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mc:AlternateContent xmlns:mc="http://schemas.openxmlformats.org/markup-compatibility/2006">
    <mc:Choice Requires="x15">
      <x15ac:absPath xmlns:x15ac="http://schemas.microsoft.com/office/spreadsheetml/2010/11/ac" url="C:\Users\tatiana.gherman1\Desktop\"/>
    </mc:Choice>
  </mc:AlternateContent>
  <bookViews>
    <workbookView xWindow="0" yWindow="0" windowWidth="28800" windowHeight="10380" tabRatio="500"/>
  </bookViews>
  <sheets>
    <sheet name="Tabel" sheetId="1" r:id="rId1"/>
    <sheet name="Regiune" sheetId="2" state="hidden" r:id="rId2"/>
    <sheet name="Linii" sheetId="3" state="hidden" r:id="rId3"/>
    <sheet name="Devieri" sheetId="4" state="hidden" r:id="rId4"/>
    <sheet name="Grila&amp;gr ocup" sheetId="5" r:id="rId5"/>
    <sheet name="Vechime" sheetId="6" r:id="rId6"/>
    <sheet name="Grad profes" sheetId="7" r:id="rId7"/>
    <sheet name="Valori de referinta" sheetId="8" r:id="rId8"/>
    <sheet name="Devieri clase" sheetId="9" r:id="rId9"/>
    <sheet name="Koef" sheetId="10" r:id="rId10"/>
  </sheets>
  <definedNames>
    <definedName name="C_36">Devieri!$K$103:$K$104</definedName>
    <definedName name="C_37">Devieri!$M$103:$M$104</definedName>
    <definedName name="C_38">Devieri!$N$103:$N$104</definedName>
    <definedName name="Categories">'Grila&amp;gr ocup'!$F$5:$G$16</definedName>
    <definedName name="Categories_names">'Grila&amp;gr ocup'!$F$5:$F$16</definedName>
    <definedName name="Categorii_referinta">'Valori de referinta'!$C$4:$D$41</definedName>
    <definedName name="Categorii_referinta_name">'Valori de referinta'!$B$4:$B$41</definedName>
    <definedName name="Class_coeficient">'Grila&amp;gr ocup'!$B$5:$C$134</definedName>
    <definedName name="Cod_function">'Grila&amp;gr ocup'!$J$5:$J$1245</definedName>
    <definedName name="F">Devieri!$J$150:$J$153</definedName>
    <definedName name="FC">Devieri!$N$147:$N$150</definedName>
    <definedName name="Functions_Classes">'Grila&amp;gr ocup'!$J$5:$M$1245</definedName>
    <definedName name="G">Devieri!$J$158:$J$160</definedName>
    <definedName name="Grad_didactic">Devieri!$H$28:$H$31</definedName>
    <definedName name="Grad_didactic_values">Devieri!$H$28:$I$31</definedName>
    <definedName name="Grad_managerial">Devieri!$H$34:$H$37</definedName>
    <definedName name="Grad_managerial_values">Devieri!$H$34:$I$37</definedName>
    <definedName name="Grad_names">'Grad profes'!$A$4:$A$46</definedName>
    <definedName name="Grad_stiintific">Devieri!$H$4:$I$10</definedName>
    <definedName name="Grad_stiintific_name">Devieri!$H$4:$H$10</definedName>
    <definedName name="Grad_values">'Grad profes'!$A$4:$B$46</definedName>
    <definedName name="GRUP_A">Devieri!$N$7:$N$15</definedName>
    <definedName name="GRUP_A1">'Grila&amp;gr ocup'!$J$5:$J$65</definedName>
    <definedName name="GRUP_A2">'Grila&amp;gr ocup'!$J$66:$J$293</definedName>
    <definedName name="GRUP_A5">'Grila&amp;gr ocup'!$J$294:$J$305</definedName>
    <definedName name="GRUP_B">Devieri!$N$17</definedName>
    <definedName name="GRUP_B1">'Grila&amp;gr ocup'!$J$306:$J$362</definedName>
    <definedName name="GRUP_B6">'Grila&amp;gr ocup'!$J$363:$J$381</definedName>
    <definedName name="GRUP_C">Devieri!$M$19:$M$21+Devieri!$N$19:$N$27</definedName>
    <definedName name="GRUP_C3">'Grila&amp;gr ocup'!$J$382:$J$463</definedName>
    <definedName name="GRUP_D3">'Grila&amp;gr ocup'!$J$437:$J$631</definedName>
    <definedName name="GRUP_E4">'Grila&amp;gr ocup'!$J$632:$J$708</definedName>
    <definedName name="GRUP_E6">'Grila&amp;gr ocup'!$J$709:$J$760</definedName>
    <definedName name="GRUP_F6">'Grila&amp;gr ocup'!$J$761:$J$856</definedName>
    <definedName name="GRUP_G6">'Grila&amp;gr ocup'!$J$857:$J$913</definedName>
    <definedName name="GRUP_H6">'Grila&amp;gr ocup'!$J$914:$J$1245</definedName>
    <definedName name="H">Devieri!$J$154:$J$157</definedName>
    <definedName name="Inst_audio">Regiune!$Q$8:$Q$14</definedName>
    <definedName name="Inst_forta">Regiune!$S$8:$S$147</definedName>
    <definedName name="Inst_forta_bani">Regiune!$T$8:$T$148</definedName>
    <definedName name="inst_performance">Regiune!$W$8:$W$11</definedName>
    <definedName name="Inst_SFSSV">Regiune!$O$8:$O$9</definedName>
    <definedName name="Inst_social">Regiune!$U$8:$U$88</definedName>
    <definedName name="Linii_bugetare">Linii!$B$2:$F$11209</definedName>
    <definedName name="liniiBugetare_2025" localSheetId="2">Linii!#REF!</definedName>
    <definedName name="Org_by_reg">OFFSET(Regiune!$E$9,MATCH(CONCATENATE("R",Tabel!$B$4),Regiune!$E$9:$E$7167,0)-1,1,COUNTIF(Regiune!$E$9:$E$7167,CONCATENATE("R",Tabel!$B$4)),1)</definedName>
    <definedName name="Org_linii">OFFSET(Linii!$A$2,MATCH(CONCATENATE("O",LEFT(Tabel!$D$4,5)),Linii!$A$2:$A$11209,0)-1,1,COUNTIF(Linii!$A$2:$A$11209,CONCATENATE("O",LEFT(Tabel!$D$4,5))),1)</definedName>
    <definedName name="org_linii_all">OFFSET(Linii!$A$2,MATCH(CONCATENATE("O",LEFT(Tabel!$D$4,5)),Linii!$A$2:$A$11209,0)-1,1,COUNTIF(Linii!$A$2:$A$11209,CONCATENATE("O",LEFT(Tabel!$D$4,5))),5)</definedName>
    <definedName name="Org_Names">Regiune!$G$8:$H$7167</definedName>
    <definedName name="P_E">Devieri!$J$147:$J$149</definedName>
    <definedName name="Regions_name1">Regiune!$A$10:$A$45</definedName>
    <definedName name="Regions1">Regiune!$A$10:$B$45</definedName>
    <definedName name="Sekect_function">Tabel!$D$13:$G$14</definedName>
    <definedName name="Select_coduri">Tabel!$N$4:$X$4</definedName>
    <definedName name="Select_devieri">Tabel!$L$13:$S$14</definedName>
    <definedName name="Select_grad">Tabel!$AG$13:$AG$14</definedName>
    <definedName name="Select_grup">Tabel!$A$13:$A$14</definedName>
    <definedName name="Select_Mediu">Tabel!$BJ$13:$BJ$14</definedName>
    <definedName name="Select_referinta">Tabel!$AB$13:$AB$14</definedName>
    <definedName name="Select_sporuri">Tabel!$AQ$13:$BF$14</definedName>
    <definedName name="Select_suplimente">Tabel!$BM$13:$BQ$14</definedName>
    <definedName name="Select_titlu_onotific">Tabel!$AK$13:$AK$14</definedName>
    <definedName name="Select_titlu_stiinta">Tabel!$AI$13:$AI$14</definedName>
    <definedName name="Select_Vechime">Tabel!$I$13:$J$14</definedName>
    <definedName name="Titlu_onorific">Devieri!$H$12:$I$22</definedName>
    <definedName name="Titlu_onorific_name">Devieri!$H$12:$H$22</definedName>
    <definedName name="Vechime_min">Vechime!$A$4:$B$9</definedName>
    <definedName name="_xlnm.Print_Area" localSheetId="0">Tabel!$A$1:$BY$1013</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B2" i="3" l="1"/>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8"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6"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3"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2"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3"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8"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4"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5"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8"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B9938" i="3"/>
  <c r="B9939" i="3"/>
  <c r="B9940" i="3"/>
  <c r="B9941" i="3"/>
  <c r="B9942" i="3"/>
  <c r="B9943" i="3"/>
  <c r="B9944" i="3"/>
  <c r="B9945" i="3"/>
  <c r="B9946" i="3"/>
  <c r="B9947" i="3"/>
  <c r="B9948" i="3"/>
  <c r="B9949" i="3"/>
  <c r="B9950" i="3"/>
  <c r="B9951" i="3"/>
  <c r="B9952" i="3"/>
  <c r="B9953" i="3"/>
  <c r="B9954" i="3"/>
  <c r="B9955" i="3"/>
  <c r="B9956" i="3"/>
  <c r="B9957" i="3"/>
  <c r="B9958" i="3"/>
  <c r="B9959" i="3"/>
  <c r="B9960" i="3"/>
  <c r="B9961" i="3"/>
  <c r="B9962" i="3"/>
  <c r="B9963" i="3"/>
  <c r="B9964" i="3"/>
  <c r="B9965" i="3"/>
  <c r="B9966" i="3"/>
  <c r="B9967" i="3"/>
  <c r="B9968" i="3"/>
  <c r="B9969" i="3"/>
  <c r="B9970" i="3"/>
  <c r="B9971" i="3"/>
  <c r="B9972" i="3"/>
  <c r="B9973" i="3"/>
  <c r="B9974" i="3"/>
  <c r="B9975" i="3"/>
  <c r="B9976" i="3"/>
  <c r="B9977" i="3"/>
  <c r="B9978" i="3"/>
  <c r="B9979" i="3"/>
  <c r="B9980" i="3"/>
  <c r="B9981" i="3"/>
  <c r="B9982" i="3"/>
  <c r="B9983" i="3"/>
  <c r="B9984" i="3"/>
  <c r="B9985" i="3"/>
  <c r="B9986" i="3"/>
  <c r="B9987" i="3"/>
  <c r="B9988" i="3"/>
  <c r="B9989" i="3"/>
  <c r="B9990" i="3"/>
  <c r="B9991" i="3"/>
  <c r="B9992" i="3"/>
  <c r="B9993" i="3"/>
  <c r="B9994" i="3"/>
  <c r="B9995" i="3"/>
  <c r="B9996" i="3"/>
  <c r="B9997" i="3"/>
  <c r="B9998" i="3"/>
  <c r="B9999" i="3"/>
  <c r="B10000" i="3"/>
  <c r="B10001" i="3"/>
  <c r="B10002" i="3"/>
  <c r="B10003" i="3"/>
  <c r="B10004" i="3"/>
  <c r="B10005" i="3"/>
  <c r="B10006" i="3"/>
  <c r="B10007" i="3"/>
  <c r="B10008" i="3"/>
  <c r="B10009" i="3"/>
  <c r="B10010" i="3"/>
  <c r="B10011" i="3"/>
  <c r="B10012" i="3"/>
  <c r="B10013" i="3"/>
  <c r="B10014" i="3"/>
  <c r="B10015" i="3"/>
  <c r="B10016" i="3"/>
  <c r="B10017" i="3"/>
  <c r="B10018" i="3"/>
  <c r="B10019" i="3"/>
  <c r="B10020" i="3"/>
  <c r="B10021" i="3"/>
  <c r="B10022" i="3"/>
  <c r="B10023" i="3"/>
  <c r="B10024" i="3"/>
  <c r="B10025" i="3"/>
  <c r="B10026" i="3"/>
  <c r="B10027" i="3"/>
  <c r="B10028" i="3"/>
  <c r="B10029" i="3"/>
  <c r="B10030" i="3"/>
  <c r="B10031" i="3"/>
  <c r="B10032" i="3"/>
  <c r="B10033" i="3"/>
  <c r="B10034" i="3"/>
  <c r="B10035" i="3"/>
  <c r="B10036" i="3"/>
  <c r="B10037" i="3"/>
  <c r="B10038" i="3"/>
  <c r="B10039" i="3"/>
  <c r="B10040" i="3"/>
  <c r="B10041" i="3"/>
  <c r="B10042" i="3"/>
  <c r="B10043" i="3"/>
  <c r="B10044" i="3"/>
  <c r="B10045" i="3"/>
  <c r="B10046" i="3"/>
  <c r="B10047" i="3"/>
  <c r="B10048" i="3"/>
  <c r="B10049" i="3"/>
  <c r="B10050" i="3"/>
  <c r="B10051" i="3"/>
  <c r="B10052" i="3"/>
  <c r="B10053" i="3"/>
  <c r="B10054" i="3"/>
  <c r="B10055" i="3"/>
  <c r="B10056" i="3"/>
  <c r="B10057" i="3"/>
  <c r="B10058" i="3"/>
  <c r="B10059" i="3"/>
  <c r="B10060" i="3"/>
  <c r="B10061" i="3"/>
  <c r="B10062" i="3"/>
  <c r="B10063" i="3"/>
  <c r="B10064" i="3"/>
  <c r="B10065" i="3"/>
  <c r="B10066" i="3"/>
  <c r="B10067" i="3"/>
  <c r="B10068" i="3"/>
  <c r="B10069" i="3"/>
  <c r="B10070" i="3"/>
  <c r="B10071" i="3"/>
  <c r="B10072" i="3"/>
  <c r="B10073" i="3"/>
  <c r="B10074" i="3"/>
  <c r="B10075" i="3"/>
  <c r="B10076" i="3"/>
  <c r="B10077" i="3"/>
  <c r="B10078" i="3"/>
  <c r="B10079" i="3"/>
  <c r="B10080" i="3"/>
  <c r="B10081" i="3"/>
  <c r="B10082" i="3"/>
  <c r="B10083" i="3"/>
  <c r="B10084" i="3"/>
  <c r="B10085" i="3"/>
  <c r="B10086" i="3"/>
  <c r="B10087" i="3"/>
  <c r="B10088" i="3"/>
  <c r="B10089" i="3"/>
  <c r="B10090" i="3"/>
  <c r="B10091" i="3"/>
  <c r="B10092" i="3"/>
  <c r="B10093" i="3"/>
  <c r="B10094" i="3"/>
  <c r="B10095" i="3"/>
  <c r="B10096" i="3"/>
  <c r="B10097" i="3"/>
  <c r="B10098" i="3"/>
  <c r="B10099" i="3"/>
  <c r="B10100" i="3"/>
  <c r="B10101" i="3"/>
  <c r="B10102" i="3"/>
  <c r="B10103" i="3"/>
  <c r="B10104" i="3"/>
  <c r="B10105" i="3"/>
  <c r="B10106" i="3"/>
  <c r="B10107" i="3"/>
  <c r="B10108" i="3"/>
  <c r="B10109" i="3"/>
  <c r="B10110" i="3"/>
  <c r="B10111" i="3"/>
  <c r="B10112" i="3"/>
  <c r="B10113" i="3"/>
  <c r="B10114" i="3"/>
  <c r="B10115" i="3"/>
  <c r="B10116" i="3"/>
  <c r="B10117" i="3"/>
  <c r="B10118" i="3"/>
  <c r="B10119" i="3"/>
  <c r="B10120" i="3"/>
  <c r="B10121" i="3"/>
  <c r="B10122" i="3"/>
  <c r="B10123" i="3"/>
  <c r="B10124" i="3"/>
  <c r="B10125" i="3"/>
  <c r="B10126" i="3"/>
  <c r="B10127" i="3"/>
  <c r="B10128" i="3"/>
  <c r="B10129" i="3"/>
  <c r="B10130" i="3"/>
  <c r="B10131" i="3"/>
  <c r="B10132" i="3"/>
  <c r="B10133" i="3"/>
  <c r="B10134" i="3"/>
  <c r="B10135" i="3"/>
  <c r="B10136" i="3"/>
  <c r="B10137" i="3"/>
  <c r="B10138" i="3"/>
  <c r="B10139" i="3"/>
  <c r="B10140" i="3"/>
  <c r="B10141" i="3"/>
  <c r="B10142" i="3"/>
  <c r="B10143" i="3"/>
  <c r="B10144" i="3"/>
  <c r="B10145" i="3"/>
  <c r="B10146" i="3"/>
  <c r="B10147" i="3"/>
  <c r="B10148" i="3"/>
  <c r="B10149" i="3"/>
  <c r="B10150" i="3"/>
  <c r="B10151" i="3"/>
  <c r="B10152" i="3"/>
  <c r="B10153" i="3"/>
  <c r="B10154" i="3"/>
  <c r="B10155" i="3"/>
  <c r="B10156" i="3"/>
  <c r="B10157" i="3"/>
  <c r="B10158" i="3"/>
  <c r="B10159" i="3"/>
  <c r="B10160" i="3"/>
  <c r="B10161" i="3"/>
  <c r="B10162" i="3"/>
  <c r="B10163" i="3"/>
  <c r="B10164" i="3"/>
  <c r="B10165" i="3"/>
  <c r="B10166" i="3"/>
  <c r="B10167" i="3"/>
  <c r="B10168" i="3"/>
  <c r="B10169" i="3"/>
  <c r="B10170" i="3"/>
  <c r="B10171" i="3"/>
  <c r="B10172" i="3"/>
  <c r="B10173" i="3"/>
  <c r="B10174" i="3"/>
  <c r="B10175" i="3"/>
  <c r="B10176" i="3"/>
  <c r="B10177" i="3"/>
  <c r="B10178" i="3"/>
  <c r="B10179" i="3"/>
  <c r="B10180" i="3"/>
  <c r="B10181" i="3"/>
  <c r="B10182" i="3"/>
  <c r="B10183" i="3"/>
  <c r="B10184" i="3"/>
  <c r="B10185" i="3"/>
  <c r="B10186" i="3"/>
  <c r="B10187" i="3"/>
  <c r="B10188" i="3"/>
  <c r="B10189" i="3"/>
  <c r="B10190" i="3"/>
  <c r="B10191" i="3"/>
  <c r="B10192" i="3"/>
  <c r="B10193" i="3"/>
  <c r="B10194" i="3"/>
  <c r="B10195" i="3"/>
  <c r="B10196" i="3"/>
  <c r="B10197" i="3"/>
  <c r="B10198" i="3"/>
  <c r="B10199" i="3"/>
  <c r="B10200" i="3"/>
  <c r="B10201" i="3"/>
  <c r="B10202" i="3"/>
  <c r="B10203" i="3"/>
  <c r="B10204" i="3"/>
  <c r="B10205" i="3"/>
  <c r="B10206" i="3"/>
  <c r="B10207" i="3"/>
  <c r="B10208" i="3"/>
  <c r="B10209" i="3"/>
  <c r="B10210" i="3"/>
  <c r="B10211" i="3"/>
  <c r="B10212" i="3"/>
  <c r="B10213" i="3"/>
  <c r="B10214" i="3"/>
  <c r="B10215" i="3"/>
  <c r="B10216" i="3"/>
  <c r="B10217" i="3"/>
  <c r="B10218" i="3"/>
  <c r="B10219" i="3"/>
  <c r="B10220" i="3"/>
  <c r="B10221" i="3"/>
  <c r="B10222" i="3"/>
  <c r="B10223" i="3"/>
  <c r="B10224" i="3"/>
  <c r="B10225" i="3"/>
  <c r="B10226" i="3"/>
  <c r="B10227" i="3"/>
  <c r="B10228" i="3"/>
  <c r="B10229" i="3"/>
  <c r="B10230" i="3"/>
  <c r="B10231" i="3"/>
  <c r="B10232" i="3"/>
  <c r="B10233" i="3"/>
  <c r="B10234" i="3"/>
  <c r="B10235" i="3"/>
  <c r="B10236" i="3"/>
  <c r="B10237" i="3"/>
  <c r="B10238" i="3"/>
  <c r="B10239" i="3"/>
  <c r="B10240" i="3"/>
  <c r="B10241" i="3"/>
  <c r="B10242" i="3"/>
  <c r="B10243" i="3"/>
  <c r="B10244" i="3"/>
  <c r="B10245" i="3"/>
  <c r="B10246" i="3"/>
  <c r="B10247" i="3"/>
  <c r="B10248" i="3"/>
  <c r="B10249" i="3"/>
  <c r="B10250" i="3"/>
  <c r="B10251" i="3"/>
  <c r="B10252" i="3"/>
  <c r="B10253" i="3"/>
  <c r="B10254" i="3"/>
  <c r="B10255" i="3"/>
  <c r="B10256" i="3"/>
  <c r="B10257" i="3"/>
  <c r="B10258" i="3"/>
  <c r="B10259" i="3"/>
  <c r="B10260" i="3"/>
  <c r="B10261" i="3"/>
  <c r="B10262" i="3"/>
  <c r="B10263" i="3"/>
  <c r="B10264" i="3"/>
  <c r="B10265" i="3"/>
  <c r="B10266" i="3"/>
  <c r="B10267" i="3"/>
  <c r="B10268" i="3"/>
  <c r="B10269" i="3"/>
  <c r="B10270" i="3"/>
  <c r="B10271" i="3"/>
  <c r="B10272" i="3"/>
  <c r="B10273" i="3"/>
  <c r="B10274" i="3"/>
  <c r="B10275" i="3"/>
  <c r="B10276" i="3"/>
  <c r="B10277" i="3"/>
  <c r="B10278" i="3"/>
  <c r="B10279" i="3"/>
  <c r="B10280" i="3"/>
  <c r="B10281" i="3"/>
  <c r="B10282" i="3"/>
  <c r="B10283" i="3"/>
  <c r="B10284" i="3"/>
  <c r="B10285" i="3"/>
  <c r="B10286" i="3"/>
  <c r="B10287" i="3"/>
  <c r="B10288" i="3"/>
  <c r="B10289" i="3"/>
  <c r="B10290" i="3"/>
  <c r="B10291" i="3"/>
  <c r="B10292" i="3"/>
  <c r="B10293" i="3"/>
  <c r="B10294" i="3"/>
  <c r="B10295" i="3"/>
  <c r="B10296" i="3"/>
  <c r="B10297" i="3"/>
  <c r="B10298" i="3"/>
  <c r="B10299" i="3"/>
  <c r="B10300" i="3"/>
  <c r="B10301" i="3"/>
  <c r="B10302" i="3"/>
  <c r="B10303" i="3"/>
  <c r="B10304" i="3"/>
  <c r="B10305" i="3"/>
  <c r="B10306" i="3"/>
  <c r="B10307" i="3"/>
  <c r="B10308" i="3"/>
  <c r="B10309" i="3"/>
  <c r="B10310" i="3"/>
  <c r="B10311" i="3"/>
  <c r="B10312" i="3"/>
  <c r="B10313" i="3"/>
  <c r="B10314" i="3"/>
  <c r="B10315" i="3"/>
  <c r="B10316" i="3"/>
  <c r="B10317" i="3"/>
  <c r="B10318" i="3"/>
  <c r="B10319" i="3"/>
  <c r="B10320" i="3"/>
  <c r="B10321" i="3"/>
  <c r="B10322" i="3"/>
  <c r="B10323" i="3"/>
  <c r="B10324" i="3"/>
  <c r="B10325" i="3"/>
  <c r="B10326" i="3"/>
  <c r="B10327" i="3"/>
  <c r="B10328" i="3"/>
  <c r="B10329" i="3"/>
  <c r="B10330" i="3"/>
  <c r="B10331" i="3"/>
  <c r="B10332" i="3"/>
  <c r="B10333" i="3"/>
  <c r="B10334" i="3"/>
  <c r="B10335" i="3"/>
  <c r="B10336" i="3"/>
  <c r="B10337" i="3"/>
  <c r="B10338" i="3"/>
  <c r="B10339" i="3"/>
  <c r="B10340" i="3"/>
  <c r="B10341" i="3"/>
  <c r="B10342" i="3"/>
  <c r="B10343" i="3"/>
  <c r="B10344" i="3"/>
  <c r="B10345" i="3"/>
  <c r="B10346" i="3"/>
  <c r="B10347" i="3"/>
  <c r="B10348" i="3"/>
  <c r="B10349" i="3"/>
  <c r="B10350" i="3"/>
  <c r="B10351" i="3"/>
  <c r="B10352" i="3"/>
  <c r="B10353" i="3"/>
  <c r="B10354" i="3"/>
  <c r="B10355" i="3"/>
  <c r="B10356" i="3"/>
  <c r="B10357" i="3"/>
  <c r="B10358" i="3"/>
  <c r="B10359" i="3"/>
  <c r="B10360" i="3"/>
  <c r="B10361" i="3"/>
  <c r="B10362" i="3"/>
  <c r="B10363" i="3"/>
  <c r="B10364" i="3"/>
  <c r="B10365" i="3"/>
  <c r="B10366" i="3"/>
  <c r="B10367" i="3"/>
  <c r="B10368" i="3"/>
  <c r="B10369" i="3"/>
  <c r="B10370" i="3"/>
  <c r="B10371" i="3"/>
  <c r="B10372" i="3"/>
  <c r="B10373" i="3"/>
  <c r="B10374" i="3"/>
  <c r="B10375" i="3"/>
  <c r="B10376" i="3"/>
  <c r="B10377" i="3"/>
  <c r="B10378" i="3"/>
  <c r="B10379" i="3"/>
  <c r="B10380" i="3"/>
  <c r="B10381" i="3"/>
  <c r="B10382" i="3"/>
  <c r="B10383" i="3"/>
  <c r="B10384" i="3"/>
  <c r="B10385" i="3"/>
  <c r="B10386" i="3"/>
  <c r="B10387" i="3"/>
  <c r="B10388" i="3"/>
  <c r="B10389" i="3"/>
  <c r="B10390" i="3"/>
  <c r="B10391" i="3"/>
  <c r="B10392" i="3"/>
  <c r="B10393" i="3"/>
  <c r="B10394" i="3"/>
  <c r="B10395" i="3"/>
  <c r="B10396" i="3"/>
  <c r="B10397" i="3"/>
  <c r="B10398" i="3"/>
  <c r="B10399" i="3"/>
  <c r="B10400" i="3"/>
  <c r="B10401" i="3"/>
  <c r="B10402" i="3"/>
  <c r="B10403" i="3"/>
  <c r="B10404" i="3"/>
  <c r="B10405" i="3"/>
  <c r="B10406" i="3"/>
  <c r="B10407" i="3"/>
  <c r="B10408" i="3"/>
  <c r="B10409" i="3"/>
  <c r="B10410" i="3"/>
  <c r="B10411" i="3"/>
  <c r="B10412" i="3"/>
  <c r="B10413" i="3"/>
  <c r="B10414" i="3"/>
  <c r="B10415" i="3"/>
  <c r="B10416" i="3"/>
  <c r="B10417" i="3"/>
  <c r="B10418" i="3"/>
  <c r="B10419" i="3"/>
  <c r="B10420" i="3"/>
  <c r="B10421" i="3"/>
  <c r="B10422" i="3"/>
  <c r="B10423" i="3"/>
  <c r="B10424" i="3"/>
  <c r="B10425" i="3"/>
  <c r="B10426" i="3"/>
  <c r="B10427" i="3"/>
  <c r="B10428" i="3"/>
  <c r="B10429" i="3"/>
  <c r="B10430" i="3"/>
  <c r="B10431" i="3"/>
  <c r="B10432" i="3"/>
  <c r="B10433" i="3"/>
  <c r="B10434" i="3"/>
  <c r="B10435" i="3"/>
  <c r="B10436" i="3"/>
  <c r="B10437" i="3"/>
  <c r="B10438" i="3"/>
  <c r="B10439" i="3"/>
  <c r="B10440" i="3"/>
  <c r="B10441" i="3"/>
  <c r="B10442" i="3"/>
  <c r="B10443" i="3"/>
  <c r="B10444" i="3"/>
  <c r="B10445" i="3"/>
  <c r="B10446" i="3"/>
  <c r="B10447" i="3"/>
  <c r="B10448" i="3"/>
  <c r="B10449" i="3"/>
  <c r="B10450" i="3"/>
  <c r="B10451" i="3"/>
  <c r="B10452" i="3"/>
  <c r="B10453" i="3"/>
  <c r="B10454" i="3"/>
  <c r="B10455" i="3"/>
  <c r="B10456" i="3"/>
  <c r="B10457" i="3"/>
  <c r="B10458" i="3"/>
  <c r="B10459" i="3"/>
  <c r="B10460" i="3"/>
  <c r="B10461" i="3"/>
  <c r="B10462" i="3"/>
  <c r="B10463" i="3"/>
  <c r="B10464" i="3"/>
  <c r="B10465" i="3"/>
  <c r="B10466" i="3"/>
  <c r="B10467" i="3"/>
  <c r="B10468" i="3"/>
  <c r="B10469" i="3"/>
  <c r="B10470" i="3"/>
  <c r="B10471" i="3"/>
  <c r="B10472" i="3"/>
  <c r="B10473" i="3"/>
  <c r="B10474" i="3"/>
  <c r="B10475" i="3"/>
  <c r="B10476" i="3"/>
  <c r="B10477" i="3"/>
  <c r="B10478" i="3"/>
  <c r="B10479" i="3"/>
  <c r="B10480" i="3"/>
  <c r="B10481" i="3"/>
  <c r="B10482" i="3"/>
  <c r="B10483" i="3"/>
  <c r="B10484" i="3"/>
  <c r="B10485" i="3"/>
  <c r="B10486" i="3"/>
  <c r="B10487" i="3"/>
  <c r="B10488" i="3"/>
  <c r="B10489" i="3"/>
  <c r="B10490" i="3"/>
  <c r="B10491" i="3"/>
  <c r="B10492" i="3"/>
  <c r="B10493" i="3"/>
  <c r="B10494" i="3"/>
  <c r="B10495" i="3"/>
  <c r="B10496" i="3"/>
  <c r="B10497" i="3"/>
  <c r="B10498" i="3"/>
  <c r="B10499" i="3"/>
  <c r="B10500" i="3"/>
  <c r="B10501" i="3"/>
  <c r="B10502" i="3"/>
  <c r="B10503" i="3"/>
  <c r="B10504" i="3"/>
  <c r="B10505" i="3"/>
  <c r="B10506" i="3"/>
  <c r="B10507" i="3"/>
  <c r="B10508" i="3"/>
  <c r="B10509" i="3"/>
  <c r="B10510" i="3"/>
  <c r="B10511" i="3"/>
  <c r="B10512" i="3"/>
  <c r="B10513" i="3"/>
  <c r="B10514" i="3"/>
  <c r="B10515" i="3"/>
  <c r="B10516" i="3"/>
  <c r="B10517" i="3"/>
  <c r="B10518" i="3"/>
  <c r="B10519" i="3"/>
  <c r="B10520" i="3"/>
  <c r="B10521" i="3"/>
  <c r="B10522" i="3"/>
  <c r="B10523" i="3"/>
  <c r="B10524" i="3"/>
  <c r="B10525" i="3"/>
  <c r="B10526" i="3"/>
  <c r="B10527" i="3"/>
  <c r="B10528" i="3"/>
  <c r="B10529" i="3"/>
  <c r="B10530" i="3"/>
  <c r="B10531" i="3"/>
  <c r="B10532" i="3"/>
  <c r="B10533" i="3"/>
  <c r="B10534" i="3"/>
  <c r="B10535" i="3"/>
  <c r="B10536" i="3"/>
  <c r="B10537" i="3"/>
  <c r="B10538" i="3"/>
  <c r="B10539" i="3"/>
  <c r="B10540" i="3"/>
  <c r="B10541" i="3"/>
  <c r="B10542" i="3"/>
  <c r="B10543" i="3"/>
  <c r="B10544" i="3"/>
  <c r="B10545" i="3"/>
  <c r="B10546" i="3"/>
  <c r="B10547" i="3"/>
  <c r="B10548" i="3"/>
  <c r="B10549" i="3"/>
  <c r="B10550" i="3"/>
  <c r="B10551" i="3"/>
  <c r="B10552" i="3"/>
  <c r="B10553" i="3"/>
  <c r="B10554" i="3"/>
  <c r="B10555" i="3"/>
  <c r="B10556" i="3"/>
  <c r="B10557" i="3"/>
  <c r="B10558" i="3"/>
  <c r="B10559" i="3"/>
  <c r="B10560" i="3"/>
  <c r="B10561" i="3"/>
  <c r="B10562" i="3"/>
  <c r="B10563" i="3"/>
  <c r="B10564" i="3"/>
  <c r="B10565" i="3"/>
  <c r="B10566" i="3"/>
  <c r="B10567" i="3"/>
  <c r="B10568" i="3"/>
  <c r="B10569" i="3"/>
  <c r="B10570" i="3"/>
  <c r="B10571" i="3"/>
  <c r="B10572" i="3"/>
  <c r="B10573" i="3"/>
  <c r="B10574" i="3"/>
  <c r="B10575" i="3"/>
  <c r="B10576" i="3"/>
  <c r="B10577" i="3"/>
  <c r="B10578" i="3"/>
  <c r="B10579" i="3"/>
  <c r="B10580" i="3"/>
  <c r="B10581" i="3"/>
  <c r="B10582" i="3"/>
  <c r="B10583" i="3"/>
  <c r="B10584" i="3"/>
  <c r="B10585" i="3"/>
  <c r="B10586" i="3"/>
  <c r="B10587" i="3"/>
  <c r="B10588" i="3"/>
  <c r="B10589" i="3"/>
  <c r="B10590" i="3"/>
  <c r="B10591" i="3"/>
  <c r="B10592" i="3"/>
  <c r="B10593" i="3"/>
  <c r="B10594" i="3"/>
  <c r="B10595" i="3"/>
  <c r="B10596" i="3"/>
  <c r="B10597" i="3"/>
  <c r="B10598" i="3"/>
  <c r="B10599" i="3"/>
  <c r="B10600" i="3"/>
  <c r="B10601" i="3"/>
  <c r="B10602" i="3"/>
  <c r="B10603" i="3"/>
  <c r="B10604" i="3"/>
  <c r="B10605" i="3"/>
  <c r="B10606" i="3"/>
  <c r="B10607" i="3"/>
  <c r="B10608" i="3"/>
  <c r="B10609" i="3"/>
  <c r="B10610" i="3"/>
  <c r="B10611" i="3"/>
  <c r="B10612" i="3"/>
  <c r="B10613" i="3"/>
  <c r="B10614" i="3"/>
  <c r="B10615" i="3"/>
  <c r="B10616" i="3"/>
  <c r="B10617" i="3"/>
  <c r="B10618" i="3"/>
  <c r="B10619" i="3"/>
  <c r="B10620" i="3"/>
  <c r="B10621" i="3"/>
  <c r="B10622" i="3"/>
  <c r="B10623" i="3"/>
  <c r="B10624" i="3"/>
  <c r="B10625" i="3"/>
  <c r="B10626" i="3"/>
  <c r="B10627" i="3"/>
  <c r="B10628" i="3"/>
  <c r="B10629" i="3"/>
  <c r="B10630" i="3"/>
  <c r="B10631" i="3"/>
  <c r="B10632" i="3"/>
  <c r="B10633" i="3"/>
  <c r="B10634" i="3"/>
  <c r="B10635" i="3"/>
  <c r="B10636" i="3"/>
  <c r="B10637" i="3"/>
  <c r="B10638" i="3"/>
  <c r="B10639" i="3"/>
  <c r="B10640" i="3"/>
  <c r="B10641" i="3"/>
  <c r="B10642" i="3"/>
  <c r="B10643" i="3"/>
  <c r="B10644" i="3"/>
  <c r="B10645" i="3"/>
  <c r="B10646" i="3"/>
  <c r="B10647" i="3"/>
  <c r="B10648" i="3"/>
  <c r="B10649" i="3"/>
  <c r="B10650" i="3"/>
  <c r="B10651" i="3"/>
  <c r="B10652" i="3"/>
  <c r="B10653" i="3"/>
  <c r="B10654" i="3"/>
  <c r="B10655" i="3"/>
  <c r="B10656" i="3"/>
  <c r="B10657" i="3"/>
  <c r="B10658" i="3"/>
  <c r="B10659" i="3"/>
  <c r="B10660" i="3"/>
  <c r="B10661" i="3"/>
  <c r="B10662" i="3"/>
  <c r="B10663" i="3"/>
  <c r="B10664" i="3"/>
  <c r="B10665" i="3"/>
  <c r="B10666" i="3"/>
  <c r="B10667" i="3"/>
  <c r="B10668" i="3"/>
  <c r="B10669" i="3"/>
  <c r="B10670" i="3"/>
  <c r="B10671" i="3"/>
  <c r="B10672" i="3"/>
  <c r="B10673" i="3"/>
  <c r="B10674" i="3"/>
  <c r="B10675" i="3"/>
  <c r="B10676" i="3"/>
  <c r="B10677" i="3"/>
  <c r="B10678" i="3"/>
  <c r="B10679" i="3"/>
  <c r="B10680" i="3"/>
  <c r="B10681" i="3"/>
  <c r="B10682" i="3"/>
  <c r="B10683" i="3"/>
  <c r="B10684" i="3"/>
  <c r="B10685" i="3"/>
  <c r="B10686" i="3"/>
  <c r="B10687" i="3"/>
  <c r="B10688" i="3"/>
  <c r="B10689" i="3"/>
  <c r="B10690" i="3"/>
  <c r="B10691" i="3"/>
  <c r="B10692" i="3"/>
  <c r="B10693" i="3"/>
  <c r="B10694" i="3"/>
  <c r="B10695" i="3"/>
  <c r="B10696" i="3"/>
  <c r="B10697" i="3"/>
  <c r="B10698" i="3"/>
  <c r="B10699" i="3"/>
  <c r="B10700" i="3"/>
  <c r="B10701" i="3"/>
  <c r="B10702" i="3"/>
  <c r="B10703" i="3"/>
  <c r="B10704" i="3"/>
  <c r="B10705" i="3"/>
  <c r="B10706" i="3"/>
  <c r="B10707" i="3"/>
  <c r="B10708" i="3"/>
  <c r="B10709" i="3"/>
  <c r="B10710" i="3"/>
  <c r="B10711" i="3"/>
  <c r="B10712" i="3"/>
  <c r="B10713" i="3"/>
  <c r="B10714" i="3"/>
  <c r="B10715" i="3"/>
  <c r="B10716" i="3"/>
  <c r="B10717" i="3"/>
  <c r="B10718" i="3"/>
  <c r="B10719" i="3"/>
  <c r="B10720" i="3"/>
  <c r="B10721" i="3"/>
  <c r="B10722" i="3"/>
  <c r="B10723" i="3"/>
  <c r="B10724" i="3"/>
  <c r="B10725" i="3"/>
  <c r="B10726" i="3"/>
  <c r="B10727" i="3"/>
  <c r="B10728" i="3"/>
  <c r="B10729" i="3"/>
  <c r="B10730" i="3"/>
  <c r="B10731" i="3"/>
  <c r="B10732" i="3"/>
  <c r="B10733" i="3"/>
  <c r="B10734" i="3"/>
  <c r="B10735" i="3"/>
  <c r="B10736" i="3"/>
  <c r="B10737" i="3"/>
  <c r="B10738" i="3"/>
  <c r="B10739" i="3"/>
  <c r="B10740" i="3"/>
  <c r="B10741" i="3"/>
  <c r="B10742" i="3"/>
  <c r="B10743" i="3"/>
  <c r="B10744" i="3"/>
  <c r="B10745" i="3"/>
  <c r="B10746" i="3"/>
  <c r="B10747" i="3"/>
  <c r="B10748" i="3"/>
  <c r="B10749" i="3"/>
  <c r="B10750" i="3"/>
  <c r="B10751" i="3"/>
  <c r="B10752" i="3"/>
  <c r="B10753" i="3"/>
  <c r="B10754" i="3"/>
  <c r="B10755" i="3"/>
  <c r="B10756" i="3"/>
  <c r="B10757" i="3"/>
  <c r="B10758" i="3"/>
  <c r="B10759" i="3"/>
  <c r="B10760" i="3"/>
  <c r="B10761" i="3"/>
  <c r="B10762" i="3"/>
  <c r="B10763" i="3"/>
  <c r="B10764" i="3"/>
  <c r="B10765" i="3"/>
  <c r="B10766" i="3"/>
  <c r="B10767" i="3"/>
  <c r="B10768" i="3"/>
  <c r="B10769" i="3"/>
  <c r="B10770" i="3"/>
  <c r="B10771" i="3"/>
  <c r="B10772" i="3"/>
  <c r="B10773" i="3"/>
  <c r="B10774" i="3"/>
  <c r="B10775" i="3"/>
  <c r="B10776" i="3"/>
  <c r="B10777" i="3"/>
  <c r="B10778" i="3"/>
  <c r="B10779" i="3"/>
  <c r="B10780" i="3"/>
  <c r="B10781" i="3"/>
  <c r="B10782" i="3"/>
  <c r="B10783" i="3"/>
  <c r="B10784" i="3"/>
  <c r="B10785" i="3"/>
  <c r="B10786" i="3"/>
  <c r="B10787" i="3"/>
  <c r="B10788" i="3"/>
  <c r="B10789" i="3"/>
  <c r="B10790" i="3"/>
  <c r="B10791" i="3"/>
  <c r="B10792" i="3"/>
  <c r="B10793" i="3"/>
  <c r="B10794" i="3"/>
  <c r="B10795" i="3"/>
  <c r="B10796" i="3"/>
  <c r="B10797" i="3"/>
  <c r="B10798" i="3"/>
  <c r="B10799" i="3"/>
  <c r="B10800" i="3"/>
  <c r="B10801" i="3"/>
  <c r="B10802" i="3"/>
  <c r="B10803" i="3"/>
  <c r="B10804" i="3"/>
  <c r="B10805" i="3"/>
  <c r="B10806" i="3"/>
  <c r="B10807" i="3"/>
  <c r="B10808" i="3"/>
  <c r="B10809" i="3"/>
  <c r="B10810" i="3"/>
  <c r="B10811" i="3"/>
  <c r="B10812" i="3"/>
  <c r="B10813" i="3"/>
  <c r="B10814" i="3"/>
  <c r="B10815" i="3"/>
  <c r="B10816" i="3"/>
  <c r="B10817" i="3"/>
  <c r="B10818" i="3"/>
  <c r="B10819" i="3"/>
  <c r="B10820" i="3"/>
  <c r="B10821" i="3"/>
  <c r="B10822" i="3"/>
  <c r="B10823" i="3"/>
  <c r="B10824" i="3"/>
  <c r="B10825" i="3"/>
  <c r="B10826" i="3"/>
  <c r="B10827" i="3"/>
  <c r="B10828" i="3"/>
  <c r="B10829" i="3"/>
  <c r="B10830" i="3"/>
  <c r="B10831" i="3"/>
  <c r="B10832" i="3"/>
  <c r="B10833" i="3"/>
  <c r="B10834" i="3"/>
  <c r="B10835" i="3"/>
  <c r="B10836" i="3"/>
  <c r="B10837" i="3"/>
  <c r="B10838" i="3"/>
  <c r="B10839" i="3"/>
  <c r="B10840" i="3"/>
  <c r="B10841" i="3"/>
  <c r="B10842" i="3"/>
  <c r="B10843" i="3"/>
  <c r="B10844" i="3"/>
  <c r="B10845" i="3"/>
  <c r="B10846" i="3"/>
  <c r="B10847" i="3"/>
  <c r="B10848" i="3"/>
  <c r="B10849" i="3"/>
  <c r="B10850" i="3"/>
  <c r="B10851" i="3"/>
  <c r="B10852" i="3"/>
  <c r="B10853" i="3"/>
  <c r="B10854" i="3"/>
  <c r="B10855" i="3"/>
  <c r="B10856" i="3"/>
  <c r="B10857" i="3"/>
  <c r="B10858" i="3"/>
  <c r="B10859" i="3"/>
  <c r="B10860" i="3"/>
  <c r="B10861" i="3"/>
  <c r="B10862" i="3"/>
  <c r="B10863" i="3"/>
  <c r="B10864" i="3"/>
  <c r="B10865" i="3"/>
  <c r="B10866" i="3"/>
  <c r="B10867" i="3"/>
  <c r="B10868" i="3"/>
  <c r="B10869" i="3"/>
  <c r="B10870" i="3"/>
  <c r="B10871" i="3"/>
  <c r="B10872" i="3"/>
  <c r="B10873" i="3"/>
  <c r="B10874" i="3"/>
  <c r="B10875" i="3"/>
  <c r="B10876" i="3"/>
  <c r="B10877" i="3"/>
  <c r="B10878" i="3"/>
  <c r="B10879" i="3"/>
  <c r="B10880" i="3"/>
  <c r="B10881" i="3"/>
  <c r="B10882" i="3"/>
  <c r="B10883" i="3"/>
  <c r="B10884" i="3"/>
  <c r="B10885" i="3"/>
  <c r="B10886" i="3"/>
  <c r="B10887" i="3"/>
  <c r="B10888" i="3"/>
  <c r="B10889" i="3"/>
  <c r="B10890" i="3"/>
  <c r="B10891" i="3"/>
  <c r="B10892" i="3"/>
  <c r="B10893" i="3"/>
  <c r="B10894" i="3"/>
  <c r="B10895" i="3"/>
  <c r="B10896" i="3"/>
  <c r="B10897" i="3"/>
  <c r="B10898" i="3"/>
  <c r="B10899" i="3"/>
  <c r="B10900" i="3"/>
  <c r="B10901" i="3"/>
  <c r="B10902" i="3"/>
  <c r="B10903" i="3"/>
  <c r="B10904" i="3"/>
  <c r="B10905" i="3"/>
  <c r="B10906" i="3"/>
  <c r="B10907" i="3"/>
  <c r="B10908" i="3"/>
  <c r="B10909" i="3"/>
  <c r="B10910" i="3"/>
  <c r="B10911" i="3"/>
  <c r="B10912" i="3"/>
  <c r="B10913" i="3"/>
  <c r="B10914" i="3"/>
  <c r="B10915" i="3"/>
  <c r="B10916" i="3"/>
  <c r="B10917" i="3"/>
  <c r="B10918" i="3"/>
  <c r="B10919" i="3"/>
  <c r="B10920" i="3"/>
  <c r="B10921" i="3"/>
  <c r="B10922" i="3"/>
  <c r="B10923" i="3"/>
  <c r="B10924" i="3"/>
  <c r="B10925" i="3"/>
  <c r="B10926" i="3"/>
  <c r="B10927" i="3"/>
  <c r="B10928" i="3"/>
  <c r="B10929" i="3"/>
  <c r="B10930" i="3"/>
  <c r="B10931" i="3"/>
  <c r="B10932" i="3"/>
  <c r="B10933" i="3"/>
  <c r="B10934" i="3"/>
  <c r="B10935" i="3"/>
  <c r="B10936" i="3"/>
  <c r="B10937" i="3"/>
  <c r="B10938" i="3"/>
  <c r="B10939" i="3"/>
  <c r="B10940" i="3"/>
  <c r="B10941" i="3"/>
  <c r="B10942" i="3"/>
  <c r="B10943" i="3"/>
  <c r="B10944" i="3"/>
  <c r="B10945" i="3"/>
  <c r="B10946" i="3"/>
  <c r="B10947" i="3"/>
  <c r="B10948" i="3"/>
  <c r="B10949" i="3"/>
  <c r="B10950" i="3"/>
  <c r="B10951" i="3"/>
  <c r="B10952" i="3"/>
  <c r="B10953" i="3"/>
  <c r="B10954" i="3"/>
  <c r="B10955" i="3"/>
  <c r="B10956" i="3"/>
  <c r="B10957" i="3"/>
  <c r="B10958" i="3"/>
  <c r="B10959" i="3"/>
  <c r="B10960" i="3"/>
  <c r="B10961" i="3"/>
  <c r="B10962" i="3"/>
  <c r="B10963" i="3"/>
  <c r="B10964" i="3"/>
  <c r="B10965" i="3"/>
  <c r="B10966" i="3"/>
  <c r="B10967" i="3"/>
  <c r="B10968" i="3"/>
  <c r="B10969" i="3"/>
  <c r="B10970" i="3"/>
  <c r="B10971" i="3"/>
  <c r="B10972" i="3"/>
  <c r="B10973" i="3"/>
  <c r="B10974" i="3"/>
  <c r="B10975" i="3"/>
  <c r="B10976" i="3"/>
  <c r="B10977" i="3"/>
  <c r="B10978" i="3"/>
  <c r="B10979" i="3"/>
  <c r="B10980" i="3"/>
  <c r="B10981" i="3"/>
  <c r="B10982" i="3"/>
  <c r="B10983" i="3"/>
  <c r="B10984" i="3"/>
  <c r="B10985" i="3"/>
  <c r="B10986" i="3"/>
  <c r="B10987" i="3"/>
  <c r="B10988" i="3"/>
  <c r="B10989" i="3"/>
  <c r="B10990" i="3"/>
  <c r="B10991" i="3"/>
  <c r="B10992" i="3"/>
  <c r="B10993" i="3"/>
  <c r="B10994" i="3"/>
  <c r="B10995" i="3"/>
  <c r="B10996" i="3"/>
  <c r="B10997" i="3"/>
  <c r="B10998" i="3"/>
  <c r="B10999" i="3"/>
  <c r="B11000" i="3"/>
  <c r="B11001" i="3"/>
  <c r="B11002" i="3"/>
  <c r="B11003" i="3"/>
  <c r="B11004" i="3"/>
  <c r="B11005" i="3"/>
  <c r="B11006" i="3"/>
  <c r="B11007" i="3"/>
  <c r="B11008" i="3"/>
  <c r="B11009" i="3"/>
  <c r="B11010" i="3"/>
  <c r="B11011" i="3"/>
  <c r="B11012" i="3"/>
  <c r="B11013" i="3"/>
  <c r="B11014" i="3"/>
  <c r="B11015" i="3"/>
  <c r="B11016" i="3"/>
  <c r="B11017" i="3"/>
  <c r="B11018" i="3"/>
  <c r="B11019" i="3"/>
  <c r="B11020" i="3"/>
  <c r="B11021" i="3"/>
  <c r="B11022" i="3"/>
  <c r="B11023" i="3"/>
  <c r="B11024" i="3"/>
  <c r="B11025" i="3"/>
  <c r="B11026" i="3"/>
  <c r="B11027" i="3"/>
  <c r="B11028" i="3"/>
  <c r="B11029" i="3"/>
  <c r="B11030" i="3"/>
  <c r="B11031" i="3"/>
  <c r="B11032" i="3"/>
  <c r="B11033" i="3"/>
  <c r="B11034" i="3"/>
  <c r="B11035" i="3"/>
  <c r="B11036" i="3"/>
  <c r="B11037" i="3"/>
  <c r="B11038" i="3"/>
  <c r="B11039" i="3"/>
  <c r="B11040" i="3"/>
  <c r="B11041" i="3"/>
  <c r="B11042" i="3"/>
  <c r="B11043" i="3"/>
  <c r="B11044" i="3"/>
  <c r="B11045" i="3"/>
  <c r="B11046" i="3"/>
  <c r="B11047" i="3"/>
  <c r="B11048" i="3"/>
  <c r="B11049" i="3"/>
  <c r="B11050" i="3"/>
  <c r="B11051" i="3"/>
  <c r="B11052" i="3"/>
  <c r="B11053" i="3"/>
  <c r="B11054" i="3"/>
  <c r="B11055" i="3"/>
  <c r="B11056" i="3"/>
  <c r="B11057" i="3"/>
  <c r="B11058" i="3"/>
  <c r="B11059" i="3"/>
  <c r="B11060" i="3"/>
  <c r="B11061" i="3"/>
  <c r="B11062" i="3"/>
  <c r="B11063" i="3"/>
  <c r="B11064" i="3"/>
  <c r="B11065" i="3"/>
  <c r="B11066" i="3"/>
  <c r="B11067" i="3"/>
  <c r="B11068" i="3"/>
  <c r="B11069" i="3"/>
  <c r="B11070" i="3"/>
  <c r="B11071" i="3"/>
  <c r="B11072" i="3"/>
  <c r="B11073" i="3"/>
  <c r="B11074" i="3"/>
  <c r="B11075" i="3"/>
  <c r="B11076" i="3"/>
  <c r="B11077" i="3"/>
  <c r="B11078" i="3"/>
  <c r="B11079" i="3"/>
  <c r="B11080" i="3"/>
  <c r="B11081" i="3"/>
  <c r="B11082" i="3"/>
  <c r="B11083" i="3"/>
  <c r="B11084" i="3"/>
  <c r="B11085" i="3"/>
  <c r="B11086" i="3"/>
  <c r="B11087" i="3"/>
  <c r="B11088" i="3"/>
  <c r="B11089" i="3"/>
  <c r="B11090" i="3"/>
  <c r="B11091" i="3"/>
  <c r="B11092" i="3"/>
  <c r="B11093" i="3"/>
  <c r="B11094" i="3"/>
  <c r="B11095" i="3"/>
  <c r="B11096" i="3"/>
  <c r="B11097" i="3"/>
  <c r="B11098" i="3"/>
  <c r="B11099" i="3"/>
  <c r="B11100" i="3"/>
  <c r="B11101" i="3"/>
  <c r="B11102" i="3"/>
  <c r="B11103" i="3"/>
  <c r="B11104" i="3"/>
  <c r="B11105" i="3"/>
  <c r="B11106" i="3"/>
  <c r="B11107" i="3"/>
  <c r="B11108" i="3"/>
  <c r="B11109" i="3"/>
  <c r="B11110" i="3"/>
  <c r="B11111" i="3"/>
  <c r="B11112" i="3"/>
  <c r="B11113" i="3"/>
  <c r="B11114" i="3"/>
  <c r="B11115" i="3"/>
  <c r="B11116" i="3"/>
  <c r="B11117" i="3"/>
  <c r="B11118" i="3"/>
  <c r="B11119" i="3"/>
  <c r="B11120" i="3"/>
  <c r="B11121" i="3"/>
  <c r="B11122" i="3"/>
  <c r="B11123" i="3"/>
  <c r="B11124" i="3"/>
  <c r="B11125" i="3"/>
  <c r="B11126" i="3"/>
  <c r="B11127" i="3"/>
  <c r="B11128" i="3"/>
  <c r="B11129" i="3"/>
  <c r="B11130" i="3"/>
  <c r="B11131" i="3"/>
  <c r="B11132" i="3"/>
  <c r="B11133" i="3"/>
  <c r="B11134" i="3"/>
  <c r="B11135" i="3"/>
  <c r="B11136" i="3"/>
  <c r="B11137" i="3"/>
  <c r="B11138" i="3"/>
  <c r="B11139" i="3"/>
  <c r="B11140" i="3"/>
  <c r="B11141" i="3"/>
  <c r="B11142" i="3"/>
  <c r="B11143" i="3"/>
  <c r="B11144" i="3"/>
  <c r="B11145" i="3"/>
  <c r="B11146" i="3"/>
  <c r="B11147" i="3"/>
  <c r="B11148" i="3"/>
  <c r="B11149" i="3"/>
  <c r="B11150" i="3"/>
  <c r="B11151" i="3"/>
  <c r="B11152" i="3"/>
  <c r="B11153" i="3"/>
  <c r="B11154" i="3"/>
  <c r="B11155" i="3"/>
  <c r="B11156" i="3"/>
  <c r="B11157" i="3"/>
  <c r="B11158" i="3"/>
  <c r="B11159" i="3"/>
  <c r="B11160" i="3"/>
  <c r="B11161" i="3"/>
  <c r="B11162" i="3"/>
  <c r="B11163" i="3"/>
  <c r="B11164" i="3"/>
  <c r="B11165" i="3"/>
  <c r="B11166" i="3"/>
  <c r="B11167" i="3"/>
  <c r="B11168" i="3"/>
  <c r="B11169" i="3"/>
  <c r="B11170" i="3"/>
  <c r="B11171" i="3"/>
  <c r="B11172" i="3"/>
  <c r="B11173" i="3"/>
  <c r="B11174" i="3"/>
  <c r="B11175" i="3"/>
  <c r="B11176" i="3"/>
  <c r="B11177" i="3"/>
  <c r="B11178" i="3"/>
  <c r="B11179" i="3"/>
  <c r="B11180" i="3"/>
  <c r="B11181" i="3"/>
  <c r="B11182" i="3"/>
  <c r="B11183" i="3"/>
  <c r="B11184" i="3"/>
  <c r="B11185" i="3"/>
  <c r="B11186" i="3"/>
  <c r="B11187" i="3"/>
  <c r="B11188" i="3"/>
  <c r="B11189" i="3"/>
  <c r="B11190" i="3"/>
  <c r="B11191" i="3"/>
  <c r="B11192" i="3"/>
  <c r="B11193" i="3"/>
  <c r="B11194" i="3"/>
  <c r="B11195" i="3"/>
  <c r="B11196" i="3"/>
  <c r="B11197" i="3"/>
  <c r="B11198" i="3"/>
  <c r="B11199" i="3"/>
  <c r="B11200" i="3"/>
  <c r="B11201" i="3"/>
  <c r="B11202" i="3"/>
  <c r="B11203" i="3"/>
  <c r="B11204" i="3"/>
  <c r="B11205" i="3"/>
  <c r="B11206" i="3"/>
  <c r="B11207" i="3"/>
  <c r="AN14" i="1"/>
  <c r="AL14" i="1"/>
  <c r="AJ14" i="1"/>
  <c r="AH14" i="1"/>
  <c r="AF14" i="1"/>
  <c r="AC14" i="1"/>
  <c r="AO14" i="1" s="1"/>
  <c r="Z14" i="1"/>
  <c r="AA14" i="1" s="1"/>
  <c r="AD14" i="1" s="1"/>
  <c r="K14" i="1"/>
  <c r="H14" i="1"/>
  <c r="B14" i="1"/>
  <c r="AL4" i="4" s="1"/>
  <c r="AN1013" i="1"/>
  <c r="AL1013" i="1"/>
  <c r="AJ1013" i="1"/>
  <c r="AH1013" i="1"/>
  <c r="AF1013" i="1"/>
  <c r="AC1013" i="1"/>
  <c r="AO1013" i="1" s="1"/>
  <c r="K1013" i="1"/>
  <c r="H1013" i="1"/>
  <c r="B1013" i="1"/>
  <c r="AN1012" i="1"/>
  <c r="AL1012" i="1"/>
  <c r="AJ1012" i="1"/>
  <c r="AH1012" i="1"/>
  <c r="AF1012" i="1"/>
  <c r="AC1012" i="1"/>
  <c r="AO1012" i="1" s="1"/>
  <c r="K1012" i="1"/>
  <c r="H1012" i="1"/>
  <c r="B1012" i="1"/>
  <c r="AL1002" i="4" s="1"/>
  <c r="AN1011" i="1"/>
  <c r="AL1011" i="1"/>
  <c r="AJ1011" i="1"/>
  <c r="AH1011" i="1"/>
  <c r="AF1011" i="1"/>
  <c r="AC1011" i="1"/>
  <c r="AO1011" i="1" s="1"/>
  <c r="Z1011" i="1"/>
  <c r="K1011" i="1"/>
  <c r="H1011" i="1"/>
  <c r="AA1011" i="1" s="1"/>
  <c r="D1011" i="1"/>
  <c r="B1011" i="1"/>
  <c r="AL1001" i="4" s="1"/>
  <c r="AN1010" i="1"/>
  <c r="AL1010" i="1"/>
  <c r="AJ1010" i="1"/>
  <c r="AH1010" i="1"/>
  <c r="AF1010" i="1"/>
  <c r="AC1010" i="1"/>
  <c r="AO1010" i="1" s="1"/>
  <c r="K1010" i="1"/>
  <c r="H1010" i="1"/>
  <c r="B1010" i="1"/>
  <c r="AN1009" i="1"/>
  <c r="AL1009" i="1"/>
  <c r="AJ1009" i="1"/>
  <c r="AH1009" i="1"/>
  <c r="AF1009" i="1"/>
  <c r="AC1009" i="1"/>
  <c r="AO1009" i="1" s="1"/>
  <c r="K1009" i="1"/>
  <c r="H1009" i="1"/>
  <c r="AA1009" i="1" s="1"/>
  <c r="B1009" i="1"/>
  <c r="AL999" i="4" s="1"/>
  <c r="AN1008" i="1"/>
  <c r="AL1008" i="1"/>
  <c r="AJ1008" i="1"/>
  <c r="AH1008" i="1"/>
  <c r="AF1008" i="1"/>
  <c r="AC1008" i="1"/>
  <c r="AO1008" i="1" s="1"/>
  <c r="K1008" i="1"/>
  <c r="H1008" i="1"/>
  <c r="B1008" i="1"/>
  <c r="AL998" i="4" s="1"/>
  <c r="AN1007" i="1"/>
  <c r="AL1007" i="1"/>
  <c r="AJ1007" i="1"/>
  <c r="AH1007" i="1"/>
  <c r="AF1007" i="1"/>
  <c r="AC1007" i="1"/>
  <c r="AO1007" i="1" s="1"/>
  <c r="K1007" i="1"/>
  <c r="H1007" i="1"/>
  <c r="B1007" i="1"/>
  <c r="AN1006" i="1"/>
  <c r="AL1006" i="1"/>
  <c r="AJ1006" i="1"/>
  <c r="AH1006" i="1"/>
  <c r="AF1006" i="1"/>
  <c r="AC1006" i="1"/>
  <c r="AO1006" i="1" s="1"/>
  <c r="K1006" i="1"/>
  <c r="H1006" i="1"/>
  <c r="B1006" i="1"/>
  <c r="AL996" i="4" s="1"/>
  <c r="AO1005" i="1"/>
  <c r="AN1005" i="1"/>
  <c r="AL1005" i="1"/>
  <c r="AJ1005" i="1"/>
  <c r="AH1005" i="1"/>
  <c r="AF1005" i="1"/>
  <c r="AC1005" i="1"/>
  <c r="K1005" i="1"/>
  <c r="H1005" i="1"/>
  <c r="AA1005" i="1" s="1"/>
  <c r="AD1005" i="1" s="1"/>
  <c r="B1005" i="1"/>
  <c r="AN1004" i="1"/>
  <c r="AL1004" i="1"/>
  <c r="AJ1004" i="1"/>
  <c r="AH1004" i="1"/>
  <c r="AF1004" i="1"/>
  <c r="AC1004" i="1"/>
  <c r="AO1004" i="1" s="1"/>
  <c r="AA1004" i="1"/>
  <c r="K1004" i="1"/>
  <c r="H1004" i="1"/>
  <c r="Z1004" i="1" s="1"/>
  <c r="B1004" i="1"/>
  <c r="AN1003" i="1"/>
  <c r="AL1003" i="1"/>
  <c r="AJ1003" i="1"/>
  <c r="AH1003" i="1"/>
  <c r="AF1003" i="1"/>
  <c r="AC1003" i="1"/>
  <c r="AO1003" i="1" s="1"/>
  <c r="K1003" i="1"/>
  <c r="H1003" i="1"/>
  <c r="B1003" i="1"/>
  <c r="AL993" i="4" s="1"/>
  <c r="AN1002" i="1"/>
  <c r="AL1002" i="1"/>
  <c r="AJ1002" i="1"/>
  <c r="AH1002" i="1"/>
  <c r="AF1002" i="1"/>
  <c r="AC1002" i="1"/>
  <c r="AO1002" i="1" s="1"/>
  <c r="K1002" i="1"/>
  <c r="H1002" i="1"/>
  <c r="AA1002" i="1" s="1"/>
  <c r="AD1002" i="1" s="1"/>
  <c r="B1002" i="1"/>
  <c r="D1002" i="1" s="1"/>
  <c r="AN1001" i="1"/>
  <c r="AL1001" i="1"/>
  <c r="AJ1001" i="1"/>
  <c r="AH1001" i="1"/>
  <c r="AF1001" i="1"/>
  <c r="AC1001" i="1"/>
  <c r="AO1001" i="1" s="1"/>
  <c r="K1001" i="1"/>
  <c r="H1001" i="1"/>
  <c r="Z1001" i="1" s="1"/>
  <c r="B1001" i="1"/>
  <c r="AN1000" i="1"/>
  <c r="AL1000" i="1"/>
  <c r="AJ1000" i="1"/>
  <c r="AH1000" i="1"/>
  <c r="AF1000" i="1"/>
  <c r="AC1000" i="1"/>
  <c r="AO1000" i="1" s="1"/>
  <c r="K1000" i="1"/>
  <c r="H1000" i="1"/>
  <c r="AA1000" i="1" s="1"/>
  <c r="B1000" i="1"/>
  <c r="AL990" i="4" s="1"/>
  <c r="AN999" i="1"/>
  <c r="AL999" i="1"/>
  <c r="AJ999" i="1"/>
  <c r="AH999" i="1"/>
  <c r="AF999" i="1"/>
  <c r="AC999" i="1"/>
  <c r="AO999" i="1" s="1"/>
  <c r="K999" i="1"/>
  <c r="H999" i="1"/>
  <c r="B999" i="1"/>
  <c r="AL989" i="4" s="1"/>
  <c r="AN998" i="1"/>
  <c r="AL998" i="1"/>
  <c r="AJ998" i="1"/>
  <c r="AH998" i="1"/>
  <c r="AF998" i="1"/>
  <c r="AC998" i="1"/>
  <c r="AO998" i="1" s="1"/>
  <c r="K998" i="1"/>
  <c r="H998" i="1"/>
  <c r="Z998" i="1" s="1"/>
  <c r="B998" i="1"/>
  <c r="AN997" i="1"/>
  <c r="AL997" i="1"/>
  <c r="AJ997" i="1"/>
  <c r="AH997" i="1"/>
  <c r="AF997" i="1"/>
  <c r="AC997" i="1"/>
  <c r="AO997" i="1" s="1"/>
  <c r="K997" i="1"/>
  <c r="H997" i="1"/>
  <c r="B997" i="1"/>
  <c r="AL987" i="4" s="1"/>
  <c r="AN996" i="1"/>
  <c r="AL996" i="1"/>
  <c r="AJ996" i="1"/>
  <c r="AH996" i="1"/>
  <c r="AF996" i="1"/>
  <c r="AC996" i="1"/>
  <c r="AO996" i="1" s="1"/>
  <c r="K996" i="1"/>
  <c r="H996" i="1"/>
  <c r="AA996" i="1" s="1"/>
  <c r="B996" i="1"/>
  <c r="AL986" i="4" s="1"/>
  <c r="AN995" i="1"/>
  <c r="AL995" i="1"/>
  <c r="AJ995" i="1"/>
  <c r="AH995" i="1"/>
  <c r="AF995" i="1"/>
  <c r="AC995" i="1"/>
  <c r="AO995" i="1" s="1"/>
  <c r="AA995" i="1"/>
  <c r="K995" i="1"/>
  <c r="H995" i="1"/>
  <c r="Z995" i="1" s="1"/>
  <c r="D995" i="1"/>
  <c r="B995" i="1"/>
  <c r="AL985" i="4" s="1"/>
  <c r="AN994" i="1"/>
  <c r="AL994" i="1"/>
  <c r="AJ994" i="1"/>
  <c r="AH994" i="1"/>
  <c r="AF994" i="1"/>
  <c r="AC994" i="1"/>
  <c r="AO994" i="1" s="1"/>
  <c r="K994" i="1"/>
  <c r="H994" i="1"/>
  <c r="AA994" i="1" s="1"/>
  <c r="AD994" i="1" s="1"/>
  <c r="B994" i="1"/>
  <c r="AL984" i="4" s="1"/>
  <c r="AO993" i="1"/>
  <c r="AN993" i="1"/>
  <c r="AL993" i="1"/>
  <c r="AJ993" i="1"/>
  <c r="AH993" i="1"/>
  <c r="AF993" i="1"/>
  <c r="AC993" i="1"/>
  <c r="K993" i="1"/>
  <c r="H993" i="1"/>
  <c r="B993" i="1"/>
  <c r="AN992" i="1"/>
  <c r="AL992" i="1"/>
  <c r="AJ992" i="1"/>
  <c r="AH992" i="1"/>
  <c r="AF992" i="1"/>
  <c r="AC992" i="1"/>
  <c r="AO992" i="1" s="1"/>
  <c r="K992" i="1"/>
  <c r="H992" i="1"/>
  <c r="B992" i="1"/>
  <c r="AN991" i="1"/>
  <c r="AL991" i="1"/>
  <c r="AJ991" i="1"/>
  <c r="AH991" i="1"/>
  <c r="AF991" i="1"/>
  <c r="AC991" i="1"/>
  <c r="AO991" i="1" s="1"/>
  <c r="K991" i="1"/>
  <c r="H991" i="1"/>
  <c r="B991" i="1"/>
  <c r="AN990" i="1"/>
  <c r="AL990" i="1"/>
  <c r="AJ990" i="1"/>
  <c r="AH990" i="1"/>
  <c r="AF990" i="1"/>
  <c r="AC990" i="1"/>
  <c r="AO990" i="1" s="1"/>
  <c r="K990" i="1"/>
  <c r="H990" i="1"/>
  <c r="Z990" i="1" s="1"/>
  <c r="B990" i="1"/>
  <c r="AN989" i="1"/>
  <c r="AL989" i="1"/>
  <c r="AJ989" i="1"/>
  <c r="AH989" i="1"/>
  <c r="AF989" i="1"/>
  <c r="AC989" i="1"/>
  <c r="AO989" i="1" s="1"/>
  <c r="AA989" i="1"/>
  <c r="Z989" i="1"/>
  <c r="K989" i="1"/>
  <c r="H989" i="1"/>
  <c r="B989" i="1"/>
  <c r="AL979" i="4" s="1"/>
  <c r="AN988" i="1"/>
  <c r="AL988" i="1"/>
  <c r="AJ988" i="1"/>
  <c r="AH988" i="1"/>
  <c r="AF988" i="1"/>
  <c r="AC988" i="1"/>
  <c r="AO988" i="1" s="1"/>
  <c r="K988" i="1"/>
  <c r="H988" i="1"/>
  <c r="B988" i="1"/>
  <c r="AL978" i="4" s="1"/>
  <c r="AN987" i="1"/>
  <c r="AL987" i="1"/>
  <c r="AJ987" i="1"/>
  <c r="AH987" i="1"/>
  <c r="AF987" i="1"/>
  <c r="AC987" i="1"/>
  <c r="AO987" i="1" s="1"/>
  <c r="K987" i="1"/>
  <c r="H987" i="1"/>
  <c r="B987" i="1"/>
  <c r="AN986" i="1"/>
  <c r="AL986" i="1"/>
  <c r="AJ986" i="1"/>
  <c r="AH986" i="1"/>
  <c r="AF986" i="1"/>
  <c r="AC986" i="1"/>
  <c r="AO986" i="1" s="1"/>
  <c r="K986" i="1"/>
  <c r="H986" i="1"/>
  <c r="Z986" i="1" s="1"/>
  <c r="B986" i="1"/>
  <c r="AN985" i="1"/>
  <c r="AL985" i="1"/>
  <c r="AJ985" i="1"/>
  <c r="AH985" i="1"/>
  <c r="AF985" i="1"/>
  <c r="AC985" i="1"/>
  <c r="AO985" i="1" s="1"/>
  <c r="K985" i="1"/>
  <c r="H985" i="1"/>
  <c r="B985" i="1"/>
  <c r="AL975" i="4" s="1"/>
  <c r="AN984" i="1"/>
  <c r="AL984" i="1"/>
  <c r="AJ984" i="1"/>
  <c r="AH984" i="1"/>
  <c r="AF984" i="1"/>
  <c r="AC984" i="1"/>
  <c r="AO984" i="1" s="1"/>
  <c r="AA984" i="1"/>
  <c r="AD984" i="1" s="1"/>
  <c r="K984" i="1"/>
  <c r="H984" i="1"/>
  <c r="Z984" i="1" s="1"/>
  <c r="B984" i="1"/>
  <c r="D984" i="1" s="1"/>
  <c r="AN983" i="1"/>
  <c r="AL983" i="1"/>
  <c r="AJ983" i="1"/>
  <c r="AH983" i="1"/>
  <c r="AF983" i="1"/>
  <c r="AC983" i="1"/>
  <c r="AO983" i="1" s="1"/>
  <c r="K983" i="1"/>
  <c r="H983" i="1"/>
  <c r="B983" i="1"/>
  <c r="AL973" i="4" s="1"/>
  <c r="AN982" i="1"/>
  <c r="AL982" i="1"/>
  <c r="AJ982" i="1"/>
  <c r="AH982" i="1"/>
  <c r="AF982" i="1"/>
  <c r="AC982" i="1"/>
  <c r="K982" i="1"/>
  <c r="H982" i="1"/>
  <c r="B982" i="1"/>
  <c r="AN981" i="1"/>
  <c r="AL981" i="1"/>
  <c r="AJ981" i="1"/>
  <c r="AH981" i="1"/>
  <c r="AF981" i="1"/>
  <c r="AC981" i="1"/>
  <c r="AO981" i="1" s="1"/>
  <c r="K981" i="1"/>
  <c r="H981" i="1"/>
  <c r="AA981" i="1" s="1"/>
  <c r="B981" i="1"/>
  <c r="AN980" i="1"/>
  <c r="AL980" i="1"/>
  <c r="AJ980" i="1"/>
  <c r="AH980" i="1"/>
  <c r="AF980" i="1"/>
  <c r="AC980" i="1"/>
  <c r="AO980" i="1" s="1"/>
  <c r="K980" i="1"/>
  <c r="H980" i="1"/>
  <c r="AA980" i="1" s="1"/>
  <c r="B980" i="1"/>
  <c r="AN979" i="1"/>
  <c r="AL979" i="1"/>
  <c r="AJ979" i="1"/>
  <c r="AH979" i="1"/>
  <c r="AF979" i="1"/>
  <c r="AC979" i="1"/>
  <c r="AO979" i="1" s="1"/>
  <c r="Z979" i="1"/>
  <c r="K979" i="1"/>
  <c r="H979" i="1"/>
  <c r="AA979" i="1" s="1"/>
  <c r="B979" i="1"/>
  <c r="AL969" i="4" s="1"/>
  <c r="AN978" i="1"/>
  <c r="AL978" i="1"/>
  <c r="AJ978" i="1"/>
  <c r="AH978" i="1"/>
  <c r="AF978" i="1"/>
  <c r="AC978" i="1"/>
  <c r="AO978" i="1" s="1"/>
  <c r="K978" i="1"/>
  <c r="H978" i="1"/>
  <c r="B978" i="1"/>
  <c r="AL968" i="4" s="1"/>
  <c r="AN977" i="1"/>
  <c r="AL977" i="1"/>
  <c r="AJ977" i="1"/>
  <c r="AH977" i="1"/>
  <c r="AF977" i="1"/>
  <c r="AC977" i="1"/>
  <c r="AO977" i="1" s="1"/>
  <c r="K977" i="1"/>
  <c r="H977" i="1"/>
  <c r="B977" i="1"/>
  <c r="AN976" i="1"/>
  <c r="AL976" i="1"/>
  <c r="AJ976" i="1"/>
  <c r="AH976" i="1"/>
  <c r="AF976" i="1"/>
  <c r="AC976" i="1"/>
  <c r="AO976" i="1" s="1"/>
  <c r="K976" i="1"/>
  <c r="H976" i="1"/>
  <c r="D976" i="1"/>
  <c r="B976" i="1"/>
  <c r="AL966" i="4" s="1"/>
  <c r="AN975" i="1"/>
  <c r="AL975" i="1"/>
  <c r="AJ975" i="1"/>
  <c r="AH975" i="1"/>
  <c r="AF975" i="1"/>
  <c r="AC975" i="1"/>
  <c r="AO975" i="1" s="1"/>
  <c r="K975" i="1"/>
  <c r="H975" i="1"/>
  <c r="Z975" i="1" s="1"/>
  <c r="D975" i="1"/>
  <c r="B975" i="1"/>
  <c r="AL965" i="4" s="1"/>
  <c r="AN974" i="1"/>
  <c r="AL974" i="1"/>
  <c r="AJ974" i="1"/>
  <c r="AH974" i="1"/>
  <c r="AF974" i="1"/>
  <c r="AC974" i="1"/>
  <c r="AO974" i="1" s="1"/>
  <c r="Z974" i="1"/>
  <c r="K974" i="1"/>
  <c r="H974" i="1"/>
  <c r="AA974" i="1" s="1"/>
  <c r="B974" i="1"/>
  <c r="AL964" i="4" s="1"/>
  <c r="AN973" i="1"/>
  <c r="AL973" i="1"/>
  <c r="AJ973" i="1"/>
  <c r="AH973" i="1"/>
  <c r="AF973" i="1"/>
  <c r="AC973" i="1"/>
  <c r="AO973" i="1" s="1"/>
  <c r="K973" i="1"/>
  <c r="H973" i="1"/>
  <c r="D973" i="1"/>
  <c r="B973" i="1"/>
  <c r="AL963" i="4" s="1"/>
  <c r="AO972" i="1"/>
  <c r="AN972" i="1"/>
  <c r="AL972" i="1"/>
  <c r="AJ972" i="1"/>
  <c r="AH972" i="1"/>
  <c r="AF972" i="1"/>
  <c r="AC972" i="1"/>
  <c r="K972" i="1"/>
  <c r="H972" i="1"/>
  <c r="AA972" i="1" s="1"/>
  <c r="AD972" i="1" s="1"/>
  <c r="B972" i="1"/>
  <c r="AL962" i="4" s="1"/>
  <c r="AN971" i="1"/>
  <c r="AL971" i="1"/>
  <c r="AJ971" i="1"/>
  <c r="AH971" i="1"/>
  <c r="AF971" i="1"/>
  <c r="AC971" i="1"/>
  <c r="AO971" i="1" s="1"/>
  <c r="K971" i="1"/>
  <c r="H971" i="1"/>
  <c r="AA971" i="1" s="1"/>
  <c r="B971" i="1"/>
  <c r="AL961" i="4" s="1"/>
  <c r="AN970" i="1"/>
  <c r="AL970" i="1"/>
  <c r="AJ970" i="1"/>
  <c r="AH970" i="1"/>
  <c r="AF970" i="1"/>
  <c r="AC970" i="1"/>
  <c r="AO970" i="1" s="1"/>
  <c r="K970" i="1"/>
  <c r="H970" i="1"/>
  <c r="B970" i="1"/>
  <c r="AN969" i="1"/>
  <c r="AL969" i="1"/>
  <c r="AJ969" i="1"/>
  <c r="AH969" i="1"/>
  <c r="AF969" i="1"/>
  <c r="AC969" i="1"/>
  <c r="AO969" i="1" s="1"/>
  <c r="K969" i="1"/>
  <c r="H969" i="1"/>
  <c r="B969" i="1"/>
  <c r="AN968" i="1"/>
  <c r="AL968" i="1"/>
  <c r="AJ968" i="1"/>
  <c r="AH968" i="1"/>
  <c r="AF968" i="1"/>
  <c r="AC968" i="1"/>
  <c r="AO968" i="1" s="1"/>
  <c r="K968" i="1"/>
  <c r="H968" i="1"/>
  <c r="Z968" i="1" s="1"/>
  <c r="B968" i="1"/>
  <c r="AN967" i="1"/>
  <c r="AL967" i="1"/>
  <c r="AJ967" i="1"/>
  <c r="AH967" i="1"/>
  <c r="AF967" i="1"/>
  <c r="AC967" i="1"/>
  <c r="AO967" i="1" s="1"/>
  <c r="K967" i="1"/>
  <c r="H967" i="1"/>
  <c r="Z967" i="1" s="1"/>
  <c r="B967" i="1"/>
  <c r="AN966" i="1"/>
  <c r="AL966" i="1"/>
  <c r="AJ966" i="1"/>
  <c r="AH966" i="1"/>
  <c r="AF966" i="1"/>
  <c r="AC966" i="1"/>
  <c r="AO966" i="1" s="1"/>
  <c r="K966" i="1"/>
  <c r="H966" i="1"/>
  <c r="Z966" i="1" s="1"/>
  <c r="B966" i="1"/>
  <c r="AO965" i="1"/>
  <c r="AN965" i="1"/>
  <c r="AL965" i="1"/>
  <c r="AJ965" i="1"/>
  <c r="AH965" i="1"/>
  <c r="AF965" i="1"/>
  <c r="AC965" i="1"/>
  <c r="K965" i="1"/>
  <c r="H965" i="1"/>
  <c r="B965" i="1"/>
  <c r="AN964" i="1"/>
  <c r="AL964" i="1"/>
  <c r="AJ964" i="1"/>
  <c r="AH964" i="1"/>
  <c r="AF964" i="1"/>
  <c r="AC964" i="1"/>
  <c r="AO964" i="1" s="1"/>
  <c r="K964" i="1"/>
  <c r="H964" i="1"/>
  <c r="B964" i="1"/>
  <c r="AN963" i="1"/>
  <c r="AL963" i="1"/>
  <c r="AJ963" i="1"/>
  <c r="AH963" i="1"/>
  <c r="AF963" i="1"/>
  <c r="AC963" i="1"/>
  <c r="AO963" i="1" s="1"/>
  <c r="K963" i="1"/>
  <c r="H963" i="1"/>
  <c r="AA963" i="1" s="1"/>
  <c r="B963" i="1"/>
  <c r="AN962" i="1"/>
  <c r="AL962" i="1"/>
  <c r="AJ962" i="1"/>
  <c r="AH962" i="1"/>
  <c r="AF962" i="1"/>
  <c r="AC962" i="1"/>
  <c r="K962" i="1"/>
  <c r="H962" i="1"/>
  <c r="AA962" i="1" s="1"/>
  <c r="B962" i="1"/>
  <c r="AN961" i="1"/>
  <c r="AL961" i="1"/>
  <c r="AJ961" i="1"/>
  <c r="AH961" i="1"/>
  <c r="AF961" i="1"/>
  <c r="AC961" i="1"/>
  <c r="AO961" i="1" s="1"/>
  <c r="K961" i="1"/>
  <c r="H961" i="1"/>
  <c r="B961" i="1"/>
  <c r="AL951" i="4" s="1"/>
  <c r="AN960" i="1"/>
  <c r="AL960" i="1"/>
  <c r="AJ960" i="1"/>
  <c r="AH960" i="1"/>
  <c r="AF960" i="1"/>
  <c r="AC960" i="1"/>
  <c r="AO960" i="1" s="1"/>
  <c r="K960" i="1"/>
  <c r="H960" i="1"/>
  <c r="Z960" i="1" s="1"/>
  <c r="B960" i="1"/>
  <c r="AL950" i="4" s="1"/>
  <c r="AN959" i="1"/>
  <c r="AL959" i="1"/>
  <c r="AJ959" i="1"/>
  <c r="AH959" i="1"/>
  <c r="AF959" i="1"/>
  <c r="AC959" i="1"/>
  <c r="AO959" i="1" s="1"/>
  <c r="K959" i="1"/>
  <c r="H959" i="1"/>
  <c r="B959" i="1"/>
  <c r="AL949" i="4" s="1"/>
  <c r="AN958" i="1"/>
  <c r="AL958" i="1"/>
  <c r="AJ958" i="1"/>
  <c r="AH958" i="1"/>
  <c r="AF958" i="1"/>
  <c r="AC958" i="1"/>
  <c r="AO958" i="1" s="1"/>
  <c r="K958" i="1"/>
  <c r="H958" i="1"/>
  <c r="B958" i="1"/>
  <c r="AN957" i="1"/>
  <c r="AL957" i="1"/>
  <c r="AJ957" i="1"/>
  <c r="AH957" i="1"/>
  <c r="AF957" i="1"/>
  <c r="AC957" i="1"/>
  <c r="AO957" i="1" s="1"/>
  <c r="K957" i="1"/>
  <c r="H957" i="1"/>
  <c r="D957" i="1"/>
  <c r="B957" i="1"/>
  <c r="AL947" i="4" s="1"/>
  <c r="AN956" i="1"/>
  <c r="AL956" i="1"/>
  <c r="AJ956" i="1"/>
  <c r="AH956" i="1"/>
  <c r="AF956" i="1"/>
  <c r="AC956" i="1"/>
  <c r="AO956" i="1" s="1"/>
  <c r="K956" i="1"/>
  <c r="H956" i="1"/>
  <c r="B956" i="1"/>
  <c r="AO955" i="1"/>
  <c r="AN955" i="1"/>
  <c r="AL955" i="1"/>
  <c r="AJ955" i="1"/>
  <c r="AH955" i="1"/>
  <c r="AF955" i="1"/>
  <c r="AC955" i="1"/>
  <c r="K955" i="1"/>
  <c r="H955" i="1"/>
  <c r="B955" i="1"/>
  <c r="AO954" i="1"/>
  <c r="AN954" i="1"/>
  <c r="AL954" i="1"/>
  <c r="AJ954" i="1"/>
  <c r="AH954" i="1"/>
  <c r="AF954" i="1"/>
  <c r="AC954" i="1"/>
  <c r="K954" i="1"/>
  <c r="H954" i="1"/>
  <c r="Z954" i="1" s="1"/>
  <c r="B954" i="1"/>
  <c r="AN953" i="1"/>
  <c r="AL953" i="1"/>
  <c r="AJ953" i="1"/>
  <c r="AH953" i="1"/>
  <c r="AF953" i="1"/>
  <c r="AC953" i="1"/>
  <c r="AO953" i="1" s="1"/>
  <c r="Z953" i="1"/>
  <c r="K953" i="1"/>
  <c r="H953" i="1"/>
  <c r="AA953" i="1" s="1"/>
  <c r="B953" i="1"/>
  <c r="AL943" i="4" s="1"/>
  <c r="AN952" i="1"/>
  <c r="AL952" i="1"/>
  <c r="AJ952" i="1"/>
  <c r="AH952" i="1"/>
  <c r="AF952" i="1"/>
  <c r="AC952" i="1"/>
  <c r="AO952" i="1" s="1"/>
  <c r="K952" i="1"/>
  <c r="H952" i="1"/>
  <c r="B952" i="1"/>
  <c r="AL942" i="4" s="1"/>
  <c r="AN951" i="1"/>
  <c r="AL951" i="1"/>
  <c r="AJ951" i="1"/>
  <c r="AH951" i="1"/>
  <c r="AF951" i="1"/>
  <c r="AC951" i="1"/>
  <c r="AO951" i="1" s="1"/>
  <c r="AA951" i="1"/>
  <c r="K951" i="1"/>
  <c r="H951" i="1"/>
  <c r="Z951" i="1" s="1"/>
  <c r="B951" i="1"/>
  <c r="AN950" i="1"/>
  <c r="AL950" i="1"/>
  <c r="AJ950" i="1"/>
  <c r="AH950" i="1"/>
  <c r="AF950" i="1"/>
  <c r="AC950" i="1"/>
  <c r="K950" i="1"/>
  <c r="H950" i="1"/>
  <c r="AA950" i="1" s="1"/>
  <c r="B950" i="1"/>
  <c r="AL940" i="4" s="1"/>
  <c r="AN949" i="1"/>
  <c r="AL949" i="1"/>
  <c r="AJ949" i="1"/>
  <c r="AH949" i="1"/>
  <c r="AF949" i="1"/>
  <c r="AC949" i="1"/>
  <c r="AO949" i="1" s="1"/>
  <c r="K949" i="1"/>
  <c r="H949" i="1"/>
  <c r="AA949" i="1" s="1"/>
  <c r="AD949" i="1" s="1"/>
  <c r="B949" i="1"/>
  <c r="AN948" i="1"/>
  <c r="AL948" i="1"/>
  <c r="AJ948" i="1"/>
  <c r="AH948" i="1"/>
  <c r="AF948" i="1"/>
  <c r="AC948" i="1"/>
  <c r="AO948" i="1" s="1"/>
  <c r="K948" i="1"/>
  <c r="H948" i="1"/>
  <c r="B948" i="1"/>
  <c r="AN947" i="1"/>
  <c r="AL947" i="1"/>
  <c r="AJ947" i="1"/>
  <c r="AH947" i="1"/>
  <c r="AF947" i="1"/>
  <c r="AC947" i="1"/>
  <c r="AO947" i="1" s="1"/>
  <c r="K947" i="1"/>
  <c r="H947" i="1"/>
  <c r="B947" i="1"/>
  <c r="AN946" i="1"/>
  <c r="AL946" i="1"/>
  <c r="AJ946" i="1"/>
  <c r="AH946" i="1"/>
  <c r="AF946" i="1"/>
  <c r="AC946" i="1"/>
  <c r="AO946" i="1" s="1"/>
  <c r="K946" i="1"/>
  <c r="H946" i="1"/>
  <c r="B946" i="1"/>
  <c r="AL936" i="4" s="1"/>
  <c r="AN945" i="1"/>
  <c r="AL945" i="1"/>
  <c r="AJ945" i="1"/>
  <c r="AH945" i="1"/>
  <c r="AF945" i="1"/>
  <c r="AC945" i="1"/>
  <c r="AO945" i="1" s="1"/>
  <c r="K945" i="1"/>
  <c r="H945" i="1"/>
  <c r="B945" i="1"/>
  <c r="AN944" i="1"/>
  <c r="AL944" i="1"/>
  <c r="AJ944" i="1"/>
  <c r="AH944" i="1"/>
  <c r="AF944" i="1"/>
  <c r="AC944" i="1"/>
  <c r="AO944" i="1" s="1"/>
  <c r="K944" i="1"/>
  <c r="H944" i="1"/>
  <c r="AA944" i="1" s="1"/>
  <c r="AD944" i="1" s="1"/>
  <c r="B944" i="1"/>
  <c r="AL934" i="4" s="1"/>
  <c r="AN943" i="1"/>
  <c r="AL943" i="1"/>
  <c r="AJ943" i="1"/>
  <c r="AH943" i="1"/>
  <c r="AF943" i="1"/>
  <c r="AC943" i="1"/>
  <c r="AO943" i="1" s="1"/>
  <c r="K943" i="1"/>
  <c r="H943" i="1"/>
  <c r="AA943" i="1" s="1"/>
  <c r="B943" i="1"/>
  <c r="AN942" i="1"/>
  <c r="AL942" i="1"/>
  <c r="AJ942" i="1"/>
  <c r="AH942" i="1"/>
  <c r="AF942" i="1"/>
  <c r="AC942" i="1"/>
  <c r="AO942" i="1" s="1"/>
  <c r="K942" i="1"/>
  <c r="H942" i="1"/>
  <c r="Z942" i="1" s="1"/>
  <c r="B942" i="1"/>
  <c r="AL932" i="4" s="1"/>
  <c r="AN941" i="1"/>
  <c r="AL941" i="1"/>
  <c r="AJ941" i="1"/>
  <c r="AH941" i="1"/>
  <c r="AF941" i="1"/>
  <c r="AC941" i="1"/>
  <c r="AO941" i="1" s="1"/>
  <c r="K941" i="1"/>
  <c r="H941" i="1"/>
  <c r="B941" i="1"/>
  <c r="AL931" i="4" s="1"/>
  <c r="AN940" i="1"/>
  <c r="AL940" i="1"/>
  <c r="AJ940" i="1"/>
  <c r="AH940" i="1"/>
  <c r="AF940" i="1"/>
  <c r="AC940" i="1"/>
  <c r="AO940" i="1" s="1"/>
  <c r="K940" i="1"/>
  <c r="H940" i="1"/>
  <c r="B940" i="1"/>
  <c r="AL930" i="4" s="1"/>
  <c r="AN939" i="1"/>
  <c r="AL939" i="1"/>
  <c r="AJ939" i="1"/>
  <c r="AH939" i="1"/>
  <c r="AF939" i="1"/>
  <c r="AC939" i="1"/>
  <c r="AO939" i="1" s="1"/>
  <c r="K939" i="1"/>
  <c r="H939" i="1"/>
  <c r="B939" i="1"/>
  <c r="D939" i="1" s="1"/>
  <c r="AN938" i="1"/>
  <c r="AL938" i="1"/>
  <c r="AJ938" i="1"/>
  <c r="AH938" i="1"/>
  <c r="AF938" i="1"/>
  <c r="AC938" i="1"/>
  <c r="AO938" i="1" s="1"/>
  <c r="K938" i="1"/>
  <c r="H938" i="1"/>
  <c r="AA938" i="1" s="1"/>
  <c r="B938" i="1"/>
  <c r="AL928" i="4" s="1"/>
  <c r="AN937" i="1"/>
  <c r="AL937" i="1"/>
  <c r="AJ937" i="1"/>
  <c r="AH937" i="1"/>
  <c r="AF937" i="1"/>
  <c r="AC937" i="1"/>
  <c r="AO937" i="1" s="1"/>
  <c r="K937" i="1"/>
  <c r="H937" i="1"/>
  <c r="Z937" i="1" s="1"/>
  <c r="D937" i="1"/>
  <c r="B937" i="1"/>
  <c r="AL927" i="4" s="1"/>
  <c r="AN936" i="1"/>
  <c r="AL936" i="1"/>
  <c r="AJ936" i="1"/>
  <c r="AH936" i="1"/>
  <c r="AF936" i="1"/>
  <c r="AC936" i="1"/>
  <c r="AO936" i="1" s="1"/>
  <c r="K936" i="1"/>
  <c r="H936" i="1"/>
  <c r="AA936" i="1" s="1"/>
  <c r="B936" i="1"/>
  <c r="AN935" i="1"/>
  <c r="AL935" i="1"/>
  <c r="AJ935" i="1"/>
  <c r="AH935" i="1"/>
  <c r="AF935" i="1"/>
  <c r="AC935" i="1"/>
  <c r="AO935" i="1" s="1"/>
  <c r="K935" i="1"/>
  <c r="H935" i="1"/>
  <c r="B935" i="1"/>
  <c r="AO934" i="1"/>
  <c r="AN934" i="1"/>
  <c r="AL934" i="1"/>
  <c r="AJ934" i="1"/>
  <c r="AH934" i="1"/>
  <c r="AF934" i="1"/>
  <c r="AC934" i="1"/>
  <c r="K934" i="1"/>
  <c r="H934" i="1"/>
  <c r="AA934" i="1" s="1"/>
  <c r="B934" i="1"/>
  <c r="AL924" i="4" s="1"/>
  <c r="AN933" i="1"/>
  <c r="AL933" i="1"/>
  <c r="AJ933" i="1"/>
  <c r="AH933" i="1"/>
  <c r="AF933" i="1"/>
  <c r="AC933" i="1"/>
  <c r="AO933" i="1" s="1"/>
  <c r="K933" i="1"/>
  <c r="H933" i="1"/>
  <c r="B933" i="1"/>
  <c r="AN932" i="1"/>
  <c r="AL932" i="1"/>
  <c r="AJ932" i="1"/>
  <c r="AH932" i="1"/>
  <c r="AF932" i="1"/>
  <c r="AC932" i="1"/>
  <c r="K932" i="1"/>
  <c r="H932" i="1"/>
  <c r="AA932" i="1" s="1"/>
  <c r="B932" i="1"/>
  <c r="AL922" i="4" s="1"/>
  <c r="AN931" i="1"/>
  <c r="AL931" i="1"/>
  <c r="AJ931" i="1"/>
  <c r="AH931" i="1"/>
  <c r="AF931" i="1"/>
  <c r="AC931" i="1"/>
  <c r="AO931" i="1" s="1"/>
  <c r="K931" i="1"/>
  <c r="H931" i="1"/>
  <c r="B931" i="1"/>
  <c r="AL921" i="4" s="1"/>
  <c r="AN930" i="1"/>
  <c r="AL930" i="1"/>
  <c r="AJ930" i="1"/>
  <c r="AH930" i="1"/>
  <c r="AF930" i="1"/>
  <c r="AC930" i="1"/>
  <c r="AO930" i="1" s="1"/>
  <c r="Z930" i="1"/>
  <c r="K930" i="1"/>
  <c r="H930" i="1"/>
  <c r="AA930" i="1" s="1"/>
  <c r="B930" i="1"/>
  <c r="AN929" i="1"/>
  <c r="AL929" i="1"/>
  <c r="AJ929" i="1"/>
  <c r="AH929" i="1"/>
  <c r="AF929" i="1"/>
  <c r="AC929" i="1"/>
  <c r="AO929" i="1" s="1"/>
  <c r="K929" i="1"/>
  <c r="H929" i="1"/>
  <c r="B929" i="1"/>
  <c r="AL919" i="4" s="1"/>
  <c r="AO928" i="1"/>
  <c r="AN928" i="1"/>
  <c r="AL928" i="1"/>
  <c r="AJ928" i="1"/>
  <c r="AH928" i="1"/>
  <c r="AF928" i="1"/>
  <c r="AC928" i="1"/>
  <c r="K928" i="1"/>
  <c r="H928" i="1"/>
  <c r="AA928" i="1" s="1"/>
  <c r="B928" i="1"/>
  <c r="AL918" i="4" s="1"/>
  <c r="AN927" i="1"/>
  <c r="AL927" i="1"/>
  <c r="AJ927" i="1"/>
  <c r="AH927" i="1"/>
  <c r="AF927" i="1"/>
  <c r="AC927" i="1"/>
  <c r="AO927" i="1" s="1"/>
  <c r="K927" i="1"/>
  <c r="H927" i="1"/>
  <c r="B927" i="1"/>
  <c r="AN926" i="1"/>
  <c r="AL926" i="1"/>
  <c r="AJ926" i="1"/>
  <c r="AH926" i="1"/>
  <c r="AF926" i="1"/>
  <c r="AC926" i="1"/>
  <c r="AO926" i="1" s="1"/>
  <c r="Z926" i="1"/>
  <c r="K926" i="1"/>
  <c r="H926" i="1"/>
  <c r="AA926" i="1" s="1"/>
  <c r="B926" i="1"/>
  <c r="AL916" i="4" s="1"/>
  <c r="AN925" i="1"/>
  <c r="AL925" i="1"/>
  <c r="AJ925" i="1"/>
  <c r="AH925" i="1"/>
  <c r="AF925" i="1"/>
  <c r="AC925" i="1"/>
  <c r="AO925" i="1" s="1"/>
  <c r="K925" i="1"/>
  <c r="H925" i="1"/>
  <c r="AA925" i="1" s="1"/>
  <c r="B925" i="1"/>
  <c r="AN924" i="1"/>
  <c r="AL924" i="1"/>
  <c r="AJ924" i="1"/>
  <c r="AH924" i="1"/>
  <c r="AF924" i="1"/>
  <c r="AC924" i="1"/>
  <c r="AO924" i="1" s="1"/>
  <c r="K924" i="1"/>
  <c r="H924" i="1"/>
  <c r="B924" i="1"/>
  <c r="AL914" i="4" s="1"/>
  <c r="AO923" i="1"/>
  <c r="AN923" i="1"/>
  <c r="AL923" i="1"/>
  <c r="AJ923" i="1"/>
  <c r="AH923" i="1"/>
  <c r="AF923" i="1"/>
  <c r="AC923" i="1"/>
  <c r="K923" i="1"/>
  <c r="H923" i="1"/>
  <c r="B923" i="1"/>
  <c r="AN922" i="1"/>
  <c r="AL922" i="1"/>
  <c r="AJ922" i="1"/>
  <c r="AH922" i="1"/>
  <c r="AF922" i="1"/>
  <c r="AC922" i="1"/>
  <c r="AO922" i="1" s="1"/>
  <c r="K922" i="1"/>
  <c r="H922" i="1"/>
  <c r="B922" i="1"/>
  <c r="AN921" i="1"/>
  <c r="AL921" i="1"/>
  <c r="AJ921" i="1"/>
  <c r="AH921" i="1"/>
  <c r="AF921" i="1"/>
  <c r="AC921" i="1"/>
  <c r="AO921" i="1" s="1"/>
  <c r="K921" i="1"/>
  <c r="H921" i="1"/>
  <c r="B921" i="1"/>
  <c r="AL911" i="4" s="1"/>
  <c r="AN920" i="1"/>
  <c r="AL920" i="1"/>
  <c r="AJ920" i="1"/>
  <c r="AH920" i="1"/>
  <c r="AF920" i="1"/>
  <c r="AC920" i="1"/>
  <c r="AO920" i="1" s="1"/>
  <c r="Z920" i="1"/>
  <c r="K920" i="1"/>
  <c r="H920" i="1"/>
  <c r="AA920" i="1" s="1"/>
  <c r="B920" i="1"/>
  <c r="D920" i="1" s="1"/>
  <c r="AN919" i="1"/>
  <c r="AL919" i="1"/>
  <c r="AJ919" i="1"/>
  <c r="AH919" i="1"/>
  <c r="AF919" i="1"/>
  <c r="AC919" i="1"/>
  <c r="AO919" i="1" s="1"/>
  <c r="K919" i="1"/>
  <c r="H919" i="1"/>
  <c r="B919" i="1"/>
  <c r="AL909" i="4" s="1"/>
  <c r="AN918" i="1"/>
  <c r="AL918" i="1"/>
  <c r="AJ918" i="1"/>
  <c r="AH918" i="1"/>
  <c r="AF918" i="1"/>
  <c r="AC918" i="1"/>
  <c r="AO918" i="1" s="1"/>
  <c r="K918" i="1"/>
  <c r="H918" i="1"/>
  <c r="AA918" i="1" s="1"/>
  <c r="AD918" i="1" s="1"/>
  <c r="B918" i="1"/>
  <c r="AL908" i="4" s="1"/>
  <c r="AN917" i="1"/>
  <c r="AL917" i="1"/>
  <c r="AJ917" i="1"/>
  <c r="AH917" i="1"/>
  <c r="AF917" i="1"/>
  <c r="AC917" i="1"/>
  <c r="AO917" i="1" s="1"/>
  <c r="K917" i="1"/>
  <c r="H917" i="1"/>
  <c r="B917" i="1"/>
  <c r="AN916" i="1"/>
  <c r="AL916" i="1"/>
  <c r="AJ916" i="1"/>
  <c r="AH916" i="1"/>
  <c r="AF916" i="1"/>
  <c r="AC916" i="1"/>
  <c r="AO916" i="1" s="1"/>
  <c r="K916" i="1"/>
  <c r="H916" i="1"/>
  <c r="AA916" i="1" s="1"/>
  <c r="B916" i="1"/>
  <c r="AL906" i="4" s="1"/>
  <c r="AN915" i="1"/>
  <c r="AL915" i="1"/>
  <c r="AJ915" i="1"/>
  <c r="AH915" i="1"/>
  <c r="AF915" i="1"/>
  <c r="AC915" i="1"/>
  <c r="AO915" i="1" s="1"/>
  <c r="K915" i="1"/>
  <c r="H915" i="1"/>
  <c r="Z915" i="1" s="1"/>
  <c r="B915" i="1"/>
  <c r="AN914" i="1"/>
  <c r="AL914" i="1"/>
  <c r="AJ914" i="1"/>
  <c r="AH914" i="1"/>
  <c r="AF914" i="1"/>
  <c r="AC914" i="1"/>
  <c r="AO914" i="1" s="1"/>
  <c r="K914" i="1"/>
  <c r="H914" i="1"/>
  <c r="B914" i="1"/>
  <c r="AL904" i="4" s="1"/>
  <c r="AN913" i="1"/>
  <c r="AL913" i="1"/>
  <c r="AJ913" i="1"/>
  <c r="AH913" i="1"/>
  <c r="AF913" i="1"/>
  <c r="AC913" i="1"/>
  <c r="AO913" i="1" s="1"/>
  <c r="K913" i="1"/>
  <c r="H913" i="1"/>
  <c r="D913" i="1"/>
  <c r="B913" i="1"/>
  <c r="AL903" i="4" s="1"/>
  <c r="AN912" i="1"/>
  <c r="AL912" i="1"/>
  <c r="AJ912" i="1"/>
  <c r="AH912" i="1"/>
  <c r="AF912" i="1"/>
  <c r="AC912" i="1"/>
  <c r="AO912" i="1" s="1"/>
  <c r="K912" i="1"/>
  <c r="H912" i="1"/>
  <c r="AA912" i="1" s="1"/>
  <c r="B912" i="1"/>
  <c r="AL902" i="4" s="1"/>
  <c r="AO911" i="1"/>
  <c r="AN911" i="1"/>
  <c r="AL911" i="1"/>
  <c r="AJ911" i="1"/>
  <c r="AH911" i="1"/>
  <c r="AF911" i="1"/>
  <c r="AC911" i="1"/>
  <c r="Z911" i="1"/>
  <c r="K911" i="1"/>
  <c r="H911" i="1"/>
  <c r="AA911" i="1" s="1"/>
  <c r="AD911" i="1" s="1"/>
  <c r="B911" i="1"/>
  <c r="AN910" i="1"/>
  <c r="AL910" i="1"/>
  <c r="AJ910" i="1"/>
  <c r="AH910" i="1"/>
  <c r="AF910" i="1"/>
  <c r="AC910" i="1"/>
  <c r="AO910" i="1" s="1"/>
  <c r="K910" i="1"/>
  <c r="H910" i="1"/>
  <c r="AA910" i="1" s="1"/>
  <c r="B910" i="1"/>
  <c r="AL900" i="4" s="1"/>
  <c r="AN909" i="1"/>
  <c r="AL909" i="1"/>
  <c r="AJ909" i="1"/>
  <c r="AH909" i="1"/>
  <c r="AF909" i="1"/>
  <c r="AC909" i="1"/>
  <c r="AO909" i="1" s="1"/>
  <c r="K909" i="1"/>
  <c r="H909" i="1"/>
  <c r="Z909" i="1" s="1"/>
  <c r="B909" i="1"/>
  <c r="AN908" i="1"/>
  <c r="AL908" i="1"/>
  <c r="AJ908" i="1"/>
  <c r="AH908" i="1"/>
  <c r="AF908" i="1"/>
  <c r="AC908" i="1"/>
  <c r="AO908" i="1" s="1"/>
  <c r="K908" i="1"/>
  <c r="H908" i="1"/>
  <c r="Z908" i="1" s="1"/>
  <c r="B908" i="1"/>
  <c r="AL898" i="4" s="1"/>
  <c r="AN907" i="1"/>
  <c r="AL907" i="1"/>
  <c r="AJ907" i="1"/>
  <c r="AH907" i="1"/>
  <c r="AF907" i="1"/>
  <c r="AC907" i="1"/>
  <c r="AO907" i="1" s="1"/>
  <c r="K907" i="1"/>
  <c r="H907" i="1"/>
  <c r="AA907" i="1" s="1"/>
  <c r="B907" i="1"/>
  <c r="AL897" i="4" s="1"/>
  <c r="AO906" i="1"/>
  <c r="AN906" i="1"/>
  <c r="AL906" i="1"/>
  <c r="AJ906" i="1"/>
  <c r="AH906" i="1"/>
  <c r="AF906" i="1"/>
  <c r="AC906" i="1"/>
  <c r="K906" i="1"/>
  <c r="H906" i="1"/>
  <c r="B906" i="1"/>
  <c r="AO905" i="1"/>
  <c r="AN905" i="1"/>
  <c r="AL905" i="1"/>
  <c r="AJ905" i="1"/>
  <c r="AH905" i="1"/>
  <c r="AF905" i="1"/>
  <c r="AC905" i="1"/>
  <c r="K905" i="1"/>
  <c r="H905" i="1"/>
  <c r="AA905" i="1" s="1"/>
  <c r="B905" i="1"/>
  <c r="AL895" i="4" s="1"/>
  <c r="AN904" i="1"/>
  <c r="AL904" i="1"/>
  <c r="AJ904" i="1"/>
  <c r="AH904" i="1"/>
  <c r="AF904" i="1"/>
  <c r="AC904" i="1"/>
  <c r="AO904" i="1" s="1"/>
  <c r="Z904" i="1"/>
  <c r="K904" i="1"/>
  <c r="H904" i="1"/>
  <c r="AA904" i="1" s="1"/>
  <c r="B904" i="1"/>
  <c r="AN903" i="1"/>
  <c r="AL903" i="1"/>
  <c r="AJ903" i="1"/>
  <c r="AH903" i="1"/>
  <c r="AF903" i="1"/>
  <c r="AC903" i="1"/>
  <c r="AO903" i="1" s="1"/>
  <c r="K903" i="1"/>
  <c r="H903" i="1"/>
  <c r="B903" i="1"/>
  <c r="AL893" i="4" s="1"/>
  <c r="AN902" i="1"/>
  <c r="AL902" i="1"/>
  <c r="AJ902" i="1"/>
  <c r="AH902" i="1"/>
  <c r="AF902" i="1"/>
  <c r="AC902" i="1"/>
  <c r="AA902" i="1"/>
  <c r="K902" i="1"/>
  <c r="H902" i="1"/>
  <c r="Z902" i="1" s="1"/>
  <c r="B902" i="1"/>
  <c r="AL892" i="4" s="1"/>
  <c r="AN901" i="1"/>
  <c r="AL901" i="1"/>
  <c r="AJ901" i="1"/>
  <c r="AH901" i="1"/>
  <c r="AF901" i="1"/>
  <c r="AC901" i="1"/>
  <c r="AO901" i="1" s="1"/>
  <c r="AA901" i="1"/>
  <c r="AD901" i="1" s="1"/>
  <c r="K901" i="1"/>
  <c r="H901" i="1"/>
  <c r="Z901" i="1" s="1"/>
  <c r="B901" i="1"/>
  <c r="AO900" i="1"/>
  <c r="AN900" i="1"/>
  <c r="AL900" i="1"/>
  <c r="AJ900" i="1"/>
  <c r="AH900" i="1"/>
  <c r="AF900" i="1"/>
  <c r="AC900" i="1"/>
  <c r="K900" i="1"/>
  <c r="H900" i="1"/>
  <c r="B900" i="1"/>
  <c r="AN899" i="1"/>
  <c r="AL899" i="1"/>
  <c r="AJ899" i="1"/>
  <c r="AH899" i="1"/>
  <c r="AF899" i="1"/>
  <c r="AC899" i="1"/>
  <c r="AO899" i="1" s="1"/>
  <c r="K899" i="1"/>
  <c r="H899" i="1"/>
  <c r="AA899" i="1" s="1"/>
  <c r="AD899" i="1" s="1"/>
  <c r="B899" i="1"/>
  <c r="AL889" i="4" s="1"/>
  <c r="AN898" i="1"/>
  <c r="AL898" i="1"/>
  <c r="AJ898" i="1"/>
  <c r="AH898" i="1"/>
  <c r="AF898" i="1"/>
  <c r="AC898" i="1"/>
  <c r="AO898" i="1" s="1"/>
  <c r="Z898" i="1"/>
  <c r="K898" i="1"/>
  <c r="H898" i="1"/>
  <c r="AA898" i="1" s="1"/>
  <c r="B898" i="1"/>
  <c r="AL888" i="4" s="1"/>
  <c r="AN897" i="1"/>
  <c r="AL897" i="1"/>
  <c r="AJ897" i="1"/>
  <c r="AH897" i="1"/>
  <c r="AF897" i="1"/>
  <c r="AC897" i="1"/>
  <c r="AO897" i="1" s="1"/>
  <c r="AA897" i="1"/>
  <c r="AD897" i="1" s="1"/>
  <c r="Z897" i="1"/>
  <c r="K897" i="1"/>
  <c r="H897" i="1"/>
  <c r="D897" i="1"/>
  <c r="B897" i="1"/>
  <c r="AL887" i="4" s="1"/>
  <c r="AN896" i="1"/>
  <c r="AL896" i="1"/>
  <c r="AJ896" i="1"/>
  <c r="AH896" i="1"/>
  <c r="AF896" i="1"/>
  <c r="AC896" i="1"/>
  <c r="AO896" i="1" s="1"/>
  <c r="K896" i="1"/>
  <c r="H896" i="1"/>
  <c r="B896" i="1"/>
  <c r="AL886" i="4" s="1"/>
  <c r="AN895" i="1"/>
  <c r="AL895" i="1"/>
  <c r="AJ895" i="1"/>
  <c r="AH895" i="1"/>
  <c r="AF895" i="1"/>
  <c r="AC895" i="1"/>
  <c r="AO895" i="1" s="1"/>
  <c r="K895" i="1"/>
  <c r="H895" i="1"/>
  <c r="B895" i="1"/>
  <c r="AN894" i="1"/>
  <c r="AL894" i="1"/>
  <c r="AJ894" i="1"/>
  <c r="AH894" i="1"/>
  <c r="AF894" i="1"/>
  <c r="AC894" i="1"/>
  <c r="AO894" i="1" s="1"/>
  <c r="K894" i="1"/>
  <c r="H894" i="1"/>
  <c r="AA894" i="1" s="1"/>
  <c r="B894" i="1"/>
  <c r="AL884" i="4" s="1"/>
  <c r="AN893" i="1"/>
  <c r="AL893" i="1"/>
  <c r="AJ893" i="1"/>
  <c r="AH893" i="1"/>
  <c r="AF893" i="1"/>
  <c r="AC893" i="1"/>
  <c r="AO893" i="1" s="1"/>
  <c r="K893" i="1"/>
  <c r="H893" i="1"/>
  <c r="Z893" i="1" s="1"/>
  <c r="B893" i="1"/>
  <c r="AL883" i="4" s="1"/>
  <c r="AN892" i="1"/>
  <c r="AL892" i="1"/>
  <c r="AJ892" i="1"/>
  <c r="AH892" i="1"/>
  <c r="AF892" i="1"/>
  <c r="AC892" i="1"/>
  <c r="AO892" i="1" s="1"/>
  <c r="K892" i="1"/>
  <c r="H892" i="1"/>
  <c r="B892" i="1"/>
  <c r="AN891" i="1"/>
  <c r="AL891" i="1"/>
  <c r="AJ891" i="1"/>
  <c r="AH891" i="1"/>
  <c r="AF891" i="1"/>
  <c r="AC891" i="1"/>
  <c r="AO891" i="1" s="1"/>
  <c r="K891" i="1"/>
  <c r="H891" i="1"/>
  <c r="AA891" i="1" s="1"/>
  <c r="B891" i="1"/>
  <c r="AL881" i="4" s="1"/>
  <c r="AN890" i="1"/>
  <c r="AL890" i="1"/>
  <c r="AJ890" i="1"/>
  <c r="AH890" i="1"/>
  <c r="AF890" i="1"/>
  <c r="AC890" i="1"/>
  <c r="AO890" i="1" s="1"/>
  <c r="K890" i="1"/>
  <c r="H890" i="1"/>
  <c r="D890" i="1"/>
  <c r="B890" i="1"/>
  <c r="AL880" i="4" s="1"/>
  <c r="AN889" i="1"/>
  <c r="AL889" i="1"/>
  <c r="AJ889" i="1"/>
  <c r="AH889" i="1"/>
  <c r="AF889" i="1"/>
  <c r="AC889" i="1"/>
  <c r="AO889" i="1" s="1"/>
  <c r="K889" i="1"/>
  <c r="H889" i="1"/>
  <c r="B889" i="1"/>
  <c r="AL879" i="4" s="1"/>
  <c r="AN888" i="1"/>
  <c r="AL888" i="1"/>
  <c r="AJ888" i="1"/>
  <c r="AH888" i="1"/>
  <c r="AF888" i="1"/>
  <c r="AC888" i="1"/>
  <c r="AO888" i="1" s="1"/>
  <c r="K888" i="1"/>
  <c r="H888" i="1"/>
  <c r="B888" i="1"/>
  <c r="AN887" i="1"/>
  <c r="AL887" i="1"/>
  <c r="AJ887" i="1"/>
  <c r="AH887" i="1"/>
  <c r="AF887" i="1"/>
  <c r="AC887" i="1"/>
  <c r="AO887" i="1" s="1"/>
  <c r="K887" i="1"/>
  <c r="H887" i="1"/>
  <c r="AA887" i="1" s="1"/>
  <c r="AD887" i="1" s="1"/>
  <c r="B887" i="1"/>
  <c r="AL877" i="4" s="1"/>
  <c r="AN886" i="1"/>
  <c r="AL886" i="1"/>
  <c r="AJ886" i="1"/>
  <c r="AH886" i="1"/>
  <c r="AF886" i="1"/>
  <c r="AC886" i="1"/>
  <c r="AO886" i="1" s="1"/>
  <c r="K886" i="1"/>
  <c r="H886" i="1"/>
  <c r="AA886" i="1" s="1"/>
  <c r="AD886" i="1" s="1"/>
  <c r="B886" i="1"/>
  <c r="AN885" i="1"/>
  <c r="AL885" i="1"/>
  <c r="AJ885" i="1"/>
  <c r="AH885" i="1"/>
  <c r="AF885" i="1"/>
  <c r="AC885" i="1"/>
  <c r="AO885" i="1" s="1"/>
  <c r="K885" i="1"/>
  <c r="H885" i="1"/>
  <c r="Z885" i="1" s="1"/>
  <c r="B885" i="1"/>
  <c r="AL875" i="4" s="1"/>
  <c r="AO884" i="1"/>
  <c r="AN884" i="1"/>
  <c r="AL884" i="1"/>
  <c r="AJ884" i="1"/>
  <c r="AH884" i="1"/>
  <c r="AF884" i="1"/>
  <c r="AC884" i="1"/>
  <c r="Z884" i="1"/>
  <c r="K884" i="1"/>
  <c r="H884" i="1"/>
  <c r="AA884" i="1" s="1"/>
  <c r="AD884" i="1" s="1"/>
  <c r="B884" i="1"/>
  <c r="AO883" i="1"/>
  <c r="AN883" i="1"/>
  <c r="AL883" i="1"/>
  <c r="AJ883" i="1"/>
  <c r="AH883" i="1"/>
  <c r="AF883" i="1"/>
  <c r="AC883" i="1"/>
  <c r="AA883" i="1"/>
  <c r="AD883" i="1" s="1"/>
  <c r="K883" i="1"/>
  <c r="H883" i="1"/>
  <c r="Z883" i="1" s="1"/>
  <c r="B883" i="1"/>
  <c r="AL873" i="4" s="1"/>
  <c r="AO882" i="1"/>
  <c r="AN882" i="1"/>
  <c r="AL882" i="1"/>
  <c r="AJ882" i="1"/>
  <c r="AH882" i="1"/>
  <c r="AF882" i="1"/>
  <c r="AC882" i="1"/>
  <c r="K882" i="1"/>
  <c r="H882" i="1"/>
  <c r="D882" i="1"/>
  <c r="B882" i="1"/>
  <c r="AL872" i="4" s="1"/>
  <c r="AN881" i="1"/>
  <c r="AL881" i="1"/>
  <c r="AJ881" i="1"/>
  <c r="AH881" i="1"/>
  <c r="AF881" i="1"/>
  <c r="AC881" i="1"/>
  <c r="AO881" i="1" s="1"/>
  <c r="Z881" i="1"/>
  <c r="K881" i="1"/>
  <c r="H881" i="1"/>
  <c r="AA881" i="1" s="1"/>
  <c r="AD881" i="1" s="1"/>
  <c r="B881" i="1"/>
  <c r="AL871" i="4" s="1"/>
  <c r="AN880" i="1"/>
  <c r="AL880" i="1"/>
  <c r="AJ880" i="1"/>
  <c r="AH880" i="1"/>
  <c r="AF880" i="1"/>
  <c r="AC880" i="1"/>
  <c r="AO880" i="1" s="1"/>
  <c r="Z880" i="1"/>
  <c r="K880" i="1"/>
  <c r="H880" i="1"/>
  <c r="AA880" i="1" s="1"/>
  <c r="AD880" i="1" s="1"/>
  <c r="B880" i="1"/>
  <c r="AN879" i="1"/>
  <c r="AL879" i="1"/>
  <c r="AJ879" i="1"/>
  <c r="AH879" i="1"/>
  <c r="AF879" i="1"/>
  <c r="AC879" i="1"/>
  <c r="AO879" i="1" s="1"/>
  <c r="AA879" i="1"/>
  <c r="AD879" i="1" s="1"/>
  <c r="K879" i="1"/>
  <c r="H879" i="1"/>
  <c r="Z879" i="1" s="1"/>
  <c r="B879" i="1"/>
  <c r="AL869" i="4" s="1"/>
  <c r="AN878" i="1"/>
  <c r="AL878" i="1"/>
  <c r="AJ878" i="1"/>
  <c r="AH878" i="1"/>
  <c r="AF878" i="1"/>
  <c r="AC878" i="1"/>
  <c r="AO878" i="1" s="1"/>
  <c r="K878" i="1"/>
  <c r="H878" i="1"/>
  <c r="AA878" i="1" s="1"/>
  <c r="B878" i="1"/>
  <c r="AN877" i="1"/>
  <c r="AL877" i="1"/>
  <c r="AJ877" i="1"/>
  <c r="AH877" i="1"/>
  <c r="AF877" i="1"/>
  <c r="AC877" i="1"/>
  <c r="AO877" i="1" s="1"/>
  <c r="K877" i="1"/>
  <c r="H877" i="1"/>
  <c r="AA877" i="1" s="1"/>
  <c r="B877" i="1"/>
  <c r="AL867" i="4" s="1"/>
  <c r="AN876" i="1"/>
  <c r="AL876" i="1"/>
  <c r="AJ876" i="1"/>
  <c r="AH876" i="1"/>
  <c r="AF876" i="1"/>
  <c r="AC876" i="1"/>
  <c r="AO876" i="1" s="1"/>
  <c r="K876" i="1"/>
  <c r="H876" i="1"/>
  <c r="B876" i="1"/>
  <c r="AL866" i="4" s="1"/>
  <c r="AN875" i="1"/>
  <c r="AL875" i="1"/>
  <c r="AJ875" i="1"/>
  <c r="AH875" i="1"/>
  <c r="AF875" i="1"/>
  <c r="AC875" i="1"/>
  <c r="AO875" i="1" s="1"/>
  <c r="AA875" i="1"/>
  <c r="K875" i="1"/>
  <c r="H875" i="1"/>
  <c r="Z875" i="1" s="1"/>
  <c r="B875" i="1"/>
  <c r="AL865" i="4" s="1"/>
  <c r="AN874" i="1"/>
  <c r="AL874" i="1"/>
  <c r="AJ874" i="1"/>
  <c r="AH874" i="1"/>
  <c r="AF874" i="1"/>
  <c r="AC874" i="1"/>
  <c r="AO874" i="1" s="1"/>
  <c r="K874" i="1"/>
  <c r="H874" i="1"/>
  <c r="B874" i="1"/>
  <c r="AL864" i="4" s="1"/>
  <c r="AN873" i="1"/>
  <c r="AL873" i="1"/>
  <c r="AJ873" i="1"/>
  <c r="AH873" i="1"/>
  <c r="AF873" i="1"/>
  <c r="AC873" i="1"/>
  <c r="AO873" i="1" s="1"/>
  <c r="AA873" i="1"/>
  <c r="K873" i="1"/>
  <c r="H873" i="1"/>
  <c r="Z873" i="1" s="1"/>
  <c r="B873" i="1"/>
  <c r="AN872" i="1"/>
  <c r="AL872" i="1"/>
  <c r="AJ872" i="1"/>
  <c r="AH872" i="1"/>
  <c r="AF872" i="1"/>
  <c r="AC872" i="1"/>
  <c r="AA872" i="1"/>
  <c r="K872" i="1"/>
  <c r="H872" i="1"/>
  <c r="Z872" i="1" s="1"/>
  <c r="B872" i="1"/>
  <c r="D872" i="1" s="1"/>
  <c r="AN871" i="1"/>
  <c r="AL871" i="1"/>
  <c r="AJ871" i="1"/>
  <c r="AH871" i="1"/>
  <c r="AF871" i="1"/>
  <c r="AC871" i="1"/>
  <c r="AO871" i="1" s="1"/>
  <c r="K871" i="1"/>
  <c r="H871" i="1"/>
  <c r="B871" i="1"/>
  <c r="AN870" i="1"/>
  <c r="AL870" i="1"/>
  <c r="AJ870" i="1"/>
  <c r="AH870" i="1"/>
  <c r="AF870" i="1"/>
  <c r="AC870" i="1"/>
  <c r="Z870" i="1"/>
  <c r="K870" i="1"/>
  <c r="H870" i="1"/>
  <c r="AA870" i="1" s="1"/>
  <c r="B870" i="1"/>
  <c r="AL860" i="4" s="1"/>
  <c r="AN869" i="1"/>
  <c r="AL869" i="1"/>
  <c r="AJ869" i="1"/>
  <c r="AH869" i="1"/>
  <c r="AF869" i="1"/>
  <c r="AC869" i="1"/>
  <c r="AO869" i="1" s="1"/>
  <c r="AA869" i="1"/>
  <c r="K869" i="1"/>
  <c r="H869" i="1"/>
  <c r="Z869" i="1" s="1"/>
  <c r="B869" i="1"/>
  <c r="AN868" i="1"/>
  <c r="AL868" i="1"/>
  <c r="AJ868" i="1"/>
  <c r="AH868" i="1"/>
  <c r="AF868" i="1"/>
  <c r="AC868" i="1"/>
  <c r="AO868" i="1" s="1"/>
  <c r="Z868" i="1"/>
  <c r="K868" i="1"/>
  <c r="H868" i="1"/>
  <c r="AA868" i="1" s="1"/>
  <c r="B868" i="1"/>
  <c r="AN867" i="1"/>
  <c r="AL867" i="1"/>
  <c r="AJ867" i="1"/>
  <c r="AH867" i="1"/>
  <c r="AF867" i="1"/>
  <c r="AC867" i="1"/>
  <c r="AO867" i="1" s="1"/>
  <c r="K867" i="1"/>
  <c r="H867" i="1"/>
  <c r="AA867" i="1" s="1"/>
  <c r="D867" i="1"/>
  <c r="B867" i="1"/>
  <c r="AL857" i="4" s="1"/>
  <c r="AN866" i="1"/>
  <c r="AL866" i="1"/>
  <c r="AJ866" i="1"/>
  <c r="AH866" i="1"/>
  <c r="AF866" i="1"/>
  <c r="AC866" i="1"/>
  <c r="AO866" i="1" s="1"/>
  <c r="K866" i="1"/>
  <c r="H866" i="1"/>
  <c r="AA866" i="1" s="1"/>
  <c r="AD866" i="1" s="1"/>
  <c r="B866" i="1"/>
  <c r="AN865" i="1"/>
  <c r="AL865" i="1"/>
  <c r="AJ865" i="1"/>
  <c r="AH865" i="1"/>
  <c r="AF865" i="1"/>
  <c r="AC865" i="1"/>
  <c r="AO865" i="1" s="1"/>
  <c r="K865" i="1"/>
  <c r="H865" i="1"/>
  <c r="B865" i="1"/>
  <c r="AL855" i="4" s="1"/>
  <c r="AN864" i="1"/>
  <c r="AL864" i="1"/>
  <c r="AJ864" i="1"/>
  <c r="AH864" i="1"/>
  <c r="AF864" i="1"/>
  <c r="AC864" i="1"/>
  <c r="AO864" i="1" s="1"/>
  <c r="K864" i="1"/>
  <c r="H864" i="1"/>
  <c r="B864" i="1"/>
  <c r="AL854" i="4" s="1"/>
  <c r="AN863" i="1"/>
  <c r="AL863" i="1"/>
  <c r="AJ863" i="1"/>
  <c r="AH863" i="1"/>
  <c r="AF863" i="1"/>
  <c r="AC863" i="1"/>
  <c r="AO863" i="1" s="1"/>
  <c r="AA863" i="1"/>
  <c r="K863" i="1"/>
  <c r="H863" i="1"/>
  <c r="Z863" i="1" s="1"/>
  <c r="B863" i="1"/>
  <c r="AN862" i="1"/>
  <c r="AL862" i="1"/>
  <c r="AJ862" i="1"/>
  <c r="AH862" i="1"/>
  <c r="AF862" i="1"/>
  <c r="AC862" i="1"/>
  <c r="AO862" i="1" s="1"/>
  <c r="K862" i="1"/>
  <c r="H862" i="1"/>
  <c r="B862" i="1"/>
  <c r="AN861" i="1"/>
  <c r="AL861" i="1"/>
  <c r="AJ861" i="1"/>
  <c r="AH861" i="1"/>
  <c r="AF861" i="1"/>
  <c r="AC861" i="1"/>
  <c r="AO861" i="1" s="1"/>
  <c r="K861" i="1"/>
  <c r="H861" i="1"/>
  <c r="B861" i="1"/>
  <c r="AN860" i="1"/>
  <c r="AL860" i="1"/>
  <c r="AJ860" i="1"/>
  <c r="AH860" i="1"/>
  <c r="AF860" i="1"/>
  <c r="AC860" i="1"/>
  <c r="AO860" i="1" s="1"/>
  <c r="K860" i="1"/>
  <c r="H860" i="1"/>
  <c r="D860" i="1"/>
  <c r="B860" i="1"/>
  <c r="AL850" i="4" s="1"/>
  <c r="AO859" i="1"/>
  <c r="AN859" i="1"/>
  <c r="AL859" i="1"/>
  <c r="AJ859" i="1"/>
  <c r="AH859" i="1"/>
  <c r="AF859" i="1"/>
  <c r="AC859" i="1"/>
  <c r="K859" i="1"/>
  <c r="H859" i="1"/>
  <c r="B859" i="1"/>
  <c r="AO858" i="1"/>
  <c r="AN858" i="1"/>
  <c r="AL858" i="1"/>
  <c r="AJ858" i="1"/>
  <c r="AH858" i="1"/>
  <c r="AF858" i="1"/>
  <c r="AC858" i="1"/>
  <c r="K858" i="1"/>
  <c r="H858" i="1"/>
  <c r="B858" i="1"/>
  <c r="AL848" i="4" s="1"/>
  <c r="AN857" i="1"/>
  <c r="AL857" i="1"/>
  <c r="AJ857" i="1"/>
  <c r="AH857" i="1"/>
  <c r="AF857" i="1"/>
  <c r="AC857" i="1"/>
  <c r="AO857" i="1" s="1"/>
  <c r="AA857" i="1"/>
  <c r="K857" i="1"/>
  <c r="H857" i="1"/>
  <c r="Z857" i="1" s="1"/>
  <c r="B857" i="1"/>
  <c r="AN856" i="1"/>
  <c r="AL856" i="1"/>
  <c r="AJ856" i="1"/>
  <c r="AH856" i="1"/>
  <c r="AF856" i="1"/>
  <c r="AC856" i="1"/>
  <c r="AO856" i="1" s="1"/>
  <c r="K856" i="1"/>
  <c r="H856" i="1"/>
  <c r="B856" i="1"/>
  <c r="AL846" i="4" s="1"/>
  <c r="AN855" i="1"/>
  <c r="AL855" i="1"/>
  <c r="AJ855" i="1"/>
  <c r="AH855" i="1"/>
  <c r="AF855" i="1"/>
  <c r="AC855" i="1"/>
  <c r="AO855" i="1" s="1"/>
  <c r="Z855" i="1"/>
  <c r="K855" i="1"/>
  <c r="H855" i="1"/>
  <c r="AA855" i="1" s="1"/>
  <c r="B855" i="1"/>
  <c r="AL845" i="4" s="1"/>
  <c r="AN854" i="1"/>
  <c r="AL854" i="1"/>
  <c r="AJ854" i="1"/>
  <c r="AH854" i="1"/>
  <c r="AF854" i="1"/>
  <c r="AC854" i="1"/>
  <c r="AO854" i="1" s="1"/>
  <c r="K854" i="1"/>
  <c r="H854" i="1"/>
  <c r="B854" i="1"/>
  <c r="AN853" i="1"/>
  <c r="AL853" i="1"/>
  <c r="AJ853" i="1"/>
  <c r="AH853" i="1"/>
  <c r="AF853" i="1"/>
  <c r="AC853" i="1"/>
  <c r="AO853" i="1" s="1"/>
  <c r="K853" i="1"/>
  <c r="H853" i="1"/>
  <c r="B853" i="1"/>
  <c r="AL843" i="4" s="1"/>
  <c r="AN852" i="1"/>
  <c r="AL852" i="1"/>
  <c r="AJ852" i="1"/>
  <c r="AH852" i="1"/>
  <c r="AF852" i="1"/>
  <c r="AC852" i="1"/>
  <c r="Z852" i="1"/>
  <c r="K852" i="1"/>
  <c r="H852" i="1"/>
  <c r="AA852" i="1" s="1"/>
  <c r="B852" i="1"/>
  <c r="AN851" i="1"/>
  <c r="AL851" i="1"/>
  <c r="AJ851" i="1"/>
  <c r="AH851" i="1"/>
  <c r="AF851" i="1"/>
  <c r="AC851" i="1"/>
  <c r="AO851" i="1" s="1"/>
  <c r="K851" i="1"/>
  <c r="H851" i="1"/>
  <c r="B851" i="1"/>
  <c r="AL841" i="4" s="1"/>
  <c r="AN850" i="1"/>
  <c r="AL850" i="1"/>
  <c r="AJ850" i="1"/>
  <c r="AH850" i="1"/>
  <c r="AF850" i="1"/>
  <c r="AC850" i="1"/>
  <c r="AO850" i="1" s="1"/>
  <c r="K850" i="1"/>
  <c r="H850" i="1"/>
  <c r="B850" i="1"/>
  <c r="AN849" i="1"/>
  <c r="AL849" i="1"/>
  <c r="AJ849" i="1"/>
  <c r="AH849" i="1"/>
  <c r="AF849" i="1"/>
  <c r="AC849" i="1"/>
  <c r="AO849" i="1" s="1"/>
  <c r="K849" i="1"/>
  <c r="H849" i="1"/>
  <c r="B849" i="1"/>
  <c r="AN848" i="1"/>
  <c r="AL848" i="1"/>
  <c r="AJ848" i="1"/>
  <c r="AH848" i="1"/>
  <c r="AF848" i="1"/>
  <c r="AC848" i="1"/>
  <c r="AO848" i="1" s="1"/>
  <c r="K848" i="1"/>
  <c r="H848" i="1"/>
  <c r="Z848" i="1" s="1"/>
  <c r="B848" i="1"/>
  <c r="AN847" i="1"/>
  <c r="AL847" i="1"/>
  <c r="AJ847" i="1"/>
  <c r="AH847" i="1"/>
  <c r="AF847" i="1"/>
  <c r="AC847" i="1"/>
  <c r="AO847" i="1" s="1"/>
  <c r="AA847" i="1"/>
  <c r="AD847" i="1" s="1"/>
  <c r="Z847" i="1"/>
  <c r="K847" i="1"/>
  <c r="H847" i="1"/>
  <c r="B847" i="1"/>
  <c r="AL837" i="4" s="1"/>
  <c r="AN846" i="1"/>
  <c r="AL846" i="1"/>
  <c r="AJ846" i="1"/>
  <c r="AH846" i="1"/>
  <c r="AF846" i="1"/>
  <c r="AC846" i="1"/>
  <c r="AO846" i="1" s="1"/>
  <c r="K846" i="1"/>
  <c r="H846" i="1"/>
  <c r="AA846" i="1" s="1"/>
  <c r="AD846" i="1" s="1"/>
  <c r="B846" i="1"/>
  <c r="AL836" i="4" s="1"/>
  <c r="AN845" i="1"/>
  <c r="AL845" i="1"/>
  <c r="AJ845" i="1"/>
  <c r="AH845" i="1"/>
  <c r="AF845" i="1"/>
  <c r="AC845" i="1"/>
  <c r="AO845" i="1" s="1"/>
  <c r="K845" i="1"/>
  <c r="H845" i="1"/>
  <c r="Z845" i="1" s="1"/>
  <c r="B845" i="1"/>
  <c r="AN844" i="1"/>
  <c r="AL844" i="1"/>
  <c r="AJ844" i="1"/>
  <c r="AH844" i="1"/>
  <c r="AF844" i="1"/>
  <c r="AC844" i="1"/>
  <c r="AO844" i="1" s="1"/>
  <c r="K844" i="1"/>
  <c r="H844" i="1"/>
  <c r="AA844" i="1" s="1"/>
  <c r="B844" i="1"/>
  <c r="AO843" i="1"/>
  <c r="AN843" i="1"/>
  <c r="AL843" i="1"/>
  <c r="AJ843" i="1"/>
  <c r="AH843" i="1"/>
  <c r="AF843" i="1"/>
  <c r="AC843" i="1"/>
  <c r="K843" i="1"/>
  <c r="H843" i="1"/>
  <c r="B843" i="1"/>
  <c r="AL833" i="4" s="1"/>
  <c r="AN842" i="1"/>
  <c r="AL842" i="1"/>
  <c r="AJ842" i="1"/>
  <c r="AH842" i="1"/>
  <c r="AF842" i="1"/>
  <c r="AC842" i="1"/>
  <c r="AO842" i="1" s="1"/>
  <c r="AA842" i="1"/>
  <c r="K842" i="1"/>
  <c r="H842" i="1"/>
  <c r="Z842" i="1" s="1"/>
  <c r="B842" i="1"/>
  <c r="AN841" i="1"/>
  <c r="AL841" i="1"/>
  <c r="AJ841" i="1"/>
  <c r="AH841" i="1"/>
  <c r="AF841" i="1"/>
  <c r="AC841" i="1"/>
  <c r="AO841" i="1" s="1"/>
  <c r="K841" i="1"/>
  <c r="H841" i="1"/>
  <c r="B841" i="1"/>
  <c r="AL831" i="4" s="1"/>
  <c r="AN840" i="1"/>
  <c r="AL840" i="1"/>
  <c r="AJ840" i="1"/>
  <c r="AH840" i="1"/>
  <c r="AF840" i="1"/>
  <c r="AD840" i="1"/>
  <c r="AC840" i="1"/>
  <c r="AO840" i="1" s="1"/>
  <c r="Z840" i="1"/>
  <c r="K840" i="1"/>
  <c r="H840" i="1"/>
  <c r="AA840" i="1" s="1"/>
  <c r="B840" i="1"/>
  <c r="AN839" i="1"/>
  <c r="AL839" i="1"/>
  <c r="AJ839" i="1"/>
  <c r="AH839" i="1"/>
  <c r="AF839" i="1"/>
  <c r="AC839" i="1"/>
  <c r="AO839" i="1" s="1"/>
  <c r="K839" i="1"/>
  <c r="H839" i="1"/>
  <c r="AA839" i="1" s="1"/>
  <c r="B839" i="1"/>
  <c r="AN838" i="1"/>
  <c r="AL838" i="1"/>
  <c r="AJ838" i="1"/>
  <c r="AH838" i="1"/>
  <c r="AF838" i="1"/>
  <c r="AC838" i="1"/>
  <c r="AO838" i="1" s="1"/>
  <c r="K838" i="1"/>
  <c r="H838" i="1"/>
  <c r="AA838" i="1" s="1"/>
  <c r="B838" i="1"/>
  <c r="AL828" i="4" s="1"/>
  <c r="AN837" i="1"/>
  <c r="AL837" i="1"/>
  <c r="AJ837" i="1"/>
  <c r="AH837" i="1"/>
  <c r="AF837" i="1"/>
  <c r="AC837" i="1"/>
  <c r="AO837" i="1" s="1"/>
  <c r="K837" i="1"/>
  <c r="H837" i="1"/>
  <c r="AA837" i="1" s="1"/>
  <c r="B837" i="1"/>
  <c r="AN836" i="1"/>
  <c r="AL836" i="1"/>
  <c r="AJ836" i="1"/>
  <c r="AH836" i="1"/>
  <c r="AF836" i="1"/>
  <c r="AC836" i="1"/>
  <c r="AO836" i="1" s="1"/>
  <c r="K836" i="1"/>
  <c r="H836" i="1"/>
  <c r="B836" i="1"/>
  <c r="AN835" i="1"/>
  <c r="AL835" i="1"/>
  <c r="AJ835" i="1"/>
  <c r="AH835" i="1"/>
  <c r="AF835" i="1"/>
  <c r="AC835" i="1"/>
  <c r="AO835" i="1" s="1"/>
  <c r="AA835" i="1"/>
  <c r="K835" i="1"/>
  <c r="H835" i="1"/>
  <c r="Z835" i="1" s="1"/>
  <c r="B835" i="1"/>
  <c r="AL825" i="4" s="1"/>
  <c r="AN834" i="1"/>
  <c r="AL834" i="1"/>
  <c r="AJ834" i="1"/>
  <c r="AH834" i="1"/>
  <c r="AF834" i="1"/>
  <c r="AC834" i="1"/>
  <c r="AO834" i="1" s="1"/>
  <c r="K834" i="1"/>
  <c r="H834" i="1"/>
  <c r="B834" i="1"/>
  <c r="AL824" i="4" s="1"/>
  <c r="AN833" i="1"/>
  <c r="AL833" i="1"/>
  <c r="AJ833" i="1"/>
  <c r="AH833" i="1"/>
  <c r="AF833" i="1"/>
  <c r="AC833" i="1"/>
  <c r="AO833" i="1" s="1"/>
  <c r="AA833" i="1"/>
  <c r="AD833" i="1" s="1"/>
  <c r="Z833" i="1"/>
  <c r="K833" i="1"/>
  <c r="H833" i="1"/>
  <c r="B833" i="1"/>
  <c r="AN832" i="1"/>
  <c r="AL832" i="1"/>
  <c r="AJ832" i="1"/>
  <c r="AH832" i="1"/>
  <c r="AF832" i="1"/>
  <c r="AC832" i="1"/>
  <c r="AO832" i="1" s="1"/>
  <c r="K832" i="1"/>
  <c r="H832" i="1"/>
  <c r="AA832" i="1" s="1"/>
  <c r="B832" i="1"/>
  <c r="AN831" i="1"/>
  <c r="AL831" i="1"/>
  <c r="AJ831" i="1"/>
  <c r="AH831" i="1"/>
  <c r="AF831" i="1"/>
  <c r="AC831" i="1"/>
  <c r="AO831" i="1" s="1"/>
  <c r="Z831" i="1"/>
  <c r="K831" i="1"/>
  <c r="H831" i="1"/>
  <c r="AA831" i="1" s="1"/>
  <c r="B831" i="1"/>
  <c r="AN830" i="1"/>
  <c r="AL830" i="1"/>
  <c r="AJ830" i="1"/>
  <c r="AH830" i="1"/>
  <c r="AF830" i="1"/>
  <c r="AC830" i="1"/>
  <c r="AO830" i="1" s="1"/>
  <c r="K830" i="1"/>
  <c r="H830" i="1"/>
  <c r="Z830" i="1" s="1"/>
  <c r="B830" i="1"/>
  <c r="AN829" i="1"/>
  <c r="AL829" i="1"/>
  <c r="AJ829" i="1"/>
  <c r="AH829" i="1"/>
  <c r="AF829" i="1"/>
  <c r="AC829" i="1"/>
  <c r="AO829" i="1" s="1"/>
  <c r="K829" i="1"/>
  <c r="H829" i="1"/>
  <c r="B829" i="1"/>
  <c r="AL819" i="4" s="1"/>
  <c r="AN828" i="1"/>
  <c r="AL828" i="1"/>
  <c r="AJ828" i="1"/>
  <c r="AH828" i="1"/>
  <c r="AF828" i="1"/>
  <c r="AC828" i="1"/>
  <c r="AO828" i="1" s="1"/>
  <c r="K828" i="1"/>
  <c r="H828" i="1"/>
  <c r="D828" i="1"/>
  <c r="B828" i="1"/>
  <c r="AL818" i="4" s="1"/>
  <c r="AO827" i="1"/>
  <c r="AN827" i="1"/>
  <c r="AL827" i="1"/>
  <c r="AJ827" i="1"/>
  <c r="AH827" i="1"/>
  <c r="AF827" i="1"/>
  <c r="AC827" i="1"/>
  <c r="K827" i="1"/>
  <c r="H827" i="1"/>
  <c r="B827" i="1"/>
  <c r="AL817" i="4" s="1"/>
  <c r="AN826" i="1"/>
  <c r="AL826" i="1"/>
  <c r="AJ826" i="1"/>
  <c r="AH826" i="1"/>
  <c r="AF826" i="1"/>
  <c r="AC826" i="1"/>
  <c r="AO826" i="1" s="1"/>
  <c r="Z826" i="1"/>
  <c r="K826" i="1"/>
  <c r="H826" i="1"/>
  <c r="AA826" i="1" s="1"/>
  <c r="B826" i="1"/>
  <c r="AN825" i="1"/>
  <c r="AL825" i="1"/>
  <c r="AJ825" i="1"/>
  <c r="AH825" i="1"/>
  <c r="AF825" i="1"/>
  <c r="AC825" i="1"/>
  <c r="AO825" i="1" s="1"/>
  <c r="K825" i="1"/>
  <c r="H825" i="1"/>
  <c r="AA825" i="1" s="1"/>
  <c r="AD825" i="1" s="1"/>
  <c r="B825" i="1"/>
  <c r="AL815" i="4" s="1"/>
  <c r="AN824" i="1"/>
  <c r="AL824" i="1"/>
  <c r="AJ824" i="1"/>
  <c r="AH824" i="1"/>
  <c r="AF824" i="1"/>
  <c r="AC824" i="1"/>
  <c r="AO824" i="1" s="1"/>
  <c r="K824" i="1"/>
  <c r="H824" i="1"/>
  <c r="Z824" i="1" s="1"/>
  <c r="B824" i="1"/>
  <c r="AL814" i="4" s="1"/>
  <c r="AN823" i="1"/>
  <c r="AL823" i="1"/>
  <c r="AJ823" i="1"/>
  <c r="AH823" i="1"/>
  <c r="AF823" i="1"/>
  <c r="AC823" i="1"/>
  <c r="AO823" i="1" s="1"/>
  <c r="AA823" i="1"/>
  <c r="Z823" i="1"/>
  <c r="K823" i="1"/>
  <c r="H823" i="1"/>
  <c r="B823" i="1"/>
  <c r="AL813" i="4" s="1"/>
  <c r="AO822" i="1"/>
  <c r="AN822" i="1"/>
  <c r="AL822" i="1"/>
  <c r="AJ822" i="1"/>
  <c r="AH822" i="1"/>
  <c r="AF822" i="1"/>
  <c r="AC822" i="1"/>
  <c r="K822" i="1"/>
  <c r="H822" i="1"/>
  <c r="AA822" i="1" s="1"/>
  <c r="B822" i="1"/>
  <c r="AN821" i="1"/>
  <c r="AL821" i="1"/>
  <c r="AJ821" i="1"/>
  <c r="AH821" i="1"/>
  <c r="AF821" i="1"/>
  <c r="AC821" i="1"/>
  <c r="AO821" i="1" s="1"/>
  <c r="K821" i="1"/>
  <c r="H821" i="1"/>
  <c r="Z821" i="1" s="1"/>
  <c r="B821" i="1"/>
  <c r="AL811" i="4" s="1"/>
  <c r="AN820" i="1"/>
  <c r="AL820" i="1"/>
  <c r="AJ820" i="1"/>
  <c r="AH820" i="1"/>
  <c r="AF820" i="1"/>
  <c r="AC820" i="1"/>
  <c r="AO820" i="1" s="1"/>
  <c r="Z820" i="1"/>
  <c r="K820" i="1"/>
  <c r="H820" i="1"/>
  <c r="AA820" i="1" s="1"/>
  <c r="B820" i="1"/>
  <c r="AL810" i="4" s="1"/>
  <c r="AN819" i="1"/>
  <c r="AL819" i="1"/>
  <c r="AJ819" i="1"/>
  <c r="AH819" i="1"/>
  <c r="AF819" i="1"/>
  <c r="AC819" i="1"/>
  <c r="AO819" i="1" s="1"/>
  <c r="K819" i="1"/>
  <c r="H819" i="1"/>
  <c r="AA819" i="1" s="1"/>
  <c r="B819" i="1"/>
  <c r="AL809" i="4" s="1"/>
  <c r="AN818" i="1"/>
  <c r="AL818" i="1"/>
  <c r="AJ818" i="1"/>
  <c r="AH818" i="1"/>
  <c r="AF818" i="1"/>
  <c r="AC818" i="1"/>
  <c r="AO818" i="1" s="1"/>
  <c r="K818" i="1"/>
  <c r="H818" i="1"/>
  <c r="AA818" i="1" s="1"/>
  <c r="B818" i="1"/>
  <c r="AN817" i="1"/>
  <c r="AL817" i="1"/>
  <c r="AJ817" i="1"/>
  <c r="AH817" i="1"/>
  <c r="AF817" i="1"/>
  <c r="AC817" i="1"/>
  <c r="AO817" i="1" s="1"/>
  <c r="K817" i="1"/>
  <c r="H817" i="1"/>
  <c r="B817" i="1"/>
  <c r="AN816" i="1"/>
  <c r="AL816" i="1"/>
  <c r="AJ816" i="1"/>
  <c r="AH816" i="1"/>
  <c r="AF816" i="1"/>
  <c r="AC816" i="1"/>
  <c r="AO816" i="1" s="1"/>
  <c r="K816" i="1"/>
  <c r="H816" i="1"/>
  <c r="AA816" i="1" s="1"/>
  <c r="AD816" i="1" s="1"/>
  <c r="B816" i="1"/>
  <c r="AN815" i="1"/>
  <c r="AL815" i="1"/>
  <c r="AJ815" i="1"/>
  <c r="AH815" i="1"/>
  <c r="AF815" i="1"/>
  <c r="AC815" i="1"/>
  <c r="AO815" i="1" s="1"/>
  <c r="K815" i="1"/>
  <c r="H815" i="1"/>
  <c r="Z815" i="1" s="1"/>
  <c r="D815" i="1"/>
  <c r="B815" i="1"/>
  <c r="AL805" i="4" s="1"/>
  <c r="AN814" i="1"/>
  <c r="AL814" i="1"/>
  <c r="AJ814" i="1"/>
  <c r="AH814" i="1"/>
  <c r="AF814" i="1"/>
  <c r="AC814" i="1"/>
  <c r="AO814" i="1" s="1"/>
  <c r="K814" i="1"/>
  <c r="H814" i="1"/>
  <c r="AA814" i="1" s="1"/>
  <c r="AD814" i="1" s="1"/>
  <c r="B814" i="1"/>
  <c r="AN813" i="1"/>
  <c r="AL813" i="1"/>
  <c r="AJ813" i="1"/>
  <c r="AH813" i="1"/>
  <c r="AF813" i="1"/>
  <c r="AC813" i="1"/>
  <c r="AO813" i="1" s="1"/>
  <c r="K813" i="1"/>
  <c r="H813" i="1"/>
  <c r="B813" i="1"/>
  <c r="D813" i="1" s="1"/>
  <c r="AN812" i="1"/>
  <c r="AL812" i="1"/>
  <c r="AJ812" i="1"/>
  <c r="AH812" i="1"/>
  <c r="AF812" i="1"/>
  <c r="AC812" i="1"/>
  <c r="AO812" i="1" s="1"/>
  <c r="K812" i="1"/>
  <c r="H812" i="1"/>
  <c r="B812" i="1"/>
  <c r="AN811" i="1"/>
  <c r="AL811" i="1"/>
  <c r="AJ811" i="1"/>
  <c r="AH811" i="1"/>
  <c r="AF811" i="1"/>
  <c r="AC811" i="1"/>
  <c r="AO811" i="1" s="1"/>
  <c r="K811" i="1"/>
  <c r="H811" i="1"/>
  <c r="AA811" i="1" s="1"/>
  <c r="AD811" i="1" s="1"/>
  <c r="B811" i="1"/>
  <c r="AN810" i="1"/>
  <c r="AL810" i="1"/>
  <c r="AJ810" i="1"/>
  <c r="AH810" i="1"/>
  <c r="AF810" i="1"/>
  <c r="AC810" i="1"/>
  <c r="K810" i="1"/>
  <c r="H810" i="1"/>
  <c r="B810" i="1"/>
  <c r="AN809" i="1"/>
  <c r="AL809" i="1"/>
  <c r="AJ809" i="1"/>
  <c r="AH809" i="1"/>
  <c r="AF809" i="1"/>
  <c r="AC809" i="1"/>
  <c r="AO809" i="1" s="1"/>
  <c r="K809" i="1"/>
  <c r="H809" i="1"/>
  <c r="B809" i="1"/>
  <c r="AL799" i="4" s="1"/>
  <c r="AN808" i="1"/>
  <c r="AL808" i="1"/>
  <c r="AJ808" i="1"/>
  <c r="AH808" i="1"/>
  <c r="AF808" i="1"/>
  <c r="AC808" i="1"/>
  <c r="AO808" i="1" s="1"/>
  <c r="K808" i="1"/>
  <c r="H808" i="1"/>
  <c r="B808" i="1"/>
  <c r="AO807" i="1"/>
  <c r="AN807" i="1"/>
  <c r="AL807" i="1"/>
  <c r="AJ807" i="1"/>
  <c r="AH807" i="1"/>
  <c r="AF807" i="1"/>
  <c r="AC807" i="1"/>
  <c r="K807" i="1"/>
  <c r="H807" i="1"/>
  <c r="AA807" i="1" s="1"/>
  <c r="B807" i="1"/>
  <c r="AL797" i="4" s="1"/>
  <c r="AN806" i="1"/>
  <c r="AL806" i="1"/>
  <c r="AJ806" i="1"/>
  <c r="AH806" i="1"/>
  <c r="AF806" i="1"/>
  <c r="AC806" i="1"/>
  <c r="AO806" i="1" s="1"/>
  <c r="K806" i="1"/>
  <c r="H806" i="1"/>
  <c r="B806" i="1"/>
  <c r="AL796" i="4" s="1"/>
  <c r="AN805" i="1"/>
  <c r="AL805" i="1"/>
  <c r="AJ805" i="1"/>
  <c r="AH805" i="1"/>
  <c r="AF805" i="1"/>
  <c r="AC805" i="1"/>
  <c r="AO805" i="1" s="1"/>
  <c r="AA805" i="1"/>
  <c r="AD805" i="1" s="1"/>
  <c r="K805" i="1"/>
  <c r="H805" i="1"/>
  <c r="Z805" i="1" s="1"/>
  <c r="B805" i="1"/>
  <c r="AL795" i="4" s="1"/>
  <c r="AN804" i="1"/>
  <c r="AL804" i="1"/>
  <c r="AJ804" i="1"/>
  <c r="AH804" i="1"/>
  <c r="AF804" i="1"/>
  <c r="AC804" i="1"/>
  <c r="AO804" i="1" s="1"/>
  <c r="K804" i="1"/>
  <c r="H804" i="1"/>
  <c r="Z804" i="1" s="1"/>
  <c r="B804" i="1"/>
  <c r="AL794" i="4" s="1"/>
  <c r="AN803" i="1"/>
  <c r="AL803" i="1"/>
  <c r="AJ803" i="1"/>
  <c r="AH803" i="1"/>
  <c r="AF803" i="1"/>
  <c r="AC803" i="1"/>
  <c r="AO803" i="1" s="1"/>
  <c r="K803" i="1"/>
  <c r="H803" i="1"/>
  <c r="AA803" i="1" s="1"/>
  <c r="B803" i="1"/>
  <c r="AL793" i="4" s="1"/>
  <c r="AN802" i="1"/>
  <c r="AL802" i="1"/>
  <c r="AJ802" i="1"/>
  <c r="AH802" i="1"/>
  <c r="AF802" i="1"/>
  <c r="AC802" i="1"/>
  <c r="AO802" i="1" s="1"/>
  <c r="K802" i="1"/>
  <c r="H802" i="1"/>
  <c r="D802" i="1"/>
  <c r="B802" i="1"/>
  <c r="AL792" i="4" s="1"/>
  <c r="AN801" i="1"/>
  <c r="AL801" i="1"/>
  <c r="AJ801" i="1"/>
  <c r="AH801" i="1"/>
  <c r="AF801" i="1"/>
  <c r="AC801" i="1"/>
  <c r="AO801" i="1" s="1"/>
  <c r="K801" i="1"/>
  <c r="H801" i="1"/>
  <c r="AA801" i="1" s="1"/>
  <c r="AD801" i="1" s="1"/>
  <c r="B801" i="1"/>
  <c r="AL791" i="4" s="1"/>
  <c r="AN800" i="1"/>
  <c r="AL800" i="1"/>
  <c r="AJ800" i="1"/>
  <c r="AH800" i="1"/>
  <c r="AF800" i="1"/>
  <c r="AC800" i="1"/>
  <c r="AO800" i="1" s="1"/>
  <c r="K800" i="1"/>
  <c r="H800" i="1"/>
  <c r="Z800" i="1" s="1"/>
  <c r="B800" i="1"/>
  <c r="AN799" i="1"/>
  <c r="AL799" i="1"/>
  <c r="AJ799" i="1"/>
  <c r="AH799" i="1"/>
  <c r="AF799" i="1"/>
  <c r="AC799" i="1"/>
  <c r="AO799" i="1" s="1"/>
  <c r="Z799" i="1"/>
  <c r="K799" i="1"/>
  <c r="H799" i="1"/>
  <c r="AA799" i="1" s="1"/>
  <c r="AD799" i="1" s="1"/>
  <c r="B799" i="1"/>
  <c r="AL789" i="4" s="1"/>
  <c r="AN798" i="1"/>
  <c r="AL798" i="1"/>
  <c r="AJ798" i="1"/>
  <c r="AH798" i="1"/>
  <c r="AF798" i="1"/>
  <c r="AC798" i="1"/>
  <c r="AO798" i="1" s="1"/>
  <c r="AA798" i="1"/>
  <c r="AD798" i="1" s="1"/>
  <c r="K798" i="1"/>
  <c r="H798" i="1"/>
  <c r="Z798" i="1" s="1"/>
  <c r="B798" i="1"/>
  <c r="AL788" i="4" s="1"/>
  <c r="AN797" i="1"/>
  <c r="AL797" i="1"/>
  <c r="AJ797" i="1"/>
  <c r="AH797" i="1"/>
  <c r="AF797" i="1"/>
  <c r="AC797" i="1"/>
  <c r="AO797" i="1" s="1"/>
  <c r="Z797" i="1"/>
  <c r="K797" i="1"/>
  <c r="H797" i="1"/>
  <c r="AA797" i="1" s="1"/>
  <c r="AD797" i="1" s="1"/>
  <c r="B797" i="1"/>
  <c r="AL787" i="4" s="1"/>
  <c r="AN796" i="1"/>
  <c r="AL796" i="1"/>
  <c r="AJ796" i="1"/>
  <c r="AH796" i="1"/>
  <c r="AF796" i="1"/>
  <c r="AC796" i="1"/>
  <c r="AO796" i="1" s="1"/>
  <c r="K796" i="1"/>
  <c r="H796" i="1"/>
  <c r="B796" i="1"/>
  <c r="AL786" i="4" s="1"/>
  <c r="AO795" i="1"/>
  <c r="AN795" i="1"/>
  <c r="AL795" i="1"/>
  <c r="AJ795" i="1"/>
  <c r="AH795" i="1"/>
  <c r="AF795" i="1"/>
  <c r="AC795" i="1"/>
  <c r="K795" i="1"/>
  <c r="H795" i="1"/>
  <c r="AA795" i="1" s="1"/>
  <c r="AD795" i="1" s="1"/>
  <c r="B795" i="1"/>
  <c r="AL785" i="4" s="1"/>
  <c r="AN794" i="1"/>
  <c r="AL794" i="1"/>
  <c r="AJ794" i="1"/>
  <c r="AH794" i="1"/>
  <c r="AF794" i="1"/>
  <c r="AC794" i="1"/>
  <c r="AO794" i="1" s="1"/>
  <c r="K794" i="1"/>
  <c r="H794" i="1"/>
  <c r="B794" i="1"/>
  <c r="AN793" i="1"/>
  <c r="AL793" i="1"/>
  <c r="AJ793" i="1"/>
  <c r="AH793" i="1"/>
  <c r="AF793" i="1"/>
  <c r="AC793" i="1"/>
  <c r="AO793" i="1" s="1"/>
  <c r="K793" i="1"/>
  <c r="H793" i="1"/>
  <c r="B793" i="1"/>
  <c r="AL783" i="4" s="1"/>
  <c r="AN792" i="1"/>
  <c r="AL792" i="1"/>
  <c r="AJ792" i="1"/>
  <c r="AH792" i="1"/>
  <c r="AF792" i="1"/>
  <c r="AC792" i="1"/>
  <c r="AO792" i="1" s="1"/>
  <c r="K792" i="1"/>
  <c r="H792" i="1"/>
  <c r="B792" i="1"/>
  <c r="AL782" i="4" s="1"/>
  <c r="AN791" i="1"/>
  <c r="AL791" i="1"/>
  <c r="AJ791" i="1"/>
  <c r="AH791" i="1"/>
  <c r="AF791" i="1"/>
  <c r="AC791" i="1"/>
  <c r="AO791" i="1" s="1"/>
  <c r="K791" i="1"/>
  <c r="H791" i="1"/>
  <c r="AA791" i="1" s="1"/>
  <c r="B791" i="1"/>
  <c r="AN790" i="1"/>
  <c r="AL790" i="1"/>
  <c r="AJ790" i="1"/>
  <c r="AH790" i="1"/>
  <c r="AF790" i="1"/>
  <c r="AC790" i="1"/>
  <c r="AO790" i="1" s="1"/>
  <c r="K790" i="1"/>
  <c r="H790" i="1"/>
  <c r="Z790" i="1" s="1"/>
  <c r="B790" i="1"/>
  <c r="AN789" i="1"/>
  <c r="AL789" i="1"/>
  <c r="AJ789" i="1"/>
  <c r="AH789" i="1"/>
  <c r="AF789" i="1"/>
  <c r="AC789" i="1"/>
  <c r="AO789" i="1" s="1"/>
  <c r="K789" i="1"/>
  <c r="H789" i="1"/>
  <c r="AA789" i="1" s="1"/>
  <c r="B789" i="1"/>
  <c r="AL779" i="4" s="1"/>
  <c r="AN788" i="1"/>
  <c r="AL788" i="1"/>
  <c r="AJ788" i="1"/>
  <c r="AH788" i="1"/>
  <c r="AF788" i="1"/>
  <c r="AC788" i="1"/>
  <c r="AA788" i="1"/>
  <c r="Z788" i="1"/>
  <c r="K788" i="1"/>
  <c r="H788" i="1"/>
  <c r="B788" i="1"/>
  <c r="AN787" i="1"/>
  <c r="AL787" i="1"/>
  <c r="AJ787" i="1"/>
  <c r="AH787" i="1"/>
  <c r="AF787" i="1"/>
  <c r="AC787" i="1"/>
  <c r="AO787" i="1" s="1"/>
  <c r="Z787" i="1"/>
  <c r="K787" i="1"/>
  <c r="H787" i="1"/>
  <c r="AA787" i="1" s="1"/>
  <c r="B787" i="1"/>
  <c r="AN786" i="1"/>
  <c r="AL786" i="1"/>
  <c r="AJ786" i="1"/>
  <c r="AH786" i="1"/>
  <c r="AF786" i="1"/>
  <c r="AC786" i="1"/>
  <c r="AO786" i="1" s="1"/>
  <c r="K786" i="1"/>
  <c r="H786" i="1"/>
  <c r="D786" i="1"/>
  <c r="B786" i="1"/>
  <c r="AL776" i="4" s="1"/>
  <c r="AO785" i="1"/>
  <c r="AN785" i="1"/>
  <c r="AL785" i="1"/>
  <c r="AJ785" i="1"/>
  <c r="AH785" i="1"/>
  <c r="AF785" i="1"/>
  <c r="AC785" i="1"/>
  <c r="K785" i="1"/>
  <c r="H785" i="1"/>
  <c r="B785" i="1"/>
  <c r="AN784" i="1"/>
  <c r="AL784" i="1"/>
  <c r="AJ784" i="1"/>
  <c r="AH784" i="1"/>
  <c r="AF784" i="1"/>
  <c r="AC784" i="1"/>
  <c r="AO784" i="1" s="1"/>
  <c r="AA784" i="1"/>
  <c r="K784" i="1"/>
  <c r="H784" i="1"/>
  <c r="Z784" i="1" s="1"/>
  <c r="B784" i="1"/>
  <c r="AO783" i="1"/>
  <c r="AN783" i="1"/>
  <c r="AL783" i="1"/>
  <c r="AJ783" i="1"/>
  <c r="AH783" i="1"/>
  <c r="AF783" i="1"/>
  <c r="AC783" i="1"/>
  <c r="K783" i="1"/>
  <c r="H783" i="1"/>
  <c r="AA783" i="1" s="1"/>
  <c r="B783" i="1"/>
  <c r="AL773" i="4" s="1"/>
  <c r="AN782" i="1"/>
  <c r="AL782" i="1"/>
  <c r="AJ782" i="1"/>
  <c r="AH782" i="1"/>
  <c r="AF782" i="1"/>
  <c r="AC782" i="1"/>
  <c r="AO782" i="1" s="1"/>
  <c r="AA782" i="1"/>
  <c r="AD782" i="1" s="1"/>
  <c r="Z782" i="1"/>
  <c r="K782" i="1"/>
  <c r="H782" i="1"/>
  <c r="B782" i="1"/>
  <c r="AN781" i="1"/>
  <c r="AL781" i="1"/>
  <c r="AJ781" i="1"/>
  <c r="AH781" i="1"/>
  <c r="AF781" i="1"/>
  <c r="AC781" i="1"/>
  <c r="AO781" i="1" s="1"/>
  <c r="K781" i="1"/>
  <c r="H781" i="1"/>
  <c r="AA781" i="1" s="1"/>
  <c r="B781" i="1"/>
  <c r="AN780" i="1"/>
  <c r="AL780" i="1"/>
  <c r="AJ780" i="1"/>
  <c r="AH780" i="1"/>
  <c r="AF780" i="1"/>
  <c r="AC780" i="1"/>
  <c r="AO780" i="1" s="1"/>
  <c r="Z780" i="1"/>
  <c r="K780" i="1"/>
  <c r="H780" i="1"/>
  <c r="AA780" i="1" s="1"/>
  <c r="B780" i="1"/>
  <c r="AN779" i="1"/>
  <c r="AL779" i="1"/>
  <c r="AJ779" i="1"/>
  <c r="AH779" i="1"/>
  <c r="AF779" i="1"/>
  <c r="AC779" i="1"/>
  <c r="AO779" i="1" s="1"/>
  <c r="K779" i="1"/>
  <c r="H779" i="1"/>
  <c r="AA779" i="1" s="1"/>
  <c r="AD779" i="1" s="1"/>
  <c r="B779" i="1"/>
  <c r="AN778" i="1"/>
  <c r="AL778" i="1"/>
  <c r="AJ778" i="1"/>
  <c r="AH778" i="1"/>
  <c r="AF778" i="1"/>
  <c r="AC778" i="1"/>
  <c r="AO778" i="1" s="1"/>
  <c r="K778" i="1"/>
  <c r="H778" i="1"/>
  <c r="B778" i="1"/>
  <c r="AL768" i="4" s="1"/>
  <c r="AN777" i="1"/>
  <c r="AL777" i="1"/>
  <c r="AJ777" i="1"/>
  <c r="AH777" i="1"/>
  <c r="AF777" i="1"/>
  <c r="AC777" i="1"/>
  <c r="AO777" i="1" s="1"/>
  <c r="K777" i="1"/>
  <c r="H777" i="1"/>
  <c r="B777" i="1"/>
  <c r="AL767" i="4" s="1"/>
  <c r="AN776" i="1"/>
  <c r="AL776" i="1"/>
  <c r="AJ776" i="1"/>
  <c r="AH776" i="1"/>
  <c r="AF776" i="1"/>
  <c r="AC776" i="1"/>
  <c r="AO776" i="1" s="1"/>
  <c r="AA776" i="1"/>
  <c r="K776" i="1"/>
  <c r="H776" i="1"/>
  <c r="Z776" i="1" s="1"/>
  <c r="B776" i="1"/>
  <c r="AL766" i="4" s="1"/>
  <c r="AN775" i="1"/>
  <c r="AL775" i="1"/>
  <c r="AJ775" i="1"/>
  <c r="AH775" i="1"/>
  <c r="AF775" i="1"/>
  <c r="AC775" i="1"/>
  <c r="AO775" i="1" s="1"/>
  <c r="K775" i="1"/>
  <c r="H775" i="1"/>
  <c r="B775" i="1"/>
  <c r="AN774" i="1"/>
  <c r="AL774" i="1"/>
  <c r="AJ774" i="1"/>
  <c r="AH774" i="1"/>
  <c r="AF774" i="1"/>
  <c r="AC774" i="1"/>
  <c r="AO774" i="1" s="1"/>
  <c r="K774" i="1"/>
  <c r="H774" i="1"/>
  <c r="AA774" i="1" s="1"/>
  <c r="B774" i="1"/>
  <c r="AN773" i="1"/>
  <c r="AL773" i="1"/>
  <c r="AJ773" i="1"/>
  <c r="AH773" i="1"/>
  <c r="AF773" i="1"/>
  <c r="AC773" i="1"/>
  <c r="AO773" i="1" s="1"/>
  <c r="K773" i="1"/>
  <c r="H773" i="1"/>
  <c r="AA773" i="1" s="1"/>
  <c r="B773" i="1"/>
  <c r="AO772" i="1"/>
  <c r="AN772" i="1"/>
  <c r="AL772" i="1"/>
  <c r="AJ772" i="1"/>
  <c r="AH772" i="1"/>
  <c r="AF772" i="1"/>
  <c r="AC772" i="1"/>
  <c r="K772" i="1"/>
  <c r="H772" i="1"/>
  <c r="Z772" i="1" s="1"/>
  <c r="B772" i="1"/>
  <c r="AN771" i="1"/>
  <c r="AL771" i="1"/>
  <c r="AJ771" i="1"/>
  <c r="AH771" i="1"/>
  <c r="AF771" i="1"/>
  <c r="AC771" i="1"/>
  <c r="AO771" i="1" s="1"/>
  <c r="K771" i="1"/>
  <c r="H771" i="1"/>
  <c r="B771" i="1"/>
  <c r="AN770" i="1"/>
  <c r="AL770" i="1"/>
  <c r="AJ770" i="1"/>
  <c r="AH770" i="1"/>
  <c r="AF770" i="1"/>
  <c r="AC770" i="1"/>
  <c r="AO770" i="1" s="1"/>
  <c r="K770" i="1"/>
  <c r="H770" i="1"/>
  <c r="AA770" i="1" s="1"/>
  <c r="D770" i="1"/>
  <c r="B770" i="1"/>
  <c r="AL760" i="4" s="1"/>
  <c r="AN769" i="1"/>
  <c r="AL769" i="1"/>
  <c r="AJ769" i="1"/>
  <c r="AH769" i="1"/>
  <c r="AF769" i="1"/>
  <c r="AC769" i="1"/>
  <c r="AO769" i="1" s="1"/>
  <c r="K769" i="1"/>
  <c r="H769" i="1"/>
  <c r="AA769" i="1" s="1"/>
  <c r="B769" i="1"/>
  <c r="AO768" i="1"/>
  <c r="AN768" i="1"/>
  <c r="AL768" i="1"/>
  <c r="AJ768" i="1"/>
  <c r="AH768" i="1"/>
  <c r="AF768" i="1"/>
  <c r="AC768" i="1"/>
  <c r="K768" i="1"/>
  <c r="H768" i="1"/>
  <c r="B768" i="1"/>
  <c r="AL758" i="4" s="1"/>
  <c r="AN767" i="1"/>
  <c r="AL767" i="1"/>
  <c r="AJ767" i="1"/>
  <c r="AH767" i="1"/>
  <c r="AF767" i="1"/>
  <c r="AC767" i="1"/>
  <c r="AO767" i="1" s="1"/>
  <c r="K767" i="1"/>
  <c r="H767" i="1"/>
  <c r="AA767" i="1" s="1"/>
  <c r="AD767" i="1" s="1"/>
  <c r="B767" i="1"/>
  <c r="AN766" i="1"/>
  <c r="AL766" i="1"/>
  <c r="AJ766" i="1"/>
  <c r="AH766" i="1"/>
  <c r="AF766" i="1"/>
  <c r="AC766" i="1"/>
  <c r="AO766" i="1" s="1"/>
  <c r="K766" i="1"/>
  <c r="H766" i="1"/>
  <c r="AA766" i="1" s="1"/>
  <c r="B766" i="1"/>
  <c r="AL756" i="4" s="1"/>
  <c r="AN765" i="1"/>
  <c r="AL765" i="1"/>
  <c r="AJ765" i="1"/>
  <c r="AH765" i="1"/>
  <c r="AF765" i="1"/>
  <c r="AC765" i="1"/>
  <c r="AO765" i="1" s="1"/>
  <c r="K765" i="1"/>
  <c r="H765" i="1"/>
  <c r="B765" i="1"/>
  <c r="AN764" i="1"/>
  <c r="AL764" i="1"/>
  <c r="AJ764" i="1"/>
  <c r="AH764" i="1"/>
  <c r="AF764" i="1"/>
  <c r="AC764" i="1"/>
  <c r="AO764" i="1" s="1"/>
  <c r="AA764" i="1"/>
  <c r="AD764" i="1" s="1"/>
  <c r="K764" i="1"/>
  <c r="H764" i="1"/>
  <c r="Z764" i="1" s="1"/>
  <c r="B764" i="1"/>
  <c r="AL754" i="4" s="1"/>
  <c r="AN763" i="1"/>
  <c r="AL763" i="1"/>
  <c r="AJ763" i="1"/>
  <c r="AH763" i="1"/>
  <c r="AF763" i="1"/>
  <c r="AC763" i="1"/>
  <c r="AO763" i="1" s="1"/>
  <c r="Z763" i="1"/>
  <c r="K763" i="1"/>
  <c r="H763" i="1"/>
  <c r="AA763" i="1" s="1"/>
  <c r="B763" i="1"/>
  <c r="AN762" i="1"/>
  <c r="AL762" i="1"/>
  <c r="AJ762" i="1"/>
  <c r="AH762" i="1"/>
  <c r="AF762" i="1"/>
  <c r="AC762" i="1"/>
  <c r="AO762" i="1" s="1"/>
  <c r="K762" i="1"/>
  <c r="H762" i="1"/>
  <c r="B762" i="1"/>
  <c r="AL752" i="4" s="1"/>
  <c r="AN761" i="1"/>
  <c r="AL761" i="1"/>
  <c r="AJ761" i="1"/>
  <c r="AH761" i="1"/>
  <c r="AF761" i="1"/>
  <c r="AC761" i="1"/>
  <c r="K761" i="1"/>
  <c r="H761" i="1"/>
  <c r="B761" i="1"/>
  <c r="AN760" i="1"/>
  <c r="AL760" i="1"/>
  <c r="AJ760" i="1"/>
  <c r="AH760" i="1"/>
  <c r="AF760" i="1"/>
  <c r="AC760" i="1"/>
  <c r="AO760" i="1" s="1"/>
  <c r="K760" i="1"/>
  <c r="H760" i="1"/>
  <c r="B760" i="1"/>
  <c r="AL750" i="4" s="1"/>
  <c r="AN759" i="1"/>
  <c r="AL759" i="1"/>
  <c r="AJ759" i="1"/>
  <c r="AH759" i="1"/>
  <c r="AF759" i="1"/>
  <c r="AC759" i="1"/>
  <c r="AO759" i="1" s="1"/>
  <c r="K759" i="1"/>
  <c r="H759" i="1"/>
  <c r="Z759" i="1" s="1"/>
  <c r="B759" i="1"/>
  <c r="AN758" i="1"/>
  <c r="AL758" i="1"/>
  <c r="AJ758" i="1"/>
  <c r="AH758" i="1"/>
  <c r="AF758" i="1"/>
  <c r="AC758" i="1"/>
  <c r="AO758" i="1" s="1"/>
  <c r="K758" i="1"/>
  <c r="H758" i="1"/>
  <c r="AA758" i="1" s="1"/>
  <c r="B758" i="1"/>
  <c r="AN757" i="1"/>
  <c r="AL757" i="1"/>
  <c r="AJ757" i="1"/>
  <c r="AH757" i="1"/>
  <c r="AF757" i="1"/>
  <c r="AC757" i="1"/>
  <c r="AO757" i="1" s="1"/>
  <c r="K757" i="1"/>
  <c r="H757" i="1"/>
  <c r="B757" i="1"/>
  <c r="AN756" i="1"/>
  <c r="AL756" i="1"/>
  <c r="AJ756" i="1"/>
  <c r="AH756" i="1"/>
  <c r="AF756" i="1"/>
  <c r="AC756" i="1"/>
  <c r="AO756" i="1" s="1"/>
  <c r="K756" i="1"/>
  <c r="H756" i="1"/>
  <c r="AA756" i="1" s="1"/>
  <c r="B756" i="1"/>
  <c r="AL746" i="4" s="1"/>
  <c r="AN755" i="1"/>
  <c r="AL755" i="1"/>
  <c r="AJ755" i="1"/>
  <c r="AH755" i="1"/>
  <c r="AF755" i="1"/>
  <c r="AC755" i="1"/>
  <c r="K755" i="1"/>
  <c r="H755" i="1"/>
  <c r="AA755" i="1" s="1"/>
  <c r="D755" i="1"/>
  <c r="B755" i="1"/>
  <c r="AL745" i="4" s="1"/>
  <c r="AN754" i="1"/>
  <c r="AL754" i="1"/>
  <c r="AJ754" i="1"/>
  <c r="AH754" i="1"/>
  <c r="AF754" i="1"/>
  <c r="AC754" i="1"/>
  <c r="AO754" i="1" s="1"/>
  <c r="AA754" i="1"/>
  <c r="AD754" i="1" s="1"/>
  <c r="K754" i="1"/>
  <c r="H754" i="1"/>
  <c r="Z754" i="1" s="1"/>
  <c r="B754" i="1"/>
  <c r="AN753" i="1"/>
  <c r="AL753" i="1"/>
  <c r="AJ753" i="1"/>
  <c r="AH753" i="1"/>
  <c r="AF753" i="1"/>
  <c r="AC753" i="1"/>
  <c r="AO753" i="1" s="1"/>
  <c r="K753" i="1"/>
  <c r="H753" i="1"/>
  <c r="B753" i="1"/>
  <c r="AN752" i="1"/>
  <c r="AL752" i="1"/>
  <c r="AJ752" i="1"/>
  <c r="AH752" i="1"/>
  <c r="AF752" i="1"/>
  <c r="AC752" i="1"/>
  <c r="AO752" i="1" s="1"/>
  <c r="Z752" i="1"/>
  <c r="K752" i="1"/>
  <c r="H752" i="1"/>
  <c r="AA752" i="1" s="1"/>
  <c r="B752" i="1"/>
  <c r="AN751" i="1"/>
  <c r="AL751" i="1"/>
  <c r="AJ751" i="1"/>
  <c r="AH751" i="1"/>
  <c r="AF751" i="1"/>
  <c r="AC751" i="1"/>
  <c r="AO751" i="1" s="1"/>
  <c r="K751" i="1"/>
  <c r="H751" i="1"/>
  <c r="B751" i="1"/>
  <c r="AL741" i="4" s="1"/>
  <c r="AO750" i="1"/>
  <c r="AN750" i="1"/>
  <c r="AL750" i="1"/>
  <c r="AJ750" i="1"/>
  <c r="AH750" i="1"/>
  <c r="AF750" i="1"/>
  <c r="AC750" i="1"/>
  <c r="K750" i="1"/>
  <c r="H750" i="1"/>
  <c r="AA750" i="1" s="1"/>
  <c r="B750" i="1"/>
  <c r="AL740" i="4" s="1"/>
  <c r="AN749" i="1"/>
  <c r="AL749" i="1"/>
  <c r="AJ749" i="1"/>
  <c r="AH749" i="1"/>
  <c r="AF749" i="1"/>
  <c r="AC749" i="1"/>
  <c r="AO749" i="1" s="1"/>
  <c r="AA749" i="1"/>
  <c r="K749" i="1"/>
  <c r="H749" i="1"/>
  <c r="Z749" i="1" s="1"/>
  <c r="B749" i="1"/>
  <c r="AN748" i="1"/>
  <c r="AL748" i="1"/>
  <c r="AJ748" i="1"/>
  <c r="AH748" i="1"/>
  <c r="AF748" i="1"/>
  <c r="AC748" i="1"/>
  <c r="AO748" i="1" s="1"/>
  <c r="AA748" i="1"/>
  <c r="Z748" i="1"/>
  <c r="K748" i="1"/>
  <c r="H748" i="1"/>
  <c r="B748" i="1"/>
  <c r="AL738" i="4" s="1"/>
  <c r="AN747" i="1"/>
  <c r="AL747" i="1"/>
  <c r="AJ747" i="1"/>
  <c r="AH747" i="1"/>
  <c r="AF747" i="1"/>
  <c r="AC747" i="1"/>
  <c r="AO747" i="1" s="1"/>
  <c r="K747" i="1"/>
  <c r="H747" i="1"/>
  <c r="B747" i="1"/>
  <c r="AN746" i="1"/>
  <c r="AL746" i="1"/>
  <c r="AJ746" i="1"/>
  <c r="AH746" i="1"/>
  <c r="AF746" i="1"/>
  <c r="AC746" i="1"/>
  <c r="AO746" i="1" s="1"/>
  <c r="K746" i="1"/>
  <c r="H746" i="1"/>
  <c r="AA746" i="1" s="1"/>
  <c r="B746" i="1"/>
  <c r="AN745" i="1"/>
  <c r="AL745" i="1"/>
  <c r="AJ745" i="1"/>
  <c r="AH745" i="1"/>
  <c r="AF745" i="1"/>
  <c r="AC745" i="1"/>
  <c r="AO745" i="1" s="1"/>
  <c r="K745" i="1"/>
  <c r="H745" i="1"/>
  <c r="B745" i="1"/>
  <c r="AN744" i="1"/>
  <c r="AL744" i="1"/>
  <c r="AJ744" i="1"/>
  <c r="AH744" i="1"/>
  <c r="AF744" i="1"/>
  <c r="AC744" i="1"/>
  <c r="AO744" i="1" s="1"/>
  <c r="K744" i="1"/>
  <c r="H744" i="1"/>
  <c r="AA744" i="1" s="1"/>
  <c r="AD744" i="1" s="1"/>
  <c r="B744" i="1"/>
  <c r="AL734" i="4" s="1"/>
  <c r="AN743" i="1"/>
  <c r="AL743" i="1"/>
  <c r="AJ743" i="1"/>
  <c r="AH743" i="1"/>
  <c r="AF743" i="1"/>
  <c r="AC743" i="1"/>
  <c r="AO743" i="1" s="1"/>
  <c r="K743" i="1"/>
  <c r="H743" i="1"/>
  <c r="Z743" i="1" s="1"/>
  <c r="D743" i="1"/>
  <c r="B743" i="1"/>
  <c r="AL733" i="4" s="1"/>
  <c r="AN742" i="1"/>
  <c r="AL742" i="1"/>
  <c r="AJ742" i="1"/>
  <c r="AH742" i="1"/>
  <c r="AF742" i="1"/>
  <c r="AC742" i="1"/>
  <c r="AO742" i="1" s="1"/>
  <c r="K742" i="1"/>
  <c r="H742" i="1"/>
  <c r="Z742" i="1" s="1"/>
  <c r="B742" i="1"/>
  <c r="AL732" i="4" s="1"/>
  <c r="AN741" i="1"/>
  <c r="AL741" i="1"/>
  <c r="AJ741" i="1"/>
  <c r="AH741" i="1"/>
  <c r="AF741" i="1"/>
  <c r="AC741" i="1"/>
  <c r="AO741" i="1" s="1"/>
  <c r="K741" i="1"/>
  <c r="H741" i="1"/>
  <c r="B741" i="1"/>
  <c r="AN740" i="1"/>
  <c r="AL740" i="1"/>
  <c r="AJ740" i="1"/>
  <c r="AH740" i="1"/>
  <c r="AF740" i="1"/>
  <c r="AC740" i="1"/>
  <c r="AO740" i="1" s="1"/>
  <c r="K740" i="1"/>
  <c r="H740" i="1"/>
  <c r="AA740" i="1" s="1"/>
  <c r="B740" i="1"/>
  <c r="AN739" i="1"/>
  <c r="AL739" i="1"/>
  <c r="AJ739" i="1"/>
  <c r="AH739" i="1"/>
  <c r="AF739" i="1"/>
  <c r="AC739" i="1"/>
  <c r="AO739" i="1" s="1"/>
  <c r="K739" i="1"/>
  <c r="H739" i="1"/>
  <c r="D739" i="1"/>
  <c r="B739" i="1"/>
  <c r="AL729" i="4" s="1"/>
  <c r="AN738" i="1"/>
  <c r="AL738" i="1"/>
  <c r="AJ738" i="1"/>
  <c r="AH738" i="1"/>
  <c r="AF738" i="1"/>
  <c r="AC738" i="1"/>
  <c r="AO738" i="1" s="1"/>
  <c r="K738" i="1"/>
  <c r="H738" i="1"/>
  <c r="AA738" i="1" s="1"/>
  <c r="B738" i="1"/>
  <c r="AL728" i="4" s="1"/>
  <c r="AN737" i="1"/>
  <c r="AL737" i="1"/>
  <c r="AJ737" i="1"/>
  <c r="AH737" i="1"/>
  <c r="AF737" i="1"/>
  <c r="AC737" i="1"/>
  <c r="K737" i="1"/>
  <c r="H737" i="1"/>
  <c r="D737" i="1"/>
  <c r="B737" i="1"/>
  <c r="AL727" i="4" s="1"/>
  <c r="AN736" i="1"/>
  <c r="AL736" i="1"/>
  <c r="AJ736" i="1"/>
  <c r="AH736" i="1"/>
  <c r="AF736" i="1"/>
  <c r="AC736" i="1"/>
  <c r="AO736" i="1" s="1"/>
  <c r="K736" i="1"/>
  <c r="H736" i="1"/>
  <c r="B736" i="1"/>
  <c r="AN735" i="1"/>
  <c r="AL735" i="1"/>
  <c r="AJ735" i="1"/>
  <c r="AH735" i="1"/>
  <c r="AF735" i="1"/>
  <c r="AC735" i="1"/>
  <c r="AO735" i="1" s="1"/>
  <c r="K735" i="1"/>
  <c r="H735" i="1"/>
  <c r="Z735" i="1" s="1"/>
  <c r="B735" i="1"/>
  <c r="AN734" i="1"/>
  <c r="AL734" i="1"/>
  <c r="AJ734" i="1"/>
  <c r="AH734" i="1"/>
  <c r="AF734" i="1"/>
  <c r="AC734" i="1"/>
  <c r="AO734" i="1" s="1"/>
  <c r="Z734" i="1"/>
  <c r="K734" i="1"/>
  <c r="H734" i="1"/>
  <c r="AA734" i="1" s="1"/>
  <c r="B734" i="1"/>
  <c r="AN733" i="1"/>
  <c r="AL733" i="1"/>
  <c r="AJ733" i="1"/>
  <c r="AH733" i="1"/>
  <c r="AF733" i="1"/>
  <c r="AC733" i="1"/>
  <c r="AO733" i="1" s="1"/>
  <c r="K733" i="1"/>
  <c r="H733" i="1"/>
  <c r="D733" i="1"/>
  <c r="B733" i="1"/>
  <c r="AL723" i="4" s="1"/>
  <c r="AN732" i="1"/>
  <c r="AL732" i="1"/>
  <c r="AJ732" i="1"/>
  <c r="AH732" i="1"/>
  <c r="AF732" i="1"/>
  <c r="AC732" i="1"/>
  <c r="AO732" i="1" s="1"/>
  <c r="K732" i="1"/>
  <c r="H732" i="1"/>
  <c r="AA732" i="1" s="1"/>
  <c r="AD732" i="1" s="1"/>
  <c r="B732" i="1"/>
  <c r="AL722" i="4" s="1"/>
  <c r="AN731" i="1"/>
  <c r="AL731" i="1"/>
  <c r="AJ731" i="1"/>
  <c r="AH731" i="1"/>
  <c r="AF731" i="1"/>
  <c r="AC731" i="1"/>
  <c r="AO731" i="1" s="1"/>
  <c r="K731" i="1"/>
  <c r="H731" i="1"/>
  <c r="B731" i="1"/>
  <c r="AN730" i="1"/>
  <c r="AL730" i="1"/>
  <c r="AJ730" i="1"/>
  <c r="AH730" i="1"/>
  <c r="AF730" i="1"/>
  <c r="AC730" i="1"/>
  <c r="AO730" i="1" s="1"/>
  <c r="K730" i="1"/>
  <c r="H730" i="1"/>
  <c r="B730" i="1"/>
  <c r="AN729" i="1"/>
  <c r="AL729" i="1"/>
  <c r="AJ729" i="1"/>
  <c r="AH729" i="1"/>
  <c r="AF729" i="1"/>
  <c r="AC729" i="1"/>
  <c r="AO729" i="1" s="1"/>
  <c r="K729" i="1"/>
  <c r="H729" i="1"/>
  <c r="Z729" i="1" s="1"/>
  <c r="B729" i="1"/>
  <c r="AN728" i="1"/>
  <c r="AL728" i="1"/>
  <c r="AJ728" i="1"/>
  <c r="AH728" i="1"/>
  <c r="AF728" i="1"/>
  <c r="AC728" i="1"/>
  <c r="AO728" i="1" s="1"/>
  <c r="K728" i="1"/>
  <c r="H728" i="1"/>
  <c r="B728" i="1"/>
  <c r="AO727" i="1"/>
  <c r="AN727" i="1"/>
  <c r="AL727" i="1"/>
  <c r="AJ727" i="1"/>
  <c r="AH727" i="1"/>
  <c r="AF727" i="1"/>
  <c r="AC727" i="1"/>
  <c r="K727" i="1"/>
  <c r="H727" i="1"/>
  <c r="D727" i="1"/>
  <c r="B727" i="1"/>
  <c r="AL717" i="4" s="1"/>
  <c r="AN726" i="1"/>
  <c r="AL726" i="1"/>
  <c r="AJ726" i="1"/>
  <c r="AH726" i="1"/>
  <c r="AF726" i="1"/>
  <c r="AC726" i="1"/>
  <c r="AO726" i="1" s="1"/>
  <c r="K726" i="1"/>
  <c r="H726" i="1"/>
  <c r="AA726" i="1" s="1"/>
  <c r="B726" i="1"/>
  <c r="AL716" i="4" s="1"/>
  <c r="AN725" i="1"/>
  <c r="AL725" i="1"/>
  <c r="AJ725" i="1"/>
  <c r="AH725" i="1"/>
  <c r="AF725" i="1"/>
  <c r="AC725" i="1"/>
  <c r="AO725" i="1" s="1"/>
  <c r="K725" i="1"/>
  <c r="H725" i="1"/>
  <c r="B725" i="1"/>
  <c r="AL715" i="4" s="1"/>
  <c r="AN724" i="1"/>
  <c r="AL724" i="1"/>
  <c r="AJ724" i="1"/>
  <c r="AH724" i="1"/>
  <c r="AF724" i="1"/>
  <c r="AC724" i="1"/>
  <c r="AO724" i="1" s="1"/>
  <c r="K724" i="1"/>
  <c r="H724" i="1"/>
  <c r="B724" i="1"/>
  <c r="AN723" i="1"/>
  <c r="AL723" i="1"/>
  <c r="AJ723" i="1"/>
  <c r="AH723" i="1"/>
  <c r="AF723" i="1"/>
  <c r="AC723" i="1"/>
  <c r="AO723" i="1" s="1"/>
  <c r="K723" i="1"/>
  <c r="H723" i="1"/>
  <c r="AA723" i="1" s="1"/>
  <c r="B723" i="1"/>
  <c r="AN722" i="1"/>
  <c r="AL722" i="1"/>
  <c r="AJ722" i="1"/>
  <c r="AH722" i="1"/>
  <c r="AF722" i="1"/>
  <c r="AC722" i="1"/>
  <c r="AO722" i="1" s="1"/>
  <c r="K722" i="1"/>
  <c r="H722" i="1"/>
  <c r="B722" i="1"/>
  <c r="AL712" i="4" s="1"/>
  <c r="AN721" i="1"/>
  <c r="AL721" i="1"/>
  <c r="AJ721" i="1"/>
  <c r="AH721" i="1"/>
  <c r="AF721" i="1"/>
  <c r="AC721" i="1"/>
  <c r="AO721" i="1" s="1"/>
  <c r="K721" i="1"/>
  <c r="H721" i="1"/>
  <c r="B721" i="1"/>
  <c r="AN720" i="1"/>
  <c r="AL720" i="1"/>
  <c r="AJ720" i="1"/>
  <c r="AH720" i="1"/>
  <c r="AF720" i="1"/>
  <c r="AC720" i="1"/>
  <c r="AO720" i="1" s="1"/>
  <c r="K720" i="1"/>
  <c r="H720" i="1"/>
  <c r="AA720" i="1" s="1"/>
  <c r="AD720" i="1" s="1"/>
  <c r="B720" i="1"/>
  <c r="AL710" i="4" s="1"/>
  <c r="AN719" i="1"/>
  <c r="AL719" i="1"/>
  <c r="AJ719" i="1"/>
  <c r="AH719" i="1"/>
  <c r="AF719" i="1"/>
  <c r="AC719" i="1"/>
  <c r="AO719" i="1" s="1"/>
  <c r="AA719" i="1"/>
  <c r="K719" i="1"/>
  <c r="H719" i="1"/>
  <c r="Z719" i="1" s="1"/>
  <c r="B719" i="1"/>
  <c r="AN718" i="1"/>
  <c r="AL718" i="1"/>
  <c r="AJ718" i="1"/>
  <c r="AH718" i="1"/>
  <c r="AF718" i="1"/>
  <c r="AC718" i="1"/>
  <c r="AO718" i="1" s="1"/>
  <c r="K718" i="1"/>
  <c r="H718" i="1"/>
  <c r="Z718" i="1" s="1"/>
  <c r="B718" i="1"/>
  <c r="AN717" i="1"/>
  <c r="AL717" i="1"/>
  <c r="AJ717" i="1"/>
  <c r="AH717" i="1"/>
  <c r="AF717" i="1"/>
  <c r="AC717" i="1"/>
  <c r="AO717" i="1" s="1"/>
  <c r="K717" i="1"/>
  <c r="H717" i="1"/>
  <c r="B717" i="1"/>
  <c r="AL707" i="4" s="1"/>
  <c r="AN716" i="1"/>
  <c r="AL716" i="1"/>
  <c r="AJ716" i="1"/>
  <c r="AH716" i="1"/>
  <c r="AF716" i="1"/>
  <c r="AC716" i="1"/>
  <c r="AO716" i="1" s="1"/>
  <c r="K716" i="1"/>
  <c r="H716" i="1"/>
  <c r="B716" i="1"/>
  <c r="AL706" i="4" s="1"/>
  <c r="AN715" i="1"/>
  <c r="AL715" i="1"/>
  <c r="AJ715" i="1"/>
  <c r="AH715" i="1"/>
  <c r="AF715" i="1"/>
  <c r="AC715" i="1"/>
  <c r="AO715" i="1" s="1"/>
  <c r="K715" i="1"/>
  <c r="H715" i="1"/>
  <c r="B715" i="1"/>
  <c r="AN714" i="1"/>
  <c r="AL714" i="1"/>
  <c r="AJ714" i="1"/>
  <c r="AH714" i="1"/>
  <c r="AF714" i="1"/>
  <c r="AC714" i="1"/>
  <c r="AO714" i="1" s="1"/>
  <c r="K714" i="1"/>
  <c r="H714" i="1"/>
  <c r="AA714" i="1" s="1"/>
  <c r="AD714" i="1" s="1"/>
  <c r="B714" i="1"/>
  <c r="AL704" i="4" s="1"/>
  <c r="AO713" i="1"/>
  <c r="AN713" i="1"/>
  <c r="AL713" i="1"/>
  <c r="AJ713" i="1"/>
  <c r="AH713" i="1"/>
  <c r="AF713" i="1"/>
  <c r="AC713" i="1"/>
  <c r="K713" i="1"/>
  <c r="H713" i="1"/>
  <c r="B713" i="1"/>
  <c r="AN712" i="1"/>
  <c r="AL712" i="1"/>
  <c r="AJ712" i="1"/>
  <c r="AH712" i="1"/>
  <c r="AF712" i="1"/>
  <c r="AC712" i="1"/>
  <c r="AO712" i="1" s="1"/>
  <c r="K712" i="1"/>
  <c r="H712" i="1"/>
  <c r="B712" i="1"/>
  <c r="AO711" i="1"/>
  <c r="AN711" i="1"/>
  <c r="AL711" i="1"/>
  <c r="AJ711" i="1"/>
  <c r="AH711" i="1"/>
  <c r="AF711" i="1"/>
  <c r="AC711" i="1"/>
  <c r="AA711" i="1"/>
  <c r="AD711" i="1" s="1"/>
  <c r="K711" i="1"/>
  <c r="H711" i="1"/>
  <c r="Z711" i="1" s="1"/>
  <c r="B711" i="1"/>
  <c r="AN710" i="1"/>
  <c r="AL710" i="1"/>
  <c r="AJ710" i="1"/>
  <c r="AH710" i="1"/>
  <c r="AF710" i="1"/>
  <c r="AC710" i="1"/>
  <c r="AO710" i="1" s="1"/>
  <c r="K710" i="1"/>
  <c r="H710" i="1"/>
  <c r="AA710" i="1" s="1"/>
  <c r="AD710" i="1" s="1"/>
  <c r="B710" i="1"/>
  <c r="AN709" i="1"/>
  <c r="AL709" i="1"/>
  <c r="AJ709" i="1"/>
  <c r="AH709" i="1"/>
  <c r="AF709" i="1"/>
  <c r="AC709" i="1"/>
  <c r="AO709" i="1" s="1"/>
  <c r="K709" i="1"/>
  <c r="H709" i="1"/>
  <c r="Z709" i="1" s="1"/>
  <c r="B709" i="1"/>
  <c r="AN708" i="1"/>
  <c r="AL708" i="1"/>
  <c r="AJ708" i="1"/>
  <c r="AH708" i="1"/>
  <c r="AF708" i="1"/>
  <c r="AC708" i="1"/>
  <c r="AO708" i="1" s="1"/>
  <c r="K708" i="1"/>
  <c r="H708" i="1"/>
  <c r="AA708" i="1" s="1"/>
  <c r="B708" i="1"/>
  <c r="AL698" i="4" s="1"/>
  <c r="AN707" i="1"/>
  <c r="AL707" i="1"/>
  <c r="AJ707" i="1"/>
  <c r="AH707" i="1"/>
  <c r="AF707" i="1"/>
  <c r="AC707" i="1"/>
  <c r="AO707" i="1" s="1"/>
  <c r="K707" i="1"/>
  <c r="H707" i="1"/>
  <c r="B707" i="1"/>
  <c r="AL697" i="4" s="1"/>
  <c r="AN706" i="1"/>
  <c r="AL706" i="1"/>
  <c r="AJ706" i="1"/>
  <c r="AH706" i="1"/>
  <c r="AF706" i="1"/>
  <c r="AC706" i="1"/>
  <c r="AO706" i="1" s="1"/>
  <c r="K706" i="1"/>
  <c r="H706" i="1"/>
  <c r="B706" i="1"/>
  <c r="AN705" i="1"/>
  <c r="AL705" i="1"/>
  <c r="AJ705" i="1"/>
  <c r="AH705" i="1"/>
  <c r="AF705" i="1"/>
  <c r="AC705" i="1"/>
  <c r="AO705" i="1" s="1"/>
  <c r="K705" i="1"/>
  <c r="H705" i="1"/>
  <c r="Z705" i="1" s="1"/>
  <c r="D705" i="1"/>
  <c r="B705" i="1"/>
  <c r="AL695" i="4" s="1"/>
  <c r="AN704" i="1"/>
  <c r="AL704" i="1"/>
  <c r="AJ704" i="1"/>
  <c r="AH704" i="1"/>
  <c r="AF704" i="1"/>
  <c r="AC704" i="1"/>
  <c r="AO704" i="1" s="1"/>
  <c r="K704" i="1"/>
  <c r="H704" i="1"/>
  <c r="B704" i="1"/>
  <c r="AL694" i="4" s="1"/>
  <c r="AN703" i="1"/>
  <c r="AL703" i="1"/>
  <c r="AJ703" i="1"/>
  <c r="AH703" i="1"/>
  <c r="AF703" i="1"/>
  <c r="AC703" i="1"/>
  <c r="AO703" i="1" s="1"/>
  <c r="K703" i="1"/>
  <c r="H703" i="1"/>
  <c r="D703" i="1"/>
  <c r="B703" i="1"/>
  <c r="AL693" i="4" s="1"/>
  <c r="AN702" i="1"/>
  <c r="AL702" i="1"/>
  <c r="AJ702" i="1"/>
  <c r="AH702" i="1"/>
  <c r="AF702" i="1"/>
  <c r="AC702" i="1"/>
  <c r="AO702" i="1" s="1"/>
  <c r="K702" i="1"/>
  <c r="H702" i="1"/>
  <c r="AA702" i="1" s="1"/>
  <c r="AD702" i="1" s="1"/>
  <c r="B702" i="1"/>
  <c r="AL692" i="4" s="1"/>
  <c r="AN701" i="1"/>
  <c r="AL701" i="1"/>
  <c r="AJ701" i="1"/>
  <c r="AH701" i="1"/>
  <c r="AF701" i="1"/>
  <c r="AC701" i="1"/>
  <c r="AO701" i="1" s="1"/>
  <c r="Z701" i="1"/>
  <c r="K701" i="1"/>
  <c r="H701" i="1"/>
  <c r="AA701" i="1" s="1"/>
  <c r="AD701" i="1" s="1"/>
  <c r="B701" i="1"/>
  <c r="AN700" i="1"/>
  <c r="AL700" i="1"/>
  <c r="AJ700" i="1"/>
  <c r="AH700" i="1"/>
  <c r="AF700" i="1"/>
  <c r="AC700" i="1"/>
  <c r="AO700" i="1" s="1"/>
  <c r="K700" i="1"/>
  <c r="H700" i="1"/>
  <c r="B700" i="1"/>
  <c r="AN699" i="1"/>
  <c r="AL699" i="1"/>
  <c r="AJ699" i="1"/>
  <c r="AH699" i="1"/>
  <c r="AF699" i="1"/>
  <c r="AC699" i="1"/>
  <c r="AO699" i="1" s="1"/>
  <c r="K699" i="1"/>
  <c r="H699" i="1"/>
  <c r="AA699" i="1" s="1"/>
  <c r="B699" i="1"/>
  <c r="AO698" i="1"/>
  <c r="AN698" i="1"/>
  <c r="AL698" i="1"/>
  <c r="AJ698" i="1"/>
  <c r="AH698" i="1"/>
  <c r="AF698" i="1"/>
  <c r="AC698" i="1"/>
  <c r="K698" i="1"/>
  <c r="H698" i="1"/>
  <c r="AA698" i="1" s="1"/>
  <c r="AD698" i="1" s="1"/>
  <c r="B698" i="1"/>
  <c r="AL688" i="4" s="1"/>
  <c r="AN697" i="1"/>
  <c r="AL697" i="1"/>
  <c r="AJ697" i="1"/>
  <c r="AH697" i="1"/>
  <c r="AF697" i="1"/>
  <c r="AC697" i="1"/>
  <c r="AO697" i="1" s="1"/>
  <c r="K697" i="1"/>
  <c r="H697" i="1"/>
  <c r="B697" i="1"/>
  <c r="AN696" i="1"/>
  <c r="AL696" i="1"/>
  <c r="AJ696" i="1"/>
  <c r="AH696" i="1"/>
  <c r="AF696" i="1"/>
  <c r="AC696" i="1"/>
  <c r="AO696" i="1" s="1"/>
  <c r="K696" i="1"/>
  <c r="H696" i="1"/>
  <c r="AA696" i="1" s="1"/>
  <c r="B696" i="1"/>
  <c r="AL686" i="4" s="1"/>
  <c r="AN695" i="1"/>
  <c r="AL695" i="1"/>
  <c r="AJ695" i="1"/>
  <c r="AH695" i="1"/>
  <c r="AF695" i="1"/>
  <c r="AC695" i="1"/>
  <c r="AO695" i="1" s="1"/>
  <c r="K695" i="1"/>
  <c r="H695" i="1"/>
  <c r="B695" i="1"/>
  <c r="AL685" i="4" s="1"/>
  <c r="AN694" i="1"/>
  <c r="AL694" i="1"/>
  <c r="AJ694" i="1"/>
  <c r="AH694" i="1"/>
  <c r="AF694" i="1"/>
  <c r="AC694" i="1"/>
  <c r="AO694" i="1" s="1"/>
  <c r="K694" i="1"/>
  <c r="H694" i="1"/>
  <c r="B694" i="1"/>
  <c r="AO693" i="1"/>
  <c r="AN693" i="1"/>
  <c r="AL693" i="1"/>
  <c r="AJ693" i="1"/>
  <c r="AH693" i="1"/>
  <c r="AF693" i="1"/>
  <c r="AC693" i="1"/>
  <c r="K693" i="1"/>
  <c r="H693" i="1"/>
  <c r="B693" i="1"/>
  <c r="AL683" i="4" s="1"/>
  <c r="AN692" i="1"/>
  <c r="AL692" i="1"/>
  <c r="AJ692" i="1"/>
  <c r="AH692" i="1"/>
  <c r="AF692" i="1"/>
  <c r="AC692" i="1"/>
  <c r="K692" i="1"/>
  <c r="H692" i="1"/>
  <c r="AA692" i="1" s="1"/>
  <c r="B692" i="1"/>
  <c r="AL682" i="4" s="1"/>
  <c r="AN691" i="1"/>
  <c r="AL691" i="1"/>
  <c r="AJ691" i="1"/>
  <c r="AH691" i="1"/>
  <c r="AF691" i="1"/>
  <c r="AC691" i="1"/>
  <c r="AO691" i="1" s="1"/>
  <c r="K691" i="1"/>
  <c r="H691" i="1"/>
  <c r="B691" i="1"/>
  <c r="AL681" i="4" s="1"/>
  <c r="AN690" i="1"/>
  <c r="AL690" i="1"/>
  <c r="AJ690" i="1"/>
  <c r="AH690" i="1"/>
  <c r="AF690" i="1"/>
  <c r="AC690" i="1"/>
  <c r="AO690" i="1" s="1"/>
  <c r="K690" i="1"/>
  <c r="H690" i="1"/>
  <c r="AA690" i="1" s="1"/>
  <c r="B690" i="1"/>
  <c r="AN689" i="1"/>
  <c r="AL689" i="1"/>
  <c r="AJ689" i="1"/>
  <c r="AH689" i="1"/>
  <c r="AF689" i="1"/>
  <c r="AC689" i="1"/>
  <c r="AO689" i="1" s="1"/>
  <c r="K689" i="1"/>
  <c r="H689" i="1"/>
  <c r="B689" i="1"/>
  <c r="AL679" i="4" s="1"/>
  <c r="AN688" i="1"/>
  <c r="AL688" i="1"/>
  <c r="AJ688" i="1"/>
  <c r="AH688" i="1"/>
  <c r="AF688" i="1"/>
  <c r="AC688" i="1"/>
  <c r="AO688" i="1" s="1"/>
  <c r="K688" i="1"/>
  <c r="H688" i="1"/>
  <c r="B688" i="1"/>
  <c r="AL678" i="4" s="1"/>
  <c r="AN687" i="1"/>
  <c r="AL687" i="1"/>
  <c r="AJ687" i="1"/>
  <c r="AH687" i="1"/>
  <c r="AF687" i="1"/>
  <c r="AC687" i="1"/>
  <c r="AO687" i="1" s="1"/>
  <c r="K687" i="1"/>
  <c r="H687" i="1"/>
  <c r="AA687" i="1" s="1"/>
  <c r="B687" i="1"/>
  <c r="AL677" i="4" s="1"/>
  <c r="AN686" i="1"/>
  <c r="AL686" i="1"/>
  <c r="AJ686" i="1"/>
  <c r="AH686" i="1"/>
  <c r="AF686" i="1"/>
  <c r="AC686" i="1"/>
  <c r="AO686" i="1" s="1"/>
  <c r="K686" i="1"/>
  <c r="H686" i="1"/>
  <c r="B686" i="1"/>
  <c r="AL676" i="4" s="1"/>
  <c r="AN685" i="1"/>
  <c r="AL685" i="1"/>
  <c r="AJ685" i="1"/>
  <c r="AH685" i="1"/>
  <c r="AF685" i="1"/>
  <c r="AC685" i="1"/>
  <c r="AO685" i="1" s="1"/>
  <c r="K685" i="1"/>
  <c r="H685" i="1"/>
  <c r="AA685" i="1" s="1"/>
  <c r="B685" i="1"/>
  <c r="D685" i="1" s="1"/>
  <c r="AN684" i="1"/>
  <c r="AL684" i="1"/>
  <c r="AJ684" i="1"/>
  <c r="AH684" i="1"/>
  <c r="AF684" i="1"/>
  <c r="AC684" i="1"/>
  <c r="AO684" i="1" s="1"/>
  <c r="K684" i="1"/>
  <c r="H684" i="1"/>
  <c r="B684" i="1"/>
  <c r="AL674" i="4" s="1"/>
  <c r="AN683" i="1"/>
  <c r="AL683" i="1"/>
  <c r="AJ683" i="1"/>
  <c r="AH683" i="1"/>
  <c r="AF683" i="1"/>
  <c r="AC683" i="1"/>
  <c r="AO683" i="1" s="1"/>
  <c r="Z683" i="1"/>
  <c r="K683" i="1"/>
  <c r="H683" i="1"/>
  <c r="AA683" i="1" s="1"/>
  <c r="AD683" i="1" s="1"/>
  <c r="B683" i="1"/>
  <c r="AL673" i="4" s="1"/>
  <c r="AN682" i="1"/>
  <c r="AL682" i="1"/>
  <c r="AJ682" i="1"/>
  <c r="AH682" i="1"/>
  <c r="AF682" i="1"/>
  <c r="AC682" i="1"/>
  <c r="AO682" i="1" s="1"/>
  <c r="K682" i="1"/>
  <c r="H682" i="1"/>
  <c r="B682" i="1"/>
  <c r="AL672" i="4" s="1"/>
  <c r="AN681" i="1"/>
  <c r="AL681" i="1"/>
  <c r="AJ681" i="1"/>
  <c r="AH681" i="1"/>
  <c r="AF681" i="1"/>
  <c r="AC681" i="1"/>
  <c r="AO681" i="1" s="1"/>
  <c r="K681" i="1"/>
  <c r="H681" i="1"/>
  <c r="AA681" i="1" s="1"/>
  <c r="B681" i="1"/>
  <c r="AL671" i="4" s="1"/>
  <c r="AN680" i="1"/>
  <c r="AL680" i="1"/>
  <c r="AJ680" i="1"/>
  <c r="AH680" i="1"/>
  <c r="AF680" i="1"/>
  <c r="AC680" i="1"/>
  <c r="K680" i="1"/>
  <c r="H680" i="1"/>
  <c r="D680" i="1"/>
  <c r="B680" i="1"/>
  <c r="AL670" i="4" s="1"/>
  <c r="AN679" i="1"/>
  <c r="AL679" i="1"/>
  <c r="AJ679" i="1"/>
  <c r="AH679" i="1"/>
  <c r="AF679" i="1"/>
  <c r="AC679" i="1"/>
  <c r="AO679" i="1" s="1"/>
  <c r="K679" i="1"/>
  <c r="H679" i="1"/>
  <c r="AA679" i="1" s="1"/>
  <c r="AD679" i="1" s="1"/>
  <c r="D679" i="1"/>
  <c r="B679" i="1"/>
  <c r="AL669" i="4" s="1"/>
  <c r="AN678" i="1"/>
  <c r="AL678" i="1"/>
  <c r="AJ678" i="1"/>
  <c r="AH678" i="1"/>
  <c r="AF678" i="1"/>
  <c r="AC678" i="1"/>
  <c r="AO678" i="1" s="1"/>
  <c r="K678" i="1"/>
  <c r="H678" i="1"/>
  <c r="D678" i="1"/>
  <c r="B678" i="1"/>
  <c r="AL668" i="4" s="1"/>
  <c r="AN677" i="1"/>
  <c r="AL677" i="1"/>
  <c r="AJ677" i="1"/>
  <c r="AH677" i="1"/>
  <c r="AF677" i="1"/>
  <c r="AC677" i="1"/>
  <c r="AO677" i="1" s="1"/>
  <c r="K677" i="1"/>
  <c r="H677" i="1"/>
  <c r="B677" i="1"/>
  <c r="AN676" i="1"/>
  <c r="AL676" i="1"/>
  <c r="AJ676" i="1"/>
  <c r="AH676" i="1"/>
  <c r="AF676" i="1"/>
  <c r="AC676" i="1"/>
  <c r="AO676" i="1" s="1"/>
  <c r="K676" i="1"/>
  <c r="H676" i="1"/>
  <c r="B676" i="1"/>
  <c r="AL666" i="4" s="1"/>
  <c r="AN675" i="1"/>
  <c r="AL675" i="1"/>
  <c r="AJ675" i="1"/>
  <c r="AH675" i="1"/>
  <c r="AF675" i="1"/>
  <c r="AC675" i="1"/>
  <c r="AO675" i="1" s="1"/>
  <c r="K675" i="1"/>
  <c r="H675" i="1"/>
  <c r="AA675" i="1" s="1"/>
  <c r="B675" i="1"/>
  <c r="AL665" i="4" s="1"/>
  <c r="AN674" i="1"/>
  <c r="AL674" i="1"/>
  <c r="AJ674" i="1"/>
  <c r="AH674" i="1"/>
  <c r="AF674" i="1"/>
  <c r="AC674" i="1"/>
  <c r="AO674" i="1" s="1"/>
  <c r="K674" i="1"/>
  <c r="H674" i="1"/>
  <c r="B674" i="1"/>
  <c r="AL664" i="4" s="1"/>
  <c r="AN673" i="1"/>
  <c r="AL673" i="1"/>
  <c r="AJ673" i="1"/>
  <c r="AH673" i="1"/>
  <c r="AF673" i="1"/>
  <c r="AC673" i="1"/>
  <c r="AO673" i="1" s="1"/>
  <c r="K673" i="1"/>
  <c r="H673" i="1"/>
  <c r="B673" i="1"/>
  <c r="AL663" i="4" s="1"/>
  <c r="AN672" i="1"/>
  <c r="AL672" i="1"/>
  <c r="AJ672" i="1"/>
  <c r="AH672" i="1"/>
  <c r="AF672" i="1"/>
  <c r="AC672" i="1"/>
  <c r="AO672" i="1" s="1"/>
  <c r="AA672" i="1"/>
  <c r="K672" i="1"/>
  <c r="H672" i="1"/>
  <c r="Z672" i="1" s="1"/>
  <c r="B672" i="1"/>
  <c r="AN671" i="1"/>
  <c r="AL671" i="1"/>
  <c r="AJ671" i="1"/>
  <c r="AH671" i="1"/>
  <c r="AF671" i="1"/>
  <c r="AC671" i="1"/>
  <c r="AO671" i="1" s="1"/>
  <c r="K671" i="1"/>
  <c r="H671" i="1"/>
  <c r="AA671" i="1" s="1"/>
  <c r="B671" i="1"/>
  <c r="AN670" i="1"/>
  <c r="AL670" i="1"/>
  <c r="AJ670" i="1"/>
  <c r="AH670" i="1"/>
  <c r="AF670" i="1"/>
  <c r="AC670" i="1"/>
  <c r="AO670" i="1" s="1"/>
  <c r="K670" i="1"/>
  <c r="H670" i="1"/>
  <c r="B670" i="1"/>
  <c r="AL660" i="4" s="1"/>
  <c r="AN669" i="1"/>
  <c r="AL669" i="1"/>
  <c r="AJ669" i="1"/>
  <c r="AH669" i="1"/>
  <c r="AF669" i="1"/>
  <c r="AC669" i="1"/>
  <c r="AO669" i="1" s="1"/>
  <c r="K669" i="1"/>
  <c r="H669" i="1"/>
  <c r="AA669" i="1" s="1"/>
  <c r="B669" i="1"/>
  <c r="AL659" i="4" s="1"/>
  <c r="AN668" i="1"/>
  <c r="AL668" i="1"/>
  <c r="AJ668" i="1"/>
  <c r="AH668" i="1"/>
  <c r="AF668" i="1"/>
  <c r="AC668" i="1"/>
  <c r="AO668" i="1" s="1"/>
  <c r="AA668" i="1"/>
  <c r="Z668" i="1"/>
  <c r="K668" i="1"/>
  <c r="H668" i="1"/>
  <c r="D668" i="1"/>
  <c r="B668" i="1"/>
  <c r="AL658" i="4" s="1"/>
  <c r="AN667" i="1"/>
  <c r="AL667" i="1"/>
  <c r="AJ667" i="1"/>
  <c r="AH667" i="1"/>
  <c r="AF667" i="1"/>
  <c r="AC667" i="1"/>
  <c r="AO667" i="1" s="1"/>
  <c r="AA667" i="1"/>
  <c r="Z667" i="1"/>
  <c r="K667" i="1"/>
  <c r="H667" i="1"/>
  <c r="D667" i="1"/>
  <c r="B667" i="1"/>
  <c r="AL657" i="4" s="1"/>
  <c r="AN666" i="1"/>
  <c r="AL666" i="1"/>
  <c r="AJ666" i="1"/>
  <c r="AH666" i="1"/>
  <c r="AF666" i="1"/>
  <c r="AC666" i="1"/>
  <c r="AO666" i="1" s="1"/>
  <c r="K666" i="1"/>
  <c r="H666" i="1"/>
  <c r="Z666" i="1" s="1"/>
  <c r="B666" i="1"/>
  <c r="AL656" i="4" s="1"/>
  <c r="AN665" i="1"/>
  <c r="AL665" i="1"/>
  <c r="AJ665" i="1"/>
  <c r="AH665" i="1"/>
  <c r="AF665" i="1"/>
  <c r="AC665" i="1"/>
  <c r="AO665" i="1" s="1"/>
  <c r="K665" i="1"/>
  <c r="H665" i="1"/>
  <c r="B665" i="1"/>
  <c r="AN664" i="1"/>
  <c r="AL664" i="1"/>
  <c r="AJ664" i="1"/>
  <c r="AH664" i="1"/>
  <c r="AF664" i="1"/>
  <c r="AC664" i="1"/>
  <c r="AO664" i="1" s="1"/>
  <c r="K664" i="1"/>
  <c r="H664" i="1"/>
  <c r="B664" i="1"/>
  <c r="AN663" i="1"/>
  <c r="AL663" i="1"/>
  <c r="AJ663" i="1"/>
  <c r="AH663" i="1"/>
  <c r="AF663" i="1"/>
  <c r="AC663" i="1"/>
  <c r="AO663" i="1" s="1"/>
  <c r="K663" i="1"/>
  <c r="H663" i="1"/>
  <c r="AA663" i="1" s="1"/>
  <c r="AD663" i="1" s="1"/>
  <c r="B663" i="1"/>
  <c r="AL653" i="4" s="1"/>
  <c r="AN662" i="1"/>
  <c r="AL662" i="1"/>
  <c r="AJ662" i="1"/>
  <c r="AH662" i="1"/>
  <c r="AF662" i="1"/>
  <c r="AC662" i="1"/>
  <c r="AO662" i="1" s="1"/>
  <c r="K662" i="1"/>
  <c r="H662" i="1"/>
  <c r="Z662" i="1" s="1"/>
  <c r="B662" i="1"/>
  <c r="AL652" i="4" s="1"/>
  <c r="AN661" i="1"/>
  <c r="AL661" i="1"/>
  <c r="AJ661" i="1"/>
  <c r="AH661" i="1"/>
  <c r="AF661" i="1"/>
  <c r="AC661" i="1"/>
  <c r="AO661" i="1" s="1"/>
  <c r="K661" i="1"/>
  <c r="H661" i="1"/>
  <c r="B661" i="1"/>
  <c r="AL651" i="4" s="1"/>
  <c r="AN660" i="1"/>
  <c r="AL660" i="1"/>
  <c r="AJ660" i="1"/>
  <c r="AH660" i="1"/>
  <c r="AF660" i="1"/>
  <c r="AC660" i="1"/>
  <c r="AO660" i="1" s="1"/>
  <c r="K660" i="1"/>
  <c r="H660" i="1"/>
  <c r="Z660" i="1" s="1"/>
  <c r="D660" i="1"/>
  <c r="B660" i="1"/>
  <c r="AL650" i="4" s="1"/>
  <c r="AO659" i="1"/>
  <c r="AN659" i="1"/>
  <c r="AL659" i="1"/>
  <c r="AJ659" i="1"/>
  <c r="AH659" i="1"/>
  <c r="AF659" i="1"/>
  <c r="AC659" i="1"/>
  <c r="Z659" i="1"/>
  <c r="K659" i="1"/>
  <c r="H659" i="1"/>
  <c r="AA659" i="1" s="1"/>
  <c r="B659" i="1"/>
  <c r="AL649" i="4" s="1"/>
  <c r="AO658" i="1"/>
  <c r="AN658" i="1"/>
  <c r="AL658" i="1"/>
  <c r="AJ658" i="1"/>
  <c r="AH658" i="1"/>
  <c r="AF658" i="1"/>
  <c r="AC658" i="1"/>
  <c r="K658" i="1"/>
  <c r="H658" i="1"/>
  <c r="B658" i="1"/>
  <c r="AL648" i="4" s="1"/>
  <c r="AN657" i="1"/>
  <c r="AL657" i="1"/>
  <c r="AJ657" i="1"/>
  <c r="AH657" i="1"/>
  <c r="AF657" i="1"/>
  <c r="AC657" i="1"/>
  <c r="AO657" i="1" s="1"/>
  <c r="K657" i="1"/>
  <c r="H657" i="1"/>
  <c r="AA657" i="1" s="1"/>
  <c r="AD657" i="1" s="1"/>
  <c r="B657" i="1"/>
  <c r="AL647" i="4" s="1"/>
  <c r="AN656" i="1"/>
  <c r="AL656" i="1"/>
  <c r="AJ656" i="1"/>
  <c r="AH656" i="1"/>
  <c r="AF656" i="1"/>
  <c r="AC656" i="1"/>
  <c r="AO656" i="1" s="1"/>
  <c r="AA656" i="1"/>
  <c r="AD656" i="1" s="1"/>
  <c r="K656" i="1"/>
  <c r="H656" i="1"/>
  <c r="Z656" i="1" s="1"/>
  <c r="B656" i="1"/>
  <c r="D656" i="1" s="1"/>
  <c r="AN655" i="1"/>
  <c r="AL655" i="1"/>
  <c r="AJ655" i="1"/>
  <c r="AH655" i="1"/>
  <c r="AF655" i="1"/>
  <c r="AC655" i="1"/>
  <c r="AO655" i="1" s="1"/>
  <c r="K655" i="1"/>
  <c r="H655" i="1"/>
  <c r="Z655" i="1" s="1"/>
  <c r="B655" i="1"/>
  <c r="AL645" i="4" s="1"/>
  <c r="AN654" i="1"/>
  <c r="AL654" i="1"/>
  <c r="AJ654" i="1"/>
  <c r="AH654" i="1"/>
  <c r="AF654" i="1"/>
  <c r="AC654" i="1"/>
  <c r="AO654" i="1" s="1"/>
  <c r="K654" i="1"/>
  <c r="H654" i="1"/>
  <c r="B654" i="1"/>
  <c r="AL644" i="4" s="1"/>
  <c r="AO653" i="1"/>
  <c r="AN653" i="1"/>
  <c r="AL653" i="1"/>
  <c r="AJ653" i="1"/>
  <c r="AH653" i="1"/>
  <c r="AF653" i="1"/>
  <c r="AC653" i="1"/>
  <c r="K653" i="1"/>
  <c r="H653" i="1"/>
  <c r="D653" i="1"/>
  <c r="B653" i="1"/>
  <c r="AL643" i="4" s="1"/>
  <c r="AN652" i="1"/>
  <c r="AL652" i="1"/>
  <c r="AJ652" i="1"/>
  <c r="AH652" i="1"/>
  <c r="AF652" i="1"/>
  <c r="AC652" i="1"/>
  <c r="AO652" i="1" s="1"/>
  <c r="K652" i="1"/>
  <c r="H652" i="1"/>
  <c r="B652" i="1"/>
  <c r="AL642" i="4" s="1"/>
  <c r="BR651" i="1"/>
  <c r="AO651" i="1"/>
  <c r="AN651" i="1"/>
  <c r="AL651" i="1"/>
  <c r="AJ651" i="1"/>
  <c r="AH651" i="1"/>
  <c r="AF651" i="1"/>
  <c r="AC651" i="1"/>
  <c r="K651" i="1"/>
  <c r="H651" i="1"/>
  <c r="AA651" i="1" s="1"/>
  <c r="AD651" i="1" s="1"/>
  <c r="B651" i="1"/>
  <c r="AL641" i="4" s="1"/>
  <c r="AN650" i="1"/>
  <c r="AL650" i="1"/>
  <c r="AJ650" i="1"/>
  <c r="AH650" i="1"/>
  <c r="AF650" i="1"/>
  <c r="AC650" i="1"/>
  <c r="AA650" i="1"/>
  <c r="K650" i="1"/>
  <c r="H650" i="1"/>
  <c r="Z650" i="1" s="1"/>
  <c r="B650" i="1"/>
  <c r="AN649" i="1"/>
  <c r="AL649" i="1"/>
  <c r="AJ649" i="1"/>
  <c r="AH649" i="1"/>
  <c r="AF649" i="1"/>
  <c r="AC649" i="1"/>
  <c r="AO649" i="1" s="1"/>
  <c r="K649" i="1"/>
  <c r="H649" i="1"/>
  <c r="AA649" i="1" s="1"/>
  <c r="AD649" i="1" s="1"/>
  <c r="B649" i="1"/>
  <c r="AN648" i="1"/>
  <c r="AL648" i="1"/>
  <c r="AJ648" i="1"/>
  <c r="AH648" i="1"/>
  <c r="AF648" i="1"/>
  <c r="AC648" i="1"/>
  <c r="AO648" i="1" s="1"/>
  <c r="K648" i="1"/>
  <c r="H648" i="1"/>
  <c r="Z648" i="1" s="1"/>
  <c r="B648" i="1"/>
  <c r="AL638" i="4" s="1"/>
  <c r="AN647" i="1"/>
  <c r="AL647" i="1"/>
  <c r="AJ647" i="1"/>
  <c r="AH647" i="1"/>
  <c r="AF647" i="1"/>
  <c r="AC647" i="1"/>
  <c r="AO647" i="1" s="1"/>
  <c r="K647" i="1"/>
  <c r="H647" i="1"/>
  <c r="AA647" i="1" s="1"/>
  <c r="B647" i="1"/>
  <c r="AL637" i="4" s="1"/>
  <c r="AN646" i="1"/>
  <c r="AL646" i="1"/>
  <c r="AJ646" i="1"/>
  <c r="AH646" i="1"/>
  <c r="AF646" i="1"/>
  <c r="AC646" i="1"/>
  <c r="AO646" i="1" s="1"/>
  <c r="K646" i="1"/>
  <c r="H646" i="1"/>
  <c r="B646" i="1"/>
  <c r="AL636" i="4" s="1"/>
  <c r="AN645" i="1"/>
  <c r="AL645" i="1"/>
  <c r="AJ645" i="1"/>
  <c r="AH645" i="1"/>
  <c r="AF645" i="1"/>
  <c r="AC645" i="1"/>
  <c r="AO645" i="1" s="1"/>
  <c r="K645" i="1"/>
  <c r="H645" i="1"/>
  <c r="AA645" i="1" s="1"/>
  <c r="AD645" i="1" s="1"/>
  <c r="B645" i="1"/>
  <c r="AL635" i="4" s="1"/>
  <c r="AN644" i="1"/>
  <c r="AL644" i="1"/>
  <c r="AJ644" i="1"/>
  <c r="AH644" i="1"/>
  <c r="AF644" i="1"/>
  <c r="AC644" i="1"/>
  <c r="AO644" i="1" s="1"/>
  <c r="AA644" i="1"/>
  <c r="AD644" i="1" s="1"/>
  <c r="K644" i="1"/>
  <c r="H644" i="1"/>
  <c r="Z644" i="1" s="1"/>
  <c r="B644" i="1"/>
  <c r="AN643" i="1"/>
  <c r="AL643" i="1"/>
  <c r="AJ643" i="1"/>
  <c r="AH643" i="1"/>
  <c r="AF643" i="1"/>
  <c r="AC643" i="1"/>
  <c r="AO643" i="1" s="1"/>
  <c r="K643" i="1"/>
  <c r="H643" i="1"/>
  <c r="B643" i="1"/>
  <c r="AN642" i="1"/>
  <c r="AL642" i="1"/>
  <c r="AJ642" i="1"/>
  <c r="AH642" i="1"/>
  <c r="AF642" i="1"/>
  <c r="AC642" i="1"/>
  <c r="AO642" i="1" s="1"/>
  <c r="K642" i="1"/>
  <c r="H642" i="1"/>
  <c r="B642" i="1"/>
  <c r="AL632" i="4" s="1"/>
  <c r="AN641" i="1"/>
  <c r="AL641" i="1"/>
  <c r="AJ641" i="1"/>
  <c r="AH641" i="1"/>
  <c r="AF641" i="1"/>
  <c r="AC641" i="1"/>
  <c r="AO641" i="1" s="1"/>
  <c r="Z641" i="1"/>
  <c r="K641" i="1"/>
  <c r="H641" i="1"/>
  <c r="AA641" i="1" s="1"/>
  <c r="B641" i="1"/>
  <c r="AL631" i="4" s="1"/>
  <c r="AN640" i="1"/>
  <c r="AL640" i="1"/>
  <c r="AJ640" i="1"/>
  <c r="AH640" i="1"/>
  <c r="AF640" i="1"/>
  <c r="AC640" i="1"/>
  <c r="AO640" i="1" s="1"/>
  <c r="K640" i="1"/>
  <c r="H640" i="1"/>
  <c r="B640" i="1"/>
  <c r="AL630" i="4" s="1"/>
  <c r="AN639" i="1"/>
  <c r="AL639" i="1"/>
  <c r="AJ639" i="1"/>
  <c r="AH639" i="1"/>
  <c r="AF639" i="1"/>
  <c r="AC639" i="1"/>
  <c r="AO639" i="1" s="1"/>
  <c r="K639" i="1"/>
  <c r="H639" i="1"/>
  <c r="AA639" i="1" s="1"/>
  <c r="B639" i="1"/>
  <c r="AL629" i="4" s="1"/>
  <c r="AN638" i="1"/>
  <c r="AL638" i="1"/>
  <c r="AJ638" i="1"/>
  <c r="AH638" i="1"/>
  <c r="AF638" i="1"/>
  <c r="AC638" i="1"/>
  <c r="K638" i="1"/>
  <c r="H638" i="1"/>
  <c r="B638" i="1"/>
  <c r="AL628" i="4" s="1"/>
  <c r="AN637" i="1"/>
  <c r="AL637" i="1"/>
  <c r="AJ637" i="1"/>
  <c r="AH637" i="1"/>
  <c r="AF637" i="1"/>
  <c r="AC637" i="1"/>
  <c r="AO637" i="1" s="1"/>
  <c r="K637" i="1"/>
  <c r="H637" i="1"/>
  <c r="D637" i="1"/>
  <c r="B637" i="1"/>
  <c r="AL627" i="4" s="1"/>
  <c r="AN636" i="1"/>
  <c r="AL636" i="1"/>
  <c r="AJ636" i="1"/>
  <c r="AH636" i="1"/>
  <c r="AF636" i="1"/>
  <c r="AC636" i="1"/>
  <c r="AO636" i="1" s="1"/>
  <c r="K636" i="1"/>
  <c r="H636" i="1"/>
  <c r="D636" i="1"/>
  <c r="B636" i="1"/>
  <c r="AL626" i="4" s="1"/>
  <c r="AN635" i="1"/>
  <c r="AL635" i="1"/>
  <c r="AJ635" i="1"/>
  <c r="AH635" i="1"/>
  <c r="AF635" i="1"/>
  <c r="AC635" i="1"/>
  <c r="AO635" i="1" s="1"/>
  <c r="K635" i="1"/>
  <c r="H635" i="1"/>
  <c r="B635" i="1"/>
  <c r="AN634" i="1"/>
  <c r="AL634" i="1"/>
  <c r="AJ634" i="1"/>
  <c r="AH634" i="1"/>
  <c r="AF634" i="1"/>
  <c r="AC634" i="1"/>
  <c r="AO634" i="1" s="1"/>
  <c r="K634" i="1"/>
  <c r="H634" i="1"/>
  <c r="D634" i="1"/>
  <c r="B634" i="1"/>
  <c r="AL624" i="4" s="1"/>
  <c r="AN633" i="1"/>
  <c r="AL633" i="1"/>
  <c r="AJ633" i="1"/>
  <c r="AH633" i="1"/>
  <c r="AF633" i="1"/>
  <c r="AC633" i="1"/>
  <c r="AO633" i="1" s="1"/>
  <c r="K633" i="1"/>
  <c r="H633" i="1"/>
  <c r="AA633" i="1" s="1"/>
  <c r="B633" i="1"/>
  <c r="AL623" i="4" s="1"/>
  <c r="AN632" i="1"/>
  <c r="AL632" i="1"/>
  <c r="AJ632" i="1"/>
  <c r="AH632" i="1"/>
  <c r="AF632" i="1"/>
  <c r="AC632" i="1"/>
  <c r="AD632" i="1" s="1"/>
  <c r="AA632" i="1"/>
  <c r="K632" i="1"/>
  <c r="H632" i="1"/>
  <c r="Z632" i="1" s="1"/>
  <c r="B632" i="1"/>
  <c r="AN631" i="1"/>
  <c r="AL631" i="1"/>
  <c r="AJ631" i="1"/>
  <c r="AH631" i="1"/>
  <c r="AF631" i="1"/>
  <c r="AC631" i="1"/>
  <c r="AO631" i="1" s="1"/>
  <c r="K631" i="1"/>
  <c r="H631" i="1"/>
  <c r="B631" i="1"/>
  <c r="AN630" i="1"/>
  <c r="AL630" i="1"/>
  <c r="AJ630" i="1"/>
  <c r="AH630" i="1"/>
  <c r="AF630" i="1"/>
  <c r="AC630" i="1"/>
  <c r="AO630" i="1" s="1"/>
  <c r="K630" i="1"/>
  <c r="H630" i="1"/>
  <c r="Z630" i="1" s="1"/>
  <c r="B630" i="1"/>
  <c r="AN629" i="1"/>
  <c r="AL629" i="1"/>
  <c r="AJ629" i="1"/>
  <c r="AH629" i="1"/>
  <c r="AF629" i="1"/>
  <c r="AD629" i="1"/>
  <c r="AC629" i="1"/>
  <c r="AO629" i="1" s="1"/>
  <c r="K629" i="1"/>
  <c r="H629" i="1"/>
  <c r="AA629" i="1" s="1"/>
  <c r="B629" i="1"/>
  <c r="AL619" i="4" s="1"/>
  <c r="AN628" i="1"/>
  <c r="AL628" i="1"/>
  <c r="AJ628" i="1"/>
  <c r="AH628" i="1"/>
  <c r="AF628" i="1"/>
  <c r="AC628" i="1"/>
  <c r="AO628" i="1" s="1"/>
  <c r="K628" i="1"/>
  <c r="H628" i="1"/>
  <c r="B628" i="1"/>
  <c r="AL618" i="4" s="1"/>
  <c r="AN627" i="1"/>
  <c r="AL627" i="1"/>
  <c r="AJ627" i="1"/>
  <c r="AH627" i="1"/>
  <c r="AF627" i="1"/>
  <c r="AC627" i="1"/>
  <c r="AO627" i="1" s="1"/>
  <c r="K627" i="1"/>
  <c r="H627" i="1"/>
  <c r="AA627" i="1" s="1"/>
  <c r="B627" i="1"/>
  <c r="AL617" i="4" s="1"/>
  <c r="AN626" i="1"/>
  <c r="AL626" i="1"/>
  <c r="AJ626" i="1"/>
  <c r="AH626" i="1"/>
  <c r="AF626" i="1"/>
  <c r="AC626" i="1"/>
  <c r="AO626" i="1" s="1"/>
  <c r="K626" i="1"/>
  <c r="H626" i="1"/>
  <c r="AA626" i="1" s="1"/>
  <c r="AD626" i="1" s="1"/>
  <c r="B626" i="1"/>
  <c r="AL616" i="4" s="1"/>
  <c r="AN625" i="1"/>
  <c r="AL625" i="1"/>
  <c r="AJ625" i="1"/>
  <c r="AH625" i="1"/>
  <c r="AF625" i="1"/>
  <c r="AC625" i="1"/>
  <c r="AO625" i="1" s="1"/>
  <c r="K625" i="1"/>
  <c r="H625" i="1"/>
  <c r="AA625" i="1" s="1"/>
  <c r="D625" i="1"/>
  <c r="B625" i="1"/>
  <c r="AL615" i="4" s="1"/>
  <c r="AN624" i="1"/>
  <c r="AL624" i="1"/>
  <c r="AJ624" i="1"/>
  <c r="AH624" i="1"/>
  <c r="AF624" i="1"/>
  <c r="AC624" i="1"/>
  <c r="AO624" i="1" s="1"/>
  <c r="K624" i="1"/>
  <c r="H624" i="1"/>
  <c r="Z624" i="1" s="1"/>
  <c r="B624" i="1"/>
  <c r="AL614" i="4" s="1"/>
  <c r="AN623" i="1"/>
  <c r="AL623" i="1"/>
  <c r="AJ623" i="1"/>
  <c r="AH623" i="1"/>
  <c r="AF623" i="1"/>
  <c r="AD623" i="1"/>
  <c r="AC623" i="1"/>
  <c r="AO623" i="1" s="1"/>
  <c r="K623" i="1"/>
  <c r="H623" i="1"/>
  <c r="AA623" i="1" s="1"/>
  <c r="B623" i="1"/>
  <c r="AL613" i="4" s="1"/>
  <c r="AN622" i="1"/>
  <c r="AL622" i="1"/>
  <c r="AJ622" i="1"/>
  <c r="AH622" i="1"/>
  <c r="AF622" i="1"/>
  <c r="AC622" i="1"/>
  <c r="AO622" i="1" s="1"/>
  <c r="K622" i="1"/>
  <c r="H622" i="1"/>
  <c r="Z622" i="1" s="1"/>
  <c r="B622" i="1"/>
  <c r="AL612" i="4" s="1"/>
  <c r="AN621" i="1"/>
  <c r="AL621" i="1"/>
  <c r="AJ621" i="1"/>
  <c r="AH621" i="1"/>
  <c r="AF621" i="1"/>
  <c r="AC621" i="1"/>
  <c r="AO621" i="1" s="1"/>
  <c r="K621" i="1"/>
  <c r="H621" i="1"/>
  <c r="AA621" i="1" s="1"/>
  <c r="B621" i="1"/>
  <c r="AL611" i="4" s="1"/>
  <c r="AN620" i="1"/>
  <c r="AL620" i="1"/>
  <c r="AJ620" i="1"/>
  <c r="AH620" i="1"/>
  <c r="AF620" i="1"/>
  <c r="AC620" i="1"/>
  <c r="AO620" i="1" s="1"/>
  <c r="K620" i="1"/>
  <c r="H620" i="1"/>
  <c r="AA620" i="1" s="1"/>
  <c r="B620" i="1"/>
  <c r="AL610" i="4" s="1"/>
  <c r="AN619" i="1"/>
  <c r="AL619" i="1"/>
  <c r="AJ619" i="1"/>
  <c r="AH619" i="1"/>
  <c r="AF619" i="1"/>
  <c r="AC619" i="1"/>
  <c r="AO619" i="1" s="1"/>
  <c r="AA619" i="1"/>
  <c r="K619" i="1"/>
  <c r="H619" i="1"/>
  <c r="Z619" i="1" s="1"/>
  <c r="B619" i="1"/>
  <c r="AL609" i="4" s="1"/>
  <c r="AN618" i="1"/>
  <c r="AL618" i="1"/>
  <c r="AJ618" i="1"/>
  <c r="AH618" i="1"/>
  <c r="AF618" i="1"/>
  <c r="AC618" i="1"/>
  <c r="AO618" i="1" s="1"/>
  <c r="K618" i="1"/>
  <c r="H618" i="1"/>
  <c r="B618" i="1"/>
  <c r="AN617" i="1"/>
  <c r="AL617" i="1"/>
  <c r="AJ617" i="1"/>
  <c r="AH617" i="1"/>
  <c r="AF617" i="1"/>
  <c r="AC617" i="1"/>
  <c r="AO617" i="1" s="1"/>
  <c r="K617" i="1"/>
  <c r="H617" i="1"/>
  <c r="AA617" i="1" s="1"/>
  <c r="D617" i="1"/>
  <c r="B617" i="1"/>
  <c r="AL607" i="4" s="1"/>
  <c r="AN616" i="1"/>
  <c r="AL616" i="1"/>
  <c r="AJ616" i="1"/>
  <c r="AH616" i="1"/>
  <c r="AF616" i="1"/>
  <c r="AC616" i="1"/>
  <c r="AO616" i="1" s="1"/>
  <c r="K616" i="1"/>
  <c r="H616" i="1"/>
  <c r="Z616" i="1" s="1"/>
  <c r="B616" i="1"/>
  <c r="AL606" i="4" s="1"/>
  <c r="AN615" i="1"/>
  <c r="AL615" i="1"/>
  <c r="AJ615" i="1"/>
  <c r="AH615" i="1"/>
  <c r="AF615" i="1"/>
  <c r="AC615" i="1"/>
  <c r="AO615" i="1" s="1"/>
  <c r="K615" i="1"/>
  <c r="H615" i="1"/>
  <c r="AA615" i="1" s="1"/>
  <c r="B615" i="1"/>
  <c r="AL605" i="4" s="1"/>
  <c r="AO614" i="1"/>
  <c r="AN614" i="1"/>
  <c r="AL614" i="1"/>
  <c r="AJ614" i="1"/>
  <c r="AH614" i="1"/>
  <c r="AF614" i="1"/>
  <c r="AC614" i="1"/>
  <c r="AA614" i="1"/>
  <c r="K614" i="1"/>
  <c r="H614" i="1"/>
  <c r="Z614" i="1" s="1"/>
  <c r="B614" i="1"/>
  <c r="D614" i="1" s="1"/>
  <c r="AN613" i="1"/>
  <c r="AL613" i="1"/>
  <c r="AJ613" i="1"/>
  <c r="AH613" i="1"/>
  <c r="AF613" i="1"/>
  <c r="AC613" i="1"/>
  <c r="AO613" i="1" s="1"/>
  <c r="K613" i="1"/>
  <c r="H613" i="1"/>
  <c r="Z613" i="1" s="1"/>
  <c r="D613" i="1"/>
  <c r="B613" i="1"/>
  <c r="AL603" i="4" s="1"/>
  <c r="AN612" i="1"/>
  <c r="AL612" i="1"/>
  <c r="AJ612" i="1"/>
  <c r="AH612" i="1"/>
  <c r="AF612" i="1"/>
  <c r="AC612" i="1"/>
  <c r="AO612" i="1" s="1"/>
  <c r="K612" i="1"/>
  <c r="H612" i="1"/>
  <c r="Z612" i="1" s="1"/>
  <c r="B612" i="1"/>
  <c r="AN611" i="1"/>
  <c r="AL611" i="1"/>
  <c r="AJ611" i="1"/>
  <c r="AH611" i="1"/>
  <c r="AF611" i="1"/>
  <c r="AC611" i="1"/>
  <c r="AO611" i="1" s="1"/>
  <c r="K611" i="1"/>
  <c r="H611" i="1"/>
  <c r="AA611" i="1" s="1"/>
  <c r="B611" i="1"/>
  <c r="AL601" i="4" s="1"/>
  <c r="AO610" i="1"/>
  <c r="AN610" i="1"/>
  <c r="AL610" i="1"/>
  <c r="AJ610" i="1"/>
  <c r="AH610" i="1"/>
  <c r="AF610" i="1"/>
  <c r="AC610" i="1"/>
  <c r="AA610" i="1"/>
  <c r="AD610" i="1" s="1"/>
  <c r="K610" i="1"/>
  <c r="H610" i="1"/>
  <c r="Z610" i="1" s="1"/>
  <c r="B610" i="1"/>
  <c r="AN609" i="1"/>
  <c r="AL609" i="1"/>
  <c r="AJ609" i="1"/>
  <c r="AH609" i="1"/>
  <c r="AF609" i="1"/>
  <c r="AC609" i="1"/>
  <c r="AO609" i="1" s="1"/>
  <c r="K609" i="1"/>
  <c r="H609" i="1"/>
  <c r="B609" i="1"/>
  <c r="AN608" i="1"/>
  <c r="AL608" i="1"/>
  <c r="AJ608" i="1"/>
  <c r="AH608" i="1"/>
  <c r="AF608" i="1"/>
  <c r="AC608" i="1"/>
  <c r="AO608" i="1" s="1"/>
  <c r="AA608" i="1"/>
  <c r="AD608" i="1" s="1"/>
  <c r="K608" i="1"/>
  <c r="H608" i="1"/>
  <c r="Z608" i="1" s="1"/>
  <c r="B608" i="1"/>
  <c r="AN607" i="1"/>
  <c r="AL607" i="1"/>
  <c r="AJ607" i="1"/>
  <c r="AH607" i="1"/>
  <c r="AF607" i="1"/>
  <c r="AC607" i="1"/>
  <c r="AO607" i="1" s="1"/>
  <c r="K607" i="1"/>
  <c r="H607" i="1"/>
  <c r="AA607" i="1" s="1"/>
  <c r="D607" i="1"/>
  <c r="B607" i="1"/>
  <c r="AL597" i="4" s="1"/>
  <c r="AN606" i="1"/>
  <c r="AL606" i="1"/>
  <c r="AJ606" i="1"/>
  <c r="AH606" i="1"/>
  <c r="AF606" i="1"/>
  <c r="AC606" i="1"/>
  <c r="AO606" i="1" s="1"/>
  <c r="K606" i="1"/>
  <c r="H606" i="1"/>
  <c r="B606" i="1"/>
  <c r="AN605" i="1"/>
  <c r="AL605" i="1"/>
  <c r="AJ605" i="1"/>
  <c r="AH605" i="1"/>
  <c r="AF605" i="1"/>
  <c r="AC605" i="1"/>
  <c r="AO605" i="1" s="1"/>
  <c r="K605" i="1"/>
  <c r="H605" i="1"/>
  <c r="AA605" i="1" s="1"/>
  <c r="AD605" i="1" s="1"/>
  <c r="B605" i="1"/>
  <c r="AN604" i="1"/>
  <c r="AL604" i="1"/>
  <c r="AJ604" i="1"/>
  <c r="AH604" i="1"/>
  <c r="AF604" i="1"/>
  <c r="AC604" i="1"/>
  <c r="AO604" i="1" s="1"/>
  <c r="K604" i="1"/>
  <c r="H604" i="1"/>
  <c r="AA604" i="1" s="1"/>
  <c r="B604" i="1"/>
  <c r="AN603" i="1"/>
  <c r="AL603" i="1"/>
  <c r="AJ603" i="1"/>
  <c r="AH603" i="1"/>
  <c r="AF603" i="1"/>
  <c r="AC603" i="1"/>
  <c r="AO603" i="1" s="1"/>
  <c r="K603" i="1"/>
  <c r="H603" i="1"/>
  <c r="B603" i="1"/>
  <c r="AN602" i="1"/>
  <c r="AL602" i="1"/>
  <c r="AJ602" i="1"/>
  <c r="AH602" i="1"/>
  <c r="AF602" i="1"/>
  <c r="AC602" i="1"/>
  <c r="AO602" i="1" s="1"/>
  <c r="K602" i="1"/>
  <c r="H602" i="1"/>
  <c r="AA602" i="1" s="1"/>
  <c r="B602" i="1"/>
  <c r="AL592" i="4" s="1"/>
  <c r="AN601" i="1"/>
  <c r="AL601" i="1"/>
  <c r="AJ601" i="1"/>
  <c r="AH601" i="1"/>
  <c r="AF601" i="1"/>
  <c r="AC601" i="1"/>
  <c r="AO601" i="1" s="1"/>
  <c r="K601" i="1"/>
  <c r="H601" i="1"/>
  <c r="AA601" i="1" s="1"/>
  <c r="AD601" i="1" s="1"/>
  <c r="B601" i="1"/>
  <c r="AL591" i="4" s="1"/>
  <c r="AN600" i="1"/>
  <c r="AL600" i="1"/>
  <c r="AJ600" i="1"/>
  <c r="AH600" i="1"/>
  <c r="AF600" i="1"/>
  <c r="AC600" i="1"/>
  <c r="AO600" i="1" s="1"/>
  <c r="K600" i="1"/>
  <c r="H600" i="1"/>
  <c r="AA600" i="1" s="1"/>
  <c r="B600" i="1"/>
  <c r="AN599" i="1"/>
  <c r="AL599" i="1"/>
  <c r="AJ599" i="1"/>
  <c r="AH599" i="1"/>
  <c r="AF599" i="1"/>
  <c r="AC599" i="1"/>
  <c r="K599" i="1"/>
  <c r="H599" i="1"/>
  <c r="AA599" i="1" s="1"/>
  <c r="B599" i="1"/>
  <c r="AL589" i="4" s="1"/>
  <c r="AN598" i="1"/>
  <c r="AL598" i="1"/>
  <c r="AJ598" i="1"/>
  <c r="AH598" i="1"/>
  <c r="AF598" i="1"/>
  <c r="AC598" i="1"/>
  <c r="AO598" i="1" s="1"/>
  <c r="Z598" i="1"/>
  <c r="K598" i="1"/>
  <c r="H598" i="1"/>
  <c r="AA598" i="1" s="1"/>
  <c r="B598" i="1"/>
  <c r="AN597" i="1"/>
  <c r="AL597" i="1"/>
  <c r="AJ597" i="1"/>
  <c r="AH597" i="1"/>
  <c r="AF597" i="1"/>
  <c r="AC597" i="1"/>
  <c r="AO597" i="1" s="1"/>
  <c r="K597" i="1"/>
  <c r="H597" i="1"/>
  <c r="B597" i="1"/>
  <c r="AN596" i="1"/>
  <c r="AL596" i="1"/>
  <c r="AJ596" i="1"/>
  <c r="AH596" i="1"/>
  <c r="AF596" i="1"/>
  <c r="AC596" i="1"/>
  <c r="AO596" i="1" s="1"/>
  <c r="K596" i="1"/>
  <c r="H596" i="1"/>
  <c r="AA596" i="1" s="1"/>
  <c r="AD596" i="1" s="1"/>
  <c r="D596" i="1"/>
  <c r="B596" i="1"/>
  <c r="AL586" i="4" s="1"/>
  <c r="AN595" i="1"/>
  <c r="AL595" i="1"/>
  <c r="AJ595" i="1"/>
  <c r="AH595" i="1"/>
  <c r="AF595" i="1"/>
  <c r="AC595" i="1"/>
  <c r="AO595" i="1" s="1"/>
  <c r="K595" i="1"/>
  <c r="H595" i="1"/>
  <c r="Z595" i="1" s="1"/>
  <c r="B595" i="1"/>
  <c r="AN594" i="1"/>
  <c r="AL594" i="1"/>
  <c r="AJ594" i="1"/>
  <c r="AH594" i="1"/>
  <c r="AF594" i="1"/>
  <c r="AC594" i="1"/>
  <c r="AO594" i="1" s="1"/>
  <c r="K594" i="1"/>
  <c r="H594" i="1"/>
  <c r="AA594" i="1" s="1"/>
  <c r="B594" i="1"/>
  <c r="AN593" i="1"/>
  <c r="AL593" i="1"/>
  <c r="AJ593" i="1"/>
  <c r="AH593" i="1"/>
  <c r="AF593" i="1"/>
  <c r="AC593" i="1"/>
  <c r="AO593" i="1" s="1"/>
  <c r="K593" i="1"/>
  <c r="H593" i="1"/>
  <c r="B593" i="1"/>
  <c r="AN592" i="1"/>
  <c r="AL592" i="1"/>
  <c r="AJ592" i="1"/>
  <c r="AH592" i="1"/>
  <c r="AF592" i="1"/>
  <c r="AC592" i="1"/>
  <c r="AO592" i="1" s="1"/>
  <c r="K592" i="1"/>
  <c r="H592" i="1"/>
  <c r="D592" i="1"/>
  <c r="B592" i="1"/>
  <c r="AL582" i="4" s="1"/>
  <c r="AN591" i="1"/>
  <c r="AL591" i="1"/>
  <c r="AJ591" i="1"/>
  <c r="AH591" i="1"/>
  <c r="AF591" i="1"/>
  <c r="AC591" i="1"/>
  <c r="AO591" i="1" s="1"/>
  <c r="K591" i="1"/>
  <c r="H591" i="1"/>
  <c r="B591" i="1"/>
  <c r="AN590" i="1"/>
  <c r="AL590" i="1"/>
  <c r="AJ590" i="1"/>
  <c r="AH590" i="1"/>
  <c r="AF590" i="1"/>
  <c r="AC590" i="1"/>
  <c r="AO590" i="1" s="1"/>
  <c r="K590" i="1"/>
  <c r="H590" i="1"/>
  <c r="AA590" i="1" s="1"/>
  <c r="AD590" i="1" s="1"/>
  <c r="D590" i="1"/>
  <c r="B590" i="1"/>
  <c r="AL580" i="4" s="1"/>
  <c r="AN589" i="1"/>
  <c r="AL589" i="1"/>
  <c r="AJ589" i="1"/>
  <c r="AH589" i="1"/>
  <c r="AF589" i="1"/>
  <c r="AC589" i="1"/>
  <c r="AO589" i="1" s="1"/>
  <c r="K589" i="1"/>
  <c r="H589" i="1"/>
  <c r="Z589" i="1" s="1"/>
  <c r="D589" i="1"/>
  <c r="B589" i="1"/>
  <c r="AL579" i="4" s="1"/>
  <c r="AN588" i="1"/>
  <c r="AL588" i="1"/>
  <c r="AJ588" i="1"/>
  <c r="AH588" i="1"/>
  <c r="AF588" i="1"/>
  <c r="AC588" i="1"/>
  <c r="AO588" i="1" s="1"/>
  <c r="K588" i="1"/>
  <c r="H588" i="1"/>
  <c r="B588" i="1"/>
  <c r="AN587" i="1"/>
  <c r="AL587" i="1"/>
  <c r="AJ587" i="1"/>
  <c r="AH587" i="1"/>
  <c r="AF587" i="1"/>
  <c r="AC587" i="1"/>
  <c r="AO587" i="1" s="1"/>
  <c r="K587" i="1"/>
  <c r="H587" i="1"/>
  <c r="AA587" i="1" s="1"/>
  <c r="AD587" i="1" s="1"/>
  <c r="B587" i="1"/>
  <c r="AL577" i="4" s="1"/>
  <c r="AN586" i="1"/>
  <c r="AL586" i="1"/>
  <c r="AJ586" i="1"/>
  <c r="AH586" i="1"/>
  <c r="AF586" i="1"/>
  <c r="AC586" i="1"/>
  <c r="AO586" i="1" s="1"/>
  <c r="K586" i="1"/>
  <c r="H586" i="1"/>
  <c r="B586" i="1"/>
  <c r="AL576" i="4" s="1"/>
  <c r="AN585" i="1"/>
  <c r="AL585" i="1"/>
  <c r="AJ585" i="1"/>
  <c r="AH585" i="1"/>
  <c r="AF585" i="1"/>
  <c r="AC585" i="1"/>
  <c r="AO585" i="1" s="1"/>
  <c r="K585" i="1"/>
  <c r="H585" i="1"/>
  <c r="D585" i="1"/>
  <c r="B585" i="1"/>
  <c r="AL575" i="4" s="1"/>
  <c r="AO584" i="1"/>
  <c r="AN584" i="1"/>
  <c r="AL584" i="1"/>
  <c r="AJ584" i="1"/>
  <c r="AH584" i="1"/>
  <c r="AF584" i="1"/>
  <c r="AC584" i="1"/>
  <c r="K584" i="1"/>
  <c r="H584" i="1"/>
  <c r="AA584" i="1" s="1"/>
  <c r="B584" i="1"/>
  <c r="AL574" i="4" s="1"/>
  <c r="AN583" i="1"/>
  <c r="AL583" i="1"/>
  <c r="AJ583" i="1"/>
  <c r="AH583" i="1"/>
  <c r="AF583" i="1"/>
  <c r="AC583" i="1"/>
  <c r="AO583" i="1" s="1"/>
  <c r="K583" i="1"/>
  <c r="H583" i="1"/>
  <c r="AA583" i="1" s="1"/>
  <c r="D583" i="1"/>
  <c r="B583" i="1"/>
  <c r="AL573" i="4" s="1"/>
  <c r="AN582" i="1"/>
  <c r="AL582" i="1"/>
  <c r="AJ582" i="1"/>
  <c r="AH582" i="1"/>
  <c r="AF582" i="1"/>
  <c r="AC582" i="1"/>
  <c r="AO582" i="1" s="1"/>
  <c r="K582" i="1"/>
  <c r="H582" i="1"/>
  <c r="AA582" i="1" s="1"/>
  <c r="B582" i="1"/>
  <c r="AL572" i="4" s="1"/>
  <c r="AN581" i="1"/>
  <c r="AL581" i="1"/>
  <c r="AJ581" i="1"/>
  <c r="AH581" i="1"/>
  <c r="AF581" i="1"/>
  <c r="AC581" i="1"/>
  <c r="AO581" i="1" s="1"/>
  <c r="K581" i="1"/>
  <c r="H581" i="1"/>
  <c r="B581" i="1"/>
  <c r="AL571" i="4" s="1"/>
  <c r="AO580" i="1"/>
  <c r="AN580" i="1"/>
  <c r="AL580" i="1"/>
  <c r="AJ580" i="1"/>
  <c r="AH580" i="1"/>
  <c r="AF580" i="1"/>
  <c r="AC580" i="1"/>
  <c r="K580" i="1"/>
  <c r="H580" i="1"/>
  <c r="AA580" i="1" s="1"/>
  <c r="AD580" i="1" s="1"/>
  <c r="B580" i="1"/>
  <c r="AL570" i="4" s="1"/>
  <c r="AN579" i="1"/>
  <c r="AL579" i="1"/>
  <c r="AJ579" i="1"/>
  <c r="AH579" i="1"/>
  <c r="AF579" i="1"/>
  <c r="AC579" i="1"/>
  <c r="AO579" i="1" s="1"/>
  <c r="K579" i="1"/>
  <c r="H579" i="1"/>
  <c r="B579" i="1"/>
  <c r="AN578" i="1"/>
  <c r="AL578" i="1"/>
  <c r="AJ578" i="1"/>
  <c r="AH578" i="1"/>
  <c r="AF578" i="1"/>
  <c r="AC578" i="1"/>
  <c r="K578" i="1"/>
  <c r="H578" i="1"/>
  <c r="AA578" i="1" s="1"/>
  <c r="B578" i="1"/>
  <c r="AL568" i="4" s="1"/>
  <c r="AN577" i="1"/>
  <c r="AL577" i="1"/>
  <c r="AJ577" i="1"/>
  <c r="AH577" i="1"/>
  <c r="AF577" i="1"/>
  <c r="AC577" i="1"/>
  <c r="AO577" i="1" s="1"/>
  <c r="K577" i="1"/>
  <c r="H577" i="1"/>
  <c r="AA577" i="1" s="1"/>
  <c r="AD577" i="1" s="1"/>
  <c r="B577" i="1"/>
  <c r="AL567" i="4" s="1"/>
  <c r="AO576" i="1"/>
  <c r="AN576" i="1"/>
  <c r="AL576" i="1"/>
  <c r="AJ576" i="1"/>
  <c r="AH576" i="1"/>
  <c r="AF576" i="1"/>
  <c r="AC576" i="1"/>
  <c r="K576" i="1"/>
  <c r="H576" i="1"/>
  <c r="B576" i="1"/>
  <c r="AO575" i="1"/>
  <c r="AN575" i="1"/>
  <c r="AL575" i="1"/>
  <c r="AJ575" i="1"/>
  <c r="AH575" i="1"/>
  <c r="AF575" i="1"/>
  <c r="AC575" i="1"/>
  <c r="K575" i="1"/>
  <c r="H575" i="1"/>
  <c r="AA575" i="1" s="1"/>
  <c r="B575" i="1"/>
  <c r="AN574" i="1"/>
  <c r="AL574" i="1"/>
  <c r="AJ574" i="1"/>
  <c r="AH574" i="1"/>
  <c r="AF574" i="1"/>
  <c r="AC574" i="1"/>
  <c r="AO574" i="1" s="1"/>
  <c r="K574" i="1"/>
  <c r="H574" i="1"/>
  <c r="AA574" i="1" s="1"/>
  <c r="B574" i="1"/>
  <c r="AN573" i="1"/>
  <c r="AL573" i="1"/>
  <c r="AJ573" i="1"/>
  <c r="AH573" i="1"/>
  <c r="AF573" i="1"/>
  <c r="AC573" i="1"/>
  <c r="AO573" i="1" s="1"/>
  <c r="K573" i="1"/>
  <c r="H573" i="1"/>
  <c r="Z573" i="1" s="1"/>
  <c r="B573" i="1"/>
  <c r="AN572" i="1"/>
  <c r="AL572" i="1"/>
  <c r="AJ572" i="1"/>
  <c r="AH572" i="1"/>
  <c r="AF572" i="1"/>
  <c r="AC572" i="1"/>
  <c r="AO572" i="1" s="1"/>
  <c r="K572" i="1"/>
  <c r="H572" i="1"/>
  <c r="AA572" i="1" s="1"/>
  <c r="AD572" i="1" s="1"/>
  <c r="B572" i="1"/>
  <c r="AL562" i="4" s="1"/>
  <c r="AO571" i="1"/>
  <c r="AN571" i="1"/>
  <c r="AL571" i="1"/>
  <c r="AJ571" i="1"/>
  <c r="AH571" i="1"/>
  <c r="AF571" i="1"/>
  <c r="AC571" i="1"/>
  <c r="K571" i="1"/>
  <c r="H571" i="1"/>
  <c r="Z571" i="1" s="1"/>
  <c r="B571" i="1"/>
  <c r="AL561" i="4" s="1"/>
  <c r="AN570" i="1"/>
  <c r="AL570" i="1"/>
  <c r="AJ570" i="1"/>
  <c r="AH570" i="1"/>
  <c r="AF570" i="1"/>
  <c r="AC570" i="1"/>
  <c r="AO570" i="1" s="1"/>
  <c r="K570" i="1"/>
  <c r="H570" i="1"/>
  <c r="B570" i="1"/>
  <c r="AN569" i="1"/>
  <c r="AL569" i="1"/>
  <c r="AJ569" i="1"/>
  <c r="AH569" i="1"/>
  <c r="AF569" i="1"/>
  <c r="AC569" i="1"/>
  <c r="AO569" i="1" s="1"/>
  <c r="K569" i="1"/>
  <c r="H569" i="1"/>
  <c r="AA569" i="1" s="1"/>
  <c r="B569" i="1"/>
  <c r="AN568" i="1"/>
  <c r="AL568" i="1"/>
  <c r="AJ568" i="1"/>
  <c r="AH568" i="1"/>
  <c r="AF568" i="1"/>
  <c r="AC568" i="1"/>
  <c r="AO568" i="1" s="1"/>
  <c r="K568" i="1"/>
  <c r="H568" i="1"/>
  <c r="AA568" i="1" s="1"/>
  <c r="B568" i="1"/>
  <c r="AL558" i="4" s="1"/>
  <c r="AN567" i="1"/>
  <c r="AL567" i="1"/>
  <c r="AJ567" i="1"/>
  <c r="AH567" i="1"/>
  <c r="AF567" i="1"/>
  <c r="AC567" i="1"/>
  <c r="AO567" i="1" s="1"/>
  <c r="K567" i="1"/>
  <c r="H567" i="1"/>
  <c r="Z567" i="1" s="1"/>
  <c r="B567" i="1"/>
  <c r="AL557" i="4" s="1"/>
  <c r="AN566" i="1"/>
  <c r="AL566" i="1"/>
  <c r="AJ566" i="1"/>
  <c r="AH566" i="1"/>
  <c r="AF566" i="1"/>
  <c r="AC566" i="1"/>
  <c r="K566" i="1"/>
  <c r="H566" i="1"/>
  <c r="AA566" i="1" s="1"/>
  <c r="B566" i="1"/>
  <c r="AL556" i="4" s="1"/>
  <c r="AO565" i="1"/>
  <c r="AN565" i="1"/>
  <c r="AL565" i="1"/>
  <c r="AJ565" i="1"/>
  <c r="AH565" i="1"/>
  <c r="AF565" i="1"/>
  <c r="AC565" i="1"/>
  <c r="K565" i="1"/>
  <c r="H565" i="1"/>
  <c r="AA565" i="1" s="1"/>
  <c r="B565" i="1"/>
  <c r="AO564" i="1"/>
  <c r="AN564" i="1"/>
  <c r="AL564" i="1"/>
  <c r="AJ564" i="1"/>
  <c r="AH564" i="1"/>
  <c r="AF564" i="1"/>
  <c r="AC564" i="1"/>
  <c r="K564" i="1"/>
  <c r="H564" i="1"/>
  <c r="B564" i="1"/>
  <c r="AN563" i="1"/>
  <c r="AL563" i="1"/>
  <c r="AJ563" i="1"/>
  <c r="AH563" i="1"/>
  <c r="AF563" i="1"/>
  <c r="AC563" i="1"/>
  <c r="AO563" i="1" s="1"/>
  <c r="K563" i="1"/>
  <c r="H563" i="1"/>
  <c r="AA563" i="1" s="1"/>
  <c r="B563" i="1"/>
  <c r="AN562" i="1"/>
  <c r="AL562" i="1"/>
  <c r="AJ562" i="1"/>
  <c r="AH562" i="1"/>
  <c r="AF562" i="1"/>
  <c r="AC562" i="1"/>
  <c r="AO562" i="1" s="1"/>
  <c r="K562" i="1"/>
  <c r="H562" i="1"/>
  <c r="AA562" i="1" s="1"/>
  <c r="B562" i="1"/>
  <c r="AL552" i="4" s="1"/>
  <c r="AN561" i="1"/>
  <c r="AL561" i="1"/>
  <c r="AJ561" i="1"/>
  <c r="AH561" i="1"/>
  <c r="AF561" i="1"/>
  <c r="AC561" i="1"/>
  <c r="AO561" i="1" s="1"/>
  <c r="K561" i="1"/>
  <c r="H561" i="1"/>
  <c r="Z561" i="1" s="1"/>
  <c r="B561" i="1"/>
  <c r="AN560" i="1"/>
  <c r="AL560" i="1"/>
  <c r="AJ560" i="1"/>
  <c r="AH560" i="1"/>
  <c r="AF560" i="1"/>
  <c r="AC560" i="1"/>
  <c r="AO560" i="1" s="1"/>
  <c r="K560" i="1"/>
  <c r="H560" i="1"/>
  <c r="Z560" i="1" s="1"/>
  <c r="B560" i="1"/>
  <c r="AL550" i="4" s="1"/>
  <c r="AN559" i="1"/>
  <c r="AL559" i="1"/>
  <c r="AJ559" i="1"/>
  <c r="AH559" i="1"/>
  <c r="AF559" i="1"/>
  <c r="AC559" i="1"/>
  <c r="AO559" i="1" s="1"/>
  <c r="K559" i="1"/>
  <c r="H559" i="1"/>
  <c r="Z559" i="1" s="1"/>
  <c r="B559" i="1"/>
  <c r="AL549" i="4" s="1"/>
  <c r="AN558" i="1"/>
  <c r="AL558" i="1"/>
  <c r="AJ558" i="1"/>
  <c r="AH558" i="1"/>
  <c r="AF558" i="1"/>
  <c r="AC558" i="1"/>
  <c r="AO558" i="1" s="1"/>
  <c r="K558" i="1"/>
  <c r="H558" i="1"/>
  <c r="B558" i="1"/>
  <c r="AO557" i="1"/>
  <c r="AN557" i="1"/>
  <c r="AL557" i="1"/>
  <c r="AJ557" i="1"/>
  <c r="AH557" i="1"/>
  <c r="AF557" i="1"/>
  <c r="AC557" i="1"/>
  <c r="K557" i="1"/>
  <c r="H557" i="1"/>
  <c r="AA557" i="1" s="1"/>
  <c r="B557" i="1"/>
  <c r="AL547" i="4" s="1"/>
  <c r="AN556" i="1"/>
  <c r="AL556" i="1"/>
  <c r="AJ556" i="1"/>
  <c r="AH556" i="1"/>
  <c r="AF556" i="1"/>
  <c r="AC556" i="1"/>
  <c r="AO556" i="1" s="1"/>
  <c r="K556" i="1"/>
  <c r="H556" i="1"/>
  <c r="AA556" i="1" s="1"/>
  <c r="AD556" i="1" s="1"/>
  <c r="B556" i="1"/>
  <c r="AN555" i="1"/>
  <c r="AL555" i="1"/>
  <c r="AJ555" i="1"/>
  <c r="AH555" i="1"/>
  <c r="AF555" i="1"/>
  <c r="AC555" i="1"/>
  <c r="AO555" i="1" s="1"/>
  <c r="K555" i="1"/>
  <c r="H555" i="1"/>
  <c r="Z555" i="1" s="1"/>
  <c r="B555" i="1"/>
  <c r="AN554" i="1"/>
  <c r="AL554" i="1"/>
  <c r="AJ554" i="1"/>
  <c r="AH554" i="1"/>
  <c r="AF554" i="1"/>
  <c r="AC554" i="1"/>
  <c r="K554" i="1"/>
  <c r="H554" i="1"/>
  <c r="B554" i="1"/>
  <c r="AL544" i="4" s="1"/>
  <c r="AN553" i="1"/>
  <c r="AL553" i="1"/>
  <c r="AJ553" i="1"/>
  <c r="AH553" i="1"/>
  <c r="AF553" i="1"/>
  <c r="AC553" i="1"/>
  <c r="AO553" i="1" s="1"/>
  <c r="Z553" i="1"/>
  <c r="K553" i="1"/>
  <c r="H553" i="1"/>
  <c r="AA553" i="1" s="1"/>
  <c r="AD553" i="1" s="1"/>
  <c r="B553" i="1"/>
  <c r="AO552" i="1"/>
  <c r="AN552" i="1"/>
  <c r="AL552" i="1"/>
  <c r="AJ552" i="1"/>
  <c r="AH552" i="1"/>
  <c r="AF552" i="1"/>
  <c r="AC552" i="1"/>
  <c r="K552" i="1"/>
  <c r="H552" i="1"/>
  <c r="B552" i="1"/>
  <c r="AN551" i="1"/>
  <c r="AL551" i="1"/>
  <c r="AJ551" i="1"/>
  <c r="AH551" i="1"/>
  <c r="AF551" i="1"/>
  <c r="AC551" i="1"/>
  <c r="AO551" i="1" s="1"/>
  <c r="K551" i="1"/>
  <c r="H551" i="1"/>
  <c r="AA551" i="1" s="1"/>
  <c r="B551" i="1"/>
  <c r="AL541" i="4" s="1"/>
  <c r="AN550" i="1"/>
  <c r="AL550" i="1"/>
  <c r="AJ550" i="1"/>
  <c r="AH550" i="1"/>
  <c r="AF550" i="1"/>
  <c r="AC550" i="1"/>
  <c r="AO550" i="1" s="1"/>
  <c r="K550" i="1"/>
  <c r="H550" i="1"/>
  <c r="AA550" i="1" s="1"/>
  <c r="B550" i="1"/>
  <c r="AN549" i="1"/>
  <c r="AL549" i="1"/>
  <c r="AJ549" i="1"/>
  <c r="AH549" i="1"/>
  <c r="AF549" i="1"/>
  <c r="AC549" i="1"/>
  <c r="AO549" i="1" s="1"/>
  <c r="AA549" i="1"/>
  <c r="AD549" i="1" s="1"/>
  <c r="K549" i="1"/>
  <c r="H549" i="1"/>
  <c r="Z549" i="1" s="1"/>
  <c r="B549" i="1"/>
  <c r="AN548" i="1"/>
  <c r="AL548" i="1"/>
  <c r="AJ548" i="1"/>
  <c r="AH548" i="1"/>
  <c r="AF548" i="1"/>
  <c r="AC548" i="1"/>
  <c r="K548" i="1"/>
  <c r="H548" i="1"/>
  <c r="AA548" i="1" s="1"/>
  <c r="B548" i="1"/>
  <c r="AL538" i="4" s="1"/>
  <c r="AN547" i="1"/>
  <c r="AL547" i="1"/>
  <c r="AJ547" i="1"/>
  <c r="AH547" i="1"/>
  <c r="AF547" i="1"/>
  <c r="AC547" i="1"/>
  <c r="AO547" i="1" s="1"/>
  <c r="Z547" i="1"/>
  <c r="K547" i="1"/>
  <c r="H547" i="1"/>
  <c r="AA547" i="1" s="1"/>
  <c r="AD547" i="1" s="1"/>
  <c r="B547" i="1"/>
  <c r="AN546" i="1"/>
  <c r="AL546" i="1"/>
  <c r="AJ546" i="1"/>
  <c r="AH546" i="1"/>
  <c r="AF546" i="1"/>
  <c r="AC546" i="1"/>
  <c r="AO546" i="1" s="1"/>
  <c r="K546" i="1"/>
  <c r="H546" i="1"/>
  <c r="B546" i="1"/>
  <c r="AN545" i="1"/>
  <c r="AL545" i="1"/>
  <c r="AJ545" i="1"/>
  <c r="AH545" i="1"/>
  <c r="AF545" i="1"/>
  <c r="AC545" i="1"/>
  <c r="AO545" i="1" s="1"/>
  <c r="K545" i="1"/>
  <c r="H545" i="1"/>
  <c r="AA545" i="1" s="1"/>
  <c r="B545" i="1"/>
  <c r="AN544" i="1"/>
  <c r="AL544" i="1"/>
  <c r="AJ544" i="1"/>
  <c r="AH544" i="1"/>
  <c r="AF544" i="1"/>
  <c r="AC544" i="1"/>
  <c r="AO544" i="1" s="1"/>
  <c r="K544" i="1"/>
  <c r="H544" i="1"/>
  <c r="B544" i="1"/>
  <c r="AN543" i="1"/>
  <c r="AL543" i="1"/>
  <c r="AJ543" i="1"/>
  <c r="AH543" i="1"/>
  <c r="AF543" i="1"/>
  <c r="AC543" i="1"/>
  <c r="AO543" i="1" s="1"/>
  <c r="K543" i="1"/>
  <c r="H543" i="1"/>
  <c r="Z543" i="1" s="1"/>
  <c r="B543" i="1"/>
  <c r="AL533" i="4" s="1"/>
  <c r="AN542" i="1"/>
  <c r="AL542" i="1"/>
  <c r="AJ542" i="1"/>
  <c r="AH542" i="1"/>
  <c r="AF542" i="1"/>
  <c r="AC542" i="1"/>
  <c r="K542" i="1"/>
  <c r="H542" i="1"/>
  <c r="B542" i="1"/>
  <c r="AL532" i="4" s="1"/>
  <c r="AN541" i="1"/>
  <c r="AL541" i="1"/>
  <c r="AJ541" i="1"/>
  <c r="AH541" i="1"/>
  <c r="AF541" i="1"/>
  <c r="AC541" i="1"/>
  <c r="AO541" i="1" s="1"/>
  <c r="K541" i="1"/>
  <c r="H541" i="1"/>
  <c r="B541" i="1"/>
  <c r="AN540" i="1"/>
  <c r="AL540" i="1"/>
  <c r="AJ540" i="1"/>
  <c r="AH540" i="1"/>
  <c r="AF540" i="1"/>
  <c r="AC540" i="1"/>
  <c r="AO540" i="1" s="1"/>
  <c r="K540" i="1"/>
  <c r="H540" i="1"/>
  <c r="B540" i="1"/>
  <c r="AN539" i="1"/>
  <c r="AL539" i="1"/>
  <c r="AJ539" i="1"/>
  <c r="AH539" i="1"/>
  <c r="AF539" i="1"/>
  <c r="AC539" i="1"/>
  <c r="AO539" i="1" s="1"/>
  <c r="K539" i="1"/>
  <c r="H539" i="1"/>
  <c r="AA539" i="1" s="1"/>
  <c r="B539" i="1"/>
  <c r="AN538" i="1"/>
  <c r="AL538" i="1"/>
  <c r="AJ538" i="1"/>
  <c r="AH538" i="1"/>
  <c r="AF538" i="1"/>
  <c r="AC538" i="1"/>
  <c r="AO538" i="1" s="1"/>
  <c r="K538" i="1"/>
  <c r="H538" i="1"/>
  <c r="B538" i="1"/>
  <c r="AN537" i="1"/>
  <c r="AL537" i="1"/>
  <c r="AJ537" i="1"/>
  <c r="AH537" i="1"/>
  <c r="AF537" i="1"/>
  <c r="AC537" i="1"/>
  <c r="AO537" i="1" s="1"/>
  <c r="K537" i="1"/>
  <c r="H537" i="1"/>
  <c r="Z537" i="1" s="1"/>
  <c r="B537" i="1"/>
  <c r="AL527" i="4" s="1"/>
  <c r="AN536" i="1"/>
  <c r="AL536" i="1"/>
  <c r="AJ536" i="1"/>
  <c r="AH536" i="1"/>
  <c r="AF536" i="1"/>
  <c r="AC536" i="1"/>
  <c r="AO536" i="1" s="1"/>
  <c r="AA536" i="1"/>
  <c r="AD536" i="1" s="1"/>
  <c r="K536" i="1"/>
  <c r="H536" i="1"/>
  <c r="Z536" i="1" s="1"/>
  <c r="B536" i="1"/>
  <c r="AL526" i="4" s="1"/>
  <c r="AN535" i="1"/>
  <c r="AL535" i="1"/>
  <c r="AJ535" i="1"/>
  <c r="AH535" i="1"/>
  <c r="AF535" i="1"/>
  <c r="AC535" i="1"/>
  <c r="AO535" i="1" s="1"/>
  <c r="K535" i="1"/>
  <c r="H535" i="1"/>
  <c r="Z535" i="1" s="1"/>
  <c r="B535" i="1"/>
  <c r="AN534" i="1"/>
  <c r="AL534" i="1"/>
  <c r="AJ534" i="1"/>
  <c r="AH534" i="1"/>
  <c r="AF534" i="1"/>
  <c r="AC534" i="1"/>
  <c r="AO534" i="1" s="1"/>
  <c r="K534" i="1"/>
  <c r="H534" i="1"/>
  <c r="B534" i="1"/>
  <c r="AL524" i="4" s="1"/>
  <c r="AN533" i="1"/>
  <c r="AL533" i="1"/>
  <c r="AJ533" i="1"/>
  <c r="AH533" i="1"/>
  <c r="AF533" i="1"/>
  <c r="AC533" i="1"/>
  <c r="AO533" i="1" s="1"/>
  <c r="K533" i="1"/>
  <c r="H533" i="1"/>
  <c r="AA533" i="1" s="1"/>
  <c r="B533" i="1"/>
  <c r="AL523" i="4" s="1"/>
  <c r="AN532" i="1"/>
  <c r="AL532" i="1"/>
  <c r="AJ532" i="1"/>
  <c r="AH532" i="1"/>
  <c r="AF532" i="1"/>
  <c r="AC532" i="1"/>
  <c r="AO532" i="1" s="1"/>
  <c r="K532" i="1"/>
  <c r="H532" i="1"/>
  <c r="B532" i="1"/>
  <c r="AN531" i="1"/>
  <c r="AL531" i="1"/>
  <c r="AJ531" i="1"/>
  <c r="AH531" i="1"/>
  <c r="AF531" i="1"/>
  <c r="AC531" i="1"/>
  <c r="AO531" i="1" s="1"/>
  <c r="K531" i="1"/>
  <c r="H531" i="1"/>
  <c r="Z531" i="1" s="1"/>
  <c r="B531" i="1"/>
  <c r="AL521" i="4" s="1"/>
  <c r="AN530" i="1"/>
  <c r="AL530" i="1"/>
  <c r="AJ530" i="1"/>
  <c r="AH530" i="1"/>
  <c r="AF530" i="1"/>
  <c r="AC530" i="1"/>
  <c r="AO530" i="1" s="1"/>
  <c r="K530" i="1"/>
  <c r="H530" i="1"/>
  <c r="Z530" i="1" s="1"/>
  <c r="B530" i="1"/>
  <c r="AN529" i="1"/>
  <c r="AL529" i="1"/>
  <c r="AJ529" i="1"/>
  <c r="AH529" i="1"/>
  <c r="AF529" i="1"/>
  <c r="AC529" i="1"/>
  <c r="AO529" i="1" s="1"/>
  <c r="K529" i="1"/>
  <c r="H529" i="1"/>
  <c r="AA529" i="1" s="1"/>
  <c r="AD529" i="1" s="1"/>
  <c r="B529" i="1"/>
  <c r="AO528" i="1"/>
  <c r="AN528" i="1"/>
  <c r="AL528" i="1"/>
  <c r="AJ528" i="1"/>
  <c r="AH528" i="1"/>
  <c r="AF528" i="1"/>
  <c r="AC528" i="1"/>
  <c r="K528" i="1"/>
  <c r="H528" i="1"/>
  <c r="B528" i="1"/>
  <c r="AN527" i="1"/>
  <c r="AL527" i="1"/>
  <c r="AJ527" i="1"/>
  <c r="AH527" i="1"/>
  <c r="AF527" i="1"/>
  <c r="AC527" i="1"/>
  <c r="AO527" i="1" s="1"/>
  <c r="K527" i="1"/>
  <c r="H527" i="1"/>
  <c r="B527" i="1"/>
  <c r="AN526" i="1"/>
  <c r="AL526" i="1"/>
  <c r="AJ526" i="1"/>
  <c r="AH526" i="1"/>
  <c r="AF526" i="1"/>
  <c r="AC526" i="1"/>
  <c r="AO526" i="1" s="1"/>
  <c r="K526" i="1"/>
  <c r="H526" i="1"/>
  <c r="B526" i="1"/>
  <c r="AN525" i="1"/>
  <c r="AL525" i="1"/>
  <c r="AJ525" i="1"/>
  <c r="AH525" i="1"/>
  <c r="AF525" i="1"/>
  <c r="AC525" i="1"/>
  <c r="AO525" i="1" s="1"/>
  <c r="K525" i="1"/>
  <c r="H525" i="1"/>
  <c r="B525" i="1"/>
  <c r="AL515" i="4" s="1"/>
  <c r="AN524" i="1"/>
  <c r="AL524" i="1"/>
  <c r="AJ524" i="1"/>
  <c r="AH524" i="1"/>
  <c r="AF524" i="1"/>
  <c r="AC524" i="1"/>
  <c r="AO524" i="1" s="1"/>
  <c r="K524" i="1"/>
  <c r="H524" i="1"/>
  <c r="AA524" i="1" s="1"/>
  <c r="B524" i="1"/>
  <c r="AN523" i="1"/>
  <c r="AL523" i="1"/>
  <c r="AJ523" i="1"/>
  <c r="AH523" i="1"/>
  <c r="AF523" i="1"/>
  <c r="AC523" i="1"/>
  <c r="AO523" i="1" s="1"/>
  <c r="K523" i="1"/>
  <c r="H523" i="1"/>
  <c r="D523" i="1"/>
  <c r="B523" i="1"/>
  <c r="AL513" i="4" s="1"/>
  <c r="AN522" i="1"/>
  <c r="AL522" i="1"/>
  <c r="AJ522" i="1"/>
  <c r="AH522" i="1"/>
  <c r="AF522" i="1"/>
  <c r="AC522" i="1"/>
  <c r="AO522" i="1" s="1"/>
  <c r="K522" i="1"/>
  <c r="H522" i="1"/>
  <c r="B522" i="1"/>
  <c r="AL512" i="4" s="1"/>
  <c r="AO521" i="1"/>
  <c r="AN521" i="1"/>
  <c r="AL521" i="1"/>
  <c r="AJ521" i="1"/>
  <c r="AH521" i="1"/>
  <c r="AF521" i="1"/>
  <c r="AC521" i="1"/>
  <c r="K521" i="1"/>
  <c r="H521" i="1"/>
  <c r="B521" i="1"/>
  <c r="AN520" i="1"/>
  <c r="AL520" i="1"/>
  <c r="AJ520" i="1"/>
  <c r="AH520" i="1"/>
  <c r="AF520" i="1"/>
  <c r="AC520" i="1"/>
  <c r="AO520" i="1" s="1"/>
  <c r="K520" i="1"/>
  <c r="H520" i="1"/>
  <c r="B520" i="1"/>
  <c r="AN519" i="1"/>
  <c r="AL519" i="1"/>
  <c r="AJ519" i="1"/>
  <c r="AH519" i="1"/>
  <c r="AF519" i="1"/>
  <c r="AC519" i="1"/>
  <c r="AO519" i="1" s="1"/>
  <c r="AA519" i="1"/>
  <c r="K519" i="1"/>
  <c r="H519" i="1"/>
  <c r="Z519" i="1" s="1"/>
  <c r="B519" i="1"/>
  <c r="AL509" i="4" s="1"/>
  <c r="AN518" i="1"/>
  <c r="AL518" i="1"/>
  <c r="AJ518" i="1"/>
  <c r="AH518" i="1"/>
  <c r="AF518" i="1"/>
  <c r="AC518" i="1"/>
  <c r="AO518" i="1" s="1"/>
  <c r="AA518" i="1"/>
  <c r="K518" i="1"/>
  <c r="H518" i="1"/>
  <c r="Z518" i="1" s="1"/>
  <c r="B518" i="1"/>
  <c r="AL508" i="4" s="1"/>
  <c r="AN517" i="1"/>
  <c r="AL517" i="1"/>
  <c r="AJ517" i="1"/>
  <c r="AH517" i="1"/>
  <c r="AF517" i="1"/>
  <c r="AC517" i="1"/>
  <c r="AO517" i="1" s="1"/>
  <c r="Z517" i="1"/>
  <c r="K517" i="1"/>
  <c r="H517" i="1"/>
  <c r="AA517" i="1" s="1"/>
  <c r="B517" i="1"/>
  <c r="AN516" i="1"/>
  <c r="AL516" i="1"/>
  <c r="AJ516" i="1"/>
  <c r="AH516" i="1"/>
  <c r="AF516" i="1"/>
  <c r="AC516" i="1"/>
  <c r="AO516" i="1" s="1"/>
  <c r="K516" i="1"/>
  <c r="H516" i="1"/>
  <c r="AA516" i="1" s="1"/>
  <c r="B516" i="1"/>
  <c r="AO515" i="1"/>
  <c r="AN515" i="1"/>
  <c r="AL515" i="1"/>
  <c r="AJ515" i="1"/>
  <c r="AH515" i="1"/>
  <c r="AF515" i="1"/>
  <c r="AC515" i="1"/>
  <c r="K515" i="1"/>
  <c r="H515" i="1"/>
  <c r="AA515" i="1" s="1"/>
  <c r="AD515" i="1" s="1"/>
  <c r="B515" i="1"/>
  <c r="AN514" i="1"/>
  <c r="AL514" i="1"/>
  <c r="AJ514" i="1"/>
  <c r="AH514" i="1"/>
  <c r="AF514" i="1"/>
  <c r="AC514" i="1"/>
  <c r="AO514" i="1" s="1"/>
  <c r="K514" i="1"/>
  <c r="H514" i="1"/>
  <c r="AA514" i="1" s="1"/>
  <c r="AD514" i="1" s="1"/>
  <c r="BH514" i="1" s="1"/>
  <c r="B514" i="1"/>
  <c r="AL504" i="4" s="1"/>
  <c r="AN513" i="1"/>
  <c r="AL513" i="1"/>
  <c r="AJ513" i="1"/>
  <c r="AH513" i="1"/>
  <c r="AF513" i="1"/>
  <c r="AC513" i="1"/>
  <c r="AO513" i="1" s="1"/>
  <c r="K513" i="1"/>
  <c r="H513" i="1"/>
  <c r="Z513" i="1" s="1"/>
  <c r="B513" i="1"/>
  <c r="AN512" i="1"/>
  <c r="AL512" i="1"/>
  <c r="AJ512" i="1"/>
  <c r="AH512" i="1"/>
  <c r="AF512" i="1"/>
  <c r="AC512" i="1"/>
  <c r="AO512" i="1" s="1"/>
  <c r="AA512" i="1"/>
  <c r="AD512" i="1" s="1"/>
  <c r="Z512" i="1"/>
  <c r="K512" i="1"/>
  <c r="H512" i="1"/>
  <c r="B512" i="1"/>
  <c r="AL502" i="4" s="1"/>
  <c r="AN511" i="1"/>
  <c r="AL511" i="1"/>
  <c r="AJ511" i="1"/>
  <c r="AH511" i="1"/>
  <c r="AF511" i="1"/>
  <c r="AC511" i="1"/>
  <c r="AO511" i="1" s="1"/>
  <c r="K511" i="1"/>
  <c r="H511" i="1"/>
  <c r="D511" i="1"/>
  <c r="B511" i="1"/>
  <c r="AL501" i="4" s="1"/>
  <c r="AN510" i="1"/>
  <c r="AL510" i="1"/>
  <c r="AJ510" i="1"/>
  <c r="AH510" i="1"/>
  <c r="AF510" i="1"/>
  <c r="AC510" i="1"/>
  <c r="AO510" i="1" s="1"/>
  <c r="K510" i="1"/>
  <c r="H510" i="1"/>
  <c r="B510" i="1"/>
  <c r="AN509" i="1"/>
  <c r="AL509" i="1"/>
  <c r="AJ509" i="1"/>
  <c r="AH509" i="1"/>
  <c r="AF509" i="1"/>
  <c r="AC509" i="1"/>
  <c r="AO509" i="1" s="1"/>
  <c r="K509" i="1"/>
  <c r="H509" i="1"/>
  <c r="AA509" i="1" s="1"/>
  <c r="B509" i="1"/>
  <c r="AO508" i="1"/>
  <c r="AN508" i="1"/>
  <c r="AL508" i="1"/>
  <c r="AJ508" i="1"/>
  <c r="AH508" i="1"/>
  <c r="AF508" i="1"/>
  <c r="AD508" i="1"/>
  <c r="AC508" i="1"/>
  <c r="K508" i="1"/>
  <c r="H508" i="1"/>
  <c r="AA508" i="1" s="1"/>
  <c r="B508" i="1"/>
  <c r="AN507" i="1"/>
  <c r="AL507" i="1"/>
  <c r="AJ507" i="1"/>
  <c r="AH507" i="1"/>
  <c r="AF507" i="1"/>
  <c r="AC507" i="1"/>
  <c r="AO507" i="1" s="1"/>
  <c r="K507" i="1"/>
  <c r="H507" i="1"/>
  <c r="B507" i="1"/>
  <c r="AN506" i="1"/>
  <c r="AL506" i="1"/>
  <c r="AJ506" i="1"/>
  <c r="AH506" i="1"/>
  <c r="AF506" i="1"/>
  <c r="AC506" i="1"/>
  <c r="AO506" i="1" s="1"/>
  <c r="AA506" i="1"/>
  <c r="Z506" i="1"/>
  <c r="K506" i="1"/>
  <c r="H506" i="1"/>
  <c r="B506" i="1"/>
  <c r="AL496" i="4" s="1"/>
  <c r="AN505" i="1"/>
  <c r="AL505" i="1"/>
  <c r="AJ505" i="1"/>
  <c r="AH505" i="1"/>
  <c r="AF505" i="1"/>
  <c r="AC505" i="1"/>
  <c r="AO505" i="1" s="1"/>
  <c r="K505" i="1"/>
  <c r="H505" i="1"/>
  <c r="Z505" i="1" s="1"/>
  <c r="D505" i="1"/>
  <c r="B505" i="1"/>
  <c r="AL495" i="4" s="1"/>
  <c r="AN504" i="1"/>
  <c r="AL504" i="1"/>
  <c r="AJ504" i="1"/>
  <c r="AH504" i="1"/>
  <c r="AF504" i="1"/>
  <c r="AC504" i="1"/>
  <c r="AO504" i="1" s="1"/>
  <c r="K504" i="1"/>
  <c r="H504" i="1"/>
  <c r="B504" i="1"/>
  <c r="AL494" i="4" s="1"/>
  <c r="AN503" i="1"/>
  <c r="AL503" i="1"/>
  <c r="AJ503" i="1"/>
  <c r="AH503" i="1"/>
  <c r="AF503" i="1"/>
  <c r="AC503" i="1"/>
  <c r="AO503" i="1" s="1"/>
  <c r="K503" i="1"/>
  <c r="H503" i="1"/>
  <c r="AA503" i="1" s="1"/>
  <c r="AD503" i="1" s="1"/>
  <c r="B503" i="1"/>
  <c r="AN502" i="1"/>
  <c r="AL502" i="1"/>
  <c r="AJ502" i="1"/>
  <c r="AH502" i="1"/>
  <c r="AF502" i="1"/>
  <c r="AC502" i="1"/>
  <c r="AO502" i="1" s="1"/>
  <c r="K502" i="1"/>
  <c r="H502" i="1"/>
  <c r="AA502" i="1" s="1"/>
  <c r="B502" i="1"/>
  <c r="AL492" i="4" s="1"/>
  <c r="AN501" i="1"/>
  <c r="AL501" i="1"/>
  <c r="AJ501" i="1"/>
  <c r="AH501" i="1"/>
  <c r="AF501" i="1"/>
  <c r="AC501" i="1"/>
  <c r="AO501" i="1" s="1"/>
  <c r="K501" i="1"/>
  <c r="H501" i="1"/>
  <c r="Z501" i="1" s="1"/>
  <c r="B501" i="1"/>
  <c r="AN500" i="1"/>
  <c r="AL500" i="1"/>
  <c r="AJ500" i="1"/>
  <c r="AH500" i="1"/>
  <c r="AF500" i="1"/>
  <c r="AC500" i="1"/>
  <c r="AO500" i="1" s="1"/>
  <c r="K500" i="1"/>
  <c r="H500" i="1"/>
  <c r="AA500" i="1" s="1"/>
  <c r="B500" i="1"/>
  <c r="AL490" i="4" s="1"/>
  <c r="AN499" i="1"/>
  <c r="AL499" i="1"/>
  <c r="AJ499" i="1"/>
  <c r="AH499" i="1"/>
  <c r="AF499" i="1"/>
  <c r="AC499" i="1"/>
  <c r="AO499" i="1" s="1"/>
  <c r="K499" i="1"/>
  <c r="H499" i="1"/>
  <c r="AA499" i="1" s="1"/>
  <c r="AD499" i="1" s="1"/>
  <c r="B499" i="1"/>
  <c r="AN498" i="1"/>
  <c r="AL498" i="1"/>
  <c r="AJ498" i="1"/>
  <c r="AH498" i="1"/>
  <c r="AF498" i="1"/>
  <c r="AC498" i="1"/>
  <c r="AD498" i="1" s="1"/>
  <c r="K498" i="1"/>
  <c r="H498" i="1"/>
  <c r="AA498" i="1" s="1"/>
  <c r="D498" i="1"/>
  <c r="B498" i="1"/>
  <c r="AL488" i="4" s="1"/>
  <c r="AN497" i="1"/>
  <c r="AL497" i="1"/>
  <c r="AJ497" i="1"/>
  <c r="AH497" i="1"/>
  <c r="AF497" i="1"/>
  <c r="AC497" i="1"/>
  <c r="AO497" i="1" s="1"/>
  <c r="K497" i="1"/>
  <c r="H497" i="1"/>
  <c r="Z497" i="1" s="1"/>
  <c r="D497" i="1"/>
  <c r="B497" i="1"/>
  <c r="AL487" i="4" s="1"/>
  <c r="BH496" i="1"/>
  <c r="AO496" i="1"/>
  <c r="AN496" i="1"/>
  <c r="AL496" i="1"/>
  <c r="AJ496" i="1"/>
  <c r="AH496" i="1"/>
  <c r="AF496" i="1"/>
  <c r="AC496" i="1"/>
  <c r="K496" i="1"/>
  <c r="H496" i="1"/>
  <c r="AA496" i="1" s="1"/>
  <c r="AD496" i="1" s="1"/>
  <c r="B496" i="1"/>
  <c r="AL486" i="4" s="1"/>
  <c r="AN495" i="1"/>
  <c r="AL495" i="1"/>
  <c r="AJ495" i="1"/>
  <c r="AH495" i="1"/>
  <c r="AF495" i="1"/>
  <c r="AC495" i="1"/>
  <c r="AO495" i="1" s="1"/>
  <c r="K495" i="1"/>
  <c r="H495" i="1"/>
  <c r="B495" i="1"/>
  <c r="AL485" i="4" s="1"/>
  <c r="AN494" i="1"/>
  <c r="AL494" i="1"/>
  <c r="AJ494" i="1"/>
  <c r="AH494" i="1"/>
  <c r="AF494" i="1"/>
  <c r="AC494" i="1"/>
  <c r="AO494" i="1" s="1"/>
  <c r="K494" i="1"/>
  <c r="H494" i="1"/>
  <c r="B494" i="1"/>
  <c r="AN493" i="1"/>
  <c r="AL493" i="1"/>
  <c r="AJ493" i="1"/>
  <c r="AH493" i="1"/>
  <c r="AF493" i="1"/>
  <c r="AC493" i="1"/>
  <c r="AO493" i="1" s="1"/>
  <c r="K493" i="1"/>
  <c r="H493" i="1"/>
  <c r="Z493" i="1" s="1"/>
  <c r="B493" i="1"/>
  <c r="AL483" i="4" s="1"/>
  <c r="AN492" i="1"/>
  <c r="AL492" i="1"/>
  <c r="AJ492" i="1"/>
  <c r="AH492" i="1"/>
  <c r="AF492" i="1"/>
  <c r="AC492" i="1"/>
  <c r="AO492" i="1" s="1"/>
  <c r="K492" i="1"/>
  <c r="H492" i="1"/>
  <c r="AA492" i="1" s="1"/>
  <c r="B492" i="1"/>
  <c r="AN491" i="1"/>
  <c r="AL491" i="1"/>
  <c r="AJ491" i="1"/>
  <c r="AH491" i="1"/>
  <c r="AF491" i="1"/>
  <c r="AC491" i="1"/>
  <c r="AO491" i="1" s="1"/>
  <c r="K491" i="1"/>
  <c r="H491" i="1"/>
  <c r="Z491" i="1" s="1"/>
  <c r="B491" i="1"/>
  <c r="AN490" i="1"/>
  <c r="AL490" i="1"/>
  <c r="AJ490" i="1"/>
  <c r="AH490" i="1"/>
  <c r="AF490" i="1"/>
  <c r="AC490" i="1"/>
  <c r="AO490" i="1" s="1"/>
  <c r="K490" i="1"/>
  <c r="H490" i="1"/>
  <c r="AA490" i="1" s="1"/>
  <c r="B490" i="1"/>
  <c r="AL480" i="4" s="1"/>
  <c r="AO489" i="1"/>
  <c r="AN489" i="1"/>
  <c r="AL489" i="1"/>
  <c r="AJ489" i="1"/>
  <c r="AH489" i="1"/>
  <c r="AF489" i="1"/>
  <c r="AC489" i="1"/>
  <c r="K489" i="1"/>
  <c r="H489" i="1"/>
  <c r="B489" i="1"/>
  <c r="AN488" i="1"/>
  <c r="AL488" i="1"/>
  <c r="AJ488" i="1"/>
  <c r="AH488" i="1"/>
  <c r="AF488" i="1"/>
  <c r="AC488" i="1"/>
  <c r="AO488" i="1" s="1"/>
  <c r="K488" i="1"/>
  <c r="H488" i="1"/>
  <c r="B488" i="1"/>
  <c r="AN487" i="1"/>
  <c r="AL487" i="1"/>
  <c r="AJ487" i="1"/>
  <c r="AH487" i="1"/>
  <c r="AF487" i="1"/>
  <c r="AC487" i="1"/>
  <c r="AO487" i="1" s="1"/>
  <c r="K487" i="1"/>
  <c r="H487" i="1"/>
  <c r="AA487" i="1" s="1"/>
  <c r="B487" i="1"/>
  <c r="AL477" i="4" s="1"/>
  <c r="AN486" i="1"/>
  <c r="AL486" i="1"/>
  <c r="AJ486" i="1"/>
  <c r="AH486" i="1"/>
  <c r="AF486" i="1"/>
  <c r="AC486" i="1"/>
  <c r="AO486" i="1" s="1"/>
  <c r="Z486" i="1"/>
  <c r="K486" i="1"/>
  <c r="H486" i="1"/>
  <c r="AA486" i="1" s="1"/>
  <c r="B486" i="1"/>
  <c r="AN485" i="1"/>
  <c r="AL485" i="1"/>
  <c r="AJ485" i="1"/>
  <c r="AH485" i="1"/>
  <c r="AF485" i="1"/>
  <c r="AC485" i="1"/>
  <c r="AO485" i="1" s="1"/>
  <c r="K485" i="1"/>
  <c r="H485" i="1"/>
  <c r="Z485" i="1" s="1"/>
  <c r="B485" i="1"/>
  <c r="AN484" i="1"/>
  <c r="AL484" i="1"/>
  <c r="AJ484" i="1"/>
  <c r="AH484" i="1"/>
  <c r="AF484" i="1"/>
  <c r="AC484" i="1"/>
  <c r="AO484" i="1" s="1"/>
  <c r="AA484" i="1"/>
  <c r="K484" i="1"/>
  <c r="H484" i="1"/>
  <c r="Z484" i="1" s="1"/>
  <c r="B484" i="1"/>
  <c r="AL474" i="4" s="1"/>
  <c r="AO483" i="1"/>
  <c r="AN483" i="1"/>
  <c r="AL483" i="1"/>
  <c r="AJ483" i="1"/>
  <c r="AH483" i="1"/>
  <c r="AF483" i="1"/>
  <c r="AC483" i="1"/>
  <c r="K483" i="1"/>
  <c r="H483" i="1"/>
  <c r="AA483" i="1" s="1"/>
  <c r="B483" i="1"/>
  <c r="AL473" i="4" s="1"/>
  <c r="AN482" i="1"/>
  <c r="AL482" i="1"/>
  <c r="AJ482" i="1"/>
  <c r="AH482" i="1"/>
  <c r="AF482" i="1"/>
  <c r="AC482" i="1"/>
  <c r="AO482" i="1" s="1"/>
  <c r="K482" i="1"/>
  <c r="H482" i="1"/>
  <c r="Z482" i="1" s="1"/>
  <c r="B482" i="1"/>
  <c r="AN481" i="1"/>
  <c r="AL481" i="1"/>
  <c r="AJ481" i="1"/>
  <c r="AH481" i="1"/>
  <c r="AF481" i="1"/>
  <c r="AC481" i="1"/>
  <c r="K481" i="1"/>
  <c r="H481" i="1"/>
  <c r="AA481" i="1" s="1"/>
  <c r="B481" i="1"/>
  <c r="AL471" i="4" s="1"/>
  <c r="AN480" i="1"/>
  <c r="AL480" i="1"/>
  <c r="AJ480" i="1"/>
  <c r="AH480" i="1"/>
  <c r="AF480" i="1"/>
  <c r="AC480" i="1"/>
  <c r="AO480" i="1" s="1"/>
  <c r="K480" i="1"/>
  <c r="H480" i="1"/>
  <c r="AA480" i="1" s="1"/>
  <c r="AD480" i="1" s="1"/>
  <c r="B480" i="1"/>
  <c r="AL470" i="4" s="1"/>
  <c r="AN479" i="1"/>
  <c r="AL479" i="1"/>
  <c r="AJ479" i="1"/>
  <c r="AH479" i="1"/>
  <c r="AF479" i="1"/>
  <c r="AC479" i="1"/>
  <c r="AO479" i="1" s="1"/>
  <c r="K479" i="1"/>
  <c r="H479" i="1"/>
  <c r="Z479" i="1" s="1"/>
  <c r="B479" i="1"/>
  <c r="AN478" i="1"/>
  <c r="AL478" i="1"/>
  <c r="AJ478" i="1"/>
  <c r="AH478" i="1"/>
  <c r="AF478" i="1"/>
  <c r="AC478" i="1"/>
  <c r="AO478" i="1" s="1"/>
  <c r="K478" i="1"/>
  <c r="H478" i="1"/>
  <c r="Z478" i="1" s="1"/>
  <c r="B478" i="1"/>
  <c r="AL468" i="4" s="1"/>
  <c r="AO477" i="1"/>
  <c r="AN477" i="1"/>
  <c r="AL477" i="1"/>
  <c r="AJ477" i="1"/>
  <c r="AH477" i="1"/>
  <c r="AF477" i="1"/>
  <c r="AC477" i="1"/>
  <c r="Z477" i="1"/>
  <c r="K477" i="1"/>
  <c r="H477" i="1"/>
  <c r="AA477" i="1" s="1"/>
  <c r="AD477" i="1" s="1"/>
  <c r="B477" i="1"/>
  <c r="AN476" i="1"/>
  <c r="AL476" i="1"/>
  <c r="AJ476" i="1"/>
  <c r="AH476" i="1"/>
  <c r="AF476" i="1"/>
  <c r="AC476" i="1"/>
  <c r="AO476" i="1" s="1"/>
  <c r="K476" i="1"/>
  <c r="H476" i="1"/>
  <c r="Z476" i="1" s="1"/>
  <c r="B476" i="1"/>
  <c r="AN475" i="1"/>
  <c r="AL475" i="1"/>
  <c r="AJ475" i="1"/>
  <c r="AH475" i="1"/>
  <c r="AF475" i="1"/>
  <c r="AC475" i="1"/>
  <c r="K475" i="1"/>
  <c r="H475" i="1"/>
  <c r="AA475" i="1" s="1"/>
  <c r="B475" i="1"/>
  <c r="AL465" i="4" s="1"/>
  <c r="AN474" i="1"/>
  <c r="AL474" i="1"/>
  <c r="AJ474" i="1"/>
  <c r="AH474" i="1"/>
  <c r="AF474" i="1"/>
  <c r="AC474" i="1"/>
  <c r="AO474" i="1" s="1"/>
  <c r="AA474" i="1"/>
  <c r="Z474" i="1"/>
  <c r="K474" i="1"/>
  <c r="H474" i="1"/>
  <c r="D474" i="1"/>
  <c r="B474" i="1"/>
  <c r="AL464" i="4" s="1"/>
  <c r="AN473" i="1"/>
  <c r="AL473" i="1"/>
  <c r="AJ473" i="1"/>
  <c r="AH473" i="1"/>
  <c r="AF473" i="1"/>
  <c r="AC473" i="1"/>
  <c r="AO473" i="1" s="1"/>
  <c r="K473" i="1"/>
  <c r="H473" i="1"/>
  <c r="Z473" i="1" s="1"/>
  <c r="B473" i="1"/>
  <c r="AN472" i="1"/>
  <c r="AL472" i="1"/>
  <c r="AJ472" i="1"/>
  <c r="AH472" i="1"/>
  <c r="AF472" i="1"/>
  <c r="AC472" i="1"/>
  <c r="AO472" i="1" s="1"/>
  <c r="K472" i="1"/>
  <c r="H472" i="1"/>
  <c r="B472" i="1"/>
  <c r="AL462" i="4" s="1"/>
  <c r="AN471" i="1"/>
  <c r="AL471" i="1"/>
  <c r="AJ471" i="1"/>
  <c r="AH471" i="1"/>
  <c r="AF471" i="1"/>
  <c r="AC471" i="1"/>
  <c r="AO471" i="1" s="1"/>
  <c r="Z471" i="1"/>
  <c r="K471" i="1"/>
  <c r="H471" i="1"/>
  <c r="AA471" i="1" s="1"/>
  <c r="B471" i="1"/>
  <c r="AN470" i="1"/>
  <c r="AL470" i="1"/>
  <c r="AJ470" i="1"/>
  <c r="AH470" i="1"/>
  <c r="AF470" i="1"/>
  <c r="AC470" i="1"/>
  <c r="AO470" i="1" s="1"/>
  <c r="K470" i="1"/>
  <c r="H470" i="1"/>
  <c r="B470" i="1"/>
  <c r="AN469" i="1"/>
  <c r="AL469" i="1"/>
  <c r="AJ469" i="1"/>
  <c r="AH469" i="1"/>
  <c r="AF469" i="1"/>
  <c r="AC469" i="1"/>
  <c r="K469" i="1"/>
  <c r="H469" i="1"/>
  <c r="AA469" i="1" s="1"/>
  <c r="B469" i="1"/>
  <c r="AL459" i="4" s="1"/>
  <c r="AN468" i="1"/>
  <c r="AL468" i="1"/>
  <c r="AJ468" i="1"/>
  <c r="AH468" i="1"/>
  <c r="AF468" i="1"/>
  <c r="AC468" i="1"/>
  <c r="AO468" i="1" s="1"/>
  <c r="K468" i="1"/>
  <c r="H468" i="1"/>
  <c r="AA468" i="1" s="1"/>
  <c r="D468" i="1"/>
  <c r="B468" i="1"/>
  <c r="AL458" i="4" s="1"/>
  <c r="AN467" i="1"/>
  <c r="AL467" i="1"/>
  <c r="AJ467" i="1"/>
  <c r="AH467" i="1"/>
  <c r="AF467" i="1"/>
  <c r="AC467" i="1"/>
  <c r="AO467" i="1" s="1"/>
  <c r="K467" i="1"/>
  <c r="H467" i="1"/>
  <c r="B467" i="1"/>
  <c r="AN466" i="1"/>
  <c r="AL466" i="1"/>
  <c r="AJ466" i="1"/>
  <c r="AH466" i="1"/>
  <c r="AF466" i="1"/>
  <c r="AC466" i="1"/>
  <c r="AO466" i="1" s="1"/>
  <c r="K466" i="1"/>
  <c r="H466" i="1"/>
  <c r="AA466" i="1" s="1"/>
  <c r="B466" i="1"/>
  <c r="AL456" i="4" s="1"/>
  <c r="AN465" i="1"/>
  <c r="AL465" i="1"/>
  <c r="AJ465" i="1"/>
  <c r="AH465" i="1"/>
  <c r="AF465" i="1"/>
  <c r="AC465" i="1"/>
  <c r="AO465" i="1" s="1"/>
  <c r="K465" i="1"/>
  <c r="H465" i="1"/>
  <c r="B465" i="1"/>
  <c r="AN464" i="1"/>
  <c r="AL464" i="1"/>
  <c r="AJ464" i="1"/>
  <c r="AH464" i="1"/>
  <c r="AF464" i="1"/>
  <c r="AC464" i="1"/>
  <c r="AO464" i="1" s="1"/>
  <c r="K464" i="1"/>
  <c r="H464" i="1"/>
  <c r="B464" i="1"/>
  <c r="AN463" i="1"/>
  <c r="AL463" i="1"/>
  <c r="AJ463" i="1"/>
  <c r="AH463" i="1"/>
  <c r="AF463" i="1"/>
  <c r="AC463" i="1"/>
  <c r="K463" i="1"/>
  <c r="H463" i="1"/>
  <c r="AA463" i="1" s="1"/>
  <c r="B463" i="1"/>
  <c r="AL453" i="4" s="1"/>
  <c r="AN462" i="1"/>
  <c r="AL462" i="1"/>
  <c r="AJ462" i="1"/>
  <c r="AH462" i="1"/>
  <c r="AF462" i="1"/>
  <c r="AC462" i="1"/>
  <c r="AO462" i="1" s="1"/>
  <c r="K462" i="1"/>
  <c r="H462" i="1"/>
  <c r="AA462" i="1" s="1"/>
  <c r="AD462" i="1" s="1"/>
  <c r="B462" i="1"/>
  <c r="AL452" i="4" s="1"/>
  <c r="AN461" i="1"/>
  <c r="AL461" i="1"/>
  <c r="AJ461" i="1"/>
  <c r="AH461" i="1"/>
  <c r="AF461" i="1"/>
  <c r="AC461" i="1"/>
  <c r="AO461" i="1" s="1"/>
  <c r="K461" i="1"/>
  <c r="H461" i="1"/>
  <c r="B461" i="1"/>
  <c r="AN460" i="1"/>
  <c r="AL460" i="1"/>
  <c r="AJ460" i="1"/>
  <c r="AH460" i="1"/>
  <c r="AF460" i="1"/>
  <c r="AC460" i="1"/>
  <c r="AO460" i="1" s="1"/>
  <c r="K460" i="1"/>
  <c r="H460" i="1"/>
  <c r="AA460" i="1" s="1"/>
  <c r="B460" i="1"/>
  <c r="AL450" i="4" s="1"/>
  <c r="AN459" i="1"/>
  <c r="AL459" i="1"/>
  <c r="AJ459" i="1"/>
  <c r="AH459" i="1"/>
  <c r="AF459" i="1"/>
  <c r="AC459" i="1"/>
  <c r="AO459" i="1" s="1"/>
  <c r="K459" i="1"/>
  <c r="H459" i="1"/>
  <c r="D459" i="1"/>
  <c r="B459" i="1"/>
  <c r="AL449" i="4" s="1"/>
  <c r="AN458" i="1"/>
  <c r="AL458" i="1"/>
  <c r="AJ458" i="1"/>
  <c r="AH458" i="1"/>
  <c r="AF458" i="1"/>
  <c r="AC458" i="1"/>
  <c r="AO458" i="1" s="1"/>
  <c r="K458" i="1"/>
  <c r="H458" i="1"/>
  <c r="B458" i="1"/>
  <c r="AN457" i="1"/>
  <c r="AL457" i="1"/>
  <c r="AJ457" i="1"/>
  <c r="AH457" i="1"/>
  <c r="AF457" i="1"/>
  <c r="AC457" i="1"/>
  <c r="AO457" i="1" s="1"/>
  <c r="K457" i="1"/>
  <c r="H457" i="1"/>
  <c r="AA457" i="1" s="1"/>
  <c r="B457" i="1"/>
  <c r="AL447" i="4" s="1"/>
  <c r="AN456" i="1"/>
  <c r="AL456" i="1"/>
  <c r="AJ456" i="1"/>
  <c r="AH456" i="1"/>
  <c r="AF456" i="1"/>
  <c r="AC456" i="1"/>
  <c r="AO456" i="1" s="1"/>
  <c r="K456" i="1"/>
  <c r="H456" i="1"/>
  <c r="AA456" i="1" s="1"/>
  <c r="AD456" i="1" s="1"/>
  <c r="B456" i="1"/>
  <c r="AL446" i="4" s="1"/>
  <c r="AN455" i="1"/>
  <c r="AL455" i="1"/>
  <c r="AJ455" i="1"/>
  <c r="AH455" i="1"/>
  <c r="AF455" i="1"/>
  <c r="AC455" i="1"/>
  <c r="AO455" i="1" s="1"/>
  <c r="K455" i="1"/>
  <c r="H455" i="1"/>
  <c r="B455" i="1"/>
  <c r="AN454" i="1"/>
  <c r="AL454" i="1"/>
  <c r="AJ454" i="1"/>
  <c r="AH454" i="1"/>
  <c r="AF454" i="1"/>
  <c r="AC454" i="1"/>
  <c r="AO454" i="1" s="1"/>
  <c r="K454" i="1"/>
  <c r="H454" i="1"/>
  <c r="AA454" i="1" s="1"/>
  <c r="D454" i="1"/>
  <c r="B454" i="1"/>
  <c r="AL444" i="4" s="1"/>
  <c r="AN453" i="1"/>
  <c r="AL453" i="1"/>
  <c r="AJ453" i="1"/>
  <c r="AH453" i="1"/>
  <c r="AF453" i="1"/>
  <c r="AC453" i="1"/>
  <c r="AO453" i="1" s="1"/>
  <c r="K453" i="1"/>
  <c r="H453" i="1"/>
  <c r="AA453" i="1" s="1"/>
  <c r="B453" i="1"/>
  <c r="AN452" i="1"/>
  <c r="AL452" i="1"/>
  <c r="AJ452" i="1"/>
  <c r="AH452" i="1"/>
  <c r="AF452" i="1"/>
  <c r="AC452" i="1"/>
  <c r="AO452" i="1" s="1"/>
  <c r="K452" i="1"/>
  <c r="H452" i="1"/>
  <c r="Z452" i="1" s="1"/>
  <c r="B452" i="1"/>
  <c r="AL442" i="4" s="1"/>
  <c r="AN451" i="1"/>
  <c r="AL451" i="1"/>
  <c r="AJ451" i="1"/>
  <c r="AH451" i="1"/>
  <c r="AF451" i="1"/>
  <c r="AC451" i="1"/>
  <c r="K451" i="1"/>
  <c r="H451" i="1"/>
  <c r="B451" i="1"/>
  <c r="AL441" i="4" s="1"/>
  <c r="AN450" i="1"/>
  <c r="AL450" i="1"/>
  <c r="AJ450" i="1"/>
  <c r="AH450" i="1"/>
  <c r="AF450" i="1"/>
  <c r="AC450" i="1"/>
  <c r="AO450" i="1" s="1"/>
  <c r="K450" i="1"/>
  <c r="H450" i="1"/>
  <c r="B450" i="1"/>
  <c r="AN449" i="1"/>
  <c r="AL449" i="1"/>
  <c r="AJ449" i="1"/>
  <c r="AH449" i="1"/>
  <c r="AF449" i="1"/>
  <c r="AC449" i="1"/>
  <c r="AO449" i="1" s="1"/>
  <c r="K449" i="1"/>
  <c r="H449" i="1"/>
  <c r="Z449" i="1" s="1"/>
  <c r="B449" i="1"/>
  <c r="AN448" i="1"/>
  <c r="AL448" i="1"/>
  <c r="AJ448" i="1"/>
  <c r="AH448" i="1"/>
  <c r="AF448" i="1"/>
  <c r="AC448" i="1"/>
  <c r="AO448" i="1" s="1"/>
  <c r="K448" i="1"/>
  <c r="H448" i="1"/>
  <c r="Z448" i="1" s="1"/>
  <c r="B448" i="1"/>
  <c r="AN447" i="1"/>
  <c r="AL447" i="1"/>
  <c r="AJ447" i="1"/>
  <c r="AH447" i="1"/>
  <c r="AF447" i="1"/>
  <c r="AC447" i="1"/>
  <c r="AO447" i="1" s="1"/>
  <c r="K447" i="1"/>
  <c r="H447" i="1"/>
  <c r="AA447" i="1" s="1"/>
  <c r="AD447" i="1" s="1"/>
  <c r="B447" i="1"/>
  <c r="AL437" i="4" s="1"/>
  <c r="AO446" i="1"/>
  <c r="AN446" i="1"/>
  <c r="AL446" i="1"/>
  <c r="AJ446" i="1"/>
  <c r="AH446" i="1"/>
  <c r="AF446" i="1"/>
  <c r="AC446" i="1"/>
  <c r="K446" i="1"/>
  <c r="H446" i="1"/>
  <c r="B446" i="1"/>
  <c r="AN445" i="1"/>
  <c r="AL445" i="1"/>
  <c r="AJ445" i="1"/>
  <c r="AH445" i="1"/>
  <c r="AF445" i="1"/>
  <c r="AC445" i="1"/>
  <c r="K445" i="1"/>
  <c r="H445" i="1"/>
  <c r="AA445" i="1" s="1"/>
  <c r="B445" i="1"/>
  <c r="AN444" i="1"/>
  <c r="AL444" i="1"/>
  <c r="AJ444" i="1"/>
  <c r="AH444" i="1"/>
  <c r="AF444" i="1"/>
  <c r="AC444" i="1"/>
  <c r="AO444" i="1" s="1"/>
  <c r="K444" i="1"/>
  <c r="H444" i="1"/>
  <c r="AA444" i="1" s="1"/>
  <c r="B444" i="1"/>
  <c r="AL434" i="4" s="1"/>
  <c r="AN443" i="1"/>
  <c r="AL443" i="1"/>
  <c r="AJ443" i="1"/>
  <c r="AH443" i="1"/>
  <c r="AF443" i="1"/>
  <c r="AC443" i="1"/>
  <c r="AO443" i="1" s="1"/>
  <c r="Z443" i="1"/>
  <c r="K443" i="1"/>
  <c r="H443" i="1"/>
  <c r="AA443" i="1" s="1"/>
  <c r="B443" i="1"/>
  <c r="AN442" i="1"/>
  <c r="AL442" i="1"/>
  <c r="AJ442" i="1"/>
  <c r="AH442" i="1"/>
  <c r="AF442" i="1"/>
  <c r="AC442" i="1"/>
  <c r="AO442" i="1" s="1"/>
  <c r="K442" i="1"/>
  <c r="H442" i="1"/>
  <c r="AA442" i="1" s="1"/>
  <c r="AD442" i="1" s="1"/>
  <c r="B442" i="1"/>
  <c r="AL432" i="4" s="1"/>
  <c r="AN441" i="1"/>
  <c r="AL441" i="1"/>
  <c r="AJ441" i="1"/>
  <c r="AH441" i="1"/>
  <c r="AF441" i="1"/>
  <c r="AC441" i="1"/>
  <c r="AO441" i="1" s="1"/>
  <c r="K441" i="1"/>
  <c r="H441" i="1"/>
  <c r="AA441" i="1" s="1"/>
  <c r="B441" i="1"/>
  <c r="AN440" i="1"/>
  <c r="AL440" i="1"/>
  <c r="AJ440" i="1"/>
  <c r="AH440" i="1"/>
  <c r="AF440" i="1"/>
  <c r="AC440" i="1"/>
  <c r="AO440" i="1" s="1"/>
  <c r="K440" i="1"/>
  <c r="H440" i="1"/>
  <c r="Z440" i="1" s="1"/>
  <c r="B440" i="1"/>
  <c r="AL430" i="4" s="1"/>
  <c r="AN439" i="1"/>
  <c r="AL439" i="1"/>
  <c r="AJ439" i="1"/>
  <c r="AH439" i="1"/>
  <c r="AF439" i="1"/>
  <c r="AC439" i="1"/>
  <c r="AO439" i="1" s="1"/>
  <c r="K439" i="1"/>
  <c r="H439" i="1"/>
  <c r="AA439" i="1" s="1"/>
  <c r="B439" i="1"/>
  <c r="AL429" i="4" s="1"/>
  <c r="AN438" i="1"/>
  <c r="AL438" i="1"/>
  <c r="AJ438" i="1"/>
  <c r="AH438" i="1"/>
  <c r="AF438" i="1"/>
  <c r="AC438" i="1"/>
  <c r="AO438" i="1" s="1"/>
  <c r="K438" i="1"/>
  <c r="H438" i="1"/>
  <c r="Z438" i="1" s="1"/>
  <c r="B438" i="1"/>
  <c r="AN437" i="1"/>
  <c r="AL437" i="1"/>
  <c r="AJ437" i="1"/>
  <c r="AH437" i="1"/>
  <c r="AF437" i="1"/>
  <c r="AC437" i="1"/>
  <c r="AO437" i="1" s="1"/>
  <c r="K437" i="1"/>
  <c r="H437" i="1"/>
  <c r="B437" i="1"/>
  <c r="AN436" i="1"/>
  <c r="AL436" i="1"/>
  <c r="AJ436" i="1"/>
  <c r="AH436" i="1"/>
  <c r="AF436" i="1"/>
  <c r="AC436" i="1"/>
  <c r="AO436" i="1" s="1"/>
  <c r="K436" i="1"/>
  <c r="H436" i="1"/>
  <c r="AA436" i="1" s="1"/>
  <c r="B436" i="1"/>
  <c r="AN435" i="1"/>
  <c r="AL435" i="1"/>
  <c r="AJ435" i="1"/>
  <c r="AH435" i="1"/>
  <c r="AF435" i="1"/>
  <c r="AC435" i="1"/>
  <c r="AO435" i="1" s="1"/>
  <c r="K435" i="1"/>
  <c r="H435" i="1"/>
  <c r="AA435" i="1" s="1"/>
  <c r="B435" i="1"/>
  <c r="AO434" i="1"/>
  <c r="AN434" i="1"/>
  <c r="AL434" i="1"/>
  <c r="AJ434" i="1"/>
  <c r="AH434" i="1"/>
  <c r="AF434" i="1"/>
  <c r="AC434" i="1"/>
  <c r="AA434" i="1"/>
  <c r="AD434" i="1" s="1"/>
  <c r="K434" i="1"/>
  <c r="H434" i="1"/>
  <c r="Z434" i="1" s="1"/>
  <c r="B434" i="1"/>
  <c r="AN433" i="1"/>
  <c r="AL433" i="1"/>
  <c r="AJ433" i="1"/>
  <c r="AH433" i="1"/>
  <c r="AF433" i="1"/>
  <c r="AC433" i="1"/>
  <c r="Z433" i="1"/>
  <c r="K433" i="1"/>
  <c r="H433" i="1"/>
  <c r="AA433" i="1" s="1"/>
  <c r="B433" i="1"/>
  <c r="AN432" i="1"/>
  <c r="AL432" i="1"/>
  <c r="AJ432" i="1"/>
  <c r="AH432" i="1"/>
  <c r="AF432" i="1"/>
  <c r="AC432" i="1"/>
  <c r="AO432" i="1" s="1"/>
  <c r="K432" i="1"/>
  <c r="H432" i="1"/>
  <c r="B432" i="1"/>
  <c r="AN431" i="1"/>
  <c r="AL431" i="1"/>
  <c r="AJ431" i="1"/>
  <c r="AH431" i="1"/>
  <c r="AF431" i="1"/>
  <c r="AC431" i="1"/>
  <c r="AO431" i="1" s="1"/>
  <c r="K431" i="1"/>
  <c r="H431" i="1"/>
  <c r="AA431" i="1" s="1"/>
  <c r="B431" i="1"/>
  <c r="AN430" i="1"/>
  <c r="AL430" i="1"/>
  <c r="AJ430" i="1"/>
  <c r="AH430" i="1"/>
  <c r="AF430" i="1"/>
  <c r="AC430" i="1"/>
  <c r="AO430" i="1" s="1"/>
  <c r="K430" i="1"/>
  <c r="H430" i="1"/>
  <c r="Z430" i="1" s="1"/>
  <c r="B430" i="1"/>
  <c r="AL420" i="4" s="1"/>
  <c r="AN429" i="1"/>
  <c r="AL429" i="1"/>
  <c r="AJ429" i="1"/>
  <c r="AH429" i="1"/>
  <c r="AF429" i="1"/>
  <c r="AC429" i="1"/>
  <c r="AO429" i="1" s="1"/>
  <c r="AA429" i="1"/>
  <c r="K429" i="1"/>
  <c r="H429" i="1"/>
  <c r="Z429" i="1" s="1"/>
  <c r="B429" i="1"/>
  <c r="AL419" i="4" s="1"/>
  <c r="AN428" i="1"/>
  <c r="AL428" i="1"/>
  <c r="AJ428" i="1"/>
  <c r="AH428" i="1"/>
  <c r="AF428" i="1"/>
  <c r="AC428" i="1"/>
  <c r="AO428" i="1" s="1"/>
  <c r="K428" i="1"/>
  <c r="H428" i="1"/>
  <c r="Z428" i="1" s="1"/>
  <c r="B428" i="1"/>
  <c r="AN427" i="1"/>
  <c r="AL427" i="1"/>
  <c r="AJ427" i="1"/>
  <c r="AH427" i="1"/>
  <c r="AF427" i="1"/>
  <c r="AC427" i="1"/>
  <c r="AO427" i="1" s="1"/>
  <c r="K427" i="1"/>
  <c r="H427" i="1"/>
  <c r="AA427" i="1" s="1"/>
  <c r="AD427" i="1" s="1"/>
  <c r="B427" i="1"/>
  <c r="AL417" i="4" s="1"/>
  <c r="AN426" i="1"/>
  <c r="AL426" i="1"/>
  <c r="AJ426" i="1"/>
  <c r="AH426" i="1"/>
  <c r="AF426" i="1"/>
  <c r="AC426" i="1"/>
  <c r="AO426" i="1" s="1"/>
  <c r="K426" i="1"/>
  <c r="H426" i="1"/>
  <c r="AA426" i="1" s="1"/>
  <c r="B426" i="1"/>
  <c r="AL416" i="4" s="1"/>
  <c r="AN425" i="1"/>
  <c r="AL425" i="1"/>
  <c r="AJ425" i="1"/>
  <c r="AH425" i="1"/>
  <c r="AF425" i="1"/>
  <c r="AC425" i="1"/>
  <c r="AO425" i="1" s="1"/>
  <c r="K425" i="1"/>
  <c r="H425" i="1"/>
  <c r="AA425" i="1" s="1"/>
  <c r="B425" i="1"/>
  <c r="AN424" i="1"/>
  <c r="AL424" i="1"/>
  <c r="AJ424" i="1"/>
  <c r="AH424" i="1"/>
  <c r="AF424" i="1"/>
  <c r="AC424" i="1"/>
  <c r="AO424" i="1" s="1"/>
  <c r="K424" i="1"/>
  <c r="H424" i="1"/>
  <c r="Z424" i="1" s="1"/>
  <c r="B424" i="1"/>
  <c r="AN423" i="1"/>
  <c r="AL423" i="1"/>
  <c r="AJ423" i="1"/>
  <c r="AH423" i="1"/>
  <c r="AF423" i="1"/>
  <c r="AC423" i="1"/>
  <c r="AO423" i="1" s="1"/>
  <c r="K423" i="1"/>
  <c r="H423" i="1"/>
  <c r="Z423" i="1" s="1"/>
  <c r="B423" i="1"/>
  <c r="AL413" i="4" s="1"/>
  <c r="AO422" i="1"/>
  <c r="AN422" i="1"/>
  <c r="AL422" i="1"/>
  <c r="AJ422" i="1"/>
  <c r="AH422" i="1"/>
  <c r="AF422" i="1"/>
  <c r="AC422" i="1"/>
  <c r="K422" i="1"/>
  <c r="H422" i="1"/>
  <c r="Z422" i="1" s="1"/>
  <c r="B422" i="1"/>
  <c r="AN421" i="1"/>
  <c r="AL421" i="1"/>
  <c r="AJ421" i="1"/>
  <c r="AH421" i="1"/>
  <c r="AF421" i="1"/>
  <c r="AC421" i="1"/>
  <c r="AO421" i="1" s="1"/>
  <c r="Z421" i="1"/>
  <c r="K421" i="1"/>
  <c r="H421" i="1"/>
  <c r="AA421" i="1" s="1"/>
  <c r="B421" i="1"/>
  <c r="AN420" i="1"/>
  <c r="AL420" i="1"/>
  <c r="AJ420" i="1"/>
  <c r="AH420" i="1"/>
  <c r="AF420" i="1"/>
  <c r="AC420" i="1"/>
  <c r="AO420" i="1" s="1"/>
  <c r="K420" i="1"/>
  <c r="H420" i="1"/>
  <c r="B420" i="1"/>
  <c r="AN419" i="1"/>
  <c r="AL419" i="1"/>
  <c r="AJ419" i="1"/>
  <c r="AH419" i="1"/>
  <c r="AF419" i="1"/>
  <c r="AC419" i="1"/>
  <c r="AO419" i="1" s="1"/>
  <c r="K419" i="1"/>
  <c r="H419" i="1"/>
  <c r="AA419" i="1" s="1"/>
  <c r="B419" i="1"/>
  <c r="AN418" i="1"/>
  <c r="AL418" i="1"/>
  <c r="AJ418" i="1"/>
  <c r="AH418" i="1"/>
  <c r="AF418" i="1"/>
  <c r="AC418" i="1"/>
  <c r="AO418" i="1" s="1"/>
  <c r="K418" i="1"/>
  <c r="H418" i="1"/>
  <c r="AA418" i="1" s="1"/>
  <c r="AD418" i="1" s="1"/>
  <c r="BR418" i="1" s="1"/>
  <c r="B418" i="1"/>
  <c r="AN417" i="1"/>
  <c r="AL417" i="1"/>
  <c r="AJ417" i="1"/>
  <c r="AH417" i="1"/>
  <c r="AF417" i="1"/>
  <c r="AC417" i="1"/>
  <c r="AO417" i="1" s="1"/>
  <c r="K417" i="1"/>
  <c r="H417" i="1"/>
  <c r="Z417" i="1" s="1"/>
  <c r="D417" i="1"/>
  <c r="B417" i="1"/>
  <c r="AL407" i="4" s="1"/>
  <c r="AO416" i="1"/>
  <c r="AN416" i="1"/>
  <c r="AL416" i="1"/>
  <c r="AJ416" i="1"/>
  <c r="AH416" i="1"/>
  <c r="AF416" i="1"/>
  <c r="AC416" i="1"/>
  <c r="K416" i="1"/>
  <c r="H416" i="1"/>
  <c r="B416" i="1"/>
  <c r="AN415" i="1"/>
  <c r="AL415" i="1"/>
  <c r="AJ415" i="1"/>
  <c r="AH415" i="1"/>
  <c r="AF415" i="1"/>
  <c r="AC415" i="1"/>
  <c r="AO415" i="1" s="1"/>
  <c r="K415" i="1"/>
  <c r="H415" i="1"/>
  <c r="AA415" i="1" s="1"/>
  <c r="B415" i="1"/>
  <c r="AL405" i="4" s="1"/>
  <c r="AN414" i="1"/>
  <c r="AL414" i="1"/>
  <c r="AJ414" i="1"/>
  <c r="AH414" i="1"/>
  <c r="AF414" i="1"/>
  <c r="AC414" i="1"/>
  <c r="AO414" i="1" s="1"/>
  <c r="K414" i="1"/>
  <c r="H414" i="1"/>
  <c r="B414" i="1"/>
  <c r="AN413" i="1"/>
  <c r="AL413" i="1"/>
  <c r="AJ413" i="1"/>
  <c r="AH413" i="1"/>
  <c r="AF413" i="1"/>
  <c r="AC413" i="1"/>
  <c r="AO413" i="1" s="1"/>
  <c r="K413" i="1"/>
  <c r="H413" i="1"/>
  <c r="Z413" i="1" s="1"/>
  <c r="B413" i="1"/>
  <c r="AO412" i="1"/>
  <c r="AN412" i="1"/>
  <c r="AL412" i="1"/>
  <c r="AJ412" i="1"/>
  <c r="AH412" i="1"/>
  <c r="AF412" i="1"/>
  <c r="AC412" i="1"/>
  <c r="K412" i="1"/>
  <c r="H412" i="1"/>
  <c r="B412" i="1"/>
  <c r="AO411" i="1"/>
  <c r="AN411" i="1"/>
  <c r="AL411" i="1"/>
  <c r="AJ411" i="1"/>
  <c r="AH411" i="1"/>
  <c r="AF411" i="1"/>
  <c r="AC411" i="1"/>
  <c r="Z411" i="1"/>
  <c r="K411" i="1"/>
  <c r="H411" i="1"/>
  <c r="AA411" i="1" s="1"/>
  <c r="B411" i="1"/>
  <c r="AL401" i="4" s="1"/>
  <c r="AN410" i="1"/>
  <c r="AL410" i="1"/>
  <c r="AJ410" i="1"/>
  <c r="AH410" i="1"/>
  <c r="AF410" i="1"/>
  <c r="AC410" i="1"/>
  <c r="AO410" i="1" s="1"/>
  <c r="K410" i="1"/>
  <c r="H410" i="1"/>
  <c r="AA410" i="1" s="1"/>
  <c r="B410" i="1"/>
  <c r="AN409" i="1"/>
  <c r="AL409" i="1"/>
  <c r="AJ409" i="1"/>
  <c r="AH409" i="1"/>
  <c r="AF409" i="1"/>
  <c r="AC409" i="1"/>
  <c r="AO409" i="1" s="1"/>
  <c r="K409" i="1"/>
  <c r="H409" i="1"/>
  <c r="Z409" i="1" s="1"/>
  <c r="B409" i="1"/>
  <c r="AN408" i="1"/>
  <c r="AL408" i="1"/>
  <c r="AJ408" i="1"/>
  <c r="AH408" i="1"/>
  <c r="AF408" i="1"/>
  <c r="AC408" i="1"/>
  <c r="AO408" i="1" s="1"/>
  <c r="K408" i="1"/>
  <c r="H408" i="1"/>
  <c r="AA408" i="1" s="1"/>
  <c r="AD408" i="1" s="1"/>
  <c r="B408" i="1"/>
  <c r="AN407" i="1"/>
  <c r="AL407" i="1"/>
  <c r="AJ407" i="1"/>
  <c r="AH407" i="1"/>
  <c r="AF407" i="1"/>
  <c r="AC407" i="1"/>
  <c r="AO407" i="1" s="1"/>
  <c r="K407" i="1"/>
  <c r="H407" i="1"/>
  <c r="AA407" i="1" s="1"/>
  <c r="B407" i="1"/>
  <c r="AL397" i="4" s="1"/>
  <c r="AN406" i="1"/>
  <c r="AL406" i="1"/>
  <c r="AJ406" i="1"/>
  <c r="AH406" i="1"/>
  <c r="AF406" i="1"/>
  <c r="AC406" i="1"/>
  <c r="AO406" i="1" s="1"/>
  <c r="K406" i="1"/>
  <c r="H406" i="1"/>
  <c r="B406" i="1"/>
  <c r="AN405" i="1"/>
  <c r="AL405" i="1"/>
  <c r="AJ405" i="1"/>
  <c r="AH405" i="1"/>
  <c r="AF405" i="1"/>
  <c r="AC405" i="1"/>
  <c r="AO405" i="1" s="1"/>
  <c r="Z405" i="1"/>
  <c r="K405" i="1"/>
  <c r="H405" i="1"/>
  <c r="AA405" i="1" s="1"/>
  <c r="AD405" i="1" s="1"/>
  <c r="B405" i="1"/>
  <c r="AN404" i="1"/>
  <c r="AL404" i="1"/>
  <c r="AJ404" i="1"/>
  <c r="AH404" i="1"/>
  <c r="AF404" i="1"/>
  <c r="AC404" i="1"/>
  <c r="AO404" i="1" s="1"/>
  <c r="K404" i="1"/>
  <c r="H404" i="1"/>
  <c r="AA404" i="1" s="1"/>
  <c r="D404" i="1"/>
  <c r="B404" i="1"/>
  <c r="AL394" i="4" s="1"/>
  <c r="AN403" i="1"/>
  <c r="AL403" i="1"/>
  <c r="AJ403" i="1"/>
  <c r="AH403" i="1"/>
  <c r="AF403" i="1"/>
  <c r="AC403" i="1"/>
  <c r="AO403" i="1" s="1"/>
  <c r="K403" i="1"/>
  <c r="H403" i="1"/>
  <c r="AA403" i="1" s="1"/>
  <c r="AD403" i="1" s="1"/>
  <c r="B403" i="1"/>
  <c r="AL393" i="4" s="1"/>
  <c r="AN402" i="1"/>
  <c r="AL402" i="1"/>
  <c r="AJ402" i="1"/>
  <c r="AH402" i="1"/>
  <c r="AF402" i="1"/>
  <c r="AC402" i="1"/>
  <c r="AO402" i="1" s="1"/>
  <c r="K402" i="1"/>
  <c r="H402" i="1"/>
  <c r="AA402" i="1" s="1"/>
  <c r="B402" i="1"/>
  <c r="AN401" i="1"/>
  <c r="AL401" i="1"/>
  <c r="AJ401" i="1"/>
  <c r="AH401" i="1"/>
  <c r="AF401" i="1"/>
  <c r="AC401" i="1"/>
  <c r="AO401" i="1" s="1"/>
  <c r="K401" i="1"/>
  <c r="H401" i="1"/>
  <c r="AA401" i="1" s="1"/>
  <c r="B401" i="1"/>
  <c r="AN400" i="1"/>
  <c r="AL400" i="1"/>
  <c r="AJ400" i="1"/>
  <c r="AH400" i="1"/>
  <c r="AF400" i="1"/>
  <c r="AC400" i="1"/>
  <c r="AO400" i="1" s="1"/>
  <c r="K400" i="1"/>
  <c r="H400" i="1"/>
  <c r="B400" i="1"/>
  <c r="AL390" i="4" s="1"/>
  <c r="AN399" i="1"/>
  <c r="AL399" i="1"/>
  <c r="AJ399" i="1"/>
  <c r="AH399" i="1"/>
  <c r="AF399" i="1"/>
  <c r="AC399" i="1"/>
  <c r="AO399" i="1" s="1"/>
  <c r="Z399" i="1"/>
  <c r="K399" i="1"/>
  <c r="H399" i="1"/>
  <c r="AA399" i="1" s="1"/>
  <c r="B399" i="1"/>
  <c r="AN398" i="1"/>
  <c r="AL398" i="1"/>
  <c r="AJ398" i="1"/>
  <c r="AH398" i="1"/>
  <c r="AF398" i="1"/>
  <c r="AC398" i="1"/>
  <c r="AO398" i="1" s="1"/>
  <c r="K398" i="1"/>
  <c r="H398" i="1"/>
  <c r="AA398" i="1" s="1"/>
  <c r="B398" i="1"/>
  <c r="AN397" i="1"/>
  <c r="AL397" i="1"/>
  <c r="AJ397" i="1"/>
  <c r="AH397" i="1"/>
  <c r="AF397" i="1"/>
  <c r="AC397" i="1"/>
  <c r="AO397" i="1" s="1"/>
  <c r="K397" i="1"/>
  <c r="H397" i="1"/>
  <c r="AA397" i="1" s="1"/>
  <c r="B397" i="1"/>
  <c r="AL387" i="4" s="1"/>
  <c r="AN396" i="1"/>
  <c r="AL396" i="1"/>
  <c r="AJ396" i="1"/>
  <c r="AH396" i="1"/>
  <c r="AF396" i="1"/>
  <c r="AC396" i="1"/>
  <c r="AO396" i="1" s="1"/>
  <c r="K396" i="1"/>
  <c r="H396" i="1"/>
  <c r="Z396" i="1" s="1"/>
  <c r="B396" i="1"/>
  <c r="AN395" i="1"/>
  <c r="AL395" i="1"/>
  <c r="AJ395" i="1"/>
  <c r="AH395" i="1"/>
  <c r="AF395" i="1"/>
  <c r="AC395" i="1"/>
  <c r="AO395" i="1" s="1"/>
  <c r="K395" i="1"/>
  <c r="H395" i="1"/>
  <c r="AA395" i="1" s="1"/>
  <c r="B395" i="1"/>
  <c r="AL385" i="4" s="1"/>
  <c r="AN394" i="1"/>
  <c r="AL394" i="1"/>
  <c r="AJ394" i="1"/>
  <c r="AH394" i="1"/>
  <c r="AF394" i="1"/>
  <c r="AC394" i="1"/>
  <c r="AO394" i="1" s="1"/>
  <c r="K394" i="1"/>
  <c r="H394" i="1"/>
  <c r="B394" i="1"/>
  <c r="BR393" i="1"/>
  <c r="AN393" i="1"/>
  <c r="AL393" i="1"/>
  <c r="AJ393" i="1"/>
  <c r="AH393" i="1"/>
  <c r="AF393" i="1"/>
  <c r="AC393" i="1"/>
  <c r="AO393" i="1" s="1"/>
  <c r="K393" i="1"/>
  <c r="H393" i="1"/>
  <c r="AA393" i="1" s="1"/>
  <c r="AD393" i="1" s="1"/>
  <c r="B393" i="1"/>
  <c r="AL383" i="4" s="1"/>
  <c r="AN392" i="1"/>
  <c r="AL392" i="1"/>
  <c r="AJ392" i="1"/>
  <c r="AH392" i="1"/>
  <c r="AF392" i="1"/>
  <c r="AC392" i="1"/>
  <c r="AO392" i="1" s="1"/>
  <c r="K392" i="1"/>
  <c r="H392" i="1"/>
  <c r="B392" i="1"/>
  <c r="AN391" i="1"/>
  <c r="AL391" i="1"/>
  <c r="AJ391" i="1"/>
  <c r="AH391" i="1"/>
  <c r="AF391" i="1"/>
  <c r="AC391" i="1"/>
  <c r="AO391" i="1" s="1"/>
  <c r="Z391" i="1"/>
  <c r="K391" i="1"/>
  <c r="H391" i="1"/>
  <c r="AA391" i="1" s="1"/>
  <c r="B391" i="1"/>
  <c r="AL381" i="4" s="1"/>
  <c r="AN390" i="1"/>
  <c r="AL390" i="1"/>
  <c r="AJ390" i="1"/>
  <c r="AH390" i="1"/>
  <c r="AF390" i="1"/>
  <c r="AC390" i="1"/>
  <c r="AO390" i="1" s="1"/>
  <c r="K390" i="1"/>
  <c r="H390" i="1"/>
  <c r="B390" i="1"/>
  <c r="AN389" i="1"/>
  <c r="AL389" i="1"/>
  <c r="AJ389" i="1"/>
  <c r="AH389" i="1"/>
  <c r="AF389" i="1"/>
  <c r="AC389" i="1"/>
  <c r="AO389" i="1" s="1"/>
  <c r="K389" i="1"/>
  <c r="H389" i="1"/>
  <c r="AA389" i="1" s="1"/>
  <c r="D389" i="1"/>
  <c r="B389" i="1"/>
  <c r="AL379" i="4" s="1"/>
  <c r="AN388" i="1"/>
  <c r="AL388" i="1"/>
  <c r="AJ388" i="1"/>
  <c r="AH388" i="1"/>
  <c r="AF388" i="1"/>
  <c r="AC388" i="1"/>
  <c r="AO388" i="1" s="1"/>
  <c r="K388" i="1"/>
  <c r="H388" i="1"/>
  <c r="B388" i="1"/>
  <c r="AN387" i="1"/>
  <c r="AL387" i="1"/>
  <c r="AJ387" i="1"/>
  <c r="AH387" i="1"/>
  <c r="AF387" i="1"/>
  <c r="AC387" i="1"/>
  <c r="AO387" i="1" s="1"/>
  <c r="K387" i="1"/>
  <c r="H387" i="1"/>
  <c r="B387" i="1"/>
  <c r="AN386" i="1"/>
  <c r="AL386" i="1"/>
  <c r="AJ386" i="1"/>
  <c r="AH386" i="1"/>
  <c r="AF386" i="1"/>
  <c r="AC386" i="1"/>
  <c r="AO386" i="1" s="1"/>
  <c r="K386" i="1"/>
  <c r="H386" i="1"/>
  <c r="B386" i="1"/>
  <c r="AN385" i="1"/>
  <c r="AL385" i="1"/>
  <c r="AJ385" i="1"/>
  <c r="AH385" i="1"/>
  <c r="AF385" i="1"/>
  <c r="AC385" i="1"/>
  <c r="AO385" i="1" s="1"/>
  <c r="K385" i="1"/>
  <c r="H385" i="1"/>
  <c r="AA385" i="1" s="1"/>
  <c r="B385" i="1"/>
  <c r="AL375" i="4" s="1"/>
  <c r="AN384" i="1"/>
  <c r="AL384" i="1"/>
  <c r="AJ384" i="1"/>
  <c r="AH384" i="1"/>
  <c r="AF384" i="1"/>
  <c r="AC384" i="1"/>
  <c r="AO384" i="1" s="1"/>
  <c r="K384" i="1"/>
  <c r="H384" i="1"/>
  <c r="AA384" i="1" s="1"/>
  <c r="B384" i="1"/>
  <c r="AN383" i="1"/>
  <c r="AL383" i="1"/>
  <c r="AJ383" i="1"/>
  <c r="AH383" i="1"/>
  <c r="AF383" i="1"/>
  <c r="AC383" i="1"/>
  <c r="AO383" i="1" s="1"/>
  <c r="K383" i="1"/>
  <c r="H383" i="1"/>
  <c r="AA383" i="1" s="1"/>
  <c r="B383" i="1"/>
  <c r="AL373" i="4" s="1"/>
  <c r="AN382" i="1"/>
  <c r="AL382" i="1"/>
  <c r="AJ382" i="1"/>
  <c r="AH382" i="1"/>
  <c r="AF382" i="1"/>
  <c r="AC382" i="1"/>
  <c r="AO382" i="1" s="1"/>
  <c r="K382" i="1"/>
  <c r="H382" i="1"/>
  <c r="AA382" i="1" s="1"/>
  <c r="B382" i="1"/>
  <c r="AL372" i="4" s="1"/>
  <c r="AN381" i="1"/>
  <c r="AL381" i="1"/>
  <c r="AJ381" i="1"/>
  <c r="AH381" i="1"/>
  <c r="AF381" i="1"/>
  <c r="AC381" i="1"/>
  <c r="AO381" i="1" s="1"/>
  <c r="K381" i="1"/>
  <c r="H381" i="1"/>
  <c r="AA381" i="1" s="1"/>
  <c r="B381" i="1"/>
  <c r="AO380" i="1"/>
  <c r="AN380" i="1"/>
  <c r="AL380" i="1"/>
  <c r="AJ380" i="1"/>
  <c r="AH380" i="1"/>
  <c r="AF380" i="1"/>
  <c r="AC380" i="1"/>
  <c r="K380" i="1"/>
  <c r="H380" i="1"/>
  <c r="B380" i="1"/>
  <c r="AN379" i="1"/>
  <c r="AL379" i="1"/>
  <c r="AJ379" i="1"/>
  <c r="AH379" i="1"/>
  <c r="AF379" i="1"/>
  <c r="AC379" i="1"/>
  <c r="AO379" i="1" s="1"/>
  <c r="K379" i="1"/>
  <c r="H379" i="1"/>
  <c r="AA379" i="1" s="1"/>
  <c r="B379" i="1"/>
  <c r="AL369" i="4" s="1"/>
  <c r="AN378" i="1"/>
  <c r="AL378" i="1"/>
  <c r="AJ378" i="1"/>
  <c r="AH378" i="1"/>
  <c r="AF378" i="1"/>
  <c r="AC378" i="1"/>
  <c r="AO378" i="1" s="1"/>
  <c r="K378" i="1"/>
  <c r="H378" i="1"/>
  <c r="AA378" i="1" s="1"/>
  <c r="B378" i="1"/>
  <c r="AN377" i="1"/>
  <c r="AL377" i="1"/>
  <c r="AJ377" i="1"/>
  <c r="AH377" i="1"/>
  <c r="AF377" i="1"/>
  <c r="AC377" i="1"/>
  <c r="AO377" i="1" s="1"/>
  <c r="K377" i="1"/>
  <c r="H377" i="1"/>
  <c r="AA377" i="1" s="1"/>
  <c r="AD377" i="1" s="1"/>
  <c r="B377" i="1"/>
  <c r="AL367" i="4" s="1"/>
  <c r="AN376" i="1"/>
  <c r="AL376" i="1"/>
  <c r="AJ376" i="1"/>
  <c r="AH376" i="1"/>
  <c r="AF376" i="1"/>
  <c r="AC376" i="1"/>
  <c r="AO376" i="1" s="1"/>
  <c r="K376" i="1"/>
  <c r="H376" i="1"/>
  <c r="B376" i="1"/>
  <c r="AN375" i="1"/>
  <c r="AL375" i="1"/>
  <c r="AJ375" i="1"/>
  <c r="AH375" i="1"/>
  <c r="AF375" i="1"/>
  <c r="AC375" i="1"/>
  <c r="AO375" i="1" s="1"/>
  <c r="K375" i="1"/>
  <c r="H375" i="1"/>
  <c r="AA375" i="1" s="1"/>
  <c r="B375" i="1"/>
  <c r="AN374" i="1"/>
  <c r="AL374" i="1"/>
  <c r="AJ374" i="1"/>
  <c r="AH374" i="1"/>
  <c r="AF374" i="1"/>
  <c r="AC374" i="1"/>
  <c r="AO374" i="1" s="1"/>
  <c r="Z374" i="1"/>
  <c r="K374" i="1"/>
  <c r="H374" i="1"/>
  <c r="AA374" i="1" s="1"/>
  <c r="AD374" i="1" s="1"/>
  <c r="B374" i="1"/>
  <c r="AN373" i="1"/>
  <c r="AL373" i="1"/>
  <c r="AJ373" i="1"/>
  <c r="AH373" i="1"/>
  <c r="AF373" i="1"/>
  <c r="AC373" i="1"/>
  <c r="AO373" i="1" s="1"/>
  <c r="K373" i="1"/>
  <c r="H373" i="1"/>
  <c r="AA373" i="1" s="1"/>
  <c r="AD373" i="1" s="1"/>
  <c r="B373" i="1"/>
  <c r="AN372" i="1"/>
  <c r="AL372" i="1"/>
  <c r="AJ372" i="1"/>
  <c r="AH372" i="1"/>
  <c r="AF372" i="1"/>
  <c r="AC372" i="1"/>
  <c r="AO372" i="1" s="1"/>
  <c r="K372" i="1"/>
  <c r="H372" i="1"/>
  <c r="AA372" i="1" s="1"/>
  <c r="B372" i="1"/>
  <c r="AN371" i="1"/>
  <c r="AL371" i="1"/>
  <c r="AJ371" i="1"/>
  <c r="AH371" i="1"/>
  <c r="AF371" i="1"/>
  <c r="AC371" i="1"/>
  <c r="AO371" i="1" s="1"/>
  <c r="K371" i="1"/>
  <c r="H371" i="1"/>
  <c r="AA371" i="1" s="1"/>
  <c r="B371" i="1"/>
  <c r="AN370" i="1"/>
  <c r="AL370" i="1"/>
  <c r="AJ370" i="1"/>
  <c r="AH370" i="1"/>
  <c r="AF370" i="1"/>
  <c r="AC370" i="1"/>
  <c r="AO370" i="1" s="1"/>
  <c r="K370" i="1"/>
  <c r="H370" i="1"/>
  <c r="AA370" i="1" s="1"/>
  <c r="B370" i="1"/>
  <c r="AL360" i="4" s="1"/>
  <c r="AN369" i="1"/>
  <c r="AL369" i="1"/>
  <c r="AJ369" i="1"/>
  <c r="AH369" i="1"/>
  <c r="AF369" i="1"/>
  <c r="AC369" i="1"/>
  <c r="AO369" i="1" s="1"/>
  <c r="K369" i="1"/>
  <c r="H369" i="1"/>
  <c r="AA369" i="1" s="1"/>
  <c r="B369" i="1"/>
  <c r="AN368" i="1"/>
  <c r="AL368" i="1"/>
  <c r="AJ368" i="1"/>
  <c r="AH368" i="1"/>
  <c r="AF368" i="1"/>
  <c r="AC368" i="1"/>
  <c r="AO368" i="1" s="1"/>
  <c r="K368" i="1"/>
  <c r="H368" i="1"/>
  <c r="AA368" i="1" s="1"/>
  <c r="AD368" i="1" s="1"/>
  <c r="B368" i="1"/>
  <c r="AL358" i="4" s="1"/>
  <c r="AN367" i="1"/>
  <c r="AL367" i="1"/>
  <c r="AJ367" i="1"/>
  <c r="AH367" i="1"/>
  <c r="AF367" i="1"/>
  <c r="AC367" i="1"/>
  <c r="AO367" i="1" s="1"/>
  <c r="K367" i="1"/>
  <c r="H367" i="1"/>
  <c r="AA367" i="1" s="1"/>
  <c r="AD367" i="1" s="1"/>
  <c r="B367" i="1"/>
  <c r="AN366" i="1"/>
  <c r="AL366" i="1"/>
  <c r="AJ366" i="1"/>
  <c r="AH366" i="1"/>
  <c r="AF366" i="1"/>
  <c r="AC366" i="1"/>
  <c r="AO366" i="1" s="1"/>
  <c r="K366" i="1"/>
  <c r="H366" i="1"/>
  <c r="B366" i="1"/>
  <c r="AN365" i="1"/>
  <c r="AL365" i="1"/>
  <c r="AJ365" i="1"/>
  <c r="AH365" i="1"/>
  <c r="AF365" i="1"/>
  <c r="AC365" i="1"/>
  <c r="AO365" i="1" s="1"/>
  <c r="K365" i="1"/>
  <c r="H365" i="1"/>
  <c r="AA365" i="1" s="1"/>
  <c r="B365" i="1"/>
  <c r="AL355" i="4" s="1"/>
  <c r="AN364" i="1"/>
  <c r="AL364" i="1"/>
  <c r="AJ364" i="1"/>
  <c r="AH364" i="1"/>
  <c r="AF364" i="1"/>
  <c r="AC364" i="1"/>
  <c r="AO364" i="1" s="1"/>
  <c r="K364" i="1"/>
  <c r="H364" i="1"/>
  <c r="Z364" i="1" s="1"/>
  <c r="B364" i="1"/>
  <c r="AL354" i="4" s="1"/>
  <c r="AO363" i="1"/>
  <c r="AN363" i="1"/>
  <c r="AL363" i="1"/>
  <c r="AJ363" i="1"/>
  <c r="AH363" i="1"/>
  <c r="AF363" i="1"/>
  <c r="AC363" i="1"/>
  <c r="K363" i="1"/>
  <c r="H363" i="1"/>
  <c r="AA363" i="1" s="1"/>
  <c r="AD363" i="1" s="1"/>
  <c r="B363" i="1"/>
  <c r="AL353" i="4" s="1"/>
  <c r="AO362" i="1"/>
  <c r="AN362" i="1"/>
  <c r="AL362" i="1"/>
  <c r="AJ362" i="1"/>
  <c r="AH362" i="1"/>
  <c r="AF362" i="1"/>
  <c r="AC362" i="1"/>
  <c r="K362" i="1"/>
  <c r="H362" i="1"/>
  <c r="AA362" i="1" s="1"/>
  <c r="AD362" i="1" s="1"/>
  <c r="B362" i="1"/>
  <c r="AL352" i="4" s="1"/>
  <c r="AN361" i="1"/>
  <c r="AL361" i="1"/>
  <c r="AJ361" i="1"/>
  <c r="AH361" i="1"/>
  <c r="AF361" i="1"/>
  <c r="AC361" i="1"/>
  <c r="AO361" i="1" s="1"/>
  <c r="K361" i="1"/>
  <c r="H361" i="1"/>
  <c r="B361" i="1"/>
  <c r="AN360" i="1"/>
  <c r="AL360" i="1"/>
  <c r="AJ360" i="1"/>
  <c r="AH360" i="1"/>
  <c r="AF360" i="1"/>
  <c r="AC360" i="1"/>
  <c r="AO360" i="1" s="1"/>
  <c r="K360" i="1"/>
  <c r="H360" i="1"/>
  <c r="AA360" i="1" s="1"/>
  <c r="B360" i="1"/>
  <c r="AN359" i="1"/>
  <c r="AL359" i="1"/>
  <c r="AJ359" i="1"/>
  <c r="AH359" i="1"/>
  <c r="AF359" i="1"/>
  <c r="AC359" i="1"/>
  <c r="AO359" i="1" s="1"/>
  <c r="K359" i="1"/>
  <c r="H359" i="1"/>
  <c r="AA359" i="1" s="1"/>
  <c r="D359" i="1"/>
  <c r="B359" i="1"/>
  <c r="AL349" i="4" s="1"/>
  <c r="AN358" i="1"/>
  <c r="AL358" i="1"/>
  <c r="AJ358" i="1"/>
  <c r="AH358" i="1"/>
  <c r="AF358" i="1"/>
  <c r="AC358" i="1"/>
  <c r="AO358" i="1" s="1"/>
  <c r="K358" i="1"/>
  <c r="H358" i="1"/>
  <c r="D358" i="1"/>
  <c r="B358" i="1"/>
  <c r="AL348" i="4" s="1"/>
  <c r="AO357" i="1"/>
  <c r="AN357" i="1"/>
  <c r="AL357" i="1"/>
  <c r="AJ357" i="1"/>
  <c r="AH357" i="1"/>
  <c r="AF357" i="1"/>
  <c r="AC357" i="1"/>
  <c r="K357" i="1"/>
  <c r="H357" i="1"/>
  <c r="AA357" i="1" s="1"/>
  <c r="AD357" i="1" s="1"/>
  <c r="B357" i="1"/>
  <c r="AN356" i="1"/>
  <c r="AL356" i="1"/>
  <c r="AJ356" i="1"/>
  <c r="AH356" i="1"/>
  <c r="AF356" i="1"/>
  <c r="AC356" i="1"/>
  <c r="AO356" i="1" s="1"/>
  <c r="K356" i="1"/>
  <c r="H356" i="1"/>
  <c r="B356" i="1"/>
  <c r="AL346" i="4" s="1"/>
  <c r="AN355" i="1"/>
  <c r="AL355" i="1"/>
  <c r="AJ355" i="1"/>
  <c r="AH355" i="1"/>
  <c r="AF355" i="1"/>
  <c r="AC355" i="1"/>
  <c r="AO355" i="1" s="1"/>
  <c r="K355" i="1"/>
  <c r="H355" i="1"/>
  <c r="AA355" i="1" s="1"/>
  <c r="B355" i="1"/>
  <c r="AN354" i="1"/>
  <c r="AL354" i="1"/>
  <c r="AJ354" i="1"/>
  <c r="AH354" i="1"/>
  <c r="AF354" i="1"/>
  <c r="AC354" i="1"/>
  <c r="AO354" i="1" s="1"/>
  <c r="K354" i="1"/>
  <c r="H354" i="1"/>
  <c r="AA354" i="1" s="1"/>
  <c r="B354" i="1"/>
  <c r="AN353" i="1"/>
  <c r="AL353" i="1"/>
  <c r="AJ353" i="1"/>
  <c r="AH353" i="1"/>
  <c r="AF353" i="1"/>
  <c r="AC353" i="1"/>
  <c r="AO353" i="1" s="1"/>
  <c r="K353" i="1"/>
  <c r="H353" i="1"/>
  <c r="AA353" i="1" s="1"/>
  <c r="AD353" i="1" s="1"/>
  <c r="B353" i="1"/>
  <c r="AL343" i="4" s="1"/>
  <c r="AO352" i="1"/>
  <c r="AN352" i="1"/>
  <c r="AL352" i="1"/>
  <c r="AJ352" i="1"/>
  <c r="AH352" i="1"/>
  <c r="AF352" i="1"/>
  <c r="AC352" i="1"/>
  <c r="K352" i="1"/>
  <c r="H352" i="1"/>
  <c r="B352" i="1"/>
  <c r="AN351" i="1"/>
  <c r="AL351" i="1"/>
  <c r="AJ351" i="1"/>
  <c r="AH351" i="1"/>
  <c r="AF351" i="1"/>
  <c r="AC351" i="1"/>
  <c r="AO351" i="1" s="1"/>
  <c r="K351" i="1"/>
  <c r="H351" i="1"/>
  <c r="AA351" i="1" s="1"/>
  <c r="B351" i="1"/>
  <c r="AN350" i="1"/>
  <c r="AL350" i="1"/>
  <c r="AJ350" i="1"/>
  <c r="AH350" i="1"/>
  <c r="AF350" i="1"/>
  <c r="AC350" i="1"/>
  <c r="AO350" i="1" s="1"/>
  <c r="K350" i="1"/>
  <c r="H350" i="1"/>
  <c r="AA350" i="1" s="1"/>
  <c r="AD350" i="1" s="1"/>
  <c r="B350" i="1"/>
  <c r="AL340" i="4" s="1"/>
  <c r="BH349" i="1"/>
  <c r="AO349" i="1"/>
  <c r="AN349" i="1"/>
  <c r="AL349" i="1"/>
  <c r="AJ349" i="1"/>
  <c r="AH349" i="1"/>
  <c r="AF349" i="1"/>
  <c r="AC349" i="1"/>
  <c r="K349" i="1"/>
  <c r="H349" i="1"/>
  <c r="AA349" i="1" s="1"/>
  <c r="AD349" i="1" s="1"/>
  <c r="D349" i="1"/>
  <c r="B349" i="1"/>
  <c r="AL339" i="4" s="1"/>
  <c r="AN348" i="1"/>
  <c r="AL348" i="1"/>
  <c r="AJ348" i="1"/>
  <c r="AH348" i="1"/>
  <c r="AF348" i="1"/>
  <c r="AC348" i="1"/>
  <c r="AO348" i="1" s="1"/>
  <c r="K348" i="1"/>
  <c r="H348" i="1"/>
  <c r="AA348" i="1" s="1"/>
  <c r="B348" i="1"/>
  <c r="AN347" i="1"/>
  <c r="AL347" i="1"/>
  <c r="AJ347" i="1"/>
  <c r="AH347" i="1"/>
  <c r="AF347" i="1"/>
  <c r="AC347" i="1"/>
  <c r="AO347" i="1" s="1"/>
  <c r="K347" i="1"/>
  <c r="H347" i="1"/>
  <c r="AA347" i="1" s="1"/>
  <c r="B347" i="1"/>
  <c r="AN346" i="1"/>
  <c r="AL346" i="1"/>
  <c r="AJ346" i="1"/>
  <c r="AH346" i="1"/>
  <c r="AF346" i="1"/>
  <c r="AC346" i="1"/>
  <c r="AO346" i="1" s="1"/>
  <c r="AA346" i="1"/>
  <c r="Z346" i="1"/>
  <c r="K346" i="1"/>
  <c r="H346" i="1"/>
  <c r="B346" i="1"/>
  <c r="AL336" i="4" s="1"/>
  <c r="AN345" i="1"/>
  <c r="AL345" i="1"/>
  <c r="AJ345" i="1"/>
  <c r="AH345" i="1"/>
  <c r="AF345" i="1"/>
  <c r="AC345" i="1"/>
  <c r="AO345" i="1" s="1"/>
  <c r="K345" i="1"/>
  <c r="H345" i="1"/>
  <c r="B345" i="1"/>
  <c r="AN344" i="1"/>
  <c r="AL344" i="1"/>
  <c r="AJ344" i="1"/>
  <c r="AH344" i="1"/>
  <c r="AF344" i="1"/>
  <c r="AC344" i="1"/>
  <c r="AO344" i="1" s="1"/>
  <c r="K344" i="1"/>
  <c r="H344" i="1"/>
  <c r="AA344" i="1" s="1"/>
  <c r="AD344" i="1" s="1"/>
  <c r="B344" i="1"/>
  <c r="AN343" i="1"/>
  <c r="AL343" i="1"/>
  <c r="AJ343" i="1"/>
  <c r="AH343" i="1"/>
  <c r="AF343" i="1"/>
  <c r="AC343" i="1"/>
  <c r="AO343" i="1" s="1"/>
  <c r="K343" i="1"/>
  <c r="H343" i="1"/>
  <c r="Z343" i="1" s="1"/>
  <c r="B343" i="1"/>
  <c r="AN342" i="1"/>
  <c r="AL342" i="1"/>
  <c r="AJ342" i="1"/>
  <c r="AH342" i="1"/>
  <c r="AF342" i="1"/>
  <c r="AC342" i="1"/>
  <c r="AO342" i="1" s="1"/>
  <c r="K342" i="1"/>
  <c r="H342" i="1"/>
  <c r="AA342" i="1" s="1"/>
  <c r="B342" i="1"/>
  <c r="AN341" i="1"/>
  <c r="AL341" i="1"/>
  <c r="AJ341" i="1"/>
  <c r="AH341" i="1"/>
  <c r="AF341" i="1"/>
  <c r="AC341" i="1"/>
  <c r="AO341" i="1" s="1"/>
  <c r="K341" i="1"/>
  <c r="H341" i="1"/>
  <c r="B341" i="1"/>
  <c r="AL331" i="4" s="1"/>
  <c r="AN340" i="1"/>
  <c r="AL340" i="1"/>
  <c r="AJ340" i="1"/>
  <c r="AH340" i="1"/>
  <c r="AF340" i="1"/>
  <c r="AC340" i="1"/>
  <c r="AO340" i="1" s="1"/>
  <c r="K340" i="1"/>
  <c r="H340" i="1"/>
  <c r="AA340" i="1" s="1"/>
  <c r="B340" i="1"/>
  <c r="AL330" i="4" s="1"/>
  <c r="AN339" i="1"/>
  <c r="AL339" i="1"/>
  <c r="AJ339" i="1"/>
  <c r="AH339" i="1"/>
  <c r="AF339" i="1"/>
  <c r="AC339" i="1"/>
  <c r="AO339" i="1" s="1"/>
  <c r="K339" i="1"/>
  <c r="H339" i="1"/>
  <c r="AA339" i="1" s="1"/>
  <c r="B339" i="1"/>
  <c r="AL329" i="4" s="1"/>
  <c r="AN338" i="1"/>
  <c r="AL338" i="1"/>
  <c r="AJ338" i="1"/>
  <c r="AH338" i="1"/>
  <c r="AF338" i="1"/>
  <c r="AC338" i="1"/>
  <c r="AO338" i="1" s="1"/>
  <c r="K338" i="1"/>
  <c r="H338" i="1"/>
  <c r="AA338" i="1" s="1"/>
  <c r="B338" i="1"/>
  <c r="AN337" i="1"/>
  <c r="AL337" i="1"/>
  <c r="AJ337" i="1"/>
  <c r="AH337" i="1"/>
  <c r="AF337" i="1"/>
  <c r="AC337" i="1"/>
  <c r="AO337" i="1" s="1"/>
  <c r="K337" i="1"/>
  <c r="H337" i="1"/>
  <c r="AA337" i="1" s="1"/>
  <c r="B337" i="1"/>
  <c r="AN336" i="1"/>
  <c r="AL336" i="1"/>
  <c r="AJ336" i="1"/>
  <c r="AH336" i="1"/>
  <c r="AF336" i="1"/>
  <c r="AC336" i="1"/>
  <c r="AO336" i="1" s="1"/>
  <c r="K336" i="1"/>
  <c r="H336" i="1"/>
  <c r="AA336" i="1" s="1"/>
  <c r="AD336" i="1" s="1"/>
  <c r="B336" i="1"/>
  <c r="AN335" i="1"/>
  <c r="AL335" i="1"/>
  <c r="AJ335" i="1"/>
  <c r="AH335" i="1"/>
  <c r="AF335" i="1"/>
  <c r="AC335" i="1"/>
  <c r="AO335" i="1" s="1"/>
  <c r="K335" i="1"/>
  <c r="H335" i="1"/>
  <c r="AA335" i="1" s="1"/>
  <c r="AD335" i="1" s="1"/>
  <c r="B335" i="1"/>
  <c r="AL325" i="4" s="1"/>
  <c r="AO334" i="1"/>
  <c r="AN334" i="1"/>
  <c r="AL334" i="1"/>
  <c r="AJ334" i="1"/>
  <c r="AH334" i="1"/>
  <c r="AF334" i="1"/>
  <c r="AC334" i="1"/>
  <c r="K334" i="1"/>
  <c r="H334" i="1"/>
  <c r="AA334" i="1" s="1"/>
  <c r="AD334" i="1" s="1"/>
  <c r="B334" i="1"/>
  <c r="D334" i="1" s="1"/>
  <c r="AO333" i="1"/>
  <c r="AN333" i="1"/>
  <c r="AL333" i="1"/>
  <c r="AJ333" i="1"/>
  <c r="AH333" i="1"/>
  <c r="AF333" i="1"/>
  <c r="AC333" i="1"/>
  <c r="K333" i="1"/>
  <c r="H333" i="1"/>
  <c r="B333" i="1"/>
  <c r="AL323" i="4" s="1"/>
  <c r="AO332" i="1"/>
  <c r="AN332" i="1"/>
  <c r="AL332" i="1"/>
  <c r="AJ332" i="1"/>
  <c r="AH332" i="1"/>
  <c r="AF332" i="1"/>
  <c r="AC332" i="1"/>
  <c r="K332" i="1"/>
  <c r="H332" i="1"/>
  <c r="AA332" i="1" s="1"/>
  <c r="B332" i="1"/>
  <c r="AL322" i="4" s="1"/>
  <c r="AN331" i="1"/>
  <c r="AL331" i="1"/>
  <c r="AJ331" i="1"/>
  <c r="AH331" i="1"/>
  <c r="AF331" i="1"/>
  <c r="AC331" i="1"/>
  <c r="AO331" i="1" s="1"/>
  <c r="K331" i="1"/>
  <c r="H331" i="1"/>
  <c r="AA331" i="1" s="1"/>
  <c r="B331" i="1"/>
  <c r="AL321" i="4" s="1"/>
  <c r="AN330" i="1"/>
  <c r="AL330" i="1"/>
  <c r="AJ330" i="1"/>
  <c r="AH330" i="1"/>
  <c r="AF330" i="1"/>
  <c r="AC330" i="1"/>
  <c r="AO330" i="1" s="1"/>
  <c r="AA330" i="1"/>
  <c r="Z330" i="1"/>
  <c r="K330" i="1"/>
  <c r="H330" i="1"/>
  <c r="B330" i="1"/>
  <c r="AL320" i="4" s="1"/>
  <c r="AN329" i="1"/>
  <c r="AL329" i="1"/>
  <c r="AJ329" i="1"/>
  <c r="AH329" i="1"/>
  <c r="AF329" i="1"/>
  <c r="AC329" i="1"/>
  <c r="AO329" i="1" s="1"/>
  <c r="AA329" i="1"/>
  <c r="K329" i="1"/>
  <c r="H329" i="1"/>
  <c r="Z329" i="1" s="1"/>
  <c r="B329" i="1"/>
  <c r="AN328" i="1"/>
  <c r="AL328" i="1"/>
  <c r="AJ328" i="1"/>
  <c r="AH328" i="1"/>
  <c r="AF328" i="1"/>
  <c r="AC328" i="1"/>
  <c r="AO328" i="1" s="1"/>
  <c r="K328" i="1"/>
  <c r="H328" i="1"/>
  <c r="AA328" i="1" s="1"/>
  <c r="AD328" i="1" s="1"/>
  <c r="B328" i="1"/>
  <c r="AO327" i="1"/>
  <c r="AN327" i="1"/>
  <c r="AL327" i="1"/>
  <c r="AJ327" i="1"/>
  <c r="AH327" i="1"/>
  <c r="AF327" i="1"/>
  <c r="AC327" i="1"/>
  <c r="K327" i="1"/>
  <c r="H327" i="1"/>
  <c r="B327" i="1"/>
  <c r="AO326" i="1"/>
  <c r="AN326" i="1"/>
  <c r="AL326" i="1"/>
  <c r="AJ326" i="1"/>
  <c r="AH326" i="1"/>
  <c r="AF326" i="1"/>
  <c r="AC326" i="1"/>
  <c r="K326" i="1"/>
  <c r="H326" i="1"/>
  <c r="AA326" i="1" s="1"/>
  <c r="B326" i="1"/>
  <c r="AL316" i="4" s="1"/>
  <c r="AN325" i="1"/>
  <c r="AL325" i="1"/>
  <c r="AJ325" i="1"/>
  <c r="AH325" i="1"/>
  <c r="AF325" i="1"/>
  <c r="AC325" i="1"/>
  <c r="AO325" i="1" s="1"/>
  <c r="K325" i="1"/>
  <c r="H325" i="1"/>
  <c r="AA325" i="1" s="1"/>
  <c r="AD325" i="1" s="1"/>
  <c r="BR325" i="1" s="1"/>
  <c r="B325" i="1"/>
  <c r="AN324" i="1"/>
  <c r="AL324" i="1"/>
  <c r="AJ324" i="1"/>
  <c r="AH324" i="1"/>
  <c r="AF324" i="1"/>
  <c r="AC324" i="1"/>
  <c r="AO324" i="1" s="1"/>
  <c r="K324" i="1"/>
  <c r="H324" i="1"/>
  <c r="AA324" i="1" s="1"/>
  <c r="AD324" i="1" s="1"/>
  <c r="B324" i="1"/>
  <c r="AL314" i="4" s="1"/>
  <c r="AN323" i="1"/>
  <c r="AL323" i="1"/>
  <c r="AJ323" i="1"/>
  <c r="AH323" i="1"/>
  <c r="AF323" i="1"/>
  <c r="AC323" i="1"/>
  <c r="AO323" i="1" s="1"/>
  <c r="K323" i="1"/>
  <c r="H323" i="1"/>
  <c r="AA323" i="1" s="1"/>
  <c r="B323" i="1"/>
  <c r="AN322" i="1"/>
  <c r="AL322" i="1"/>
  <c r="AJ322" i="1"/>
  <c r="AH322" i="1"/>
  <c r="AF322" i="1"/>
  <c r="AC322" i="1"/>
  <c r="AO322" i="1" s="1"/>
  <c r="K322" i="1"/>
  <c r="H322" i="1"/>
  <c r="AA322" i="1" s="1"/>
  <c r="B322" i="1"/>
  <c r="AL312" i="4" s="1"/>
  <c r="AN321" i="1"/>
  <c r="AL321" i="1"/>
  <c r="AJ321" i="1"/>
  <c r="AH321" i="1"/>
  <c r="AF321" i="1"/>
  <c r="AC321" i="1"/>
  <c r="AO321" i="1" s="1"/>
  <c r="K321" i="1"/>
  <c r="H321" i="1"/>
  <c r="B321" i="1"/>
  <c r="AL311" i="4" s="1"/>
  <c r="AN320" i="1"/>
  <c r="AL320" i="1"/>
  <c r="AJ320" i="1"/>
  <c r="AH320" i="1"/>
  <c r="AF320" i="1"/>
  <c r="AC320" i="1"/>
  <c r="AO320" i="1" s="1"/>
  <c r="K320" i="1"/>
  <c r="H320" i="1"/>
  <c r="AA320" i="1" s="1"/>
  <c r="B320" i="1"/>
  <c r="AL310" i="4" s="1"/>
  <c r="AN319" i="1"/>
  <c r="AL319" i="1"/>
  <c r="AJ319" i="1"/>
  <c r="AH319" i="1"/>
  <c r="AF319" i="1"/>
  <c r="AC319" i="1"/>
  <c r="K319" i="1"/>
  <c r="H319" i="1"/>
  <c r="AA319" i="1" s="1"/>
  <c r="D319" i="1"/>
  <c r="B319" i="1"/>
  <c r="AL309" i="4" s="1"/>
  <c r="AN318" i="1"/>
  <c r="AL318" i="1"/>
  <c r="AJ318" i="1"/>
  <c r="AH318" i="1"/>
  <c r="AF318" i="1"/>
  <c r="AC318" i="1"/>
  <c r="AO318" i="1" s="1"/>
  <c r="K318" i="1"/>
  <c r="H318" i="1"/>
  <c r="AA318" i="1" s="1"/>
  <c r="AD318" i="1" s="1"/>
  <c r="B318" i="1"/>
  <c r="AL308" i="4" s="1"/>
  <c r="AN317" i="1"/>
  <c r="AL317" i="1"/>
  <c r="AJ317" i="1"/>
  <c r="AH317" i="1"/>
  <c r="AF317" i="1"/>
  <c r="AC317" i="1"/>
  <c r="AO317" i="1" s="1"/>
  <c r="K317" i="1"/>
  <c r="H317" i="1"/>
  <c r="B317" i="1"/>
  <c r="AN316" i="1"/>
  <c r="AL316" i="1"/>
  <c r="AJ316" i="1"/>
  <c r="AH316" i="1"/>
  <c r="AF316" i="1"/>
  <c r="AC316" i="1"/>
  <c r="AO316" i="1" s="1"/>
  <c r="Z316" i="1"/>
  <c r="K316" i="1"/>
  <c r="H316" i="1"/>
  <c r="AA316" i="1" s="1"/>
  <c r="B316" i="1"/>
  <c r="AN315" i="1"/>
  <c r="AL315" i="1"/>
  <c r="AJ315" i="1"/>
  <c r="AH315" i="1"/>
  <c r="AF315" i="1"/>
  <c r="AC315" i="1"/>
  <c r="AO315" i="1" s="1"/>
  <c r="K315" i="1"/>
  <c r="H315" i="1"/>
  <c r="B315" i="1"/>
  <c r="AL305" i="4" s="1"/>
  <c r="AN314" i="1"/>
  <c r="AL314" i="1"/>
  <c r="AJ314" i="1"/>
  <c r="AH314" i="1"/>
  <c r="AF314" i="1"/>
  <c r="AC314" i="1"/>
  <c r="AO314" i="1" s="1"/>
  <c r="K314" i="1"/>
  <c r="H314" i="1"/>
  <c r="AA314" i="1" s="1"/>
  <c r="B314" i="1"/>
  <c r="AL304" i="4" s="1"/>
  <c r="AN313" i="1"/>
  <c r="AL313" i="1"/>
  <c r="AJ313" i="1"/>
  <c r="AH313" i="1"/>
  <c r="AF313" i="1"/>
  <c r="AC313" i="1"/>
  <c r="AO313" i="1" s="1"/>
  <c r="K313" i="1"/>
  <c r="H313" i="1"/>
  <c r="AA313" i="1" s="1"/>
  <c r="B313" i="1"/>
  <c r="AN312" i="1"/>
  <c r="AL312" i="1"/>
  <c r="AJ312" i="1"/>
  <c r="AH312" i="1"/>
  <c r="AF312" i="1"/>
  <c r="AC312" i="1"/>
  <c r="AO312" i="1" s="1"/>
  <c r="AA312" i="1"/>
  <c r="K312" i="1"/>
  <c r="H312" i="1"/>
  <c r="Z312" i="1" s="1"/>
  <c r="B312" i="1"/>
  <c r="AN311" i="1"/>
  <c r="AL311" i="1"/>
  <c r="AJ311" i="1"/>
  <c r="AH311" i="1"/>
  <c r="AF311" i="1"/>
  <c r="AC311" i="1"/>
  <c r="AO311" i="1" s="1"/>
  <c r="K311" i="1"/>
  <c r="H311" i="1"/>
  <c r="AA311" i="1" s="1"/>
  <c r="B311" i="1"/>
  <c r="AN310" i="1"/>
  <c r="AL310" i="1"/>
  <c r="AJ310" i="1"/>
  <c r="AH310" i="1"/>
  <c r="AF310" i="1"/>
  <c r="AC310" i="1"/>
  <c r="AO310" i="1" s="1"/>
  <c r="K310" i="1"/>
  <c r="H310" i="1"/>
  <c r="AA310" i="1" s="1"/>
  <c r="B310" i="1"/>
  <c r="AN309" i="1"/>
  <c r="AL309" i="1"/>
  <c r="AJ309" i="1"/>
  <c r="AH309" i="1"/>
  <c r="AF309" i="1"/>
  <c r="AC309" i="1"/>
  <c r="AO309" i="1" s="1"/>
  <c r="K309" i="1"/>
  <c r="H309" i="1"/>
  <c r="Z309" i="1" s="1"/>
  <c r="B309" i="1"/>
  <c r="AN308" i="1"/>
  <c r="AL308" i="1"/>
  <c r="AJ308" i="1"/>
  <c r="AH308" i="1"/>
  <c r="AF308" i="1"/>
  <c r="AC308" i="1"/>
  <c r="AO308" i="1" s="1"/>
  <c r="K308" i="1"/>
  <c r="H308" i="1"/>
  <c r="AA308" i="1" s="1"/>
  <c r="AD308" i="1" s="1"/>
  <c r="B308" i="1"/>
  <c r="AL298" i="4" s="1"/>
  <c r="AN307" i="1"/>
  <c r="AL307" i="1"/>
  <c r="AJ307" i="1"/>
  <c r="AH307" i="1"/>
  <c r="AF307" i="1"/>
  <c r="AC307" i="1"/>
  <c r="K307" i="1"/>
  <c r="H307" i="1"/>
  <c r="AA307" i="1" s="1"/>
  <c r="B307" i="1"/>
  <c r="AL297" i="4" s="1"/>
  <c r="AN306" i="1"/>
  <c r="AL306" i="1"/>
  <c r="AJ306" i="1"/>
  <c r="AH306" i="1"/>
  <c r="AF306" i="1"/>
  <c r="AC306" i="1"/>
  <c r="AO306" i="1" s="1"/>
  <c r="AA306" i="1"/>
  <c r="Z306" i="1"/>
  <c r="K306" i="1"/>
  <c r="H306" i="1"/>
  <c r="B306" i="1"/>
  <c r="AL296" i="4" s="1"/>
  <c r="AN305" i="1"/>
  <c r="AL305" i="1"/>
  <c r="AJ305" i="1"/>
  <c r="AH305" i="1"/>
  <c r="AF305" i="1"/>
  <c r="AC305" i="1"/>
  <c r="AO305" i="1" s="1"/>
  <c r="K305" i="1"/>
  <c r="H305" i="1"/>
  <c r="AA305" i="1" s="1"/>
  <c r="B305" i="1"/>
  <c r="AN304" i="1"/>
  <c r="AL304" i="1"/>
  <c r="AJ304" i="1"/>
  <c r="AH304" i="1"/>
  <c r="AF304" i="1"/>
  <c r="AC304" i="1"/>
  <c r="AO304" i="1" s="1"/>
  <c r="K304" i="1"/>
  <c r="H304" i="1"/>
  <c r="AA304" i="1" s="1"/>
  <c r="B304" i="1"/>
  <c r="AN303" i="1"/>
  <c r="AL303" i="1"/>
  <c r="AJ303" i="1"/>
  <c r="AH303" i="1"/>
  <c r="AF303" i="1"/>
  <c r="AC303" i="1"/>
  <c r="AO303" i="1" s="1"/>
  <c r="K303" i="1"/>
  <c r="H303" i="1"/>
  <c r="Z303" i="1" s="1"/>
  <c r="B303" i="1"/>
  <c r="AN302" i="1"/>
  <c r="AL302" i="1"/>
  <c r="AJ302" i="1"/>
  <c r="AH302" i="1"/>
  <c r="AF302" i="1"/>
  <c r="AC302" i="1"/>
  <c r="AO302" i="1" s="1"/>
  <c r="K302" i="1"/>
  <c r="H302" i="1"/>
  <c r="AA302" i="1" s="1"/>
  <c r="B302" i="1"/>
  <c r="AL292" i="4" s="1"/>
  <c r="AN301" i="1"/>
  <c r="AL301" i="1"/>
  <c r="AJ301" i="1"/>
  <c r="AH301" i="1"/>
  <c r="AF301" i="1"/>
  <c r="AC301" i="1"/>
  <c r="AO301" i="1" s="1"/>
  <c r="K301" i="1"/>
  <c r="H301" i="1"/>
  <c r="AA301" i="1" s="1"/>
  <c r="AD301" i="1" s="1"/>
  <c r="B301" i="1"/>
  <c r="AN300" i="1"/>
  <c r="AL300" i="1"/>
  <c r="AJ300" i="1"/>
  <c r="AH300" i="1"/>
  <c r="AF300" i="1"/>
  <c r="AC300" i="1"/>
  <c r="AO300" i="1" s="1"/>
  <c r="K300" i="1"/>
  <c r="H300" i="1"/>
  <c r="AA300" i="1" s="1"/>
  <c r="B300" i="1"/>
  <c r="AL290" i="4" s="1"/>
  <c r="AN299" i="1"/>
  <c r="AL299" i="1"/>
  <c r="AJ299" i="1"/>
  <c r="AH299" i="1"/>
  <c r="AF299" i="1"/>
  <c r="AC299" i="1"/>
  <c r="AO299" i="1" s="1"/>
  <c r="K299" i="1"/>
  <c r="H299" i="1"/>
  <c r="B299" i="1"/>
  <c r="AN298" i="1"/>
  <c r="AL298" i="1"/>
  <c r="AJ298" i="1"/>
  <c r="AH298" i="1"/>
  <c r="AF298" i="1"/>
  <c r="AC298" i="1"/>
  <c r="AO298" i="1" s="1"/>
  <c r="K298" i="1"/>
  <c r="H298" i="1"/>
  <c r="AA298" i="1" s="1"/>
  <c r="B298" i="1"/>
  <c r="AN297" i="1"/>
  <c r="AL297" i="1"/>
  <c r="AJ297" i="1"/>
  <c r="AH297" i="1"/>
  <c r="AF297" i="1"/>
  <c r="AC297" i="1"/>
  <c r="AO297" i="1" s="1"/>
  <c r="K297" i="1"/>
  <c r="H297" i="1"/>
  <c r="Z297" i="1" s="1"/>
  <c r="B297" i="1"/>
  <c r="AO296" i="1"/>
  <c r="AN296" i="1"/>
  <c r="AL296" i="1"/>
  <c r="AJ296" i="1"/>
  <c r="AH296" i="1"/>
  <c r="AF296" i="1"/>
  <c r="AC296" i="1"/>
  <c r="K296" i="1"/>
  <c r="H296" i="1"/>
  <c r="AA296" i="1" s="1"/>
  <c r="B296" i="1"/>
  <c r="AL286" i="4" s="1"/>
  <c r="AN295" i="1"/>
  <c r="AL295" i="1"/>
  <c r="AJ295" i="1"/>
  <c r="AH295" i="1"/>
  <c r="AF295" i="1"/>
  <c r="AC295" i="1"/>
  <c r="AO295" i="1" s="1"/>
  <c r="K295" i="1"/>
  <c r="H295" i="1"/>
  <c r="AA295" i="1" s="1"/>
  <c r="B295" i="1"/>
  <c r="AN294" i="1"/>
  <c r="AL294" i="1"/>
  <c r="AJ294" i="1"/>
  <c r="AH294" i="1"/>
  <c r="AF294" i="1"/>
  <c r="AC294" i="1"/>
  <c r="AO294" i="1" s="1"/>
  <c r="AA294" i="1"/>
  <c r="K294" i="1"/>
  <c r="H294" i="1"/>
  <c r="Z294" i="1" s="1"/>
  <c r="B294" i="1"/>
  <c r="AL284" i="4" s="1"/>
  <c r="AN293" i="1"/>
  <c r="AL293" i="1"/>
  <c r="AJ293" i="1"/>
  <c r="AH293" i="1"/>
  <c r="AF293" i="1"/>
  <c r="AC293" i="1"/>
  <c r="AO293" i="1" s="1"/>
  <c r="K293" i="1"/>
  <c r="H293" i="1"/>
  <c r="AA293" i="1" s="1"/>
  <c r="B293" i="1"/>
  <c r="AN292" i="1"/>
  <c r="AL292" i="1"/>
  <c r="AJ292" i="1"/>
  <c r="AH292" i="1"/>
  <c r="AF292" i="1"/>
  <c r="AC292" i="1"/>
  <c r="AO292" i="1" s="1"/>
  <c r="K292" i="1"/>
  <c r="H292" i="1"/>
  <c r="AA292" i="1" s="1"/>
  <c r="AD292" i="1" s="1"/>
  <c r="B292" i="1"/>
  <c r="AN291" i="1"/>
  <c r="AL291" i="1"/>
  <c r="AJ291" i="1"/>
  <c r="AH291" i="1"/>
  <c r="AF291" i="1"/>
  <c r="AC291" i="1"/>
  <c r="AO291" i="1" s="1"/>
  <c r="K291" i="1"/>
  <c r="H291" i="1"/>
  <c r="Z291" i="1" s="1"/>
  <c r="B291" i="1"/>
  <c r="AN290" i="1"/>
  <c r="AL290" i="1"/>
  <c r="AJ290" i="1"/>
  <c r="AH290" i="1"/>
  <c r="AF290" i="1"/>
  <c r="AC290" i="1"/>
  <c r="AO290" i="1" s="1"/>
  <c r="K290" i="1"/>
  <c r="H290" i="1"/>
  <c r="AA290" i="1" s="1"/>
  <c r="B290" i="1"/>
  <c r="AL280" i="4" s="1"/>
  <c r="AN289" i="1"/>
  <c r="AL289" i="1"/>
  <c r="AJ289" i="1"/>
  <c r="AH289" i="1"/>
  <c r="AF289" i="1"/>
  <c r="AC289" i="1"/>
  <c r="K289" i="1"/>
  <c r="H289" i="1"/>
  <c r="AA289" i="1" s="1"/>
  <c r="B289" i="1"/>
  <c r="AN288" i="1"/>
  <c r="AL288" i="1"/>
  <c r="AJ288" i="1"/>
  <c r="AH288" i="1"/>
  <c r="AF288" i="1"/>
  <c r="AC288" i="1"/>
  <c r="AO288" i="1" s="1"/>
  <c r="K288" i="1"/>
  <c r="H288" i="1"/>
  <c r="AA288" i="1" s="1"/>
  <c r="AD288" i="1" s="1"/>
  <c r="B288" i="1"/>
  <c r="AL278" i="4" s="1"/>
  <c r="AN287" i="1"/>
  <c r="AL287" i="1"/>
  <c r="AJ287" i="1"/>
  <c r="AH287" i="1"/>
  <c r="AF287" i="1"/>
  <c r="AC287" i="1"/>
  <c r="AO287" i="1" s="1"/>
  <c r="K287" i="1"/>
  <c r="H287" i="1"/>
  <c r="AA287" i="1" s="1"/>
  <c r="AD287" i="1" s="1"/>
  <c r="B287" i="1"/>
  <c r="AN286" i="1"/>
  <c r="AL286" i="1"/>
  <c r="AJ286" i="1"/>
  <c r="AH286" i="1"/>
  <c r="AF286" i="1"/>
  <c r="AC286" i="1"/>
  <c r="AO286" i="1" s="1"/>
  <c r="K286" i="1"/>
  <c r="H286" i="1"/>
  <c r="AA286" i="1" s="1"/>
  <c r="B286" i="1"/>
  <c r="AL276" i="4" s="1"/>
  <c r="AN285" i="1"/>
  <c r="AL285" i="1"/>
  <c r="AJ285" i="1"/>
  <c r="AH285" i="1"/>
  <c r="AF285" i="1"/>
  <c r="AC285" i="1"/>
  <c r="AO285" i="1" s="1"/>
  <c r="K285" i="1"/>
  <c r="H285" i="1"/>
  <c r="AA285" i="1" s="1"/>
  <c r="AD285" i="1" s="1"/>
  <c r="B285" i="1"/>
  <c r="AL275" i="4" s="1"/>
  <c r="AO284" i="1"/>
  <c r="AN284" i="1"/>
  <c r="AL284" i="1"/>
  <c r="AJ284" i="1"/>
  <c r="AH284" i="1"/>
  <c r="AF284" i="1"/>
  <c r="AC284" i="1"/>
  <c r="K284" i="1"/>
  <c r="H284" i="1"/>
  <c r="B284" i="1"/>
  <c r="AN283" i="1"/>
  <c r="AL283" i="1"/>
  <c r="AJ283" i="1"/>
  <c r="AH283" i="1"/>
  <c r="AF283" i="1"/>
  <c r="AC283" i="1"/>
  <c r="AO283" i="1" s="1"/>
  <c r="K283" i="1"/>
  <c r="H283" i="1"/>
  <c r="AA283" i="1" s="1"/>
  <c r="B283" i="1"/>
  <c r="AL273" i="4" s="1"/>
  <c r="AN282" i="1"/>
  <c r="AL282" i="1"/>
  <c r="AJ282" i="1"/>
  <c r="AH282" i="1"/>
  <c r="AF282" i="1"/>
  <c r="AC282" i="1"/>
  <c r="K282" i="1"/>
  <c r="H282" i="1"/>
  <c r="AA282" i="1" s="1"/>
  <c r="B282" i="1"/>
  <c r="AL272" i="4" s="1"/>
  <c r="AN281" i="1"/>
  <c r="AL281" i="1"/>
  <c r="AJ281" i="1"/>
  <c r="AH281" i="1"/>
  <c r="AF281" i="1"/>
  <c r="AC281" i="1"/>
  <c r="AO281" i="1" s="1"/>
  <c r="K281" i="1"/>
  <c r="H281" i="1"/>
  <c r="B281" i="1"/>
  <c r="AN280" i="1"/>
  <c r="AL280" i="1"/>
  <c r="AJ280" i="1"/>
  <c r="AH280" i="1"/>
  <c r="AF280" i="1"/>
  <c r="AC280" i="1"/>
  <c r="AO280" i="1" s="1"/>
  <c r="K280" i="1"/>
  <c r="H280" i="1"/>
  <c r="AA280" i="1" s="1"/>
  <c r="AD280" i="1" s="1"/>
  <c r="B280" i="1"/>
  <c r="AL270" i="4" s="1"/>
  <c r="AN279" i="1"/>
  <c r="AL279" i="1"/>
  <c r="AJ279" i="1"/>
  <c r="AH279" i="1"/>
  <c r="AF279" i="1"/>
  <c r="AC279" i="1"/>
  <c r="AO279" i="1" s="1"/>
  <c r="K279" i="1"/>
  <c r="H279" i="1"/>
  <c r="B279" i="1"/>
  <c r="AL269" i="4" s="1"/>
  <c r="AN278" i="1"/>
  <c r="AL278" i="1"/>
  <c r="AJ278" i="1"/>
  <c r="AH278" i="1"/>
  <c r="AF278" i="1"/>
  <c r="AC278" i="1"/>
  <c r="AO278" i="1" s="1"/>
  <c r="K278" i="1"/>
  <c r="H278" i="1"/>
  <c r="B278" i="1"/>
  <c r="AN277" i="1"/>
  <c r="AL277" i="1"/>
  <c r="AJ277" i="1"/>
  <c r="AH277" i="1"/>
  <c r="AF277" i="1"/>
  <c r="AC277" i="1"/>
  <c r="K277" i="1"/>
  <c r="H277" i="1"/>
  <c r="AA277" i="1" s="1"/>
  <c r="B277" i="1"/>
  <c r="AL267" i="4" s="1"/>
  <c r="AN276" i="1"/>
  <c r="AL276" i="1"/>
  <c r="AJ276" i="1"/>
  <c r="AH276" i="1"/>
  <c r="AF276" i="1"/>
  <c r="AC276" i="1"/>
  <c r="AO276" i="1" s="1"/>
  <c r="K276" i="1"/>
  <c r="H276" i="1"/>
  <c r="AA276" i="1" s="1"/>
  <c r="B276" i="1"/>
  <c r="AL266" i="4" s="1"/>
  <c r="AN275" i="1"/>
  <c r="AL275" i="1"/>
  <c r="AJ275" i="1"/>
  <c r="AH275" i="1"/>
  <c r="AF275" i="1"/>
  <c r="AC275" i="1"/>
  <c r="AO275" i="1" s="1"/>
  <c r="Z275" i="1"/>
  <c r="K275" i="1"/>
  <c r="H275" i="1"/>
  <c r="AA275" i="1" s="1"/>
  <c r="B275" i="1"/>
  <c r="AO274" i="1"/>
  <c r="AN274" i="1"/>
  <c r="AL274" i="1"/>
  <c r="AJ274" i="1"/>
  <c r="AH274" i="1"/>
  <c r="AF274" i="1"/>
  <c r="AC274" i="1"/>
  <c r="K274" i="1"/>
  <c r="H274" i="1"/>
  <c r="D274" i="1"/>
  <c r="B274" i="1"/>
  <c r="AL264" i="4" s="1"/>
  <c r="AO273" i="1"/>
  <c r="AN273" i="1"/>
  <c r="AL273" i="1"/>
  <c r="AJ273" i="1"/>
  <c r="AH273" i="1"/>
  <c r="AF273" i="1"/>
  <c r="AC273" i="1"/>
  <c r="K273" i="1"/>
  <c r="H273" i="1"/>
  <c r="AA273" i="1" s="1"/>
  <c r="AD273" i="1" s="1"/>
  <c r="B273" i="1"/>
  <c r="AL263" i="4" s="1"/>
  <c r="AN272" i="1"/>
  <c r="AL272" i="1"/>
  <c r="AJ272" i="1"/>
  <c r="AH272" i="1"/>
  <c r="AF272" i="1"/>
  <c r="AC272" i="1"/>
  <c r="AO272" i="1" s="1"/>
  <c r="K272" i="1"/>
  <c r="H272" i="1"/>
  <c r="B272" i="1"/>
  <c r="AL262" i="4" s="1"/>
  <c r="AN271" i="1"/>
  <c r="AL271" i="1"/>
  <c r="AJ271" i="1"/>
  <c r="AH271" i="1"/>
  <c r="AF271" i="1"/>
  <c r="AC271" i="1"/>
  <c r="AO271" i="1" s="1"/>
  <c r="K271" i="1"/>
  <c r="H271" i="1"/>
  <c r="AA271" i="1" s="1"/>
  <c r="B271" i="1"/>
  <c r="AN270" i="1"/>
  <c r="AL270" i="1"/>
  <c r="AJ270" i="1"/>
  <c r="AH270" i="1"/>
  <c r="AF270" i="1"/>
  <c r="AC270" i="1"/>
  <c r="AO270" i="1" s="1"/>
  <c r="K270" i="1"/>
  <c r="H270" i="1"/>
  <c r="AA270" i="1" s="1"/>
  <c r="AD270" i="1" s="1"/>
  <c r="B270" i="1"/>
  <c r="AL260" i="4" s="1"/>
  <c r="AN269" i="1"/>
  <c r="AL269" i="1"/>
  <c r="AJ269" i="1"/>
  <c r="AH269" i="1"/>
  <c r="AF269" i="1"/>
  <c r="AC269" i="1"/>
  <c r="AO269" i="1" s="1"/>
  <c r="K269" i="1"/>
  <c r="H269" i="1"/>
  <c r="AA269" i="1" s="1"/>
  <c r="B269" i="1"/>
  <c r="AN268" i="1"/>
  <c r="AL268" i="1"/>
  <c r="AJ268" i="1"/>
  <c r="AH268" i="1"/>
  <c r="AF268" i="1"/>
  <c r="AC268" i="1"/>
  <c r="AO268" i="1" s="1"/>
  <c r="K268" i="1"/>
  <c r="H268" i="1"/>
  <c r="AA268" i="1" s="1"/>
  <c r="B268" i="1"/>
  <c r="AL258" i="4" s="1"/>
  <c r="AN267" i="1"/>
  <c r="AL267" i="1"/>
  <c r="AJ267" i="1"/>
  <c r="AH267" i="1"/>
  <c r="AF267" i="1"/>
  <c r="AC267" i="1"/>
  <c r="AO267" i="1" s="1"/>
  <c r="AA267" i="1"/>
  <c r="Z267" i="1"/>
  <c r="K267" i="1"/>
  <c r="H267" i="1"/>
  <c r="B267" i="1"/>
  <c r="AL257" i="4" s="1"/>
  <c r="AN266" i="1"/>
  <c r="AL266" i="1"/>
  <c r="AJ266" i="1"/>
  <c r="AH266" i="1"/>
  <c r="AF266" i="1"/>
  <c r="AC266" i="1"/>
  <c r="AO266" i="1" s="1"/>
  <c r="K266" i="1"/>
  <c r="H266" i="1"/>
  <c r="AA266" i="1" s="1"/>
  <c r="B266" i="1"/>
  <c r="AN265" i="1"/>
  <c r="AL265" i="1"/>
  <c r="AJ265" i="1"/>
  <c r="AH265" i="1"/>
  <c r="AF265" i="1"/>
  <c r="AC265" i="1"/>
  <c r="AO265" i="1" s="1"/>
  <c r="K265" i="1"/>
  <c r="H265" i="1"/>
  <c r="AA265" i="1" s="1"/>
  <c r="AD265" i="1" s="1"/>
  <c r="D265" i="1"/>
  <c r="B265" i="1"/>
  <c r="AL255" i="4" s="1"/>
  <c r="AN264" i="1"/>
  <c r="AL264" i="1"/>
  <c r="AJ264" i="1"/>
  <c r="AH264" i="1"/>
  <c r="AF264" i="1"/>
  <c r="AC264" i="1"/>
  <c r="AO264" i="1" s="1"/>
  <c r="K264" i="1"/>
  <c r="H264" i="1"/>
  <c r="Z264" i="1" s="1"/>
  <c r="B264" i="1"/>
  <c r="AN263" i="1"/>
  <c r="AL263" i="1"/>
  <c r="AJ263" i="1"/>
  <c r="AH263" i="1"/>
  <c r="AF263" i="1"/>
  <c r="AC263" i="1"/>
  <c r="AO263" i="1" s="1"/>
  <c r="K263" i="1"/>
  <c r="H263" i="1"/>
  <c r="Z263" i="1" s="1"/>
  <c r="B263" i="1"/>
  <c r="AO262" i="1"/>
  <c r="AN262" i="1"/>
  <c r="AL262" i="1"/>
  <c r="AJ262" i="1"/>
  <c r="AH262" i="1"/>
  <c r="AF262" i="1"/>
  <c r="AC262" i="1"/>
  <c r="K262" i="1"/>
  <c r="H262" i="1"/>
  <c r="AA262" i="1" s="1"/>
  <c r="AD262" i="1" s="1"/>
  <c r="D262" i="1"/>
  <c r="B262" i="1"/>
  <c r="AL252" i="4" s="1"/>
  <c r="AN261" i="1"/>
  <c r="AL261" i="1"/>
  <c r="AJ261" i="1"/>
  <c r="AH261" i="1"/>
  <c r="AF261" i="1"/>
  <c r="AC261" i="1"/>
  <c r="AO261" i="1" s="1"/>
  <c r="K261" i="1"/>
  <c r="H261" i="1"/>
  <c r="Z261" i="1" s="1"/>
  <c r="B261" i="1"/>
  <c r="AN260" i="1"/>
  <c r="AL260" i="1"/>
  <c r="AJ260" i="1"/>
  <c r="AH260" i="1"/>
  <c r="AF260" i="1"/>
  <c r="AC260" i="1"/>
  <c r="AO260" i="1" s="1"/>
  <c r="Z260" i="1"/>
  <c r="K260" i="1"/>
  <c r="H260" i="1"/>
  <c r="AA260" i="1" s="1"/>
  <c r="B260" i="1"/>
  <c r="AN259" i="1"/>
  <c r="AL259" i="1"/>
  <c r="AJ259" i="1"/>
  <c r="AH259" i="1"/>
  <c r="AF259" i="1"/>
  <c r="AD259" i="1"/>
  <c r="AC259" i="1"/>
  <c r="AO259" i="1" s="1"/>
  <c r="K259" i="1"/>
  <c r="H259" i="1"/>
  <c r="AA259" i="1" s="1"/>
  <c r="B259" i="1"/>
  <c r="AL249" i="4" s="1"/>
  <c r="AN258" i="1"/>
  <c r="AL258" i="1"/>
  <c r="AJ258" i="1"/>
  <c r="AH258" i="1"/>
  <c r="AF258" i="1"/>
  <c r="AC258" i="1"/>
  <c r="AO258" i="1" s="1"/>
  <c r="AA258" i="1"/>
  <c r="K258" i="1"/>
  <c r="H258" i="1"/>
  <c r="Z258" i="1" s="1"/>
  <c r="D258" i="1"/>
  <c r="B258" i="1"/>
  <c r="AL248" i="4" s="1"/>
  <c r="AN257" i="1"/>
  <c r="AL257" i="1"/>
  <c r="AJ257" i="1"/>
  <c r="AH257" i="1"/>
  <c r="AF257" i="1"/>
  <c r="AC257" i="1"/>
  <c r="AO257" i="1" s="1"/>
  <c r="K257" i="1"/>
  <c r="H257" i="1"/>
  <c r="AA257" i="1" s="1"/>
  <c r="AD257" i="1" s="1"/>
  <c r="B257" i="1"/>
  <c r="AN256" i="1"/>
  <c r="AL256" i="1"/>
  <c r="AJ256" i="1"/>
  <c r="AH256" i="1"/>
  <c r="AF256" i="1"/>
  <c r="AC256" i="1"/>
  <c r="AO256" i="1" s="1"/>
  <c r="K256" i="1"/>
  <c r="H256" i="1"/>
  <c r="AA256" i="1" s="1"/>
  <c r="B256" i="1"/>
  <c r="AL246" i="4" s="1"/>
  <c r="AN255" i="1"/>
  <c r="AL255" i="1"/>
  <c r="AJ255" i="1"/>
  <c r="AH255" i="1"/>
  <c r="AF255" i="1"/>
  <c r="AC255" i="1"/>
  <c r="AO255" i="1" s="1"/>
  <c r="Z255" i="1"/>
  <c r="K255" i="1"/>
  <c r="H255" i="1"/>
  <c r="AA255" i="1" s="1"/>
  <c r="B255" i="1"/>
  <c r="AL245" i="4" s="1"/>
  <c r="AO254" i="1"/>
  <c r="AN254" i="1"/>
  <c r="AL254" i="1"/>
  <c r="AJ254" i="1"/>
  <c r="AH254" i="1"/>
  <c r="AF254" i="1"/>
  <c r="AC254" i="1"/>
  <c r="K254" i="1"/>
  <c r="H254" i="1"/>
  <c r="Z254" i="1" s="1"/>
  <c r="D254" i="1"/>
  <c r="B254" i="1"/>
  <c r="AL244" i="4" s="1"/>
  <c r="AN253" i="1"/>
  <c r="AL253" i="1"/>
  <c r="AJ253" i="1"/>
  <c r="AH253" i="1"/>
  <c r="AF253" i="1"/>
  <c r="AC253" i="1"/>
  <c r="AO253" i="1" s="1"/>
  <c r="K253" i="1"/>
  <c r="H253" i="1"/>
  <c r="AA253" i="1" s="1"/>
  <c r="B253" i="1"/>
  <c r="AN252" i="1"/>
  <c r="AL252" i="1"/>
  <c r="AJ252" i="1"/>
  <c r="AH252" i="1"/>
  <c r="AF252" i="1"/>
  <c r="AC252" i="1"/>
  <c r="AO252" i="1" s="1"/>
  <c r="K252" i="1"/>
  <c r="H252" i="1"/>
  <c r="AA252" i="1" s="1"/>
  <c r="D252" i="1"/>
  <c r="B252" i="1"/>
  <c r="AL242" i="4" s="1"/>
  <c r="AN251" i="1"/>
  <c r="AL251" i="1"/>
  <c r="AJ251" i="1"/>
  <c r="AH251" i="1"/>
  <c r="AF251" i="1"/>
  <c r="AC251" i="1"/>
  <c r="AO251" i="1" s="1"/>
  <c r="K251" i="1"/>
  <c r="H251" i="1"/>
  <c r="AA251" i="1" s="1"/>
  <c r="B251" i="1"/>
  <c r="AN250" i="1"/>
  <c r="AL250" i="1"/>
  <c r="AJ250" i="1"/>
  <c r="AH250" i="1"/>
  <c r="AF250" i="1"/>
  <c r="AC250" i="1"/>
  <c r="AO250" i="1" s="1"/>
  <c r="K250" i="1"/>
  <c r="H250" i="1"/>
  <c r="AA250" i="1" s="1"/>
  <c r="AD250" i="1" s="1"/>
  <c r="D250" i="1"/>
  <c r="B250" i="1"/>
  <c r="AL240" i="4" s="1"/>
  <c r="AN249" i="1"/>
  <c r="AL249" i="1"/>
  <c r="AJ249" i="1"/>
  <c r="AH249" i="1"/>
  <c r="AF249" i="1"/>
  <c r="AC249" i="1"/>
  <c r="AO249" i="1" s="1"/>
  <c r="K249" i="1"/>
  <c r="H249" i="1"/>
  <c r="B249" i="1"/>
  <c r="AL239" i="4" s="1"/>
  <c r="AN248" i="1"/>
  <c r="AL248" i="1"/>
  <c r="AJ248" i="1"/>
  <c r="AH248" i="1"/>
  <c r="AF248" i="1"/>
  <c r="AC248" i="1"/>
  <c r="AO248" i="1" s="1"/>
  <c r="K248" i="1"/>
  <c r="H248" i="1"/>
  <c r="B248" i="1"/>
  <c r="AN247" i="1"/>
  <c r="AL247" i="1"/>
  <c r="AJ247" i="1"/>
  <c r="AH247" i="1"/>
  <c r="AF247" i="1"/>
  <c r="AC247" i="1"/>
  <c r="AO247" i="1" s="1"/>
  <c r="K247" i="1"/>
  <c r="H247" i="1"/>
  <c r="AA247" i="1" s="1"/>
  <c r="AD247" i="1" s="1"/>
  <c r="B247" i="1"/>
  <c r="AL237" i="4" s="1"/>
  <c r="AN246" i="1"/>
  <c r="AL246" i="1"/>
  <c r="AJ246" i="1"/>
  <c r="AH246" i="1"/>
  <c r="AF246" i="1"/>
  <c r="AC246" i="1"/>
  <c r="AO246" i="1" s="1"/>
  <c r="K246" i="1"/>
  <c r="H246" i="1"/>
  <c r="AA246" i="1" s="1"/>
  <c r="B246" i="1"/>
  <c r="AN245" i="1"/>
  <c r="AL245" i="1"/>
  <c r="AJ245" i="1"/>
  <c r="AH245" i="1"/>
  <c r="AF245" i="1"/>
  <c r="AC245" i="1"/>
  <c r="AO245" i="1" s="1"/>
  <c r="K245" i="1"/>
  <c r="H245" i="1"/>
  <c r="AA245" i="1" s="1"/>
  <c r="B245" i="1"/>
  <c r="AL235" i="4" s="1"/>
  <c r="AN244" i="1"/>
  <c r="AL244" i="1"/>
  <c r="AJ244" i="1"/>
  <c r="AH244" i="1"/>
  <c r="AF244" i="1"/>
  <c r="AC244" i="1"/>
  <c r="AO244" i="1" s="1"/>
  <c r="K244" i="1"/>
  <c r="H244" i="1"/>
  <c r="D244" i="1"/>
  <c r="B244" i="1"/>
  <c r="AL234" i="4" s="1"/>
  <c r="AN243" i="1"/>
  <c r="AL243" i="1"/>
  <c r="AJ243" i="1"/>
  <c r="AH243" i="1"/>
  <c r="AF243" i="1"/>
  <c r="AC243" i="1"/>
  <c r="AO243" i="1" s="1"/>
  <c r="K243" i="1"/>
  <c r="H243" i="1"/>
  <c r="B243" i="1"/>
  <c r="AL233" i="4" s="1"/>
  <c r="AN242" i="1"/>
  <c r="AL242" i="1"/>
  <c r="AJ242" i="1"/>
  <c r="AH242" i="1"/>
  <c r="AF242" i="1"/>
  <c r="AC242" i="1"/>
  <c r="AO242" i="1" s="1"/>
  <c r="K242" i="1"/>
  <c r="H242" i="1"/>
  <c r="B242" i="1"/>
  <c r="AN241" i="1"/>
  <c r="AL241" i="1"/>
  <c r="AJ241" i="1"/>
  <c r="AH241" i="1"/>
  <c r="AF241" i="1"/>
  <c r="AC241" i="1"/>
  <c r="K241" i="1"/>
  <c r="H241" i="1"/>
  <c r="AA241" i="1" s="1"/>
  <c r="B241" i="1"/>
  <c r="AL231" i="4" s="1"/>
  <c r="AN240" i="1"/>
  <c r="AL240" i="1"/>
  <c r="AJ240" i="1"/>
  <c r="AH240" i="1"/>
  <c r="AF240" i="1"/>
  <c r="AC240" i="1"/>
  <c r="K240" i="1"/>
  <c r="H240" i="1"/>
  <c r="AA240" i="1" s="1"/>
  <c r="B240" i="1"/>
  <c r="AN239" i="1"/>
  <c r="AL239" i="1"/>
  <c r="AJ239" i="1"/>
  <c r="AH239" i="1"/>
  <c r="AF239" i="1"/>
  <c r="AC239" i="1"/>
  <c r="AO239" i="1" s="1"/>
  <c r="K239" i="1"/>
  <c r="H239" i="1"/>
  <c r="AA239" i="1" s="1"/>
  <c r="D239" i="1"/>
  <c r="B239" i="1"/>
  <c r="AL229" i="4" s="1"/>
  <c r="AN238" i="1"/>
  <c r="AL238" i="1"/>
  <c r="AJ238" i="1"/>
  <c r="AH238" i="1"/>
  <c r="AF238" i="1"/>
  <c r="AC238" i="1"/>
  <c r="AO238" i="1" s="1"/>
  <c r="K238" i="1"/>
  <c r="H238" i="1"/>
  <c r="B238" i="1"/>
  <c r="AL228" i="4" s="1"/>
  <c r="AN237" i="1"/>
  <c r="AL237" i="1"/>
  <c r="AJ237" i="1"/>
  <c r="AH237" i="1"/>
  <c r="AF237" i="1"/>
  <c r="AC237" i="1"/>
  <c r="AO237" i="1" s="1"/>
  <c r="K237" i="1"/>
  <c r="H237" i="1"/>
  <c r="AA237" i="1" s="1"/>
  <c r="B237" i="1"/>
  <c r="AL227" i="4" s="1"/>
  <c r="AN236" i="1"/>
  <c r="AL236" i="1"/>
  <c r="AJ236" i="1"/>
  <c r="AH236" i="1"/>
  <c r="AF236" i="1"/>
  <c r="AC236" i="1"/>
  <c r="AO236" i="1" s="1"/>
  <c r="K236" i="1"/>
  <c r="H236" i="1"/>
  <c r="D236" i="1"/>
  <c r="B236" i="1"/>
  <c r="AL226" i="4" s="1"/>
  <c r="AN235" i="1"/>
  <c r="AL235" i="1"/>
  <c r="AJ235" i="1"/>
  <c r="AH235" i="1"/>
  <c r="AF235" i="1"/>
  <c r="AC235" i="1"/>
  <c r="AO235" i="1" s="1"/>
  <c r="AA235" i="1"/>
  <c r="K235" i="1"/>
  <c r="H235" i="1"/>
  <c r="Z235" i="1" s="1"/>
  <c r="B235" i="1"/>
  <c r="AL225" i="4" s="1"/>
  <c r="AN234" i="1"/>
  <c r="AL234" i="1"/>
  <c r="AJ234" i="1"/>
  <c r="AH234" i="1"/>
  <c r="AF234" i="1"/>
  <c r="AC234" i="1"/>
  <c r="AO234" i="1" s="1"/>
  <c r="AA234" i="1"/>
  <c r="K234" i="1"/>
  <c r="H234" i="1"/>
  <c r="Z234" i="1" s="1"/>
  <c r="B234" i="1"/>
  <c r="AN233" i="1"/>
  <c r="AL233" i="1"/>
  <c r="AJ233" i="1"/>
  <c r="AH233" i="1"/>
  <c r="AF233" i="1"/>
  <c r="AC233" i="1"/>
  <c r="AO233" i="1" s="1"/>
  <c r="K233" i="1"/>
  <c r="H233" i="1"/>
  <c r="AA233" i="1" s="1"/>
  <c r="B233" i="1"/>
  <c r="AN232" i="1"/>
  <c r="AL232" i="1"/>
  <c r="AJ232" i="1"/>
  <c r="AH232" i="1"/>
  <c r="AF232" i="1"/>
  <c r="AC232" i="1"/>
  <c r="AO232" i="1" s="1"/>
  <c r="K232" i="1"/>
  <c r="H232" i="1"/>
  <c r="B232" i="1"/>
  <c r="AL222" i="4" s="1"/>
  <c r="AN231" i="1"/>
  <c r="AL231" i="1"/>
  <c r="AJ231" i="1"/>
  <c r="AH231" i="1"/>
  <c r="AF231" i="1"/>
  <c r="AC231" i="1"/>
  <c r="AO231" i="1" s="1"/>
  <c r="K231" i="1"/>
  <c r="H231" i="1"/>
  <c r="AA231" i="1" s="1"/>
  <c r="B231" i="1"/>
  <c r="AL221" i="4" s="1"/>
  <c r="AN230" i="1"/>
  <c r="AL230" i="1"/>
  <c r="AJ230" i="1"/>
  <c r="AH230" i="1"/>
  <c r="AF230" i="1"/>
  <c r="AC230" i="1"/>
  <c r="AO230" i="1" s="1"/>
  <c r="K230" i="1"/>
  <c r="H230" i="1"/>
  <c r="B230" i="1"/>
  <c r="AN229" i="1"/>
  <c r="AL229" i="1"/>
  <c r="AJ229" i="1"/>
  <c r="AH229" i="1"/>
  <c r="AF229" i="1"/>
  <c r="AC229" i="1"/>
  <c r="K229" i="1"/>
  <c r="H229" i="1"/>
  <c r="AA229" i="1" s="1"/>
  <c r="B229" i="1"/>
  <c r="AL219" i="4" s="1"/>
  <c r="AN228" i="1"/>
  <c r="AL228" i="1"/>
  <c r="AJ228" i="1"/>
  <c r="AH228" i="1"/>
  <c r="AF228" i="1"/>
  <c r="AC228" i="1"/>
  <c r="AO228" i="1" s="1"/>
  <c r="K228" i="1"/>
  <c r="H228" i="1"/>
  <c r="AA228" i="1" s="1"/>
  <c r="B228" i="1"/>
  <c r="AN227" i="1"/>
  <c r="AL227" i="1"/>
  <c r="AJ227" i="1"/>
  <c r="AH227" i="1"/>
  <c r="AF227" i="1"/>
  <c r="AC227" i="1"/>
  <c r="AO227" i="1" s="1"/>
  <c r="K227" i="1"/>
  <c r="H227" i="1"/>
  <c r="B227" i="1"/>
  <c r="AL217" i="4" s="1"/>
  <c r="AN226" i="1"/>
  <c r="AL226" i="1"/>
  <c r="AJ226" i="1"/>
  <c r="AH226" i="1"/>
  <c r="AF226" i="1"/>
  <c r="AC226" i="1"/>
  <c r="AO226" i="1" s="1"/>
  <c r="K226" i="1"/>
  <c r="H226" i="1"/>
  <c r="B226" i="1"/>
  <c r="AL216" i="4" s="1"/>
  <c r="AN225" i="1"/>
  <c r="AL225" i="1"/>
  <c r="AJ225" i="1"/>
  <c r="AH225" i="1"/>
  <c r="AF225" i="1"/>
  <c r="AC225" i="1"/>
  <c r="AO225" i="1" s="1"/>
  <c r="K225" i="1"/>
  <c r="H225" i="1"/>
  <c r="AA225" i="1" s="1"/>
  <c r="AD225" i="1" s="1"/>
  <c r="B225" i="1"/>
  <c r="AN224" i="1"/>
  <c r="AL224" i="1"/>
  <c r="AJ224" i="1"/>
  <c r="AH224" i="1"/>
  <c r="AF224" i="1"/>
  <c r="AC224" i="1"/>
  <c r="AO224" i="1" s="1"/>
  <c r="K224" i="1"/>
  <c r="H224" i="1"/>
  <c r="B224" i="1"/>
  <c r="AN223" i="1"/>
  <c r="AL223" i="1"/>
  <c r="AJ223" i="1"/>
  <c r="AH223" i="1"/>
  <c r="AF223" i="1"/>
  <c r="AC223" i="1"/>
  <c r="Z223" i="1"/>
  <c r="K223" i="1"/>
  <c r="H223" i="1"/>
  <c r="AA223" i="1" s="1"/>
  <c r="B223" i="1"/>
  <c r="AL213" i="4" s="1"/>
  <c r="AN222" i="1"/>
  <c r="AL222" i="1"/>
  <c r="AJ222" i="1"/>
  <c r="AH222" i="1"/>
  <c r="AF222" i="1"/>
  <c r="AC222" i="1"/>
  <c r="AO222" i="1" s="1"/>
  <c r="K222" i="1"/>
  <c r="H222" i="1"/>
  <c r="AA222" i="1" s="1"/>
  <c r="B222" i="1"/>
  <c r="AO221" i="1"/>
  <c r="AN221" i="1"/>
  <c r="AL221" i="1"/>
  <c r="AJ221" i="1"/>
  <c r="AH221" i="1"/>
  <c r="AF221" i="1"/>
  <c r="AC221" i="1"/>
  <c r="K221" i="1"/>
  <c r="H221" i="1"/>
  <c r="D221" i="1"/>
  <c r="B221" i="1"/>
  <c r="AL211" i="4" s="1"/>
  <c r="AN220" i="1"/>
  <c r="AL220" i="1"/>
  <c r="AJ220" i="1"/>
  <c r="AH220" i="1"/>
  <c r="AF220" i="1"/>
  <c r="AC220" i="1"/>
  <c r="AO220" i="1" s="1"/>
  <c r="K220" i="1"/>
  <c r="H220" i="1"/>
  <c r="B220" i="1"/>
  <c r="AL210" i="4" s="1"/>
  <c r="AO219" i="1"/>
  <c r="AN219" i="1"/>
  <c r="AL219" i="1"/>
  <c r="AJ219" i="1"/>
  <c r="AH219" i="1"/>
  <c r="AF219" i="1"/>
  <c r="AC219" i="1"/>
  <c r="K219" i="1"/>
  <c r="H219" i="1"/>
  <c r="AA219" i="1" s="1"/>
  <c r="AD219" i="1" s="1"/>
  <c r="B219" i="1"/>
  <c r="AL209" i="4" s="1"/>
  <c r="AN218" i="1"/>
  <c r="AL218" i="1"/>
  <c r="AJ218" i="1"/>
  <c r="AH218" i="1"/>
  <c r="AF218" i="1"/>
  <c r="AC218" i="1"/>
  <c r="AO218" i="1" s="1"/>
  <c r="K218" i="1"/>
  <c r="H218" i="1"/>
  <c r="B218" i="1"/>
  <c r="AL208" i="4" s="1"/>
  <c r="AN217" i="1"/>
  <c r="AL217" i="1"/>
  <c r="AJ217" i="1"/>
  <c r="AH217" i="1"/>
  <c r="AF217" i="1"/>
  <c r="AC217" i="1"/>
  <c r="AO217" i="1" s="1"/>
  <c r="K217" i="1"/>
  <c r="H217" i="1"/>
  <c r="AA217" i="1" s="1"/>
  <c r="AD217" i="1" s="1"/>
  <c r="B217" i="1"/>
  <c r="AL207" i="4" s="1"/>
  <c r="AN216" i="1"/>
  <c r="AL216" i="1"/>
  <c r="AJ216" i="1"/>
  <c r="AH216" i="1"/>
  <c r="AF216" i="1"/>
  <c r="AC216" i="1"/>
  <c r="AO216" i="1" s="1"/>
  <c r="K216" i="1"/>
  <c r="H216" i="1"/>
  <c r="AA216" i="1" s="1"/>
  <c r="AD216" i="1" s="1"/>
  <c r="B216" i="1"/>
  <c r="AO215" i="1"/>
  <c r="AN215" i="1"/>
  <c r="AL215" i="1"/>
  <c r="AJ215" i="1"/>
  <c r="AH215" i="1"/>
  <c r="AF215" i="1"/>
  <c r="AC215" i="1"/>
  <c r="K215" i="1"/>
  <c r="H215" i="1"/>
  <c r="AA215" i="1" s="1"/>
  <c r="AD215" i="1" s="1"/>
  <c r="B215" i="1"/>
  <c r="AL205" i="4" s="1"/>
  <c r="AO214" i="1"/>
  <c r="AN214" i="1"/>
  <c r="AL214" i="1"/>
  <c r="AJ214" i="1"/>
  <c r="AH214" i="1"/>
  <c r="AF214" i="1"/>
  <c r="AC214" i="1"/>
  <c r="K214" i="1"/>
  <c r="H214" i="1"/>
  <c r="B214" i="1"/>
  <c r="AL204" i="4" s="1"/>
  <c r="AN213" i="1"/>
  <c r="AL213" i="1"/>
  <c r="AJ213" i="1"/>
  <c r="AH213" i="1"/>
  <c r="AF213" i="1"/>
  <c r="AC213" i="1"/>
  <c r="AO213" i="1" s="1"/>
  <c r="K213" i="1"/>
  <c r="H213" i="1"/>
  <c r="AA213" i="1" s="1"/>
  <c r="B213" i="1"/>
  <c r="AL203" i="4" s="1"/>
  <c r="AN212" i="1"/>
  <c r="AL212" i="1"/>
  <c r="AJ212" i="1"/>
  <c r="AH212" i="1"/>
  <c r="AF212" i="1"/>
  <c r="AC212" i="1"/>
  <c r="AO212" i="1" s="1"/>
  <c r="K212" i="1"/>
  <c r="H212" i="1"/>
  <c r="B212" i="1"/>
  <c r="AL202" i="4" s="1"/>
  <c r="AN211" i="1"/>
  <c r="AL211" i="1"/>
  <c r="AJ211" i="1"/>
  <c r="AH211" i="1"/>
  <c r="AF211" i="1"/>
  <c r="AC211" i="1"/>
  <c r="AO211" i="1" s="1"/>
  <c r="Z211" i="1"/>
  <c r="K211" i="1"/>
  <c r="H211" i="1"/>
  <c r="AA211" i="1" s="1"/>
  <c r="AD211" i="1" s="1"/>
  <c r="B211" i="1"/>
  <c r="AL201" i="4" s="1"/>
  <c r="AN210" i="1"/>
  <c r="AL210" i="1"/>
  <c r="AJ210" i="1"/>
  <c r="AH210" i="1"/>
  <c r="AF210" i="1"/>
  <c r="AC210" i="1"/>
  <c r="AO210" i="1" s="1"/>
  <c r="K210" i="1"/>
  <c r="H210" i="1"/>
  <c r="Z210" i="1" s="1"/>
  <c r="B210" i="1"/>
  <c r="AN209" i="1"/>
  <c r="AL209" i="1"/>
  <c r="AJ209" i="1"/>
  <c r="AH209" i="1"/>
  <c r="AF209" i="1"/>
  <c r="AC209" i="1"/>
  <c r="AO209" i="1" s="1"/>
  <c r="K209" i="1"/>
  <c r="H209" i="1"/>
  <c r="B209" i="1"/>
  <c r="AL199" i="4" s="1"/>
  <c r="AN208" i="1"/>
  <c r="AL208" i="1"/>
  <c r="AJ208" i="1"/>
  <c r="AH208" i="1"/>
  <c r="AF208" i="1"/>
  <c r="AC208" i="1"/>
  <c r="AO208" i="1" s="1"/>
  <c r="K208" i="1"/>
  <c r="H208" i="1"/>
  <c r="B208" i="1"/>
  <c r="AL198" i="4" s="1"/>
  <c r="AN207" i="1"/>
  <c r="AL207" i="1"/>
  <c r="AJ207" i="1"/>
  <c r="AH207" i="1"/>
  <c r="AF207" i="1"/>
  <c r="AC207" i="1"/>
  <c r="AO207" i="1" s="1"/>
  <c r="K207" i="1"/>
  <c r="H207" i="1"/>
  <c r="AA207" i="1" s="1"/>
  <c r="AD207" i="1" s="1"/>
  <c r="D207" i="1"/>
  <c r="B207" i="1"/>
  <c r="AL197" i="4" s="1"/>
  <c r="AN206" i="1"/>
  <c r="AL206" i="1"/>
  <c r="AJ206" i="1"/>
  <c r="AH206" i="1"/>
  <c r="AF206" i="1"/>
  <c r="AC206" i="1"/>
  <c r="AO206" i="1" s="1"/>
  <c r="K206" i="1"/>
  <c r="H206" i="1"/>
  <c r="D206" i="1"/>
  <c r="B206" i="1"/>
  <c r="AL196" i="4" s="1"/>
  <c r="AN205" i="1"/>
  <c r="AL205" i="1"/>
  <c r="AJ205" i="1"/>
  <c r="AH205" i="1"/>
  <c r="AF205" i="1"/>
  <c r="AC205" i="1"/>
  <c r="K205" i="1"/>
  <c r="H205" i="1"/>
  <c r="AA205" i="1" s="1"/>
  <c r="D205" i="1"/>
  <c r="B205" i="1"/>
  <c r="AL195" i="4" s="1"/>
  <c r="AN204" i="1"/>
  <c r="AL204" i="1"/>
  <c r="AJ204" i="1"/>
  <c r="AH204" i="1"/>
  <c r="AF204" i="1"/>
  <c r="AC204" i="1"/>
  <c r="AO204" i="1" s="1"/>
  <c r="K204" i="1"/>
  <c r="H204" i="1"/>
  <c r="AA204" i="1" s="1"/>
  <c r="AD204" i="1" s="1"/>
  <c r="B204" i="1"/>
  <c r="AN203" i="1"/>
  <c r="AL203" i="1"/>
  <c r="AJ203" i="1"/>
  <c r="AH203" i="1"/>
  <c r="AF203" i="1"/>
  <c r="AC203" i="1"/>
  <c r="AO203" i="1" s="1"/>
  <c r="K203" i="1"/>
  <c r="H203" i="1"/>
  <c r="Z203" i="1" s="1"/>
  <c r="B203" i="1"/>
  <c r="AN202" i="1"/>
  <c r="AL202" i="1"/>
  <c r="AJ202" i="1"/>
  <c r="AH202" i="1"/>
  <c r="AF202" i="1"/>
  <c r="AC202" i="1"/>
  <c r="AO202" i="1" s="1"/>
  <c r="K202" i="1"/>
  <c r="H202" i="1"/>
  <c r="B202" i="1"/>
  <c r="AL192" i="4" s="1"/>
  <c r="AN201" i="1"/>
  <c r="AL201" i="1"/>
  <c r="AJ201" i="1"/>
  <c r="AH201" i="1"/>
  <c r="AF201" i="1"/>
  <c r="AC201" i="1"/>
  <c r="AO201" i="1" s="1"/>
  <c r="K201" i="1"/>
  <c r="H201" i="1"/>
  <c r="Z201" i="1" s="1"/>
  <c r="B201" i="1"/>
  <c r="AL191" i="4" s="1"/>
  <c r="AN200" i="1"/>
  <c r="AL200" i="1"/>
  <c r="AJ200" i="1"/>
  <c r="AH200" i="1"/>
  <c r="AF200" i="1"/>
  <c r="AC200" i="1"/>
  <c r="AO200" i="1" s="1"/>
  <c r="K200" i="1"/>
  <c r="H200" i="1"/>
  <c r="B200" i="1"/>
  <c r="AL190" i="4" s="1"/>
  <c r="AN199" i="1"/>
  <c r="AL199" i="1"/>
  <c r="AJ199" i="1"/>
  <c r="AH199" i="1"/>
  <c r="AF199" i="1"/>
  <c r="AC199" i="1"/>
  <c r="AO199" i="1" s="1"/>
  <c r="AA199" i="1"/>
  <c r="Z199" i="1"/>
  <c r="K199" i="1"/>
  <c r="H199" i="1"/>
  <c r="B199" i="1"/>
  <c r="AL189" i="4" s="1"/>
  <c r="AN198" i="1"/>
  <c r="AL198" i="1"/>
  <c r="AJ198" i="1"/>
  <c r="AH198" i="1"/>
  <c r="AF198" i="1"/>
  <c r="AC198" i="1"/>
  <c r="AO198" i="1" s="1"/>
  <c r="K198" i="1"/>
  <c r="H198" i="1"/>
  <c r="B198" i="1"/>
  <c r="AN197" i="1"/>
  <c r="AL197" i="1"/>
  <c r="AJ197" i="1"/>
  <c r="AH197" i="1"/>
  <c r="AF197" i="1"/>
  <c r="AC197" i="1"/>
  <c r="AO197" i="1" s="1"/>
  <c r="K197" i="1"/>
  <c r="H197" i="1"/>
  <c r="AA197" i="1" s="1"/>
  <c r="B197" i="1"/>
  <c r="AN196" i="1"/>
  <c r="AL196" i="1"/>
  <c r="AJ196" i="1"/>
  <c r="AH196" i="1"/>
  <c r="AF196" i="1"/>
  <c r="AC196" i="1"/>
  <c r="AO196" i="1" s="1"/>
  <c r="K196" i="1"/>
  <c r="H196" i="1"/>
  <c r="Z196" i="1" s="1"/>
  <c r="B196" i="1"/>
  <c r="AL186" i="4" s="1"/>
  <c r="AN195" i="1"/>
  <c r="AL195" i="1"/>
  <c r="AJ195" i="1"/>
  <c r="AH195" i="1"/>
  <c r="AF195" i="1"/>
  <c r="AC195" i="1"/>
  <c r="AO195" i="1" s="1"/>
  <c r="K195" i="1"/>
  <c r="H195" i="1"/>
  <c r="AA195" i="1" s="1"/>
  <c r="AD195" i="1" s="1"/>
  <c r="B195" i="1"/>
  <c r="AL185" i="4" s="1"/>
  <c r="AN194" i="1"/>
  <c r="AL194" i="1"/>
  <c r="AJ194" i="1"/>
  <c r="AH194" i="1"/>
  <c r="AF194" i="1"/>
  <c r="AC194" i="1"/>
  <c r="AO194" i="1" s="1"/>
  <c r="K194" i="1"/>
  <c r="H194" i="1"/>
  <c r="B194" i="1"/>
  <c r="AO193" i="1"/>
  <c r="AN193" i="1"/>
  <c r="AL193" i="1"/>
  <c r="AJ193" i="1"/>
  <c r="AH193" i="1"/>
  <c r="AF193" i="1"/>
  <c r="AC193" i="1"/>
  <c r="K193" i="1"/>
  <c r="H193" i="1"/>
  <c r="AA193" i="1" s="1"/>
  <c r="B193" i="1"/>
  <c r="AL183" i="4" s="1"/>
  <c r="AN192" i="1"/>
  <c r="AL192" i="1"/>
  <c r="AJ192" i="1"/>
  <c r="AH192" i="1"/>
  <c r="AF192" i="1"/>
  <c r="AC192" i="1"/>
  <c r="K192" i="1"/>
  <c r="H192" i="1"/>
  <c r="AA192" i="1" s="1"/>
  <c r="B192" i="1"/>
  <c r="AN191" i="1"/>
  <c r="AL191" i="1"/>
  <c r="AJ191" i="1"/>
  <c r="AH191" i="1"/>
  <c r="AF191" i="1"/>
  <c r="AC191" i="1"/>
  <c r="AO191" i="1" s="1"/>
  <c r="K191" i="1"/>
  <c r="H191" i="1"/>
  <c r="AA191" i="1" s="1"/>
  <c r="B191" i="1"/>
  <c r="AN190" i="1"/>
  <c r="AL190" i="1"/>
  <c r="AJ190" i="1"/>
  <c r="AH190" i="1"/>
  <c r="AF190" i="1"/>
  <c r="AC190" i="1"/>
  <c r="AO190" i="1" s="1"/>
  <c r="K190" i="1"/>
  <c r="H190" i="1"/>
  <c r="Z190" i="1" s="1"/>
  <c r="D190" i="1"/>
  <c r="B190" i="1"/>
  <c r="AL180" i="4" s="1"/>
  <c r="AO189" i="1"/>
  <c r="AN189" i="1"/>
  <c r="AL189" i="1"/>
  <c r="AJ189" i="1"/>
  <c r="AH189" i="1"/>
  <c r="AF189" i="1"/>
  <c r="AC189" i="1"/>
  <c r="K189" i="1"/>
  <c r="H189" i="1"/>
  <c r="AA189" i="1" s="1"/>
  <c r="B189" i="1"/>
  <c r="AL179" i="4" s="1"/>
  <c r="AN188" i="1"/>
  <c r="AL188" i="1"/>
  <c r="AJ188" i="1"/>
  <c r="AH188" i="1"/>
  <c r="AF188" i="1"/>
  <c r="AC188" i="1"/>
  <c r="AO188" i="1" s="1"/>
  <c r="K188" i="1"/>
  <c r="H188" i="1"/>
  <c r="AA188" i="1" s="1"/>
  <c r="B188" i="1"/>
  <c r="AL178" i="4" s="1"/>
  <c r="AN187" i="1"/>
  <c r="AL187" i="1"/>
  <c r="AJ187" i="1"/>
  <c r="AH187" i="1"/>
  <c r="AF187" i="1"/>
  <c r="AC187" i="1"/>
  <c r="AO187" i="1" s="1"/>
  <c r="K187" i="1"/>
  <c r="H187" i="1"/>
  <c r="Z187" i="1" s="1"/>
  <c r="B187" i="1"/>
  <c r="AN186" i="1"/>
  <c r="AL186" i="1"/>
  <c r="AJ186" i="1"/>
  <c r="AH186" i="1"/>
  <c r="AF186" i="1"/>
  <c r="AC186" i="1"/>
  <c r="AO186" i="1" s="1"/>
  <c r="K186" i="1"/>
  <c r="H186" i="1"/>
  <c r="AA186" i="1" s="1"/>
  <c r="AD186" i="1" s="1"/>
  <c r="B186" i="1"/>
  <c r="AO185" i="1"/>
  <c r="AN185" i="1"/>
  <c r="AL185" i="1"/>
  <c r="AJ185" i="1"/>
  <c r="AH185" i="1"/>
  <c r="AF185" i="1"/>
  <c r="AC185" i="1"/>
  <c r="K185" i="1"/>
  <c r="H185" i="1"/>
  <c r="AA185" i="1" s="1"/>
  <c r="AD185" i="1" s="1"/>
  <c r="B185" i="1"/>
  <c r="AL175" i="4" s="1"/>
  <c r="AN184" i="1"/>
  <c r="AL184" i="1"/>
  <c r="AJ184" i="1"/>
  <c r="AH184" i="1"/>
  <c r="AF184" i="1"/>
  <c r="AC184" i="1"/>
  <c r="AO184" i="1" s="1"/>
  <c r="K184" i="1"/>
  <c r="H184" i="1"/>
  <c r="Z184" i="1" s="1"/>
  <c r="B184" i="1"/>
  <c r="AL174" i="4" s="1"/>
  <c r="AN183" i="1"/>
  <c r="AL183" i="1"/>
  <c r="AJ183" i="1"/>
  <c r="AH183" i="1"/>
  <c r="AF183" i="1"/>
  <c r="AC183" i="1"/>
  <c r="AO183" i="1" s="1"/>
  <c r="K183" i="1"/>
  <c r="H183" i="1"/>
  <c r="Z183" i="1" s="1"/>
  <c r="B183" i="1"/>
  <c r="AL173" i="4" s="1"/>
  <c r="AN182" i="1"/>
  <c r="AL182" i="1"/>
  <c r="AJ182" i="1"/>
  <c r="AH182" i="1"/>
  <c r="AF182" i="1"/>
  <c r="AC182" i="1"/>
  <c r="AO182" i="1" s="1"/>
  <c r="K182" i="1"/>
  <c r="H182" i="1"/>
  <c r="AA182" i="1" s="1"/>
  <c r="B182" i="1"/>
  <c r="AL172" i="4" s="1"/>
  <c r="AN181" i="1"/>
  <c r="AL181" i="1"/>
  <c r="AJ181" i="1"/>
  <c r="AH181" i="1"/>
  <c r="AF181" i="1"/>
  <c r="AC181" i="1"/>
  <c r="AA181" i="1"/>
  <c r="K181" i="1"/>
  <c r="H181" i="1"/>
  <c r="Z181" i="1" s="1"/>
  <c r="B181" i="1"/>
  <c r="AL171" i="4" s="1"/>
  <c r="AN180" i="1"/>
  <c r="AL180" i="1"/>
  <c r="AJ180" i="1"/>
  <c r="AH180" i="1"/>
  <c r="AF180" i="1"/>
  <c r="AC180" i="1"/>
  <c r="AO180" i="1" s="1"/>
  <c r="K180" i="1"/>
  <c r="H180" i="1"/>
  <c r="AA180" i="1" s="1"/>
  <c r="B180" i="1"/>
  <c r="AN179" i="1"/>
  <c r="AL179" i="1"/>
  <c r="AJ179" i="1"/>
  <c r="AH179" i="1"/>
  <c r="AF179" i="1"/>
  <c r="AC179" i="1"/>
  <c r="AO179" i="1" s="1"/>
  <c r="K179" i="1"/>
  <c r="H179" i="1"/>
  <c r="AA179" i="1" s="1"/>
  <c r="B179" i="1"/>
  <c r="AL169" i="4" s="1"/>
  <c r="AN178" i="1"/>
  <c r="AL178" i="1"/>
  <c r="AJ178" i="1"/>
  <c r="AH178" i="1"/>
  <c r="AF178" i="1"/>
  <c r="AC178" i="1"/>
  <c r="K178" i="1"/>
  <c r="H178" i="1"/>
  <c r="Z178" i="1" s="1"/>
  <c r="B178" i="1"/>
  <c r="AL168" i="4" s="1"/>
  <c r="AO177" i="1"/>
  <c r="AN177" i="1"/>
  <c r="AL177" i="1"/>
  <c r="AJ177" i="1"/>
  <c r="AH177" i="1"/>
  <c r="AF177" i="1"/>
  <c r="AC177" i="1"/>
  <c r="K177" i="1"/>
  <c r="H177" i="1"/>
  <c r="AA177" i="1" s="1"/>
  <c r="AD177" i="1" s="1"/>
  <c r="B177" i="1"/>
  <c r="AL167" i="4" s="1"/>
  <c r="AO176" i="1"/>
  <c r="AN176" i="1"/>
  <c r="AL176" i="1"/>
  <c r="AJ176" i="1"/>
  <c r="AH176" i="1"/>
  <c r="AF176" i="1"/>
  <c r="AC176" i="1"/>
  <c r="K176" i="1"/>
  <c r="H176" i="1"/>
  <c r="AA176" i="1" s="1"/>
  <c r="AD176" i="1" s="1"/>
  <c r="B176" i="1"/>
  <c r="AL166" i="4" s="1"/>
  <c r="AN175" i="1"/>
  <c r="AL175" i="1"/>
  <c r="AJ175" i="1"/>
  <c r="AH175" i="1"/>
  <c r="AF175" i="1"/>
  <c r="AC175" i="1"/>
  <c r="AO175" i="1" s="1"/>
  <c r="K175" i="1"/>
  <c r="H175" i="1"/>
  <c r="AA175" i="1" s="1"/>
  <c r="B175" i="1"/>
  <c r="AL165" i="4" s="1"/>
  <c r="AN174" i="1"/>
  <c r="AL174" i="1"/>
  <c r="AJ174" i="1"/>
  <c r="AH174" i="1"/>
  <c r="AF174" i="1"/>
  <c r="AC174" i="1"/>
  <c r="AO174" i="1" s="1"/>
  <c r="K174" i="1"/>
  <c r="H174" i="1"/>
  <c r="AA174" i="1" s="1"/>
  <c r="B174" i="1"/>
  <c r="AL164" i="4" s="1"/>
  <c r="AN173" i="1"/>
  <c r="AL173" i="1"/>
  <c r="AJ173" i="1"/>
  <c r="AH173" i="1"/>
  <c r="AF173" i="1"/>
  <c r="AC173" i="1"/>
  <c r="AO173" i="1" s="1"/>
  <c r="K173" i="1"/>
  <c r="H173" i="1"/>
  <c r="AA173" i="1" s="1"/>
  <c r="AD173" i="1" s="1"/>
  <c r="B173" i="1"/>
  <c r="AN172" i="1"/>
  <c r="AL172" i="1"/>
  <c r="AJ172" i="1"/>
  <c r="AH172" i="1"/>
  <c r="AF172" i="1"/>
  <c r="AC172" i="1"/>
  <c r="K172" i="1"/>
  <c r="H172" i="1"/>
  <c r="AA172" i="1" s="1"/>
  <c r="B172" i="1"/>
  <c r="AL162" i="4" s="1"/>
  <c r="AN171" i="1"/>
  <c r="AL171" i="1"/>
  <c r="AJ171" i="1"/>
  <c r="AH171" i="1"/>
  <c r="AF171" i="1"/>
  <c r="AC171" i="1"/>
  <c r="AO171" i="1" s="1"/>
  <c r="K171" i="1"/>
  <c r="H171" i="1"/>
  <c r="AA171" i="1" s="1"/>
  <c r="B171" i="1"/>
  <c r="AL161" i="4" s="1"/>
  <c r="AN170" i="1"/>
  <c r="AL170" i="1"/>
  <c r="AJ170" i="1"/>
  <c r="AH170" i="1"/>
  <c r="AF170" i="1"/>
  <c r="AC170" i="1"/>
  <c r="AO170" i="1" s="1"/>
  <c r="K170" i="1"/>
  <c r="H170" i="1"/>
  <c r="AA170" i="1" s="1"/>
  <c r="B170" i="1"/>
  <c r="AN169" i="1"/>
  <c r="AL169" i="1"/>
  <c r="AJ169" i="1"/>
  <c r="AH169" i="1"/>
  <c r="AF169" i="1"/>
  <c r="AC169" i="1"/>
  <c r="AO169" i="1" s="1"/>
  <c r="K169" i="1"/>
  <c r="H169" i="1"/>
  <c r="B169" i="1"/>
  <c r="AN168" i="1"/>
  <c r="AL168" i="1"/>
  <c r="AJ168" i="1"/>
  <c r="AH168" i="1"/>
  <c r="AF168" i="1"/>
  <c r="AC168" i="1"/>
  <c r="AO168" i="1" s="1"/>
  <c r="K168" i="1"/>
  <c r="H168" i="1"/>
  <c r="AA168" i="1" s="1"/>
  <c r="B168" i="1"/>
  <c r="AL158" i="4" s="1"/>
  <c r="AN167" i="1"/>
  <c r="AL167" i="1"/>
  <c r="AJ167" i="1"/>
  <c r="AH167" i="1"/>
  <c r="AF167" i="1"/>
  <c r="AC167" i="1"/>
  <c r="AO167" i="1" s="1"/>
  <c r="K167" i="1"/>
  <c r="H167" i="1"/>
  <c r="AA167" i="1" s="1"/>
  <c r="B167" i="1"/>
  <c r="AL157" i="4" s="1"/>
  <c r="AN166" i="1"/>
  <c r="AL166" i="1"/>
  <c r="AJ166" i="1"/>
  <c r="AH166" i="1"/>
  <c r="AF166" i="1"/>
  <c r="AC166" i="1"/>
  <c r="Z166" i="1"/>
  <c r="K166" i="1"/>
  <c r="H166" i="1"/>
  <c r="AA166" i="1" s="1"/>
  <c r="B166" i="1"/>
  <c r="AL156" i="4" s="1"/>
  <c r="AN165" i="1"/>
  <c r="AL165" i="1"/>
  <c r="AJ165" i="1"/>
  <c r="AH165" i="1"/>
  <c r="AF165" i="1"/>
  <c r="AC165" i="1"/>
  <c r="AO165" i="1" s="1"/>
  <c r="K165" i="1"/>
  <c r="H165" i="1"/>
  <c r="AA165" i="1" s="1"/>
  <c r="B165" i="1"/>
  <c r="AN164" i="1"/>
  <c r="AL164" i="1"/>
  <c r="AJ164" i="1"/>
  <c r="AH164" i="1"/>
  <c r="AF164" i="1"/>
  <c r="AC164" i="1"/>
  <c r="AO164" i="1" s="1"/>
  <c r="K164" i="1"/>
  <c r="H164" i="1"/>
  <c r="AA164" i="1" s="1"/>
  <c r="AD164" i="1" s="1"/>
  <c r="B164" i="1"/>
  <c r="AO163" i="1"/>
  <c r="AN163" i="1"/>
  <c r="AL163" i="1"/>
  <c r="AJ163" i="1"/>
  <c r="AH163" i="1"/>
  <c r="AF163" i="1"/>
  <c r="AC163" i="1"/>
  <c r="K163" i="1"/>
  <c r="H163" i="1"/>
  <c r="B163" i="1"/>
  <c r="AO162" i="1"/>
  <c r="AN162" i="1"/>
  <c r="AL162" i="1"/>
  <c r="AJ162" i="1"/>
  <c r="AH162" i="1"/>
  <c r="AF162" i="1"/>
  <c r="AC162" i="1"/>
  <c r="K162" i="1"/>
  <c r="H162" i="1"/>
  <c r="AA162" i="1" s="1"/>
  <c r="B162" i="1"/>
  <c r="AL152" i="4" s="1"/>
  <c r="AN161" i="1"/>
  <c r="AL161" i="1"/>
  <c r="AJ161" i="1"/>
  <c r="AH161" i="1"/>
  <c r="AF161" i="1"/>
  <c r="AC161" i="1"/>
  <c r="AO161" i="1" s="1"/>
  <c r="K161" i="1"/>
  <c r="H161" i="1"/>
  <c r="AA161" i="1" s="1"/>
  <c r="B161" i="1"/>
  <c r="AL151" i="4" s="1"/>
  <c r="AN160" i="1"/>
  <c r="AL160" i="1"/>
  <c r="AJ160" i="1"/>
  <c r="AH160" i="1"/>
  <c r="AF160" i="1"/>
  <c r="AC160" i="1"/>
  <c r="AA160" i="1"/>
  <c r="K160" i="1"/>
  <c r="H160" i="1"/>
  <c r="Z160" i="1" s="1"/>
  <c r="B160" i="1"/>
  <c r="AL150" i="4" s="1"/>
  <c r="AN159" i="1"/>
  <c r="AL159" i="1"/>
  <c r="AJ159" i="1"/>
  <c r="AH159" i="1"/>
  <c r="AF159" i="1"/>
  <c r="AC159" i="1"/>
  <c r="AO159" i="1" s="1"/>
  <c r="K159" i="1"/>
  <c r="H159" i="1"/>
  <c r="B159" i="1"/>
  <c r="AN158" i="1"/>
  <c r="AL158" i="1"/>
  <c r="AJ158" i="1"/>
  <c r="AH158" i="1"/>
  <c r="AF158" i="1"/>
  <c r="AC158" i="1"/>
  <c r="AO158" i="1" s="1"/>
  <c r="K158" i="1"/>
  <c r="H158" i="1"/>
  <c r="AA158" i="1" s="1"/>
  <c r="AD158" i="1" s="1"/>
  <c r="B158" i="1"/>
  <c r="AN157" i="1"/>
  <c r="AL157" i="1"/>
  <c r="AJ157" i="1"/>
  <c r="AH157" i="1"/>
  <c r="AF157" i="1"/>
  <c r="AC157" i="1"/>
  <c r="AO157" i="1" s="1"/>
  <c r="K157" i="1"/>
  <c r="H157" i="1"/>
  <c r="Z157" i="1" s="1"/>
  <c r="B157" i="1"/>
  <c r="AN156" i="1"/>
  <c r="AL156" i="1"/>
  <c r="AJ156" i="1"/>
  <c r="AH156" i="1"/>
  <c r="AF156" i="1"/>
  <c r="AC156" i="1"/>
  <c r="AO156" i="1" s="1"/>
  <c r="K156" i="1"/>
  <c r="H156" i="1"/>
  <c r="AA156" i="1" s="1"/>
  <c r="B156" i="1"/>
  <c r="AN155" i="1"/>
  <c r="AL155" i="1"/>
  <c r="AJ155" i="1"/>
  <c r="AH155" i="1"/>
  <c r="AF155" i="1"/>
  <c r="AC155" i="1"/>
  <c r="AO155" i="1" s="1"/>
  <c r="K155" i="1"/>
  <c r="H155" i="1"/>
  <c r="AA155" i="1" s="1"/>
  <c r="B155" i="1"/>
  <c r="AN154" i="1"/>
  <c r="AL154" i="1"/>
  <c r="AJ154" i="1"/>
  <c r="AH154" i="1"/>
  <c r="AF154" i="1"/>
  <c r="AC154" i="1"/>
  <c r="K154" i="1"/>
  <c r="H154" i="1"/>
  <c r="B154" i="1"/>
  <c r="AL144" i="4" s="1"/>
  <c r="AN153" i="1"/>
  <c r="AL153" i="1"/>
  <c r="AJ153" i="1"/>
  <c r="AH153" i="1"/>
  <c r="AF153" i="1"/>
  <c r="AC153" i="1"/>
  <c r="AO153" i="1" s="1"/>
  <c r="K153" i="1"/>
  <c r="H153" i="1"/>
  <c r="AA153" i="1" s="1"/>
  <c r="B153" i="1"/>
  <c r="AO152" i="1"/>
  <c r="AN152" i="1"/>
  <c r="AL152" i="1"/>
  <c r="AJ152" i="1"/>
  <c r="AH152" i="1"/>
  <c r="AF152" i="1"/>
  <c r="AC152" i="1"/>
  <c r="K152" i="1"/>
  <c r="H152" i="1"/>
  <c r="AA152" i="1" s="1"/>
  <c r="B152" i="1"/>
  <c r="AL142" i="4" s="1"/>
  <c r="AO151" i="1"/>
  <c r="AN151" i="1"/>
  <c r="AL151" i="1"/>
  <c r="AJ151" i="1"/>
  <c r="AH151" i="1"/>
  <c r="AF151" i="1"/>
  <c r="AC151" i="1"/>
  <c r="K151" i="1"/>
  <c r="H151" i="1"/>
  <c r="B151" i="1"/>
  <c r="AL141" i="4" s="1"/>
  <c r="AN150" i="1"/>
  <c r="AL150" i="1"/>
  <c r="AJ150" i="1"/>
  <c r="AH150" i="1"/>
  <c r="AF150" i="1"/>
  <c r="AC150" i="1"/>
  <c r="AO150" i="1" s="1"/>
  <c r="K150" i="1"/>
  <c r="H150" i="1"/>
  <c r="AA150" i="1" s="1"/>
  <c r="B150" i="1"/>
  <c r="AL140" i="4" s="1"/>
  <c r="AN149" i="1"/>
  <c r="AL149" i="1"/>
  <c r="AJ149" i="1"/>
  <c r="AH149" i="1"/>
  <c r="AF149" i="1"/>
  <c r="AC149" i="1"/>
  <c r="AO149" i="1" s="1"/>
  <c r="K149" i="1"/>
  <c r="H149" i="1"/>
  <c r="AA149" i="1" s="1"/>
  <c r="B149" i="1"/>
  <c r="AL139" i="4" s="1"/>
  <c r="AN148" i="1"/>
  <c r="AL148" i="1"/>
  <c r="AJ148" i="1"/>
  <c r="AH148" i="1"/>
  <c r="AF148" i="1"/>
  <c r="AC148" i="1"/>
  <c r="K148" i="1"/>
  <c r="H148" i="1"/>
  <c r="Z148" i="1" s="1"/>
  <c r="B148" i="1"/>
  <c r="AL138" i="4" s="1"/>
  <c r="AN147" i="1"/>
  <c r="AL147" i="1"/>
  <c r="AJ147" i="1"/>
  <c r="AH147" i="1"/>
  <c r="AF147" i="1"/>
  <c r="AC147" i="1"/>
  <c r="AO147" i="1" s="1"/>
  <c r="K147" i="1"/>
  <c r="H147" i="1"/>
  <c r="AA147" i="1" s="1"/>
  <c r="B147" i="1"/>
  <c r="AN146" i="1"/>
  <c r="AL146" i="1"/>
  <c r="AJ146" i="1"/>
  <c r="AH146" i="1"/>
  <c r="AF146" i="1"/>
  <c r="AC146" i="1"/>
  <c r="AO146" i="1" s="1"/>
  <c r="AA146" i="1"/>
  <c r="AD146" i="1" s="1"/>
  <c r="Z146" i="1"/>
  <c r="K146" i="1"/>
  <c r="H146" i="1"/>
  <c r="B146" i="1"/>
  <c r="AN145" i="1"/>
  <c r="AL145" i="1"/>
  <c r="AJ145" i="1"/>
  <c r="AH145" i="1"/>
  <c r="AF145" i="1"/>
  <c r="AC145" i="1"/>
  <c r="AO145" i="1" s="1"/>
  <c r="K145" i="1"/>
  <c r="H145" i="1"/>
  <c r="Z145" i="1" s="1"/>
  <c r="B145" i="1"/>
  <c r="AN144" i="1"/>
  <c r="AL144" i="1"/>
  <c r="AJ144" i="1"/>
  <c r="AH144" i="1"/>
  <c r="AF144" i="1"/>
  <c r="AC144" i="1"/>
  <c r="AO144" i="1" s="1"/>
  <c r="K144" i="1"/>
  <c r="H144" i="1"/>
  <c r="AA144" i="1" s="1"/>
  <c r="B144" i="1"/>
  <c r="AN143" i="1"/>
  <c r="AL143" i="1"/>
  <c r="AJ143" i="1"/>
  <c r="AH143" i="1"/>
  <c r="AF143" i="1"/>
  <c r="AC143" i="1"/>
  <c r="AO143" i="1" s="1"/>
  <c r="K143" i="1"/>
  <c r="H143" i="1"/>
  <c r="AA143" i="1" s="1"/>
  <c r="B143" i="1"/>
  <c r="AN142" i="1"/>
  <c r="AL142" i="1"/>
  <c r="AJ142" i="1"/>
  <c r="AH142" i="1"/>
  <c r="AF142" i="1"/>
  <c r="AC142" i="1"/>
  <c r="AO142" i="1" s="1"/>
  <c r="Z142" i="1"/>
  <c r="K142" i="1"/>
  <c r="H142" i="1"/>
  <c r="AA142" i="1" s="1"/>
  <c r="B142" i="1"/>
  <c r="AL132" i="4" s="1"/>
  <c r="AN141" i="1"/>
  <c r="AL141" i="1"/>
  <c r="AJ141" i="1"/>
  <c r="AH141" i="1"/>
  <c r="AF141" i="1"/>
  <c r="AC141" i="1"/>
  <c r="AO141" i="1" s="1"/>
  <c r="K141" i="1"/>
  <c r="H141" i="1"/>
  <c r="B141" i="1"/>
  <c r="AN140" i="1"/>
  <c r="AL140" i="1"/>
  <c r="AJ140" i="1"/>
  <c r="AH140" i="1"/>
  <c r="AF140" i="1"/>
  <c r="AC140" i="1"/>
  <c r="AO140" i="1" s="1"/>
  <c r="K140" i="1"/>
  <c r="H140" i="1"/>
  <c r="AA140" i="1" s="1"/>
  <c r="AD140" i="1" s="1"/>
  <c r="B140" i="1"/>
  <c r="AL130" i="4" s="1"/>
  <c r="AN139" i="1"/>
  <c r="AL139" i="1"/>
  <c r="AJ139" i="1"/>
  <c r="AH139" i="1"/>
  <c r="AF139" i="1"/>
  <c r="AC139" i="1"/>
  <c r="AO139" i="1" s="1"/>
  <c r="K139" i="1"/>
  <c r="H139" i="1"/>
  <c r="Z139" i="1" s="1"/>
  <c r="B139" i="1"/>
  <c r="AN138" i="1"/>
  <c r="AL138" i="1"/>
  <c r="AJ138" i="1"/>
  <c r="AH138" i="1"/>
  <c r="AF138" i="1"/>
  <c r="AC138" i="1"/>
  <c r="AO138" i="1" s="1"/>
  <c r="K138" i="1"/>
  <c r="H138" i="1"/>
  <c r="AA138" i="1" s="1"/>
  <c r="AD138" i="1" s="1"/>
  <c r="B138" i="1"/>
  <c r="AN137" i="1"/>
  <c r="AL137" i="1"/>
  <c r="AJ137" i="1"/>
  <c r="AH137" i="1"/>
  <c r="AF137" i="1"/>
  <c r="AC137" i="1"/>
  <c r="K137" i="1"/>
  <c r="H137" i="1"/>
  <c r="AA137" i="1" s="1"/>
  <c r="B137" i="1"/>
  <c r="AL127" i="4" s="1"/>
  <c r="AN136" i="1"/>
  <c r="AL136" i="1"/>
  <c r="AJ136" i="1"/>
  <c r="AH136" i="1"/>
  <c r="AF136" i="1"/>
  <c r="AC136" i="1"/>
  <c r="AO136" i="1" s="1"/>
  <c r="K136" i="1"/>
  <c r="H136" i="1"/>
  <c r="AA136" i="1" s="1"/>
  <c r="AD136" i="1" s="1"/>
  <c r="B136" i="1"/>
  <c r="AN135" i="1"/>
  <c r="AL135" i="1"/>
  <c r="AJ135" i="1"/>
  <c r="AH135" i="1"/>
  <c r="AF135" i="1"/>
  <c r="AC135" i="1"/>
  <c r="AO135" i="1" s="1"/>
  <c r="K135" i="1"/>
  <c r="H135" i="1"/>
  <c r="AA135" i="1" s="1"/>
  <c r="B135" i="1"/>
  <c r="AN134" i="1"/>
  <c r="AL134" i="1"/>
  <c r="AJ134" i="1"/>
  <c r="AH134" i="1"/>
  <c r="AF134" i="1"/>
  <c r="AC134" i="1"/>
  <c r="AO134" i="1" s="1"/>
  <c r="K134" i="1"/>
  <c r="H134" i="1"/>
  <c r="D134" i="1"/>
  <c r="B134" i="1"/>
  <c r="AL124" i="4" s="1"/>
  <c r="AN133" i="1"/>
  <c r="AL133" i="1"/>
  <c r="AJ133" i="1"/>
  <c r="AH133" i="1"/>
  <c r="AF133" i="1"/>
  <c r="AC133" i="1"/>
  <c r="AO133" i="1" s="1"/>
  <c r="K133" i="1"/>
  <c r="H133" i="1"/>
  <c r="Z133" i="1" s="1"/>
  <c r="B133" i="1"/>
  <c r="AN132" i="1"/>
  <c r="AL132" i="1"/>
  <c r="AJ132" i="1"/>
  <c r="AH132" i="1"/>
  <c r="AF132" i="1"/>
  <c r="AC132" i="1"/>
  <c r="AO132" i="1" s="1"/>
  <c r="K132" i="1"/>
  <c r="H132" i="1"/>
  <c r="AA132" i="1" s="1"/>
  <c r="B132" i="1"/>
  <c r="AL122" i="4" s="1"/>
  <c r="AN131" i="1"/>
  <c r="AL131" i="1"/>
  <c r="AJ131" i="1"/>
  <c r="AH131" i="1"/>
  <c r="AF131" i="1"/>
  <c r="AC131" i="1"/>
  <c r="AO131" i="1" s="1"/>
  <c r="K131" i="1"/>
  <c r="H131" i="1"/>
  <c r="AA131" i="1" s="1"/>
  <c r="AD131" i="1" s="1"/>
  <c r="B131" i="1"/>
  <c r="AL121" i="4" s="1"/>
  <c r="AN130" i="1"/>
  <c r="AL130" i="1"/>
  <c r="AJ130" i="1"/>
  <c r="AH130" i="1"/>
  <c r="AF130" i="1"/>
  <c r="AC130" i="1"/>
  <c r="AO130" i="1" s="1"/>
  <c r="K130" i="1"/>
  <c r="H130" i="1"/>
  <c r="Z130" i="1" s="1"/>
  <c r="B130" i="1"/>
  <c r="AL120" i="4" s="1"/>
  <c r="AN129" i="1"/>
  <c r="AL129" i="1"/>
  <c r="AJ129" i="1"/>
  <c r="AH129" i="1"/>
  <c r="AF129" i="1"/>
  <c r="AC129" i="1"/>
  <c r="AO129" i="1" s="1"/>
  <c r="K129" i="1"/>
  <c r="H129" i="1"/>
  <c r="B129" i="1"/>
  <c r="AN128" i="1"/>
  <c r="AL128" i="1"/>
  <c r="AJ128" i="1"/>
  <c r="AH128" i="1"/>
  <c r="AF128" i="1"/>
  <c r="AC128" i="1"/>
  <c r="AO128" i="1" s="1"/>
  <c r="K128" i="1"/>
  <c r="H128" i="1"/>
  <c r="AA128" i="1" s="1"/>
  <c r="B128" i="1"/>
  <c r="AL118" i="4" s="1"/>
  <c r="AN127" i="1"/>
  <c r="AL127" i="1"/>
  <c r="AJ127" i="1"/>
  <c r="AH127" i="1"/>
  <c r="AF127" i="1"/>
  <c r="AC127" i="1"/>
  <c r="AO127" i="1" s="1"/>
  <c r="K127" i="1"/>
  <c r="H127" i="1"/>
  <c r="B127" i="1"/>
  <c r="AL117" i="4" s="1"/>
  <c r="AO126" i="1"/>
  <c r="AN126" i="1"/>
  <c r="AL126" i="1"/>
  <c r="AJ126" i="1"/>
  <c r="AH126" i="1"/>
  <c r="AF126" i="1"/>
  <c r="AC126" i="1"/>
  <c r="K126" i="1"/>
  <c r="H126" i="1"/>
  <c r="D126" i="1"/>
  <c r="B126" i="1"/>
  <c r="AL116" i="4" s="1"/>
  <c r="AO125" i="1"/>
  <c r="AN125" i="1"/>
  <c r="AL125" i="1"/>
  <c r="AJ125" i="1"/>
  <c r="AH125" i="1"/>
  <c r="AF125" i="1"/>
  <c r="AC125" i="1"/>
  <c r="K125" i="1"/>
  <c r="H125" i="1"/>
  <c r="AA125" i="1" s="1"/>
  <c r="AD125" i="1" s="1"/>
  <c r="B125" i="1"/>
  <c r="AL115" i="4" s="1"/>
  <c r="AN124" i="1"/>
  <c r="AL124" i="1"/>
  <c r="AJ124" i="1"/>
  <c r="AH124" i="1"/>
  <c r="AF124" i="1"/>
  <c r="AC124" i="1"/>
  <c r="AO124" i="1" s="1"/>
  <c r="K124" i="1"/>
  <c r="H124" i="1"/>
  <c r="AA124" i="1" s="1"/>
  <c r="B124" i="1"/>
  <c r="AL114" i="4" s="1"/>
  <c r="AN123" i="1"/>
  <c r="AL123" i="1"/>
  <c r="AJ123" i="1"/>
  <c r="AH123" i="1"/>
  <c r="AF123" i="1"/>
  <c r="AC123" i="1"/>
  <c r="AO123" i="1" s="1"/>
  <c r="K123" i="1"/>
  <c r="H123" i="1"/>
  <c r="AA123" i="1" s="1"/>
  <c r="B123" i="1"/>
  <c r="AN122" i="1"/>
  <c r="AL122" i="1"/>
  <c r="AJ122" i="1"/>
  <c r="AH122" i="1"/>
  <c r="AF122" i="1"/>
  <c r="AC122" i="1"/>
  <c r="AO122" i="1" s="1"/>
  <c r="K122" i="1"/>
  <c r="H122" i="1"/>
  <c r="AA122" i="1" s="1"/>
  <c r="AD122" i="1" s="1"/>
  <c r="B122" i="1"/>
  <c r="AL112" i="4" s="1"/>
  <c r="AO121" i="1"/>
  <c r="AN121" i="1"/>
  <c r="AL121" i="1"/>
  <c r="AJ121" i="1"/>
  <c r="AH121" i="1"/>
  <c r="AF121" i="1"/>
  <c r="AC121" i="1"/>
  <c r="K121" i="1"/>
  <c r="H121" i="1"/>
  <c r="AA121" i="1" s="1"/>
  <c r="AD121" i="1" s="1"/>
  <c r="B121" i="1"/>
  <c r="AO120" i="1"/>
  <c r="AN120" i="1"/>
  <c r="AL120" i="1"/>
  <c r="AJ120" i="1"/>
  <c r="AH120" i="1"/>
  <c r="AF120" i="1"/>
  <c r="AC120" i="1"/>
  <c r="K120" i="1"/>
  <c r="H120" i="1"/>
  <c r="Z120" i="1" s="1"/>
  <c r="B120" i="1"/>
  <c r="AN119" i="1"/>
  <c r="AL119" i="1"/>
  <c r="AJ119" i="1"/>
  <c r="AH119" i="1"/>
  <c r="AF119" i="1"/>
  <c r="AC119" i="1"/>
  <c r="AO119" i="1" s="1"/>
  <c r="K119" i="1"/>
  <c r="H119" i="1"/>
  <c r="AA119" i="1" s="1"/>
  <c r="B119" i="1"/>
  <c r="AL109" i="4" s="1"/>
  <c r="AN118" i="1"/>
  <c r="AL118" i="1"/>
  <c r="AJ118" i="1"/>
  <c r="AH118" i="1"/>
  <c r="AF118" i="1"/>
  <c r="AC118" i="1"/>
  <c r="AO118" i="1" s="1"/>
  <c r="AA118" i="1"/>
  <c r="Z118" i="1"/>
  <c r="K118" i="1"/>
  <c r="H118" i="1"/>
  <c r="B118" i="1"/>
  <c r="AN117" i="1"/>
  <c r="AL117" i="1"/>
  <c r="AJ117" i="1"/>
  <c r="AH117" i="1"/>
  <c r="AF117" i="1"/>
  <c r="AC117" i="1"/>
  <c r="AO117" i="1" s="1"/>
  <c r="K117" i="1"/>
  <c r="H117" i="1"/>
  <c r="AA117" i="1" s="1"/>
  <c r="B117" i="1"/>
  <c r="AN116" i="1"/>
  <c r="AL116" i="1"/>
  <c r="AJ116" i="1"/>
  <c r="AH116" i="1"/>
  <c r="AF116" i="1"/>
  <c r="AC116" i="1"/>
  <c r="AO116" i="1" s="1"/>
  <c r="K116" i="1"/>
  <c r="H116" i="1"/>
  <c r="AA116" i="1" s="1"/>
  <c r="D116" i="1"/>
  <c r="B116" i="1"/>
  <c r="AL106" i="4" s="1"/>
  <c r="AN115" i="1"/>
  <c r="AL115" i="1"/>
  <c r="AJ115" i="1"/>
  <c r="AH115" i="1"/>
  <c r="AF115" i="1"/>
  <c r="AC115" i="1"/>
  <c r="AO115" i="1" s="1"/>
  <c r="K115" i="1"/>
  <c r="H115" i="1"/>
  <c r="AA115" i="1" s="1"/>
  <c r="B115" i="1"/>
  <c r="AN114" i="1"/>
  <c r="AL114" i="1"/>
  <c r="AJ114" i="1"/>
  <c r="AH114" i="1"/>
  <c r="AF114" i="1"/>
  <c r="AC114" i="1"/>
  <c r="AO114" i="1" s="1"/>
  <c r="K114" i="1"/>
  <c r="H114" i="1"/>
  <c r="Z114" i="1" s="1"/>
  <c r="B114" i="1"/>
  <c r="AN113" i="1"/>
  <c r="AL113" i="1"/>
  <c r="AJ113" i="1"/>
  <c r="AH113" i="1"/>
  <c r="AF113" i="1"/>
  <c r="AC113" i="1"/>
  <c r="AO113" i="1" s="1"/>
  <c r="K113" i="1"/>
  <c r="H113" i="1"/>
  <c r="B113" i="1"/>
  <c r="AN112" i="1"/>
  <c r="AL112" i="1"/>
  <c r="AJ112" i="1"/>
  <c r="AH112" i="1"/>
  <c r="AF112" i="1"/>
  <c r="AC112" i="1"/>
  <c r="AO112" i="1" s="1"/>
  <c r="K112" i="1"/>
  <c r="H112" i="1"/>
  <c r="AA112" i="1" s="1"/>
  <c r="B112" i="1"/>
  <c r="AL102" i="4" s="1"/>
  <c r="AN111" i="1"/>
  <c r="AL111" i="1"/>
  <c r="AJ111" i="1"/>
  <c r="AH111" i="1"/>
  <c r="AF111" i="1"/>
  <c r="AC111" i="1"/>
  <c r="AO111" i="1" s="1"/>
  <c r="K111" i="1"/>
  <c r="H111" i="1"/>
  <c r="AA111" i="1" s="1"/>
  <c r="B111" i="1"/>
  <c r="AO110" i="1"/>
  <c r="AN110" i="1"/>
  <c r="AL110" i="1"/>
  <c r="AJ110" i="1"/>
  <c r="AH110" i="1"/>
  <c r="AF110" i="1"/>
  <c r="AC110" i="1"/>
  <c r="K110" i="1"/>
  <c r="H110" i="1"/>
  <c r="AA110" i="1" s="1"/>
  <c r="AD110" i="1" s="1"/>
  <c r="B110" i="1"/>
  <c r="AL100" i="4" s="1"/>
  <c r="AO109" i="1"/>
  <c r="AN109" i="1"/>
  <c r="AL109" i="1"/>
  <c r="AJ109" i="1"/>
  <c r="AH109" i="1"/>
  <c r="AF109" i="1"/>
  <c r="AC109" i="1"/>
  <c r="K109" i="1"/>
  <c r="H109" i="1"/>
  <c r="AA109" i="1" s="1"/>
  <c r="B109" i="1"/>
  <c r="AL99" i="4" s="1"/>
  <c r="AN108" i="1"/>
  <c r="AL108" i="1"/>
  <c r="AJ108" i="1"/>
  <c r="AH108" i="1"/>
  <c r="AF108" i="1"/>
  <c r="AC108" i="1"/>
  <c r="AO108" i="1" s="1"/>
  <c r="K108" i="1"/>
  <c r="H108" i="1"/>
  <c r="AA108" i="1" s="1"/>
  <c r="B108" i="1"/>
  <c r="AL98" i="4" s="1"/>
  <c r="AN107" i="1"/>
  <c r="AL107" i="1"/>
  <c r="AJ107" i="1"/>
  <c r="AH107" i="1"/>
  <c r="AF107" i="1"/>
  <c r="AC107" i="1"/>
  <c r="AO107" i="1" s="1"/>
  <c r="K107" i="1"/>
  <c r="H107" i="1"/>
  <c r="B107" i="1"/>
  <c r="AL97" i="4" s="1"/>
  <c r="AN106" i="1"/>
  <c r="AL106" i="1"/>
  <c r="AJ106" i="1"/>
  <c r="AH106" i="1"/>
  <c r="AF106" i="1"/>
  <c r="AC106" i="1"/>
  <c r="AO106" i="1" s="1"/>
  <c r="K106" i="1"/>
  <c r="H106" i="1"/>
  <c r="AA106" i="1" s="1"/>
  <c r="AD106" i="1" s="1"/>
  <c r="B106" i="1"/>
  <c r="AL96" i="4" s="1"/>
  <c r="AN105" i="1"/>
  <c r="AL105" i="1"/>
  <c r="AJ105" i="1"/>
  <c r="AH105" i="1"/>
  <c r="AF105" i="1"/>
  <c r="AC105" i="1"/>
  <c r="AO105" i="1" s="1"/>
  <c r="K105" i="1"/>
  <c r="H105" i="1"/>
  <c r="AA105" i="1" s="1"/>
  <c r="B105" i="1"/>
  <c r="AN104" i="1"/>
  <c r="AL104" i="1"/>
  <c r="AJ104" i="1"/>
  <c r="AH104" i="1"/>
  <c r="AF104" i="1"/>
  <c r="AC104" i="1"/>
  <c r="AO104" i="1" s="1"/>
  <c r="K104" i="1"/>
  <c r="H104" i="1"/>
  <c r="AA104" i="1" s="1"/>
  <c r="AD104" i="1" s="1"/>
  <c r="D104" i="1"/>
  <c r="B104" i="1"/>
  <c r="AN103" i="1"/>
  <c r="AL103" i="1"/>
  <c r="AJ103" i="1"/>
  <c r="AH103" i="1"/>
  <c r="AF103" i="1"/>
  <c r="AC103" i="1"/>
  <c r="AO103" i="1" s="1"/>
  <c r="K103" i="1"/>
  <c r="H103" i="1"/>
  <c r="B103" i="1"/>
  <c r="AL93" i="4" s="1"/>
  <c r="AN102" i="1"/>
  <c r="AL102" i="1"/>
  <c r="AJ102" i="1"/>
  <c r="AH102" i="1"/>
  <c r="AF102" i="1"/>
  <c r="AC102" i="1"/>
  <c r="AO102" i="1" s="1"/>
  <c r="K102" i="1"/>
  <c r="H102" i="1"/>
  <c r="AA102" i="1" s="1"/>
  <c r="AD102" i="1" s="1"/>
  <c r="B102" i="1"/>
  <c r="AN101" i="1"/>
  <c r="AL101" i="1"/>
  <c r="AJ101" i="1"/>
  <c r="AH101" i="1"/>
  <c r="AF101" i="1"/>
  <c r="AC101" i="1"/>
  <c r="AO101" i="1" s="1"/>
  <c r="Z101" i="1"/>
  <c r="K101" i="1"/>
  <c r="H101" i="1"/>
  <c r="AA101" i="1" s="1"/>
  <c r="B101" i="1"/>
  <c r="AL91" i="4" s="1"/>
  <c r="AN100" i="1"/>
  <c r="AL100" i="1"/>
  <c r="AJ100" i="1"/>
  <c r="AH100" i="1"/>
  <c r="AF100" i="1"/>
  <c r="AC100" i="1"/>
  <c r="AO100" i="1" s="1"/>
  <c r="K100" i="1"/>
  <c r="H100" i="1"/>
  <c r="AA100" i="1" s="1"/>
  <c r="B100" i="1"/>
  <c r="AL90" i="4" s="1"/>
  <c r="AN99" i="1"/>
  <c r="AL99" i="1"/>
  <c r="AJ99" i="1"/>
  <c r="AH99" i="1"/>
  <c r="AF99" i="1"/>
  <c r="AC99" i="1"/>
  <c r="AO99" i="1" s="1"/>
  <c r="K99" i="1"/>
  <c r="H99" i="1"/>
  <c r="AA99" i="1" s="1"/>
  <c r="B99" i="1"/>
  <c r="AN98" i="1"/>
  <c r="AL98" i="1"/>
  <c r="AJ98" i="1"/>
  <c r="AH98" i="1"/>
  <c r="AF98" i="1"/>
  <c r="AC98" i="1"/>
  <c r="AO98" i="1" s="1"/>
  <c r="K98" i="1"/>
  <c r="H98" i="1"/>
  <c r="AA98" i="1" s="1"/>
  <c r="B98" i="1"/>
  <c r="AL88" i="4" s="1"/>
  <c r="AN97" i="1"/>
  <c r="AL97" i="1"/>
  <c r="AJ97" i="1"/>
  <c r="AH97" i="1"/>
  <c r="AF97" i="1"/>
  <c r="AC97" i="1"/>
  <c r="AO97" i="1" s="1"/>
  <c r="K97" i="1"/>
  <c r="H97" i="1"/>
  <c r="Z97" i="1" s="1"/>
  <c r="B97" i="1"/>
  <c r="AL87" i="4" s="1"/>
  <c r="AN96" i="1"/>
  <c r="AL96" i="1"/>
  <c r="AJ96" i="1"/>
  <c r="AH96" i="1"/>
  <c r="AF96" i="1"/>
  <c r="AC96" i="1"/>
  <c r="AO96" i="1" s="1"/>
  <c r="K96" i="1"/>
  <c r="H96" i="1"/>
  <c r="AA96" i="1" s="1"/>
  <c r="AD96" i="1" s="1"/>
  <c r="B96" i="1"/>
  <c r="AO95" i="1"/>
  <c r="AN95" i="1"/>
  <c r="AL95" i="1"/>
  <c r="AJ95" i="1"/>
  <c r="AH95" i="1"/>
  <c r="AF95" i="1"/>
  <c r="AC95" i="1"/>
  <c r="K95" i="1"/>
  <c r="H95" i="1"/>
  <c r="B95" i="1"/>
  <c r="AL85" i="4" s="1"/>
  <c r="AN94" i="1"/>
  <c r="AL94" i="1"/>
  <c r="AJ94" i="1"/>
  <c r="AH94" i="1"/>
  <c r="AF94" i="1"/>
  <c r="AC94" i="1"/>
  <c r="AO94" i="1" s="1"/>
  <c r="K94" i="1"/>
  <c r="H94" i="1"/>
  <c r="B94" i="1"/>
  <c r="AL84" i="4" s="1"/>
  <c r="AN93" i="1"/>
  <c r="AL93" i="1"/>
  <c r="AJ93" i="1"/>
  <c r="AH93" i="1"/>
  <c r="AF93" i="1"/>
  <c r="AC93" i="1"/>
  <c r="AO93" i="1" s="1"/>
  <c r="K93" i="1"/>
  <c r="H93" i="1"/>
  <c r="AA93" i="1" s="1"/>
  <c r="B93" i="1"/>
  <c r="AL83" i="4" s="1"/>
  <c r="AN92" i="1"/>
  <c r="AL92" i="1"/>
  <c r="AJ92" i="1"/>
  <c r="AH92" i="1"/>
  <c r="AF92" i="1"/>
  <c r="AC92" i="1"/>
  <c r="AO92" i="1" s="1"/>
  <c r="K92" i="1"/>
  <c r="H92" i="1"/>
  <c r="AA92" i="1" s="1"/>
  <c r="AD92" i="1" s="1"/>
  <c r="B92" i="1"/>
  <c r="AL82" i="4" s="1"/>
  <c r="AN91" i="1"/>
  <c r="AL91" i="1"/>
  <c r="AJ91" i="1"/>
  <c r="AH91" i="1"/>
  <c r="AF91" i="1"/>
  <c r="AC91" i="1"/>
  <c r="AO91" i="1" s="1"/>
  <c r="K91" i="1"/>
  <c r="H91" i="1"/>
  <c r="Z91" i="1" s="1"/>
  <c r="B91" i="1"/>
  <c r="AL81" i="4" s="1"/>
  <c r="AN90" i="1"/>
  <c r="AL90" i="1"/>
  <c r="AJ90" i="1"/>
  <c r="AH90" i="1"/>
  <c r="AF90" i="1"/>
  <c r="AC90" i="1"/>
  <c r="AO90" i="1" s="1"/>
  <c r="K90" i="1"/>
  <c r="H90" i="1"/>
  <c r="AA90" i="1" s="1"/>
  <c r="B90" i="1"/>
  <c r="AL80" i="4" s="1"/>
  <c r="AO89" i="1"/>
  <c r="AN89" i="1"/>
  <c r="AL89" i="1"/>
  <c r="AJ89" i="1"/>
  <c r="AH89" i="1"/>
  <c r="AF89" i="1"/>
  <c r="AC89" i="1"/>
  <c r="K89" i="1"/>
  <c r="H89" i="1"/>
  <c r="AA89" i="1" s="1"/>
  <c r="B89" i="1"/>
  <c r="AL79" i="4" s="1"/>
  <c r="AO88" i="1"/>
  <c r="AN88" i="1"/>
  <c r="AL88" i="1"/>
  <c r="AJ88" i="1"/>
  <c r="AH88" i="1"/>
  <c r="AF88" i="1"/>
  <c r="AC88" i="1"/>
  <c r="K88" i="1"/>
  <c r="H88" i="1"/>
  <c r="B88" i="1"/>
  <c r="AN87" i="1"/>
  <c r="AL87" i="1"/>
  <c r="AJ87" i="1"/>
  <c r="AH87" i="1"/>
  <c r="AF87" i="1"/>
  <c r="AC87" i="1"/>
  <c r="AO87" i="1" s="1"/>
  <c r="K87" i="1"/>
  <c r="H87" i="1"/>
  <c r="AA87" i="1" s="1"/>
  <c r="B87" i="1"/>
  <c r="AN86" i="1"/>
  <c r="AL86" i="1"/>
  <c r="AJ86" i="1"/>
  <c r="AH86" i="1"/>
  <c r="AF86" i="1"/>
  <c r="AC86" i="1"/>
  <c r="AO86" i="1" s="1"/>
  <c r="K86" i="1"/>
  <c r="H86" i="1"/>
  <c r="AA86" i="1" s="1"/>
  <c r="B86" i="1"/>
  <c r="AL76" i="4" s="1"/>
  <c r="AN85" i="1"/>
  <c r="AL85" i="1"/>
  <c r="AJ85" i="1"/>
  <c r="AH85" i="1"/>
  <c r="AF85" i="1"/>
  <c r="AC85" i="1"/>
  <c r="AO85" i="1" s="1"/>
  <c r="K85" i="1"/>
  <c r="H85" i="1"/>
  <c r="Z85" i="1" s="1"/>
  <c r="B85" i="1"/>
  <c r="AL75" i="4" s="1"/>
  <c r="AN84" i="1"/>
  <c r="AL84" i="1"/>
  <c r="AJ84" i="1"/>
  <c r="AH84" i="1"/>
  <c r="AF84" i="1"/>
  <c r="AC84" i="1"/>
  <c r="AO84" i="1" s="1"/>
  <c r="K84" i="1"/>
  <c r="H84" i="1"/>
  <c r="AA84" i="1" s="1"/>
  <c r="B84" i="1"/>
  <c r="AN83" i="1"/>
  <c r="AL83" i="1"/>
  <c r="AJ83" i="1"/>
  <c r="AH83" i="1"/>
  <c r="AF83" i="1"/>
  <c r="AC83" i="1"/>
  <c r="AO83" i="1" s="1"/>
  <c r="K83" i="1"/>
  <c r="H83" i="1"/>
  <c r="B83" i="1"/>
  <c r="AL73" i="4" s="1"/>
  <c r="AN82" i="1"/>
  <c r="AL82" i="1"/>
  <c r="AJ82" i="1"/>
  <c r="AH82" i="1"/>
  <c r="AF82" i="1"/>
  <c r="AC82" i="1"/>
  <c r="AO82" i="1" s="1"/>
  <c r="K82" i="1"/>
  <c r="H82" i="1"/>
  <c r="B82" i="1"/>
  <c r="AL72" i="4" s="1"/>
  <c r="AN81" i="1"/>
  <c r="AL81" i="1"/>
  <c r="AJ81" i="1"/>
  <c r="AH81" i="1"/>
  <c r="AF81" i="1"/>
  <c r="AC81" i="1"/>
  <c r="AO81" i="1" s="1"/>
  <c r="K81" i="1"/>
  <c r="H81" i="1"/>
  <c r="AA81" i="1" s="1"/>
  <c r="B81" i="1"/>
  <c r="AL71" i="4" s="1"/>
  <c r="AO80" i="1"/>
  <c r="AN80" i="1"/>
  <c r="AL80" i="1"/>
  <c r="AJ80" i="1"/>
  <c r="AH80" i="1"/>
  <c r="AF80" i="1"/>
  <c r="AC80" i="1"/>
  <c r="K80" i="1"/>
  <c r="H80" i="1"/>
  <c r="AA80" i="1" s="1"/>
  <c r="AD80" i="1" s="1"/>
  <c r="B80" i="1"/>
  <c r="AL70" i="4" s="1"/>
  <c r="AN79" i="1"/>
  <c r="AL79" i="1"/>
  <c r="AJ79" i="1"/>
  <c r="AH79" i="1"/>
  <c r="AF79" i="1"/>
  <c r="AC79" i="1"/>
  <c r="AO79" i="1" s="1"/>
  <c r="K79" i="1"/>
  <c r="H79" i="1"/>
  <c r="Z79" i="1" s="1"/>
  <c r="B79" i="1"/>
  <c r="AL69" i="4" s="1"/>
  <c r="AN78" i="1"/>
  <c r="AL78" i="1"/>
  <c r="AJ78" i="1"/>
  <c r="AH78" i="1"/>
  <c r="AF78" i="1"/>
  <c r="AC78" i="1"/>
  <c r="AO78" i="1" s="1"/>
  <c r="K78" i="1"/>
  <c r="H78" i="1"/>
  <c r="AA78" i="1" s="1"/>
  <c r="B78" i="1"/>
  <c r="AL68" i="4" s="1"/>
  <c r="AO77" i="1"/>
  <c r="AN77" i="1"/>
  <c r="AL77" i="1"/>
  <c r="AJ77" i="1"/>
  <c r="AH77" i="1"/>
  <c r="AF77" i="1"/>
  <c r="AC77" i="1"/>
  <c r="K77" i="1"/>
  <c r="H77" i="1"/>
  <c r="Z77" i="1" s="1"/>
  <c r="B77" i="1"/>
  <c r="AL67" i="4" s="1"/>
  <c r="AN76" i="1"/>
  <c r="AL76" i="1"/>
  <c r="AJ76" i="1"/>
  <c r="AH76" i="1"/>
  <c r="AF76" i="1"/>
  <c r="AC76" i="1"/>
  <c r="AO76" i="1" s="1"/>
  <c r="K76" i="1"/>
  <c r="H76" i="1"/>
  <c r="B76" i="1"/>
  <c r="AN75" i="1"/>
  <c r="AL75" i="1"/>
  <c r="AJ75" i="1"/>
  <c r="AH75" i="1"/>
  <c r="AF75" i="1"/>
  <c r="AC75" i="1"/>
  <c r="AO75" i="1" s="1"/>
  <c r="K75" i="1"/>
  <c r="H75" i="1"/>
  <c r="AA75" i="1" s="1"/>
  <c r="B75" i="1"/>
  <c r="AN74" i="1"/>
  <c r="AL74" i="1"/>
  <c r="AJ74" i="1"/>
  <c r="AH74" i="1"/>
  <c r="AF74" i="1"/>
  <c r="AC74" i="1"/>
  <c r="AO74" i="1" s="1"/>
  <c r="K74" i="1"/>
  <c r="H74" i="1"/>
  <c r="AA74" i="1" s="1"/>
  <c r="AD74" i="1" s="1"/>
  <c r="B74" i="1"/>
  <c r="AL64" i="4" s="1"/>
  <c r="AN73" i="1"/>
  <c r="AL73" i="1"/>
  <c r="AJ73" i="1"/>
  <c r="AH73" i="1"/>
  <c r="AF73" i="1"/>
  <c r="AC73" i="1"/>
  <c r="AO73" i="1" s="1"/>
  <c r="K73" i="1"/>
  <c r="H73" i="1"/>
  <c r="AA73" i="1" s="1"/>
  <c r="AD73" i="1" s="1"/>
  <c r="B73" i="1"/>
  <c r="AL63" i="4" s="1"/>
  <c r="AN72" i="1"/>
  <c r="AL72" i="1"/>
  <c r="AJ72" i="1"/>
  <c r="AH72" i="1"/>
  <c r="AF72" i="1"/>
  <c r="AC72" i="1"/>
  <c r="AO72" i="1" s="1"/>
  <c r="Z72" i="1"/>
  <c r="K72" i="1"/>
  <c r="H72" i="1"/>
  <c r="AA72" i="1" s="1"/>
  <c r="AD72" i="1" s="1"/>
  <c r="B72" i="1"/>
  <c r="AL62" i="4" s="1"/>
  <c r="AN71" i="1"/>
  <c r="AL71" i="1"/>
  <c r="AJ71" i="1"/>
  <c r="AH71" i="1"/>
  <c r="AF71" i="1"/>
  <c r="AC71" i="1"/>
  <c r="AO71" i="1" s="1"/>
  <c r="K71" i="1"/>
  <c r="H71" i="1"/>
  <c r="B71" i="1"/>
  <c r="AL61" i="4" s="1"/>
  <c r="AN70" i="1"/>
  <c r="AL70" i="1"/>
  <c r="AJ70" i="1"/>
  <c r="AH70" i="1"/>
  <c r="AF70" i="1"/>
  <c r="AC70" i="1"/>
  <c r="AO70" i="1" s="1"/>
  <c r="K70" i="1"/>
  <c r="H70" i="1"/>
  <c r="B70" i="1"/>
  <c r="AL60" i="4" s="1"/>
  <c r="AN69" i="1"/>
  <c r="AL69" i="1"/>
  <c r="AJ69" i="1"/>
  <c r="AH69" i="1"/>
  <c r="AF69" i="1"/>
  <c r="AC69" i="1"/>
  <c r="AO69" i="1" s="1"/>
  <c r="K69" i="1"/>
  <c r="H69" i="1"/>
  <c r="AA69" i="1" s="1"/>
  <c r="AD69" i="1" s="1"/>
  <c r="D69" i="1"/>
  <c r="B69" i="1"/>
  <c r="AL59" i="4" s="1"/>
  <c r="AN68" i="1"/>
  <c r="AL68" i="1"/>
  <c r="AJ68" i="1"/>
  <c r="AH68" i="1"/>
  <c r="AF68" i="1"/>
  <c r="AC68" i="1"/>
  <c r="AO68" i="1" s="1"/>
  <c r="K68" i="1"/>
  <c r="H68" i="1"/>
  <c r="AA68" i="1" s="1"/>
  <c r="AD68" i="1" s="1"/>
  <c r="B68" i="1"/>
  <c r="AL58" i="4" s="1"/>
  <c r="AN67" i="1"/>
  <c r="AL67" i="1"/>
  <c r="AJ67" i="1"/>
  <c r="AH67" i="1"/>
  <c r="AF67" i="1"/>
  <c r="AC67" i="1"/>
  <c r="AO67" i="1" s="1"/>
  <c r="K67" i="1"/>
  <c r="H67" i="1"/>
  <c r="Z67" i="1" s="1"/>
  <c r="B67" i="1"/>
  <c r="AL57" i="4" s="1"/>
  <c r="AN66" i="1"/>
  <c r="AL66" i="1"/>
  <c r="AJ66" i="1"/>
  <c r="AH66" i="1"/>
  <c r="AF66" i="1"/>
  <c r="AC66" i="1"/>
  <c r="AO66" i="1" s="1"/>
  <c r="K66" i="1"/>
  <c r="H66" i="1"/>
  <c r="AA66" i="1" s="1"/>
  <c r="B66" i="1"/>
  <c r="AL56" i="4" s="1"/>
  <c r="AN65" i="1"/>
  <c r="AL65" i="1"/>
  <c r="AJ65" i="1"/>
  <c r="AH65" i="1"/>
  <c r="AF65" i="1"/>
  <c r="AC65" i="1"/>
  <c r="AO65" i="1" s="1"/>
  <c r="K65" i="1"/>
  <c r="H65" i="1"/>
  <c r="AA65" i="1" s="1"/>
  <c r="B65" i="1"/>
  <c r="AL55" i="4" s="1"/>
  <c r="AN64" i="1"/>
  <c r="AL64" i="1"/>
  <c r="AJ64" i="1"/>
  <c r="AH64" i="1"/>
  <c r="AF64" i="1"/>
  <c r="AC64" i="1"/>
  <c r="AO64" i="1" s="1"/>
  <c r="K64" i="1"/>
  <c r="H64" i="1"/>
  <c r="AA64" i="1" s="1"/>
  <c r="AD64" i="1" s="1"/>
  <c r="B64" i="1"/>
  <c r="BH63" i="1"/>
  <c r="AO63" i="1"/>
  <c r="AN63" i="1"/>
  <c r="AL63" i="1"/>
  <c r="AJ63" i="1"/>
  <c r="AH63" i="1"/>
  <c r="AF63" i="1"/>
  <c r="AC63" i="1"/>
  <c r="K63" i="1"/>
  <c r="H63" i="1"/>
  <c r="AA63" i="1" s="1"/>
  <c r="AD63" i="1" s="1"/>
  <c r="B63" i="1"/>
  <c r="AO62" i="1"/>
  <c r="AN62" i="1"/>
  <c r="AL62" i="1"/>
  <c r="AJ62" i="1"/>
  <c r="AH62" i="1"/>
  <c r="AF62" i="1"/>
  <c r="AC62" i="1"/>
  <c r="K62" i="1"/>
  <c r="H62" i="1"/>
  <c r="B62" i="1"/>
  <c r="AN61" i="1"/>
  <c r="AL61" i="1"/>
  <c r="AJ61" i="1"/>
  <c r="AH61" i="1"/>
  <c r="AF61" i="1"/>
  <c r="AC61" i="1"/>
  <c r="AO61" i="1" s="1"/>
  <c r="K61" i="1"/>
  <c r="H61" i="1"/>
  <c r="AA61" i="1" s="1"/>
  <c r="B61" i="1"/>
  <c r="AL51" i="4" s="1"/>
  <c r="AN60" i="1"/>
  <c r="AL60" i="1"/>
  <c r="AJ60" i="1"/>
  <c r="AH60" i="1"/>
  <c r="AF60" i="1"/>
  <c r="AC60" i="1"/>
  <c r="AO60" i="1" s="1"/>
  <c r="K60" i="1"/>
  <c r="H60" i="1"/>
  <c r="AA60" i="1" s="1"/>
  <c r="B60" i="1"/>
  <c r="AL50" i="4" s="1"/>
  <c r="AN59" i="1"/>
  <c r="AL59" i="1"/>
  <c r="AJ59" i="1"/>
  <c r="AH59" i="1"/>
  <c r="AF59" i="1"/>
  <c r="AC59" i="1"/>
  <c r="AO59" i="1" s="1"/>
  <c r="K59" i="1"/>
  <c r="H59" i="1"/>
  <c r="AA59" i="1" s="1"/>
  <c r="AD59" i="1" s="1"/>
  <c r="B59" i="1"/>
  <c r="AL49" i="4" s="1"/>
  <c r="AO58" i="1"/>
  <c r="AN58" i="1"/>
  <c r="AL58" i="1"/>
  <c r="AJ58" i="1"/>
  <c r="AH58" i="1"/>
  <c r="AF58" i="1"/>
  <c r="AC58" i="1"/>
  <c r="K58" i="1"/>
  <c r="H58" i="1"/>
  <c r="AA58" i="1" s="1"/>
  <c r="B58" i="1"/>
  <c r="AO57" i="1"/>
  <c r="AN57" i="1"/>
  <c r="AL57" i="1"/>
  <c r="AJ57" i="1"/>
  <c r="AH57" i="1"/>
  <c r="AF57" i="1"/>
  <c r="AC57" i="1"/>
  <c r="K57" i="1"/>
  <c r="H57" i="1"/>
  <c r="AA57" i="1" s="1"/>
  <c r="B57" i="1"/>
  <c r="AO56" i="1"/>
  <c r="AN56" i="1"/>
  <c r="AL56" i="1"/>
  <c r="AJ56" i="1"/>
  <c r="AH56" i="1"/>
  <c r="AF56" i="1"/>
  <c r="AC56" i="1"/>
  <c r="K56" i="1"/>
  <c r="H56" i="1"/>
  <c r="B56" i="1"/>
  <c r="AN55" i="1"/>
  <c r="AL55" i="1"/>
  <c r="AJ55" i="1"/>
  <c r="AH55" i="1"/>
  <c r="AF55" i="1"/>
  <c r="AC55" i="1"/>
  <c r="AO55" i="1" s="1"/>
  <c r="AA55" i="1"/>
  <c r="K55" i="1"/>
  <c r="H55" i="1"/>
  <c r="Z55" i="1" s="1"/>
  <c r="B55" i="1"/>
  <c r="AL45" i="4" s="1"/>
  <c r="AN54" i="1"/>
  <c r="AL54" i="1"/>
  <c r="AJ54" i="1"/>
  <c r="AH54" i="1"/>
  <c r="AF54" i="1"/>
  <c r="AC54" i="1"/>
  <c r="AO54" i="1" s="1"/>
  <c r="AA54" i="1"/>
  <c r="K54" i="1"/>
  <c r="H54" i="1"/>
  <c r="Z54" i="1" s="1"/>
  <c r="B54" i="1"/>
  <c r="AL44" i="4" s="1"/>
  <c r="AN53" i="1"/>
  <c r="AL53" i="1"/>
  <c r="AJ53" i="1"/>
  <c r="AH53" i="1"/>
  <c r="AF53" i="1"/>
  <c r="AC53" i="1"/>
  <c r="AO53" i="1" s="1"/>
  <c r="K53" i="1"/>
  <c r="H53" i="1"/>
  <c r="AA53" i="1" s="1"/>
  <c r="B53" i="1"/>
  <c r="AL43" i="4" s="1"/>
  <c r="AO52" i="1"/>
  <c r="AN52" i="1"/>
  <c r="AL52" i="1"/>
  <c r="AJ52" i="1"/>
  <c r="AH52" i="1"/>
  <c r="AF52" i="1"/>
  <c r="AC52" i="1"/>
  <c r="K52" i="1"/>
  <c r="H52" i="1"/>
  <c r="B52" i="1"/>
  <c r="AL42" i="4" s="1"/>
  <c r="AN51" i="1"/>
  <c r="AL51" i="1"/>
  <c r="AJ51" i="1"/>
  <c r="AH51" i="1"/>
  <c r="AF51" i="1"/>
  <c r="AC51" i="1"/>
  <c r="AO51" i="1" s="1"/>
  <c r="K51" i="1"/>
  <c r="H51" i="1"/>
  <c r="AA51" i="1" s="1"/>
  <c r="B51" i="1"/>
  <c r="D51" i="1" s="1"/>
  <c r="AN50" i="1"/>
  <c r="AL50" i="1"/>
  <c r="AJ50" i="1"/>
  <c r="AH50" i="1"/>
  <c r="AF50" i="1"/>
  <c r="AC50" i="1"/>
  <c r="AO50" i="1" s="1"/>
  <c r="K50" i="1"/>
  <c r="H50" i="1"/>
  <c r="B50" i="1"/>
  <c r="AN49" i="1"/>
  <c r="AL49" i="1"/>
  <c r="AJ49" i="1"/>
  <c r="AH49" i="1"/>
  <c r="AF49" i="1"/>
  <c r="AC49" i="1"/>
  <c r="AO49" i="1" s="1"/>
  <c r="AA49" i="1"/>
  <c r="AD49" i="1" s="1"/>
  <c r="Z49" i="1"/>
  <c r="K49" i="1"/>
  <c r="H49" i="1"/>
  <c r="B49" i="1"/>
  <c r="AL39" i="4" s="1"/>
  <c r="AN48" i="1"/>
  <c r="AL48" i="1"/>
  <c r="AJ48" i="1"/>
  <c r="AH48" i="1"/>
  <c r="AF48" i="1"/>
  <c r="AC48" i="1"/>
  <c r="AO48" i="1" s="1"/>
  <c r="AA48" i="1"/>
  <c r="AD48" i="1" s="1"/>
  <c r="Z48" i="1"/>
  <c r="K48" i="1"/>
  <c r="H48" i="1"/>
  <c r="B48" i="1"/>
  <c r="AL38" i="4" s="1"/>
  <c r="AN47" i="1"/>
  <c r="AL47" i="1"/>
  <c r="AJ47" i="1"/>
  <c r="AH47" i="1"/>
  <c r="AF47" i="1"/>
  <c r="AC47" i="1"/>
  <c r="AO47" i="1" s="1"/>
  <c r="K47" i="1"/>
  <c r="H47" i="1"/>
  <c r="B47" i="1"/>
  <c r="AL37" i="4" s="1"/>
  <c r="AN46" i="1"/>
  <c r="AL46" i="1"/>
  <c r="AJ46" i="1"/>
  <c r="AH46" i="1"/>
  <c r="AF46" i="1"/>
  <c r="AC46" i="1"/>
  <c r="AO46" i="1" s="1"/>
  <c r="K46" i="1"/>
  <c r="H46" i="1"/>
  <c r="Z46" i="1" s="1"/>
  <c r="B46" i="1"/>
  <c r="AL36" i="4" s="1"/>
  <c r="AN45" i="1"/>
  <c r="AL45" i="1"/>
  <c r="AJ45" i="1"/>
  <c r="AH45" i="1"/>
  <c r="AF45" i="1"/>
  <c r="AC45" i="1"/>
  <c r="AO45" i="1" s="1"/>
  <c r="K45" i="1"/>
  <c r="H45" i="1"/>
  <c r="AA45" i="1" s="1"/>
  <c r="B45" i="1"/>
  <c r="AN44" i="1"/>
  <c r="AL44" i="1"/>
  <c r="AJ44" i="1"/>
  <c r="AH44" i="1"/>
  <c r="AF44" i="1"/>
  <c r="AC44" i="1"/>
  <c r="AO44" i="1" s="1"/>
  <c r="K44" i="1"/>
  <c r="H44" i="1"/>
  <c r="B44" i="1"/>
  <c r="AL34" i="4" s="1"/>
  <c r="AN43" i="1"/>
  <c r="AL43" i="1"/>
  <c r="AJ43" i="1"/>
  <c r="AH43" i="1"/>
  <c r="AF43" i="1"/>
  <c r="AC43" i="1"/>
  <c r="AO43" i="1" s="1"/>
  <c r="K43" i="1"/>
  <c r="H43" i="1"/>
  <c r="Z43" i="1" s="1"/>
  <c r="B43" i="1"/>
  <c r="AL33" i="4" s="1"/>
  <c r="AN42" i="1"/>
  <c r="AL42" i="1"/>
  <c r="AJ42" i="1"/>
  <c r="AH42" i="1"/>
  <c r="AF42" i="1"/>
  <c r="AC42" i="1"/>
  <c r="AO42" i="1" s="1"/>
  <c r="K42" i="1"/>
  <c r="H42" i="1"/>
  <c r="AA42" i="1" s="1"/>
  <c r="B42" i="1"/>
  <c r="AL32" i="4" s="1"/>
  <c r="AO41" i="1"/>
  <c r="AN41" i="1"/>
  <c r="AL41" i="1"/>
  <c r="AJ41" i="1"/>
  <c r="AH41" i="1"/>
  <c r="AF41" i="1"/>
  <c r="AC41" i="1"/>
  <c r="K41" i="1"/>
  <c r="H41" i="1"/>
  <c r="B41" i="1"/>
  <c r="AL31" i="4" s="1"/>
  <c r="AN40" i="1"/>
  <c r="AL40" i="1"/>
  <c r="AJ40" i="1"/>
  <c r="AH40" i="1"/>
  <c r="AF40" i="1"/>
  <c r="AC40" i="1"/>
  <c r="AO40" i="1" s="1"/>
  <c r="K40" i="1"/>
  <c r="H40" i="1"/>
  <c r="Z40" i="1" s="1"/>
  <c r="B40" i="1"/>
  <c r="AL30" i="4" s="1"/>
  <c r="AN39" i="1"/>
  <c r="AL39" i="1"/>
  <c r="AJ39" i="1"/>
  <c r="AH39" i="1"/>
  <c r="AF39" i="1"/>
  <c r="AC39" i="1"/>
  <c r="AO39" i="1" s="1"/>
  <c r="K39" i="1"/>
  <c r="H39" i="1"/>
  <c r="AA39" i="1" s="1"/>
  <c r="B39" i="1"/>
  <c r="AN38" i="1"/>
  <c r="AL38" i="1"/>
  <c r="AJ38" i="1"/>
  <c r="AH38" i="1"/>
  <c r="AF38" i="1"/>
  <c r="AC38" i="1"/>
  <c r="AO38" i="1" s="1"/>
  <c r="K38" i="1"/>
  <c r="H38" i="1"/>
  <c r="B38" i="1"/>
  <c r="AL28" i="4" s="1"/>
  <c r="AN37" i="1"/>
  <c r="AL37" i="1"/>
  <c r="AJ37" i="1"/>
  <c r="AH37" i="1"/>
  <c r="AF37" i="1"/>
  <c r="AC37" i="1"/>
  <c r="AO37" i="1" s="1"/>
  <c r="K37" i="1"/>
  <c r="H37" i="1"/>
  <c r="AA37" i="1" s="1"/>
  <c r="AD37" i="1" s="1"/>
  <c r="B37" i="1"/>
  <c r="AL27" i="4" s="1"/>
  <c r="AN36" i="1"/>
  <c r="AL36" i="1"/>
  <c r="AJ36" i="1"/>
  <c r="AH36" i="1"/>
  <c r="AF36" i="1"/>
  <c r="AC36" i="1"/>
  <c r="AO36" i="1" s="1"/>
  <c r="K36" i="1"/>
  <c r="H36" i="1"/>
  <c r="AA36" i="1" s="1"/>
  <c r="B36" i="1"/>
  <c r="AL26" i="4" s="1"/>
  <c r="AN35" i="1"/>
  <c r="AL35" i="1"/>
  <c r="AJ35" i="1"/>
  <c r="AH35" i="1"/>
  <c r="AF35" i="1"/>
  <c r="AC35" i="1"/>
  <c r="AO35" i="1" s="1"/>
  <c r="K35" i="1"/>
  <c r="H35" i="1"/>
  <c r="B35" i="1"/>
  <c r="AL25" i="4" s="1"/>
  <c r="AN34" i="1"/>
  <c r="AL34" i="1"/>
  <c r="AJ34" i="1"/>
  <c r="AH34" i="1"/>
  <c r="AF34" i="1"/>
  <c r="AC34" i="1"/>
  <c r="AO34" i="1" s="1"/>
  <c r="AA34" i="1"/>
  <c r="K34" i="1"/>
  <c r="H34" i="1"/>
  <c r="Z34" i="1" s="1"/>
  <c r="B34" i="1"/>
  <c r="AL24" i="4" s="1"/>
  <c r="AN33" i="1"/>
  <c r="AL33" i="1"/>
  <c r="AJ33" i="1"/>
  <c r="AH33" i="1"/>
  <c r="AF33" i="1"/>
  <c r="AC33" i="1"/>
  <c r="AO33" i="1" s="1"/>
  <c r="K33" i="1"/>
  <c r="H33" i="1"/>
  <c r="B33" i="1"/>
  <c r="AL23" i="4" s="1"/>
  <c r="AN32" i="1"/>
  <c r="AL32" i="1"/>
  <c r="AJ32" i="1"/>
  <c r="AH32" i="1"/>
  <c r="AF32" i="1"/>
  <c r="AC32" i="1"/>
  <c r="AO32" i="1" s="1"/>
  <c r="K32" i="1"/>
  <c r="H32" i="1"/>
  <c r="Z32" i="1" s="1"/>
  <c r="B32" i="1"/>
  <c r="AL22" i="4" s="1"/>
  <c r="AN31" i="1"/>
  <c r="AL31" i="1"/>
  <c r="AJ31" i="1"/>
  <c r="AH31" i="1"/>
  <c r="AF31" i="1"/>
  <c r="AC31" i="1"/>
  <c r="AO31" i="1" s="1"/>
  <c r="K31" i="1"/>
  <c r="H31" i="1"/>
  <c r="AA31" i="1" s="1"/>
  <c r="B31" i="1"/>
  <c r="AL21" i="4" s="1"/>
  <c r="AN30" i="1"/>
  <c r="AL30" i="1"/>
  <c r="AJ30" i="1"/>
  <c r="AH30" i="1"/>
  <c r="AF30" i="1"/>
  <c r="AC30" i="1"/>
  <c r="AO30" i="1" s="1"/>
  <c r="K30" i="1"/>
  <c r="H30" i="1"/>
  <c r="AA30" i="1" s="1"/>
  <c r="B30" i="1"/>
  <c r="AL20" i="4" s="1"/>
  <c r="AN29" i="1"/>
  <c r="AL29" i="1"/>
  <c r="AJ29" i="1"/>
  <c r="AH29" i="1"/>
  <c r="AF29" i="1"/>
  <c r="AC29" i="1"/>
  <c r="AO29" i="1" s="1"/>
  <c r="K29" i="1"/>
  <c r="H29" i="1"/>
  <c r="Z29" i="1" s="1"/>
  <c r="B29" i="1"/>
  <c r="AL19" i="4" s="1"/>
  <c r="AN28" i="1"/>
  <c r="AL28" i="1"/>
  <c r="AJ28" i="1"/>
  <c r="AH28" i="1"/>
  <c r="AF28" i="1"/>
  <c r="AC28" i="1"/>
  <c r="AO28" i="1" s="1"/>
  <c r="K28" i="1"/>
  <c r="H28" i="1"/>
  <c r="AA28" i="1" s="1"/>
  <c r="AD28" i="1" s="1"/>
  <c r="B28" i="1"/>
  <c r="AL18" i="4" s="1"/>
  <c r="AN27" i="1"/>
  <c r="AL27" i="1"/>
  <c r="AJ27" i="1"/>
  <c r="AH27" i="1"/>
  <c r="AF27" i="1"/>
  <c r="AC27" i="1"/>
  <c r="AO27" i="1" s="1"/>
  <c r="K27" i="1"/>
  <c r="H27" i="1"/>
  <c r="AA27" i="1" s="1"/>
  <c r="B27" i="1"/>
  <c r="AL17" i="4" s="1"/>
  <c r="AN26" i="1"/>
  <c r="AL26" i="1"/>
  <c r="AJ26" i="1"/>
  <c r="AH26" i="1"/>
  <c r="AF26" i="1"/>
  <c r="AC26" i="1"/>
  <c r="AO26" i="1" s="1"/>
  <c r="K26" i="1"/>
  <c r="H26" i="1"/>
  <c r="Z26" i="1" s="1"/>
  <c r="B26" i="1"/>
  <c r="AL16" i="4" s="1"/>
  <c r="AN25" i="1"/>
  <c r="AL25" i="1"/>
  <c r="AJ25" i="1"/>
  <c r="AH25" i="1"/>
  <c r="AF25" i="1"/>
  <c r="AC25" i="1"/>
  <c r="AO25" i="1" s="1"/>
  <c r="K25" i="1"/>
  <c r="H25" i="1"/>
  <c r="Z25" i="1" s="1"/>
  <c r="B25" i="1"/>
  <c r="AL15" i="4" s="1"/>
  <c r="AO24" i="1"/>
  <c r="AN24" i="1"/>
  <c r="AL24" i="1"/>
  <c r="AJ24" i="1"/>
  <c r="AH24" i="1"/>
  <c r="AF24" i="1"/>
  <c r="AC24" i="1"/>
  <c r="K24" i="1"/>
  <c r="H24" i="1"/>
  <c r="AA24" i="1" s="1"/>
  <c r="AD24" i="1" s="1"/>
  <c r="B24" i="1"/>
  <c r="AL14" i="4" s="1"/>
  <c r="AN23" i="1"/>
  <c r="AL23" i="1"/>
  <c r="AJ23" i="1"/>
  <c r="AH23" i="1"/>
  <c r="AF23" i="1"/>
  <c r="AC23" i="1"/>
  <c r="AO23" i="1" s="1"/>
  <c r="K23" i="1"/>
  <c r="H23" i="1"/>
  <c r="Z23" i="1" s="1"/>
  <c r="B23" i="1"/>
  <c r="AN22" i="1"/>
  <c r="AL22" i="1"/>
  <c r="AJ22" i="1"/>
  <c r="AH22" i="1"/>
  <c r="AF22" i="1"/>
  <c r="AC22" i="1"/>
  <c r="AO22" i="1" s="1"/>
  <c r="K22" i="1"/>
  <c r="H22" i="1"/>
  <c r="AA22" i="1" s="1"/>
  <c r="B22" i="1"/>
  <c r="AL12" i="4" s="1"/>
  <c r="AN21" i="1"/>
  <c r="AL21" i="1"/>
  <c r="AJ21" i="1"/>
  <c r="AH21" i="1"/>
  <c r="AF21" i="1"/>
  <c r="AC21" i="1"/>
  <c r="AO21" i="1" s="1"/>
  <c r="K21" i="1"/>
  <c r="H21" i="1"/>
  <c r="AA21" i="1" s="1"/>
  <c r="B21" i="1"/>
  <c r="AL11" i="4" s="1"/>
  <c r="AN20" i="1"/>
  <c r="AL20" i="1"/>
  <c r="AJ20" i="1"/>
  <c r="AH20" i="1"/>
  <c r="AF20" i="1"/>
  <c r="AC20" i="1"/>
  <c r="AO20" i="1" s="1"/>
  <c r="K20" i="1"/>
  <c r="H20" i="1"/>
  <c r="Z20" i="1" s="1"/>
  <c r="B20" i="1"/>
  <c r="AN19" i="1"/>
  <c r="AL19" i="1"/>
  <c r="AJ19" i="1"/>
  <c r="AH19" i="1"/>
  <c r="AF19" i="1"/>
  <c r="AC19" i="1"/>
  <c r="AO19" i="1" s="1"/>
  <c r="K19" i="1"/>
  <c r="H19" i="1"/>
  <c r="AA19" i="1" s="1"/>
  <c r="B19" i="1"/>
  <c r="AN18" i="1"/>
  <c r="AL18" i="1"/>
  <c r="AJ18" i="1"/>
  <c r="AH18" i="1"/>
  <c r="AF18" i="1"/>
  <c r="AC18" i="1"/>
  <c r="AO18" i="1" s="1"/>
  <c r="K18" i="1"/>
  <c r="H18" i="1"/>
  <c r="B18" i="1"/>
  <c r="AL8" i="4" s="1"/>
  <c r="AN17" i="1"/>
  <c r="AL17" i="1"/>
  <c r="AJ17" i="1"/>
  <c r="AH17" i="1"/>
  <c r="AF17" i="1"/>
  <c r="AC17" i="1"/>
  <c r="AO17" i="1" s="1"/>
  <c r="K17" i="1"/>
  <c r="H17" i="1"/>
  <c r="B17" i="1"/>
  <c r="AN16" i="1"/>
  <c r="AL16" i="1"/>
  <c r="AJ16" i="1"/>
  <c r="AH16" i="1"/>
  <c r="AF16" i="1"/>
  <c r="AC16" i="1"/>
  <c r="AO16" i="1" s="1"/>
  <c r="K16" i="1"/>
  <c r="H16" i="1"/>
  <c r="Z16" i="1" s="1"/>
  <c r="D16" i="1"/>
  <c r="B16" i="1"/>
  <c r="AL6" i="4" s="1"/>
  <c r="AN15" i="1"/>
  <c r="AL15" i="1"/>
  <c r="AJ15" i="1"/>
  <c r="AH15" i="1"/>
  <c r="AF15" i="1"/>
  <c r="AC15" i="1"/>
  <c r="AO15" i="1" s="1"/>
  <c r="K15" i="1"/>
  <c r="H15" i="1"/>
  <c r="AA15" i="1" s="1"/>
  <c r="AD15" i="1" s="1"/>
  <c r="B15" i="1"/>
  <c r="AL5" i="4" s="1"/>
  <c r="AN13" i="1"/>
  <c r="AC13" i="1"/>
  <c r="AJ639" i="4" l="1"/>
  <c r="AK639" i="4"/>
  <c r="AJ595" i="4"/>
  <c r="AK595" i="4"/>
  <c r="AJ877" i="4"/>
  <c r="AK877" i="4"/>
  <c r="AJ62" i="4"/>
  <c r="AK62" i="4"/>
  <c r="AJ255" i="4"/>
  <c r="AK255" i="4"/>
  <c r="AJ692" i="4"/>
  <c r="AK692" i="4"/>
  <c r="AJ646" i="4"/>
  <c r="AK646" i="4"/>
  <c r="AJ567" i="4"/>
  <c r="AK567" i="4"/>
  <c r="AJ38" i="4"/>
  <c r="AK38" i="4"/>
  <c r="AJ82" i="4"/>
  <c r="AK82" i="4"/>
  <c r="AJ260" i="4"/>
  <c r="AK260" i="4"/>
  <c r="D586" i="1"/>
  <c r="AL735" i="4"/>
  <c r="D745" i="1"/>
  <c r="AD21" i="1"/>
  <c r="AD60" i="1"/>
  <c r="AD65" i="1"/>
  <c r="AD75" i="1"/>
  <c r="AD84" i="1"/>
  <c r="AD117" i="1"/>
  <c r="AD132" i="1"/>
  <c r="AD165" i="1"/>
  <c r="AN155" i="4" s="1"/>
  <c r="AD174" i="1"/>
  <c r="BH174" i="1" s="1"/>
  <c r="AD197" i="1"/>
  <c r="AL220" i="4"/>
  <c r="D230" i="1"/>
  <c r="AD260" i="1"/>
  <c r="AL256" i="4"/>
  <c r="D266" i="1"/>
  <c r="AD271" i="1"/>
  <c r="AD391" i="1"/>
  <c r="AJ395" i="4"/>
  <c r="AK395" i="4"/>
  <c r="AL423" i="4"/>
  <c r="D433" i="1"/>
  <c r="AD439" i="1"/>
  <c r="AJ488" i="4"/>
  <c r="AK488" i="4"/>
  <c r="AL525" i="4"/>
  <c r="D535" i="1"/>
  <c r="AJ526" i="4"/>
  <c r="AK526" i="4"/>
  <c r="AJ613" i="4"/>
  <c r="AK613" i="4"/>
  <c r="AD752" i="1"/>
  <c r="BR801" i="1"/>
  <c r="AJ791" i="4"/>
  <c r="AK791" i="4"/>
  <c r="AJ830" i="4"/>
  <c r="AK830" i="4"/>
  <c r="AA900" i="1"/>
  <c r="AD900" i="1" s="1"/>
  <c r="Z900" i="1"/>
  <c r="BH901" i="1"/>
  <c r="AJ891" i="4"/>
  <c r="AK891" i="4"/>
  <c r="AJ275" i="4"/>
  <c r="AK275" i="4"/>
  <c r="AA983" i="1"/>
  <c r="AD983" i="1" s="1"/>
  <c r="Z983" i="1"/>
  <c r="AD30" i="1"/>
  <c r="AD39" i="1"/>
  <c r="AD54" i="1"/>
  <c r="AD93" i="1"/>
  <c r="AD98" i="1"/>
  <c r="AJ112" i="4"/>
  <c r="AK112" i="4"/>
  <c r="AJ136" i="4"/>
  <c r="AK136" i="4"/>
  <c r="AJ197" i="4"/>
  <c r="AK197" i="4"/>
  <c r="AJ201" i="4"/>
  <c r="AK201" i="4"/>
  <c r="AL238" i="4"/>
  <c r="D248" i="1"/>
  <c r="AL243" i="4"/>
  <c r="D253" i="1"/>
  <c r="AD266" i="1"/>
  <c r="AJ424" i="4"/>
  <c r="AK424" i="4"/>
  <c r="AL428" i="4"/>
  <c r="D438" i="1"/>
  <c r="AA554" i="1"/>
  <c r="AD554" i="1" s="1"/>
  <c r="Z554" i="1"/>
  <c r="AJ577" i="4"/>
  <c r="AK577" i="4"/>
  <c r="AA592" i="1"/>
  <c r="Z592" i="1"/>
  <c r="AL639" i="4"/>
  <c r="D649" i="1"/>
  <c r="AA673" i="1"/>
  <c r="Z673" i="1"/>
  <c r="AJ722" i="4"/>
  <c r="AK722" i="4"/>
  <c r="AL769" i="4"/>
  <c r="D779" i="1"/>
  <c r="AD818" i="1"/>
  <c r="AA956" i="1"/>
  <c r="AD956" i="1" s="1"/>
  <c r="Z956" i="1"/>
  <c r="AJ974" i="4"/>
  <c r="AK974" i="4"/>
  <c r="AJ39" i="4"/>
  <c r="AK39" i="4"/>
  <c r="AJ470" i="4"/>
  <c r="AK470" i="4"/>
  <c r="AJ562" i="4"/>
  <c r="AK562" i="4"/>
  <c r="AJ591" i="4"/>
  <c r="AK591" i="4"/>
  <c r="AJ49" i="4"/>
  <c r="AK49" i="4"/>
  <c r="AJ446" i="4"/>
  <c r="AK446" i="4"/>
  <c r="AJ59" i="4"/>
  <c r="AK59" i="4"/>
  <c r="AJ163" i="4"/>
  <c r="AK163" i="4"/>
  <c r="AJ367" i="4"/>
  <c r="AK367" i="4"/>
  <c r="D616" i="1"/>
  <c r="AL291" i="4"/>
  <c r="D301" i="1"/>
  <c r="Z311" i="1"/>
  <c r="AJ353" i="4"/>
  <c r="AK353" i="4"/>
  <c r="AJ398" i="4"/>
  <c r="AK398" i="4"/>
  <c r="AA438" i="1"/>
  <c r="Z475" i="1"/>
  <c r="Z539" i="1"/>
  <c r="AL537" i="4"/>
  <c r="D547" i="1"/>
  <c r="Z572" i="1"/>
  <c r="Z605" i="1"/>
  <c r="Z626" i="1"/>
  <c r="Z649" i="1"/>
  <c r="Z661" i="1"/>
  <c r="AA661" i="1"/>
  <c r="AD661" i="1" s="1"/>
  <c r="AA686" i="1"/>
  <c r="Z686" i="1"/>
  <c r="D778" i="1"/>
  <c r="AL784" i="4"/>
  <c r="D794" i="1"/>
  <c r="AL827" i="4"/>
  <c r="D837" i="1"/>
  <c r="AL851" i="4"/>
  <c r="D861" i="1"/>
  <c r="AD894" i="1"/>
  <c r="Z950" i="1"/>
  <c r="AJ962" i="4"/>
  <c r="AK962" i="4"/>
  <c r="AA978" i="1"/>
  <c r="Z978" i="1"/>
  <c r="AJ154" i="4"/>
  <c r="AK154" i="4"/>
  <c r="Z924" i="1"/>
  <c r="AA924" i="1"/>
  <c r="AJ148" i="4"/>
  <c r="AK148" i="4"/>
  <c r="AJ270" i="4"/>
  <c r="AK270" i="4"/>
  <c r="AD719" i="1"/>
  <c r="AJ18" i="4"/>
  <c r="AK18" i="4"/>
  <c r="AA29" i="1"/>
  <c r="AD29" i="1" s="1"/>
  <c r="AD57" i="1"/>
  <c r="AD111" i="1"/>
  <c r="AN101" i="4" s="1"/>
  <c r="Z158" i="1"/>
  <c r="AA201" i="1"/>
  <c r="AD201" i="1" s="1"/>
  <c r="AL232" i="4"/>
  <c r="D242" i="1"/>
  <c r="AJ237" i="4"/>
  <c r="AK237" i="4"/>
  <c r="AJ249" i="4"/>
  <c r="AK249" i="4"/>
  <c r="Z280" i="1"/>
  <c r="AL282" i="4"/>
  <c r="D292" i="1"/>
  <c r="BR301" i="1"/>
  <c r="AJ291" i="4"/>
  <c r="AK291" i="4"/>
  <c r="AJ325" i="4"/>
  <c r="AK325" i="4"/>
  <c r="AJ393" i="4"/>
  <c r="AK393" i="4"/>
  <c r="Z418" i="1"/>
  <c r="AL412" i="4"/>
  <c r="D422" i="1"/>
  <c r="AL431" i="4"/>
  <c r="D441" i="1"/>
  <c r="AA543" i="1"/>
  <c r="AD543" i="1" s="1"/>
  <c r="BH543" i="1" s="1"/>
  <c r="AJ570" i="4"/>
  <c r="AK570" i="4"/>
  <c r="AJ600" i="4"/>
  <c r="AK600" i="4"/>
  <c r="AJ688" i="4"/>
  <c r="AK688" i="4"/>
  <c r="Z717" i="1"/>
  <c r="AA717" i="1"/>
  <c r="Z769" i="1"/>
  <c r="AJ789" i="4"/>
  <c r="AK789" i="4"/>
  <c r="D821" i="1"/>
  <c r="Z822" i="1"/>
  <c r="AJ823" i="4"/>
  <c r="AK823" i="4"/>
  <c r="BR833" i="1"/>
  <c r="AJ870" i="4"/>
  <c r="AK870" i="4"/>
  <c r="AA893" i="1"/>
  <c r="AD893" i="1" s="1"/>
  <c r="D918" i="1"/>
  <c r="AJ995" i="4"/>
  <c r="AK995" i="4"/>
  <c r="AJ206" i="4"/>
  <c r="AK206" i="4"/>
  <c r="AJ326" i="4"/>
  <c r="AK326" i="4"/>
  <c r="AJ539" i="4"/>
  <c r="AK539" i="4"/>
  <c r="AJ616" i="4"/>
  <c r="AK616" i="4"/>
  <c r="AJ704" i="4"/>
  <c r="AK704" i="4"/>
  <c r="AJ54" i="4"/>
  <c r="AK54" i="4"/>
  <c r="D447" i="1"/>
  <c r="Z73" i="1"/>
  <c r="AJ96" i="4"/>
  <c r="AK96" i="4"/>
  <c r="AA130" i="1"/>
  <c r="AD130" i="1" s="1"/>
  <c r="AJ166" i="4"/>
  <c r="AK166" i="4"/>
  <c r="AJ175" i="4"/>
  <c r="AK175" i="4"/>
  <c r="AJ185" i="4"/>
  <c r="AK185" i="4"/>
  <c r="AL214" i="4"/>
  <c r="D224" i="1"/>
  <c r="AJ247" i="4"/>
  <c r="AK247" i="4"/>
  <c r="AA264" i="1"/>
  <c r="AD264" i="1" s="1"/>
  <c r="AJ278" i="4"/>
  <c r="AK278" i="4"/>
  <c r="AJ282" i="4"/>
  <c r="AK282" i="4"/>
  <c r="AJ318" i="4"/>
  <c r="AK318" i="4"/>
  <c r="AJ343" i="4"/>
  <c r="AK343" i="4"/>
  <c r="AJ347" i="4"/>
  <c r="AK347" i="4"/>
  <c r="AJ352" i="4"/>
  <c r="AK352" i="4"/>
  <c r="Z381" i="1"/>
  <c r="AL406" i="4"/>
  <c r="D416" i="1"/>
  <c r="AA423" i="1"/>
  <c r="AD423" i="1" s="1"/>
  <c r="AJ417" i="4"/>
  <c r="AK417" i="4"/>
  <c r="AO498" i="1"/>
  <c r="AJ519" i="4"/>
  <c r="AK519" i="4"/>
  <c r="AA542" i="1"/>
  <c r="AD542" i="1" s="1"/>
  <c r="Z542" i="1"/>
  <c r="AA595" i="1"/>
  <c r="AD595" i="1" s="1"/>
  <c r="AJ634" i="4"/>
  <c r="AK634" i="4"/>
  <c r="AJ754" i="4"/>
  <c r="AK754" i="4"/>
  <c r="AA790" i="1"/>
  <c r="AJ836" i="4"/>
  <c r="AK836" i="4"/>
  <c r="AJ837" i="4"/>
  <c r="AK837" i="4"/>
  <c r="Z887" i="1"/>
  <c r="Z892" i="1"/>
  <c r="AA892" i="1"/>
  <c r="AD892" i="1" s="1"/>
  <c r="AJ908" i="4"/>
  <c r="AK908" i="4"/>
  <c r="Z972" i="1"/>
  <c r="AL279" i="4"/>
  <c r="D289" i="1"/>
  <c r="AL543" i="4"/>
  <c r="D553" i="1"/>
  <c r="AJ130" i="4"/>
  <c r="AK130" i="4"/>
  <c r="AA154" i="1"/>
  <c r="AD154" i="1" s="1"/>
  <c r="Z154" i="1"/>
  <c r="AL274" i="4"/>
  <c r="D284" i="1"/>
  <c r="AJ5" i="4"/>
  <c r="AK5" i="4"/>
  <c r="AJ27" i="4"/>
  <c r="AK27" i="4"/>
  <c r="AJ86" i="4"/>
  <c r="AK86" i="4"/>
  <c r="AJ100" i="4"/>
  <c r="AK100" i="4"/>
  <c r="Z305" i="1"/>
  <c r="Z339" i="1"/>
  <c r="AL342" i="4"/>
  <c r="D352" i="1"/>
  <c r="AJ383" i="4"/>
  <c r="AK383" i="4"/>
  <c r="Z460" i="1"/>
  <c r="Z643" i="1"/>
  <c r="AA643" i="1"/>
  <c r="AD643" i="1" s="1"/>
  <c r="Z671" i="1"/>
  <c r="AJ734" i="4"/>
  <c r="AK734" i="4"/>
  <c r="AD803" i="1"/>
  <c r="BH803" i="1" s="1"/>
  <c r="AJ806" i="4"/>
  <c r="AK806" i="4"/>
  <c r="BR816" i="1"/>
  <c r="AJ876" i="4"/>
  <c r="AK876" i="4"/>
  <c r="D940" i="1"/>
  <c r="AA243" i="1"/>
  <c r="AD243" i="1" s="1"/>
  <c r="Z243" i="1"/>
  <c r="AJ167" i="4"/>
  <c r="AK167" i="4"/>
  <c r="AD27" i="1"/>
  <c r="D90" i="1"/>
  <c r="AA148" i="1"/>
  <c r="AD148" i="1" s="1"/>
  <c r="AD180" i="1"/>
  <c r="AD189" i="1"/>
  <c r="AL184" i="4"/>
  <c r="D194" i="1"/>
  <c r="AD237" i="1"/>
  <c r="AJ263" i="4"/>
  <c r="AK263" i="4"/>
  <c r="AD300" i="1"/>
  <c r="AD304" i="1"/>
  <c r="Z371" i="1"/>
  <c r="AD375" i="1"/>
  <c r="AD426" i="1"/>
  <c r="AA472" i="1"/>
  <c r="Z472" i="1"/>
  <c r="AL482" i="4"/>
  <c r="D492" i="1"/>
  <c r="AD524" i="1"/>
  <c r="AA561" i="1"/>
  <c r="AD561" i="1" s="1"/>
  <c r="AD565" i="1"/>
  <c r="Z566" i="1"/>
  <c r="AA707" i="1"/>
  <c r="Z707" i="1"/>
  <c r="AL748" i="4"/>
  <c r="D758" i="1"/>
  <c r="AJ757" i="4"/>
  <c r="AK757" i="4"/>
  <c r="AL835" i="4"/>
  <c r="D845" i="1"/>
  <c r="D891" i="1"/>
  <c r="Z913" i="1"/>
  <c r="AA913" i="1"/>
  <c r="AJ934" i="4"/>
  <c r="AK934" i="4"/>
  <c r="Z971" i="1"/>
  <c r="D999" i="1"/>
  <c r="Z1000" i="1"/>
  <c r="AJ64" i="4"/>
  <c r="AK64" i="4"/>
  <c r="AA785" i="1"/>
  <c r="AD785" i="1" s="1"/>
  <c r="Z785" i="1"/>
  <c r="AJ432" i="4"/>
  <c r="AK432" i="4"/>
  <c r="AJ586" i="4"/>
  <c r="AK586" i="4"/>
  <c r="AL913" i="4"/>
  <c r="D923" i="1"/>
  <c r="AJ176" i="4"/>
  <c r="AK176" i="4"/>
  <c r="AL223" i="4"/>
  <c r="D233" i="1"/>
  <c r="AD45" i="1"/>
  <c r="AD61" i="1"/>
  <c r="AN51" i="4" s="1"/>
  <c r="AD81" i="1"/>
  <c r="AD90" i="1"/>
  <c r="AN80" i="4" s="1"/>
  <c r="Z100" i="1"/>
  <c r="AD105" i="1"/>
  <c r="AD109" i="1"/>
  <c r="AJ128" i="4"/>
  <c r="AK128" i="4"/>
  <c r="BR138" i="1"/>
  <c r="AD156" i="1"/>
  <c r="AL251" i="4"/>
  <c r="D261" i="1"/>
  <c r="AJ277" i="4"/>
  <c r="AK277" i="4"/>
  <c r="AL303" i="4"/>
  <c r="D313" i="1"/>
  <c r="Z393" i="1"/>
  <c r="AL400" i="4"/>
  <c r="D410" i="1"/>
  <c r="Z445" i="1"/>
  <c r="AL443" i="4"/>
  <c r="D453" i="1"/>
  <c r="AL461" i="4"/>
  <c r="D471" i="1"/>
  <c r="AJ467" i="4"/>
  <c r="AK467" i="4"/>
  <c r="AA493" i="1"/>
  <c r="Z551" i="1"/>
  <c r="D628" i="1"/>
  <c r="AL691" i="4"/>
  <c r="D701" i="1"/>
  <c r="AL737" i="4"/>
  <c r="D747" i="1"/>
  <c r="AL743" i="4"/>
  <c r="D753" i="1"/>
  <c r="AJ744" i="4"/>
  <c r="AK744" i="4"/>
  <c r="AA762" i="1"/>
  <c r="Z762" i="1"/>
  <c r="AJ788" i="4"/>
  <c r="AK788" i="4"/>
  <c r="AA859" i="1"/>
  <c r="AD859" i="1" s="1"/>
  <c r="Z859" i="1"/>
  <c r="AJ869" i="4"/>
  <c r="AK869" i="4"/>
  <c r="AJ887" i="4"/>
  <c r="AK887" i="4"/>
  <c r="AJ984" i="4"/>
  <c r="AK984" i="4"/>
  <c r="AJ358" i="4"/>
  <c r="AK358" i="4"/>
  <c r="AJ502" i="4"/>
  <c r="AK502" i="4"/>
  <c r="AJ622" i="4"/>
  <c r="AK622" i="4"/>
  <c r="AL731" i="4"/>
  <c r="D741" i="1"/>
  <c r="AJ92" i="4"/>
  <c r="AK92" i="4"/>
  <c r="AJ408" i="4"/>
  <c r="AK408" i="4"/>
  <c r="D686" i="1"/>
  <c r="AL721" i="4"/>
  <c r="D731" i="1"/>
  <c r="AJ856" i="4"/>
  <c r="AK856" i="4"/>
  <c r="AJ53" i="4"/>
  <c r="AK53" i="4"/>
  <c r="AJ115" i="4"/>
  <c r="AK115" i="4"/>
  <c r="AJ205" i="4"/>
  <c r="AK205" i="4"/>
  <c r="AD22" i="1"/>
  <c r="AD128" i="1"/>
  <c r="BH164" i="1"/>
  <c r="AD188" i="1"/>
  <c r="AJ240" i="4"/>
  <c r="AK240" i="4"/>
  <c r="AD313" i="1"/>
  <c r="AJ364" i="4"/>
  <c r="AK364" i="4"/>
  <c r="AD401" i="1"/>
  <c r="AD453" i="1"/>
  <c r="AL476" i="4"/>
  <c r="D486" i="1"/>
  <c r="AA593" i="1"/>
  <c r="Z593" i="1"/>
  <c r="AJ598" i="4"/>
  <c r="AK598" i="4"/>
  <c r="AJ619" i="4"/>
  <c r="AK619" i="4"/>
  <c r="AD669" i="1"/>
  <c r="AA674" i="1"/>
  <c r="AD674" i="1" s="1"/>
  <c r="Z674" i="1"/>
  <c r="AJ691" i="4"/>
  <c r="AK691" i="4"/>
  <c r="BH711" i="1"/>
  <c r="AJ701" i="4"/>
  <c r="AK701" i="4"/>
  <c r="AL709" i="4"/>
  <c r="D719" i="1"/>
  <c r="AD738" i="1"/>
  <c r="AL770" i="4"/>
  <c r="D780" i="1"/>
  <c r="AJ772" i="4"/>
  <c r="AK772" i="4"/>
  <c r="AD878" i="1"/>
  <c r="AL874" i="4"/>
  <c r="D884" i="1"/>
  <c r="AL885" i="4"/>
  <c r="D895" i="1"/>
  <c r="AJ121" i="4"/>
  <c r="AK121" i="4"/>
  <c r="AJ340" i="4"/>
  <c r="AK340" i="4"/>
  <c r="AA511" i="1"/>
  <c r="AD511" i="1" s="1"/>
  <c r="BH511" i="1" s="1"/>
  <c r="Z511" i="1"/>
  <c r="AJ769" i="4"/>
  <c r="AK769" i="4"/>
  <c r="AJ314" i="4"/>
  <c r="AK314" i="4"/>
  <c r="AJ14" i="4"/>
  <c r="AK14" i="4"/>
  <c r="AJ58" i="4"/>
  <c r="AK58" i="4"/>
  <c r="AJ63" i="4"/>
  <c r="AK63" i="4"/>
  <c r="AD31" i="1"/>
  <c r="AN21" i="4" s="1"/>
  <c r="AD66" i="1"/>
  <c r="AN56" i="4" s="1"/>
  <c r="AD55" i="1"/>
  <c r="D60" i="1"/>
  <c r="AJ70" i="4"/>
  <c r="AK70" i="4"/>
  <c r="AL74" i="4"/>
  <c r="D84" i="1"/>
  <c r="AL187" i="4"/>
  <c r="D197" i="1"/>
  <c r="D212" i="1"/>
  <c r="AJ207" i="4"/>
  <c r="AK207" i="4"/>
  <c r="AA249" i="1"/>
  <c r="AD249" i="1" s="1"/>
  <c r="Z249" i="1"/>
  <c r="AL250" i="4"/>
  <c r="D260" i="1"/>
  <c r="AL261" i="4"/>
  <c r="D271" i="1"/>
  <c r="AJ298" i="4"/>
  <c r="AK298" i="4"/>
  <c r="Z487" i="1"/>
  <c r="Z492" i="1"/>
  <c r="AD502" i="1"/>
  <c r="AJ498" i="4"/>
  <c r="AK498" i="4"/>
  <c r="D559" i="1"/>
  <c r="AJ673" i="4"/>
  <c r="AK673" i="4"/>
  <c r="AA706" i="1"/>
  <c r="AD706" i="1" s="1"/>
  <c r="Z706" i="1"/>
  <c r="AL751" i="4"/>
  <c r="D761" i="1"/>
  <c r="AD776" i="1"/>
  <c r="Z781" i="1"/>
  <c r="Z806" i="1"/>
  <c r="AA806" i="1"/>
  <c r="AD806" i="1" s="1"/>
  <c r="Z906" i="1"/>
  <c r="AA906" i="1"/>
  <c r="AD906" i="1" s="1"/>
  <c r="Z907" i="1"/>
  <c r="AD925" i="1"/>
  <c r="Z993" i="1"/>
  <c r="AA993" i="1"/>
  <c r="AD993" i="1" s="1"/>
  <c r="AD112" i="1"/>
  <c r="AN102" i="4" s="1"/>
  <c r="AD123" i="1"/>
  <c r="Z135" i="1"/>
  <c r="AD170" i="1"/>
  <c r="AD175" i="1"/>
  <c r="AD213" i="1"/>
  <c r="AN203" i="4" s="1"/>
  <c r="AD228" i="1"/>
  <c r="BR228" i="1" s="1"/>
  <c r="AD239" i="1"/>
  <c r="AD245" i="1"/>
  <c r="AD251" i="1"/>
  <c r="AD298" i="1"/>
  <c r="AN288" i="4" s="1"/>
  <c r="AD351" i="1"/>
  <c r="AD379" i="1"/>
  <c r="AD399" i="1"/>
  <c r="AD404" i="1"/>
  <c r="AD421" i="1"/>
  <c r="AD454" i="1"/>
  <c r="AD468" i="1"/>
  <c r="AN458" i="4" s="1"/>
  <c r="AD533" i="1"/>
  <c r="AN523" i="4" s="1"/>
  <c r="AA571" i="1"/>
  <c r="AD571" i="1" s="1"/>
  <c r="AD604" i="1"/>
  <c r="Z623" i="1"/>
  <c r="Z740" i="1"/>
  <c r="Z746" i="1"/>
  <c r="Z867" i="1"/>
  <c r="D893" i="1"/>
  <c r="D919" i="1"/>
  <c r="D931" i="1"/>
  <c r="AD936" i="1"/>
  <c r="D941" i="1"/>
  <c r="AA967" i="1"/>
  <c r="AD967" i="1" s="1"/>
  <c r="D971" i="1"/>
  <c r="D972" i="1"/>
  <c r="AD1011" i="1"/>
  <c r="AJ111" i="4"/>
  <c r="AK111" i="4"/>
  <c r="AD153" i="1"/>
  <c r="AD231" i="1"/>
  <c r="AD256" i="1"/>
  <c r="AD276" i="1"/>
  <c r="AJ308" i="4"/>
  <c r="AK308" i="4"/>
  <c r="AJ324" i="4"/>
  <c r="AK324" i="4"/>
  <c r="AJ334" i="4"/>
  <c r="AK334" i="4"/>
  <c r="AJ339" i="4"/>
  <c r="AK339" i="4"/>
  <c r="AJ363" i="4"/>
  <c r="AK363" i="4"/>
  <c r="AJ437" i="4"/>
  <c r="AK437" i="4"/>
  <c r="AJ452" i="4"/>
  <c r="AK452" i="4"/>
  <c r="BR496" i="1"/>
  <c r="AJ486" i="4"/>
  <c r="AK486" i="4"/>
  <c r="AJ489" i="4"/>
  <c r="AK489" i="4"/>
  <c r="AD598" i="1"/>
  <c r="AD615" i="1"/>
  <c r="AJ669" i="4"/>
  <c r="AK669" i="4"/>
  <c r="AD788" i="1"/>
  <c r="AJ801" i="4"/>
  <c r="AK801" i="4"/>
  <c r="AD872" i="1"/>
  <c r="AN862" i="4" s="1"/>
  <c r="AJ889" i="4"/>
  <c r="AK889" i="4"/>
  <c r="AJ939" i="4"/>
  <c r="AK939" i="4"/>
  <c r="AD441" i="1"/>
  <c r="AJ537" i="4"/>
  <c r="AK537" i="4"/>
  <c r="AJ543" i="4"/>
  <c r="AK543" i="4"/>
  <c r="AD699" i="1"/>
  <c r="AD726" i="1"/>
  <c r="BH726" i="1" s="1"/>
  <c r="AD837" i="1"/>
  <c r="BR837" i="1" s="1"/>
  <c r="AJ874" i="4"/>
  <c r="AK874" i="4"/>
  <c r="AJ901" i="4"/>
  <c r="AK901" i="4"/>
  <c r="AD89" i="1"/>
  <c r="AD99" i="1"/>
  <c r="AN89" i="4" s="1"/>
  <c r="AD115" i="1"/>
  <c r="AD152" i="1"/>
  <c r="Z153" i="1"/>
  <c r="AD162" i="1"/>
  <c r="AA183" i="1"/>
  <c r="AD183" i="1" s="1"/>
  <c r="AD193" i="1"/>
  <c r="BR193" i="1" s="1"/>
  <c r="Z231" i="1"/>
  <c r="AD255" i="1"/>
  <c r="Z256" i="1"/>
  <c r="AD269" i="1"/>
  <c r="AN259" i="4" s="1"/>
  <c r="AD275" i="1"/>
  <c r="Z276" i="1"/>
  <c r="AD326" i="1"/>
  <c r="AD332" i="1"/>
  <c r="AD338" i="1"/>
  <c r="AD359" i="1"/>
  <c r="AD397" i="1"/>
  <c r="AD411" i="1"/>
  <c r="AN401" i="4" s="1"/>
  <c r="AA413" i="1"/>
  <c r="AD413" i="1" s="1"/>
  <c r="AD425" i="1"/>
  <c r="AD435" i="1"/>
  <c r="D440" i="1"/>
  <c r="D456" i="1"/>
  <c r="Z466" i="1"/>
  <c r="AD483" i="1"/>
  <c r="D495" i="1"/>
  <c r="AA497" i="1"/>
  <c r="AD497" i="1" s="1"/>
  <c r="Z498" i="1"/>
  <c r="AJ505" i="4"/>
  <c r="AK505" i="4"/>
  <c r="AA531" i="1"/>
  <c r="AD531" i="1" s="1"/>
  <c r="AD584" i="1"/>
  <c r="AD607" i="1"/>
  <c r="D626" i="1"/>
  <c r="AD659" i="1"/>
  <c r="D683" i="1"/>
  <c r="D684" i="1"/>
  <c r="AA743" i="1"/>
  <c r="AD743" i="1" s="1"/>
  <c r="AA772" i="1"/>
  <c r="AD772" i="1" s="1"/>
  <c r="D798" i="1"/>
  <c r="AA800" i="1"/>
  <c r="AD800" i="1" s="1"/>
  <c r="D804" i="1"/>
  <c r="D881" i="1"/>
  <c r="Z891" i="1"/>
  <c r="AD904" i="1"/>
  <c r="AD910" i="1"/>
  <c r="D916" i="1"/>
  <c r="Z934" i="1"/>
  <c r="Z944" i="1"/>
  <c r="D953" i="1"/>
  <c r="Z1009" i="1"/>
  <c r="AJ787" i="4"/>
  <c r="AK787" i="4"/>
  <c r="AJ795" i="4"/>
  <c r="AK795" i="4"/>
  <c r="AJ871" i="4"/>
  <c r="AK871" i="4"/>
  <c r="AJ873" i="4"/>
  <c r="AK873" i="4"/>
  <c r="AD938" i="1"/>
  <c r="AJ4" i="4"/>
  <c r="AK4" i="4"/>
  <c r="AJ94" i="4"/>
  <c r="AK94" i="4"/>
  <c r="AJ126" i="4"/>
  <c r="AK126" i="4"/>
  <c r="AJ194" i="4"/>
  <c r="AK194" i="4"/>
  <c r="AJ209" i="4"/>
  <c r="AK209" i="4"/>
  <c r="AJ215" i="4"/>
  <c r="AK215" i="4"/>
  <c r="AJ252" i="4"/>
  <c r="AK252" i="4"/>
  <c r="AJ315" i="4"/>
  <c r="AK315" i="4"/>
  <c r="AJ357" i="4"/>
  <c r="AK357" i="4"/>
  <c r="AD385" i="1"/>
  <c r="AA478" i="1"/>
  <c r="AJ493" i="4"/>
  <c r="AK493" i="4"/>
  <c r="AJ504" i="4"/>
  <c r="AK504" i="4"/>
  <c r="AA530" i="1"/>
  <c r="AD530" i="1" s="1"/>
  <c r="AD583" i="1"/>
  <c r="Z584" i="1"/>
  <c r="AJ580" i="4"/>
  <c r="AK580" i="4"/>
  <c r="Z607" i="1"/>
  <c r="AA613" i="1"/>
  <c r="AD613" i="1" s="1"/>
  <c r="Z620" i="1"/>
  <c r="AD625" i="1"/>
  <c r="AJ641" i="4"/>
  <c r="AK641" i="4"/>
  <c r="AJ700" i="4"/>
  <c r="AK700" i="4"/>
  <c r="D796" i="1"/>
  <c r="AJ804" i="4"/>
  <c r="AK804" i="4"/>
  <c r="AJ815" i="4"/>
  <c r="AK815" i="4"/>
  <c r="D846" i="1"/>
  <c r="Z910" i="1"/>
  <c r="D997" i="1"/>
  <c r="AJ992" i="4"/>
  <c r="AK992" i="4"/>
  <c r="AD78" i="1"/>
  <c r="AD87" i="1"/>
  <c r="AD124" i="1"/>
  <c r="AD135" i="1"/>
  <c r="AA145" i="1"/>
  <c r="AD145" i="1" s="1"/>
  <c r="AD150" i="1"/>
  <c r="AD191" i="1"/>
  <c r="BR191" i="1" s="1"/>
  <c r="AD246" i="1"/>
  <c r="AD252" i="1"/>
  <c r="AD283" i="1"/>
  <c r="Z304" i="1"/>
  <c r="AD310" i="1"/>
  <c r="Z337" i="1"/>
  <c r="AD342" i="1"/>
  <c r="AN332" i="4" s="1"/>
  <c r="Z385" i="1"/>
  <c r="AD389" i="1"/>
  <c r="AD395" i="1"/>
  <c r="AA396" i="1"/>
  <c r="AD396" i="1" s="1"/>
  <c r="AN386" i="4" s="1"/>
  <c r="AA424" i="1"/>
  <c r="AD424" i="1" s="1"/>
  <c r="BH424" i="1" s="1"/>
  <c r="AJ546" i="4"/>
  <c r="AK546" i="4"/>
  <c r="AA573" i="1"/>
  <c r="Z578" i="1"/>
  <c r="Z583" i="1"/>
  <c r="Z596" i="1"/>
  <c r="AD619" i="1"/>
  <c r="Z625" i="1"/>
  <c r="AJ635" i="4"/>
  <c r="AK635" i="4"/>
  <c r="BR657" i="1"/>
  <c r="AJ647" i="4"/>
  <c r="AK647" i="4"/>
  <c r="AJ653" i="4"/>
  <c r="AK653" i="4"/>
  <c r="AJ710" i="4"/>
  <c r="AK710" i="4"/>
  <c r="AA735" i="1"/>
  <c r="AD746" i="1"/>
  <c r="Z755" i="1"/>
  <c r="Z791" i="1"/>
  <c r="AJ785" i="4"/>
  <c r="AK785" i="4"/>
  <c r="AD867" i="1"/>
  <c r="AO872" i="1"/>
  <c r="Z963" i="1"/>
  <c r="AA968" i="1"/>
  <c r="D996" i="1"/>
  <c r="AD920" i="1"/>
  <c r="Z1002" i="1"/>
  <c r="AN278" i="4"/>
  <c r="BR288" i="1"/>
  <c r="AN314" i="4"/>
  <c r="AN165" i="4"/>
  <c r="BH213" i="1"/>
  <c r="AN241" i="4"/>
  <c r="BR112" i="1"/>
  <c r="AN179" i="4"/>
  <c r="BR189" i="1"/>
  <c r="BH189" i="1"/>
  <c r="AN50" i="4"/>
  <c r="BR96" i="1"/>
  <c r="AN86" i="4"/>
  <c r="BH96" i="1"/>
  <c r="BR195" i="1"/>
  <c r="AN185" i="4"/>
  <c r="BH195" i="1"/>
  <c r="AN197" i="4"/>
  <c r="AN207" i="4"/>
  <c r="BH243" i="1"/>
  <c r="BR287" i="1"/>
  <c r="AN277" i="4"/>
  <c r="AN325" i="4"/>
  <c r="AN70" i="4"/>
  <c r="AN111" i="4"/>
  <c r="AN143" i="4"/>
  <c r="BR270" i="1"/>
  <c r="AN260" i="4"/>
  <c r="BR350" i="1"/>
  <c r="AN340" i="4"/>
  <c r="AN38" i="4"/>
  <c r="BR48" i="1"/>
  <c r="AN49" i="4"/>
  <c r="BH59" i="1"/>
  <c r="BR90" i="1"/>
  <c r="AN95" i="4"/>
  <c r="AN221" i="4"/>
  <c r="BH231" i="1"/>
  <c r="AN266" i="4"/>
  <c r="AN308" i="4"/>
  <c r="AN452" i="4"/>
  <c r="BR89" i="1"/>
  <c r="AN79" i="4"/>
  <c r="AN148" i="4"/>
  <c r="AN206" i="4"/>
  <c r="AN227" i="4"/>
  <c r="AN367" i="4"/>
  <c r="BH441" i="1"/>
  <c r="AN431" i="4"/>
  <c r="BH28" i="1"/>
  <c r="AN18" i="4"/>
  <c r="BR29" i="1"/>
  <c r="AN58" i="4"/>
  <c r="AN74" i="4"/>
  <c r="BR269" i="1"/>
  <c r="AN265" i="4"/>
  <c r="BH37" i="1"/>
  <c r="AN27" i="4"/>
  <c r="BR104" i="1"/>
  <c r="AN94" i="4"/>
  <c r="BH104" i="1"/>
  <c r="BR136" i="1"/>
  <c r="AN126" i="4"/>
  <c r="BH136" i="1"/>
  <c r="BR177" i="1"/>
  <c r="AN167" i="4"/>
  <c r="BH177" i="1"/>
  <c r="AN237" i="4"/>
  <c r="BR285" i="1"/>
  <c r="AN275" i="4"/>
  <c r="BR300" i="1"/>
  <c r="AN290" i="4"/>
  <c r="AN88" i="4"/>
  <c r="AN130" i="4"/>
  <c r="AN209" i="4"/>
  <c r="BR219" i="1"/>
  <c r="BH219" i="1"/>
  <c r="AN215" i="4"/>
  <c r="BH225" i="1"/>
  <c r="BR391" i="1"/>
  <c r="AN381" i="4"/>
  <c r="BR78" i="1"/>
  <c r="AN68" i="4"/>
  <c r="AN114" i="4"/>
  <c r="AN166" i="4"/>
  <c r="BR176" i="1"/>
  <c r="AN176" i="4"/>
  <c r="BH186" i="1"/>
  <c r="BR273" i="1"/>
  <c r="AN263" i="4"/>
  <c r="BR353" i="1"/>
  <c r="AN343" i="4"/>
  <c r="AN62" i="4"/>
  <c r="AN82" i="4"/>
  <c r="AN273" i="4"/>
  <c r="BR342" i="1"/>
  <c r="D45" i="1"/>
  <c r="AL35" i="4"/>
  <c r="D99" i="1"/>
  <c r="AL89" i="4"/>
  <c r="AN107" i="4"/>
  <c r="AN120" i="4"/>
  <c r="D141" i="1"/>
  <c r="AL131" i="4"/>
  <c r="AL145" i="4"/>
  <c r="AL146" i="4"/>
  <c r="AN247" i="4"/>
  <c r="AN256" i="4"/>
  <c r="AN270" i="4"/>
  <c r="D293" i="1"/>
  <c r="AL283" i="4"/>
  <c r="D303" i="1"/>
  <c r="AL293" i="4"/>
  <c r="D311" i="1"/>
  <c r="AL301" i="4"/>
  <c r="D329" i="1"/>
  <c r="AL319" i="4"/>
  <c r="AL327" i="4"/>
  <c r="AN328" i="4"/>
  <c r="D345" i="1"/>
  <c r="AL335" i="4"/>
  <c r="AN365" i="4"/>
  <c r="D380" i="1"/>
  <c r="AL370" i="4"/>
  <c r="D394" i="1"/>
  <c r="AL384" i="4"/>
  <c r="D406" i="1"/>
  <c r="AL396" i="4"/>
  <c r="AN398" i="4"/>
  <c r="D414" i="1"/>
  <c r="AL404" i="4"/>
  <c r="AL411" i="4"/>
  <c r="D421" i="1"/>
  <c r="AN413" i="4"/>
  <c r="AA451" i="1"/>
  <c r="Z451" i="1"/>
  <c r="D458" i="1"/>
  <c r="AL448" i="4"/>
  <c r="AA459" i="1"/>
  <c r="AD459" i="1" s="1"/>
  <c r="Z459" i="1"/>
  <c r="D470" i="1"/>
  <c r="AL460" i="4"/>
  <c r="AL467" i="4"/>
  <c r="D477" i="1"/>
  <c r="D485" i="1"/>
  <c r="AL475" i="4"/>
  <c r="AN487" i="4"/>
  <c r="D510" i="1"/>
  <c r="AL500" i="4"/>
  <c r="BH512" i="1"/>
  <c r="AN502" i="4"/>
  <c r="BR512" i="1"/>
  <c r="AL507" i="4"/>
  <c r="D517" i="1"/>
  <c r="AN514" i="4"/>
  <c r="AN519" i="4"/>
  <c r="BR530" i="1"/>
  <c r="AN520" i="4"/>
  <c r="BH549" i="1"/>
  <c r="AN539" i="4"/>
  <c r="BR549" i="1"/>
  <c r="AL551" i="4"/>
  <c r="AN573" i="4"/>
  <c r="D597" i="1"/>
  <c r="AL587" i="4"/>
  <c r="AN634" i="4"/>
  <c r="AN639" i="4"/>
  <c r="D787" i="1"/>
  <c r="AL777" i="4"/>
  <c r="AN869" i="4"/>
  <c r="AN910" i="4"/>
  <c r="AN63" i="4"/>
  <c r="D83" i="1"/>
  <c r="AL86" i="4"/>
  <c r="AL104" i="4"/>
  <c r="AL105" i="4"/>
  <c r="AD118" i="1"/>
  <c r="BH118" i="1" s="1"/>
  <c r="AD119" i="1"/>
  <c r="BH119" i="1" s="1"/>
  <c r="AN118" i="4"/>
  <c r="D135" i="1"/>
  <c r="AL125" i="4"/>
  <c r="AL126" i="4"/>
  <c r="AL128" i="4"/>
  <c r="D139" i="1"/>
  <c r="AL129" i="4"/>
  <c r="AN135" i="4"/>
  <c r="AN136" i="4"/>
  <c r="D153" i="1"/>
  <c r="AL143" i="4"/>
  <c r="D154" i="1"/>
  <c r="D155" i="1"/>
  <c r="BR156" i="1"/>
  <c r="D166" i="1"/>
  <c r="D167" i="1"/>
  <c r="D198" i="1"/>
  <c r="AL188" i="4"/>
  <c r="AN201" i="4"/>
  <c r="D222" i="1"/>
  <c r="AL212" i="4"/>
  <c r="D249" i="1"/>
  <c r="D275" i="1"/>
  <c r="AL265" i="4"/>
  <c r="D277" i="1"/>
  <c r="AD293" i="1"/>
  <c r="AD306" i="1"/>
  <c r="AD337" i="1"/>
  <c r="AD347" i="1"/>
  <c r="D354" i="1"/>
  <c r="AL344" i="4"/>
  <c r="AD360" i="1"/>
  <c r="AD370" i="1"/>
  <c r="AL364" i="4"/>
  <c r="D386" i="1"/>
  <c r="AL376" i="4"/>
  <c r="AL389" i="4"/>
  <c r="D399" i="1"/>
  <c r="AL395" i="4"/>
  <c r="AL403" i="4"/>
  <c r="AN411" i="4"/>
  <c r="AL426" i="4"/>
  <c r="D436" i="1"/>
  <c r="AD444" i="1"/>
  <c r="AL440" i="4"/>
  <c r="D450" i="1"/>
  <c r="Z458" i="1"/>
  <c r="AA458" i="1"/>
  <c r="AD458" i="1" s="1"/>
  <c r="D464" i="1"/>
  <c r="AL454" i="4"/>
  <c r="AN467" i="4"/>
  <c r="AD487" i="1"/>
  <c r="AD492" i="1"/>
  <c r="AD519" i="1"/>
  <c r="D528" i="1"/>
  <c r="AL518" i="4"/>
  <c r="AL585" i="4"/>
  <c r="D595" i="1"/>
  <c r="AN646" i="4"/>
  <c r="AA680" i="1"/>
  <c r="Z680" i="1"/>
  <c r="AN692" i="4"/>
  <c r="AN769" i="4"/>
  <c r="D127" i="1"/>
  <c r="D136" i="1"/>
  <c r="D138" i="1"/>
  <c r="Z140" i="1"/>
  <c r="AD155" i="1"/>
  <c r="D164" i="1"/>
  <c r="AL154" i="4"/>
  <c r="D165" i="1"/>
  <c r="AL155" i="4"/>
  <c r="D176" i="1"/>
  <c r="AD179" i="1"/>
  <c r="D195" i="1"/>
  <c r="AD199" i="1"/>
  <c r="AA210" i="1"/>
  <c r="AD210" i="1" s="1"/>
  <c r="AD222" i="1"/>
  <c r="AD233" i="1"/>
  <c r="D245" i="1"/>
  <c r="D246" i="1"/>
  <c r="AL236" i="4"/>
  <c r="AN246" i="4"/>
  <c r="Z259" i="1"/>
  <c r="D263" i="1"/>
  <c r="AL253" i="4"/>
  <c r="D285" i="1"/>
  <c r="D287" i="1"/>
  <c r="AL277" i="4"/>
  <c r="AD290" i="1"/>
  <c r="AA291" i="1"/>
  <c r="AD291" i="1" s="1"/>
  <c r="Z292" i="1"/>
  <c r="AD302" i="1"/>
  <c r="AL300" i="4"/>
  <c r="AD320" i="1"/>
  <c r="D328" i="1"/>
  <c r="AL318" i="4"/>
  <c r="AD330" i="1"/>
  <c r="AL334" i="4"/>
  <c r="AD354" i="1"/>
  <c r="AD365" i="1"/>
  <c r="D369" i="1"/>
  <c r="AL359" i="4"/>
  <c r="AN364" i="4"/>
  <c r="BH374" i="1"/>
  <c r="AN389" i="4"/>
  <c r="AN395" i="4"/>
  <c r="D420" i="1"/>
  <c r="AL410" i="4"/>
  <c r="D428" i="1"/>
  <c r="AL418" i="4"/>
  <c r="AA430" i="1"/>
  <c r="AD430" i="1" s="1"/>
  <c r="AA450" i="1"/>
  <c r="AD450" i="1" s="1"/>
  <c r="Z450" i="1"/>
  <c r="D476" i="1"/>
  <c r="AL466" i="4"/>
  <c r="BR498" i="1"/>
  <c r="AN488" i="4"/>
  <c r="Z524" i="1"/>
  <c r="Z529" i="1"/>
  <c r="AA537" i="1"/>
  <c r="AD537" i="1" s="1"/>
  <c r="AL531" i="4"/>
  <c r="D541" i="1"/>
  <c r="AN537" i="4"/>
  <c r="Z548" i="1"/>
  <c r="AA555" i="1"/>
  <c r="AD555" i="1" s="1"/>
  <c r="AL555" i="4"/>
  <c r="D565" i="1"/>
  <c r="AA567" i="1"/>
  <c r="AD567" i="1" s="1"/>
  <c r="AN597" i="4"/>
  <c r="AN633" i="4"/>
  <c r="AA665" i="1"/>
  <c r="AD665" i="1" s="1"/>
  <c r="Z665" i="1"/>
  <c r="AA700" i="1"/>
  <c r="Z700" i="1"/>
  <c r="AN709" i="4"/>
  <c r="D15" i="1"/>
  <c r="AL13" i="4"/>
  <c r="Z31" i="1"/>
  <c r="D42" i="1"/>
  <c r="AA46" i="1"/>
  <c r="D66" i="1"/>
  <c r="D110" i="1"/>
  <c r="Z84" i="1"/>
  <c r="D95" i="1"/>
  <c r="AN100" i="4"/>
  <c r="Z116" i="1"/>
  <c r="D133" i="1"/>
  <c r="AL123" i="4"/>
  <c r="AN128" i="4"/>
  <c r="AN154" i="4"/>
  <c r="AD234" i="1"/>
  <c r="BR234" i="1" s="1"/>
  <c r="D251" i="1"/>
  <c r="AL241" i="4"/>
  <c r="AD258" i="1"/>
  <c r="AN294" i="4"/>
  <c r="AN300" i="4"/>
  <c r="AD312" i="1"/>
  <c r="AN318" i="4"/>
  <c r="D336" i="1"/>
  <c r="AL326" i="4"/>
  <c r="AN334" i="4"/>
  <c r="AN349" i="4"/>
  <c r="AN369" i="4"/>
  <c r="D392" i="1"/>
  <c r="AL382" i="4"/>
  <c r="D412" i="1"/>
  <c r="AL402" i="4"/>
  <c r="AD429" i="1"/>
  <c r="D434" i="1"/>
  <c r="AL424" i="4"/>
  <c r="AN425" i="4"/>
  <c r="AN473" i="4"/>
  <c r="AL493" i="4"/>
  <c r="D503" i="1"/>
  <c r="D508" i="1"/>
  <c r="AL498" i="4"/>
  <c r="AD518" i="1"/>
  <c r="AA523" i="1"/>
  <c r="AD523" i="1" s="1"/>
  <c r="Z523" i="1"/>
  <c r="AA541" i="1"/>
  <c r="AD541" i="1" s="1"/>
  <c r="Z541" i="1"/>
  <c r="D546" i="1"/>
  <c r="AL536" i="4"/>
  <c r="BR565" i="1"/>
  <c r="AN555" i="4"/>
  <c r="D570" i="1"/>
  <c r="AL560" i="4"/>
  <c r="AN567" i="4"/>
  <c r="D612" i="1"/>
  <c r="AL602" i="4"/>
  <c r="AN616" i="4"/>
  <c r="D699" i="1"/>
  <c r="AL689" i="4"/>
  <c r="AN734" i="4"/>
  <c r="AN59" i="4"/>
  <c r="D327" i="1"/>
  <c r="AL317" i="4"/>
  <c r="AN326" i="4"/>
  <c r="AL333" i="4"/>
  <c r="D373" i="1"/>
  <c r="AL363" i="4"/>
  <c r="D398" i="1"/>
  <c r="AL388" i="4"/>
  <c r="AN432" i="4"/>
  <c r="AL438" i="4"/>
  <c r="D448" i="1"/>
  <c r="D455" i="1"/>
  <c r="AL445" i="4"/>
  <c r="D482" i="1"/>
  <c r="AL472" i="4"/>
  <c r="BH503" i="1"/>
  <c r="AN493" i="4"/>
  <c r="AN505" i="4"/>
  <c r="BH515" i="1"/>
  <c r="D527" i="1"/>
  <c r="AL517" i="4"/>
  <c r="BR536" i="1"/>
  <c r="AN526" i="4"/>
  <c r="AN543" i="4"/>
  <c r="D564" i="1"/>
  <c r="AL554" i="4"/>
  <c r="AN562" i="4"/>
  <c r="D576" i="1"/>
  <c r="AL566" i="4"/>
  <c r="AA588" i="1"/>
  <c r="AD588" i="1" s="1"/>
  <c r="Z588" i="1"/>
  <c r="AN585" i="4"/>
  <c r="AN591" i="4"/>
  <c r="AN598" i="4"/>
  <c r="AN615" i="4"/>
  <c r="AA631" i="1"/>
  <c r="AD631" i="1" s="1"/>
  <c r="Z631" i="1"/>
  <c r="AL654" i="4"/>
  <c r="D664" i="1"/>
  <c r="AN801" i="4"/>
  <c r="BR811" i="1"/>
  <c r="AA858" i="1"/>
  <c r="Z858" i="1"/>
  <c r="D22" i="1"/>
  <c r="AA23" i="1"/>
  <c r="AD23" i="1" s="1"/>
  <c r="BH23" i="1" s="1"/>
  <c r="AA25" i="1"/>
  <c r="AD25" i="1" s="1"/>
  <c r="D39" i="1"/>
  <c r="AL29" i="4"/>
  <c r="Z42" i="1"/>
  <c r="AA43" i="1"/>
  <c r="AD43" i="1" s="1"/>
  <c r="D59" i="1"/>
  <c r="D62" i="1"/>
  <c r="AL52" i="4"/>
  <c r="BH64" i="1"/>
  <c r="AN54" i="4"/>
  <c r="Z66" i="1"/>
  <c r="AA67" i="1"/>
  <c r="AD67" i="1" s="1"/>
  <c r="D89" i="1"/>
  <c r="D93" i="1"/>
  <c r="Z96" i="1"/>
  <c r="AA97" i="1"/>
  <c r="AD97" i="1" s="1"/>
  <c r="AL94" i="4"/>
  <c r="D107" i="1"/>
  <c r="Z110" i="1"/>
  <c r="Z111" i="1"/>
  <c r="Z112" i="1"/>
  <c r="AA114" i="1"/>
  <c r="AD114" i="1" s="1"/>
  <c r="D123" i="1"/>
  <c r="AL113" i="4"/>
  <c r="AN115" i="4"/>
  <c r="Z136" i="1"/>
  <c r="Z175" i="1"/>
  <c r="Z177" i="1"/>
  <c r="D186" i="1"/>
  <c r="AL176" i="4"/>
  <c r="AL177" i="4"/>
  <c r="D188" i="1"/>
  <c r="Z195" i="1"/>
  <c r="D216" i="1"/>
  <c r="AL206" i="4"/>
  <c r="D218" i="1"/>
  <c r="Z219" i="1"/>
  <c r="D220" i="1"/>
  <c r="D228" i="1"/>
  <c r="AL218" i="4"/>
  <c r="D240" i="1"/>
  <c r="AL230" i="4"/>
  <c r="Z245" i="1"/>
  <c r="Z246" i="1"/>
  <c r="Z247" i="1"/>
  <c r="AN252" i="4"/>
  <c r="D269" i="1"/>
  <c r="AL259" i="4"/>
  <c r="Z273" i="1"/>
  <c r="Z285" i="1"/>
  <c r="Z287" i="1"/>
  <c r="AL288" i="4"/>
  <c r="D299" i="1"/>
  <c r="AL289" i="4"/>
  <c r="Z300" i="1"/>
  <c r="AL324" i="4"/>
  <c r="D342" i="1"/>
  <c r="AL332" i="4"/>
  <c r="AL341" i="4"/>
  <c r="Z353" i="1"/>
  <c r="D357" i="1"/>
  <c r="AL347" i="4"/>
  <c r="AN358" i="4"/>
  <c r="Z369" i="1"/>
  <c r="AN363" i="4"/>
  <c r="D378" i="1"/>
  <c r="AL368" i="4"/>
  <c r="Z379" i="1"/>
  <c r="AN394" i="4"/>
  <c r="D426" i="1"/>
  <c r="AN417" i="4"/>
  <c r="BH427" i="1"/>
  <c r="Z455" i="1"/>
  <c r="AA455" i="1"/>
  <c r="AD455" i="1" s="1"/>
  <c r="AN446" i="4"/>
  <c r="Z469" i="1"/>
  <c r="Z483" i="1"/>
  <c r="AL479" i="4"/>
  <c r="D489" i="1"/>
  <c r="AN492" i="4"/>
  <c r="Z509" i="1"/>
  <c r="Z516" i="1"/>
  <c r="AA535" i="1"/>
  <c r="AD535" i="1" s="1"/>
  <c r="D540" i="1"/>
  <c r="AL530" i="4"/>
  <c r="AL535" i="4"/>
  <c r="D558" i="1"/>
  <c r="AL548" i="4"/>
  <c r="AA560" i="1"/>
  <c r="Z565" i="1"/>
  <c r="AL583" i="4"/>
  <c r="D593" i="1"/>
  <c r="AN796" i="4"/>
  <c r="AL847" i="4"/>
  <c r="D857" i="1"/>
  <c r="Z28" i="1"/>
  <c r="AA32" i="1"/>
  <c r="AD32" i="1" s="1"/>
  <c r="D44" i="1"/>
  <c r="AN39" i="4"/>
  <c r="D82" i="1"/>
  <c r="D111" i="1"/>
  <c r="AL101" i="4"/>
  <c r="AA85" i="1"/>
  <c r="AD85" i="1" s="1"/>
  <c r="AN99" i="4"/>
  <c r="AN142" i="4"/>
  <c r="AN255" i="4"/>
  <c r="AA79" i="1"/>
  <c r="AD79" i="1" s="1"/>
  <c r="D88" i="1"/>
  <c r="AL78" i="4"/>
  <c r="AN83" i="4"/>
  <c r="D105" i="1"/>
  <c r="AL95" i="4"/>
  <c r="D121" i="1"/>
  <c r="AL111" i="4"/>
  <c r="AN113" i="4"/>
  <c r="AA133" i="1"/>
  <c r="AD133" i="1" s="1"/>
  <c r="BH133" i="1" s="1"/>
  <c r="AN152" i="4"/>
  <c r="D170" i="1"/>
  <c r="AL160" i="4"/>
  <c r="AL163" i="4"/>
  <c r="AA178" i="1"/>
  <c r="AN178" i="4"/>
  <c r="Z189" i="1"/>
  <c r="Z193" i="1"/>
  <c r="AA196" i="1"/>
  <c r="AD196" i="1" s="1"/>
  <c r="Z250" i="1"/>
  <c r="Z251" i="1"/>
  <c r="Z253" i="1"/>
  <c r="AA261" i="1"/>
  <c r="AD261" i="1" s="1"/>
  <c r="Z286" i="1"/>
  <c r="Z288" i="1"/>
  <c r="AL315" i="4"/>
  <c r="AN316" i="4"/>
  <c r="AN341" i="4"/>
  <c r="AN347" i="4"/>
  <c r="AN353" i="4"/>
  <c r="AA364" i="1"/>
  <c r="D384" i="1"/>
  <c r="AL374" i="4"/>
  <c r="D390" i="1"/>
  <c r="AL380" i="4"/>
  <c r="AN393" i="4"/>
  <c r="D425" i="1"/>
  <c r="AL415" i="4"/>
  <c r="AL422" i="4"/>
  <c r="D432" i="1"/>
  <c r="Z463" i="1"/>
  <c r="Z468" i="1"/>
  <c r="Z490" i="1"/>
  <c r="AN504" i="4"/>
  <c r="Z515" i="1"/>
  <c r="D521" i="1"/>
  <c r="AL511" i="4"/>
  <c r="AA559" i="1"/>
  <c r="AD559" i="1" s="1"/>
  <c r="AL559" i="4"/>
  <c r="AL565" i="4"/>
  <c r="AN586" i="4"/>
  <c r="Z601" i="1"/>
  <c r="AN609" i="4"/>
  <c r="AL620" i="4"/>
  <c r="D630" i="1"/>
  <c r="AL625" i="4"/>
  <c r="AL705" i="4"/>
  <c r="D715" i="1"/>
  <c r="AA736" i="1"/>
  <c r="AD736" i="1" s="1"/>
  <c r="Z736" i="1"/>
  <c r="AN44" i="4"/>
  <c r="AN17" i="4"/>
  <c r="D96" i="1"/>
  <c r="D24" i="1"/>
  <c r="AL54" i="4"/>
  <c r="D81" i="1"/>
  <c r="AA16" i="1"/>
  <c r="AN53" i="4"/>
  <c r="D78" i="1"/>
  <c r="D94" i="1"/>
  <c r="AN240" i="4"/>
  <c r="D309" i="1"/>
  <c r="AL299" i="4"/>
  <c r="BH22" i="1"/>
  <c r="AN12" i="4"/>
  <c r="Z64" i="1"/>
  <c r="AA77" i="1"/>
  <c r="AD77" i="1" s="1"/>
  <c r="D103" i="1"/>
  <c r="AN96" i="4"/>
  <c r="Z108" i="1"/>
  <c r="Z124" i="1"/>
  <c r="D150" i="1"/>
  <c r="AN160" i="4"/>
  <c r="D172" i="1"/>
  <c r="AN163" i="4"/>
  <c r="Z174" i="1"/>
  <c r="D185" i="1"/>
  <c r="Z192" i="1"/>
  <c r="AL193" i="4"/>
  <c r="D204" i="1"/>
  <c r="AL194" i="4"/>
  <c r="Z207" i="1"/>
  <c r="D215" i="1"/>
  <c r="Z217" i="1"/>
  <c r="AL215" i="4"/>
  <c r="D227" i="1"/>
  <c r="Z229" i="1"/>
  <c r="Z241" i="1"/>
  <c r="AD253" i="1"/>
  <c r="AN261" i="4"/>
  <c r="D281" i="1"/>
  <c r="AL271" i="4"/>
  <c r="Z282" i="1"/>
  <c r="D297" i="1"/>
  <c r="AL287" i="4"/>
  <c r="AN298" i="4"/>
  <c r="AL306" i="4"/>
  <c r="D317" i="1"/>
  <c r="AL307" i="4"/>
  <c r="Z318" i="1"/>
  <c r="D325" i="1"/>
  <c r="D333" i="1"/>
  <c r="AN324" i="4"/>
  <c r="Z335" i="1"/>
  <c r="D341" i="1"/>
  <c r="AA343" i="1"/>
  <c r="AD343" i="1" s="1"/>
  <c r="BR343" i="1" s="1"/>
  <c r="BR349" i="1"/>
  <c r="AN339" i="4"/>
  <c r="D362" i="1"/>
  <c r="D372" i="1"/>
  <c r="AL362" i="4"/>
  <c r="D408" i="1"/>
  <c r="AL398" i="4"/>
  <c r="Z427" i="1"/>
  <c r="AA432" i="1"/>
  <c r="AD432" i="1" s="1"/>
  <c r="BH432" i="1" s="1"/>
  <c r="Z432" i="1"/>
  <c r="Z441" i="1"/>
  <c r="AN437" i="4"/>
  <c r="BR447" i="1"/>
  <c r="AA448" i="1"/>
  <c r="AD448" i="1" s="1"/>
  <c r="AN444" i="4"/>
  <c r="Z456" i="1"/>
  <c r="D461" i="1"/>
  <c r="AL451" i="4"/>
  <c r="Z462" i="1"/>
  <c r="D480" i="1"/>
  <c r="D488" i="1"/>
  <c r="AL478" i="4"/>
  <c r="D496" i="1"/>
  <c r="BR508" i="1"/>
  <c r="AN498" i="4"/>
  <c r="BH530" i="1"/>
  <c r="Z533" i="1"/>
  <c r="AL529" i="4"/>
  <c r="D539" i="1"/>
  <c r="D544" i="1"/>
  <c r="AL534" i="4"/>
  <c r="AL553" i="4"/>
  <c r="AL600" i="4"/>
  <c r="D610" i="1"/>
  <c r="AL640" i="4"/>
  <c r="D650" i="1"/>
  <c r="AN700" i="4"/>
  <c r="AA730" i="1"/>
  <c r="AD730" i="1" s="1"/>
  <c r="Z730" i="1"/>
  <c r="AN35" i="4"/>
  <c r="AN5" i="4"/>
  <c r="AN55" i="4"/>
  <c r="D124" i="1"/>
  <c r="D137" i="1"/>
  <c r="D163" i="1"/>
  <c r="AL153" i="4"/>
  <c r="D192" i="1"/>
  <c r="AL182" i="4"/>
  <c r="BR260" i="1"/>
  <c r="AN250" i="4"/>
  <c r="AN282" i="4"/>
  <c r="D58" i="1"/>
  <c r="AL48" i="4"/>
  <c r="D19" i="1"/>
  <c r="AL9" i="4"/>
  <c r="Z78" i="1"/>
  <c r="D52" i="1"/>
  <c r="D54" i="1"/>
  <c r="Z59" i="1"/>
  <c r="AL77" i="4"/>
  <c r="Z89" i="1"/>
  <c r="AA91" i="1"/>
  <c r="AD91" i="1" s="1"/>
  <c r="AL92" i="4"/>
  <c r="AL108" i="4"/>
  <c r="D120" i="1"/>
  <c r="AL110" i="4"/>
  <c r="AN112" i="4"/>
  <c r="D130" i="1"/>
  <c r="AN121" i="4"/>
  <c r="D160" i="1"/>
  <c r="D161" i="1"/>
  <c r="D169" i="1"/>
  <c r="AL159" i="4"/>
  <c r="D171" i="1"/>
  <c r="D183" i="1"/>
  <c r="D184" i="1"/>
  <c r="AN175" i="4"/>
  <c r="Z186" i="1"/>
  <c r="AA187" i="1"/>
  <c r="AD187" i="1" s="1"/>
  <c r="D201" i="1"/>
  <c r="AN194" i="4"/>
  <c r="BH211" i="1"/>
  <c r="AN205" i="4"/>
  <c r="Z216" i="1"/>
  <c r="Z228" i="1"/>
  <c r="D238" i="1"/>
  <c r="Z240" i="1"/>
  <c r="Z269" i="1"/>
  <c r="Z270" i="1"/>
  <c r="D280" i="1"/>
  <c r="Z298" i="1"/>
  <c r="D316" i="1"/>
  <c r="AN315" i="4"/>
  <c r="AN322" i="4"/>
  <c r="Z342" i="1"/>
  <c r="D348" i="1"/>
  <c r="AL338" i="4"/>
  <c r="AN352" i="4"/>
  <c r="AN357" i="4"/>
  <c r="D396" i="1"/>
  <c r="AL386" i="4"/>
  <c r="D402" i="1"/>
  <c r="AL392" i="4"/>
  <c r="Z403" i="1"/>
  <c r="AL414" i="4"/>
  <c r="Z426" i="1"/>
  <c r="AN470" i="4"/>
  <c r="AN486" i="4"/>
  <c r="D520" i="1"/>
  <c r="AL510" i="4"/>
  <c r="Z600" i="1"/>
  <c r="AN594" i="4"/>
  <c r="AL830" i="4"/>
  <c r="D840" i="1"/>
  <c r="AN47" i="4"/>
  <c r="D35" i="1"/>
  <c r="Z39" i="1"/>
  <c r="D18" i="1"/>
  <c r="AA20" i="1"/>
  <c r="AD20" i="1" s="1"/>
  <c r="Z37" i="1"/>
  <c r="D48" i="1"/>
  <c r="D50" i="1"/>
  <c r="AL40" i="4"/>
  <c r="AD51" i="1"/>
  <c r="BR51" i="1" s="1"/>
  <c r="Z60" i="1"/>
  <c r="Z61" i="1"/>
  <c r="D72" i="1"/>
  <c r="AN64" i="4"/>
  <c r="AN77" i="4"/>
  <c r="Z90" i="1"/>
  <c r="AN92" i="4"/>
  <c r="Z104" i="1"/>
  <c r="Z105" i="1"/>
  <c r="D118" i="1"/>
  <c r="Z121" i="1"/>
  <c r="AL133" i="4"/>
  <c r="AL134" i="4"/>
  <c r="D146" i="1"/>
  <c r="AL136" i="4"/>
  <c r="D147" i="1"/>
  <c r="AL137" i="4"/>
  <c r="D148" i="1"/>
  <c r="D149" i="1"/>
  <c r="D158" i="1"/>
  <c r="AL148" i="4"/>
  <c r="Z170" i="1"/>
  <c r="D181" i="1"/>
  <c r="D182" i="1"/>
  <c r="D202" i="1"/>
  <c r="Z205" i="1"/>
  <c r="D226" i="1"/>
  <c r="Z239" i="1"/>
  <c r="BH257" i="1"/>
  <c r="AD268" i="1"/>
  <c r="D279" i="1"/>
  <c r="AL285" i="4"/>
  <c r="AD296" i="1"/>
  <c r="D307" i="1"/>
  <c r="D315" i="1"/>
  <c r="AD316" i="1"/>
  <c r="BR316" i="1" s="1"/>
  <c r="D323" i="1"/>
  <c r="AL313" i="4"/>
  <c r="Z324" i="1"/>
  <c r="AD340" i="1"/>
  <c r="D347" i="1"/>
  <c r="AL337" i="4"/>
  <c r="AD348" i="1"/>
  <c r="Z349" i="1"/>
  <c r="Z350" i="1"/>
  <c r="D361" i="1"/>
  <c r="AL351" i="4"/>
  <c r="D371" i="1"/>
  <c r="AL361" i="4"/>
  <c r="AL366" i="4"/>
  <c r="D376" i="1"/>
  <c r="D388" i="1"/>
  <c r="AL378" i="4"/>
  <c r="AN379" i="4"/>
  <c r="Z397" i="1"/>
  <c r="AA409" i="1"/>
  <c r="AD409" i="1" s="1"/>
  <c r="BH418" i="1"/>
  <c r="AN408" i="4"/>
  <c r="Z425" i="1"/>
  <c r="D431" i="1"/>
  <c r="AL421" i="4"/>
  <c r="AL435" i="4"/>
  <c r="D445" i="1"/>
  <c r="Z453" i="1"/>
  <c r="Z454" i="1"/>
  <c r="AD474" i="1"/>
  <c r="D479" i="1"/>
  <c r="AL469" i="4"/>
  <c r="Z481" i="1"/>
  <c r="AA495" i="1"/>
  <c r="AD495" i="1" s="1"/>
  <c r="Z495" i="1"/>
  <c r="AL489" i="4"/>
  <c r="D499" i="1"/>
  <c r="AA501" i="1"/>
  <c r="AD501" i="1" s="1"/>
  <c r="BH524" i="1"/>
  <c r="AL520" i="4"/>
  <c r="AD550" i="1"/>
  <c r="D556" i="1"/>
  <c r="AL546" i="4"/>
  <c r="AL564" i="4"/>
  <c r="AN577" i="4"/>
  <c r="AN595" i="4"/>
  <c r="BH605" i="1"/>
  <c r="AL634" i="4"/>
  <c r="D644" i="1"/>
  <c r="AN710" i="4"/>
  <c r="AL719" i="4"/>
  <c r="D729" i="1"/>
  <c r="D30" i="1"/>
  <c r="D41" i="1"/>
  <c r="Z45" i="1"/>
  <c r="D63" i="1"/>
  <c r="AL53" i="4"/>
  <c r="D65" i="1"/>
  <c r="D113" i="1"/>
  <c r="AL103" i="4"/>
  <c r="AA26" i="1"/>
  <c r="AD26" i="1" s="1"/>
  <c r="D64" i="1"/>
  <c r="D76" i="1"/>
  <c r="AL66" i="4"/>
  <c r="D191" i="1"/>
  <c r="AL181" i="4"/>
  <c r="AN249" i="4"/>
  <c r="AN291" i="4"/>
  <c r="AN303" i="4"/>
  <c r="AL10" i="4"/>
  <c r="D57" i="1"/>
  <c r="AL47" i="4"/>
  <c r="Z63" i="1"/>
  <c r="D36" i="1"/>
  <c r="D38" i="1"/>
  <c r="AA40" i="1"/>
  <c r="AL41" i="4"/>
  <c r="D53" i="1"/>
  <c r="BH54" i="1"/>
  <c r="D56" i="1"/>
  <c r="AL46" i="4"/>
  <c r="Z19" i="1"/>
  <c r="Z36" i="1"/>
  <c r="D47" i="1"/>
  <c r="Z53" i="1"/>
  <c r="D71" i="1"/>
  <c r="D100" i="1"/>
  <c r="D101" i="1"/>
  <c r="D129" i="1"/>
  <c r="AL119" i="4"/>
  <c r="D142" i="1"/>
  <c r="D143" i="1"/>
  <c r="D144" i="1"/>
  <c r="D145" i="1"/>
  <c r="AL135" i="4"/>
  <c r="AD147" i="1"/>
  <c r="AD149" i="1"/>
  <c r="D159" i="1"/>
  <c r="AL149" i="4"/>
  <c r="Z172" i="1"/>
  <c r="AD182" i="1"/>
  <c r="D200" i="1"/>
  <c r="AA203" i="1"/>
  <c r="AD203" i="1" s="1"/>
  <c r="Z204" i="1"/>
  <c r="Z213" i="1"/>
  <c r="Z225" i="1"/>
  <c r="Z237" i="1"/>
  <c r="D278" i="1"/>
  <c r="AL268" i="4"/>
  <c r="D295" i="1"/>
  <c r="AL294" i="4"/>
  <c r="D305" i="1"/>
  <c r="AL295" i="4"/>
  <c r="D322" i="1"/>
  <c r="AD323" i="1"/>
  <c r="D331" i="1"/>
  <c r="AA361" i="1"/>
  <c r="AD361" i="1" s="1"/>
  <c r="Z361" i="1"/>
  <c r="D366" i="1"/>
  <c r="AL356" i="4"/>
  <c r="AD371" i="1"/>
  <c r="D381" i="1"/>
  <c r="AL371" i="4"/>
  <c r="AD382" i="1"/>
  <c r="Z383" i="1"/>
  <c r="Z408" i="1"/>
  <c r="D415" i="1"/>
  <c r="AA417" i="1"/>
  <c r="D437" i="1"/>
  <c r="AL427" i="4"/>
  <c r="Z439" i="1"/>
  <c r="AL455" i="4"/>
  <c r="D465" i="1"/>
  <c r="Z480" i="1"/>
  <c r="D494" i="1"/>
  <c r="AL484" i="4"/>
  <c r="Z496" i="1"/>
  <c r="AN489" i="4"/>
  <c r="Z500" i="1"/>
  <c r="AA513" i="1"/>
  <c r="AD513" i="1" s="1"/>
  <c r="AD568" i="1"/>
  <c r="Z579" i="1"/>
  <c r="AA579" i="1"/>
  <c r="AD579" i="1" s="1"/>
  <c r="AN588" i="4"/>
  <c r="BR610" i="1"/>
  <c r="AN600" i="4"/>
  <c r="AN613" i="4"/>
  <c r="AN105" i="4"/>
  <c r="D77" i="1"/>
  <c r="AN14" i="4"/>
  <c r="AN71" i="4"/>
  <c r="D108" i="1"/>
  <c r="AL65" i="4"/>
  <c r="BR132" i="1"/>
  <c r="AN122" i="4"/>
  <c r="AN11" i="4"/>
  <c r="AN65" i="4"/>
  <c r="D28" i="1"/>
  <c r="D32" i="1"/>
  <c r="D33" i="1"/>
  <c r="Z51" i="1"/>
  <c r="D70" i="1"/>
  <c r="AD86" i="1"/>
  <c r="AD100" i="1"/>
  <c r="D117" i="1"/>
  <c r="AL107" i="4"/>
  <c r="AD143" i="1"/>
  <c r="BH143" i="1" s="1"/>
  <c r="AD144" i="1"/>
  <c r="D157" i="1"/>
  <c r="AL147" i="4"/>
  <c r="AD168" i="1"/>
  <c r="Z171" i="1"/>
  <c r="D180" i="1"/>
  <c r="AL170" i="4"/>
  <c r="AA184" i="1"/>
  <c r="AD184" i="1" s="1"/>
  <c r="D210" i="1"/>
  <c r="AL200" i="4"/>
  <c r="D234" i="1"/>
  <c r="AL224" i="4"/>
  <c r="D257" i="1"/>
  <c r="AL247" i="4"/>
  <c r="D264" i="1"/>
  <c r="AL254" i="4"/>
  <c r="D291" i="1"/>
  <c r="AL281" i="4"/>
  <c r="BH292" i="1"/>
  <c r="AD295" i="1"/>
  <c r="AL302" i="4"/>
  <c r="AD314" i="1"/>
  <c r="AD322" i="1"/>
  <c r="AD331" i="1"/>
  <c r="BH331" i="1" s="1"/>
  <c r="D338" i="1"/>
  <c r="AL328" i="4"/>
  <c r="D355" i="1"/>
  <c r="AL345" i="4"/>
  <c r="BR359" i="1"/>
  <c r="D375" i="1"/>
  <c r="AL365" i="4"/>
  <c r="AD381" i="1"/>
  <c r="AL377" i="4"/>
  <c r="D387" i="1"/>
  <c r="AN391" i="4"/>
  <c r="BR405" i="1"/>
  <c r="AD407" i="1"/>
  <c r="AD438" i="1"/>
  <c r="AA465" i="1"/>
  <c r="AD465" i="1" s="1"/>
  <c r="Z465" i="1"/>
  <c r="AD471" i="1"/>
  <c r="AD486" i="1"/>
  <c r="AD506" i="1"/>
  <c r="AL514" i="4"/>
  <c r="Z525" i="1"/>
  <c r="AA525" i="1"/>
  <c r="AD525" i="1" s="1"/>
  <c r="AL519" i="4"/>
  <c r="D529" i="1"/>
  <c r="AD562" i="1"/>
  <c r="AD599" i="1"/>
  <c r="AO599" i="1"/>
  <c r="AL598" i="4"/>
  <c r="D608" i="1"/>
  <c r="AL633" i="4"/>
  <c r="D643" i="1"/>
  <c r="AL713" i="4"/>
  <c r="D723" i="1"/>
  <c r="AL778" i="4"/>
  <c r="D788" i="1"/>
  <c r="AD573" i="1"/>
  <c r="AL569" i="4"/>
  <c r="AN570" i="4"/>
  <c r="D588" i="1"/>
  <c r="AL578" i="4"/>
  <c r="AN580" i="4"/>
  <c r="AD592" i="1"/>
  <c r="BR592" i="1" s="1"/>
  <c r="D603" i="1"/>
  <c r="AL593" i="4"/>
  <c r="AD639" i="1"/>
  <c r="AD667" i="1"/>
  <c r="BR679" i="1"/>
  <c r="AN669" i="4"/>
  <c r="BR699" i="1"/>
  <c r="AN689" i="4"/>
  <c r="BH699" i="1"/>
  <c r="AL725" i="4"/>
  <c r="D735" i="1"/>
  <c r="AL739" i="4"/>
  <c r="D749" i="1"/>
  <c r="BH797" i="1"/>
  <c r="AN787" i="4"/>
  <c r="AA829" i="1"/>
  <c r="Z829" i="1"/>
  <c r="AA841" i="1"/>
  <c r="AD841" i="1" s="1"/>
  <c r="Z841" i="1"/>
  <c r="AA914" i="1"/>
  <c r="AD914" i="1" s="1"/>
  <c r="Z914" i="1"/>
  <c r="AN622" i="4"/>
  <c r="AN653" i="4"/>
  <c r="AL667" i="4"/>
  <c r="AN688" i="4"/>
  <c r="AL747" i="4"/>
  <c r="D757" i="1"/>
  <c r="BR772" i="1"/>
  <c r="AN762" i="4"/>
  <c r="AN789" i="4"/>
  <c r="AN795" i="4"/>
  <c r="D810" i="1"/>
  <c r="AL800" i="4"/>
  <c r="D839" i="1"/>
  <c r="AL829" i="4"/>
  <c r="AL853" i="4"/>
  <c r="D863" i="1"/>
  <c r="D892" i="1"/>
  <c r="AL882" i="4"/>
  <c r="BH561" i="1"/>
  <c r="AN551" i="4"/>
  <c r="AD569" i="1"/>
  <c r="AA589" i="1"/>
  <c r="AD589" i="1" s="1"/>
  <c r="Z590" i="1"/>
  <c r="D619" i="1"/>
  <c r="D624" i="1"/>
  <c r="AD627" i="1"/>
  <c r="Z629" i="1"/>
  <c r="D638" i="1"/>
  <c r="D661" i="1"/>
  <c r="D662" i="1"/>
  <c r="AA677" i="1"/>
  <c r="AD677" i="1" s="1"/>
  <c r="Z677" i="1"/>
  <c r="Z679" i="1"/>
  <c r="AD687" i="1"/>
  <c r="D697" i="1"/>
  <c r="AL687" i="4"/>
  <c r="Z699" i="1"/>
  <c r="AL703" i="4"/>
  <c r="AL730" i="4"/>
  <c r="D740" i="1"/>
  <c r="AN788" i="4"/>
  <c r="AA810" i="1"/>
  <c r="Z810" i="1"/>
  <c r="AN836" i="4"/>
  <c r="AN876" i="4"/>
  <c r="BR886" i="1"/>
  <c r="BH886" i="1"/>
  <c r="AN877" i="4"/>
  <c r="D491" i="1"/>
  <c r="AL481" i="4"/>
  <c r="D509" i="1"/>
  <c r="AL499" i="4"/>
  <c r="D532" i="1"/>
  <c r="AL522" i="4"/>
  <c r="AD545" i="1"/>
  <c r="AD557" i="1"/>
  <c r="D577" i="1"/>
  <c r="D600" i="1"/>
  <c r="AL590" i="4"/>
  <c r="D601" i="1"/>
  <c r="AD602" i="1"/>
  <c r="AL604" i="4"/>
  <c r="D620" i="1"/>
  <c r="D622" i="1"/>
  <c r="AA630" i="1"/>
  <c r="AD630" i="1" s="1"/>
  <c r="AA638" i="1"/>
  <c r="AD638" i="1" s="1"/>
  <c r="Z638" i="1"/>
  <c r="AD647" i="1"/>
  <c r="D673" i="1"/>
  <c r="D674" i="1"/>
  <c r="D676" i="1"/>
  <c r="Z697" i="1"/>
  <c r="AA697" i="1"/>
  <c r="AD697" i="1" s="1"/>
  <c r="Z698" i="1"/>
  <c r="D713" i="1"/>
  <c r="AN704" i="4"/>
  <c r="AD735" i="1"/>
  <c r="AA742" i="1"/>
  <c r="AD742" i="1" s="1"/>
  <c r="BH764" i="1"/>
  <c r="AN754" i="4"/>
  <c r="BR764" i="1"/>
  <c r="D776" i="1"/>
  <c r="AN785" i="4"/>
  <c r="BR795" i="1"/>
  <c r="AA828" i="1"/>
  <c r="AD828" i="1" s="1"/>
  <c r="Z828" i="1"/>
  <c r="AL939" i="4"/>
  <c r="D949" i="1"/>
  <c r="AN974" i="4"/>
  <c r="D618" i="1"/>
  <c r="AL608" i="4"/>
  <c r="AD621" i="1"/>
  <c r="BH629" i="1"/>
  <c r="AN619" i="4"/>
  <c r="AN649" i="4"/>
  <c r="AL661" i="4"/>
  <c r="AL662" i="4"/>
  <c r="D672" i="1"/>
  <c r="AN696" i="4"/>
  <c r="AL701" i="4"/>
  <c r="D711" i="1"/>
  <c r="AA713" i="1"/>
  <c r="AD713" i="1" s="1"/>
  <c r="Z713" i="1"/>
  <c r="AN733" i="4"/>
  <c r="AN778" i="4"/>
  <c r="AA809" i="1"/>
  <c r="AD809" i="1" s="1"/>
  <c r="Z809" i="1"/>
  <c r="D850" i="1"/>
  <c r="AL840" i="4"/>
  <c r="AN962" i="4"/>
  <c r="D367" i="1"/>
  <c r="AL357" i="4"/>
  <c r="AN385" i="4"/>
  <c r="D435" i="1"/>
  <c r="AL425" i="4"/>
  <c r="AD457" i="1"/>
  <c r="D467" i="1"/>
  <c r="AL457" i="4"/>
  <c r="D501" i="1"/>
  <c r="AL491" i="4"/>
  <c r="Z545" i="1"/>
  <c r="AL545" i="4"/>
  <c r="AN546" i="4"/>
  <c r="Z557" i="1"/>
  <c r="D598" i="1"/>
  <c r="AL588" i="4"/>
  <c r="Z602" i="1"/>
  <c r="AN605" i="4"/>
  <c r="AD617" i="1"/>
  <c r="AA624" i="1"/>
  <c r="AD624" i="1" s="1"/>
  <c r="AA637" i="1"/>
  <c r="AD637" i="1" s="1"/>
  <c r="Z637" i="1"/>
  <c r="D646" i="1"/>
  <c r="Z647" i="1"/>
  <c r="AL646" i="4"/>
  <c r="D658" i="1"/>
  <c r="AA662" i="1"/>
  <c r="AD662" i="1" s="1"/>
  <c r="AD685" i="1"/>
  <c r="AA695" i="1"/>
  <c r="AD695" i="1" s="1"/>
  <c r="Z695" i="1"/>
  <c r="AA705" i="1"/>
  <c r="D712" i="1"/>
  <c r="AL702" i="4"/>
  <c r="AD748" i="1"/>
  <c r="AD749" i="1"/>
  <c r="AL744" i="4"/>
  <c r="D754" i="1"/>
  <c r="D768" i="1"/>
  <c r="Z770" i="1"/>
  <c r="AA775" i="1"/>
  <c r="AD775" i="1" s="1"/>
  <c r="Z775" i="1"/>
  <c r="AL772" i="4"/>
  <c r="D782" i="1"/>
  <c r="AD784" i="1"/>
  <c r="AA794" i="1"/>
  <c r="AD794" i="1" s="1"/>
  <c r="Z794" i="1"/>
  <c r="AL798" i="4"/>
  <c r="D808" i="1"/>
  <c r="AL821" i="4"/>
  <c r="D831" i="1"/>
  <c r="BR884" i="1"/>
  <c r="AN874" i="4"/>
  <c r="Z939" i="1"/>
  <c r="AA939" i="1"/>
  <c r="AD939" i="1" s="1"/>
  <c r="AN647" i="4"/>
  <c r="AN651" i="4"/>
  <c r="D690" i="1"/>
  <c r="AL680" i="4"/>
  <c r="AA712" i="1"/>
  <c r="Z712" i="1"/>
  <c r="AN716" i="4"/>
  <c r="AN722" i="4"/>
  <c r="AN728" i="4"/>
  <c r="AN736" i="4"/>
  <c r="BH746" i="1"/>
  <c r="Z761" i="1"/>
  <c r="AA761" i="1"/>
  <c r="D767" i="1"/>
  <c r="AL757" i="4"/>
  <c r="AN775" i="4"/>
  <c r="BH785" i="1"/>
  <c r="AD819" i="1"/>
  <c r="AA821" i="1"/>
  <c r="AD821" i="1" s="1"/>
  <c r="AN823" i="4"/>
  <c r="D849" i="1"/>
  <c r="AL839" i="4"/>
  <c r="AD355" i="1"/>
  <c r="D360" i="1"/>
  <c r="AL350" i="4"/>
  <c r="AD378" i="1"/>
  <c r="AN383" i="4"/>
  <c r="D401" i="1"/>
  <c r="AL391" i="4"/>
  <c r="AD402" i="1"/>
  <c r="AL399" i="4"/>
  <c r="D446" i="1"/>
  <c r="AL436" i="4"/>
  <c r="Z457" i="1"/>
  <c r="D507" i="1"/>
  <c r="AL497" i="4"/>
  <c r="D552" i="1"/>
  <c r="AL542" i="4"/>
  <c r="AD575" i="1"/>
  <c r="Z599" i="1"/>
  <c r="AA616" i="1"/>
  <c r="AD616" i="1" s="1"/>
  <c r="Z617" i="1"/>
  <c r="AO632" i="1"/>
  <c r="AA635" i="1"/>
  <c r="AD635" i="1" s="1"/>
  <c r="Z635" i="1"/>
  <c r="D654" i="1"/>
  <c r="D655" i="1"/>
  <c r="AD672" i="1"/>
  <c r="AD673" i="1"/>
  <c r="D682" i="1"/>
  <c r="AN673" i="4"/>
  <c r="Z685" i="1"/>
  <c r="D694" i="1"/>
  <c r="AL684" i="4"/>
  <c r="D709" i="1"/>
  <c r="AL699" i="4"/>
  <c r="D718" i="1"/>
  <c r="AL708" i="4"/>
  <c r="D725" i="1"/>
  <c r="AA760" i="1"/>
  <c r="AD760" i="1" s="1"/>
  <c r="Z760" i="1"/>
  <c r="AL764" i="4"/>
  <c r="D774" i="1"/>
  <c r="AA793" i="1"/>
  <c r="AD793" i="1" s="1"/>
  <c r="BR793" i="1" s="1"/>
  <c r="Z793" i="1"/>
  <c r="AA813" i="1"/>
  <c r="AD813" i="1" s="1"/>
  <c r="Z813" i="1"/>
  <c r="AA849" i="1"/>
  <c r="AD849" i="1" s="1"/>
  <c r="Z849" i="1"/>
  <c r="AN856" i="4"/>
  <c r="BR866" i="1"/>
  <c r="BH866" i="1"/>
  <c r="AD869" i="1"/>
  <c r="AD870" i="1"/>
  <c r="AO870" i="1"/>
  <c r="AN871" i="4"/>
  <c r="BR881" i="1"/>
  <c r="AN928" i="4"/>
  <c r="BR938" i="1"/>
  <c r="BH938" i="1"/>
  <c r="D981" i="1"/>
  <c r="AL971" i="4"/>
  <c r="AL595" i="4"/>
  <c r="D606" i="1"/>
  <c r="AL596" i="4"/>
  <c r="D609" i="1"/>
  <c r="AL599" i="4"/>
  <c r="AD611" i="1"/>
  <c r="AN603" i="4"/>
  <c r="AD620" i="1"/>
  <c r="AN635" i="4"/>
  <c r="Z654" i="1"/>
  <c r="AA654" i="1"/>
  <c r="AD654" i="1" s="1"/>
  <c r="AA694" i="1"/>
  <c r="AD694" i="1" s="1"/>
  <c r="Z694" i="1"/>
  <c r="BR711" i="1"/>
  <c r="AN701" i="4"/>
  <c r="AA725" i="1"/>
  <c r="AD725" i="1" s="1"/>
  <c r="Z725" i="1"/>
  <c r="AN766" i="4"/>
  <c r="AL790" i="4"/>
  <c r="D800" i="1"/>
  <c r="AA861" i="1"/>
  <c r="AD861" i="1" s="1"/>
  <c r="Z861" i="1"/>
  <c r="D915" i="1"/>
  <c r="AL905" i="4"/>
  <c r="AA976" i="1"/>
  <c r="AD976" i="1" s="1"/>
  <c r="Z976" i="1"/>
  <c r="AL408" i="4"/>
  <c r="D419" i="1"/>
  <c r="AL409" i="4"/>
  <c r="AD431" i="1"/>
  <c r="BH434" i="1"/>
  <c r="AN424" i="4"/>
  <c r="D443" i="1"/>
  <c r="AL433" i="4"/>
  <c r="D449" i="1"/>
  <c r="AL439" i="4"/>
  <c r="AL505" i="4"/>
  <c r="AD551" i="1"/>
  <c r="BR561" i="1"/>
  <c r="AD563" i="1"/>
  <c r="BR563" i="1" s="1"/>
  <c r="AL563" i="4"/>
  <c r="AD574" i="1"/>
  <c r="AD582" i="1"/>
  <c r="D594" i="1"/>
  <c r="AL584" i="4"/>
  <c r="AD614" i="1"/>
  <c r="AL622" i="4"/>
  <c r="D632" i="1"/>
  <c r="D641" i="1"/>
  <c r="D642" i="1"/>
  <c r="D652" i="1"/>
  <c r="AA653" i="1"/>
  <c r="AD653" i="1" s="1"/>
  <c r="Z653" i="1"/>
  <c r="AD681" i="1"/>
  <c r="D689" i="1"/>
  <c r="D717" i="1"/>
  <c r="D724" i="1"/>
  <c r="AL714" i="4"/>
  <c r="AA731" i="1"/>
  <c r="AD731" i="1" s="1"/>
  <c r="Z731" i="1"/>
  <c r="AA737" i="1"/>
  <c r="Z737" i="1"/>
  <c r="AN742" i="4"/>
  <c r="BH752" i="1"/>
  <c r="AN744" i="4"/>
  <c r="AL749" i="4"/>
  <c r="D759" i="1"/>
  <c r="AL763" i="4"/>
  <c r="D773" i="1"/>
  <c r="AN772" i="4"/>
  <c r="BR782" i="1"/>
  <c r="AL781" i="4"/>
  <c r="D791" i="1"/>
  <c r="D836" i="1"/>
  <c r="AL826" i="4"/>
  <c r="D842" i="1"/>
  <c r="AL832" i="4"/>
  <c r="AA853" i="1"/>
  <c r="AD853" i="1" s="1"/>
  <c r="Z853" i="1"/>
  <c r="Z860" i="1"/>
  <c r="AA860" i="1"/>
  <c r="AD860" i="1" s="1"/>
  <c r="AN887" i="4"/>
  <c r="BH897" i="1"/>
  <c r="AD384" i="1"/>
  <c r="AD410" i="1"/>
  <c r="AD419" i="1"/>
  <c r="D429" i="1"/>
  <c r="D430" i="1"/>
  <c r="AD443" i="1"/>
  <c r="D444" i="1"/>
  <c r="D462" i="1"/>
  <c r="D473" i="1"/>
  <c r="AL463" i="4"/>
  <c r="D483" i="1"/>
  <c r="D513" i="1"/>
  <c r="AL503" i="4"/>
  <c r="D515" i="1"/>
  <c r="D516" i="1"/>
  <c r="AL506" i="4"/>
  <c r="AD517" i="1"/>
  <c r="D526" i="1"/>
  <c r="AL516" i="4"/>
  <c r="D538" i="1"/>
  <c r="AL528" i="4"/>
  <c r="AD539" i="1"/>
  <c r="AL539" i="4"/>
  <c r="D550" i="1"/>
  <c r="AL540" i="4"/>
  <c r="D571" i="1"/>
  <c r="D581" i="1"/>
  <c r="D591" i="1"/>
  <c r="AL581" i="4"/>
  <c r="AD593" i="1"/>
  <c r="AD594" i="1"/>
  <c r="AL594" i="4"/>
  <c r="Z611" i="1"/>
  <c r="AL621" i="4"/>
  <c r="D631" i="1"/>
  <c r="D640" i="1"/>
  <c r="AD641" i="1"/>
  <c r="AN641" i="4"/>
  <c r="AA655" i="1"/>
  <c r="AD655" i="1" s="1"/>
  <c r="BR663" i="1"/>
  <c r="AL655" i="4"/>
  <c r="D666" i="1"/>
  <c r="Z689" i="1"/>
  <c r="AA689" i="1"/>
  <c r="AD689" i="1" s="1"/>
  <c r="D700" i="1"/>
  <c r="AL690" i="4"/>
  <c r="AN691" i="4"/>
  <c r="AA718" i="1"/>
  <c r="AD718" i="1" s="1"/>
  <c r="AA724" i="1"/>
  <c r="AD724" i="1" s="1"/>
  <c r="Z724" i="1"/>
  <c r="D730" i="1"/>
  <c r="AL720" i="4"/>
  <c r="D736" i="1"/>
  <c r="AL726" i="4"/>
  <c r="D751" i="1"/>
  <c r="AL762" i="4"/>
  <c r="D772" i="1"/>
  <c r="AO788" i="1"/>
  <c r="AL780" i="4"/>
  <c r="D790" i="1"/>
  <c r="D817" i="1"/>
  <c r="AL807" i="4"/>
  <c r="Z818" i="1"/>
  <c r="AL842" i="4"/>
  <c r="D852" i="1"/>
  <c r="Z865" i="1"/>
  <c r="AA865" i="1"/>
  <c r="AN870" i="4"/>
  <c r="AD762" i="1"/>
  <c r="AN757" i="4"/>
  <c r="D775" i="1"/>
  <c r="AL765" i="4"/>
  <c r="AD780" i="1"/>
  <c r="AD783" i="1"/>
  <c r="AD787" i="1"/>
  <c r="BH787" i="1" s="1"/>
  <c r="AD790" i="1"/>
  <c r="AL803" i="4"/>
  <c r="D814" i="1"/>
  <c r="AL804" i="4"/>
  <c r="D854" i="1"/>
  <c r="AL844" i="4"/>
  <c r="AL856" i="4"/>
  <c r="AN894" i="4"/>
  <c r="Z927" i="1"/>
  <c r="AA927" i="1"/>
  <c r="AD927" i="1" s="1"/>
  <c r="AL929" i="4"/>
  <c r="AA941" i="1"/>
  <c r="AD941" i="1" s="1"/>
  <c r="Z941" i="1"/>
  <c r="AL948" i="4"/>
  <c r="D958" i="1"/>
  <c r="AD978" i="1"/>
  <c r="AL972" i="4"/>
  <c r="D982" i="1"/>
  <c r="AD996" i="1"/>
  <c r="Z1013" i="1"/>
  <c r="AA1013" i="1"/>
  <c r="AD1013" i="1" s="1"/>
  <c r="AN793" i="4"/>
  <c r="AN804" i="4"/>
  <c r="AN806" i="4"/>
  <c r="AN815" i="4"/>
  <c r="AN830" i="4"/>
  <c r="AL862" i="4"/>
  <c r="AD875" i="1"/>
  <c r="AD898" i="1"/>
  <c r="D917" i="1"/>
  <c r="AL907" i="4"/>
  <c r="AN908" i="4"/>
  <c r="AD951" i="1"/>
  <c r="AA958" i="1"/>
  <c r="AD958" i="1" s="1"/>
  <c r="Z958" i="1"/>
  <c r="D967" i="1"/>
  <c r="AL957" i="4"/>
  <c r="AA982" i="1"/>
  <c r="Z982" i="1"/>
  <c r="AL983" i="4"/>
  <c r="D993" i="1"/>
  <c r="AN984" i="4"/>
  <c r="BH994" i="1"/>
  <c r="D1007" i="1"/>
  <c r="AL997" i="4"/>
  <c r="AL991" i="4"/>
  <c r="D1001" i="1"/>
  <c r="AD758" i="1"/>
  <c r="AN791" i="4"/>
  <c r="Z803" i="1"/>
  <c r="AA804" i="1"/>
  <c r="AD804" i="1" s="1"/>
  <c r="D812" i="1"/>
  <c r="AL802" i="4"/>
  <c r="AL812" i="4"/>
  <c r="AL823" i="4"/>
  <c r="AN837" i="4"/>
  <c r="Z866" i="1"/>
  <c r="AL859" i="4"/>
  <c r="D871" i="1"/>
  <c r="AL861" i="4"/>
  <c r="D873" i="1"/>
  <c r="AL863" i="4"/>
  <c r="AD916" i="1"/>
  <c r="Z918" i="1"/>
  <c r="AL915" i="4"/>
  <c r="D925" i="1"/>
  <c r="D930" i="1"/>
  <c r="AL920" i="4"/>
  <c r="Z932" i="1"/>
  <c r="Z938" i="1"/>
  <c r="AN939" i="4"/>
  <c r="D956" i="1"/>
  <c r="AL946" i="4"/>
  <c r="Z994" i="1"/>
  <c r="AA1012" i="1"/>
  <c r="AD1012" i="1" s="1"/>
  <c r="Z1012" i="1"/>
  <c r="AL700" i="4"/>
  <c r="D728" i="1"/>
  <c r="AL718" i="4"/>
  <c r="D771" i="1"/>
  <c r="AL761" i="4"/>
  <c r="AD773" i="1"/>
  <c r="AD774" i="1"/>
  <c r="BR774" i="1" s="1"/>
  <c r="D820" i="1"/>
  <c r="D822" i="1"/>
  <c r="AD831" i="1"/>
  <c r="D832" i="1"/>
  <c r="AL822" i="4"/>
  <c r="D834" i="1"/>
  <c r="D844" i="1"/>
  <c r="AL834" i="4"/>
  <c r="D864" i="1"/>
  <c r="D868" i="1"/>
  <c r="AL858" i="4"/>
  <c r="D880" i="1"/>
  <c r="AL870" i="4"/>
  <c r="AD891" i="1"/>
  <c r="D911" i="1"/>
  <c r="AL901" i="4"/>
  <c r="D912" i="1"/>
  <c r="AO950" i="1"/>
  <c r="AD950" i="1"/>
  <c r="AL956" i="4"/>
  <c r="D966" i="1"/>
  <c r="AD974" i="1"/>
  <c r="D992" i="1"/>
  <c r="AL982" i="4"/>
  <c r="AN983" i="4"/>
  <c r="AN1001" i="4"/>
  <c r="AD740" i="1"/>
  <c r="AL742" i="4"/>
  <c r="AD756" i="1"/>
  <c r="Z758" i="1"/>
  <c r="D769" i="1"/>
  <c r="AL759" i="4"/>
  <c r="D811" i="1"/>
  <c r="AL801" i="4"/>
  <c r="D818" i="1"/>
  <c r="AL808" i="4"/>
  <c r="AD820" i="1"/>
  <c r="AD822" i="1"/>
  <c r="AA824" i="1"/>
  <c r="AD824" i="1" s="1"/>
  <c r="D830" i="1"/>
  <c r="AL820" i="4"/>
  <c r="AD832" i="1"/>
  <c r="AA845" i="1"/>
  <c r="D859" i="1"/>
  <c r="AL849" i="4"/>
  <c r="D862" i="1"/>
  <c r="AL852" i="4"/>
  <c r="AD868" i="1"/>
  <c r="AL891" i="4"/>
  <c r="D901" i="1"/>
  <c r="AN901" i="4"/>
  <c r="AD912" i="1"/>
  <c r="AA915" i="1"/>
  <c r="AD915" i="1" s="1"/>
  <c r="Z916" i="1"/>
  <c r="AN926" i="4"/>
  <c r="AA937" i="1"/>
  <c r="AD937" i="1" s="1"/>
  <c r="AL933" i="4"/>
  <c r="D943" i="1"/>
  <c r="D948" i="1"/>
  <c r="AL938" i="4"/>
  <c r="Z949" i="1"/>
  <c r="AA975" i="1"/>
  <c r="AD975" i="1" s="1"/>
  <c r="D980" i="1"/>
  <c r="AL970" i="4"/>
  <c r="Z981" i="1"/>
  <c r="D987" i="1"/>
  <c r="AL977" i="4"/>
  <c r="AA1006" i="1"/>
  <c r="AD1006" i="1" s="1"/>
  <c r="Z1006" i="1"/>
  <c r="D1010" i="1"/>
  <c r="AL1000" i="4"/>
  <c r="AD835" i="1"/>
  <c r="AN849" i="4"/>
  <c r="AD863" i="1"/>
  <c r="AD873" i="1"/>
  <c r="D878" i="1"/>
  <c r="AL868" i="4"/>
  <c r="D886" i="1"/>
  <c r="AL876" i="4"/>
  <c r="AN884" i="4"/>
  <c r="D900" i="1"/>
  <c r="AL890" i="4"/>
  <c r="AN900" i="4"/>
  <c r="AD913" i="1"/>
  <c r="AL944" i="4"/>
  <c r="D954" i="1"/>
  <c r="AA961" i="1"/>
  <c r="Z961" i="1"/>
  <c r="AL955" i="4"/>
  <c r="D965" i="1"/>
  <c r="D970" i="1"/>
  <c r="AL960" i="4"/>
  <c r="Z987" i="1"/>
  <c r="AA987" i="1"/>
  <c r="AD987" i="1" s="1"/>
  <c r="AL995" i="4"/>
  <c r="D1005" i="1"/>
  <c r="AN868" i="4"/>
  <c r="AN915" i="4"/>
  <c r="AD930" i="1"/>
  <c r="AL925" i="4"/>
  <c r="D935" i="1"/>
  <c r="AN934" i="4"/>
  <c r="AA965" i="1"/>
  <c r="AD965" i="1" s="1"/>
  <c r="Z965" i="1"/>
  <c r="AA973" i="1"/>
  <c r="AD973" i="1" s="1"/>
  <c r="BH973" i="1" s="1"/>
  <c r="Z973" i="1"/>
  <c r="D986" i="1"/>
  <c r="AL976" i="4"/>
  <c r="AL981" i="4"/>
  <c r="D991" i="1"/>
  <c r="AN873" i="4"/>
  <c r="AN883" i="4"/>
  <c r="AN891" i="4"/>
  <c r="D909" i="1"/>
  <c r="AL899" i="4"/>
  <c r="AL937" i="4"/>
  <c r="D947" i="1"/>
  <c r="AD671" i="1"/>
  <c r="AD675" i="1"/>
  <c r="AD696" i="1"/>
  <c r="AL724" i="4"/>
  <c r="AD750" i="1"/>
  <c r="D781" i="1"/>
  <c r="AL771" i="4"/>
  <c r="AL775" i="4"/>
  <c r="D816" i="1"/>
  <c r="AL806" i="4"/>
  <c r="AD839" i="1"/>
  <c r="BH839" i="1" s="1"/>
  <c r="Z886" i="1"/>
  <c r="AN889" i="4"/>
  <c r="BH899" i="1"/>
  <c r="AL896" i="4"/>
  <c r="D907" i="1"/>
  <c r="AD928" i="1"/>
  <c r="AA947" i="1"/>
  <c r="Z947" i="1"/>
  <c r="AA954" i="1"/>
  <c r="AD954" i="1" s="1"/>
  <c r="AL954" i="4"/>
  <c r="D964" i="1"/>
  <c r="D998" i="1"/>
  <c r="AL988" i="4"/>
  <c r="AD633" i="1"/>
  <c r="D648" i="1"/>
  <c r="D670" i="1"/>
  <c r="D706" i="1"/>
  <c r="AL696" i="4"/>
  <c r="D707" i="1"/>
  <c r="AD708" i="1"/>
  <c r="D722" i="1"/>
  <c r="AD723" i="1"/>
  <c r="AD734" i="1"/>
  <c r="D763" i="1"/>
  <c r="AL753" i="4"/>
  <c r="D766" i="1"/>
  <c r="D784" i="1"/>
  <c r="AL774" i="4"/>
  <c r="AD789" i="1"/>
  <c r="AD791" i="1"/>
  <c r="D792" i="1"/>
  <c r="D806" i="1"/>
  <c r="AD807" i="1"/>
  <c r="D826" i="1"/>
  <c r="AL816" i="4"/>
  <c r="D848" i="1"/>
  <c r="AL838" i="4"/>
  <c r="AD855" i="1"/>
  <c r="AD858" i="1"/>
  <c r="D876" i="1"/>
  <c r="Z877" i="1"/>
  <c r="AA885" i="1"/>
  <c r="BH904" i="1"/>
  <c r="AD907" i="1"/>
  <c r="AA908" i="1"/>
  <c r="AD908" i="1" s="1"/>
  <c r="BH918" i="1"/>
  <c r="AL910" i="4"/>
  <c r="AL923" i="4"/>
  <c r="D933" i="1"/>
  <c r="D959" i="1"/>
  <c r="AA960" i="1"/>
  <c r="AD960" i="1" s="1"/>
  <c r="AA964" i="1"/>
  <c r="AD964" i="1" s="1"/>
  <c r="Z964" i="1"/>
  <c r="D983" i="1"/>
  <c r="AA986" i="1"/>
  <c r="AD986" i="1" s="1"/>
  <c r="AL675" i="4"/>
  <c r="D721" i="1"/>
  <c r="AL711" i="4"/>
  <c r="AL736" i="4"/>
  <c r="AD763" i="1"/>
  <c r="BR763" i="1" s="1"/>
  <c r="D765" i="1"/>
  <c r="AL755" i="4"/>
  <c r="AD766" i="1"/>
  <c r="AD842" i="1"/>
  <c r="AD857" i="1"/>
  <c r="D904" i="1"/>
  <c r="AL894" i="4"/>
  <c r="BR918" i="1"/>
  <c r="AA946" i="1"/>
  <c r="AD946" i="1" s="1"/>
  <c r="Z946" i="1"/>
  <c r="D963" i="1"/>
  <c r="AL953" i="4"/>
  <c r="D968" i="1"/>
  <c r="AL958" i="4"/>
  <c r="Z985" i="1"/>
  <c r="AA985" i="1"/>
  <c r="AL1003" i="4"/>
  <c r="D1013" i="1"/>
  <c r="D936" i="1"/>
  <c r="AL926" i="4"/>
  <c r="D969" i="1"/>
  <c r="AL959" i="4"/>
  <c r="AL974" i="4"/>
  <c r="D1004" i="1"/>
  <c r="AL994" i="4"/>
  <c r="AN995" i="4"/>
  <c r="D888" i="1"/>
  <c r="AL878" i="4"/>
  <c r="AD905" i="1"/>
  <c r="D927" i="1"/>
  <c r="AL917" i="4"/>
  <c r="AD934" i="1"/>
  <c r="D945" i="1"/>
  <c r="AL935" i="4"/>
  <c r="D955" i="1"/>
  <c r="AL945" i="4"/>
  <c r="AL992" i="4"/>
  <c r="BR900" i="1"/>
  <c r="AN890" i="4"/>
  <c r="D990" i="1"/>
  <c r="AL980" i="4"/>
  <c r="AN992" i="4"/>
  <c r="AD943" i="1"/>
  <c r="D951" i="1"/>
  <c r="AL941" i="4"/>
  <c r="AD979" i="1"/>
  <c r="D989" i="1"/>
  <c r="D962" i="1"/>
  <c r="AL952" i="4"/>
  <c r="AD1000" i="1"/>
  <c r="AD1009" i="1"/>
  <c r="D922" i="1"/>
  <c r="AL912" i="4"/>
  <c r="Z943" i="1"/>
  <c r="AA966" i="1"/>
  <c r="AD966" i="1" s="1"/>
  <c r="D977" i="1"/>
  <c r="AL967" i="4"/>
  <c r="AA990" i="1"/>
  <c r="AD990" i="1" s="1"/>
  <c r="AA1001" i="1"/>
  <c r="AD1001" i="1" s="1"/>
  <c r="D1008" i="1"/>
  <c r="BR14" i="1"/>
  <c r="BH14" i="1"/>
  <c r="AN4" i="4"/>
  <c r="D14" i="1"/>
  <c r="AA47" i="1"/>
  <c r="AD47" i="1" s="1"/>
  <c r="Z47" i="1"/>
  <c r="BR65" i="1"/>
  <c r="BH65" i="1"/>
  <c r="BR69" i="1"/>
  <c r="BH69" i="1"/>
  <c r="AA82" i="1"/>
  <c r="AD82" i="1" s="1"/>
  <c r="Z82" i="1"/>
  <c r="BR93" i="1"/>
  <c r="BH93" i="1"/>
  <c r="BH131" i="1"/>
  <c r="BR131" i="1"/>
  <c r="D151" i="1"/>
  <c r="BR152" i="1"/>
  <c r="BH152" i="1"/>
  <c r="BR15" i="1"/>
  <c r="BR30" i="1"/>
  <c r="BH30" i="1"/>
  <c r="BH55" i="1"/>
  <c r="BR55" i="1"/>
  <c r="BH61" i="1"/>
  <c r="BR81" i="1"/>
  <c r="BH81" i="1"/>
  <c r="BH86" i="1"/>
  <c r="BR86" i="1"/>
  <c r="Z151" i="1"/>
  <c r="AA151" i="1"/>
  <c r="AD151" i="1" s="1"/>
  <c r="BH199" i="1"/>
  <c r="BR199" i="1"/>
  <c r="BR31" i="1"/>
  <c r="AA35" i="1"/>
  <c r="AD35" i="1" s="1"/>
  <c r="Z35" i="1"/>
  <c r="D49" i="1"/>
  <c r="BH74" i="1"/>
  <c r="BR74" i="1"/>
  <c r="BH85" i="1"/>
  <c r="BH98" i="1"/>
  <c r="BR98" i="1"/>
  <c r="BH124" i="1"/>
  <c r="BR124" i="1"/>
  <c r="BH419" i="1"/>
  <c r="BR419" i="1"/>
  <c r="Z15" i="1"/>
  <c r="D17" i="1"/>
  <c r="AA18" i="1"/>
  <c r="AD18" i="1" s="1"/>
  <c r="Z18" i="1"/>
  <c r="AA52" i="1"/>
  <c r="AD52" i="1" s="1"/>
  <c r="Z52" i="1"/>
  <c r="BH68" i="1"/>
  <c r="BR68" i="1"/>
  <c r="BH73" i="1"/>
  <c r="BH92" i="1"/>
  <c r="BR92" i="1"/>
  <c r="BR174" i="1"/>
  <c r="AA221" i="1"/>
  <c r="AD221" i="1" s="1"/>
  <c r="Z221" i="1"/>
  <c r="BR370" i="1"/>
  <c r="BH370" i="1"/>
  <c r="BH377" i="1"/>
  <c r="BR377" i="1"/>
  <c r="D21" i="1"/>
  <c r="BR22" i="1"/>
  <c r="D25" i="1"/>
  <c r="BR84" i="1"/>
  <c r="BH84" i="1"/>
  <c r="AA141" i="1"/>
  <c r="AD141" i="1" s="1"/>
  <c r="Z141" i="1"/>
  <c r="BH173" i="1"/>
  <c r="BR173" i="1"/>
  <c r="AD19" i="1"/>
  <c r="BR21" i="1"/>
  <c r="BH21" i="1"/>
  <c r="BH32" i="1"/>
  <c r="BR32" i="1"/>
  <c r="AD36" i="1"/>
  <c r="BH49" i="1"/>
  <c r="BR49" i="1"/>
  <c r="Z22" i="1"/>
  <c r="AA41" i="1"/>
  <c r="AD41" i="1" s="1"/>
  <c r="Z41" i="1"/>
  <c r="BH48" i="1"/>
  <c r="BH80" i="1"/>
  <c r="BR80" i="1"/>
  <c r="BR130" i="1"/>
  <c r="BR24" i="1"/>
  <c r="BH24" i="1"/>
  <c r="D27" i="1"/>
  <c r="AA56" i="1"/>
  <c r="AD56" i="1" s="1"/>
  <c r="Z56" i="1"/>
  <c r="AA33" i="1"/>
  <c r="AD33" i="1" s="1"/>
  <c r="Z33" i="1"/>
  <c r="BR175" i="1"/>
  <c r="BH175" i="1"/>
  <c r="BH20" i="1"/>
  <c r="BR27" i="1"/>
  <c r="BH27" i="1"/>
  <c r="BH31" i="1"/>
  <c r="BR54" i="1"/>
  <c r="BH90" i="1"/>
  <c r="BH125" i="1"/>
  <c r="BR125" i="1"/>
  <c r="AA159" i="1"/>
  <c r="AD159" i="1" s="1"/>
  <c r="Z159" i="1"/>
  <c r="D235" i="1"/>
  <c r="BR59" i="1"/>
  <c r="BR61" i="1"/>
  <c r="AA71" i="1"/>
  <c r="AD71" i="1" s="1"/>
  <c r="Z71" i="1"/>
  <c r="BH78" i="1"/>
  <c r="BR85" i="1"/>
  <c r="AA95" i="1"/>
  <c r="AD95" i="1" s="1"/>
  <c r="Z95" i="1"/>
  <c r="BR99" i="1"/>
  <c r="BH99" i="1"/>
  <c r="AD108" i="1"/>
  <c r="BR237" i="1"/>
  <c r="BH237" i="1"/>
  <c r="BH15" i="1"/>
  <c r="BR28" i="1"/>
  <c r="AD42" i="1"/>
  <c r="BR64" i="1"/>
  <c r="AA70" i="1"/>
  <c r="AD70" i="1" s="1"/>
  <c r="Z70" i="1"/>
  <c r="BR73" i="1"/>
  <c r="AA83" i="1"/>
  <c r="AD83" i="1" s="1"/>
  <c r="Z83" i="1"/>
  <c r="AA94" i="1"/>
  <c r="AD94" i="1" s="1"/>
  <c r="Z94" i="1"/>
  <c r="BR135" i="1"/>
  <c r="BH135" i="1"/>
  <c r="AO137" i="1"/>
  <c r="AD137" i="1"/>
  <c r="D152" i="1"/>
  <c r="AD16" i="1"/>
  <c r="D31" i="1"/>
  <c r="AA38" i="1"/>
  <c r="AD38" i="1" s="1"/>
  <c r="Z38" i="1"/>
  <c r="AA44" i="1"/>
  <c r="AD44" i="1" s="1"/>
  <c r="Z44" i="1"/>
  <c r="D61" i="1"/>
  <c r="BR72" i="1"/>
  <c r="BH105" i="1"/>
  <c r="BR121" i="1"/>
  <c r="BH121" i="1"/>
  <c r="BR128" i="1"/>
  <c r="BH128" i="1"/>
  <c r="AO166" i="1"/>
  <c r="AD166" i="1"/>
  <c r="D174" i="1"/>
  <c r="BR204" i="1"/>
  <c r="D219" i="1"/>
  <c r="AA274" i="1"/>
  <c r="AD274" i="1" s="1"/>
  <c r="Z274" i="1"/>
  <c r="BR39" i="1"/>
  <c r="BH39" i="1"/>
  <c r="BR45" i="1"/>
  <c r="BH45" i="1"/>
  <c r="AA103" i="1"/>
  <c r="AD103" i="1" s="1"/>
  <c r="Z103" i="1"/>
  <c r="D189" i="1"/>
  <c r="AA218" i="1"/>
  <c r="AD218" i="1" s="1"/>
  <c r="Z218" i="1"/>
  <c r="D231" i="1"/>
  <c r="D37" i="1"/>
  <c r="D43" i="1"/>
  <c r="BR57" i="1"/>
  <c r="BR102" i="1"/>
  <c r="BH102" i="1"/>
  <c r="AA113" i="1"/>
  <c r="AD113" i="1" s="1"/>
  <c r="Z113" i="1"/>
  <c r="BR140" i="1"/>
  <c r="BH140" i="1"/>
  <c r="AD142" i="1"/>
  <c r="BR153" i="1"/>
  <c r="BH153" i="1"/>
  <c r="D232" i="1"/>
  <c r="BR233" i="1"/>
  <c r="BH233" i="1"/>
  <c r="D29" i="1"/>
  <c r="Z30" i="1"/>
  <c r="AA62" i="1"/>
  <c r="AD62" i="1" s="1"/>
  <c r="Z62" i="1"/>
  <c r="BR105" i="1"/>
  <c r="BR158" i="1"/>
  <c r="BH158" i="1"/>
  <c r="D211" i="1"/>
  <c r="D214" i="1"/>
  <c r="BR215" i="1"/>
  <c r="BH215" i="1"/>
  <c r="BH308" i="1"/>
  <c r="BR308" i="1"/>
  <c r="Z17" i="1"/>
  <c r="AA17" i="1" s="1"/>
  <c r="AD17" i="1" s="1"/>
  <c r="D20" i="1"/>
  <c r="Z21" i="1"/>
  <c r="D23" i="1"/>
  <c r="Z24" i="1"/>
  <c r="Z27" i="1"/>
  <c r="D34" i="1"/>
  <c r="D40" i="1"/>
  <c r="D46" i="1"/>
  <c r="D55" i="1"/>
  <c r="Z57" i="1"/>
  <c r="BH60" i="1"/>
  <c r="Z65" i="1"/>
  <c r="BH72" i="1"/>
  <c r="D75" i="1"/>
  <c r="D87" i="1"/>
  <c r="AD101" i="1"/>
  <c r="D115" i="1"/>
  <c r="BH149" i="1"/>
  <c r="BR149" i="1"/>
  <c r="BR185" i="1"/>
  <c r="BH185" i="1"/>
  <c r="BR216" i="1"/>
  <c r="BH216" i="1"/>
  <c r="AA317" i="1"/>
  <c r="AD317" i="1" s="1"/>
  <c r="Z317" i="1"/>
  <c r="BR37" i="1"/>
  <c r="BR43" i="1"/>
  <c r="AA50" i="1"/>
  <c r="AD50" i="1" s="1"/>
  <c r="Z50" i="1"/>
  <c r="AD58" i="1"/>
  <c r="BR75" i="1"/>
  <c r="BH75" i="1"/>
  <c r="AA76" i="1"/>
  <c r="AD76" i="1" s="1"/>
  <c r="Z76" i="1"/>
  <c r="BR87" i="1"/>
  <c r="BH87" i="1"/>
  <c r="AA88" i="1"/>
  <c r="AD88" i="1" s="1"/>
  <c r="Z88" i="1"/>
  <c r="D106" i="1"/>
  <c r="AA107" i="1"/>
  <c r="AD107" i="1" s="1"/>
  <c r="Z107" i="1"/>
  <c r="BR115" i="1"/>
  <c r="BH115" i="1"/>
  <c r="BR123" i="1"/>
  <c r="BR146" i="1"/>
  <c r="BH146" i="1"/>
  <c r="AA227" i="1"/>
  <c r="AD227" i="1" s="1"/>
  <c r="Z227" i="1"/>
  <c r="D26" i="1"/>
  <c r="BH29" i="1"/>
  <c r="BR97" i="1"/>
  <c r="BR106" i="1"/>
  <c r="BH106" i="1"/>
  <c r="BH117" i="1"/>
  <c r="BR117" i="1"/>
  <c r="D122" i="1"/>
  <c r="AA134" i="1"/>
  <c r="AD134" i="1" s="1"/>
  <c r="Z134" i="1"/>
  <c r="BH204" i="1"/>
  <c r="AD53" i="1"/>
  <c r="Z58" i="1"/>
  <c r="BR63" i="1"/>
  <c r="BH77" i="1"/>
  <c r="BH89" i="1"/>
  <c r="D109" i="1"/>
  <c r="BR110" i="1"/>
  <c r="BH110" i="1"/>
  <c r="AD116" i="1"/>
  <c r="BR122" i="1"/>
  <c r="BH122" i="1"/>
  <c r="Z123" i="1"/>
  <c r="AA129" i="1"/>
  <c r="AD129" i="1" s="1"/>
  <c r="Z129" i="1"/>
  <c r="BH184" i="1"/>
  <c r="BR184" i="1"/>
  <c r="D209" i="1"/>
  <c r="D273" i="1"/>
  <c r="AD34" i="1"/>
  <c r="AD40" i="1"/>
  <c r="AD46" i="1"/>
  <c r="BR60" i="1"/>
  <c r="BH100" i="1"/>
  <c r="BR109" i="1"/>
  <c r="BH109" i="1"/>
  <c r="AA127" i="1"/>
  <c r="AD127" i="1" s="1"/>
  <c r="Z127" i="1"/>
  <c r="BR133" i="1"/>
  <c r="AO148" i="1"/>
  <c r="AA209" i="1"/>
  <c r="AD209" i="1" s="1"/>
  <c r="Z209" i="1"/>
  <c r="BR210" i="1"/>
  <c r="BH210" i="1"/>
  <c r="AA224" i="1"/>
  <c r="AD224" i="1" s="1"/>
  <c r="Z224" i="1"/>
  <c r="BR114" i="1"/>
  <c r="AD167" i="1"/>
  <c r="AO181" i="1"/>
  <c r="AD181" i="1"/>
  <c r="BR196" i="1"/>
  <c r="BH196" i="1"/>
  <c r="BH197" i="1"/>
  <c r="BR197" i="1"/>
  <c r="AA198" i="1"/>
  <c r="AD198" i="1" s="1"/>
  <c r="Z198" i="1"/>
  <c r="D213" i="1"/>
  <c r="BR239" i="1"/>
  <c r="BH262" i="1"/>
  <c r="BR262" i="1"/>
  <c r="BR280" i="1"/>
  <c r="BH280" i="1"/>
  <c r="AA366" i="1"/>
  <c r="AD366" i="1" s="1"/>
  <c r="Z366" i="1"/>
  <c r="BH138" i="1"/>
  <c r="BR186" i="1"/>
  <c r="D208" i="1"/>
  <c r="BR222" i="1"/>
  <c r="BH222" i="1"/>
  <c r="AO241" i="1"/>
  <c r="AD241" i="1"/>
  <c r="AA248" i="1"/>
  <c r="AD248" i="1" s="1"/>
  <c r="Z248" i="1"/>
  <c r="BR250" i="1"/>
  <c r="BH250" i="1"/>
  <c r="D102" i="1"/>
  <c r="D125" i="1"/>
  <c r="D131" i="1"/>
  <c r="AO172" i="1"/>
  <c r="AD172" i="1"/>
  <c r="BR188" i="1"/>
  <c r="BH188" i="1"/>
  <c r="BH203" i="1"/>
  <c r="AA208" i="1"/>
  <c r="AD208" i="1" s="1"/>
  <c r="Z208" i="1"/>
  <c r="BR211" i="1"/>
  <c r="AO240" i="1"/>
  <c r="AD240" i="1"/>
  <c r="BR246" i="1"/>
  <c r="BR276" i="1"/>
  <c r="BH276" i="1"/>
  <c r="AA284" i="1"/>
  <c r="AD284" i="1" s="1"/>
  <c r="Z284" i="1"/>
  <c r="D68" i="1"/>
  <c r="D74" i="1"/>
  <c r="D80" i="1"/>
  <c r="D86" i="1"/>
  <c r="D92" i="1"/>
  <c r="D98" i="1"/>
  <c r="Z99" i="1"/>
  <c r="D112" i="1"/>
  <c r="Z115" i="1"/>
  <c r="D128" i="1"/>
  <c r="Z147" i="1"/>
  <c r="Z152" i="1"/>
  <c r="AO154" i="1"/>
  <c r="BH155" i="1"/>
  <c r="D156" i="1"/>
  <c r="BR164" i="1"/>
  <c r="D177" i="1"/>
  <c r="D193" i="1"/>
  <c r="AO223" i="1"/>
  <c r="AD223" i="1"/>
  <c r="BR268" i="1"/>
  <c r="BH268" i="1"/>
  <c r="Z69" i="1"/>
  <c r="Z75" i="1"/>
  <c r="Z81" i="1"/>
  <c r="Z87" i="1"/>
  <c r="Z93" i="1"/>
  <c r="Z106" i="1"/>
  <c r="Z109" i="1"/>
  <c r="BH112" i="1"/>
  <c r="AA120" i="1"/>
  <c r="AD120" i="1" s="1"/>
  <c r="Z122" i="1"/>
  <c r="BH156" i="1"/>
  <c r="D162" i="1"/>
  <c r="AA163" i="1"/>
  <c r="AD163" i="1" s="1"/>
  <c r="Z163" i="1"/>
  <c r="D179" i="1"/>
  <c r="BR180" i="1"/>
  <c r="BH180" i="1"/>
  <c r="Z191" i="1"/>
  <c r="BR217" i="1"/>
  <c r="BH217" i="1"/>
  <c r="AO229" i="1"/>
  <c r="AD229" i="1"/>
  <c r="AA254" i="1"/>
  <c r="AD254" i="1" s="1"/>
  <c r="BH275" i="1"/>
  <c r="BR275" i="1"/>
  <c r="AO307" i="1"/>
  <c r="AD307" i="1"/>
  <c r="D67" i="1"/>
  <c r="D73" i="1"/>
  <c r="D79" i="1"/>
  <c r="D85" i="1"/>
  <c r="D91" i="1"/>
  <c r="D97" i="1"/>
  <c r="Z102" i="1"/>
  <c r="D114" i="1"/>
  <c r="AA139" i="1"/>
  <c r="AD139" i="1" s="1"/>
  <c r="D140" i="1"/>
  <c r="BH162" i="1"/>
  <c r="Z164" i="1"/>
  <c r="BR179" i="1"/>
  <c r="BH179" i="1"/>
  <c r="AA194" i="1"/>
  <c r="AD194" i="1" s="1"/>
  <c r="Z194" i="1"/>
  <c r="AO205" i="1"/>
  <c r="AD205" i="1"/>
  <c r="BH247" i="1"/>
  <c r="BR247" i="1"/>
  <c r="BH251" i="1"/>
  <c r="BR251" i="1"/>
  <c r="BH324" i="1"/>
  <c r="BR324" i="1"/>
  <c r="Z68" i="1"/>
  <c r="Z74" i="1"/>
  <c r="Z80" i="1"/>
  <c r="Z86" i="1"/>
  <c r="Z92" i="1"/>
  <c r="Z98" i="1"/>
  <c r="Z117" i="1"/>
  <c r="Z128" i="1"/>
  <c r="D132" i="1"/>
  <c r="AA157" i="1"/>
  <c r="AD157" i="1" s="1"/>
  <c r="AD161" i="1"/>
  <c r="Z165" i="1"/>
  <c r="BR170" i="1"/>
  <c r="Z180" i="1"/>
  <c r="D196" i="1"/>
  <c r="AO282" i="1"/>
  <c r="AD282" i="1"/>
  <c r="BH301" i="1"/>
  <c r="BH114" i="1"/>
  <c r="BH132" i="1"/>
  <c r="AO160" i="1"/>
  <c r="AD160" i="1"/>
  <c r="D168" i="1"/>
  <c r="AA169" i="1"/>
  <c r="AD169" i="1" s="1"/>
  <c r="Z169" i="1"/>
  <c r="BH176" i="1"/>
  <c r="AO192" i="1"/>
  <c r="AD192" i="1"/>
  <c r="BH193" i="1"/>
  <c r="AD289" i="1"/>
  <c r="AO289" i="1"/>
  <c r="AA299" i="1"/>
  <c r="AD299" i="1" s="1"/>
  <c r="Z299" i="1"/>
  <c r="D119" i="1"/>
  <c r="AA126" i="1"/>
  <c r="AD126" i="1" s="1"/>
  <c r="Z126" i="1"/>
  <c r="BR145" i="1"/>
  <c r="BH145" i="1"/>
  <c r="BH168" i="1"/>
  <c r="AD171" i="1"/>
  <c r="AO178" i="1"/>
  <c r="AD178" i="1"/>
  <c r="BR182" i="1"/>
  <c r="BH182" i="1"/>
  <c r="D243" i="1"/>
  <c r="AA238" i="1"/>
  <c r="AD238" i="1" s="1"/>
  <c r="Z238" i="1"/>
  <c r="BR245" i="1"/>
  <c r="BH252" i="1"/>
  <c r="BH259" i="1"/>
  <c r="AO277" i="1"/>
  <c r="AD277" i="1"/>
  <c r="AA281" i="1"/>
  <c r="AD281" i="1" s="1"/>
  <c r="Z281" i="1"/>
  <c r="AA358" i="1"/>
  <c r="AD358" i="1" s="1"/>
  <c r="Z358" i="1"/>
  <c r="AA392" i="1"/>
  <c r="AD392" i="1" s="1"/>
  <c r="Z392" i="1"/>
  <c r="AA230" i="1"/>
  <c r="AD230" i="1" s="1"/>
  <c r="Z230" i="1"/>
  <c r="BR253" i="1"/>
  <c r="BH253" i="1"/>
  <c r="D255" i="1"/>
  <c r="D272" i="1"/>
  <c r="BH330" i="1"/>
  <c r="BR330" i="1"/>
  <c r="D363" i="1"/>
  <c r="AA202" i="1"/>
  <c r="AD202" i="1" s="1"/>
  <c r="Z202" i="1"/>
  <c r="AA242" i="1"/>
  <c r="AD242" i="1" s="1"/>
  <c r="Z242" i="1"/>
  <c r="D256" i="1"/>
  <c r="BH269" i="1"/>
  <c r="BH271" i="1"/>
  <c r="BH283" i="1"/>
  <c r="BR283" i="1"/>
  <c r="BR306" i="1"/>
  <c r="BH306" i="1"/>
  <c r="AO319" i="1"/>
  <c r="AD319" i="1"/>
  <c r="AA356" i="1"/>
  <c r="AD356" i="1" s="1"/>
  <c r="Z356" i="1"/>
  <c r="D368" i="1"/>
  <c r="Z461" i="1"/>
  <c r="AA461" i="1"/>
  <c r="AD461" i="1" s="1"/>
  <c r="D173" i="1"/>
  <c r="AA206" i="1"/>
  <c r="AD206" i="1" s="1"/>
  <c r="Z206" i="1"/>
  <c r="AA214" i="1"/>
  <c r="AD214" i="1" s="1"/>
  <c r="Z214" i="1"/>
  <c r="D217" i="1"/>
  <c r="D225" i="1"/>
  <c r="AA232" i="1"/>
  <c r="AD232" i="1" s="1"/>
  <c r="Z232" i="1"/>
  <c r="D247" i="1"/>
  <c r="BH256" i="1"/>
  <c r="BR256" i="1"/>
  <c r="BR257" i="1"/>
  <c r="BR318" i="1"/>
  <c r="BH318" i="1"/>
  <c r="Z185" i="1"/>
  <c r="AA200" i="1"/>
  <c r="AD200" i="1" s="1"/>
  <c r="Z200" i="1"/>
  <c r="Z222" i="1"/>
  <c r="BR231" i="1"/>
  <c r="BH295" i="1"/>
  <c r="BR295" i="1"/>
  <c r="BH336" i="1"/>
  <c r="BR336" i="1"/>
  <c r="BR373" i="1"/>
  <c r="BH373" i="1"/>
  <c r="Z132" i="1"/>
  <c r="Z138" i="1"/>
  <c r="Z144" i="1"/>
  <c r="Z150" i="1"/>
  <c r="Z156" i="1"/>
  <c r="Z162" i="1"/>
  <c r="Z168" i="1"/>
  <c r="Z179" i="1"/>
  <c r="D187" i="1"/>
  <c r="Z188" i="1"/>
  <c r="D203" i="1"/>
  <c r="AA244" i="1"/>
  <c r="AD244" i="1" s="1"/>
  <c r="Z244" i="1"/>
  <c r="BR252" i="1"/>
  <c r="D259" i="1"/>
  <c r="BR259" i="1"/>
  <c r="AD286" i="1"/>
  <c r="BR293" i="1"/>
  <c r="BH293" i="1"/>
  <c r="BR298" i="1"/>
  <c r="BH298" i="1"/>
  <c r="BH325" i="1"/>
  <c r="Z173" i="1"/>
  <c r="Z182" i="1"/>
  <c r="BH207" i="1"/>
  <c r="D223" i="1"/>
  <c r="D229" i="1"/>
  <c r="BR243" i="1"/>
  <c r="BH255" i="1"/>
  <c r="BR255" i="1"/>
  <c r="AA263" i="1"/>
  <c r="AD263" i="1" s="1"/>
  <c r="AA278" i="1"/>
  <c r="AD278" i="1" s="1"/>
  <c r="Z278" i="1"/>
  <c r="BH367" i="1"/>
  <c r="BR367" i="1"/>
  <c r="BH439" i="1"/>
  <c r="BR439" i="1"/>
  <c r="Z119" i="1"/>
  <c r="Z125" i="1"/>
  <c r="Z131" i="1"/>
  <c r="Z137" i="1"/>
  <c r="Z143" i="1"/>
  <c r="Z149" i="1"/>
  <c r="Z155" i="1"/>
  <c r="Z161" i="1"/>
  <c r="Z167" i="1"/>
  <c r="D175" i="1"/>
  <c r="Z176" i="1"/>
  <c r="D178" i="1"/>
  <c r="AA190" i="1"/>
  <c r="AD190" i="1" s="1"/>
  <c r="Z197" i="1"/>
  <c r="D199" i="1"/>
  <c r="BR207" i="1"/>
  <c r="AA212" i="1"/>
  <c r="AD212" i="1" s="1"/>
  <c r="Z212" i="1"/>
  <c r="Z215" i="1"/>
  <c r="AA220" i="1"/>
  <c r="AD220" i="1" s="1"/>
  <c r="Z220" i="1"/>
  <c r="BR225" i="1"/>
  <c r="AA226" i="1"/>
  <c r="AD226" i="1" s="1"/>
  <c r="Z226" i="1"/>
  <c r="Z233" i="1"/>
  <c r="AD235" i="1"/>
  <c r="AA236" i="1"/>
  <c r="AD236" i="1" s="1"/>
  <c r="Z236" i="1"/>
  <c r="D237" i="1"/>
  <c r="BR258" i="1"/>
  <c r="D267" i="1"/>
  <c r="BR310" i="1"/>
  <c r="BH310" i="1"/>
  <c r="D321" i="1"/>
  <c r="BR323" i="1"/>
  <c r="BH323" i="1"/>
  <c r="BR335" i="1"/>
  <c r="BH335" i="1"/>
  <c r="BH354" i="1"/>
  <c r="D241" i="1"/>
  <c r="D268" i="1"/>
  <c r="AA279" i="1"/>
  <c r="AD279" i="1" s="1"/>
  <c r="Z279" i="1"/>
  <c r="BH288" i="1"/>
  <c r="AD294" i="1"/>
  <c r="D308" i="1"/>
  <c r="AD311" i="1"/>
  <c r="BR312" i="1"/>
  <c r="D320" i="1"/>
  <c r="BH359" i="1"/>
  <c r="AD267" i="1"/>
  <c r="BR291" i="1"/>
  <c r="BH291" i="1"/>
  <c r="BR304" i="1"/>
  <c r="BH313" i="1"/>
  <c r="AA315" i="1"/>
  <c r="AD315" i="1" s="1"/>
  <c r="Z315" i="1"/>
  <c r="AD339" i="1"/>
  <c r="BH340" i="1"/>
  <c r="AA341" i="1"/>
  <c r="AD341" i="1" s="1"/>
  <c r="Z341" i="1"/>
  <c r="BH347" i="1"/>
  <c r="BH353" i="1"/>
  <c r="BH379" i="1"/>
  <c r="BH404" i="1"/>
  <c r="AA352" i="1"/>
  <c r="AD352" i="1" s="1"/>
  <c r="Z352" i="1"/>
  <c r="D365" i="1"/>
  <c r="BR368" i="1"/>
  <c r="BH368" i="1"/>
  <c r="AA390" i="1"/>
  <c r="AD390" i="1" s="1"/>
  <c r="Z390" i="1"/>
  <c r="Z470" i="1"/>
  <c r="AA470" i="1"/>
  <c r="AD470" i="1" s="1"/>
  <c r="D522" i="1"/>
  <c r="BH266" i="1"/>
  <c r="D302" i="1"/>
  <c r="AD305" i="1"/>
  <c r="AA321" i="1"/>
  <c r="AD321" i="1" s="1"/>
  <c r="Z321" i="1"/>
  <c r="BR322" i="1"/>
  <c r="BH322" i="1"/>
  <c r="BR351" i="1"/>
  <c r="BH351" i="1"/>
  <c r="BR360" i="1"/>
  <c r="BH360" i="1"/>
  <c r="BR365" i="1"/>
  <c r="BH365" i="1"/>
  <c r="AD372" i="1"/>
  <c r="BR403" i="1"/>
  <c r="BH403" i="1"/>
  <c r="BR459" i="1"/>
  <c r="BH459" i="1"/>
  <c r="BR292" i="1"/>
  <c r="BH302" i="1"/>
  <c r="D326" i="1"/>
  <c r="AA345" i="1"/>
  <c r="AD345" i="1" s="1"/>
  <c r="Z345" i="1"/>
  <c r="BH350" i="1"/>
  <c r="BR355" i="1"/>
  <c r="BH355" i="1"/>
  <c r="D385" i="1"/>
  <c r="BR389" i="1"/>
  <c r="BH389" i="1"/>
  <c r="D400" i="1"/>
  <c r="BR401" i="1"/>
  <c r="BH401" i="1"/>
  <c r="Z257" i="1"/>
  <c r="Z266" i="1"/>
  <c r="BR266" i="1"/>
  <c r="Z268" i="1"/>
  <c r="BH287" i="1"/>
  <c r="D296" i="1"/>
  <c r="D310" i="1"/>
  <c r="Z322" i="1"/>
  <c r="BH326" i="1"/>
  <c r="D337" i="1"/>
  <c r="BR344" i="1"/>
  <c r="BH344" i="1"/>
  <c r="BR362" i="1"/>
  <c r="BH362" i="1"/>
  <c r="AD364" i="1"/>
  <c r="AA387" i="1"/>
  <c r="AD387" i="1" s="1"/>
  <c r="Z387" i="1"/>
  <c r="AA400" i="1"/>
  <c r="AD400" i="1" s="1"/>
  <c r="Z400" i="1"/>
  <c r="AA414" i="1"/>
  <c r="AD414" i="1" s="1"/>
  <c r="Z414" i="1"/>
  <c r="BH457" i="1"/>
  <c r="BR457" i="1"/>
  <c r="BH260" i="1"/>
  <c r="D270" i="1"/>
  <c r="BH270" i="1"/>
  <c r="AA272" i="1"/>
  <c r="AD272" i="1" s="1"/>
  <c r="Z272" i="1"/>
  <c r="BH285" i="1"/>
  <c r="Z293" i="1"/>
  <c r="BH296" i="1"/>
  <c r="BH300" i="1"/>
  <c r="AA309" i="1"/>
  <c r="AD309" i="1" s="1"/>
  <c r="AA327" i="1"/>
  <c r="AD327" i="1" s="1"/>
  <c r="Z327" i="1"/>
  <c r="BR328" i="1"/>
  <c r="BH328" i="1"/>
  <c r="BR337" i="1"/>
  <c r="BH337" i="1"/>
  <c r="BR338" i="1"/>
  <c r="BH338" i="1"/>
  <c r="BH399" i="1"/>
  <c r="BR399" i="1"/>
  <c r="Z467" i="1"/>
  <c r="AA467" i="1"/>
  <c r="AD467" i="1" s="1"/>
  <c r="D290" i="1"/>
  <c r="D304" i="1"/>
  <c r="Z323" i="1"/>
  <c r="D332" i="1"/>
  <c r="BR427" i="1"/>
  <c r="BR454" i="1"/>
  <c r="BH454" i="1"/>
  <c r="BH265" i="1"/>
  <c r="BH290" i="1"/>
  <c r="AA303" i="1"/>
  <c r="AD303" i="1" s="1"/>
  <c r="Z310" i="1"/>
  <c r="BR313" i="1"/>
  <c r="Z328" i="1"/>
  <c r="BH332" i="1"/>
  <c r="Z338" i="1"/>
  <c r="BR347" i="1"/>
  <c r="BR379" i="1"/>
  <c r="D382" i="1"/>
  <c r="BR384" i="1"/>
  <c r="BH384" i="1"/>
  <c r="BR441" i="1"/>
  <c r="D283" i="1"/>
  <c r="D286" i="1"/>
  <c r="D298" i="1"/>
  <c r="BH304" i="1"/>
  <c r="AA333" i="1"/>
  <c r="AD333" i="1" s="1"/>
  <c r="Z333" i="1"/>
  <c r="BR334" i="1"/>
  <c r="BH334" i="1"/>
  <c r="BR340" i="1"/>
  <c r="BH361" i="1"/>
  <c r="BR382" i="1"/>
  <c r="BH382" i="1"/>
  <c r="BR395" i="1"/>
  <c r="BH395" i="1"/>
  <c r="BR404" i="1"/>
  <c r="BR407" i="1"/>
  <c r="BH407" i="1"/>
  <c r="BR430" i="1"/>
  <c r="BH430" i="1"/>
  <c r="Z464" i="1"/>
  <c r="AA464" i="1"/>
  <c r="AD464" i="1" s="1"/>
  <c r="Z252" i="1"/>
  <c r="Z262" i="1"/>
  <c r="Z265" i="1"/>
  <c r="BH273" i="1"/>
  <c r="AA297" i="1"/>
  <c r="AD297" i="1" s="1"/>
  <c r="D314" i="1"/>
  <c r="BH342" i="1"/>
  <c r="AD346" i="1"/>
  <c r="BR374" i="1"/>
  <c r="AA376" i="1"/>
  <c r="AD376" i="1" s="1"/>
  <c r="Z376" i="1"/>
  <c r="AD383" i="1"/>
  <c r="D393" i="1"/>
  <c r="AD398" i="1"/>
  <c r="BH410" i="1"/>
  <c r="BR410" i="1"/>
  <c r="BR442" i="1"/>
  <c r="BH442" i="1"/>
  <c r="BR497" i="1"/>
  <c r="BH497" i="1"/>
  <c r="BR265" i="1"/>
  <c r="BH314" i="1"/>
  <c r="AD329" i="1"/>
  <c r="Z334" i="1"/>
  <c r="D340" i="1"/>
  <c r="BR348" i="1"/>
  <c r="BH348" i="1"/>
  <c r="BR371" i="1"/>
  <c r="BR378" i="1"/>
  <c r="BH378" i="1"/>
  <c r="BR408" i="1"/>
  <c r="BH408" i="1"/>
  <c r="BR421" i="1"/>
  <c r="BH421" i="1"/>
  <c r="BR423" i="1"/>
  <c r="BH423" i="1"/>
  <c r="AO451" i="1"/>
  <c r="AD451" i="1"/>
  <c r="D551" i="1"/>
  <c r="AD417" i="1"/>
  <c r="BR499" i="1"/>
  <c r="BH499" i="1"/>
  <c r="Z636" i="1"/>
  <c r="AA636" i="1"/>
  <c r="AD636" i="1" s="1"/>
  <c r="BH719" i="1"/>
  <c r="BR719" i="1"/>
  <c r="BH363" i="1"/>
  <c r="BR425" i="1"/>
  <c r="BH425" i="1"/>
  <c r="BR426" i="1"/>
  <c r="BR465" i="1"/>
  <c r="BH465" i="1"/>
  <c r="BR531" i="1"/>
  <c r="AA688" i="1"/>
  <c r="AD688" i="1" s="1"/>
  <c r="Z688" i="1"/>
  <c r="BR689" i="1"/>
  <c r="BH689" i="1"/>
  <c r="D370" i="1"/>
  <c r="BH393" i="1"/>
  <c r="D405" i="1"/>
  <c r="BR424" i="1"/>
  <c r="BR443" i="1"/>
  <c r="BR471" i="1"/>
  <c r="BH471" i="1"/>
  <c r="BR672" i="1"/>
  <c r="BH672" i="1"/>
  <c r="BR673" i="1"/>
  <c r="BH673" i="1"/>
  <c r="D344" i="1"/>
  <c r="D351" i="1"/>
  <c r="Z363" i="1"/>
  <c r="BR363" i="1"/>
  <c r="Z378" i="1"/>
  <c r="Z401" i="1"/>
  <c r="BH405" i="1"/>
  <c r="AA420" i="1"/>
  <c r="AD420" i="1" s="1"/>
  <c r="Z420" i="1"/>
  <c r="BR444" i="1"/>
  <c r="BH444" i="1"/>
  <c r="BR456" i="1"/>
  <c r="BH456" i="1"/>
  <c r="BR462" i="1"/>
  <c r="BH462" i="1"/>
  <c r="AO463" i="1"/>
  <c r="AD463" i="1"/>
  <c r="AA473" i="1"/>
  <c r="AD473" i="1" s="1"/>
  <c r="AA476" i="1"/>
  <c r="AD476" i="1" s="1"/>
  <c r="BR477" i="1"/>
  <c r="BH477" i="1"/>
  <c r="D490" i="1"/>
  <c r="AA521" i="1"/>
  <c r="AD521" i="1" s="1"/>
  <c r="Z521" i="1"/>
  <c r="BH568" i="1"/>
  <c r="BR568" i="1"/>
  <c r="BH602" i="1"/>
  <c r="BR602" i="1"/>
  <c r="Z348" i="1"/>
  <c r="Z355" i="1"/>
  <c r="Z360" i="1"/>
  <c r="Z365" i="1"/>
  <c r="Z368" i="1"/>
  <c r="Z373" i="1"/>
  <c r="D377" i="1"/>
  <c r="AA380" i="1"/>
  <c r="AD380" i="1" s="1"/>
  <c r="Z380" i="1"/>
  <c r="Z382" i="1"/>
  <c r="AA388" i="1"/>
  <c r="AD388" i="1" s="1"/>
  <c r="Z388" i="1"/>
  <c r="D391" i="1"/>
  <c r="BH391" i="1"/>
  <c r="AA394" i="1"/>
  <c r="AD394" i="1" s="1"/>
  <c r="Z394" i="1"/>
  <c r="D395" i="1"/>
  <c r="AA406" i="1"/>
  <c r="AD406" i="1" s="1"/>
  <c r="Z406" i="1"/>
  <c r="D407" i="1"/>
  <c r="BR429" i="1"/>
  <c r="BH429" i="1"/>
  <c r="BR432" i="1"/>
  <c r="Z446" i="1"/>
  <c r="AA446" i="1"/>
  <c r="AD446" i="1" s="1"/>
  <c r="AO469" i="1"/>
  <c r="AD469" i="1"/>
  <c r="AA479" i="1"/>
  <c r="AD479" i="1" s="1"/>
  <c r="AA482" i="1"/>
  <c r="AD482" i="1" s="1"/>
  <c r="BR483" i="1"/>
  <c r="BH483" i="1"/>
  <c r="BR506" i="1"/>
  <c r="BH506" i="1"/>
  <c r="D543" i="1"/>
  <c r="BH357" i="1"/>
  <c r="Z370" i="1"/>
  <c r="Z444" i="1"/>
  <c r="BR474" i="1"/>
  <c r="BH474" i="1"/>
  <c r="AO475" i="1"/>
  <c r="AD475" i="1"/>
  <c r="AA485" i="1"/>
  <c r="AD485" i="1" s="1"/>
  <c r="AA488" i="1"/>
  <c r="AD488" i="1" s="1"/>
  <c r="Z488" i="1"/>
  <c r="AA489" i="1"/>
  <c r="AD489" i="1" s="1"/>
  <c r="Z489" i="1"/>
  <c r="BH492" i="1"/>
  <c r="D514" i="1"/>
  <c r="Z290" i="1"/>
  <c r="Z296" i="1"/>
  <c r="Z302" i="1"/>
  <c r="Z308" i="1"/>
  <c r="Z314" i="1"/>
  <c r="Z320" i="1"/>
  <c r="Z326" i="1"/>
  <c r="Z332" i="1"/>
  <c r="Z340" i="1"/>
  <c r="D343" i="1"/>
  <c r="Z344" i="1"/>
  <c r="Z351" i="1"/>
  <c r="D364" i="1"/>
  <c r="Z384" i="1"/>
  <c r="Z402" i="1"/>
  <c r="D411" i="1"/>
  <c r="BR435" i="1"/>
  <c r="D452" i="1"/>
  <c r="BR480" i="1"/>
  <c r="BH480" i="1"/>
  <c r="AO481" i="1"/>
  <c r="AD481" i="1"/>
  <c r="AA538" i="1"/>
  <c r="AD538" i="1" s="1"/>
  <c r="Z538" i="1"/>
  <c r="BR539" i="1"/>
  <c r="BH539" i="1"/>
  <c r="AA540" i="1"/>
  <c r="AD540" i="1" s="1"/>
  <c r="Z540" i="1"/>
  <c r="BR587" i="1"/>
  <c r="BH587" i="1"/>
  <c r="BR641" i="1"/>
  <c r="BH641" i="1"/>
  <c r="Z642" i="1"/>
  <c r="AA642" i="1"/>
  <c r="AD642" i="1" s="1"/>
  <c r="D276" i="1"/>
  <c r="D282" i="1"/>
  <c r="D288" i="1"/>
  <c r="D294" i="1"/>
  <c r="D300" i="1"/>
  <c r="D306" i="1"/>
  <c r="D312" i="1"/>
  <c r="D318" i="1"/>
  <c r="D324" i="1"/>
  <c r="D330" i="1"/>
  <c r="D339" i="1"/>
  <c r="D346" i="1"/>
  <c r="Z347" i="1"/>
  <c r="D350" i="1"/>
  <c r="Z357" i="1"/>
  <c r="BR357" i="1"/>
  <c r="Z375" i="1"/>
  <c r="BR375" i="1"/>
  <c r="Z377" i="1"/>
  <c r="D383" i="1"/>
  <c r="AA386" i="1"/>
  <c r="AD386" i="1" s="1"/>
  <c r="Z386" i="1"/>
  <c r="Z395" i="1"/>
  <c r="Z407" i="1"/>
  <c r="AA416" i="1"/>
  <c r="AD416" i="1" s="1"/>
  <c r="Z416" i="1"/>
  <c r="D423" i="1"/>
  <c r="BR486" i="1"/>
  <c r="BH486" i="1"/>
  <c r="D500" i="1"/>
  <c r="AA510" i="1"/>
  <c r="AD510" i="1" s="1"/>
  <c r="Z510" i="1"/>
  <c r="BH519" i="1"/>
  <c r="BR519" i="1"/>
  <c r="Z271" i="1"/>
  <c r="Z277" i="1"/>
  <c r="Z283" i="1"/>
  <c r="Z289" i="1"/>
  <c r="Z295" i="1"/>
  <c r="Z301" i="1"/>
  <c r="Z307" i="1"/>
  <c r="Z313" i="1"/>
  <c r="Z319" i="1"/>
  <c r="Z325" i="1"/>
  <c r="Z331" i="1"/>
  <c r="D335" i="1"/>
  <c r="Z336" i="1"/>
  <c r="D353" i="1"/>
  <c r="Z354" i="1"/>
  <c r="Z359" i="1"/>
  <c r="Z362" i="1"/>
  <c r="Z367" i="1"/>
  <c r="Z372" i="1"/>
  <c r="D379" i="1"/>
  <c r="Z389" i="1"/>
  <c r="AA412" i="1"/>
  <c r="AD412" i="1" s="1"/>
  <c r="Z412" i="1"/>
  <c r="D413" i="1"/>
  <c r="AD415" i="1"/>
  <c r="Z435" i="1"/>
  <c r="AA437" i="1"/>
  <c r="AD437" i="1" s="1"/>
  <c r="Z437" i="1"/>
  <c r="AO445" i="1"/>
  <c r="AD445" i="1"/>
  <c r="BR450" i="1"/>
  <c r="BH450" i="1"/>
  <c r="BR453" i="1"/>
  <c r="BH453" i="1"/>
  <c r="BH518" i="1"/>
  <c r="BR518" i="1"/>
  <c r="D557" i="1"/>
  <c r="D356" i="1"/>
  <c r="AD369" i="1"/>
  <c r="D374" i="1"/>
  <c r="BH381" i="1"/>
  <c r="AO433" i="1"/>
  <c r="AD433" i="1"/>
  <c r="AD436" i="1"/>
  <c r="BR438" i="1"/>
  <c r="AA452" i="1"/>
  <c r="AD452" i="1" s="1"/>
  <c r="BH487" i="1"/>
  <c r="BR487" i="1"/>
  <c r="AD460" i="1"/>
  <c r="AD466" i="1"/>
  <c r="AD472" i="1"/>
  <c r="AD478" i="1"/>
  <c r="AD484" i="1"/>
  <c r="D512" i="1"/>
  <c r="D519" i="1"/>
  <c r="AA522" i="1"/>
  <c r="AD522" i="1" s="1"/>
  <c r="Z522" i="1"/>
  <c r="BH535" i="1"/>
  <c r="AO578" i="1"/>
  <c r="AD578" i="1"/>
  <c r="BH607" i="1"/>
  <c r="BR607" i="1"/>
  <c r="AA640" i="1"/>
  <c r="AD640" i="1" s="1"/>
  <c r="Z640" i="1"/>
  <c r="D688" i="1"/>
  <c r="BR523" i="1"/>
  <c r="BH523" i="1"/>
  <c r="AA586" i="1"/>
  <c r="AD586" i="1" s="1"/>
  <c r="Z586" i="1"/>
  <c r="BH708" i="1"/>
  <c r="BR708" i="1"/>
  <c r="D493" i="1"/>
  <c r="BH498" i="1"/>
  <c r="BR514" i="1"/>
  <c r="AA527" i="1"/>
  <c r="AD527" i="1" s="1"/>
  <c r="Z527" i="1"/>
  <c r="AA528" i="1"/>
  <c r="AD528" i="1" s="1"/>
  <c r="Z528" i="1"/>
  <c r="BR541" i="1"/>
  <c r="BH541" i="1"/>
  <c r="BR572" i="1"/>
  <c r="BH572" i="1"/>
  <c r="D582" i="1"/>
  <c r="BR584" i="1"/>
  <c r="BH584" i="1"/>
  <c r="AA585" i="1"/>
  <c r="AD585" i="1" s="1"/>
  <c r="Z585" i="1"/>
  <c r="BH667" i="1"/>
  <c r="BR667" i="1"/>
  <c r="D442" i="1"/>
  <c r="D525" i="1"/>
  <c r="BR537" i="1"/>
  <c r="AA544" i="1"/>
  <c r="AD544" i="1" s="1"/>
  <c r="Z544" i="1"/>
  <c r="BH550" i="1"/>
  <c r="BR550" i="1"/>
  <c r="BH562" i="1"/>
  <c r="BR562" i="1"/>
  <c r="AO566" i="1"/>
  <c r="AD566" i="1"/>
  <c r="BR582" i="1"/>
  <c r="BH582" i="1"/>
  <c r="BR683" i="1"/>
  <c r="BH683" i="1"/>
  <c r="Z684" i="1"/>
  <c r="AA684" i="1"/>
  <c r="AD684" i="1" s="1"/>
  <c r="Z431" i="1"/>
  <c r="AA440" i="1"/>
  <c r="AD440" i="1" s="1"/>
  <c r="AD500" i="1"/>
  <c r="D502" i="1"/>
  <c r="Z514" i="1"/>
  <c r="BR547" i="1"/>
  <c r="BH547" i="1"/>
  <c r="BH556" i="1"/>
  <c r="BR556" i="1"/>
  <c r="AA682" i="1"/>
  <c r="AD682" i="1" s="1"/>
  <c r="Z682" i="1"/>
  <c r="BR434" i="1"/>
  <c r="D451" i="1"/>
  <c r="BR502" i="1"/>
  <c r="BR503" i="1"/>
  <c r="D504" i="1"/>
  <c r="BR524" i="1"/>
  <c r="AO542" i="1"/>
  <c r="AO548" i="1"/>
  <c r="AD548" i="1"/>
  <c r="BR553" i="1"/>
  <c r="BH553" i="1"/>
  <c r="BR559" i="1"/>
  <c r="BH580" i="1"/>
  <c r="BR580" i="1"/>
  <c r="D611" i="1"/>
  <c r="Z628" i="1"/>
  <c r="AA628" i="1"/>
  <c r="AD628" i="1" s="1"/>
  <c r="D397" i="1"/>
  <c r="D403" i="1"/>
  <c r="D409" i="1"/>
  <c r="D418" i="1"/>
  <c r="Z419" i="1"/>
  <c r="D424" i="1"/>
  <c r="AA428" i="1"/>
  <c r="AD428" i="1" s="1"/>
  <c r="D439" i="1"/>
  <c r="Z442" i="1"/>
  <c r="D460" i="1"/>
  <c r="D466" i="1"/>
  <c r="D472" i="1"/>
  <c r="D478" i="1"/>
  <c r="D484" i="1"/>
  <c r="AD490" i="1"/>
  <c r="AA494" i="1"/>
  <c r="AD494" i="1" s="1"/>
  <c r="Z494" i="1"/>
  <c r="AA504" i="1"/>
  <c r="AD504" i="1" s="1"/>
  <c r="Z504" i="1"/>
  <c r="BH513" i="1"/>
  <c r="BR513" i="1"/>
  <c r="BH525" i="1"/>
  <c r="BR525" i="1"/>
  <c r="BH529" i="1"/>
  <c r="BR529" i="1"/>
  <c r="D533" i="1"/>
  <c r="D534" i="1"/>
  <c r="AO554" i="1"/>
  <c r="D647" i="1"/>
  <c r="Z398" i="1"/>
  <c r="Z404" i="1"/>
  <c r="Z410" i="1"/>
  <c r="AA422" i="1"/>
  <c r="AD422" i="1" s="1"/>
  <c r="Z436" i="1"/>
  <c r="BH447" i="1"/>
  <c r="AA449" i="1"/>
  <c r="AD449" i="1" s="1"/>
  <c r="D463" i="1"/>
  <c r="D469" i="1"/>
  <c r="D475" i="1"/>
  <c r="D481" i="1"/>
  <c r="D487" i="1"/>
  <c r="Z503" i="1"/>
  <c r="BR517" i="1"/>
  <c r="BH517" i="1"/>
  <c r="BR535" i="1"/>
  <c r="BH536" i="1"/>
  <c r="BH583" i="1"/>
  <c r="BR583" i="1"/>
  <c r="BH590" i="1"/>
  <c r="BR590" i="1"/>
  <c r="Z678" i="1"/>
  <c r="AA678" i="1"/>
  <c r="AD678" i="1" s="1"/>
  <c r="Z415" i="1"/>
  <c r="D427" i="1"/>
  <c r="Z447" i="1"/>
  <c r="D457" i="1"/>
  <c r="AA491" i="1"/>
  <c r="AD491" i="1" s="1"/>
  <c r="AD493" i="1"/>
  <c r="BH495" i="1"/>
  <c r="BR495" i="1"/>
  <c r="AA505" i="1"/>
  <c r="AD505" i="1" s="1"/>
  <c r="Z507" i="1"/>
  <c r="AA507" i="1"/>
  <c r="AD507" i="1" s="1"/>
  <c r="BR577" i="1"/>
  <c r="BH577" i="1"/>
  <c r="BR625" i="1"/>
  <c r="BH625" i="1"/>
  <c r="D1003" i="1"/>
  <c r="AA532" i="1"/>
  <c r="AD532" i="1" s="1"/>
  <c r="Z532" i="1"/>
  <c r="BR567" i="1"/>
  <c r="D645" i="1"/>
  <c r="BR647" i="1"/>
  <c r="BH647" i="1"/>
  <c r="BH661" i="1"/>
  <c r="BH681" i="1"/>
  <c r="BR681" i="1"/>
  <c r="D687" i="1"/>
  <c r="AA704" i="1"/>
  <c r="AD704" i="1" s="1"/>
  <c r="Z704" i="1"/>
  <c r="BR706" i="1"/>
  <c r="BH706" i="1"/>
  <c r="BH738" i="1"/>
  <c r="BR738" i="1"/>
  <c r="BR617" i="1"/>
  <c r="BH626" i="1"/>
  <c r="BR626" i="1"/>
  <c r="AA646" i="1"/>
  <c r="AD646" i="1" s="1"/>
  <c r="Z646" i="1"/>
  <c r="D695" i="1"/>
  <c r="BH589" i="1"/>
  <c r="BH613" i="1"/>
  <c r="BR613" i="1"/>
  <c r="Z618" i="1"/>
  <c r="AA618" i="1"/>
  <c r="AD618" i="1" s="1"/>
  <c r="BH651" i="1"/>
  <c r="D693" i="1"/>
  <c r="Z703" i="1"/>
  <c r="AA703" i="1"/>
  <c r="AD703" i="1" s="1"/>
  <c r="BR723" i="1"/>
  <c r="BH723" i="1"/>
  <c r="D825" i="1"/>
  <c r="BH828" i="1"/>
  <c r="BR828" i="1"/>
  <c r="D506" i="1"/>
  <c r="BH508" i="1"/>
  <c r="AD560" i="1"/>
  <c r="D575" i="1"/>
  <c r="AA576" i="1"/>
  <c r="AD576" i="1" s="1"/>
  <c r="Z576" i="1"/>
  <c r="AA581" i="1"/>
  <c r="AD581" i="1" s="1"/>
  <c r="Z581" i="1"/>
  <c r="BR598" i="1"/>
  <c r="BH598" i="1"/>
  <c r="D599" i="1"/>
  <c r="BH632" i="1"/>
  <c r="BR632" i="1"/>
  <c r="BR643" i="1"/>
  <c r="BH643" i="1"/>
  <c r="AA652" i="1"/>
  <c r="AD652" i="1" s="1"/>
  <c r="Z652" i="1"/>
  <c r="BR685" i="1"/>
  <c r="BH685" i="1"/>
  <c r="AA693" i="1"/>
  <c r="AD693" i="1" s="1"/>
  <c r="Z693" i="1"/>
  <c r="BH714" i="1"/>
  <c r="BR714" i="1"/>
  <c r="BR724" i="1"/>
  <c r="BH724" i="1"/>
  <c r="D569" i="1"/>
  <c r="AA570" i="1"/>
  <c r="AD570" i="1" s="1"/>
  <c r="Z570" i="1"/>
  <c r="BR575" i="1"/>
  <c r="BH575" i="1"/>
  <c r="Z582" i="1"/>
  <c r="BR594" i="1"/>
  <c r="BH594" i="1"/>
  <c r="BH694" i="1"/>
  <c r="BR694" i="1"/>
  <c r="BH696" i="1"/>
  <c r="Z499" i="1"/>
  <c r="Z502" i="1"/>
  <c r="Z508" i="1"/>
  <c r="BR515" i="1"/>
  <c r="D537" i="1"/>
  <c r="D563" i="1"/>
  <c r="AA564" i="1"/>
  <c r="AD564" i="1" s="1"/>
  <c r="Z564" i="1"/>
  <c r="BR569" i="1"/>
  <c r="BH569" i="1"/>
  <c r="BH571" i="1"/>
  <c r="BR595" i="1"/>
  <c r="AA597" i="1"/>
  <c r="AD597" i="1" s="1"/>
  <c r="Z597" i="1"/>
  <c r="BH614" i="1"/>
  <c r="BR614" i="1"/>
  <c r="D621" i="1"/>
  <c r="AO638" i="1"/>
  <c r="BH644" i="1"/>
  <c r="BR644" i="1"/>
  <c r="AO650" i="1"/>
  <c r="AD650" i="1"/>
  <c r="AO680" i="1"/>
  <c r="AD680" i="1"/>
  <c r="AD686" i="1"/>
  <c r="BR804" i="1"/>
  <c r="BH804" i="1"/>
  <c r="BR806" i="1"/>
  <c r="AA520" i="1"/>
  <c r="AD520" i="1" s="1"/>
  <c r="Z520" i="1"/>
  <c r="AA534" i="1"/>
  <c r="AD534" i="1" s="1"/>
  <c r="Z534" i="1"/>
  <c r="D545" i="1"/>
  <c r="BR551" i="1"/>
  <c r="BH551" i="1"/>
  <c r="AA552" i="1"/>
  <c r="AD552" i="1" s="1"/>
  <c r="Z552" i="1"/>
  <c r="BR557" i="1"/>
  <c r="BH557" i="1"/>
  <c r="AA558" i="1"/>
  <c r="AD558" i="1" s="1"/>
  <c r="Z558" i="1"/>
  <c r="BH565" i="1"/>
  <c r="Z577" i="1"/>
  <c r="AA603" i="1"/>
  <c r="AD603" i="1" s="1"/>
  <c r="Z603" i="1"/>
  <c r="AA606" i="1"/>
  <c r="AD606" i="1" s="1"/>
  <c r="Z606" i="1"/>
  <c r="BR649" i="1"/>
  <c r="BH649" i="1"/>
  <c r="D657" i="1"/>
  <c r="D659" i="1"/>
  <c r="D691" i="1"/>
  <c r="BR698" i="1"/>
  <c r="BH698" i="1"/>
  <c r="BH701" i="1"/>
  <c r="BR701" i="1"/>
  <c r="Z747" i="1"/>
  <c r="AA747" i="1"/>
  <c r="AD747" i="1" s="1"/>
  <c r="D518" i="1"/>
  <c r="D531" i="1"/>
  <c r="BR545" i="1"/>
  <c r="BH545" i="1"/>
  <c r="AA546" i="1"/>
  <c r="AD546" i="1" s="1"/>
  <c r="Z546" i="1"/>
  <c r="BR599" i="1"/>
  <c r="BH599" i="1"/>
  <c r="BR604" i="1"/>
  <c r="BH604" i="1"/>
  <c r="BH631" i="1"/>
  <c r="BR661" i="1"/>
  <c r="AD700" i="1"/>
  <c r="BH749" i="1"/>
  <c r="BR749" i="1"/>
  <c r="BR619" i="1"/>
  <c r="BH619" i="1"/>
  <c r="BH620" i="1"/>
  <c r="BR620" i="1"/>
  <c r="BR624" i="1"/>
  <c r="BH624" i="1"/>
  <c r="D627" i="1"/>
  <c r="D629" i="1"/>
  <c r="AO692" i="1"/>
  <c r="AD692" i="1"/>
  <c r="BH744" i="1"/>
  <c r="BR744" i="1"/>
  <c r="AD509" i="1"/>
  <c r="AD516" i="1"/>
  <c r="AA526" i="1"/>
  <c r="AD526" i="1" s="1"/>
  <c r="Z526" i="1"/>
  <c r="BR588" i="1"/>
  <c r="BH588" i="1"/>
  <c r="BH596" i="1"/>
  <c r="BR596" i="1"/>
  <c r="BR601" i="1"/>
  <c r="BH601" i="1"/>
  <c r="BR605" i="1"/>
  <c r="BR623" i="1"/>
  <c r="BH623" i="1"/>
  <c r="BR631" i="1"/>
  <c r="BH637" i="1"/>
  <c r="BH679" i="1"/>
  <c r="AA728" i="1"/>
  <c r="AD728" i="1" s="1"/>
  <c r="Z728" i="1"/>
  <c r="BH731" i="1"/>
  <c r="BR731" i="1"/>
  <c r="AD600" i="1"/>
  <c r="BH627" i="1"/>
  <c r="BH645" i="1"/>
  <c r="D651" i="1"/>
  <c r="BR687" i="1"/>
  <c r="BH687" i="1"/>
  <c r="AA691" i="1"/>
  <c r="AD691" i="1" s="1"/>
  <c r="Z691" i="1"/>
  <c r="BH720" i="1"/>
  <c r="BR720" i="1"/>
  <c r="BH732" i="1"/>
  <c r="BR732" i="1"/>
  <c r="BR736" i="1"/>
  <c r="BH756" i="1"/>
  <c r="D762" i="1"/>
  <c r="D824" i="1"/>
  <c r="BH730" i="1"/>
  <c r="BR748" i="1"/>
  <c r="BH748" i="1"/>
  <c r="AA757" i="1"/>
  <c r="AD757" i="1" s="1"/>
  <c r="Z757" i="1"/>
  <c r="BR762" i="1"/>
  <c r="BH762" i="1"/>
  <c r="BH776" i="1"/>
  <c r="BR776" i="1"/>
  <c r="BH621" i="1"/>
  <c r="BH657" i="1"/>
  <c r="D663" i="1"/>
  <c r="D696" i="1"/>
  <c r="BH702" i="1"/>
  <c r="BR702" i="1"/>
  <c r="AO737" i="1"/>
  <c r="AD737" i="1"/>
  <c r="BH743" i="1"/>
  <c r="BR743" i="1"/>
  <c r="BR754" i="1"/>
  <c r="BH754" i="1"/>
  <c r="AO755" i="1"/>
  <c r="AD755" i="1"/>
  <c r="BR798" i="1"/>
  <c r="BH798" i="1"/>
  <c r="BH824" i="1"/>
  <c r="BR824" i="1"/>
  <c r="D562" i="1"/>
  <c r="D568" i="1"/>
  <c r="D574" i="1"/>
  <c r="D580" i="1"/>
  <c r="D584" i="1"/>
  <c r="D604" i="1"/>
  <c r="AA658" i="1"/>
  <c r="AD658" i="1" s="1"/>
  <c r="Z658" i="1"/>
  <c r="BR659" i="1"/>
  <c r="BH663" i="1"/>
  <c r="D665" i="1"/>
  <c r="AD690" i="1"/>
  <c r="AD707" i="1"/>
  <c r="BR710" i="1"/>
  <c r="BH710" i="1"/>
  <c r="Z563" i="1"/>
  <c r="Z569" i="1"/>
  <c r="Z575" i="1"/>
  <c r="AA648" i="1"/>
  <c r="AD648" i="1" s="1"/>
  <c r="BH656" i="1"/>
  <c r="BR656" i="1"/>
  <c r="AA664" i="1"/>
  <c r="AD664" i="1" s="1"/>
  <c r="Z664" i="1"/>
  <c r="D669" i="1"/>
  <c r="D716" i="1"/>
  <c r="BH725" i="1"/>
  <c r="BR725" i="1"/>
  <c r="AO761" i="1"/>
  <c r="AD761" i="1"/>
  <c r="BR780" i="1"/>
  <c r="BH780" i="1"/>
  <c r="D549" i="1"/>
  <c r="D555" i="1"/>
  <c r="D561" i="1"/>
  <c r="D567" i="1"/>
  <c r="D573" i="1"/>
  <c r="D579" i="1"/>
  <c r="D587" i="1"/>
  <c r="AA591" i="1"/>
  <c r="AD591" i="1" s="1"/>
  <c r="Z591" i="1"/>
  <c r="AA609" i="1"/>
  <c r="AD609" i="1" s="1"/>
  <c r="Z609" i="1"/>
  <c r="D615" i="1"/>
  <c r="D623" i="1"/>
  <c r="BR654" i="1"/>
  <c r="BH654" i="1"/>
  <c r="D671" i="1"/>
  <c r="AA716" i="1"/>
  <c r="AD716" i="1" s="1"/>
  <c r="Z716" i="1"/>
  <c r="D752" i="1"/>
  <c r="BR760" i="1"/>
  <c r="BH760" i="1"/>
  <c r="Z792" i="1"/>
  <c r="AA792" i="1"/>
  <c r="AD792" i="1" s="1"/>
  <c r="AO810" i="1"/>
  <c r="AD810" i="1"/>
  <c r="AA843" i="1"/>
  <c r="AD843" i="1" s="1"/>
  <c r="Z843" i="1"/>
  <c r="AO852" i="1"/>
  <c r="AD852" i="1"/>
  <c r="Z550" i="1"/>
  <c r="Z556" i="1"/>
  <c r="Z562" i="1"/>
  <c r="Z568" i="1"/>
  <c r="Z574" i="1"/>
  <c r="Z580" i="1"/>
  <c r="Z594" i="1"/>
  <c r="Z604" i="1"/>
  <c r="BH608" i="1"/>
  <c r="BR608" i="1"/>
  <c r="AA612" i="1"/>
  <c r="AD612" i="1" s="1"/>
  <c r="BH615" i="1"/>
  <c r="AA622" i="1"/>
  <c r="AD622" i="1" s="1"/>
  <c r="D633" i="1"/>
  <c r="AA670" i="1"/>
  <c r="AD670" i="1" s="1"/>
  <c r="Z670" i="1"/>
  <c r="D675" i="1"/>
  <c r="Z715" i="1"/>
  <c r="AA715" i="1"/>
  <c r="AD715" i="1" s="1"/>
  <c r="BH742" i="1"/>
  <c r="D746" i="1"/>
  <c r="AA778" i="1"/>
  <c r="AD778" i="1" s="1"/>
  <c r="Z778" i="1"/>
  <c r="D524" i="1"/>
  <c r="D530" i="1"/>
  <c r="D536" i="1"/>
  <c r="D542" i="1"/>
  <c r="D548" i="1"/>
  <c r="D554" i="1"/>
  <c r="D560" i="1"/>
  <c r="D566" i="1"/>
  <c r="D572" i="1"/>
  <c r="D578" i="1"/>
  <c r="D605" i="1"/>
  <c r="BR629" i="1"/>
  <c r="D635" i="1"/>
  <c r="AA660" i="1"/>
  <c r="AD660" i="1" s="1"/>
  <c r="AD668" i="1"/>
  <c r="D677" i="1"/>
  <c r="BR718" i="1"/>
  <c r="D720" i="1"/>
  <c r="AA721" i="1"/>
  <c r="AD721" i="1" s="1"/>
  <c r="Z721" i="1"/>
  <c r="BR730" i="1"/>
  <c r="BR740" i="1"/>
  <c r="D750" i="1"/>
  <c r="Z587" i="1"/>
  <c r="D602" i="1"/>
  <c r="BH610" i="1"/>
  <c r="AA634" i="1"/>
  <c r="AD634" i="1" s="1"/>
  <c r="Z634" i="1"/>
  <c r="BR635" i="1"/>
  <c r="D639" i="1"/>
  <c r="BR645" i="1"/>
  <c r="AA666" i="1"/>
  <c r="AD666" i="1" s="1"/>
  <c r="AA676" i="1"/>
  <c r="AD676" i="1" s="1"/>
  <c r="Z676" i="1"/>
  <c r="BR677" i="1"/>
  <c r="D681" i="1"/>
  <c r="D704" i="1"/>
  <c r="AD712" i="1"/>
  <c r="AA722" i="1"/>
  <c r="AD722" i="1" s="1"/>
  <c r="Z722" i="1"/>
  <c r="AA739" i="1"/>
  <c r="AD739" i="1" s="1"/>
  <c r="Z739" i="1"/>
  <c r="Z741" i="1"/>
  <c r="AA741" i="1"/>
  <c r="AD741" i="1" s="1"/>
  <c r="D744" i="1"/>
  <c r="BH750" i="1"/>
  <c r="BR750" i="1"/>
  <c r="Z753" i="1"/>
  <c r="AA753" i="1"/>
  <c r="AD753" i="1" s="1"/>
  <c r="BR756" i="1"/>
  <c r="AA771" i="1"/>
  <c r="AD771" i="1" s="1"/>
  <c r="Z771" i="1"/>
  <c r="BR779" i="1"/>
  <c r="BH779" i="1"/>
  <c r="BH788" i="1"/>
  <c r="BR788" i="1"/>
  <c r="BR805" i="1"/>
  <c r="BH805" i="1"/>
  <c r="BR861" i="1"/>
  <c r="BH861" i="1"/>
  <c r="D708" i="1"/>
  <c r="AA727" i="1"/>
  <c r="AD727" i="1" s="1"/>
  <c r="Z727" i="1"/>
  <c r="AA745" i="1"/>
  <c r="AD745" i="1" s="1"/>
  <c r="Z745" i="1"/>
  <c r="BR746" i="1"/>
  <c r="AA751" i="1"/>
  <c r="AD751" i="1" s="1"/>
  <c r="Z751" i="1"/>
  <c r="BR752" i="1"/>
  <c r="D756" i="1"/>
  <c r="BR767" i="1"/>
  <c r="BH767" i="1"/>
  <c r="AD769" i="1"/>
  <c r="BR799" i="1"/>
  <c r="BH799" i="1"/>
  <c r="BR822" i="1"/>
  <c r="BH822" i="1"/>
  <c r="BH927" i="1"/>
  <c r="BR927" i="1"/>
  <c r="BR697" i="1"/>
  <c r="BH842" i="1"/>
  <c r="BR842" i="1"/>
  <c r="D885" i="1"/>
  <c r="AO902" i="1"/>
  <c r="AD902" i="1"/>
  <c r="D732" i="1"/>
  <c r="BR773" i="1"/>
  <c r="BH773" i="1"/>
  <c r="BH794" i="1"/>
  <c r="BR794" i="1"/>
  <c r="BH879" i="1"/>
  <c r="BR879" i="1"/>
  <c r="BH925" i="1"/>
  <c r="BR925" i="1"/>
  <c r="AD781" i="1"/>
  <c r="AA812" i="1"/>
  <c r="AD812" i="1" s="1"/>
  <c r="Z812" i="1"/>
  <c r="BR840" i="1"/>
  <c r="BH840" i="1"/>
  <c r="BR880" i="1"/>
  <c r="BH880" i="1"/>
  <c r="Z615" i="1"/>
  <c r="Z621" i="1"/>
  <c r="Z627" i="1"/>
  <c r="Z633" i="1"/>
  <c r="Z639" i="1"/>
  <c r="Z645" i="1"/>
  <c r="Z651" i="1"/>
  <c r="Z657" i="1"/>
  <c r="Z663" i="1"/>
  <c r="Z669" i="1"/>
  <c r="Z675" i="1"/>
  <c r="Z681" i="1"/>
  <c r="Z687" i="1"/>
  <c r="D692" i="1"/>
  <c r="D698" i="1"/>
  <c r="D702" i="1"/>
  <c r="AA709" i="1"/>
  <c r="AD709" i="1" s="1"/>
  <c r="D710" i="1"/>
  <c r="D714" i="1"/>
  <c r="AA729" i="1"/>
  <c r="AD729" i="1" s="1"/>
  <c r="AA759" i="1"/>
  <c r="AD759" i="1" s="1"/>
  <c r="AD770" i="1"/>
  <c r="Z773" i="1"/>
  <c r="AA786" i="1"/>
  <c r="AD786" i="1" s="1"/>
  <c r="Z786" i="1"/>
  <c r="BR846" i="1"/>
  <c r="BH846" i="1"/>
  <c r="Z723" i="1"/>
  <c r="Z766" i="1"/>
  <c r="BR785" i="1"/>
  <c r="BH811" i="1"/>
  <c r="BH818" i="1"/>
  <c r="BR818" i="1"/>
  <c r="BH847" i="1"/>
  <c r="BR847" i="1"/>
  <c r="AA733" i="1"/>
  <c r="AD733" i="1" s="1"/>
  <c r="Z733" i="1"/>
  <c r="D734" i="1"/>
  <c r="D777" i="1"/>
  <c r="Z690" i="1"/>
  <c r="Z692" i="1"/>
  <c r="AD705" i="1"/>
  <c r="Z710" i="1"/>
  <c r="AD717" i="1"/>
  <c r="D726" i="1"/>
  <c r="BR734" i="1"/>
  <c r="D738" i="1"/>
  <c r="AA768" i="1"/>
  <c r="AD768" i="1" s="1"/>
  <c r="Z768" i="1"/>
  <c r="AA777" i="1"/>
  <c r="AD777" i="1" s="1"/>
  <c r="Z777" i="1"/>
  <c r="AD845" i="1"/>
  <c r="BH853" i="1"/>
  <c r="BR853" i="1"/>
  <c r="AA871" i="1"/>
  <c r="AD871" i="1" s="1"/>
  <c r="Z871" i="1"/>
  <c r="BR825" i="1"/>
  <c r="BH825" i="1"/>
  <c r="BR831" i="1"/>
  <c r="Z1003" i="1"/>
  <c r="AA1003" i="1"/>
  <c r="AD1003" i="1" s="1"/>
  <c r="BR911" i="1"/>
  <c r="BH911" i="1"/>
  <c r="BR912" i="1"/>
  <c r="BH912" i="1"/>
  <c r="BH964" i="1"/>
  <c r="BR964" i="1"/>
  <c r="BR775" i="1"/>
  <c r="BR869" i="1"/>
  <c r="BH869" i="1"/>
  <c r="BH881" i="1"/>
  <c r="BR883" i="1"/>
  <c r="BH883" i="1"/>
  <c r="Z912" i="1"/>
  <c r="BH1000" i="1"/>
  <c r="BR1000" i="1"/>
  <c r="BR1009" i="1"/>
  <c r="BH1009" i="1"/>
  <c r="D783" i="1"/>
  <c r="D789" i="1"/>
  <c r="BH870" i="1"/>
  <c r="AA896" i="1"/>
  <c r="AD896" i="1" s="1"/>
  <c r="Z896" i="1"/>
  <c r="BH910" i="1"/>
  <c r="BR910" i="1"/>
  <c r="AA765" i="1"/>
  <c r="AD765" i="1" s="1"/>
  <c r="Z765" i="1"/>
  <c r="BH782" i="1"/>
  <c r="BH783" i="1"/>
  <c r="BH789" i="1"/>
  <c r="AA834" i="1"/>
  <c r="AD834" i="1" s="1"/>
  <c r="Z834" i="1"/>
  <c r="D838" i="1"/>
  <c r="D858" i="1"/>
  <c r="BR873" i="1"/>
  <c r="BH873" i="1"/>
  <c r="Z696" i="1"/>
  <c r="Z702" i="1"/>
  <c r="Z708" i="1"/>
  <c r="Z714" i="1"/>
  <c r="Z720" i="1"/>
  <c r="Z726" i="1"/>
  <c r="Z732" i="1"/>
  <c r="Z738" i="1"/>
  <c r="Z744" i="1"/>
  <c r="Z750" i="1"/>
  <c r="Z756" i="1"/>
  <c r="BH772" i="1"/>
  <c r="AA815" i="1"/>
  <c r="AD815" i="1" s="1"/>
  <c r="AA817" i="1"/>
  <c r="AD817" i="1" s="1"/>
  <c r="Z817" i="1"/>
  <c r="BH833" i="1"/>
  <c r="Z836" i="1"/>
  <c r="AA836" i="1"/>
  <c r="AD836" i="1" s="1"/>
  <c r="AD838" i="1"/>
  <c r="D851" i="1"/>
  <c r="D853" i="1"/>
  <c r="D742" i="1"/>
  <c r="D748" i="1"/>
  <c r="D760" i="1"/>
  <c r="Z767" i="1"/>
  <c r="Z774" i="1"/>
  <c r="D795" i="1"/>
  <c r="D801" i="1"/>
  <c r="D807" i="1"/>
  <c r="AA851" i="1"/>
  <c r="AD851" i="1" s="1"/>
  <c r="Z851" i="1"/>
  <c r="BR972" i="1"/>
  <c r="BH972" i="1"/>
  <c r="D764" i="1"/>
  <c r="Z779" i="1"/>
  <c r="D785" i="1"/>
  <c r="BR791" i="1"/>
  <c r="BH795" i="1"/>
  <c r="D797" i="1"/>
  <c r="BH801" i="1"/>
  <c r="D803" i="1"/>
  <c r="BH807" i="1"/>
  <c r="D809" i="1"/>
  <c r="D827" i="1"/>
  <c r="Z838" i="1"/>
  <c r="D841" i="1"/>
  <c r="D866" i="1"/>
  <c r="BR784" i="1"/>
  <c r="BH784" i="1"/>
  <c r="AA796" i="1"/>
  <c r="AD796" i="1" s="1"/>
  <c r="Z796" i="1"/>
  <c r="BR797" i="1"/>
  <c r="AA802" i="1"/>
  <c r="AD802" i="1" s="1"/>
  <c r="Z802" i="1"/>
  <c r="AA808" i="1"/>
  <c r="AD808" i="1" s="1"/>
  <c r="Z808" i="1"/>
  <c r="BR809" i="1"/>
  <c r="BH816" i="1"/>
  <c r="AA827" i="1"/>
  <c r="AD827" i="1" s="1"/>
  <c r="Z827" i="1"/>
  <c r="D843" i="1"/>
  <c r="AA850" i="1"/>
  <c r="AD850" i="1" s="1"/>
  <c r="Z850" i="1"/>
  <c r="BR857" i="1"/>
  <c r="BH857" i="1"/>
  <c r="BH858" i="1"/>
  <c r="D875" i="1"/>
  <c r="BH820" i="1"/>
  <c r="D829" i="1"/>
  <c r="AA876" i="1"/>
  <c r="AD876" i="1" s="1"/>
  <c r="Z876" i="1"/>
  <c r="Z895" i="1"/>
  <c r="AA895" i="1"/>
  <c r="AD895" i="1" s="1"/>
  <c r="BR950" i="1"/>
  <c r="BH950" i="1"/>
  <c r="BR1002" i="1"/>
  <c r="BH1002" i="1"/>
  <c r="AA1010" i="1"/>
  <c r="AD1010" i="1" s="1"/>
  <c r="Z1010" i="1"/>
  <c r="AA854" i="1"/>
  <c r="AD854" i="1" s="1"/>
  <c r="Z854" i="1"/>
  <c r="BH894" i="1"/>
  <c r="D961" i="1"/>
  <c r="BH814" i="1"/>
  <c r="D819" i="1"/>
  <c r="AD829" i="1"/>
  <c r="BR832" i="1"/>
  <c r="BR859" i="1"/>
  <c r="BH859" i="1"/>
  <c r="AA862" i="1"/>
  <c r="AD862" i="1" s="1"/>
  <c r="Z862" i="1"/>
  <c r="BR878" i="1"/>
  <c r="BH878" i="1"/>
  <c r="BH893" i="1"/>
  <c r="BR893" i="1"/>
  <c r="AO962" i="1"/>
  <c r="AD962" i="1"/>
  <c r="D994" i="1"/>
  <c r="D823" i="1"/>
  <c r="Z839" i="1"/>
  <c r="AA848" i="1"/>
  <c r="AD848" i="1" s="1"/>
  <c r="D855" i="1"/>
  <c r="D879" i="1"/>
  <c r="AA888" i="1"/>
  <c r="AD888" i="1" s="1"/>
  <c r="Z888" i="1"/>
  <c r="AA889" i="1"/>
  <c r="AD889" i="1" s="1"/>
  <c r="Z889" i="1"/>
  <c r="D903" i="1"/>
  <c r="Z931" i="1"/>
  <c r="AA931" i="1"/>
  <c r="AD931" i="1" s="1"/>
  <c r="D942" i="1"/>
  <c r="Z783" i="1"/>
  <c r="Z789" i="1"/>
  <c r="Z795" i="1"/>
  <c r="Z801" i="1"/>
  <c r="Z807" i="1"/>
  <c r="Z814" i="1"/>
  <c r="BR814" i="1"/>
  <c r="Z825" i="1"/>
  <c r="Z832" i="1"/>
  <c r="AD844" i="1"/>
  <c r="Z846" i="1"/>
  <c r="BH860" i="1"/>
  <c r="Z878" i="1"/>
  <c r="AA882" i="1"/>
  <c r="AD882" i="1" s="1"/>
  <c r="Z882" i="1"/>
  <c r="AA890" i="1"/>
  <c r="AD890" i="1" s="1"/>
  <c r="Z890" i="1"/>
  <c r="BH915" i="1"/>
  <c r="D952" i="1"/>
  <c r="BR1006" i="1"/>
  <c r="BH1006" i="1"/>
  <c r="D793" i="1"/>
  <c r="D799" i="1"/>
  <c r="D805" i="1"/>
  <c r="Z811" i="1"/>
  <c r="Z816" i="1"/>
  <c r="Z819" i="1"/>
  <c r="D833" i="1"/>
  <c r="D835" i="1"/>
  <c r="BR849" i="1"/>
  <c r="D856" i="1"/>
  <c r="D869" i="1"/>
  <c r="BR901" i="1"/>
  <c r="BR906" i="1"/>
  <c r="BH906" i="1"/>
  <c r="BR978" i="1"/>
  <c r="BH978" i="1"/>
  <c r="AA991" i="1"/>
  <c r="AD991" i="1" s="1"/>
  <c r="Z991" i="1"/>
  <c r="Z997" i="1"/>
  <c r="AA997" i="1"/>
  <c r="AD997" i="1" s="1"/>
  <c r="AA830" i="1"/>
  <c r="AD830" i="1" s="1"/>
  <c r="Z837" i="1"/>
  <c r="Z844" i="1"/>
  <c r="AA856" i="1"/>
  <c r="AD856" i="1" s="1"/>
  <c r="Z856" i="1"/>
  <c r="D874" i="1"/>
  <c r="BR904" i="1"/>
  <c r="D921" i="1"/>
  <c r="BR928" i="1"/>
  <c r="BH928" i="1"/>
  <c r="BH930" i="1"/>
  <c r="BR930" i="1"/>
  <c r="BH936" i="1"/>
  <c r="BR936" i="1"/>
  <c r="BR937" i="1"/>
  <c r="BH937" i="1"/>
  <c r="AA955" i="1"/>
  <c r="AD955" i="1" s="1"/>
  <c r="Z955" i="1"/>
  <c r="Z957" i="1"/>
  <c r="AA957" i="1"/>
  <c r="AD957" i="1" s="1"/>
  <c r="BR976" i="1"/>
  <c r="BH976" i="1"/>
  <c r="AD823" i="1"/>
  <c r="AD826" i="1"/>
  <c r="D847" i="1"/>
  <c r="BH863" i="1"/>
  <c r="BR863" i="1"/>
  <c r="AA864" i="1"/>
  <c r="AD864" i="1" s="1"/>
  <c r="Z864" i="1"/>
  <c r="D865" i="1"/>
  <c r="Z874" i="1"/>
  <c r="AA874" i="1"/>
  <c r="AD874" i="1" s="1"/>
  <c r="BR887" i="1"/>
  <c r="BH887" i="1"/>
  <c r="BR894" i="1"/>
  <c r="D896" i="1"/>
  <c r="BR907" i="1"/>
  <c r="BH916" i="1"/>
  <c r="BR916" i="1"/>
  <c r="Z921" i="1"/>
  <c r="AA921" i="1"/>
  <c r="AD921" i="1" s="1"/>
  <c r="D934" i="1"/>
  <c r="BH939" i="1"/>
  <c r="Z948" i="1"/>
  <c r="AA948" i="1"/>
  <c r="AD948" i="1" s="1"/>
  <c r="BH884" i="1"/>
  <c r="D889" i="1"/>
  <c r="AA923" i="1"/>
  <c r="AD923" i="1" s="1"/>
  <c r="Z923" i="1"/>
  <c r="AA935" i="1"/>
  <c r="AD935" i="1" s="1"/>
  <c r="Z935" i="1"/>
  <c r="BR949" i="1"/>
  <c r="BH949" i="1"/>
  <c r="D1009" i="1"/>
  <c r="BR897" i="1"/>
  <c r="D898" i="1"/>
  <c r="Z903" i="1"/>
  <c r="AA903" i="1"/>
  <c r="AD903" i="1" s="1"/>
  <c r="D946" i="1"/>
  <c r="BR956" i="1"/>
  <c r="BH956" i="1"/>
  <c r="AA1008" i="1"/>
  <c r="AD1008" i="1" s="1"/>
  <c r="Z1008" i="1"/>
  <c r="BH875" i="1"/>
  <c r="D877" i="1"/>
  <c r="D887" i="1"/>
  <c r="BR898" i="1"/>
  <c r="D914" i="1"/>
  <c r="AA917" i="1"/>
  <c r="AD917" i="1" s="1"/>
  <c r="Z917" i="1"/>
  <c r="BR946" i="1"/>
  <c r="BH946" i="1"/>
  <c r="BR954" i="1"/>
  <c r="BH954" i="1"/>
  <c r="D870" i="1"/>
  <c r="D883" i="1"/>
  <c r="D894" i="1"/>
  <c r="BH908" i="1"/>
  <c r="AA909" i="1"/>
  <c r="AD909" i="1" s="1"/>
  <c r="D910" i="1"/>
  <c r="AD865" i="1"/>
  <c r="AD885" i="1"/>
  <c r="Z945" i="1"/>
  <c r="AA945" i="1"/>
  <c r="AD945" i="1" s="1"/>
  <c r="D974" i="1"/>
  <c r="BR990" i="1"/>
  <c r="BH990" i="1"/>
  <c r="BH1005" i="1"/>
  <c r="BR1005" i="1"/>
  <c r="AD877" i="1"/>
  <c r="BR905" i="1"/>
  <c r="BH905" i="1"/>
  <c r="BH913" i="1"/>
  <c r="BR913" i="1"/>
  <c r="AA919" i="1"/>
  <c r="AD919" i="1" s="1"/>
  <c r="Z919" i="1"/>
  <c r="AA929" i="1"/>
  <c r="AD929" i="1" s="1"/>
  <c r="Z929" i="1"/>
  <c r="AD926" i="1"/>
  <c r="BH996" i="1"/>
  <c r="Z999" i="1"/>
  <c r="AA999" i="1"/>
  <c r="AD999" i="1" s="1"/>
  <c r="BR920" i="1"/>
  <c r="BH920" i="1"/>
  <c r="D928" i="1"/>
  <c r="Z933" i="1"/>
  <c r="AA933" i="1"/>
  <c r="AD933" i="1" s="1"/>
  <c r="BR951" i="1"/>
  <c r="BH951" i="1"/>
  <c r="Z969" i="1"/>
  <c r="AA969" i="1"/>
  <c r="AD969" i="1" s="1"/>
  <c r="BH975" i="1"/>
  <c r="BR975" i="1"/>
  <c r="BH979" i="1"/>
  <c r="BR1011" i="1"/>
  <c r="BH1011" i="1"/>
  <c r="AD924" i="1"/>
  <c r="D929" i="1"/>
  <c r="AO932" i="1"/>
  <c r="AD932" i="1"/>
  <c r="AD968" i="1"/>
  <c r="AD982" i="1"/>
  <c r="AO982" i="1"/>
  <c r="AA940" i="1"/>
  <c r="AD940" i="1" s="1"/>
  <c r="Z940" i="1"/>
  <c r="BH944" i="1"/>
  <c r="D899" i="1"/>
  <c r="D908" i="1"/>
  <c r="AA922" i="1"/>
  <c r="AD922" i="1" s="1"/>
  <c r="Z922" i="1"/>
  <c r="D944" i="1"/>
  <c r="D960" i="1"/>
  <c r="D988" i="1"/>
  <c r="Z992" i="1"/>
  <c r="AA992" i="1"/>
  <c r="AD992" i="1" s="1"/>
  <c r="BR899" i="1"/>
  <c r="D905" i="1"/>
  <c r="D906" i="1"/>
  <c r="D926" i="1"/>
  <c r="AA942" i="1"/>
  <c r="AD942" i="1" s="1"/>
  <c r="BR943" i="1"/>
  <c r="BH943" i="1"/>
  <c r="BR944" i="1"/>
  <c r="Z959" i="1"/>
  <c r="AA959" i="1"/>
  <c r="AD959" i="1" s="1"/>
  <c r="AD985" i="1"/>
  <c r="Z977" i="1"/>
  <c r="AA977" i="1"/>
  <c r="AD977" i="1" s="1"/>
  <c r="Z1007" i="1"/>
  <c r="AA1007" i="1"/>
  <c r="AD1007" i="1" s="1"/>
  <c r="BR1012" i="1"/>
  <c r="BH1013" i="1"/>
  <c r="D938" i="1"/>
  <c r="AD953" i="1"/>
  <c r="AA970" i="1"/>
  <c r="AD970" i="1" s="1"/>
  <c r="Z970" i="1"/>
  <c r="D902" i="1"/>
  <c r="D950" i="1"/>
  <c r="D979" i="1"/>
  <c r="Z894" i="1"/>
  <c r="Z899" i="1"/>
  <c r="Z905" i="1"/>
  <c r="Z925" i="1"/>
  <c r="Z928" i="1"/>
  <c r="Z936" i="1"/>
  <c r="BR965" i="1"/>
  <c r="BH965" i="1"/>
  <c r="BH1012" i="1"/>
  <c r="D924" i="1"/>
  <c r="D932" i="1"/>
  <c r="BH934" i="1"/>
  <c r="AD947" i="1"/>
  <c r="AD961" i="1"/>
  <c r="D985" i="1"/>
  <c r="AD989" i="1"/>
  <c r="D1012" i="1"/>
  <c r="BH966" i="1"/>
  <c r="AD971" i="1"/>
  <c r="AD980" i="1"/>
  <c r="BH984" i="1"/>
  <c r="BR984" i="1"/>
  <c r="BH993" i="1"/>
  <c r="BR993" i="1"/>
  <c r="AA998" i="1"/>
  <c r="AD998" i="1" s="1"/>
  <c r="D1000" i="1"/>
  <c r="D1006" i="1"/>
  <c r="BR1013" i="1"/>
  <c r="AD995" i="1"/>
  <c r="AD963" i="1"/>
  <c r="AA988" i="1"/>
  <c r="AD988" i="1" s="1"/>
  <c r="Z988" i="1"/>
  <c r="D978" i="1"/>
  <c r="AD1004" i="1"/>
  <c r="AA952" i="1"/>
  <c r="AD952" i="1" s="1"/>
  <c r="Z952" i="1"/>
  <c r="AD981" i="1"/>
  <c r="BR994" i="1"/>
  <c r="Z962" i="1"/>
  <c r="Z980" i="1"/>
  <c r="Z996" i="1"/>
  <c r="Z1005" i="1"/>
  <c r="AJ13" i="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AJ882" i="4" l="1"/>
  <c r="AK882" i="4"/>
  <c r="BH892" i="1"/>
  <c r="BR892" i="1"/>
  <c r="AJ254" i="4"/>
  <c r="AK254" i="4"/>
  <c r="AJ191" i="4"/>
  <c r="AK191" i="4"/>
  <c r="BR201" i="1"/>
  <c r="AJ931" i="4"/>
  <c r="AK931" i="4"/>
  <c r="AJ957" i="4"/>
  <c r="AK957" i="4"/>
  <c r="AJ664" i="4"/>
  <c r="AK664" i="4"/>
  <c r="BH674" i="1"/>
  <c r="BR674" i="1"/>
  <c r="AJ138" i="4"/>
  <c r="AK138" i="4"/>
  <c r="AJ628" i="4"/>
  <c r="AK628" i="4"/>
  <c r="AJ173" i="4"/>
  <c r="AK173" i="4"/>
  <c r="AJ144" i="4"/>
  <c r="AK144" i="4"/>
  <c r="AJ532" i="4"/>
  <c r="AK532" i="4"/>
  <c r="AJ544" i="4"/>
  <c r="AK544" i="4"/>
  <c r="AJ973" i="4"/>
  <c r="AK973" i="4"/>
  <c r="BR983" i="1"/>
  <c r="BH983" i="1"/>
  <c r="AJ811" i="4"/>
  <c r="AK811" i="4"/>
  <c r="AJ652" i="4"/>
  <c r="AK652" i="4"/>
  <c r="AJ491" i="4"/>
  <c r="AK491" i="4"/>
  <c r="AJ997" i="4"/>
  <c r="AK997" i="4"/>
  <c r="AJ914" i="4"/>
  <c r="AK914" i="4"/>
  <c r="AJ855" i="4"/>
  <c r="AK855" i="4"/>
  <c r="AJ925" i="4"/>
  <c r="AK925" i="4"/>
  <c r="AJ854" i="4"/>
  <c r="AK854" i="4"/>
  <c r="AJ945" i="4"/>
  <c r="AK945" i="4"/>
  <c r="AJ872" i="4"/>
  <c r="AK872" i="4"/>
  <c r="AJ852" i="4"/>
  <c r="AK852" i="4"/>
  <c r="AJ844" i="4"/>
  <c r="AK844" i="4"/>
  <c r="AJ695" i="4"/>
  <c r="AK695" i="4"/>
  <c r="AJ731" i="4"/>
  <c r="AK731" i="4"/>
  <c r="AJ612" i="4"/>
  <c r="AK612" i="4"/>
  <c r="AJ599" i="4"/>
  <c r="AK599" i="4"/>
  <c r="AJ751" i="4"/>
  <c r="AK751" i="4"/>
  <c r="AJ506" i="4"/>
  <c r="AK506" i="4"/>
  <c r="BH563" i="1"/>
  <c r="AJ524" i="4"/>
  <c r="AK524" i="4"/>
  <c r="AJ640" i="4"/>
  <c r="AK640" i="4"/>
  <c r="AJ560" i="4"/>
  <c r="AK560" i="4"/>
  <c r="AJ642" i="4"/>
  <c r="AK642" i="4"/>
  <c r="AJ512" i="4"/>
  <c r="AK512" i="4"/>
  <c r="AJ426" i="4"/>
  <c r="AK426" i="4"/>
  <c r="AJ500" i="4"/>
  <c r="AK500" i="4"/>
  <c r="AJ478" i="4"/>
  <c r="AK478" i="4"/>
  <c r="AJ453" i="4"/>
  <c r="AK453" i="4"/>
  <c r="AJ407" i="4"/>
  <c r="AK407" i="4"/>
  <c r="AJ336" i="4"/>
  <c r="AK336" i="4"/>
  <c r="AJ323" i="4"/>
  <c r="AK323" i="4"/>
  <c r="AJ460" i="4"/>
  <c r="AK460" i="4"/>
  <c r="AJ269" i="4"/>
  <c r="AK269" i="4"/>
  <c r="AJ253" i="4"/>
  <c r="AK253" i="4"/>
  <c r="AJ129" i="4"/>
  <c r="AK129" i="4"/>
  <c r="AJ153" i="4"/>
  <c r="AK153" i="4"/>
  <c r="AJ356" i="4"/>
  <c r="AK356" i="4"/>
  <c r="BH51" i="1"/>
  <c r="AJ124" i="4"/>
  <c r="AK124" i="4"/>
  <c r="AJ66" i="4"/>
  <c r="AK66" i="4"/>
  <c r="BR66" i="1"/>
  <c r="AJ211" i="4"/>
  <c r="AK211" i="4"/>
  <c r="AJ990" i="4"/>
  <c r="AK990" i="4"/>
  <c r="AJ756" i="4"/>
  <c r="AK756" i="4"/>
  <c r="AJ950" i="4"/>
  <c r="AK950" i="4"/>
  <c r="AJ848" i="4"/>
  <c r="AK848" i="4"/>
  <c r="AJ665" i="4"/>
  <c r="AK665" i="4"/>
  <c r="AJ810" i="4"/>
  <c r="AK810" i="4"/>
  <c r="AJ881" i="4"/>
  <c r="AK881" i="4"/>
  <c r="AJ583" i="4"/>
  <c r="AK583" i="4"/>
  <c r="AJ433" i="4"/>
  <c r="AK433" i="4"/>
  <c r="AJ564" i="4"/>
  <c r="AK564" i="4"/>
  <c r="AJ421" i="4"/>
  <c r="AK421" i="4"/>
  <c r="AJ703" i="4"/>
  <c r="AK703" i="4"/>
  <c r="AJ732" i="4"/>
  <c r="AK732" i="4"/>
  <c r="AJ629" i="4"/>
  <c r="AK629" i="4"/>
  <c r="AN414" i="4"/>
  <c r="AJ549" i="4"/>
  <c r="AK549" i="4"/>
  <c r="AJ69" i="4"/>
  <c r="AK69" i="4"/>
  <c r="AJ525" i="4"/>
  <c r="AK525" i="4"/>
  <c r="AJ508" i="4"/>
  <c r="AK508" i="4"/>
  <c r="AJ248" i="4"/>
  <c r="AK248" i="4"/>
  <c r="AJ527" i="4"/>
  <c r="AK527" i="4"/>
  <c r="AN533" i="4"/>
  <c r="BR213" i="1"/>
  <c r="AJ242" i="4"/>
  <c r="AK242" i="4"/>
  <c r="AJ574" i="4"/>
  <c r="AK574" i="4"/>
  <c r="AJ415" i="4"/>
  <c r="AK415" i="4"/>
  <c r="AJ245" i="4"/>
  <c r="AK245" i="4"/>
  <c r="AJ594" i="4"/>
  <c r="AK594" i="4"/>
  <c r="AJ235" i="4"/>
  <c r="AK235" i="4"/>
  <c r="AJ868" i="4"/>
  <c r="AK868" i="4"/>
  <c r="AJ443" i="4"/>
  <c r="AK443" i="4"/>
  <c r="AJ179" i="4"/>
  <c r="AK179" i="4"/>
  <c r="AJ120" i="4"/>
  <c r="AK120" i="4"/>
  <c r="AJ946" i="4"/>
  <c r="AK946" i="4"/>
  <c r="AJ29" i="4"/>
  <c r="AK29" i="4"/>
  <c r="AJ763" i="4"/>
  <c r="AK763" i="4"/>
  <c r="AJ942" i="4"/>
  <c r="AK942" i="4"/>
  <c r="AJ907" i="4"/>
  <c r="AK907" i="4"/>
  <c r="AJ846" i="4"/>
  <c r="AK846" i="4"/>
  <c r="AJ838" i="4"/>
  <c r="AK838" i="4"/>
  <c r="AJ776" i="4"/>
  <c r="AK776" i="4"/>
  <c r="AJ741" i="4"/>
  <c r="AK741" i="4"/>
  <c r="AJ666" i="4"/>
  <c r="AK666" i="4"/>
  <c r="AJ768" i="4"/>
  <c r="AK768" i="4"/>
  <c r="AJ842" i="4"/>
  <c r="AK842" i="4"/>
  <c r="AJ499" i="4"/>
  <c r="AK499" i="4"/>
  <c r="AJ566" i="4"/>
  <c r="AK566" i="4"/>
  <c r="BR533" i="1"/>
  <c r="AJ412" i="4"/>
  <c r="AK412" i="4"/>
  <c r="AJ423" i="4"/>
  <c r="AK423" i="4"/>
  <c r="AJ475" i="4"/>
  <c r="AK475" i="4"/>
  <c r="AJ257" i="4"/>
  <c r="AK257" i="4"/>
  <c r="AJ202" i="4"/>
  <c r="AK202" i="4"/>
  <c r="AJ222" i="4"/>
  <c r="AK222" i="4"/>
  <c r="AJ220" i="4"/>
  <c r="AK220" i="4"/>
  <c r="AJ161" i="4"/>
  <c r="AK161" i="4"/>
  <c r="AJ279" i="4"/>
  <c r="AK279" i="4"/>
  <c r="AJ244" i="4"/>
  <c r="AK244" i="4"/>
  <c r="AJ198" i="4"/>
  <c r="AK198" i="4"/>
  <c r="AJ171" i="4"/>
  <c r="AK171" i="4"/>
  <c r="AJ36" i="4"/>
  <c r="AK36" i="4"/>
  <c r="AJ106" i="4"/>
  <c r="AK106" i="4"/>
  <c r="AJ127" i="4"/>
  <c r="AK127" i="4"/>
  <c r="AJ46" i="4"/>
  <c r="AK46" i="4"/>
  <c r="AJ131" i="4"/>
  <c r="AK131" i="4"/>
  <c r="AJ845" i="4"/>
  <c r="AK845" i="4"/>
  <c r="AJ623" i="4"/>
  <c r="AK623" i="4"/>
  <c r="AJ661" i="4"/>
  <c r="AK661" i="4"/>
  <c r="AJ977" i="4"/>
  <c r="AK977" i="4"/>
  <c r="AJ825" i="4"/>
  <c r="AK825" i="4"/>
  <c r="AJ858" i="4"/>
  <c r="AK858" i="4"/>
  <c r="AJ748" i="4"/>
  <c r="AK748" i="4"/>
  <c r="AJ507" i="4"/>
  <c r="AK507" i="4"/>
  <c r="AJ610" i="4"/>
  <c r="AK610" i="4"/>
  <c r="AJ803" i="4"/>
  <c r="AK803" i="4"/>
  <c r="AJ725" i="4"/>
  <c r="AK725" i="4"/>
  <c r="AJ620" i="4"/>
  <c r="AK620" i="4"/>
  <c r="AJ515" i="4"/>
  <c r="AK515" i="4"/>
  <c r="AJ397" i="4"/>
  <c r="AK397" i="4"/>
  <c r="AJ361" i="4"/>
  <c r="AK361" i="4"/>
  <c r="AJ139" i="4"/>
  <c r="AK139" i="4"/>
  <c r="AJ177" i="4"/>
  <c r="AK177" i="4"/>
  <c r="AJ726" i="4"/>
  <c r="AK726" i="4"/>
  <c r="AJ15" i="4"/>
  <c r="AK15" i="4"/>
  <c r="AJ655" i="4"/>
  <c r="AK655" i="4"/>
  <c r="AJ448" i="4"/>
  <c r="AK448" i="4"/>
  <c r="AJ236" i="4"/>
  <c r="AK236" i="4"/>
  <c r="AJ603" i="4"/>
  <c r="AK603" i="4"/>
  <c r="AJ375" i="4"/>
  <c r="AK375" i="4"/>
  <c r="AJ521" i="4"/>
  <c r="AK521" i="4"/>
  <c r="AJ403" i="4"/>
  <c r="AK403" i="4"/>
  <c r="AJ561" i="4"/>
  <c r="AK561" i="4"/>
  <c r="AJ229" i="4"/>
  <c r="AK229" i="4"/>
  <c r="AJ896" i="4"/>
  <c r="AK896" i="4"/>
  <c r="AJ45" i="4"/>
  <c r="AK45" i="4"/>
  <c r="AJ391" i="4"/>
  <c r="AK391" i="4"/>
  <c r="AJ146" i="4"/>
  <c r="AK146" i="4"/>
  <c r="AJ170" i="4"/>
  <c r="AK170" i="4"/>
  <c r="AJ585" i="4"/>
  <c r="AK585" i="4"/>
  <c r="AJ808" i="4"/>
  <c r="AK808" i="4"/>
  <c r="AJ20" i="4"/>
  <c r="AK20" i="4"/>
  <c r="AJ429" i="4"/>
  <c r="AK429" i="4"/>
  <c r="AJ187" i="4"/>
  <c r="AK187" i="4"/>
  <c r="AJ581" i="4"/>
  <c r="AK581" i="4"/>
  <c r="AJ346" i="4"/>
  <c r="AK346" i="4"/>
  <c r="AJ219" i="4"/>
  <c r="AK219" i="4"/>
  <c r="AJ72" i="4"/>
  <c r="AK72" i="4"/>
  <c r="AJ134" i="4"/>
  <c r="AK134" i="4"/>
  <c r="AJ137" i="4"/>
  <c r="AK137" i="4"/>
  <c r="BH867" i="1"/>
  <c r="AJ857" i="4"/>
  <c r="AK857" i="4"/>
  <c r="AJ239" i="4"/>
  <c r="AK239" i="4"/>
  <c r="AJ392" i="4"/>
  <c r="AK392" i="4"/>
  <c r="AJ140" i="4"/>
  <c r="AK140" i="4"/>
  <c r="AJ796" i="4"/>
  <c r="AK796" i="4"/>
  <c r="AJ970" i="4"/>
  <c r="AK970" i="4"/>
  <c r="BH987" i="1"/>
  <c r="AJ975" i="4"/>
  <c r="AK975" i="4"/>
  <c r="AJ930" i="4"/>
  <c r="AK930" i="4"/>
  <c r="AJ816" i="4"/>
  <c r="AK816" i="4"/>
  <c r="AJ820" i="4"/>
  <c r="AK820" i="4"/>
  <c r="AJ834" i="4"/>
  <c r="AK834" i="4"/>
  <c r="AJ819" i="4"/>
  <c r="AK819" i="4"/>
  <c r="BR803" i="1"/>
  <c r="BR813" i="1"/>
  <c r="AJ755" i="4"/>
  <c r="AK755" i="4"/>
  <c r="AJ767" i="4"/>
  <c r="AK767" i="4"/>
  <c r="AJ749" i="4"/>
  <c r="AK749" i="4"/>
  <c r="AJ735" i="4"/>
  <c r="AK735" i="4"/>
  <c r="BH736" i="1"/>
  <c r="AJ833" i="4"/>
  <c r="AK833" i="4"/>
  <c r="AJ727" i="4"/>
  <c r="AK727" i="4"/>
  <c r="BR742" i="1"/>
  <c r="AJ682" i="4"/>
  <c r="AK682" i="4"/>
  <c r="BH806" i="1"/>
  <c r="AJ554" i="4"/>
  <c r="AK554" i="4"/>
  <c r="BR639" i="1"/>
  <c r="AJ497" i="4"/>
  <c r="AK497" i="4"/>
  <c r="AJ517" i="4"/>
  <c r="AK517" i="4"/>
  <c r="AJ630" i="4"/>
  <c r="AK630" i="4"/>
  <c r="AJ468" i="4"/>
  <c r="AK468" i="4"/>
  <c r="AJ388" i="4"/>
  <c r="AK388" i="4"/>
  <c r="AJ457" i="4"/>
  <c r="AK457" i="4"/>
  <c r="AJ299" i="4"/>
  <c r="AK299" i="4"/>
  <c r="AJ329" i="4"/>
  <c r="AK329" i="4"/>
  <c r="BH343" i="1"/>
  <c r="AJ225" i="4"/>
  <c r="AK225" i="4"/>
  <c r="AJ190" i="4"/>
  <c r="AK190" i="4"/>
  <c r="AJ192" i="4"/>
  <c r="AK192" i="4"/>
  <c r="AJ228" i="4"/>
  <c r="AK228" i="4"/>
  <c r="AJ182" i="4"/>
  <c r="AK182" i="4"/>
  <c r="AJ110" i="4"/>
  <c r="AK110" i="4"/>
  <c r="AJ274" i="4"/>
  <c r="AK274" i="4"/>
  <c r="AJ117" i="4"/>
  <c r="AK117" i="4"/>
  <c r="BR147" i="1"/>
  <c r="AJ264" i="4"/>
  <c r="AK264" i="4"/>
  <c r="AJ980" i="4"/>
  <c r="AK980" i="4"/>
  <c r="AJ969" i="4"/>
  <c r="AK969" i="4"/>
  <c r="AJ724" i="4"/>
  <c r="AK724" i="4"/>
  <c r="AJ955" i="4"/>
  <c r="AK955" i="4"/>
  <c r="AJ941" i="4"/>
  <c r="AK941" i="4"/>
  <c r="AJ917" i="4"/>
  <c r="AK917" i="4"/>
  <c r="AJ773" i="4"/>
  <c r="AK773" i="4"/>
  <c r="AJ400" i="4"/>
  <c r="AK400" i="4"/>
  <c r="AJ541" i="4"/>
  <c r="AK541" i="4"/>
  <c r="AJ715" i="4"/>
  <c r="AK715" i="4"/>
  <c r="AN574" i="4"/>
  <c r="AJ739" i="4"/>
  <c r="AK739" i="4"/>
  <c r="AJ617" i="4"/>
  <c r="AK617" i="4"/>
  <c r="BR511" i="1"/>
  <c r="AJ312" i="4"/>
  <c r="AK312" i="4"/>
  <c r="AN29" i="4"/>
  <c r="AJ75" i="4"/>
  <c r="AK75" i="4"/>
  <c r="AN181" i="4"/>
  <c r="AJ104" i="4"/>
  <c r="AK104" i="4"/>
  <c r="AJ557" i="4"/>
  <c r="AK557" i="4"/>
  <c r="AJ292" i="4"/>
  <c r="AK292" i="4"/>
  <c r="AJ360" i="4"/>
  <c r="AK360" i="4"/>
  <c r="AJ385" i="4"/>
  <c r="AK385" i="4"/>
  <c r="AJ135" i="4"/>
  <c r="AK135" i="4"/>
  <c r="AJ349" i="4"/>
  <c r="AK349" i="4"/>
  <c r="AJ152" i="4"/>
  <c r="AK152" i="4"/>
  <c r="BR162" i="1"/>
  <c r="AJ689" i="4"/>
  <c r="AK689" i="4"/>
  <c r="AJ926" i="4"/>
  <c r="AK926" i="4"/>
  <c r="AJ444" i="4"/>
  <c r="AK444" i="4"/>
  <c r="AJ165" i="4"/>
  <c r="AK165" i="4"/>
  <c r="AJ492" i="4"/>
  <c r="AK492" i="4"/>
  <c r="BH502" i="1"/>
  <c r="AJ303" i="4"/>
  <c r="AK303" i="4"/>
  <c r="AJ17" i="4"/>
  <c r="AK17" i="4"/>
  <c r="AJ47" i="4"/>
  <c r="AK47" i="4"/>
  <c r="BH57" i="1"/>
  <c r="AJ742" i="4"/>
  <c r="AK742" i="4"/>
  <c r="AJ122" i="4"/>
  <c r="AK122" i="4"/>
  <c r="AJ967" i="4"/>
  <c r="AK967" i="4"/>
  <c r="AJ913" i="4"/>
  <c r="AK913" i="4"/>
  <c r="AJ807" i="4"/>
  <c r="AK807" i="4"/>
  <c r="AJ510" i="4"/>
  <c r="AK510" i="4"/>
  <c r="AJ606" i="4"/>
  <c r="AK606" i="4"/>
  <c r="AJ57" i="4"/>
  <c r="AK57" i="4"/>
  <c r="AJ668" i="4"/>
  <c r="AK668" i="4"/>
  <c r="AJ157" i="4"/>
  <c r="AK157" i="4"/>
  <c r="AJ61" i="4"/>
  <c r="AK61" i="4"/>
  <c r="AJ991" i="4"/>
  <c r="AK991" i="4"/>
  <c r="AJ964" i="4"/>
  <c r="AK964" i="4"/>
  <c r="AJ645" i="4"/>
  <c r="AK645" i="4"/>
  <c r="AJ386" i="4"/>
  <c r="AK386" i="4"/>
  <c r="AJ21" i="4"/>
  <c r="AK21" i="4"/>
  <c r="AJ155" i="4"/>
  <c r="AK155" i="4"/>
  <c r="AJ949" i="4"/>
  <c r="AK949" i="4"/>
  <c r="BH891" i="1"/>
  <c r="AJ938" i="4"/>
  <c r="AK938" i="4"/>
  <c r="BH813" i="1"/>
  <c r="AJ993" i="4"/>
  <c r="AK993" i="4"/>
  <c r="BH837" i="1"/>
  <c r="AJ719" i="4"/>
  <c r="AK719" i="4"/>
  <c r="AJ892" i="4"/>
  <c r="AK892" i="4"/>
  <c r="AJ761" i="4"/>
  <c r="AK761" i="4"/>
  <c r="AJ712" i="4"/>
  <c r="AK712" i="4"/>
  <c r="AJ705" i="4"/>
  <c r="AK705" i="4"/>
  <c r="AJ800" i="4"/>
  <c r="AK800" i="4"/>
  <c r="AJ697" i="4"/>
  <c r="AK697" i="4"/>
  <c r="AJ590" i="4"/>
  <c r="AK590" i="4"/>
  <c r="BH616" i="1"/>
  <c r="BH639" i="1"/>
  <c r="AJ490" i="4"/>
  <c r="AK490" i="4"/>
  <c r="AJ575" i="4"/>
  <c r="AK575" i="4"/>
  <c r="AJ462" i="4"/>
  <c r="AK462" i="4"/>
  <c r="AJ472" i="4"/>
  <c r="AK472" i="4"/>
  <c r="AJ370" i="4"/>
  <c r="AK370" i="4"/>
  <c r="BH766" i="1"/>
  <c r="BH396" i="1"/>
  <c r="AJ404" i="4"/>
  <c r="AK404" i="4"/>
  <c r="BH316" i="1"/>
  <c r="AJ180" i="4"/>
  <c r="AK180" i="4"/>
  <c r="AJ204" i="4"/>
  <c r="AK204" i="4"/>
  <c r="AJ348" i="4"/>
  <c r="AK348" i="4"/>
  <c r="AJ184" i="4"/>
  <c r="AK184" i="4"/>
  <c r="AJ213" i="4"/>
  <c r="AK213" i="4"/>
  <c r="AJ97" i="4"/>
  <c r="AK97" i="4"/>
  <c r="AJ40" i="4"/>
  <c r="AK40" i="4"/>
  <c r="BR150" i="1"/>
  <c r="BR25" i="1"/>
  <c r="AJ713" i="4"/>
  <c r="AK713" i="4"/>
  <c r="AJ996" i="4"/>
  <c r="AK996" i="4"/>
  <c r="AJ927" i="4"/>
  <c r="AK927" i="4"/>
  <c r="AJ1003" i="4"/>
  <c r="AK1003" i="4"/>
  <c r="AJ770" i="4"/>
  <c r="AK770" i="4"/>
  <c r="AJ714" i="4"/>
  <c r="AK714" i="4"/>
  <c r="AJ631" i="4"/>
  <c r="AK631" i="4"/>
  <c r="AJ374" i="4"/>
  <c r="AK374" i="4"/>
  <c r="AJ966" i="4"/>
  <c r="AK966" i="4"/>
  <c r="AJ860" i="4"/>
  <c r="AK860" i="4"/>
  <c r="AJ565" i="4"/>
  <c r="AK565" i="4"/>
  <c r="AJ738" i="4"/>
  <c r="AK738" i="4"/>
  <c r="AJ818" i="4"/>
  <c r="AK818" i="4"/>
  <c r="AJ687" i="4"/>
  <c r="AK687" i="4"/>
  <c r="AJ592" i="4"/>
  <c r="AK592" i="4"/>
  <c r="AN501" i="4"/>
  <c r="AJ304" i="4"/>
  <c r="AK304" i="4"/>
  <c r="AJ558" i="4"/>
  <c r="AK558" i="4"/>
  <c r="AJ351" i="4"/>
  <c r="AK351" i="4"/>
  <c r="AJ485" i="4"/>
  <c r="AK485" i="4"/>
  <c r="AN415" i="4"/>
  <c r="AJ578" i="4"/>
  <c r="AK578" i="4"/>
  <c r="BH165" i="1"/>
  <c r="AJ145" i="4"/>
  <c r="AK145" i="4"/>
  <c r="AJ434" i="4"/>
  <c r="AK434" i="4"/>
  <c r="AJ350" i="4"/>
  <c r="AK350" i="4"/>
  <c r="BR111" i="1"/>
  <c r="AJ379" i="4"/>
  <c r="AK379" i="4"/>
  <c r="AJ125" i="4"/>
  <c r="AK125" i="4"/>
  <c r="AJ762" i="4"/>
  <c r="AK762" i="4"/>
  <c r="AJ487" i="4"/>
  <c r="AK487" i="4"/>
  <c r="AJ328" i="4"/>
  <c r="AK328" i="4"/>
  <c r="AJ778" i="4"/>
  <c r="AK778" i="4"/>
  <c r="AJ266" i="4"/>
  <c r="AK266" i="4"/>
  <c r="AJ411" i="4"/>
  <c r="AK411" i="4"/>
  <c r="AJ160" i="4"/>
  <c r="AK160" i="4"/>
  <c r="BH170" i="1"/>
  <c r="AJ728" i="4"/>
  <c r="AK728" i="4"/>
  <c r="AJ849" i="4"/>
  <c r="AK849" i="4"/>
  <c r="AJ99" i="4"/>
  <c r="AK99" i="4"/>
  <c r="AJ294" i="4"/>
  <c r="AK294" i="4"/>
  <c r="AJ19" i="4"/>
  <c r="AK19" i="4"/>
  <c r="AJ107" i="4"/>
  <c r="AK107" i="4"/>
  <c r="AJ16" i="4"/>
  <c r="AK16" i="4"/>
  <c r="AJ401" i="4"/>
  <c r="AK401" i="4"/>
  <c r="BR411" i="1"/>
  <c r="AJ218" i="4"/>
  <c r="AK218" i="4"/>
  <c r="AJ164" i="4"/>
  <c r="AK164" i="4"/>
  <c r="AJ867" i="4"/>
  <c r="AK867" i="4"/>
  <c r="AJ805" i="4"/>
  <c r="AK805" i="4"/>
  <c r="AJ711" i="4"/>
  <c r="AK711" i="4"/>
  <c r="AJ608" i="4"/>
  <c r="AK608" i="4"/>
  <c r="AJ530" i="4"/>
  <c r="AK530" i="4"/>
  <c r="AJ382" i="4"/>
  <c r="AK382" i="4"/>
  <c r="AJ48" i="4"/>
  <c r="AK48" i="4"/>
  <c r="AJ948" i="4"/>
  <c r="AK948" i="4"/>
  <c r="AJ601" i="4"/>
  <c r="AK601" i="4"/>
  <c r="AJ569" i="4"/>
  <c r="AK569" i="4"/>
  <c r="AJ961" i="4"/>
  <c r="AK961" i="4"/>
  <c r="BR987" i="1"/>
  <c r="AJ813" i="4"/>
  <c r="AK813" i="4"/>
  <c r="AJ953" i="4"/>
  <c r="AK953" i="4"/>
  <c r="AJ972" i="4"/>
  <c r="AK972" i="4"/>
  <c r="AJ959" i="4"/>
  <c r="AK959" i="4"/>
  <c r="AJ916" i="4"/>
  <c r="AK916" i="4"/>
  <c r="AJ864" i="4"/>
  <c r="AK864" i="4"/>
  <c r="BR868" i="1"/>
  <c r="AJ840" i="4"/>
  <c r="AK840" i="4"/>
  <c r="AJ792" i="4"/>
  <c r="AK792" i="4"/>
  <c r="AJ758" i="4"/>
  <c r="AK758" i="4"/>
  <c r="BH774" i="1"/>
  <c r="AJ802" i="4"/>
  <c r="AK802" i="4"/>
  <c r="AJ717" i="4"/>
  <c r="AK717" i="4"/>
  <c r="BR713" i="1"/>
  <c r="BR665" i="1"/>
  <c r="AJ680" i="4"/>
  <c r="AK680" i="4"/>
  <c r="BR726" i="1"/>
  <c r="BH655" i="1"/>
  <c r="AJ690" i="4"/>
  <c r="AK690" i="4"/>
  <c r="BH592" i="1"/>
  <c r="BR616" i="1"/>
  <c r="BH630" i="1"/>
  <c r="AJ495" i="4"/>
  <c r="AK495" i="4"/>
  <c r="BH611" i="1"/>
  <c r="AJ430" i="4"/>
  <c r="AK430" i="4"/>
  <c r="AJ456" i="4"/>
  <c r="AK456" i="4"/>
  <c r="AJ359" i="4"/>
  <c r="AK359" i="4"/>
  <c r="AJ427" i="4"/>
  <c r="AK427" i="4"/>
  <c r="AJ406" i="4"/>
  <c r="AK406" i="4"/>
  <c r="AJ469" i="4"/>
  <c r="AK469" i="4"/>
  <c r="AJ511" i="4"/>
  <c r="AK511" i="4"/>
  <c r="BR766" i="1"/>
  <c r="BR396" i="1"/>
  <c r="BH413" i="1"/>
  <c r="AJ293" i="4"/>
  <c r="AK293" i="4"/>
  <c r="BR331" i="1"/>
  <c r="AJ116" i="4"/>
  <c r="AK116" i="4"/>
  <c r="AJ162" i="4"/>
  <c r="AK162" i="4"/>
  <c r="AJ214" i="4"/>
  <c r="AK214" i="4"/>
  <c r="AJ91" i="4"/>
  <c r="AK91" i="4"/>
  <c r="BH150" i="1"/>
  <c r="AJ84" i="4"/>
  <c r="AK84" i="4"/>
  <c r="BH130" i="1"/>
  <c r="BR26" i="1"/>
  <c r="AJ141" i="4"/>
  <c r="AK141" i="4"/>
  <c r="AJ924" i="4"/>
  <c r="AK924" i="4"/>
  <c r="AJ936" i="4"/>
  <c r="AK936" i="4"/>
  <c r="AJ898" i="4"/>
  <c r="AK898" i="4"/>
  <c r="AJ797" i="4"/>
  <c r="AK797" i="4"/>
  <c r="AJ944" i="4"/>
  <c r="AK944" i="4"/>
  <c r="AN946" i="4"/>
  <c r="AN896" i="4"/>
  <c r="AJ708" i="4"/>
  <c r="AK708" i="4"/>
  <c r="AJ721" i="4"/>
  <c r="AK721" i="4"/>
  <c r="AJ859" i="4"/>
  <c r="AK859" i="4"/>
  <c r="AJ663" i="4"/>
  <c r="AK663" i="4"/>
  <c r="AJ784" i="4"/>
  <c r="AK784" i="4"/>
  <c r="AJ627" i="4"/>
  <c r="AK627" i="4"/>
  <c r="AJ496" i="4"/>
  <c r="AK496" i="4"/>
  <c r="AJ90" i="4"/>
  <c r="AK90" i="4"/>
  <c r="AJ503" i="4"/>
  <c r="AK503" i="4"/>
  <c r="AJ286" i="4"/>
  <c r="AK286" i="4"/>
  <c r="AN20" i="4"/>
  <c r="AJ67" i="4"/>
  <c r="AK67" i="4"/>
  <c r="AJ186" i="4"/>
  <c r="AK186" i="4"/>
  <c r="AN403" i="4"/>
  <c r="AJ281" i="4"/>
  <c r="AK281" i="4"/>
  <c r="AJ223" i="4"/>
  <c r="AK223" i="4"/>
  <c r="AN245" i="4"/>
  <c r="AJ114" i="4"/>
  <c r="AK114" i="4"/>
  <c r="AJ573" i="4"/>
  <c r="AK573" i="4"/>
  <c r="AJ733" i="4"/>
  <c r="AK733" i="4"/>
  <c r="AJ322" i="4"/>
  <c r="AK322" i="4"/>
  <c r="BR332" i="1"/>
  <c r="AJ142" i="4"/>
  <c r="AK142" i="4"/>
  <c r="AJ246" i="4"/>
  <c r="AK246" i="4"/>
  <c r="AJ394" i="4"/>
  <c r="AK394" i="4"/>
  <c r="AJ766" i="4"/>
  <c r="AK766" i="4"/>
  <c r="AJ95" i="4"/>
  <c r="AK95" i="4"/>
  <c r="AJ290" i="4"/>
  <c r="AK290" i="4"/>
  <c r="AJ381" i="4"/>
  <c r="AK381" i="4"/>
  <c r="AJ74" i="4"/>
  <c r="AK74" i="4"/>
  <c r="AJ536" i="4"/>
  <c r="AK536" i="4"/>
  <c r="AJ465" i="4"/>
  <c r="AK465" i="4"/>
  <c r="AJ441" i="4"/>
  <c r="AK441" i="4"/>
  <c r="AJ331" i="4"/>
  <c r="AK331" i="4"/>
  <c r="AJ232" i="4"/>
  <c r="AK232" i="4"/>
  <c r="AJ30" i="4"/>
  <c r="AK30" i="4"/>
  <c r="AJ643" i="4"/>
  <c r="AK643" i="4"/>
  <c r="AJ251" i="4"/>
  <c r="AK251" i="4"/>
  <c r="AJ109" i="4"/>
  <c r="AK109" i="4"/>
  <c r="AJ862" i="4"/>
  <c r="AK862" i="4"/>
  <c r="AJ982" i="4"/>
  <c r="AK982" i="4"/>
  <c r="AJ548" i="4"/>
  <c r="AK548" i="4"/>
  <c r="AJ435" i="4"/>
  <c r="AK435" i="4"/>
  <c r="AJ753" i="4"/>
  <c r="AK753" i="4"/>
  <c r="AJ809" i="4"/>
  <c r="AK809" i="4"/>
  <c r="AJ133" i="4"/>
  <c r="AK133" i="4"/>
  <c r="AJ108" i="4"/>
  <c r="AK108" i="4"/>
  <c r="AJ387" i="4"/>
  <c r="AK387" i="4"/>
  <c r="AJ458" i="4"/>
  <c r="AK458" i="4"/>
  <c r="BR669" i="1"/>
  <c r="AJ659" i="4"/>
  <c r="AK659" i="4"/>
  <c r="AJ793" i="4"/>
  <c r="AK793" i="4"/>
  <c r="AJ533" i="4"/>
  <c r="AK533" i="4"/>
  <c r="AJ101" i="4"/>
  <c r="AK101" i="4"/>
  <c r="AJ978" i="4"/>
  <c r="AK978" i="4"/>
  <c r="AJ987" i="4"/>
  <c r="AK987" i="4"/>
  <c r="BH868" i="1"/>
  <c r="AJ952" i="4"/>
  <c r="AK952" i="4"/>
  <c r="BH835" i="1"/>
  <c r="BH669" i="1"/>
  <c r="AJ985" i="4"/>
  <c r="AK985" i="4"/>
  <c r="AJ960" i="4"/>
  <c r="AK960" i="4"/>
  <c r="AJ958" i="4"/>
  <c r="AK958" i="4"/>
  <c r="BH958" i="1"/>
  <c r="AJ879" i="4"/>
  <c r="AK879" i="4"/>
  <c r="BR1001" i="1"/>
  <c r="AJ885" i="4"/>
  <c r="AK885" i="4"/>
  <c r="AJ771" i="4"/>
  <c r="AK771" i="4"/>
  <c r="AJ759" i="4"/>
  <c r="AK759" i="4"/>
  <c r="AJ743" i="4"/>
  <c r="AK743" i="4"/>
  <c r="BH713" i="1"/>
  <c r="AJ624" i="4"/>
  <c r="AK624" i="4"/>
  <c r="BH675" i="1"/>
  <c r="BH793" i="1"/>
  <c r="BR758" i="1"/>
  <c r="BR655" i="1"/>
  <c r="AJ737" i="4"/>
  <c r="AK737" i="4"/>
  <c r="AJ596" i="4"/>
  <c r="AK596" i="4"/>
  <c r="AJ542" i="4"/>
  <c r="AK542" i="4"/>
  <c r="BH735" i="1"/>
  <c r="AJ683" i="4"/>
  <c r="AK683" i="4"/>
  <c r="BR593" i="1"/>
  <c r="BR630" i="1"/>
  <c r="BR611" i="1"/>
  <c r="AJ494" i="4"/>
  <c r="AK494" i="4"/>
  <c r="AJ418" i="4"/>
  <c r="AK418" i="4"/>
  <c r="BH559" i="1"/>
  <c r="AJ568" i="4"/>
  <c r="AK568" i="4"/>
  <c r="AJ450" i="4"/>
  <c r="AK450" i="4"/>
  <c r="BH411" i="1"/>
  <c r="AJ528" i="4"/>
  <c r="AK528" i="4"/>
  <c r="BH431" i="1"/>
  <c r="AJ459" i="4"/>
  <c r="AK459" i="4"/>
  <c r="AJ396" i="4"/>
  <c r="AK396" i="4"/>
  <c r="AJ319" i="4"/>
  <c r="AK319" i="4"/>
  <c r="BR413" i="1"/>
  <c r="AJ390" i="4"/>
  <c r="AK390" i="4"/>
  <c r="BH402" i="1"/>
  <c r="AJ311" i="4"/>
  <c r="AK311" i="4"/>
  <c r="AJ301" i="4"/>
  <c r="AK301" i="4"/>
  <c r="AJ216" i="4"/>
  <c r="AK216" i="4"/>
  <c r="AJ234" i="4"/>
  <c r="AK234" i="4"/>
  <c r="AJ196" i="4"/>
  <c r="AK196" i="4"/>
  <c r="BH239" i="1"/>
  <c r="BR249" i="1"/>
  <c r="BR118" i="1"/>
  <c r="AJ132" i="4"/>
  <c r="AK132" i="4"/>
  <c r="AJ208" i="4"/>
  <c r="AK208" i="4"/>
  <c r="AJ34" i="4"/>
  <c r="AK34" i="4"/>
  <c r="AJ98" i="4"/>
  <c r="AK98" i="4"/>
  <c r="AJ956" i="4"/>
  <c r="AK956" i="4"/>
  <c r="AJ933" i="4"/>
  <c r="AK933" i="4"/>
  <c r="AJ897" i="4"/>
  <c r="AK897" i="4"/>
  <c r="AJ698" i="4"/>
  <c r="AK698" i="4"/>
  <c r="AJ822" i="4"/>
  <c r="AK822" i="4"/>
  <c r="AJ940" i="4"/>
  <c r="AK940" i="4"/>
  <c r="AJ986" i="4"/>
  <c r="AK986" i="4"/>
  <c r="AJ750" i="4"/>
  <c r="AK750" i="4"/>
  <c r="AJ662" i="4"/>
  <c r="AK662" i="4"/>
  <c r="AJ368" i="4"/>
  <c r="AK368" i="4"/>
  <c r="AJ774" i="4"/>
  <c r="AK774" i="4"/>
  <c r="AJ614" i="4"/>
  <c r="AK614" i="4"/>
  <c r="AJ904" i="4"/>
  <c r="AK904" i="4"/>
  <c r="AJ589" i="4"/>
  <c r="AK589" i="4"/>
  <c r="AJ476" i="4"/>
  <c r="AK476" i="4"/>
  <c r="AJ371" i="4"/>
  <c r="AK371" i="4"/>
  <c r="AJ285" i="4"/>
  <c r="AK285" i="4"/>
  <c r="AJ174" i="4"/>
  <c r="AK174" i="4"/>
  <c r="AJ76" i="4"/>
  <c r="AK76" i="4"/>
  <c r="AJ313" i="4"/>
  <c r="AK313" i="4"/>
  <c r="AJ193" i="4"/>
  <c r="AK193" i="4"/>
  <c r="AJ399" i="4"/>
  <c r="AK399" i="4"/>
  <c r="AJ81" i="4"/>
  <c r="AK81" i="4"/>
  <c r="AJ243" i="4"/>
  <c r="AK243" i="4"/>
  <c r="AJ545" i="4"/>
  <c r="AK545" i="4"/>
  <c r="AJ280" i="4"/>
  <c r="AK280" i="4"/>
  <c r="AJ212" i="4"/>
  <c r="AK212" i="4"/>
  <c r="AJ509" i="4"/>
  <c r="AK509" i="4"/>
  <c r="AN170" i="4"/>
  <c r="AN183" i="4"/>
  <c r="AJ736" i="4"/>
  <c r="AK736" i="4"/>
  <c r="AJ609" i="4"/>
  <c r="AK609" i="4"/>
  <c r="AJ332" i="4"/>
  <c r="AK332" i="4"/>
  <c r="AJ77" i="4"/>
  <c r="AK77" i="4"/>
  <c r="AJ520" i="4"/>
  <c r="AK520" i="4"/>
  <c r="AJ473" i="4"/>
  <c r="AK473" i="4"/>
  <c r="AJ316" i="4"/>
  <c r="AK316" i="4"/>
  <c r="BR326" i="1"/>
  <c r="AJ105" i="4"/>
  <c r="AK105" i="4"/>
  <c r="AJ221" i="4"/>
  <c r="AK221" i="4"/>
  <c r="AJ389" i="4"/>
  <c r="AK389" i="4"/>
  <c r="AJ113" i="4"/>
  <c r="AK113" i="4"/>
  <c r="BH123" i="1"/>
  <c r="AJ178" i="4"/>
  <c r="AK178" i="4"/>
  <c r="AJ555" i="4"/>
  <c r="AK555" i="4"/>
  <c r="AJ633" i="4"/>
  <c r="AK633" i="4"/>
  <c r="AJ261" i="4"/>
  <c r="AK261" i="4"/>
  <c r="BR271" i="1"/>
  <c r="AJ65" i="4"/>
  <c r="AK65" i="4"/>
  <c r="AJ1000" i="4"/>
  <c r="AK1000" i="4"/>
  <c r="AJ276" i="4"/>
  <c r="AK276" i="4"/>
  <c r="AJ195" i="4"/>
  <c r="AK195" i="4"/>
  <c r="AJ25" i="4"/>
  <c r="AK25" i="4"/>
  <c r="AJ963" i="4"/>
  <c r="AK963" i="4"/>
  <c r="AJ553" i="4"/>
  <c r="AK553" i="4"/>
  <c r="AJ333" i="4"/>
  <c r="AK333" i="4"/>
  <c r="AJ310" i="4"/>
  <c r="AK310" i="4"/>
  <c r="AJ827" i="4"/>
  <c r="AK827" i="4"/>
  <c r="AJ989" i="4"/>
  <c r="AK989" i="4"/>
  <c r="AJ474" i="4"/>
  <c r="AK474" i="4"/>
  <c r="AJ317" i="4"/>
  <c r="AK317" i="4"/>
  <c r="AJ380" i="4"/>
  <c r="AK380" i="4"/>
  <c r="AJ309" i="4"/>
  <c r="AK309" i="4"/>
  <c r="BH228" i="1"/>
  <c r="AJ41" i="4"/>
  <c r="AK41" i="4"/>
  <c r="AJ224" i="4"/>
  <c r="AK224" i="4"/>
  <c r="AJ716" i="4"/>
  <c r="AK716" i="4"/>
  <c r="AJ203" i="4"/>
  <c r="AK203" i="4"/>
  <c r="AJ365" i="4"/>
  <c r="AK365" i="4"/>
  <c r="AJ979" i="4"/>
  <c r="AK979" i="4"/>
  <c r="AJ943" i="4"/>
  <c r="AK943" i="4"/>
  <c r="AJ919" i="4"/>
  <c r="AK919" i="4"/>
  <c r="AJ998" i="4"/>
  <c r="AK998" i="4"/>
  <c r="BR958" i="1"/>
  <c r="BR872" i="1"/>
  <c r="AJ981" i="4"/>
  <c r="AK981" i="4"/>
  <c r="BH1001" i="1"/>
  <c r="AJ841" i="4"/>
  <c r="AK841" i="4"/>
  <c r="AJ886" i="4"/>
  <c r="AK886" i="4"/>
  <c r="AJ699" i="4"/>
  <c r="AK699" i="4"/>
  <c r="AJ702" i="4"/>
  <c r="AK702" i="4"/>
  <c r="AJ658" i="4"/>
  <c r="AK658" i="4"/>
  <c r="BR671" i="1"/>
  <c r="AJ654" i="4"/>
  <c r="AK654" i="4"/>
  <c r="BR735" i="1"/>
  <c r="AJ694" i="4"/>
  <c r="AK694" i="4"/>
  <c r="AJ674" i="4"/>
  <c r="AK674" i="4"/>
  <c r="AJ405" i="4"/>
  <c r="AK405" i="4"/>
  <c r="AJ632" i="4"/>
  <c r="AK632" i="4"/>
  <c r="AJ471" i="4"/>
  <c r="AK471" i="4"/>
  <c r="BR431" i="1"/>
  <c r="AJ626" i="4"/>
  <c r="AK626" i="4"/>
  <c r="AJ373" i="4"/>
  <c r="AK373" i="4"/>
  <c r="AJ454" i="4"/>
  <c r="AK454" i="4"/>
  <c r="BR402" i="1"/>
  <c r="AJ295" i="4"/>
  <c r="AK295" i="4"/>
  <c r="AJ342" i="4"/>
  <c r="AK342" i="4"/>
  <c r="AJ305" i="4"/>
  <c r="AK305" i="4"/>
  <c r="BH234" i="1"/>
  <c r="BR320" i="1"/>
  <c r="AJ159" i="4"/>
  <c r="AK159" i="4"/>
  <c r="AJ188" i="4"/>
  <c r="AK188" i="4"/>
  <c r="AJ78" i="4"/>
  <c r="AK78" i="4"/>
  <c r="AJ156" i="4"/>
  <c r="AK156" i="4"/>
  <c r="AJ73" i="4"/>
  <c r="AK73" i="4"/>
  <c r="AJ37" i="4"/>
  <c r="AK37" i="4"/>
  <c r="AJ976" i="4"/>
  <c r="AK976" i="4"/>
  <c r="AJ920" i="4"/>
  <c r="AK920" i="4"/>
  <c r="AJ905" i="4"/>
  <c r="AK905" i="4"/>
  <c r="AJ746" i="4"/>
  <c r="AK746" i="4"/>
  <c r="AJ888" i="4"/>
  <c r="AK888" i="4"/>
  <c r="AJ529" i="4"/>
  <c r="AK529" i="4"/>
  <c r="AJ850" i="4"/>
  <c r="AK850" i="4"/>
  <c r="AJ604" i="4"/>
  <c r="AK604" i="4"/>
  <c r="AJ684" i="4"/>
  <c r="AK684" i="4"/>
  <c r="AJ607" i="4"/>
  <c r="AK607" i="4"/>
  <c r="AJ799" i="4"/>
  <c r="AK799" i="4"/>
  <c r="AJ677" i="4"/>
  <c r="AK677" i="4"/>
  <c r="AJ579" i="4"/>
  <c r="AK579" i="4"/>
  <c r="BH595" i="1"/>
  <c r="AJ461" i="4"/>
  <c r="AK461" i="4"/>
  <c r="AJ338" i="4"/>
  <c r="AK338" i="4"/>
  <c r="AJ10" i="4"/>
  <c r="AK10" i="4"/>
  <c r="AN387" i="4"/>
  <c r="AJ302" i="4"/>
  <c r="AK302" i="4"/>
  <c r="AJ440" i="4"/>
  <c r="AK440" i="4"/>
  <c r="AJ355" i="4"/>
  <c r="AK355" i="4"/>
  <c r="AJ200" i="4"/>
  <c r="AK200" i="4"/>
  <c r="AJ482" i="4"/>
  <c r="AK482" i="4"/>
  <c r="AJ337" i="4"/>
  <c r="AK337" i="4"/>
  <c r="BH249" i="1"/>
  <c r="AJ68" i="4"/>
  <c r="AK68" i="4"/>
  <c r="AJ928" i="4"/>
  <c r="AK928" i="4"/>
  <c r="AJ89" i="4"/>
  <c r="AK89" i="4"/>
  <c r="AJ605" i="4"/>
  <c r="AK605" i="4"/>
  <c r="BR615" i="1"/>
  <c r="AJ143" i="4"/>
  <c r="AK143" i="4"/>
  <c r="AJ369" i="4"/>
  <c r="AK369" i="4"/>
  <c r="AJ102" i="4"/>
  <c r="AK102" i="4"/>
  <c r="AJ80" i="4"/>
  <c r="AK80" i="4"/>
  <c r="AJ551" i="4"/>
  <c r="AK551" i="4"/>
  <c r="AJ233" i="4"/>
  <c r="AK233" i="4"/>
  <c r="AJ883" i="4"/>
  <c r="AK883" i="4"/>
  <c r="AJ709" i="4"/>
  <c r="AK709" i="4"/>
  <c r="AJ651" i="4"/>
  <c r="AK651" i="4"/>
  <c r="AJ256" i="4"/>
  <c r="AK256" i="4"/>
  <c r="AJ55" i="4"/>
  <c r="AK55" i="4"/>
  <c r="AJ994" i="4"/>
  <c r="AK994" i="4"/>
  <c r="AJ893" i="4"/>
  <c r="AK893" i="4"/>
  <c r="AJ602" i="4"/>
  <c r="AK602" i="4"/>
  <c r="AJ518" i="4"/>
  <c r="AK518" i="4"/>
  <c r="AJ238" i="4"/>
  <c r="AK238" i="4"/>
  <c r="AJ32" i="4"/>
  <c r="AK32" i="4"/>
  <c r="AJ764" i="4"/>
  <c r="AK764" i="4"/>
  <c r="AJ780" i="4"/>
  <c r="AK780" i="4"/>
  <c r="AJ13" i="4"/>
  <c r="AK13" i="4"/>
  <c r="AJ181" i="4"/>
  <c r="AK181" i="4"/>
  <c r="BH191" i="1"/>
  <c r="AJ523" i="4"/>
  <c r="AK523" i="4"/>
  <c r="BH533" i="1"/>
  <c r="AJ550" i="4"/>
  <c r="AK550" i="4"/>
  <c r="AJ226" i="4"/>
  <c r="AK226" i="4"/>
  <c r="AJ272" i="4"/>
  <c r="AK272" i="4"/>
  <c r="AJ24" i="4"/>
  <c r="AK24" i="4"/>
  <c r="AJ26" i="4"/>
  <c r="AK26" i="4"/>
  <c r="AJ321" i="4"/>
  <c r="AK321" i="4"/>
  <c r="AJ306" i="4"/>
  <c r="AK306" i="4"/>
  <c r="AJ501" i="4"/>
  <c r="AK501" i="4"/>
  <c r="AJ912" i="4"/>
  <c r="AK912" i="4"/>
  <c r="AJ935" i="4"/>
  <c r="AK935" i="4"/>
  <c r="BH960" i="1"/>
  <c r="AJ911" i="4"/>
  <c r="AK911" i="4"/>
  <c r="BH872" i="1"/>
  <c r="AJ947" i="4"/>
  <c r="AK947" i="4"/>
  <c r="AJ878" i="4"/>
  <c r="AK878" i="4"/>
  <c r="AJ817" i="4"/>
  <c r="AK817" i="4"/>
  <c r="AJ786" i="4"/>
  <c r="AK786" i="4"/>
  <c r="AJ828" i="4"/>
  <c r="AK828" i="4"/>
  <c r="AJ650" i="4"/>
  <c r="AK650" i="4"/>
  <c r="AJ782" i="4"/>
  <c r="AK782" i="4"/>
  <c r="AJ747" i="4"/>
  <c r="AK747" i="4"/>
  <c r="AJ718" i="4"/>
  <c r="AK718" i="4"/>
  <c r="AJ593" i="4"/>
  <c r="AK593" i="4"/>
  <c r="AJ676" i="4"/>
  <c r="AK676" i="4"/>
  <c r="AJ483" i="4"/>
  <c r="AK483" i="4"/>
  <c r="BH579" i="1"/>
  <c r="AJ534" i="4"/>
  <c r="AK534" i="4"/>
  <c r="BH574" i="1"/>
  <c r="BH375" i="1"/>
  <c r="BH468" i="1"/>
  <c r="AJ410" i="4"/>
  <c r="AK410" i="4"/>
  <c r="AJ678" i="4"/>
  <c r="AK678" i="4"/>
  <c r="AJ377" i="4"/>
  <c r="AK377" i="4"/>
  <c r="AJ362" i="4"/>
  <c r="AK362" i="4"/>
  <c r="AJ284" i="4"/>
  <c r="AK284" i="4"/>
  <c r="AJ271" i="4"/>
  <c r="AK271" i="4"/>
  <c r="BH320" i="1"/>
  <c r="AJ151" i="4"/>
  <c r="AK151" i="4"/>
  <c r="AJ297" i="4"/>
  <c r="AK297" i="4"/>
  <c r="AJ230" i="4"/>
  <c r="AK230" i="4"/>
  <c r="AJ119" i="4"/>
  <c r="AK119" i="4"/>
  <c r="AJ43" i="4"/>
  <c r="AK43" i="4"/>
  <c r="AJ307" i="4"/>
  <c r="AK307" i="4"/>
  <c r="AJ52" i="4"/>
  <c r="AK52" i="4"/>
  <c r="AJ28" i="4"/>
  <c r="AK28" i="4"/>
  <c r="AJ149" i="4"/>
  <c r="AK149" i="4"/>
  <c r="AJ9" i="4"/>
  <c r="AK9" i="4"/>
  <c r="AJ42" i="4"/>
  <c r="AK42" i="4"/>
  <c r="BH26" i="1"/>
  <c r="AJ895" i="4"/>
  <c r="AK895" i="4"/>
  <c r="AJ781" i="4"/>
  <c r="AK781" i="4"/>
  <c r="AJ918" i="4"/>
  <c r="AK918" i="4"/>
  <c r="AJ740" i="4"/>
  <c r="AK740" i="4"/>
  <c r="AJ863" i="4"/>
  <c r="AK863" i="4"/>
  <c r="AJ902" i="4"/>
  <c r="AK902" i="4"/>
  <c r="AJ865" i="4"/>
  <c r="AK865" i="4"/>
  <c r="AJ752" i="4"/>
  <c r="AK752" i="4"/>
  <c r="AJ851" i="4"/>
  <c r="AK851" i="4"/>
  <c r="AN659" i="4"/>
  <c r="AJ929" i="4"/>
  <c r="AK929" i="4"/>
  <c r="AJ447" i="4"/>
  <c r="AK447" i="4"/>
  <c r="AJ559" i="4"/>
  <c r="AK559" i="4"/>
  <c r="AJ831" i="4"/>
  <c r="AK831" i="4"/>
  <c r="AJ563" i="4"/>
  <c r="AK563" i="4"/>
  <c r="AJ552" i="4"/>
  <c r="AK552" i="4"/>
  <c r="AJ172" i="4"/>
  <c r="AK172" i="4"/>
  <c r="AJ464" i="4"/>
  <c r="AK464" i="4"/>
  <c r="AJ258" i="4"/>
  <c r="AK258" i="4"/>
  <c r="AN429" i="4"/>
  <c r="AN187" i="4"/>
  <c r="AJ720" i="4"/>
  <c r="AK720" i="4"/>
  <c r="AN443" i="4"/>
  <c r="AN229" i="4"/>
  <c r="AJ33" i="4"/>
  <c r="AK33" i="4"/>
  <c r="AN561" i="4"/>
  <c r="BH385" i="1"/>
  <c r="AJ531" i="4"/>
  <c r="AK531" i="4"/>
  <c r="AJ419" i="4"/>
  <c r="AK419" i="4"/>
  <c r="AJ420" i="4"/>
  <c r="AK420" i="4"/>
  <c r="AJ344" i="4"/>
  <c r="AK344" i="4"/>
  <c r="AJ189" i="4"/>
  <c r="AK189" i="4"/>
  <c r="AJ477" i="4"/>
  <c r="AK477" i="4"/>
  <c r="AJ327" i="4"/>
  <c r="AK327" i="4"/>
  <c r="AJ449" i="4"/>
  <c r="AK449" i="4"/>
  <c r="AN242" i="4"/>
  <c r="AN239" i="4"/>
  <c r="AN235" i="4"/>
  <c r="AJ910" i="4"/>
  <c r="AK910" i="4"/>
  <c r="AJ300" i="4"/>
  <c r="AK300" i="4"/>
  <c r="BH659" i="1"/>
  <c r="AJ649" i="4"/>
  <c r="AK649" i="4"/>
  <c r="AJ265" i="4"/>
  <c r="AK265" i="4"/>
  <c r="AJ79" i="4"/>
  <c r="AK79" i="4"/>
  <c r="AJ431" i="4"/>
  <c r="AK431" i="4"/>
  <c r="AJ588" i="4"/>
  <c r="AK588" i="4"/>
  <c r="AJ341" i="4"/>
  <c r="AK341" i="4"/>
  <c r="AJ983" i="4"/>
  <c r="AK983" i="4"/>
  <c r="AJ118" i="4"/>
  <c r="AK118" i="4"/>
  <c r="AJ71" i="4"/>
  <c r="AK71" i="4"/>
  <c r="AJ514" i="4"/>
  <c r="AK514" i="4"/>
  <c r="AJ227" i="4"/>
  <c r="AK227" i="4"/>
  <c r="AJ413" i="4"/>
  <c r="AK413" i="4"/>
  <c r="AJ88" i="4"/>
  <c r="AK88" i="4"/>
  <c r="AJ50" i="4"/>
  <c r="AK50" i="4"/>
  <c r="AJ835" i="4"/>
  <c r="AK835" i="4"/>
  <c r="AJ656" i="4"/>
  <c r="AK656" i="4"/>
  <c r="AJ618" i="4"/>
  <c r="AK618" i="4"/>
  <c r="AJ556" i="4"/>
  <c r="AK556" i="4"/>
  <c r="AJ183" i="4"/>
  <c r="AK183" i="4"/>
  <c r="AJ56" i="4"/>
  <c r="AK56" i="4"/>
  <c r="AJ416" i="4"/>
  <c r="AK416" i="4"/>
  <c r="BH426" i="1"/>
  <c r="AJ921" i="4"/>
  <c r="AK921" i="4"/>
  <c r="AJ798" i="4"/>
  <c r="AK798" i="4"/>
  <c r="AJ706" i="4"/>
  <c r="AK706" i="4"/>
  <c r="AJ287" i="4"/>
  <c r="AK287" i="4"/>
  <c r="AJ231" i="4"/>
  <c r="AK231" i="4"/>
  <c r="AJ829" i="4"/>
  <c r="AK829" i="4"/>
  <c r="AJ777" i="4"/>
  <c r="AK777" i="4"/>
  <c r="AJ422" i="4"/>
  <c r="AK422" i="4"/>
  <c r="AJ123" i="4"/>
  <c r="AK123" i="4"/>
  <c r="AJ790" i="4"/>
  <c r="AK790" i="4"/>
  <c r="AJ932" i="4"/>
  <c r="AK932" i="4"/>
  <c r="AJ909" i="4"/>
  <c r="AK909" i="4"/>
  <c r="AJ880" i="4"/>
  <c r="AK880" i="4"/>
  <c r="AJ866" i="4"/>
  <c r="AK866" i="4"/>
  <c r="BH819" i="1"/>
  <c r="BH790" i="1"/>
  <c r="AJ826" i="4"/>
  <c r="AK826" i="4"/>
  <c r="AJ707" i="4"/>
  <c r="AK707" i="4"/>
  <c r="BR800" i="1"/>
  <c r="AJ660" i="4"/>
  <c r="AK660" i="4"/>
  <c r="AJ745" i="4"/>
  <c r="AK745" i="4"/>
  <c r="AJ670" i="4"/>
  <c r="AK670" i="4"/>
  <c r="AJ587" i="4"/>
  <c r="AK587" i="4"/>
  <c r="BR653" i="1"/>
  <c r="AJ522" i="4"/>
  <c r="AK522" i="4"/>
  <c r="AJ481" i="4"/>
  <c r="AK481" i="4"/>
  <c r="BR574" i="1"/>
  <c r="AJ439" i="4"/>
  <c r="AK439" i="4"/>
  <c r="AJ484" i="4"/>
  <c r="AK484" i="4"/>
  <c r="AJ672" i="4"/>
  <c r="AK672" i="4"/>
  <c r="AJ442" i="4"/>
  <c r="AK442" i="4"/>
  <c r="AJ479" i="4"/>
  <c r="AK479" i="4"/>
  <c r="BR468" i="1"/>
  <c r="AJ384" i="4"/>
  <c r="AK384" i="4"/>
  <c r="AJ466" i="4"/>
  <c r="AK466" i="4"/>
  <c r="BH397" i="1"/>
  <c r="AJ366" i="4"/>
  <c r="AK366" i="4"/>
  <c r="AJ262" i="4"/>
  <c r="AK262" i="4"/>
  <c r="AJ354" i="4"/>
  <c r="AK354" i="4"/>
  <c r="AJ210" i="4"/>
  <c r="AK210" i="4"/>
  <c r="AJ451" i="4"/>
  <c r="AK451" i="4"/>
  <c r="AJ267" i="4"/>
  <c r="AK267" i="4"/>
  <c r="AJ150" i="4"/>
  <c r="AK150" i="4"/>
  <c r="AJ147" i="4"/>
  <c r="AK147" i="4"/>
  <c r="BH144" i="1"/>
  <c r="BR165" i="1"/>
  <c r="AJ199" i="4"/>
  <c r="AK199" i="4"/>
  <c r="AJ217" i="4"/>
  <c r="AK217" i="4"/>
  <c r="AJ7" i="4"/>
  <c r="AK7" i="4"/>
  <c r="AJ93" i="4"/>
  <c r="AK93" i="4"/>
  <c r="AJ23" i="4"/>
  <c r="AK23" i="4"/>
  <c r="AJ847" i="4"/>
  <c r="AK847" i="4"/>
  <c r="AJ779" i="4"/>
  <c r="AK779" i="4"/>
  <c r="AN857" i="4"/>
  <c r="AJ814" i="4"/>
  <c r="AK814" i="4"/>
  <c r="AJ730" i="4"/>
  <c r="AK730" i="4"/>
  <c r="AJ1002" i="4"/>
  <c r="AK1002" i="4"/>
  <c r="AJ906" i="4"/>
  <c r="AK906" i="4"/>
  <c r="AJ794" i="4"/>
  <c r="AK794" i="4"/>
  <c r="AJ968" i="4"/>
  <c r="AK968" i="4"/>
  <c r="AJ679" i="4"/>
  <c r="AK679" i="4"/>
  <c r="AN827" i="4"/>
  <c r="AJ644" i="4"/>
  <c r="AK644" i="4"/>
  <c r="AJ345" i="4"/>
  <c r="AK345" i="4"/>
  <c r="AJ685" i="4"/>
  <c r="AK685" i="4"/>
  <c r="AJ611" i="4"/>
  <c r="AK611" i="4"/>
  <c r="AJ637" i="4"/>
  <c r="AK637" i="4"/>
  <c r="AJ547" i="4"/>
  <c r="AK547" i="4"/>
  <c r="AN521" i="4"/>
  <c r="AJ455" i="4"/>
  <c r="AK455" i="4"/>
  <c r="AJ372" i="4"/>
  <c r="AK372" i="4"/>
  <c r="AJ540" i="4"/>
  <c r="AK540" i="4"/>
  <c r="AJ438" i="4"/>
  <c r="AK438" i="4"/>
  <c r="AN416" i="4"/>
  <c r="AJ22" i="4"/>
  <c r="AK22" i="4"/>
  <c r="AJ445" i="4"/>
  <c r="AK445" i="4"/>
  <c r="AJ87" i="4"/>
  <c r="AK87" i="4"/>
  <c r="BR571" i="1"/>
  <c r="AN375" i="4"/>
  <c r="AJ296" i="4"/>
  <c r="AK296" i="4"/>
  <c r="BH246" i="1"/>
  <c r="AN125" i="4"/>
  <c r="BH245" i="1"/>
  <c r="AJ900" i="4"/>
  <c r="AK900" i="4"/>
  <c r="AJ259" i="4"/>
  <c r="AK259" i="4"/>
  <c r="AJ288" i="4"/>
  <c r="AK288" i="4"/>
  <c r="AJ696" i="4"/>
  <c r="AK696" i="4"/>
  <c r="AJ12" i="4"/>
  <c r="AK12" i="4"/>
  <c r="AJ51" i="4"/>
  <c r="AK51" i="4"/>
  <c r="AJ884" i="4"/>
  <c r="AK884" i="4"/>
  <c r="AJ83" i="4"/>
  <c r="AK83" i="4"/>
  <c r="BH900" i="1"/>
  <c r="AJ890" i="4"/>
  <c r="AK890" i="4"/>
  <c r="AJ250" i="4"/>
  <c r="AK250" i="4"/>
  <c r="AJ11" i="4"/>
  <c r="AK11" i="4"/>
  <c r="AJ899" i="4"/>
  <c r="AK899" i="4"/>
  <c r="AJ378" i="4"/>
  <c r="AK378" i="4"/>
  <c r="AJ414" i="4"/>
  <c r="AK414" i="4"/>
  <c r="AJ760" i="4"/>
  <c r="AK760" i="4"/>
  <c r="AJ729" i="4"/>
  <c r="AK729" i="4"/>
  <c r="AJ409" i="4"/>
  <c r="AK409" i="4"/>
  <c r="AJ783" i="4"/>
  <c r="AK783" i="4"/>
  <c r="AJ582" i="4"/>
  <c r="AK582" i="4"/>
  <c r="AJ922" i="4"/>
  <c r="AK922" i="4"/>
  <c r="AJ951" i="4"/>
  <c r="AK951" i="4"/>
  <c r="AJ923" i="4"/>
  <c r="AK923" i="4"/>
  <c r="BR960" i="1"/>
  <c r="BR839" i="1"/>
  <c r="AJ971" i="4"/>
  <c r="AK971" i="4"/>
  <c r="AJ988" i="4"/>
  <c r="AK988" i="4"/>
  <c r="AJ937" i="4"/>
  <c r="AK937" i="4"/>
  <c r="AJ875" i="4"/>
  <c r="AK875" i="4"/>
  <c r="BR973" i="1"/>
  <c r="BR867" i="1"/>
  <c r="BR819" i="1"/>
  <c r="BR790" i="1"/>
  <c r="AJ824" i="4"/>
  <c r="AK824" i="4"/>
  <c r="AJ861" i="4"/>
  <c r="AK861" i="4"/>
  <c r="AJ723" i="4"/>
  <c r="AK723" i="4"/>
  <c r="BH800" i="1"/>
  <c r="BH633" i="1"/>
  <c r="AJ638" i="4"/>
  <c r="AK638" i="4"/>
  <c r="AJ648" i="4"/>
  <c r="AK648" i="4"/>
  <c r="AJ681" i="4"/>
  <c r="AK681" i="4"/>
  <c r="AJ516" i="4"/>
  <c r="AK516" i="4"/>
  <c r="AJ571" i="4"/>
  <c r="AK571" i="4"/>
  <c r="AJ693" i="4"/>
  <c r="AK693" i="4"/>
  <c r="AJ636" i="4"/>
  <c r="AK636" i="4"/>
  <c r="AJ480" i="4"/>
  <c r="AK480" i="4"/>
  <c r="AJ538" i="4"/>
  <c r="AK538" i="4"/>
  <c r="BH537" i="1"/>
  <c r="AJ576" i="4"/>
  <c r="AK576" i="4"/>
  <c r="AJ402" i="4"/>
  <c r="AK402" i="4"/>
  <c r="AJ376" i="4"/>
  <c r="AK376" i="4"/>
  <c r="AJ436" i="4"/>
  <c r="AK436" i="4"/>
  <c r="AJ463" i="4"/>
  <c r="AK463" i="4"/>
  <c r="BH531" i="1"/>
  <c r="BR397" i="1"/>
  <c r="AJ335" i="4"/>
  <c r="AK335" i="4"/>
  <c r="AJ268" i="4"/>
  <c r="AK268" i="4"/>
  <c r="BR261" i="1"/>
  <c r="AJ168" i="4"/>
  <c r="AK168" i="4"/>
  <c r="AJ289" i="4"/>
  <c r="AK289" i="4"/>
  <c r="AJ103" i="4"/>
  <c r="AK103" i="4"/>
  <c r="AJ6" i="4"/>
  <c r="AK6" i="4"/>
  <c r="AJ60" i="4"/>
  <c r="AK60" i="4"/>
  <c r="AJ85" i="4"/>
  <c r="AK85" i="4"/>
  <c r="BH111" i="1"/>
  <c r="AJ31" i="4"/>
  <c r="AK31" i="4"/>
  <c r="AJ8" i="4"/>
  <c r="AK8" i="4"/>
  <c r="BH66" i="1"/>
  <c r="AJ999" i="4"/>
  <c r="AK999" i="4"/>
  <c r="AJ832" i="4"/>
  <c r="AK832" i="4"/>
  <c r="AJ954" i="4"/>
  <c r="AK954" i="4"/>
  <c r="AJ686" i="4"/>
  <c r="AK686" i="4"/>
  <c r="AJ903" i="4"/>
  <c r="AK903" i="4"/>
  <c r="AJ853" i="4"/>
  <c r="AK853" i="4"/>
  <c r="AJ965" i="4"/>
  <c r="AK965" i="4"/>
  <c r="AJ812" i="4"/>
  <c r="AK812" i="4"/>
  <c r="AJ821" i="4"/>
  <c r="AK821" i="4"/>
  <c r="AJ584" i="4"/>
  <c r="AK584" i="4"/>
  <c r="AJ843" i="4"/>
  <c r="AK843" i="4"/>
  <c r="AJ671" i="4"/>
  <c r="AK671" i="4"/>
  <c r="AJ572" i="4"/>
  <c r="AK572" i="4"/>
  <c r="AN808" i="4"/>
  <c r="AJ839" i="4"/>
  <c r="AK839" i="4"/>
  <c r="AJ625" i="4"/>
  <c r="AK625" i="4"/>
  <c r="AJ765" i="4"/>
  <c r="AK765" i="4"/>
  <c r="AJ675" i="4"/>
  <c r="AK675" i="4"/>
  <c r="AJ535" i="4"/>
  <c r="AK535" i="4"/>
  <c r="AJ667" i="4"/>
  <c r="AK667" i="4"/>
  <c r="AJ657" i="4"/>
  <c r="AK657" i="4"/>
  <c r="AJ428" i="4"/>
  <c r="AK428" i="4"/>
  <c r="AJ158" i="4"/>
  <c r="AK158" i="4"/>
  <c r="AJ330" i="4"/>
  <c r="AK330" i="4"/>
  <c r="AN140" i="4"/>
  <c r="AN790" i="4"/>
  <c r="AN164" i="4"/>
  <c r="AJ621" i="4"/>
  <c r="AK621" i="4"/>
  <c r="BR385" i="1"/>
  <c r="AJ513" i="4"/>
  <c r="AK513" i="4"/>
  <c r="AJ320" i="4"/>
  <c r="AK320" i="4"/>
  <c r="AJ169" i="4"/>
  <c r="AK169" i="4"/>
  <c r="AJ283" i="4"/>
  <c r="AK283" i="4"/>
  <c r="AN146" i="4"/>
  <c r="BR543" i="1"/>
  <c r="AN236" i="4"/>
  <c r="AN19" i="4"/>
  <c r="AN233" i="4"/>
  <c r="AN45" i="4"/>
  <c r="AN218" i="4"/>
  <c r="AJ273" i="4"/>
  <c r="AK273" i="4"/>
  <c r="AJ615" i="4"/>
  <c r="AK615" i="4"/>
  <c r="AJ894" i="4"/>
  <c r="AK894" i="4"/>
  <c r="AJ597" i="4"/>
  <c r="AK597" i="4"/>
  <c r="AJ425" i="4"/>
  <c r="AK425" i="4"/>
  <c r="BH435" i="1"/>
  <c r="AJ1001" i="4"/>
  <c r="AK1001" i="4"/>
  <c r="AJ241" i="4"/>
  <c r="AK241" i="4"/>
  <c r="AJ915" i="4"/>
  <c r="AK915" i="4"/>
  <c r="AJ35" i="4"/>
  <c r="AK35" i="4"/>
  <c r="AJ775" i="4"/>
  <c r="AK775" i="4"/>
  <c r="AJ44" i="4"/>
  <c r="AK44" i="4"/>
  <c r="AN536" i="4"/>
  <c r="AN456" i="4"/>
  <c r="AN914" i="4"/>
  <c r="AN943" i="4"/>
  <c r="AN907" i="4"/>
  <c r="AN925" i="4"/>
  <c r="AN840" i="4"/>
  <c r="AN886" i="4"/>
  <c r="AN658" i="4"/>
  <c r="AN705" i="4"/>
  <c r="AN599" i="4"/>
  <c r="AN681" i="4"/>
  <c r="AN590" i="4"/>
  <c r="AN550" i="4"/>
  <c r="AN483" i="4"/>
  <c r="AN618" i="4"/>
  <c r="AN538" i="4"/>
  <c r="AN472" i="4"/>
  <c r="AN293" i="4"/>
  <c r="AN262" i="4"/>
  <c r="AN362" i="4"/>
  <c r="AN305" i="4"/>
  <c r="AN219" i="4"/>
  <c r="AN213" i="4"/>
  <c r="AN144" i="4"/>
  <c r="AN231" i="4"/>
  <c r="AN171" i="4"/>
  <c r="AN48" i="4"/>
  <c r="AN132" i="4"/>
  <c r="AN999" i="4"/>
  <c r="AN845" i="4"/>
  <c r="BR855" i="1"/>
  <c r="BH855" i="1"/>
  <c r="AN903" i="4"/>
  <c r="AN863" i="4"/>
  <c r="AN821" i="4"/>
  <c r="BH831" i="1"/>
  <c r="AN1002" i="4"/>
  <c r="AN948" i="4"/>
  <c r="AN777" i="4"/>
  <c r="BR787" i="1"/>
  <c r="AN529" i="4"/>
  <c r="AN553" i="4"/>
  <c r="AN421" i="4"/>
  <c r="AN625" i="4"/>
  <c r="BH635" i="1"/>
  <c r="BR939" i="1"/>
  <c r="AN929" i="4"/>
  <c r="AN784" i="4"/>
  <c r="AN738" i="4"/>
  <c r="AN629" i="4"/>
  <c r="BH573" i="1"/>
  <c r="AN563" i="4"/>
  <c r="BR573" i="1"/>
  <c r="AN589" i="4"/>
  <c r="BR168" i="1"/>
  <c r="AN158" i="4"/>
  <c r="BH97" i="1"/>
  <c r="AN87" i="4"/>
  <c r="BH43" i="1"/>
  <c r="AN33" i="4"/>
  <c r="AN531" i="4"/>
  <c r="AN248" i="4"/>
  <c r="BH258" i="1"/>
  <c r="BH567" i="1"/>
  <c r="AN557" i="4"/>
  <c r="AN145" i="4"/>
  <c r="BR155" i="1"/>
  <c r="BH458" i="1"/>
  <c r="AN448" i="4"/>
  <c r="BR458" i="1"/>
  <c r="AN337" i="4"/>
  <c r="AN751" i="4"/>
  <c r="AN648" i="4"/>
  <c r="AN727" i="4"/>
  <c r="AN587" i="4"/>
  <c r="AN481" i="4"/>
  <c r="AN575" i="4"/>
  <c r="AN530" i="4"/>
  <c r="AN469" i="4"/>
  <c r="AN317" i="4"/>
  <c r="AN377" i="4"/>
  <c r="AN335" i="4"/>
  <c r="AN460" i="4"/>
  <c r="AN269" i="4"/>
  <c r="AN382" i="4"/>
  <c r="AN153" i="4"/>
  <c r="AN162" i="4"/>
  <c r="AN199" i="4"/>
  <c r="AN36" i="4"/>
  <c r="AN34" i="4"/>
  <c r="AN32" i="4"/>
  <c r="AN85" i="4"/>
  <c r="AN990" i="4"/>
  <c r="AN936" i="4"/>
  <c r="AN955" i="4"/>
  <c r="AN977" i="4"/>
  <c r="BR891" i="1"/>
  <c r="AN881" i="4"/>
  <c r="AN906" i="4"/>
  <c r="AN941" i="4"/>
  <c r="AN773" i="4"/>
  <c r="BR783" i="1"/>
  <c r="BR860" i="1"/>
  <c r="AN850" i="4"/>
  <c r="AN684" i="4"/>
  <c r="AN803" i="4"/>
  <c r="AN774" i="4"/>
  <c r="AN372" i="4"/>
  <c r="AN172" i="4"/>
  <c r="AN16" i="4"/>
  <c r="AN540" i="4"/>
  <c r="AN464" i="4"/>
  <c r="AN399" i="4"/>
  <c r="BR409" i="1"/>
  <c r="BH409" i="1"/>
  <c r="AN286" i="4"/>
  <c r="BR296" i="1"/>
  <c r="AN549" i="4"/>
  <c r="AN223" i="4"/>
  <c r="AN327" i="4"/>
  <c r="AN109" i="4"/>
  <c r="BR119" i="1"/>
  <c r="AN861" i="4"/>
  <c r="AN776" i="4"/>
  <c r="AN771" i="4"/>
  <c r="AN712" i="4"/>
  <c r="AN624" i="4"/>
  <c r="AN650" i="4"/>
  <c r="AN612" i="4"/>
  <c r="AN581" i="4"/>
  <c r="AN560" i="4"/>
  <c r="AN693" i="4"/>
  <c r="AN412" i="4"/>
  <c r="AN494" i="4"/>
  <c r="AN532" i="4"/>
  <c r="AN518" i="4"/>
  <c r="AN426" i="4"/>
  <c r="AN402" i="4"/>
  <c r="AN406" i="4"/>
  <c r="AN459" i="4"/>
  <c r="AN378" i="4"/>
  <c r="AN466" i="4"/>
  <c r="AN441" i="4"/>
  <c r="AN287" i="4"/>
  <c r="AN299" i="4"/>
  <c r="AN354" i="4"/>
  <c r="AN311" i="4"/>
  <c r="AN342" i="4"/>
  <c r="AN202" i="4"/>
  <c r="AN268" i="4"/>
  <c r="AN150" i="4"/>
  <c r="AN157" i="4"/>
  <c r="AN30" i="4"/>
  <c r="AN40" i="4"/>
  <c r="AN46" i="4"/>
  <c r="AN25" i="4"/>
  <c r="AN895" i="4"/>
  <c r="AN623" i="4"/>
  <c r="BR633" i="1"/>
  <c r="AN740" i="4"/>
  <c r="AN964" i="4"/>
  <c r="BR974" i="1"/>
  <c r="BH974" i="1"/>
  <c r="AN968" i="4"/>
  <c r="AN770" i="4"/>
  <c r="AN584" i="4"/>
  <c r="AN541" i="4"/>
  <c r="AN368" i="4"/>
  <c r="BR637" i="1"/>
  <c r="AN627" i="4"/>
  <c r="AN732" i="4"/>
  <c r="AN637" i="4"/>
  <c r="AN552" i="4"/>
  <c r="AN496" i="4"/>
  <c r="AN720" i="4"/>
  <c r="AN243" i="4"/>
  <c r="BH79" i="1"/>
  <c r="AN69" i="4"/>
  <c r="BR79" i="1"/>
  <c r="AN578" i="4"/>
  <c r="AN513" i="4"/>
  <c r="AN320" i="4"/>
  <c r="AN212" i="4"/>
  <c r="AN296" i="4"/>
  <c r="AN108" i="4"/>
  <c r="AN852" i="4"/>
  <c r="AN841" i="4"/>
  <c r="AN741" i="4"/>
  <c r="AN654" i="4"/>
  <c r="AN747" i="4"/>
  <c r="AN737" i="4"/>
  <c r="AN491" i="4"/>
  <c r="AN418" i="4"/>
  <c r="AN556" i="4"/>
  <c r="AN576" i="4"/>
  <c r="AN568" i="4"/>
  <c r="AN423" i="4"/>
  <c r="AN463" i="4"/>
  <c r="AN410" i="4"/>
  <c r="AN626" i="4"/>
  <c r="AN373" i="4"/>
  <c r="AN295" i="4"/>
  <c r="AN226" i="4"/>
  <c r="AN253" i="4"/>
  <c r="AN346" i="4"/>
  <c r="AN348" i="4"/>
  <c r="AN138" i="4"/>
  <c r="AN24" i="4"/>
  <c r="AN124" i="4"/>
  <c r="AN28" i="4"/>
  <c r="AN149" i="4"/>
  <c r="AN37" i="4"/>
  <c r="AN991" i="4"/>
  <c r="AN853" i="4"/>
  <c r="AN905" i="4"/>
  <c r="BR915" i="1"/>
  <c r="AN822" i="4"/>
  <c r="BH832" i="1"/>
  <c r="AN764" i="4"/>
  <c r="AN583" i="4"/>
  <c r="BH593" i="1"/>
  <c r="AN721" i="4"/>
  <c r="AN783" i="4"/>
  <c r="AN606" i="4"/>
  <c r="AN614" i="4"/>
  <c r="AN725" i="4"/>
  <c r="AN547" i="4"/>
  <c r="AN582" i="4"/>
  <c r="AN476" i="4"/>
  <c r="AN321" i="4"/>
  <c r="AN569" i="4"/>
  <c r="BR579" i="1"/>
  <c r="AN338" i="4"/>
  <c r="AN422" i="4"/>
  <c r="AN186" i="4"/>
  <c r="AN123" i="4"/>
  <c r="AN508" i="4"/>
  <c r="AN419" i="4"/>
  <c r="AN224" i="4"/>
  <c r="AN200" i="4"/>
  <c r="AN283" i="4"/>
  <c r="AN449" i="4"/>
  <c r="AN628" i="4"/>
  <c r="AN517" i="4"/>
  <c r="AN474" i="4"/>
  <c r="AN435" i="4"/>
  <c r="AN479" i="4"/>
  <c r="AN453" i="4"/>
  <c r="AN319" i="4"/>
  <c r="AN225" i="4"/>
  <c r="AN276" i="4"/>
  <c r="AN204" i="4"/>
  <c r="AN309" i="4"/>
  <c r="AN228" i="4"/>
  <c r="AN116" i="4"/>
  <c r="AN198" i="4"/>
  <c r="AN119" i="4"/>
  <c r="AN103" i="4"/>
  <c r="AN156" i="4"/>
  <c r="AN84" i="4"/>
  <c r="AN42" i="4"/>
  <c r="AN980" i="4"/>
  <c r="AN902" i="4"/>
  <c r="AN746" i="4"/>
  <c r="AN763" i="4"/>
  <c r="AN714" i="4"/>
  <c r="AN645" i="4"/>
  <c r="AN433" i="4"/>
  <c r="BH443" i="1"/>
  <c r="AN843" i="4"/>
  <c r="AN644" i="4"/>
  <c r="AN860" i="4"/>
  <c r="BR870" i="1"/>
  <c r="AN607" i="4"/>
  <c r="BH617" i="1"/>
  <c r="AN535" i="4"/>
  <c r="AN617" i="4"/>
  <c r="BR627" i="1"/>
  <c r="BR914" i="1"/>
  <c r="AN904" i="4"/>
  <c r="BH914" i="1"/>
  <c r="AN461" i="4"/>
  <c r="AN312" i="4"/>
  <c r="AN134" i="4"/>
  <c r="BR144" i="1"/>
  <c r="BH371" i="1"/>
  <c r="AN361" i="4"/>
  <c r="AN177" i="4"/>
  <c r="BR187" i="1"/>
  <c r="BH91" i="1"/>
  <c r="AN81" i="4"/>
  <c r="BR91" i="1"/>
  <c r="AN22" i="4"/>
  <c r="AN57" i="4"/>
  <c r="AN15" i="4"/>
  <c r="BH25" i="1"/>
  <c r="AN621" i="4"/>
  <c r="BH555" i="1"/>
  <c r="AN545" i="4"/>
  <c r="BR555" i="1"/>
  <c r="AN189" i="4"/>
  <c r="AN434" i="4"/>
  <c r="AN817" i="4"/>
  <c r="AN792" i="4"/>
  <c r="AN828" i="4"/>
  <c r="AN993" i="4"/>
  <c r="AN760" i="4"/>
  <c r="AN666" i="4"/>
  <c r="AN711" i="4"/>
  <c r="AN782" i="4"/>
  <c r="AN652" i="4"/>
  <c r="AN516" i="4"/>
  <c r="AN971" i="4"/>
  <c r="AN982" i="4"/>
  <c r="AN972" i="4"/>
  <c r="AN909" i="4"/>
  <c r="AN879" i="4"/>
  <c r="AN826" i="4"/>
  <c r="AN835" i="4"/>
  <c r="AN707" i="4"/>
  <c r="AN749" i="4"/>
  <c r="AN759" i="4"/>
  <c r="AN702" i="4"/>
  <c r="AN656" i="4"/>
  <c r="AN602" i="4"/>
  <c r="AN697" i="4"/>
  <c r="AN718" i="4"/>
  <c r="AN506" i="4"/>
  <c r="AN524" i="4"/>
  <c r="AN642" i="4"/>
  <c r="AN484" i="4"/>
  <c r="AN468" i="4"/>
  <c r="AN528" i="4"/>
  <c r="AN370" i="4"/>
  <c r="AN366" i="4"/>
  <c r="AN331" i="4"/>
  <c r="AN182" i="4"/>
  <c r="AN195" i="4"/>
  <c r="AN274" i="4"/>
  <c r="AN356" i="4"/>
  <c r="AN66" i="4"/>
  <c r="AN31" i="4"/>
  <c r="AN211" i="4"/>
  <c r="AN898" i="4"/>
  <c r="BR908" i="1"/>
  <c r="BH734" i="1"/>
  <c r="AN724" i="4"/>
  <c r="AN686" i="4"/>
  <c r="BR696" i="1"/>
  <c r="AN965" i="4"/>
  <c r="AN794" i="4"/>
  <c r="BH718" i="1"/>
  <c r="AN708" i="4"/>
  <c r="AN507" i="4"/>
  <c r="AN604" i="4"/>
  <c r="AN859" i="4"/>
  <c r="AN345" i="4"/>
  <c r="BR695" i="1"/>
  <c r="AN685" i="4"/>
  <c r="BH695" i="1"/>
  <c r="AN703" i="4"/>
  <c r="AN818" i="4"/>
  <c r="AN620" i="4"/>
  <c r="BR314" i="1"/>
  <c r="AN304" i="4"/>
  <c r="AN133" i="4"/>
  <c r="BR143" i="1"/>
  <c r="AN558" i="4"/>
  <c r="AN139" i="4"/>
  <c r="AN41" i="4"/>
  <c r="AN333" i="4"/>
  <c r="AN104" i="4"/>
  <c r="AN13" i="4"/>
  <c r="BR23" i="1"/>
  <c r="AN310" i="4"/>
  <c r="AN509" i="4"/>
  <c r="AN912" i="4"/>
  <c r="AN921" i="4"/>
  <c r="AN913" i="4"/>
  <c r="AN838" i="4"/>
  <c r="AN499" i="4"/>
  <c r="AN690" i="4"/>
  <c r="AN548" i="4"/>
  <c r="AN497" i="4"/>
  <c r="AN480" i="4"/>
  <c r="AN490" i="4"/>
  <c r="AN462" i="4"/>
  <c r="AN500" i="4"/>
  <c r="AN632" i="4"/>
  <c r="AN478" i="4"/>
  <c r="AN396" i="4"/>
  <c r="AN678" i="4"/>
  <c r="AN323" i="4"/>
  <c r="AN301" i="4"/>
  <c r="AN196" i="4"/>
  <c r="AN168" i="4"/>
  <c r="AN151" i="4"/>
  <c r="AN129" i="4"/>
  <c r="AN297" i="4"/>
  <c r="AN188" i="4"/>
  <c r="AN97" i="4"/>
  <c r="AN307" i="4"/>
  <c r="AN6" i="4"/>
  <c r="AN73" i="4"/>
  <c r="AN61" i="4"/>
  <c r="AN9" i="4"/>
  <c r="AN141" i="4"/>
  <c r="AN969" i="4"/>
  <c r="BR979" i="1"/>
  <c r="AN847" i="4"/>
  <c r="AN976" i="4"/>
  <c r="BH907" i="1"/>
  <c r="AN897" i="4"/>
  <c r="AN797" i="4"/>
  <c r="BR807" i="1"/>
  <c r="AN713" i="4"/>
  <c r="AN665" i="4"/>
  <c r="BR675" i="1"/>
  <c r="AN920" i="4"/>
  <c r="AN825" i="4"/>
  <c r="BR835" i="1"/>
  <c r="AN814" i="4"/>
  <c r="BH898" i="1"/>
  <c r="AN888" i="4"/>
  <c r="AN966" i="4"/>
  <c r="AN765" i="4"/>
  <c r="BH775" i="1"/>
  <c r="AN675" i="4"/>
  <c r="AN831" i="4"/>
  <c r="BH841" i="1"/>
  <c r="BR841" i="1"/>
  <c r="AN455" i="4"/>
  <c r="AN137" i="4"/>
  <c r="BH147" i="1"/>
  <c r="AN330" i="4"/>
  <c r="AN258" i="4"/>
  <c r="AN302" i="4"/>
  <c r="BH312" i="1"/>
  <c r="AN169" i="4"/>
  <c r="AN482" i="4"/>
  <c r="BR492" i="1"/>
  <c r="AN975" i="4"/>
  <c r="AN979" i="4"/>
  <c r="AN731" i="4"/>
  <c r="AN510" i="4"/>
  <c r="AN571" i="4"/>
  <c r="AN430" i="4"/>
  <c r="AN475" i="4"/>
  <c r="AN511" i="4"/>
  <c r="AN380" i="4"/>
  <c r="AN329" i="4"/>
  <c r="AN216" i="4"/>
  <c r="AN180" i="4"/>
  <c r="AN232" i="4"/>
  <c r="AN271" i="4"/>
  <c r="AN214" i="4"/>
  <c r="AN217" i="4"/>
  <c r="AN208" i="4"/>
  <c r="AN8" i="4"/>
  <c r="AN72" i="4"/>
  <c r="BR966" i="1"/>
  <c r="AN956" i="4"/>
  <c r="AN973" i="4"/>
  <c r="AN832" i="4"/>
  <c r="AN829" i="4"/>
  <c r="AN661" i="4"/>
  <c r="BH671" i="1"/>
  <c r="AN882" i="4"/>
  <c r="AN812" i="4"/>
  <c r="AN730" i="4"/>
  <c r="BH740" i="1"/>
  <c r="BR875" i="1"/>
  <c r="AN865" i="4"/>
  <c r="AN752" i="4"/>
  <c r="AN631" i="4"/>
  <c r="AN409" i="4"/>
  <c r="AN750" i="4"/>
  <c r="AN663" i="4"/>
  <c r="AN565" i="4"/>
  <c r="AN515" i="4"/>
  <c r="AN428" i="4"/>
  <c r="BH438" i="1"/>
  <c r="AN371" i="4"/>
  <c r="BR381" i="1"/>
  <c r="AN503" i="4"/>
  <c r="BR77" i="1"/>
  <c r="AN67" i="4"/>
  <c r="BH665" i="1"/>
  <c r="AN655" i="4"/>
  <c r="AN440" i="4"/>
  <c r="AN477" i="4"/>
  <c r="AN930" i="4"/>
  <c r="AN916" i="4"/>
  <c r="AN723" i="4"/>
  <c r="AN923" i="4"/>
  <c r="AN813" i="4"/>
  <c r="AN981" i="4"/>
  <c r="AN680" i="4"/>
  <c r="AN878" i="4"/>
  <c r="AN767" i="4"/>
  <c r="AN942" i="4"/>
  <c r="AN961" i="4"/>
  <c r="AN937" i="4"/>
  <c r="AN997" i="4"/>
  <c r="AN922" i="4"/>
  <c r="AN899" i="4"/>
  <c r="AN893" i="4"/>
  <c r="AN854" i="4"/>
  <c r="AN947" i="4"/>
  <c r="AN846" i="4"/>
  <c r="AN872" i="4"/>
  <c r="AN755" i="4"/>
  <c r="AN892" i="4"/>
  <c r="AN768" i="4"/>
  <c r="AN638" i="4"/>
  <c r="AN596" i="4"/>
  <c r="AN676" i="4"/>
  <c r="AN495" i="4"/>
  <c r="AN668" i="4"/>
  <c r="AN672" i="4"/>
  <c r="AN450" i="4"/>
  <c r="AN376" i="4"/>
  <c r="AN471" i="4"/>
  <c r="AN465" i="4"/>
  <c r="AN436" i="4"/>
  <c r="AN336" i="4"/>
  <c r="AN457" i="4"/>
  <c r="AN257" i="4"/>
  <c r="AN173" i="4"/>
  <c r="AN267" i="4"/>
  <c r="AN147" i="4"/>
  <c r="AN184" i="4"/>
  <c r="AN110" i="4"/>
  <c r="BH187" i="1"/>
  <c r="AN91" i="4"/>
  <c r="AN756" i="4"/>
  <c r="AN698" i="4"/>
  <c r="AN944" i="4"/>
  <c r="AN810" i="4"/>
  <c r="BR820" i="1"/>
  <c r="AN940" i="4"/>
  <c r="AN400" i="4"/>
  <c r="AN671" i="4"/>
  <c r="AN572" i="4"/>
  <c r="AN715" i="4"/>
  <c r="AN610" i="4"/>
  <c r="AN662" i="4"/>
  <c r="AN447" i="4"/>
  <c r="AN677" i="4"/>
  <c r="AN579" i="4"/>
  <c r="BR589" i="1"/>
  <c r="AN285" i="4"/>
  <c r="AN174" i="4"/>
  <c r="BR100" i="1"/>
  <c r="AN90" i="4"/>
  <c r="BR361" i="1"/>
  <c r="AN351" i="4"/>
  <c r="AN420" i="4"/>
  <c r="AN292" i="4"/>
  <c r="BR302" i="1"/>
  <c r="AN360" i="4"/>
  <c r="AN875" i="4"/>
  <c r="AN855" i="4"/>
  <c r="AN911" i="4"/>
  <c r="AN816" i="4"/>
  <c r="AN953" i="4"/>
  <c r="AN811" i="4"/>
  <c r="AN958" i="4"/>
  <c r="AN880" i="4"/>
  <c r="AN885" i="4"/>
  <c r="AN985" i="4"/>
  <c r="AN786" i="4"/>
  <c r="AN842" i="4"/>
  <c r="AN959" i="4"/>
  <c r="AN989" i="4"/>
  <c r="AN935" i="4"/>
  <c r="AN998" i="4"/>
  <c r="AN819" i="4"/>
  <c r="AN844" i="4"/>
  <c r="AN758" i="4"/>
  <c r="AN717" i="4"/>
  <c r="AN660" i="4"/>
  <c r="AN670" i="4"/>
  <c r="AN566" i="4"/>
  <c r="AN608" i="4"/>
  <c r="AN674" i="4"/>
  <c r="AN427" i="4"/>
  <c r="AN384" i="4"/>
  <c r="AN407" i="4"/>
  <c r="AN388" i="4"/>
  <c r="AN404" i="4"/>
  <c r="AN284" i="4"/>
  <c r="AN161" i="4"/>
  <c r="AN289" i="4"/>
  <c r="AN106" i="4"/>
  <c r="AN264" i="4"/>
  <c r="AN127" i="4"/>
  <c r="AN60" i="4"/>
  <c r="AN98" i="4"/>
  <c r="AN23" i="4"/>
  <c r="AN933" i="4"/>
  <c r="AN954" i="4"/>
  <c r="AN781" i="4"/>
  <c r="BH791" i="1"/>
  <c r="AN858" i="4"/>
  <c r="AN748" i="4"/>
  <c r="BH758" i="1"/>
  <c r="AN1003" i="4"/>
  <c r="AN917" i="4"/>
  <c r="AN374" i="4"/>
  <c r="AN664" i="4"/>
  <c r="AN564" i="4"/>
  <c r="AN392" i="4"/>
  <c r="AN611" i="4"/>
  <c r="BR621" i="1"/>
  <c r="BH697" i="1"/>
  <c r="AN687" i="4"/>
  <c r="AN559" i="4"/>
  <c r="AN76" i="4"/>
  <c r="AN485" i="4"/>
  <c r="BR448" i="1"/>
  <c r="AN438" i="4"/>
  <c r="BH448" i="1"/>
  <c r="AN726" i="4"/>
  <c r="AN75" i="4"/>
  <c r="AN525" i="4"/>
  <c r="AN350" i="4"/>
  <c r="AN988" i="4"/>
  <c r="AN987" i="4"/>
  <c r="AN834" i="4"/>
  <c r="AN743" i="4"/>
  <c r="AN864" i="4"/>
  <c r="AN951" i="4"/>
  <c r="AN957" i="4"/>
  <c r="AN952" i="4"/>
  <c r="AN735" i="4"/>
  <c r="AN994" i="4"/>
  <c r="AN967" i="4"/>
  <c r="AN932" i="4"/>
  <c r="AN866" i="4"/>
  <c r="AN807" i="4"/>
  <c r="AN729" i="4"/>
  <c r="AN833" i="4"/>
  <c r="AN682" i="4"/>
  <c r="AN593" i="4"/>
  <c r="AN554" i="4"/>
  <c r="AN636" i="4"/>
  <c r="AN694" i="4"/>
  <c r="AN522" i="4"/>
  <c r="AN439" i="4"/>
  <c r="AN544" i="4"/>
  <c r="AN630" i="4"/>
  <c r="AN359" i="4"/>
  <c r="AN454" i="4"/>
  <c r="BR986" i="1"/>
  <c r="AN451" i="4"/>
  <c r="AN192" i="4"/>
  <c r="AN159" i="4"/>
  <c r="AN272" i="4"/>
  <c r="AN117" i="4"/>
  <c r="AN52" i="4"/>
  <c r="BR67" i="1"/>
  <c r="AN950" i="4"/>
  <c r="AN779" i="4"/>
  <c r="BR789" i="1"/>
  <c r="AN996" i="4"/>
  <c r="AN679" i="4"/>
  <c r="AN851" i="4"/>
  <c r="AN592" i="4"/>
  <c r="AN397" i="4"/>
  <c r="AN313" i="4"/>
  <c r="AN306" i="4"/>
  <c r="AN10" i="4"/>
  <c r="BR20" i="1"/>
  <c r="BH455" i="1"/>
  <c r="AN445" i="4"/>
  <c r="BR455" i="1"/>
  <c r="AN527" i="4"/>
  <c r="AN355" i="4"/>
  <c r="AN281" i="4"/>
  <c r="BH201" i="1"/>
  <c r="AN191" i="4"/>
  <c r="AN798" i="4"/>
  <c r="AN802" i="4"/>
  <c r="AN978" i="4"/>
  <c r="AN919" i="4"/>
  <c r="AN949" i="4"/>
  <c r="AN931" i="4"/>
  <c r="AN970" i="4"/>
  <c r="AN938" i="4"/>
  <c r="AN695" i="4"/>
  <c r="AN719" i="4"/>
  <c r="AN745" i="4"/>
  <c r="AN960" i="4"/>
  <c r="AN867" i="4"/>
  <c r="AN945" i="4"/>
  <c r="AN820" i="4"/>
  <c r="AN1000" i="4"/>
  <c r="AN805" i="4"/>
  <c r="AN824" i="4"/>
  <c r="AN699" i="4"/>
  <c r="AN761" i="4"/>
  <c r="AN800" i="4"/>
  <c r="AN706" i="4"/>
  <c r="AN542" i="4"/>
  <c r="AN640" i="4"/>
  <c r="AN683" i="4"/>
  <c r="AN534" i="4"/>
  <c r="AN512" i="4"/>
  <c r="AN442" i="4"/>
  <c r="AN405" i="4"/>
  <c r="AN390" i="4"/>
  <c r="BH986" i="1"/>
  <c r="AN210" i="4"/>
  <c r="AN234" i="4"/>
  <c r="AN190" i="4"/>
  <c r="AN222" i="4"/>
  <c r="AN220" i="4"/>
  <c r="AN279" i="4"/>
  <c r="AN244" i="4"/>
  <c r="AN230" i="4"/>
  <c r="AN238" i="4"/>
  <c r="AN43" i="4"/>
  <c r="AN78" i="4"/>
  <c r="AN93" i="4"/>
  <c r="AN26" i="4"/>
  <c r="AN131" i="4"/>
  <c r="BH67" i="1"/>
  <c r="AN924" i="4"/>
  <c r="BR934" i="1"/>
  <c r="AN753" i="4"/>
  <c r="BH763" i="1"/>
  <c r="BR858" i="1"/>
  <c r="AN848" i="4"/>
  <c r="AN918" i="4"/>
  <c r="AN963" i="4"/>
  <c r="AN927" i="4"/>
  <c r="AN986" i="4"/>
  <c r="BR996" i="1"/>
  <c r="AN780" i="4"/>
  <c r="BH653" i="1"/>
  <c r="AN643" i="4"/>
  <c r="AN601" i="4"/>
  <c r="AN839" i="4"/>
  <c r="BH849" i="1"/>
  <c r="AN809" i="4"/>
  <c r="AN739" i="4"/>
  <c r="BH809" i="1"/>
  <c r="AN799" i="4"/>
  <c r="AN667" i="4"/>
  <c r="BH677" i="1"/>
  <c r="AN657" i="4"/>
  <c r="AN193" i="4"/>
  <c r="BR203" i="1"/>
  <c r="AN251" i="4"/>
  <c r="BH261" i="1"/>
  <c r="BH264" i="1"/>
  <c r="AN254" i="4"/>
  <c r="BR264" i="1"/>
  <c r="AN344" i="4"/>
  <c r="BR354" i="1"/>
  <c r="BR290" i="1"/>
  <c r="AN280" i="4"/>
  <c r="AN7" i="4"/>
  <c r="AL7" i="4"/>
  <c r="BR17" i="1"/>
  <c r="BR851" i="1"/>
  <c r="BH851" i="1"/>
  <c r="BR739" i="1"/>
  <c r="BH739" i="1"/>
  <c r="BH516" i="1"/>
  <c r="BR516" i="1"/>
  <c r="BR693" i="1"/>
  <c r="BH693" i="1"/>
  <c r="BH507" i="1"/>
  <c r="BR507" i="1"/>
  <c r="BR781" i="1"/>
  <c r="BH781" i="1"/>
  <c r="BR658" i="1"/>
  <c r="BH658" i="1"/>
  <c r="BH1004" i="1"/>
  <c r="BR1004" i="1"/>
  <c r="BR947" i="1"/>
  <c r="BH947" i="1"/>
  <c r="BR877" i="1"/>
  <c r="BH877" i="1"/>
  <c r="BR826" i="1"/>
  <c r="BH826" i="1"/>
  <c r="BR889" i="1"/>
  <c r="BH889" i="1"/>
  <c r="BR1010" i="1"/>
  <c r="BH1010" i="1"/>
  <c r="BR876" i="1"/>
  <c r="BH876" i="1"/>
  <c r="BH591" i="1"/>
  <c r="BR591" i="1"/>
  <c r="BR648" i="1"/>
  <c r="BH648" i="1"/>
  <c r="BH755" i="1"/>
  <c r="BR755" i="1"/>
  <c r="BH597" i="1"/>
  <c r="BR597" i="1"/>
  <c r="BH449" i="1"/>
  <c r="BR449" i="1"/>
  <c r="BR684" i="1"/>
  <c r="BH684" i="1"/>
  <c r="BR528" i="1"/>
  <c r="BH528" i="1"/>
  <c r="BR522" i="1"/>
  <c r="BH522" i="1"/>
  <c r="BR489" i="1"/>
  <c r="BH489" i="1"/>
  <c r="BH479" i="1"/>
  <c r="BR479" i="1"/>
  <c r="BH398" i="1"/>
  <c r="BR398" i="1"/>
  <c r="BR315" i="1"/>
  <c r="BH315" i="1"/>
  <c r="BR263" i="1"/>
  <c r="BH263" i="1"/>
  <c r="BH200" i="1"/>
  <c r="BR200" i="1"/>
  <c r="BH461" i="1"/>
  <c r="BR461" i="1"/>
  <c r="BH242" i="1"/>
  <c r="BR242" i="1"/>
  <c r="BR238" i="1"/>
  <c r="BH238" i="1"/>
  <c r="BR282" i="1"/>
  <c r="BH282" i="1"/>
  <c r="BH154" i="1"/>
  <c r="BR154" i="1"/>
  <c r="BR366" i="1"/>
  <c r="BH366" i="1"/>
  <c r="BR116" i="1"/>
  <c r="BH116" i="1"/>
  <c r="BR76" i="1"/>
  <c r="BH76" i="1"/>
  <c r="BR70" i="1"/>
  <c r="BH70" i="1"/>
  <c r="BH36" i="1"/>
  <c r="BR36" i="1"/>
  <c r="BR35" i="1"/>
  <c r="BH35" i="1"/>
  <c r="BH992" i="1"/>
  <c r="BR992" i="1"/>
  <c r="BH933" i="1"/>
  <c r="BR933" i="1"/>
  <c r="BR926" i="1"/>
  <c r="BH926" i="1"/>
  <c r="BR823" i="1"/>
  <c r="BH823" i="1"/>
  <c r="BH830" i="1"/>
  <c r="BR830" i="1"/>
  <c r="BH882" i="1"/>
  <c r="BR882" i="1"/>
  <c r="BR834" i="1"/>
  <c r="BH834" i="1"/>
  <c r="BR845" i="1"/>
  <c r="BH845" i="1"/>
  <c r="BR709" i="1"/>
  <c r="BH709" i="1"/>
  <c r="BH761" i="1"/>
  <c r="BR761" i="1"/>
  <c r="BH526" i="1"/>
  <c r="BR526" i="1"/>
  <c r="BR581" i="1"/>
  <c r="BH581" i="1"/>
  <c r="BR554" i="1"/>
  <c r="BH554" i="1"/>
  <c r="BH445" i="1"/>
  <c r="BR445" i="1"/>
  <c r="BH469" i="1"/>
  <c r="BR469" i="1"/>
  <c r="BR388" i="1"/>
  <c r="BH388" i="1"/>
  <c r="BR346" i="1"/>
  <c r="BH346" i="1"/>
  <c r="BR333" i="1"/>
  <c r="BH333" i="1"/>
  <c r="BR232" i="1"/>
  <c r="BH232" i="1"/>
  <c r="BH194" i="1"/>
  <c r="BR194" i="1"/>
  <c r="BR227" i="1"/>
  <c r="BH227" i="1"/>
  <c r="BR107" i="1"/>
  <c r="BH107" i="1"/>
  <c r="BH62" i="1"/>
  <c r="BR62" i="1"/>
  <c r="BR221" i="1"/>
  <c r="BH221" i="1"/>
  <c r="BR82" i="1"/>
  <c r="BH82" i="1"/>
  <c r="BR717" i="1"/>
  <c r="BH717" i="1"/>
  <c r="BH771" i="1"/>
  <c r="BR771" i="1"/>
  <c r="BH481" i="1"/>
  <c r="BR481" i="1"/>
  <c r="BH476" i="1"/>
  <c r="BR476" i="1"/>
  <c r="BR226" i="1"/>
  <c r="BH226" i="1"/>
  <c r="BH281" i="1"/>
  <c r="BR281" i="1"/>
  <c r="BR198" i="1"/>
  <c r="BH198" i="1"/>
  <c r="BR148" i="1"/>
  <c r="BH148" i="1"/>
  <c r="BH218" i="1"/>
  <c r="BR218" i="1"/>
  <c r="BR166" i="1"/>
  <c r="BH166" i="1"/>
  <c r="BH44" i="1"/>
  <c r="BR44" i="1"/>
  <c r="BR998" i="1"/>
  <c r="BH998" i="1"/>
  <c r="BR982" i="1"/>
  <c r="BH982" i="1"/>
  <c r="BR929" i="1"/>
  <c r="BH929" i="1"/>
  <c r="BR885" i="1"/>
  <c r="BH885" i="1"/>
  <c r="BH948" i="1"/>
  <c r="BR948" i="1"/>
  <c r="BR997" i="1"/>
  <c r="BH997" i="1"/>
  <c r="BH777" i="1"/>
  <c r="BR777" i="1"/>
  <c r="BR786" i="1"/>
  <c r="BH786" i="1"/>
  <c r="BH902" i="1"/>
  <c r="BR902" i="1"/>
  <c r="BH769" i="1"/>
  <c r="BR769" i="1"/>
  <c r="BR757" i="1"/>
  <c r="BH757" i="1"/>
  <c r="BR691" i="1"/>
  <c r="BH691" i="1"/>
  <c r="BR509" i="1"/>
  <c r="BH509" i="1"/>
  <c r="BR606" i="1"/>
  <c r="BH606" i="1"/>
  <c r="BR558" i="1"/>
  <c r="BH558" i="1"/>
  <c r="BH638" i="1"/>
  <c r="BR638" i="1"/>
  <c r="BR576" i="1"/>
  <c r="BH576" i="1"/>
  <c r="BH532" i="1"/>
  <c r="BR532" i="1"/>
  <c r="BR586" i="1"/>
  <c r="BH586" i="1"/>
  <c r="BR416" i="1"/>
  <c r="BH416" i="1"/>
  <c r="BH485" i="1"/>
  <c r="BR485" i="1"/>
  <c r="BH473" i="1"/>
  <c r="BR473" i="1"/>
  <c r="BH464" i="1"/>
  <c r="BR464" i="1"/>
  <c r="BR345" i="1"/>
  <c r="BH345" i="1"/>
  <c r="BR279" i="1"/>
  <c r="BH279" i="1"/>
  <c r="BR202" i="1"/>
  <c r="BH202" i="1"/>
  <c r="BH277" i="1"/>
  <c r="BR277" i="1"/>
  <c r="BH178" i="1"/>
  <c r="BR178" i="1"/>
  <c r="BR240" i="1"/>
  <c r="BH240" i="1"/>
  <c r="BH248" i="1"/>
  <c r="BR248" i="1"/>
  <c r="BR46" i="1"/>
  <c r="BH46" i="1"/>
  <c r="BR53" i="1"/>
  <c r="BH53" i="1"/>
  <c r="BR527" i="1"/>
  <c r="BH527" i="1"/>
  <c r="BR317" i="1"/>
  <c r="BH317" i="1"/>
  <c r="BR988" i="1"/>
  <c r="BH988" i="1"/>
  <c r="BR865" i="1"/>
  <c r="BH865" i="1"/>
  <c r="BR962" i="1"/>
  <c r="BH962" i="1"/>
  <c r="BR850" i="1"/>
  <c r="BH850" i="1"/>
  <c r="BR838" i="1"/>
  <c r="BH838" i="1"/>
  <c r="BR705" i="1"/>
  <c r="BH705" i="1"/>
  <c r="BR778" i="1"/>
  <c r="BH778" i="1"/>
  <c r="BH520" i="1"/>
  <c r="BR520" i="1"/>
  <c r="BR570" i="1"/>
  <c r="BH570" i="1"/>
  <c r="BR505" i="1"/>
  <c r="BH505" i="1"/>
  <c r="BH422" i="1"/>
  <c r="BR422" i="1"/>
  <c r="BR578" i="1"/>
  <c r="BH578" i="1"/>
  <c r="BH452" i="1"/>
  <c r="BR452" i="1"/>
  <c r="BH369" i="1"/>
  <c r="BR369" i="1"/>
  <c r="BH475" i="1"/>
  <c r="BR475" i="1"/>
  <c r="BH380" i="1"/>
  <c r="BR380" i="1"/>
  <c r="BH463" i="1"/>
  <c r="BR463" i="1"/>
  <c r="BR417" i="1"/>
  <c r="BH417" i="1"/>
  <c r="BR414" i="1"/>
  <c r="BH414" i="1"/>
  <c r="BH372" i="1"/>
  <c r="BR372" i="1"/>
  <c r="BR341" i="1"/>
  <c r="BH341" i="1"/>
  <c r="BR192" i="1"/>
  <c r="BH192" i="1"/>
  <c r="BH241" i="1"/>
  <c r="BR241" i="1"/>
  <c r="BR40" i="1"/>
  <c r="BH40" i="1"/>
  <c r="BH38" i="1"/>
  <c r="BR38" i="1"/>
  <c r="BH108" i="1"/>
  <c r="BR108" i="1"/>
  <c r="BR71" i="1"/>
  <c r="BH71" i="1"/>
  <c r="BH56" i="1"/>
  <c r="BR56" i="1"/>
  <c r="BR41" i="1"/>
  <c r="BH41" i="1"/>
  <c r="BR52" i="1"/>
  <c r="BH52" i="1"/>
  <c r="BR768" i="1"/>
  <c r="BH768" i="1"/>
  <c r="BR510" i="1"/>
  <c r="BH510" i="1"/>
  <c r="BR406" i="1"/>
  <c r="BH406" i="1"/>
  <c r="BR420" i="1"/>
  <c r="BH420" i="1"/>
  <c r="BR329" i="1"/>
  <c r="BH329" i="1"/>
  <c r="BR356" i="1"/>
  <c r="BH356" i="1"/>
  <c r="BH230" i="1"/>
  <c r="BR230" i="1"/>
  <c r="BR254" i="1"/>
  <c r="BH254" i="1"/>
  <c r="BH172" i="1"/>
  <c r="BR172" i="1"/>
  <c r="BH224" i="1"/>
  <c r="BR224" i="1"/>
  <c r="BR34" i="1"/>
  <c r="BH34" i="1"/>
  <c r="BR274" i="1"/>
  <c r="BH274" i="1"/>
  <c r="BH42" i="1"/>
  <c r="BR42" i="1"/>
  <c r="BH1007" i="1"/>
  <c r="BR1007" i="1"/>
  <c r="BH862" i="1"/>
  <c r="BR862" i="1"/>
  <c r="BR751" i="1"/>
  <c r="BH751" i="1"/>
  <c r="BR812" i="1"/>
  <c r="BH812" i="1"/>
  <c r="BH953" i="1"/>
  <c r="BR953" i="1"/>
  <c r="BH603" i="1"/>
  <c r="BR603" i="1"/>
  <c r="BR917" i="1"/>
  <c r="BH917" i="1"/>
  <c r="BR844" i="1"/>
  <c r="BH844" i="1"/>
  <c r="BR808" i="1"/>
  <c r="BH808" i="1"/>
  <c r="BH770" i="1"/>
  <c r="BR770" i="1"/>
  <c r="BR745" i="1"/>
  <c r="BH745" i="1"/>
  <c r="BR722" i="1"/>
  <c r="BH722" i="1"/>
  <c r="BR634" i="1"/>
  <c r="BH634" i="1"/>
  <c r="BH668" i="1"/>
  <c r="BR668" i="1"/>
  <c r="BR670" i="1"/>
  <c r="BH670" i="1"/>
  <c r="BR560" i="1"/>
  <c r="BH560" i="1"/>
  <c r="BR618" i="1"/>
  <c r="BH618" i="1"/>
  <c r="BR504" i="1"/>
  <c r="BH504" i="1"/>
  <c r="BR628" i="1"/>
  <c r="BH628" i="1"/>
  <c r="BH544" i="1"/>
  <c r="BR544" i="1"/>
  <c r="BR484" i="1"/>
  <c r="BH484" i="1"/>
  <c r="BR437" i="1"/>
  <c r="BH437" i="1"/>
  <c r="BR540" i="1"/>
  <c r="BH540" i="1"/>
  <c r="BR383" i="1"/>
  <c r="BH383" i="1"/>
  <c r="BR400" i="1"/>
  <c r="BH400" i="1"/>
  <c r="BR220" i="1"/>
  <c r="BH220" i="1"/>
  <c r="BR214" i="1"/>
  <c r="BH214" i="1"/>
  <c r="BH319" i="1"/>
  <c r="BR319" i="1"/>
  <c r="BR171" i="1"/>
  <c r="BH171" i="1"/>
  <c r="BH229" i="1"/>
  <c r="BR229" i="1"/>
  <c r="BH120" i="1"/>
  <c r="BR120" i="1"/>
  <c r="BH284" i="1"/>
  <c r="BR284" i="1"/>
  <c r="BR88" i="1"/>
  <c r="BH88" i="1"/>
  <c r="BH101" i="1"/>
  <c r="BR101" i="1"/>
  <c r="BH142" i="1"/>
  <c r="BR142" i="1"/>
  <c r="BR103" i="1"/>
  <c r="BH103" i="1"/>
  <c r="BR94" i="1"/>
  <c r="BH94" i="1"/>
  <c r="BR963" i="1"/>
  <c r="BH963" i="1"/>
  <c r="BH932" i="1"/>
  <c r="BR932" i="1"/>
  <c r="BR864" i="1"/>
  <c r="BH864" i="1"/>
  <c r="BR991" i="1"/>
  <c r="BH991" i="1"/>
  <c r="BR981" i="1"/>
  <c r="BH981" i="1"/>
  <c r="BR969" i="1"/>
  <c r="BH969" i="1"/>
  <c r="BH957" i="1"/>
  <c r="BR957" i="1"/>
  <c r="BR931" i="1"/>
  <c r="BH931" i="1"/>
  <c r="BR895" i="1"/>
  <c r="BH895" i="1"/>
  <c r="BR759" i="1"/>
  <c r="BH759" i="1"/>
  <c r="BR664" i="1"/>
  <c r="BH664" i="1"/>
  <c r="BR692" i="1"/>
  <c r="BH692" i="1"/>
  <c r="BH686" i="1"/>
  <c r="BR686" i="1"/>
  <c r="BH501" i="1"/>
  <c r="BR501" i="1"/>
  <c r="BR478" i="1"/>
  <c r="BH478" i="1"/>
  <c r="BH446" i="1"/>
  <c r="BR446" i="1"/>
  <c r="BR521" i="1"/>
  <c r="BH521" i="1"/>
  <c r="BR297" i="1"/>
  <c r="BH297" i="1"/>
  <c r="BH272" i="1"/>
  <c r="BR272" i="1"/>
  <c r="BR321" i="1"/>
  <c r="BH321" i="1"/>
  <c r="BH339" i="1"/>
  <c r="BR339" i="1"/>
  <c r="BR311" i="1"/>
  <c r="BH311" i="1"/>
  <c r="BH392" i="1"/>
  <c r="BR392" i="1"/>
  <c r="BR129" i="1"/>
  <c r="BH129" i="1"/>
  <c r="BR58" i="1"/>
  <c r="BH58" i="1"/>
  <c r="BH16" i="1"/>
  <c r="BR16" i="1"/>
  <c r="BR159" i="1"/>
  <c r="BH159" i="1"/>
  <c r="BR18" i="1"/>
  <c r="BH18" i="1"/>
  <c r="BR151" i="1"/>
  <c r="BH151" i="1"/>
  <c r="BH888" i="1"/>
  <c r="BR888" i="1"/>
  <c r="BR796" i="1"/>
  <c r="BH796" i="1"/>
  <c r="BR792" i="1"/>
  <c r="BH792" i="1"/>
  <c r="BH488" i="1"/>
  <c r="BR488" i="1"/>
  <c r="BH903" i="1"/>
  <c r="BR903" i="1"/>
  <c r="BR753" i="1"/>
  <c r="BH753" i="1"/>
  <c r="BR942" i="1"/>
  <c r="BH942" i="1"/>
  <c r="BH967" i="1"/>
  <c r="BR967" i="1"/>
  <c r="BH919" i="1"/>
  <c r="BR919" i="1"/>
  <c r="BR852" i="1"/>
  <c r="BH852" i="1"/>
  <c r="BR678" i="1"/>
  <c r="BH678" i="1"/>
  <c r="BR985" i="1"/>
  <c r="BH985" i="1"/>
  <c r="BR999" i="1"/>
  <c r="BH999" i="1"/>
  <c r="BR935" i="1"/>
  <c r="BH935" i="1"/>
  <c r="BR827" i="1"/>
  <c r="BH827" i="1"/>
  <c r="BR727" i="1"/>
  <c r="BH727" i="1"/>
  <c r="BR676" i="1"/>
  <c r="BH676" i="1"/>
  <c r="BR721" i="1"/>
  <c r="BH721" i="1"/>
  <c r="BR660" i="1"/>
  <c r="BH660" i="1"/>
  <c r="BR843" i="1"/>
  <c r="BH843" i="1"/>
  <c r="BH737" i="1"/>
  <c r="BR737" i="1"/>
  <c r="BH700" i="1"/>
  <c r="BR700" i="1"/>
  <c r="BR747" i="1"/>
  <c r="BH747" i="1"/>
  <c r="BR552" i="1"/>
  <c r="BH552" i="1"/>
  <c r="BH680" i="1"/>
  <c r="BR680" i="1"/>
  <c r="BR646" i="1"/>
  <c r="BH646" i="1"/>
  <c r="BH493" i="1"/>
  <c r="BR493" i="1"/>
  <c r="BH428" i="1"/>
  <c r="BR428" i="1"/>
  <c r="BR500" i="1"/>
  <c r="BH500" i="1"/>
  <c r="BR566" i="1"/>
  <c r="BH566" i="1"/>
  <c r="BR472" i="1"/>
  <c r="BH472" i="1"/>
  <c r="BR436" i="1"/>
  <c r="BH436" i="1"/>
  <c r="BH415" i="1"/>
  <c r="BR415" i="1"/>
  <c r="BR394" i="1"/>
  <c r="BH394" i="1"/>
  <c r="BR376" i="1"/>
  <c r="BH376" i="1"/>
  <c r="BR327" i="1"/>
  <c r="BH327" i="1"/>
  <c r="BR387" i="1"/>
  <c r="BH387" i="1"/>
  <c r="BR305" i="1"/>
  <c r="BH305" i="1"/>
  <c r="BH470" i="1"/>
  <c r="BR470" i="1"/>
  <c r="BR267" i="1"/>
  <c r="BH267" i="1"/>
  <c r="BH206" i="1"/>
  <c r="BR206" i="1"/>
  <c r="BR299" i="1"/>
  <c r="BH299" i="1"/>
  <c r="BH161" i="1"/>
  <c r="BR161" i="1"/>
  <c r="BR208" i="1"/>
  <c r="BH208" i="1"/>
  <c r="BR134" i="1"/>
  <c r="BH134" i="1"/>
  <c r="BR83" i="1"/>
  <c r="BH83" i="1"/>
  <c r="BH612" i="1"/>
  <c r="BR612" i="1"/>
  <c r="BH662" i="1"/>
  <c r="BR662" i="1"/>
  <c r="BR534" i="1"/>
  <c r="BH534" i="1"/>
  <c r="BR390" i="1"/>
  <c r="BH390" i="1"/>
  <c r="BR190" i="1"/>
  <c r="BH190" i="1"/>
  <c r="BR286" i="1"/>
  <c r="BH286" i="1"/>
  <c r="BH126" i="1"/>
  <c r="BR126" i="1"/>
  <c r="BR160" i="1"/>
  <c r="BH160" i="1"/>
  <c r="BR970" i="1"/>
  <c r="BH970" i="1"/>
  <c r="BR968" i="1"/>
  <c r="BH968" i="1"/>
  <c r="BR1008" i="1"/>
  <c r="BH1008" i="1"/>
  <c r="BR896" i="1"/>
  <c r="BH896" i="1"/>
  <c r="BH989" i="1"/>
  <c r="BR989" i="1"/>
  <c r="BR871" i="1"/>
  <c r="BH871" i="1"/>
  <c r="BR729" i="1"/>
  <c r="BH729" i="1"/>
  <c r="BH712" i="1"/>
  <c r="BR712" i="1"/>
  <c r="BR666" i="1"/>
  <c r="BH666" i="1"/>
  <c r="BR715" i="1"/>
  <c r="BH715" i="1"/>
  <c r="BR810" i="1"/>
  <c r="BH810" i="1"/>
  <c r="BH707" i="1"/>
  <c r="BR707" i="1"/>
  <c r="BR546" i="1"/>
  <c r="BH546" i="1"/>
  <c r="BR564" i="1"/>
  <c r="BH564" i="1"/>
  <c r="BR652" i="1"/>
  <c r="BH652" i="1"/>
  <c r="BR703" i="1"/>
  <c r="BH703" i="1"/>
  <c r="BH491" i="1"/>
  <c r="BR491" i="1"/>
  <c r="BH494" i="1"/>
  <c r="BR494" i="1"/>
  <c r="BR548" i="1"/>
  <c r="BH548" i="1"/>
  <c r="BR682" i="1"/>
  <c r="BH682" i="1"/>
  <c r="BR466" i="1"/>
  <c r="BH466" i="1"/>
  <c r="BH433" i="1"/>
  <c r="BR433" i="1"/>
  <c r="BR642" i="1"/>
  <c r="BH642" i="1"/>
  <c r="BR309" i="1"/>
  <c r="BH309" i="1"/>
  <c r="BH364" i="1"/>
  <c r="BR364" i="1"/>
  <c r="BH212" i="1"/>
  <c r="BR212" i="1"/>
  <c r="BR244" i="1"/>
  <c r="BH244" i="1"/>
  <c r="BR358" i="1"/>
  <c r="BH358" i="1"/>
  <c r="BR163" i="1"/>
  <c r="BH163" i="1"/>
  <c r="BH181" i="1"/>
  <c r="BR181" i="1"/>
  <c r="BH50" i="1"/>
  <c r="BR50" i="1"/>
  <c r="BR821" i="1"/>
  <c r="BH821" i="1"/>
  <c r="BR977" i="1"/>
  <c r="BH977" i="1"/>
  <c r="BH836" i="1"/>
  <c r="BR836" i="1"/>
  <c r="BH600" i="1"/>
  <c r="BR600" i="1"/>
  <c r="BH995" i="1"/>
  <c r="BR995" i="1"/>
  <c r="BR829" i="1"/>
  <c r="BH829" i="1"/>
  <c r="BR952" i="1"/>
  <c r="BH952" i="1"/>
  <c r="BH922" i="1"/>
  <c r="BR922" i="1"/>
  <c r="BH909" i="1"/>
  <c r="BR909" i="1"/>
  <c r="BR923" i="1"/>
  <c r="BH923" i="1"/>
  <c r="BH921" i="1"/>
  <c r="BR921" i="1"/>
  <c r="BH955" i="1"/>
  <c r="BR955" i="1"/>
  <c r="BR856" i="1"/>
  <c r="BH856" i="1"/>
  <c r="BH848" i="1"/>
  <c r="BR848" i="1"/>
  <c r="BH854" i="1"/>
  <c r="BR854" i="1"/>
  <c r="BR802" i="1"/>
  <c r="BH802" i="1"/>
  <c r="BR817" i="1"/>
  <c r="BH817" i="1"/>
  <c r="BR1003" i="1"/>
  <c r="BH1003" i="1"/>
  <c r="BH609" i="1"/>
  <c r="BR609" i="1"/>
  <c r="BH690" i="1"/>
  <c r="BR690" i="1"/>
  <c r="BH650" i="1"/>
  <c r="BR650" i="1"/>
  <c r="BR490" i="1"/>
  <c r="BH490" i="1"/>
  <c r="BH440" i="1"/>
  <c r="BR440" i="1"/>
  <c r="BH585" i="1"/>
  <c r="BR585" i="1"/>
  <c r="BR460" i="1"/>
  <c r="BH460" i="1"/>
  <c r="BH386" i="1"/>
  <c r="BR386" i="1"/>
  <c r="BR636" i="1"/>
  <c r="BH636" i="1"/>
  <c r="BR451" i="1"/>
  <c r="BH451" i="1"/>
  <c r="BH467" i="1"/>
  <c r="BR467" i="1"/>
  <c r="BR352" i="1"/>
  <c r="BH352" i="1"/>
  <c r="BH294" i="1"/>
  <c r="BR294" i="1"/>
  <c r="BH236" i="1"/>
  <c r="BR236" i="1"/>
  <c r="BR183" i="1"/>
  <c r="BH183" i="1"/>
  <c r="BH289" i="1"/>
  <c r="BR289" i="1"/>
  <c r="BR169" i="1"/>
  <c r="BH169" i="1"/>
  <c r="BR157" i="1"/>
  <c r="BH157" i="1"/>
  <c r="BH205" i="1"/>
  <c r="BR205" i="1"/>
  <c r="BR127" i="1"/>
  <c r="BH127" i="1"/>
  <c r="BH137" i="1"/>
  <c r="BR137" i="1"/>
  <c r="BR95" i="1"/>
  <c r="BH95" i="1"/>
  <c r="BR33" i="1"/>
  <c r="BH33" i="1"/>
  <c r="BR924" i="1"/>
  <c r="BH924" i="1"/>
  <c r="BR716" i="1"/>
  <c r="BH716" i="1"/>
  <c r="BR980" i="1"/>
  <c r="BH980" i="1"/>
  <c r="BH971" i="1"/>
  <c r="BR971" i="1"/>
  <c r="BR961" i="1"/>
  <c r="BH961" i="1"/>
  <c r="BR941" i="1"/>
  <c r="BH941" i="1"/>
  <c r="BR959" i="1"/>
  <c r="BH959" i="1"/>
  <c r="BR940" i="1"/>
  <c r="BH940" i="1"/>
  <c r="BH945" i="1"/>
  <c r="BR945" i="1"/>
  <c r="BH874" i="1"/>
  <c r="BR874" i="1"/>
  <c r="BR890" i="1"/>
  <c r="BH890" i="1"/>
  <c r="BR815" i="1"/>
  <c r="BH815" i="1"/>
  <c r="BH765" i="1"/>
  <c r="BR765" i="1"/>
  <c r="BR733" i="1"/>
  <c r="BH733" i="1"/>
  <c r="BR741" i="1"/>
  <c r="BH741" i="1"/>
  <c r="BR622" i="1"/>
  <c r="BH622" i="1"/>
  <c r="BR728" i="1"/>
  <c r="BH728" i="1"/>
  <c r="BR704" i="1"/>
  <c r="BH704" i="1"/>
  <c r="BR542" i="1"/>
  <c r="BH542" i="1"/>
  <c r="BR640" i="1"/>
  <c r="BH640" i="1"/>
  <c r="BR412" i="1"/>
  <c r="BH412" i="1"/>
  <c r="BH538" i="1"/>
  <c r="BR538" i="1"/>
  <c r="BH482" i="1"/>
  <c r="BR482" i="1"/>
  <c r="BR688" i="1"/>
  <c r="BH688" i="1"/>
  <c r="BR303" i="1"/>
  <c r="BH303" i="1"/>
  <c r="BH235" i="1"/>
  <c r="BR235" i="1"/>
  <c r="BH278" i="1"/>
  <c r="BR278" i="1"/>
  <c r="BR139" i="1"/>
  <c r="BH139" i="1"/>
  <c r="BH307" i="1"/>
  <c r="BR307" i="1"/>
  <c r="BH223" i="1"/>
  <c r="BR223" i="1"/>
  <c r="BH167" i="1"/>
  <c r="BR167" i="1"/>
  <c r="BR209" i="1"/>
  <c r="BH209" i="1"/>
  <c r="BH113" i="1"/>
  <c r="BR113" i="1"/>
  <c r="BR19" i="1"/>
  <c r="BH19" i="1"/>
  <c r="BR141" i="1"/>
  <c r="BH141" i="1"/>
  <c r="BR47" i="1"/>
  <c r="BH47" i="1"/>
  <c r="B13" i="1"/>
  <c r="C4" i="8"/>
  <c r="G4" i="6"/>
  <c r="I1245" i="5"/>
  <c r="I1244" i="5"/>
  <c r="I1243" i="5"/>
  <c r="I1242" i="5"/>
  <c r="I1241" i="5"/>
  <c r="I1240" i="5"/>
  <c r="I1239" i="5"/>
  <c r="I1238" i="5"/>
  <c r="I1237" i="5"/>
  <c r="I1236" i="5"/>
  <c r="I1235" i="5"/>
  <c r="I1234" i="5"/>
  <c r="I1233" i="5"/>
  <c r="I1232" i="5"/>
  <c r="I1231" i="5"/>
  <c r="I1230" i="5"/>
  <c r="I1229" i="5"/>
  <c r="I1228" i="5"/>
  <c r="I1227" i="5"/>
  <c r="I1226" i="5"/>
  <c r="I1225" i="5"/>
  <c r="I1224" i="5"/>
  <c r="I1223" i="5"/>
  <c r="I1222" i="5"/>
  <c r="I1221" i="5"/>
  <c r="I1220" i="5"/>
  <c r="I1219" i="5"/>
  <c r="I1218" i="5"/>
  <c r="I1217" i="5"/>
  <c r="I1216" i="5"/>
  <c r="I1215" i="5"/>
  <c r="I1214" i="5"/>
  <c r="I1213" i="5"/>
  <c r="I1212" i="5"/>
  <c r="I1211" i="5"/>
  <c r="I1210" i="5"/>
  <c r="I1209" i="5"/>
  <c r="I1208" i="5"/>
  <c r="I1207" i="5"/>
  <c r="I1206" i="5"/>
  <c r="I1205" i="5"/>
  <c r="I1204" i="5"/>
  <c r="I1203" i="5"/>
  <c r="I1202" i="5"/>
  <c r="I1201" i="5"/>
  <c r="I1200" i="5"/>
  <c r="I1199" i="5"/>
  <c r="I1198" i="5"/>
  <c r="I1197" i="5"/>
  <c r="I1196" i="5"/>
  <c r="I1195" i="5"/>
  <c r="I1194" i="5"/>
  <c r="I1193" i="5"/>
  <c r="I1192" i="5"/>
  <c r="I1191" i="5"/>
  <c r="I1190" i="5"/>
  <c r="I1189" i="5"/>
  <c r="I1188" i="5"/>
  <c r="I1187" i="5"/>
  <c r="I1186" i="5"/>
  <c r="I1185" i="5"/>
  <c r="I1184" i="5"/>
  <c r="I1183" i="5"/>
  <c r="I1182" i="5"/>
  <c r="I1181" i="5"/>
  <c r="I1180" i="5"/>
  <c r="I1179" i="5"/>
  <c r="I1178" i="5"/>
  <c r="I1177" i="5"/>
  <c r="I1176" i="5"/>
  <c r="I1175" i="5"/>
  <c r="I1174" i="5"/>
  <c r="I1173" i="5"/>
  <c r="I1172" i="5"/>
  <c r="I1171" i="5"/>
  <c r="I1170" i="5"/>
  <c r="I1169" i="5"/>
  <c r="I1168" i="5"/>
  <c r="I1167" i="5"/>
  <c r="I1166" i="5"/>
  <c r="I1165" i="5"/>
  <c r="I1164" i="5"/>
  <c r="I1163" i="5"/>
  <c r="I1162" i="5"/>
  <c r="I1161" i="5"/>
  <c r="I1160" i="5"/>
  <c r="I1159" i="5"/>
  <c r="I1158" i="5"/>
  <c r="I1157" i="5"/>
  <c r="I1156" i="5"/>
  <c r="I1155" i="5"/>
  <c r="I1154" i="5"/>
  <c r="I1153" i="5"/>
  <c r="I1152" i="5"/>
  <c r="I1151" i="5"/>
  <c r="I1150" i="5"/>
  <c r="I1149" i="5"/>
  <c r="I1148" i="5"/>
  <c r="I1147" i="5"/>
  <c r="I1146" i="5"/>
  <c r="I1145" i="5"/>
  <c r="I1144" i="5"/>
  <c r="I1143" i="5"/>
  <c r="I1142" i="5"/>
  <c r="I1141" i="5"/>
  <c r="I1140" i="5"/>
  <c r="I1139" i="5"/>
  <c r="I1138" i="5"/>
  <c r="I1137" i="5"/>
  <c r="I1136" i="5"/>
  <c r="I1135" i="5"/>
  <c r="I1134" i="5"/>
  <c r="I1133" i="5"/>
  <c r="I1132" i="5"/>
  <c r="I1131" i="5"/>
  <c r="I1130" i="5"/>
  <c r="I1129" i="5"/>
  <c r="I1128" i="5"/>
  <c r="I1127" i="5"/>
  <c r="I1126" i="5"/>
  <c r="I1125" i="5"/>
  <c r="I1124" i="5"/>
  <c r="I1123" i="5"/>
  <c r="I1122" i="5"/>
  <c r="I1121" i="5"/>
  <c r="I1120" i="5"/>
  <c r="I1119" i="5"/>
  <c r="I1118" i="5"/>
  <c r="I1117" i="5"/>
  <c r="I1116" i="5"/>
  <c r="I1115" i="5"/>
  <c r="I1114" i="5"/>
  <c r="I1113" i="5"/>
  <c r="I1112" i="5"/>
  <c r="I1111" i="5"/>
  <c r="I1110" i="5"/>
  <c r="I1109" i="5"/>
  <c r="I1108" i="5"/>
  <c r="I1107" i="5"/>
  <c r="I1106" i="5"/>
  <c r="I1105" i="5"/>
  <c r="I1104" i="5"/>
  <c r="I1103" i="5"/>
  <c r="I1102" i="5"/>
  <c r="I1101" i="5"/>
  <c r="I1100" i="5"/>
  <c r="I1099" i="5"/>
  <c r="I1098" i="5"/>
  <c r="I1097" i="5"/>
  <c r="I1096" i="5"/>
  <c r="I1095" i="5"/>
  <c r="I1094" i="5"/>
  <c r="I1093" i="5"/>
  <c r="I1092" i="5"/>
  <c r="I1091" i="5"/>
  <c r="I1090" i="5"/>
  <c r="I1089" i="5"/>
  <c r="I1088" i="5"/>
  <c r="I1087" i="5"/>
  <c r="I1086" i="5"/>
  <c r="I1085" i="5"/>
  <c r="I1084" i="5"/>
  <c r="I1083" i="5"/>
  <c r="I1082" i="5"/>
  <c r="I1081" i="5"/>
  <c r="I1080" i="5"/>
  <c r="I1079" i="5"/>
  <c r="I1078" i="5"/>
  <c r="I1077" i="5"/>
  <c r="I1076" i="5"/>
  <c r="I1075" i="5"/>
  <c r="I1074" i="5"/>
  <c r="I1073" i="5"/>
  <c r="I1072" i="5"/>
  <c r="I1071" i="5"/>
  <c r="I1070" i="5"/>
  <c r="I1069" i="5"/>
  <c r="I1068" i="5"/>
  <c r="I1067" i="5"/>
  <c r="I1066" i="5"/>
  <c r="I1065" i="5"/>
  <c r="I1064" i="5"/>
  <c r="I1063" i="5"/>
  <c r="I1062" i="5"/>
  <c r="I1061" i="5"/>
  <c r="I1060" i="5"/>
  <c r="I1059" i="5"/>
  <c r="I1058" i="5"/>
  <c r="I1057" i="5"/>
  <c r="I1056" i="5"/>
  <c r="I1055" i="5"/>
  <c r="I1054" i="5"/>
  <c r="I1053" i="5"/>
  <c r="I1052" i="5"/>
  <c r="I1051" i="5"/>
  <c r="I1050" i="5"/>
  <c r="I1049" i="5"/>
  <c r="I1048" i="5"/>
  <c r="I1047" i="5"/>
  <c r="I1046" i="5"/>
  <c r="I1045"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I1017" i="5"/>
  <c r="I1016" i="5"/>
  <c r="I1015" i="5"/>
  <c r="I1014" i="5"/>
  <c r="I1013" i="5"/>
  <c r="I1012" i="5"/>
  <c r="I1011" i="5"/>
  <c r="I1010" i="5"/>
  <c r="I1009" i="5"/>
  <c r="I1008" i="5"/>
  <c r="I1007" i="5"/>
  <c r="I1006" i="5"/>
  <c r="I1005" i="5"/>
  <c r="I1004" i="5"/>
  <c r="I1003" i="5"/>
  <c r="I1002" i="5"/>
  <c r="I1001" i="5"/>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I968" i="5"/>
  <c r="I967" i="5"/>
  <c r="I966" i="5"/>
  <c r="I965" i="5"/>
  <c r="I964" i="5"/>
  <c r="I963" i="5"/>
  <c r="I962" i="5"/>
  <c r="I961" i="5"/>
  <c r="I960" i="5"/>
  <c r="I959" i="5"/>
  <c r="I958" i="5"/>
  <c r="I957" i="5"/>
  <c r="I956" i="5"/>
  <c r="I955" i="5"/>
  <c r="I954" i="5"/>
  <c r="I953" i="5"/>
  <c r="I952" i="5"/>
  <c r="I951" i="5"/>
  <c r="I950" i="5"/>
  <c r="I949" i="5"/>
  <c r="I948" i="5"/>
  <c r="I947" i="5"/>
  <c r="I946" i="5"/>
  <c r="I945" i="5"/>
  <c r="I944" i="5"/>
  <c r="I943" i="5"/>
  <c r="I942" i="5"/>
  <c r="I941" i="5"/>
  <c r="I940" i="5"/>
  <c r="I939" i="5"/>
  <c r="I938" i="5"/>
  <c r="I937" i="5"/>
  <c r="I936" i="5"/>
  <c r="I935" i="5"/>
  <c r="I934" i="5"/>
  <c r="I933" i="5"/>
  <c r="I932" i="5"/>
  <c r="I931" i="5"/>
  <c r="I930" i="5"/>
  <c r="I929" i="5"/>
  <c r="I928" i="5"/>
  <c r="I927" i="5"/>
  <c r="I926" i="5"/>
  <c r="I925" i="5"/>
  <c r="I924" i="5"/>
  <c r="I923" i="5"/>
  <c r="I922" i="5"/>
  <c r="I921" i="5"/>
  <c r="I920" i="5"/>
  <c r="I919" i="5"/>
  <c r="I918" i="5"/>
  <c r="I917" i="5"/>
  <c r="I916" i="5"/>
  <c r="I915" i="5"/>
  <c r="I914" i="5"/>
  <c r="I913" i="5"/>
  <c r="I912" i="5"/>
  <c r="I911" i="5"/>
  <c r="I910" i="5"/>
  <c r="I909" i="5"/>
  <c r="I908" i="5"/>
  <c r="I907" i="5"/>
  <c r="I906" i="5"/>
  <c r="I905" i="5"/>
  <c r="I904" i="5"/>
  <c r="I903" i="5"/>
  <c r="I902" i="5"/>
  <c r="I901" i="5"/>
  <c r="I900" i="5"/>
  <c r="I899" i="5"/>
  <c r="I898" i="5"/>
  <c r="I897" i="5"/>
  <c r="I896" i="5"/>
  <c r="I895" i="5"/>
  <c r="I894" i="5"/>
  <c r="I893" i="5"/>
  <c r="I892" i="5"/>
  <c r="I891" i="5"/>
  <c r="I890" i="5"/>
  <c r="I889" i="5"/>
  <c r="I888" i="5"/>
  <c r="I887" i="5"/>
  <c r="I886" i="5"/>
  <c r="I885" i="5"/>
  <c r="I884" i="5"/>
  <c r="I883" i="5"/>
  <c r="I882" i="5"/>
  <c r="I881" i="5"/>
  <c r="I880" i="5"/>
  <c r="I879" i="5"/>
  <c r="I878" i="5"/>
  <c r="I877" i="5"/>
  <c r="I876" i="5"/>
  <c r="I875" i="5"/>
  <c r="I874" i="5"/>
  <c r="I873" i="5"/>
  <c r="I872" i="5"/>
  <c r="I871" i="5"/>
  <c r="I870" i="5"/>
  <c r="I869" i="5"/>
  <c r="I868" i="5"/>
  <c r="I867" i="5"/>
  <c r="I866" i="5"/>
  <c r="I865" i="5"/>
  <c r="I864" i="5"/>
  <c r="I863" i="5"/>
  <c r="I862" i="5"/>
  <c r="I861" i="5"/>
  <c r="I860" i="5"/>
  <c r="I859" i="5"/>
  <c r="I858" i="5"/>
  <c r="I857" i="5"/>
  <c r="I856" i="5"/>
  <c r="I855" i="5"/>
  <c r="I854" i="5"/>
  <c r="I853" i="5"/>
  <c r="I852" i="5"/>
  <c r="I851" i="5"/>
  <c r="I850" i="5"/>
  <c r="I849" i="5"/>
  <c r="I848" i="5"/>
  <c r="I847" i="5"/>
  <c r="I846" i="5"/>
  <c r="I845" i="5"/>
  <c r="I844" i="5"/>
  <c r="I843" i="5"/>
  <c r="I842" i="5"/>
  <c r="I841" i="5"/>
  <c r="I840" i="5"/>
  <c r="I839" i="5"/>
  <c r="I838" i="5"/>
  <c r="I837" i="5"/>
  <c r="I836" i="5"/>
  <c r="I835" i="5"/>
  <c r="I834" i="5"/>
  <c r="I833" i="5"/>
  <c r="I832" i="5"/>
  <c r="I831" i="5"/>
  <c r="I830" i="5"/>
  <c r="I829" i="5"/>
  <c r="I828" i="5"/>
  <c r="I827" i="5"/>
  <c r="I826" i="5"/>
  <c r="I825" i="5"/>
  <c r="I824" i="5"/>
  <c r="I823" i="5"/>
  <c r="I822" i="5"/>
  <c r="I821" i="5"/>
  <c r="I820" i="5"/>
  <c r="I819" i="5"/>
  <c r="I818" i="5"/>
  <c r="I817" i="5"/>
  <c r="I816" i="5"/>
  <c r="I815" i="5"/>
  <c r="I814" i="5"/>
  <c r="I813" i="5"/>
  <c r="I812" i="5"/>
  <c r="I811" i="5"/>
  <c r="I810" i="5"/>
  <c r="I809" i="5"/>
  <c r="I808" i="5"/>
  <c r="I807" i="5"/>
  <c r="I806" i="5"/>
  <c r="I805" i="5"/>
  <c r="I804" i="5"/>
  <c r="I803" i="5"/>
  <c r="I802" i="5"/>
  <c r="I801" i="5"/>
  <c r="I800" i="5"/>
  <c r="I799" i="5"/>
  <c r="I798" i="5"/>
  <c r="I797" i="5"/>
  <c r="I796" i="5"/>
  <c r="I795" i="5"/>
  <c r="I794" i="5"/>
  <c r="I793" i="5"/>
  <c r="I792" i="5"/>
  <c r="I791" i="5"/>
  <c r="I790" i="5"/>
  <c r="I789" i="5"/>
  <c r="I788" i="5"/>
  <c r="I787" i="5"/>
  <c r="I786" i="5"/>
  <c r="I785" i="5"/>
  <c r="I784" i="5"/>
  <c r="I783" i="5"/>
  <c r="I782" i="5"/>
  <c r="I781" i="5"/>
  <c r="I780" i="5"/>
  <c r="I779" i="5"/>
  <c r="I778" i="5"/>
  <c r="I777" i="5"/>
  <c r="I776" i="5"/>
  <c r="I775" i="5"/>
  <c r="I774" i="5"/>
  <c r="I773" i="5"/>
  <c r="I772" i="5"/>
  <c r="I771" i="5"/>
  <c r="I770" i="5"/>
  <c r="I769" i="5"/>
  <c r="I768" i="5"/>
  <c r="I767" i="5"/>
  <c r="I766" i="5"/>
  <c r="I765" i="5"/>
  <c r="I764" i="5"/>
  <c r="I763" i="5"/>
  <c r="I762" i="5"/>
  <c r="I761" i="5"/>
  <c r="I760" i="5"/>
  <c r="I759" i="5"/>
  <c r="I758" i="5"/>
  <c r="I757" i="5"/>
  <c r="I756" i="5"/>
  <c r="I755" i="5"/>
  <c r="I754" i="5"/>
  <c r="I753" i="5"/>
  <c r="I752" i="5"/>
  <c r="I751" i="5"/>
  <c r="I750" i="5"/>
  <c r="I749" i="5"/>
  <c r="I748" i="5"/>
  <c r="I747" i="5"/>
  <c r="I746" i="5"/>
  <c r="I745" i="5"/>
  <c r="I744" i="5"/>
  <c r="I743" i="5"/>
  <c r="I742" i="5"/>
  <c r="I741" i="5"/>
  <c r="I740" i="5"/>
  <c r="I739" i="5"/>
  <c r="I738" i="5"/>
  <c r="I737" i="5"/>
  <c r="I736" i="5"/>
  <c r="I735" i="5"/>
  <c r="I734" i="5"/>
  <c r="I733" i="5"/>
  <c r="I732" i="5"/>
  <c r="I731" i="5"/>
  <c r="I730" i="5"/>
  <c r="I729" i="5"/>
  <c r="I728" i="5"/>
  <c r="I727" i="5"/>
  <c r="I726" i="5"/>
  <c r="I725" i="5"/>
  <c r="I724" i="5"/>
  <c r="I723" i="5"/>
  <c r="I722" i="5"/>
  <c r="I721" i="5"/>
  <c r="I720" i="5"/>
  <c r="I719" i="5"/>
  <c r="I718" i="5"/>
  <c r="I717" i="5"/>
  <c r="I716" i="5"/>
  <c r="I715" i="5"/>
  <c r="I714" i="5"/>
  <c r="I713" i="5"/>
  <c r="I712" i="5"/>
  <c r="I711" i="5"/>
  <c r="I710" i="5"/>
  <c r="I709" i="5"/>
  <c r="I708" i="5"/>
  <c r="I707" i="5"/>
  <c r="I706" i="5"/>
  <c r="I705" i="5"/>
  <c r="I704" i="5"/>
  <c r="I703" i="5"/>
  <c r="I702" i="5"/>
  <c r="I701" i="5"/>
  <c r="I700" i="5"/>
  <c r="I699" i="5"/>
  <c r="I698" i="5"/>
  <c r="I697" i="5"/>
  <c r="I696" i="5"/>
  <c r="I695" i="5"/>
  <c r="I694" i="5"/>
  <c r="I693" i="5"/>
  <c r="I692" i="5"/>
  <c r="I691" i="5"/>
  <c r="I690" i="5"/>
  <c r="I689" i="5"/>
  <c r="I688" i="5"/>
  <c r="I687" i="5"/>
  <c r="I686" i="5"/>
  <c r="I685" i="5"/>
  <c r="I684" i="5"/>
  <c r="I683" i="5"/>
  <c r="I682" i="5"/>
  <c r="I681" i="5"/>
  <c r="I680" i="5"/>
  <c r="I679" i="5"/>
  <c r="I678" i="5"/>
  <c r="I677" i="5"/>
  <c r="I676" i="5"/>
  <c r="I675" i="5"/>
  <c r="I674" i="5"/>
  <c r="I673" i="5"/>
  <c r="I672" i="5"/>
  <c r="I671" i="5"/>
  <c r="I670" i="5"/>
  <c r="I669" i="5"/>
  <c r="I668" i="5"/>
  <c r="I667" i="5"/>
  <c r="I666" i="5"/>
  <c r="I665" i="5"/>
  <c r="I664" i="5"/>
  <c r="I663" i="5"/>
  <c r="I662" i="5"/>
  <c r="I661" i="5"/>
  <c r="I660" i="5"/>
  <c r="I659" i="5"/>
  <c r="I658" i="5"/>
  <c r="I657" i="5"/>
  <c r="I656" i="5"/>
  <c r="I655" i="5"/>
  <c r="I654" i="5"/>
  <c r="I653" i="5"/>
  <c r="I652" i="5"/>
  <c r="I651" i="5"/>
  <c r="I650" i="5"/>
  <c r="I649" i="5"/>
  <c r="I648" i="5"/>
  <c r="I647" i="5"/>
  <c r="I646" i="5"/>
  <c r="I645" i="5"/>
  <c r="I644" i="5"/>
  <c r="I643" i="5"/>
  <c r="I642" i="5"/>
  <c r="I641" i="5"/>
  <c r="I640" i="5"/>
  <c r="I639" i="5"/>
  <c r="I638" i="5"/>
  <c r="I637" i="5"/>
  <c r="I636" i="5"/>
  <c r="I635" i="5"/>
  <c r="I634" i="5"/>
  <c r="I633" i="5"/>
  <c r="I632" i="5"/>
  <c r="I631" i="5"/>
  <c r="I630" i="5"/>
  <c r="I629" i="5"/>
  <c r="I628" i="5"/>
  <c r="I627" i="5"/>
  <c r="I626" i="5"/>
  <c r="I625" i="5"/>
  <c r="I624" i="5"/>
  <c r="I623" i="5"/>
  <c r="I622" i="5"/>
  <c r="I621" i="5"/>
  <c r="I620" i="5"/>
  <c r="I619" i="5"/>
  <c r="I618" i="5"/>
  <c r="I617" i="5"/>
  <c r="I616" i="5"/>
  <c r="I615" i="5"/>
  <c r="I614" i="5"/>
  <c r="I613" i="5"/>
  <c r="I612" i="5"/>
  <c r="I611" i="5"/>
  <c r="I610" i="5"/>
  <c r="I609" i="5"/>
  <c r="I608" i="5"/>
  <c r="I607" i="5"/>
  <c r="I606" i="5"/>
  <c r="I605" i="5"/>
  <c r="I604" i="5"/>
  <c r="I603" i="5"/>
  <c r="I602" i="5"/>
  <c r="I601" i="5"/>
  <c r="I600" i="5"/>
  <c r="I599" i="5"/>
  <c r="I598" i="5"/>
  <c r="I597" i="5"/>
  <c r="I596" i="5"/>
  <c r="I595" i="5"/>
  <c r="I594" i="5"/>
  <c r="I593" i="5"/>
  <c r="I592" i="5"/>
  <c r="I591" i="5"/>
  <c r="I590" i="5"/>
  <c r="I589" i="5"/>
  <c r="I588" i="5"/>
  <c r="I587" i="5"/>
  <c r="I586" i="5"/>
  <c r="I585" i="5"/>
  <c r="I584" i="5"/>
  <c r="I583" i="5"/>
  <c r="I582" i="5"/>
  <c r="I581" i="5"/>
  <c r="I580" i="5"/>
  <c r="I579" i="5"/>
  <c r="I578" i="5"/>
  <c r="I577" i="5"/>
  <c r="I576" i="5"/>
  <c r="I575" i="5"/>
  <c r="I574" i="5"/>
  <c r="I573" i="5"/>
  <c r="I572" i="5"/>
  <c r="I571" i="5"/>
  <c r="I570" i="5"/>
  <c r="I569" i="5"/>
  <c r="I568" i="5"/>
  <c r="I567" i="5"/>
  <c r="I566" i="5"/>
  <c r="I565" i="5"/>
  <c r="I564" i="5"/>
  <c r="I563" i="5"/>
  <c r="I562" i="5"/>
  <c r="I561" i="5"/>
  <c r="I560" i="5"/>
  <c r="I559" i="5"/>
  <c r="I558" i="5"/>
  <c r="I557" i="5"/>
  <c r="I556" i="5"/>
  <c r="I555" i="5"/>
  <c r="I554" i="5"/>
  <c r="I553" i="5"/>
  <c r="I552" i="5"/>
  <c r="I551" i="5"/>
  <c r="I550" i="5"/>
  <c r="I549" i="5"/>
  <c r="I548" i="5"/>
  <c r="I547" i="5"/>
  <c r="I546" i="5"/>
  <c r="I545" i="5"/>
  <c r="I544" i="5"/>
  <c r="I543" i="5"/>
  <c r="I542" i="5"/>
  <c r="I541" i="5"/>
  <c r="I540" i="5"/>
  <c r="I539" i="5"/>
  <c r="I538" i="5"/>
  <c r="I537" i="5"/>
  <c r="I536" i="5"/>
  <c r="I535" i="5"/>
  <c r="I534" i="5"/>
  <c r="I533" i="5"/>
  <c r="I532" i="5"/>
  <c r="I531" i="5"/>
  <c r="I530" i="5"/>
  <c r="I529" i="5"/>
  <c r="I528" i="5"/>
  <c r="I527" i="5"/>
  <c r="I526" i="5"/>
  <c r="I525" i="5"/>
  <c r="I524" i="5"/>
  <c r="I523" i="5"/>
  <c r="I522" i="5"/>
  <c r="I521" i="5"/>
  <c r="I520" i="5"/>
  <c r="I519" i="5"/>
  <c r="I518" i="5"/>
  <c r="I517" i="5"/>
  <c r="I516" i="5"/>
  <c r="I515" i="5"/>
  <c r="I514" i="5"/>
  <c r="I513" i="5"/>
  <c r="I512" i="5"/>
  <c r="I511" i="5"/>
  <c r="I510" i="5"/>
  <c r="I509" i="5"/>
  <c r="I508" i="5"/>
  <c r="I507" i="5"/>
  <c r="I506" i="5"/>
  <c r="I505" i="5"/>
  <c r="I504" i="5"/>
  <c r="I503" i="5"/>
  <c r="I502" i="5"/>
  <c r="I501" i="5"/>
  <c r="I500" i="5"/>
  <c r="I499" i="5"/>
  <c r="I498" i="5"/>
  <c r="I497" i="5"/>
  <c r="I496" i="5"/>
  <c r="I495" i="5"/>
  <c r="I494" i="5"/>
  <c r="I493" i="5"/>
  <c r="I492" i="5"/>
  <c r="I491" i="5"/>
  <c r="I490" i="5"/>
  <c r="I489" i="5"/>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H20" i="5" s="1"/>
  <c r="B11209" i="3"/>
  <c r="B11208" i="3"/>
  <c r="AN12" i="1"/>
  <c r="AL13" i="1"/>
  <c r="AH13" i="1"/>
  <c r="AF13" i="1"/>
  <c r="AO13" i="1"/>
  <c r="K13" i="1"/>
  <c r="H13" i="1"/>
  <c r="BY12" i="1"/>
  <c r="BX12" i="1"/>
  <c r="BV12" i="1"/>
  <c r="BU12" i="1"/>
  <c r="BT12" i="1"/>
  <c r="BS12" i="1"/>
  <c r="BQ12" i="1"/>
  <c r="BP12" i="1"/>
  <c r="BO12" i="1"/>
  <c r="BN12" i="1"/>
  <c r="BM12" i="1"/>
  <c r="BJ12" i="1"/>
  <c r="BF12" i="1"/>
  <c r="BE12" i="1"/>
  <c r="BC12" i="1"/>
  <c r="BB12" i="1"/>
  <c r="BA12" i="1"/>
  <c r="AZ12" i="1"/>
  <c r="AY12" i="1"/>
  <c r="AX12" i="1"/>
  <c r="AW12" i="1"/>
  <c r="AV12" i="1"/>
  <c r="AU12" i="1"/>
  <c r="AT12" i="1"/>
  <c r="AS12" i="1"/>
  <c r="AQ12" i="1"/>
  <c r="AJ12" i="1"/>
  <c r="F12" i="1"/>
  <c r="R4" i="1"/>
  <c r="Q4" i="1"/>
  <c r="P4" i="1"/>
  <c r="O4" i="1"/>
  <c r="N4" i="1"/>
  <c r="B4" i="1"/>
  <c r="AP1013" i="1" l="1"/>
  <c r="BG1013" i="1" s="1"/>
  <c r="BI1013" i="1" s="1"/>
  <c r="AP1001" i="1"/>
  <c r="BG1001" i="1" s="1"/>
  <c r="BI1001" i="1" s="1"/>
  <c r="AP989" i="1"/>
  <c r="BG989" i="1" s="1"/>
  <c r="BI989" i="1" s="1"/>
  <c r="AP977" i="1"/>
  <c r="BG977" i="1" s="1"/>
  <c r="BI977" i="1" s="1"/>
  <c r="AP965" i="1"/>
  <c r="BG965" i="1" s="1"/>
  <c r="BI965" i="1" s="1"/>
  <c r="AP953" i="1"/>
  <c r="BG953" i="1" s="1"/>
  <c r="BI953" i="1" s="1"/>
  <c r="AP941" i="1"/>
  <c r="BG941" i="1" s="1"/>
  <c r="BI941" i="1" s="1"/>
  <c r="BL941" i="1" s="1"/>
  <c r="AP929" i="1"/>
  <c r="BG929" i="1" s="1"/>
  <c r="BI929" i="1" s="1"/>
  <c r="BK929" i="1" s="1"/>
  <c r="AP917" i="1"/>
  <c r="BG917" i="1" s="1"/>
  <c r="BI917" i="1" s="1"/>
  <c r="BK917" i="1" s="1"/>
  <c r="AP905" i="1"/>
  <c r="BG905" i="1" s="1"/>
  <c r="BI905" i="1" s="1"/>
  <c r="AP893" i="1"/>
  <c r="BG893" i="1" s="1"/>
  <c r="BI893" i="1" s="1"/>
  <c r="AP881" i="1"/>
  <c r="BG881" i="1" s="1"/>
  <c r="BI881" i="1" s="1"/>
  <c r="AP869" i="1"/>
  <c r="BG869" i="1" s="1"/>
  <c r="BI869" i="1" s="1"/>
  <c r="AP857" i="1"/>
  <c r="BG857" i="1" s="1"/>
  <c r="BI857" i="1" s="1"/>
  <c r="AP845" i="1"/>
  <c r="BG845" i="1" s="1"/>
  <c r="BI845" i="1" s="1"/>
  <c r="AP833" i="1"/>
  <c r="BG833" i="1" s="1"/>
  <c r="BI833" i="1" s="1"/>
  <c r="AP821" i="1"/>
  <c r="BG821" i="1" s="1"/>
  <c r="BI821" i="1" s="1"/>
  <c r="BL821" i="1" s="1"/>
  <c r="AP809" i="1"/>
  <c r="BG809" i="1" s="1"/>
  <c r="BI809" i="1" s="1"/>
  <c r="AP797" i="1"/>
  <c r="BG797" i="1" s="1"/>
  <c r="BI797" i="1" s="1"/>
  <c r="AP785" i="1"/>
  <c r="BG785" i="1" s="1"/>
  <c r="BI785" i="1" s="1"/>
  <c r="AP773" i="1"/>
  <c r="BG773" i="1" s="1"/>
  <c r="BI773" i="1" s="1"/>
  <c r="AP761" i="1"/>
  <c r="BG761" i="1" s="1"/>
  <c r="BI761" i="1" s="1"/>
  <c r="BL761" i="1" s="1"/>
  <c r="AP749" i="1"/>
  <c r="BG749" i="1" s="1"/>
  <c r="BI749" i="1" s="1"/>
  <c r="AP737" i="1"/>
  <c r="BG737" i="1" s="1"/>
  <c r="BI737" i="1" s="1"/>
  <c r="BL737" i="1" s="1"/>
  <c r="AP725" i="1"/>
  <c r="BG725" i="1" s="1"/>
  <c r="BI725" i="1" s="1"/>
  <c r="AP713" i="1"/>
  <c r="BG713" i="1" s="1"/>
  <c r="BI713" i="1" s="1"/>
  <c r="AP701" i="1"/>
  <c r="BG701" i="1" s="1"/>
  <c r="BI701" i="1" s="1"/>
  <c r="AP689" i="1"/>
  <c r="BG689" i="1" s="1"/>
  <c r="BI689" i="1" s="1"/>
  <c r="AP677" i="1"/>
  <c r="BG677" i="1" s="1"/>
  <c r="BI677" i="1" s="1"/>
  <c r="AP665" i="1"/>
  <c r="BG665" i="1" s="1"/>
  <c r="BI665" i="1" s="1"/>
  <c r="AP653" i="1"/>
  <c r="BG653" i="1" s="1"/>
  <c r="BI653" i="1" s="1"/>
  <c r="AP641" i="1"/>
  <c r="BG641" i="1" s="1"/>
  <c r="BI641" i="1" s="1"/>
  <c r="AP629" i="1"/>
  <c r="BG629" i="1" s="1"/>
  <c r="BI629" i="1" s="1"/>
  <c r="AP617" i="1"/>
  <c r="BG617" i="1" s="1"/>
  <c r="BI617" i="1" s="1"/>
  <c r="AP605" i="1"/>
  <c r="BG605" i="1" s="1"/>
  <c r="BI605" i="1" s="1"/>
  <c r="AP593" i="1"/>
  <c r="BG593" i="1" s="1"/>
  <c r="BI593" i="1" s="1"/>
  <c r="AP581" i="1"/>
  <c r="BG581" i="1" s="1"/>
  <c r="BI581" i="1" s="1"/>
  <c r="AP569" i="1"/>
  <c r="BG569" i="1" s="1"/>
  <c r="BI569" i="1" s="1"/>
  <c r="AP557" i="1"/>
  <c r="BG557" i="1" s="1"/>
  <c r="BI557" i="1" s="1"/>
  <c r="AP545" i="1"/>
  <c r="BG545" i="1" s="1"/>
  <c r="BI545" i="1" s="1"/>
  <c r="AP533" i="1"/>
  <c r="BG533" i="1" s="1"/>
  <c r="BI533" i="1" s="1"/>
  <c r="AP521" i="1"/>
  <c r="BG521" i="1" s="1"/>
  <c r="BI521" i="1" s="1"/>
  <c r="AP509" i="1"/>
  <c r="BG509" i="1" s="1"/>
  <c r="BI509" i="1" s="1"/>
  <c r="BL509" i="1" s="1"/>
  <c r="AP497" i="1"/>
  <c r="BG497" i="1" s="1"/>
  <c r="BI497" i="1" s="1"/>
  <c r="AP485" i="1"/>
  <c r="BG485" i="1" s="1"/>
  <c r="BI485" i="1" s="1"/>
  <c r="BL485" i="1" s="1"/>
  <c r="AP473" i="1"/>
  <c r="BG473" i="1" s="1"/>
  <c r="BI473" i="1" s="1"/>
  <c r="BL473" i="1" s="1"/>
  <c r="AP461" i="1"/>
  <c r="BG461" i="1" s="1"/>
  <c r="BI461" i="1" s="1"/>
  <c r="AP449" i="1"/>
  <c r="BG449" i="1" s="1"/>
  <c r="BI449" i="1" s="1"/>
  <c r="BL449" i="1" s="1"/>
  <c r="AP1012" i="1"/>
  <c r="BG1012" i="1" s="1"/>
  <c r="BI1012" i="1" s="1"/>
  <c r="AP1000" i="1"/>
  <c r="BG1000" i="1" s="1"/>
  <c r="BI1000" i="1" s="1"/>
  <c r="AP988" i="1"/>
  <c r="BG988" i="1" s="1"/>
  <c r="BI988" i="1" s="1"/>
  <c r="AP976" i="1"/>
  <c r="BG976" i="1" s="1"/>
  <c r="BI976" i="1" s="1"/>
  <c r="AP964" i="1"/>
  <c r="BG964" i="1" s="1"/>
  <c r="BI964" i="1" s="1"/>
  <c r="AP952" i="1"/>
  <c r="BG952" i="1" s="1"/>
  <c r="BI952" i="1" s="1"/>
  <c r="AP940" i="1"/>
  <c r="BG940" i="1" s="1"/>
  <c r="BI940" i="1" s="1"/>
  <c r="BL940" i="1" s="1"/>
  <c r="AP928" i="1"/>
  <c r="BG928" i="1" s="1"/>
  <c r="BI928" i="1" s="1"/>
  <c r="AP916" i="1"/>
  <c r="BG916" i="1" s="1"/>
  <c r="BI916" i="1" s="1"/>
  <c r="AP904" i="1"/>
  <c r="BG904" i="1" s="1"/>
  <c r="BI904" i="1" s="1"/>
  <c r="AP892" i="1"/>
  <c r="BG892" i="1" s="1"/>
  <c r="BI892" i="1" s="1"/>
  <c r="AP880" i="1"/>
  <c r="BG880" i="1" s="1"/>
  <c r="BI880" i="1" s="1"/>
  <c r="AP868" i="1"/>
  <c r="BG868" i="1" s="1"/>
  <c r="BI868" i="1" s="1"/>
  <c r="AP856" i="1"/>
  <c r="BG856" i="1" s="1"/>
  <c r="BI856" i="1" s="1"/>
  <c r="AP844" i="1"/>
  <c r="BG844" i="1" s="1"/>
  <c r="BI844" i="1" s="1"/>
  <c r="AP832" i="1"/>
  <c r="BG832" i="1" s="1"/>
  <c r="BI832" i="1" s="1"/>
  <c r="AP820" i="1"/>
  <c r="BG820" i="1" s="1"/>
  <c r="BI820" i="1" s="1"/>
  <c r="AP808" i="1"/>
  <c r="BG808" i="1" s="1"/>
  <c r="BI808" i="1" s="1"/>
  <c r="AP796" i="1"/>
  <c r="BG796" i="1" s="1"/>
  <c r="BI796" i="1" s="1"/>
  <c r="BK796" i="1" s="1"/>
  <c r="AP784" i="1"/>
  <c r="BG784" i="1" s="1"/>
  <c r="BI784" i="1" s="1"/>
  <c r="AP772" i="1"/>
  <c r="BG772" i="1" s="1"/>
  <c r="BI772" i="1" s="1"/>
  <c r="AP760" i="1"/>
  <c r="BG760" i="1" s="1"/>
  <c r="BI760" i="1" s="1"/>
  <c r="AP748" i="1"/>
  <c r="BG748" i="1" s="1"/>
  <c r="BI748" i="1" s="1"/>
  <c r="AP736" i="1"/>
  <c r="BG736" i="1" s="1"/>
  <c r="BI736" i="1" s="1"/>
  <c r="AP724" i="1"/>
  <c r="BG724" i="1" s="1"/>
  <c r="BI724" i="1" s="1"/>
  <c r="AP712" i="1"/>
  <c r="BG712" i="1" s="1"/>
  <c r="BI712" i="1" s="1"/>
  <c r="AP700" i="1"/>
  <c r="BG700" i="1" s="1"/>
  <c r="BI700" i="1" s="1"/>
  <c r="AP688" i="1"/>
  <c r="BG688" i="1" s="1"/>
  <c r="BI688" i="1" s="1"/>
  <c r="AP676" i="1"/>
  <c r="BG676" i="1" s="1"/>
  <c r="BI676" i="1" s="1"/>
  <c r="AP664" i="1"/>
  <c r="BG664" i="1" s="1"/>
  <c r="BI664" i="1" s="1"/>
  <c r="AP652" i="1"/>
  <c r="BG652" i="1" s="1"/>
  <c r="BI652" i="1" s="1"/>
  <c r="BL652" i="1" s="1"/>
  <c r="AP640" i="1"/>
  <c r="BG640" i="1" s="1"/>
  <c r="BI640" i="1" s="1"/>
  <c r="BK640" i="1" s="1"/>
  <c r="AP628" i="1"/>
  <c r="BG628" i="1" s="1"/>
  <c r="BI628" i="1" s="1"/>
  <c r="AP616" i="1"/>
  <c r="BG616" i="1" s="1"/>
  <c r="BI616" i="1" s="1"/>
  <c r="AP604" i="1"/>
  <c r="BG604" i="1" s="1"/>
  <c r="BI604" i="1" s="1"/>
  <c r="AP592" i="1"/>
  <c r="BG592" i="1" s="1"/>
  <c r="BI592" i="1" s="1"/>
  <c r="AP580" i="1"/>
  <c r="BG580" i="1" s="1"/>
  <c r="BI580" i="1" s="1"/>
  <c r="AP568" i="1"/>
  <c r="BG568" i="1" s="1"/>
  <c r="BI568" i="1" s="1"/>
  <c r="AP556" i="1"/>
  <c r="BG556" i="1" s="1"/>
  <c r="BI556" i="1" s="1"/>
  <c r="AP544" i="1"/>
  <c r="BG544" i="1" s="1"/>
  <c r="BI544" i="1" s="1"/>
  <c r="AP532" i="1"/>
  <c r="BG532" i="1" s="1"/>
  <c r="BI532" i="1" s="1"/>
  <c r="BK532" i="1" s="1"/>
  <c r="AP520" i="1"/>
  <c r="BG520" i="1" s="1"/>
  <c r="BI520" i="1" s="1"/>
  <c r="AP508" i="1"/>
  <c r="BG508" i="1" s="1"/>
  <c r="BI508" i="1" s="1"/>
  <c r="AP496" i="1"/>
  <c r="BG496" i="1" s="1"/>
  <c r="BI496" i="1" s="1"/>
  <c r="AP484" i="1"/>
  <c r="BG484" i="1" s="1"/>
  <c r="BI484" i="1" s="1"/>
  <c r="BK484" i="1" s="1"/>
  <c r="AP472" i="1"/>
  <c r="BG472" i="1" s="1"/>
  <c r="BI472" i="1" s="1"/>
  <c r="AP460" i="1"/>
  <c r="BG460" i="1" s="1"/>
  <c r="BI460" i="1" s="1"/>
  <c r="AP448" i="1"/>
  <c r="BG448" i="1" s="1"/>
  <c r="BI448" i="1" s="1"/>
  <c r="BL448" i="1" s="1"/>
  <c r="AP436" i="1"/>
  <c r="BG436" i="1" s="1"/>
  <c r="BI436" i="1" s="1"/>
  <c r="AP424" i="1"/>
  <c r="BG424" i="1" s="1"/>
  <c r="BI424" i="1" s="1"/>
  <c r="AP412" i="1"/>
  <c r="BG412" i="1" s="1"/>
  <c r="BI412" i="1" s="1"/>
  <c r="AP400" i="1"/>
  <c r="BG400" i="1" s="1"/>
  <c r="BI400" i="1" s="1"/>
  <c r="AP388" i="1"/>
  <c r="BG388" i="1" s="1"/>
  <c r="BI388" i="1" s="1"/>
  <c r="BL388" i="1" s="1"/>
  <c r="AP376" i="1"/>
  <c r="BG376" i="1" s="1"/>
  <c r="BI376" i="1" s="1"/>
  <c r="AP364" i="1"/>
  <c r="BG364" i="1" s="1"/>
  <c r="BI364" i="1" s="1"/>
  <c r="BL364" i="1" s="1"/>
  <c r="AP352" i="1"/>
  <c r="BG352" i="1" s="1"/>
  <c r="BI352" i="1" s="1"/>
  <c r="BK352" i="1" s="1"/>
  <c r="AP340" i="1"/>
  <c r="BG340" i="1" s="1"/>
  <c r="BI340" i="1" s="1"/>
  <c r="AP328" i="1"/>
  <c r="BG328" i="1" s="1"/>
  <c r="BI328" i="1" s="1"/>
  <c r="AP316" i="1"/>
  <c r="BG316" i="1" s="1"/>
  <c r="BI316" i="1" s="1"/>
  <c r="AP304" i="1"/>
  <c r="BG304" i="1" s="1"/>
  <c r="BI304" i="1" s="1"/>
  <c r="AP292" i="1"/>
  <c r="BG292" i="1" s="1"/>
  <c r="BI292" i="1" s="1"/>
  <c r="AP280" i="1"/>
  <c r="BG280" i="1" s="1"/>
  <c r="BI280" i="1" s="1"/>
  <c r="AP268" i="1"/>
  <c r="BG268" i="1" s="1"/>
  <c r="BI268" i="1" s="1"/>
  <c r="AP256" i="1"/>
  <c r="BG256" i="1" s="1"/>
  <c r="BI256" i="1" s="1"/>
  <c r="AP244" i="1"/>
  <c r="BG244" i="1" s="1"/>
  <c r="BI244" i="1" s="1"/>
  <c r="BL244" i="1" s="1"/>
  <c r="AP232" i="1"/>
  <c r="BG232" i="1" s="1"/>
  <c r="BI232" i="1" s="1"/>
  <c r="AP220" i="1"/>
  <c r="BG220" i="1" s="1"/>
  <c r="BI220" i="1" s="1"/>
  <c r="BL220" i="1" s="1"/>
  <c r="AP208" i="1"/>
  <c r="BG208" i="1" s="1"/>
  <c r="BI208" i="1" s="1"/>
  <c r="BL208" i="1" s="1"/>
  <c r="AP196" i="1"/>
  <c r="BG196" i="1" s="1"/>
  <c r="BI196" i="1" s="1"/>
  <c r="AP184" i="1"/>
  <c r="BG184" i="1" s="1"/>
  <c r="BI184" i="1" s="1"/>
  <c r="AP172" i="1"/>
  <c r="BG172" i="1" s="1"/>
  <c r="BI172" i="1" s="1"/>
  <c r="AP160" i="1"/>
  <c r="BG160" i="1" s="1"/>
  <c r="BI160" i="1" s="1"/>
  <c r="BL160" i="1" s="1"/>
  <c r="AP148" i="1"/>
  <c r="BG148" i="1" s="1"/>
  <c r="BI148" i="1" s="1"/>
  <c r="AP136" i="1"/>
  <c r="BG136" i="1" s="1"/>
  <c r="BI136" i="1" s="1"/>
  <c r="AP124" i="1"/>
  <c r="BG124" i="1" s="1"/>
  <c r="BI124" i="1" s="1"/>
  <c r="AP112" i="1"/>
  <c r="BG112" i="1" s="1"/>
  <c r="BI112" i="1" s="1"/>
  <c r="AP100" i="1"/>
  <c r="BG100" i="1" s="1"/>
  <c r="BI100" i="1" s="1"/>
  <c r="AP88" i="1"/>
  <c r="BG88" i="1" s="1"/>
  <c r="BI88" i="1" s="1"/>
  <c r="AP76" i="1"/>
  <c r="BG76" i="1" s="1"/>
  <c r="BI76" i="1" s="1"/>
  <c r="BL76" i="1" s="1"/>
  <c r="AP64" i="1"/>
  <c r="BG64" i="1" s="1"/>
  <c r="BI64" i="1" s="1"/>
  <c r="AP52" i="1"/>
  <c r="BG52" i="1" s="1"/>
  <c r="BI52" i="1" s="1"/>
  <c r="BL52" i="1" s="1"/>
  <c r="AP40" i="1"/>
  <c r="BG40" i="1" s="1"/>
  <c r="BI40" i="1" s="1"/>
  <c r="BK40" i="1" s="1"/>
  <c r="AP28" i="1"/>
  <c r="BG28" i="1" s="1"/>
  <c r="BI28" i="1" s="1"/>
  <c r="AP16" i="1"/>
  <c r="BG16" i="1" s="1"/>
  <c r="BI16" i="1" s="1"/>
  <c r="BL16" i="1" s="1"/>
  <c r="AP363" i="1"/>
  <c r="BG363" i="1" s="1"/>
  <c r="BI363" i="1" s="1"/>
  <c r="AP1011" i="1"/>
  <c r="BG1011" i="1" s="1"/>
  <c r="BI1011" i="1" s="1"/>
  <c r="AP999" i="1"/>
  <c r="BG999" i="1" s="1"/>
  <c r="BI999" i="1" s="1"/>
  <c r="AP987" i="1"/>
  <c r="BG987" i="1" s="1"/>
  <c r="BI987" i="1" s="1"/>
  <c r="AP975" i="1"/>
  <c r="BG975" i="1" s="1"/>
  <c r="BI975" i="1" s="1"/>
  <c r="AP963" i="1"/>
  <c r="BG963" i="1" s="1"/>
  <c r="BI963" i="1" s="1"/>
  <c r="AP951" i="1"/>
  <c r="BG951" i="1" s="1"/>
  <c r="BI951" i="1" s="1"/>
  <c r="AP939" i="1"/>
  <c r="BG939" i="1" s="1"/>
  <c r="BI939" i="1" s="1"/>
  <c r="AP927" i="1"/>
  <c r="BG927" i="1" s="1"/>
  <c r="BI927" i="1" s="1"/>
  <c r="AP915" i="1"/>
  <c r="BG915" i="1" s="1"/>
  <c r="BI915" i="1" s="1"/>
  <c r="AP903" i="1"/>
  <c r="BG903" i="1" s="1"/>
  <c r="BI903" i="1" s="1"/>
  <c r="AP891" i="1"/>
  <c r="BG891" i="1" s="1"/>
  <c r="BI891" i="1" s="1"/>
  <c r="AP879" i="1"/>
  <c r="BG879" i="1" s="1"/>
  <c r="BI879" i="1" s="1"/>
  <c r="AP867" i="1"/>
  <c r="BG867" i="1" s="1"/>
  <c r="BI867" i="1" s="1"/>
  <c r="AP855" i="1"/>
  <c r="BG855" i="1" s="1"/>
  <c r="BI855" i="1" s="1"/>
  <c r="AP843" i="1"/>
  <c r="BG843" i="1" s="1"/>
  <c r="BI843" i="1" s="1"/>
  <c r="AP831" i="1"/>
  <c r="BG831" i="1" s="1"/>
  <c r="BI831" i="1" s="1"/>
  <c r="AP819" i="1"/>
  <c r="BG819" i="1" s="1"/>
  <c r="BI819" i="1" s="1"/>
  <c r="AP807" i="1"/>
  <c r="BG807" i="1" s="1"/>
  <c r="BI807" i="1" s="1"/>
  <c r="AP795" i="1"/>
  <c r="BG795" i="1" s="1"/>
  <c r="BI795" i="1" s="1"/>
  <c r="AP783" i="1"/>
  <c r="BG783" i="1" s="1"/>
  <c r="BI783" i="1" s="1"/>
  <c r="AP771" i="1"/>
  <c r="BG771" i="1" s="1"/>
  <c r="BI771" i="1" s="1"/>
  <c r="BK771" i="1" s="1"/>
  <c r="AP759" i="1"/>
  <c r="BG759" i="1" s="1"/>
  <c r="BI759" i="1" s="1"/>
  <c r="AP747" i="1"/>
  <c r="BG747" i="1" s="1"/>
  <c r="BI747" i="1" s="1"/>
  <c r="BL747" i="1" s="1"/>
  <c r="AP735" i="1"/>
  <c r="BG735" i="1" s="1"/>
  <c r="BI735" i="1" s="1"/>
  <c r="AP723" i="1"/>
  <c r="BG723" i="1" s="1"/>
  <c r="BI723" i="1" s="1"/>
  <c r="AP711" i="1"/>
  <c r="BG711" i="1" s="1"/>
  <c r="BI711" i="1" s="1"/>
  <c r="AP699" i="1"/>
  <c r="BG699" i="1" s="1"/>
  <c r="BI699" i="1" s="1"/>
  <c r="AP687" i="1"/>
  <c r="BG687" i="1" s="1"/>
  <c r="BI687" i="1" s="1"/>
  <c r="AP675" i="1"/>
  <c r="BG675" i="1" s="1"/>
  <c r="BI675" i="1" s="1"/>
  <c r="AP663" i="1"/>
  <c r="BG663" i="1" s="1"/>
  <c r="BI663" i="1" s="1"/>
  <c r="AP651" i="1"/>
  <c r="BG651" i="1" s="1"/>
  <c r="BI651" i="1" s="1"/>
  <c r="AP639" i="1"/>
  <c r="BG639" i="1" s="1"/>
  <c r="BI639" i="1" s="1"/>
  <c r="AP627" i="1"/>
  <c r="BG627" i="1" s="1"/>
  <c r="BI627" i="1" s="1"/>
  <c r="AP615" i="1"/>
  <c r="BG615" i="1" s="1"/>
  <c r="BI615" i="1" s="1"/>
  <c r="AP603" i="1"/>
  <c r="BG603" i="1" s="1"/>
  <c r="BI603" i="1" s="1"/>
  <c r="BL603" i="1" s="1"/>
  <c r="AP591" i="1"/>
  <c r="BG591" i="1" s="1"/>
  <c r="BI591" i="1" s="1"/>
  <c r="AP579" i="1"/>
  <c r="BG579" i="1" s="1"/>
  <c r="BI579" i="1" s="1"/>
  <c r="BL579" i="1" s="1"/>
  <c r="AP567" i="1"/>
  <c r="BG567" i="1" s="1"/>
  <c r="BI567" i="1" s="1"/>
  <c r="AP555" i="1"/>
  <c r="BG555" i="1" s="1"/>
  <c r="BI555" i="1" s="1"/>
  <c r="AP543" i="1"/>
  <c r="BG543" i="1" s="1"/>
  <c r="BI543" i="1" s="1"/>
  <c r="AP531" i="1"/>
  <c r="BG531" i="1" s="1"/>
  <c r="BI531" i="1" s="1"/>
  <c r="AP519" i="1"/>
  <c r="BG519" i="1" s="1"/>
  <c r="BI519" i="1" s="1"/>
  <c r="AP507" i="1"/>
  <c r="BG507" i="1" s="1"/>
  <c r="BI507" i="1" s="1"/>
  <c r="BL507" i="1" s="1"/>
  <c r="AP495" i="1"/>
  <c r="BG495" i="1" s="1"/>
  <c r="BI495" i="1" s="1"/>
  <c r="BL495" i="1" s="1"/>
  <c r="AP483" i="1"/>
  <c r="BG483" i="1" s="1"/>
  <c r="BI483" i="1" s="1"/>
  <c r="AP471" i="1"/>
  <c r="BG471" i="1" s="1"/>
  <c r="BI471" i="1" s="1"/>
  <c r="AP459" i="1"/>
  <c r="BG459" i="1" s="1"/>
  <c r="BI459" i="1" s="1"/>
  <c r="AP447" i="1"/>
  <c r="BG447" i="1" s="1"/>
  <c r="BI447" i="1" s="1"/>
  <c r="AP435" i="1"/>
  <c r="BG435" i="1" s="1"/>
  <c r="BI435" i="1" s="1"/>
  <c r="AP423" i="1"/>
  <c r="BG423" i="1" s="1"/>
  <c r="BI423" i="1" s="1"/>
  <c r="AP411" i="1"/>
  <c r="BG411" i="1" s="1"/>
  <c r="BI411" i="1" s="1"/>
  <c r="AP399" i="1"/>
  <c r="BG399" i="1" s="1"/>
  <c r="BI399" i="1" s="1"/>
  <c r="AP387" i="1"/>
  <c r="BG387" i="1" s="1"/>
  <c r="BI387" i="1" s="1"/>
  <c r="AP375" i="1"/>
  <c r="BG375" i="1" s="1"/>
  <c r="BI375" i="1" s="1"/>
  <c r="AP351" i="1"/>
  <c r="BG351" i="1" s="1"/>
  <c r="BI351" i="1" s="1"/>
  <c r="AP339" i="1"/>
  <c r="BG339" i="1" s="1"/>
  <c r="BI339" i="1" s="1"/>
  <c r="BL339" i="1" s="1"/>
  <c r="AP327" i="1"/>
  <c r="BG327" i="1" s="1"/>
  <c r="BI327" i="1" s="1"/>
  <c r="BK327" i="1" s="1"/>
  <c r="AP1010" i="1"/>
  <c r="BG1010" i="1" s="1"/>
  <c r="BI1010" i="1" s="1"/>
  <c r="AP998" i="1"/>
  <c r="BG998" i="1" s="1"/>
  <c r="BI998" i="1" s="1"/>
  <c r="BL998" i="1" s="1"/>
  <c r="AP986" i="1"/>
  <c r="BG986" i="1" s="1"/>
  <c r="BI986" i="1" s="1"/>
  <c r="AP974" i="1"/>
  <c r="BG974" i="1" s="1"/>
  <c r="BI974" i="1" s="1"/>
  <c r="AP962" i="1"/>
  <c r="BG962" i="1" s="1"/>
  <c r="BI962" i="1" s="1"/>
  <c r="AP950" i="1"/>
  <c r="BG950" i="1" s="1"/>
  <c r="BI950" i="1" s="1"/>
  <c r="AP938" i="1"/>
  <c r="BG938" i="1" s="1"/>
  <c r="BI938" i="1" s="1"/>
  <c r="AP926" i="1"/>
  <c r="BG926" i="1" s="1"/>
  <c r="BI926" i="1" s="1"/>
  <c r="AP914" i="1"/>
  <c r="BG914" i="1" s="1"/>
  <c r="BI914" i="1" s="1"/>
  <c r="AP902" i="1"/>
  <c r="BG902" i="1" s="1"/>
  <c r="BI902" i="1" s="1"/>
  <c r="BK902" i="1" s="1"/>
  <c r="AP890" i="1"/>
  <c r="BG890" i="1" s="1"/>
  <c r="BI890" i="1" s="1"/>
  <c r="BL890" i="1" s="1"/>
  <c r="AP878" i="1"/>
  <c r="BG878" i="1" s="1"/>
  <c r="BI878" i="1" s="1"/>
  <c r="AP866" i="1"/>
  <c r="BG866" i="1" s="1"/>
  <c r="BI866" i="1" s="1"/>
  <c r="AP854" i="1"/>
  <c r="BG854" i="1" s="1"/>
  <c r="BI854" i="1" s="1"/>
  <c r="BK854" i="1" s="1"/>
  <c r="AP842" i="1"/>
  <c r="BG842" i="1" s="1"/>
  <c r="BI842" i="1" s="1"/>
  <c r="AP830" i="1"/>
  <c r="BG830" i="1" s="1"/>
  <c r="BI830" i="1" s="1"/>
  <c r="AP818" i="1"/>
  <c r="BG818" i="1" s="1"/>
  <c r="BI818" i="1" s="1"/>
  <c r="AP806" i="1"/>
  <c r="BG806" i="1" s="1"/>
  <c r="BI806" i="1" s="1"/>
  <c r="AP794" i="1"/>
  <c r="BG794" i="1" s="1"/>
  <c r="BI794" i="1" s="1"/>
  <c r="AP782" i="1"/>
  <c r="BG782" i="1" s="1"/>
  <c r="BI782" i="1" s="1"/>
  <c r="AP770" i="1"/>
  <c r="BG770" i="1" s="1"/>
  <c r="BI770" i="1" s="1"/>
  <c r="BL770" i="1" s="1"/>
  <c r="AP758" i="1"/>
  <c r="BG758" i="1" s="1"/>
  <c r="BI758" i="1" s="1"/>
  <c r="AP746" i="1"/>
  <c r="BG746" i="1" s="1"/>
  <c r="BI746" i="1" s="1"/>
  <c r="AP734" i="1"/>
  <c r="BG734" i="1" s="1"/>
  <c r="BI734" i="1" s="1"/>
  <c r="AP722" i="1"/>
  <c r="BG722" i="1" s="1"/>
  <c r="BI722" i="1" s="1"/>
  <c r="AP710" i="1"/>
  <c r="BG710" i="1" s="1"/>
  <c r="BI710" i="1" s="1"/>
  <c r="AP698" i="1"/>
  <c r="BG698" i="1" s="1"/>
  <c r="BI698" i="1" s="1"/>
  <c r="AP686" i="1"/>
  <c r="BG686" i="1" s="1"/>
  <c r="BI686" i="1" s="1"/>
  <c r="AP674" i="1"/>
  <c r="BG674" i="1" s="1"/>
  <c r="BI674" i="1" s="1"/>
  <c r="AP662" i="1"/>
  <c r="BG662" i="1" s="1"/>
  <c r="BI662" i="1" s="1"/>
  <c r="AP650" i="1"/>
  <c r="BG650" i="1" s="1"/>
  <c r="BI650" i="1" s="1"/>
  <c r="BK650" i="1" s="1"/>
  <c r="AP638" i="1"/>
  <c r="BG638" i="1" s="1"/>
  <c r="BI638" i="1" s="1"/>
  <c r="AP626" i="1"/>
  <c r="BG626" i="1" s="1"/>
  <c r="BI626" i="1" s="1"/>
  <c r="AP614" i="1"/>
  <c r="BG614" i="1" s="1"/>
  <c r="BI614" i="1" s="1"/>
  <c r="AP602" i="1"/>
  <c r="BG602" i="1" s="1"/>
  <c r="BI602" i="1" s="1"/>
  <c r="AP590" i="1"/>
  <c r="BG590" i="1" s="1"/>
  <c r="BI590" i="1" s="1"/>
  <c r="AP578" i="1"/>
  <c r="BG578" i="1" s="1"/>
  <c r="BI578" i="1" s="1"/>
  <c r="AP566" i="1"/>
  <c r="BG566" i="1" s="1"/>
  <c r="BI566" i="1" s="1"/>
  <c r="BL566" i="1" s="1"/>
  <c r="AP554" i="1"/>
  <c r="BG554" i="1" s="1"/>
  <c r="BI554" i="1" s="1"/>
  <c r="AP542" i="1"/>
  <c r="BG542" i="1" s="1"/>
  <c r="BI542" i="1" s="1"/>
  <c r="AP530" i="1"/>
  <c r="BG530" i="1" s="1"/>
  <c r="BI530" i="1" s="1"/>
  <c r="AP518" i="1"/>
  <c r="BG518" i="1" s="1"/>
  <c r="BI518" i="1" s="1"/>
  <c r="AP506" i="1"/>
  <c r="BG506" i="1" s="1"/>
  <c r="BI506" i="1" s="1"/>
  <c r="AP494" i="1"/>
  <c r="BG494" i="1" s="1"/>
  <c r="BI494" i="1" s="1"/>
  <c r="AP482" i="1"/>
  <c r="BG482" i="1" s="1"/>
  <c r="BI482" i="1" s="1"/>
  <c r="BK482" i="1" s="1"/>
  <c r="AP470" i="1"/>
  <c r="BG470" i="1" s="1"/>
  <c r="BI470" i="1" s="1"/>
  <c r="BK470" i="1" s="1"/>
  <c r="AP458" i="1"/>
  <c r="BG458" i="1" s="1"/>
  <c r="BI458" i="1" s="1"/>
  <c r="AP446" i="1"/>
  <c r="BG446" i="1" s="1"/>
  <c r="BI446" i="1" s="1"/>
  <c r="BL446" i="1" s="1"/>
  <c r="AP434" i="1"/>
  <c r="BG434" i="1" s="1"/>
  <c r="BI434" i="1" s="1"/>
  <c r="AP422" i="1"/>
  <c r="BG422" i="1" s="1"/>
  <c r="BI422" i="1" s="1"/>
  <c r="BL422" i="1" s="1"/>
  <c r="AP410" i="1"/>
  <c r="BG410" i="1" s="1"/>
  <c r="BI410" i="1" s="1"/>
  <c r="AP398" i="1"/>
  <c r="BG398" i="1" s="1"/>
  <c r="BI398" i="1" s="1"/>
  <c r="AP386" i="1"/>
  <c r="BG386" i="1" s="1"/>
  <c r="BI386" i="1" s="1"/>
  <c r="AP374" i="1"/>
  <c r="BG374" i="1" s="1"/>
  <c r="BI374" i="1" s="1"/>
  <c r="AP362" i="1"/>
  <c r="BG362" i="1" s="1"/>
  <c r="BI362" i="1" s="1"/>
  <c r="AP350" i="1"/>
  <c r="BG350" i="1" s="1"/>
  <c r="BI350" i="1" s="1"/>
  <c r="AP338" i="1"/>
  <c r="BG338" i="1" s="1"/>
  <c r="BI338" i="1" s="1"/>
  <c r="AP326" i="1"/>
  <c r="BG326" i="1" s="1"/>
  <c r="BI326" i="1" s="1"/>
  <c r="AP314" i="1"/>
  <c r="BG314" i="1" s="1"/>
  <c r="BI314" i="1" s="1"/>
  <c r="AP302" i="1"/>
  <c r="BG302" i="1" s="1"/>
  <c r="BI302" i="1" s="1"/>
  <c r="AP290" i="1"/>
  <c r="BG290" i="1" s="1"/>
  <c r="BI290" i="1" s="1"/>
  <c r="AP278" i="1"/>
  <c r="BG278" i="1" s="1"/>
  <c r="BI278" i="1" s="1"/>
  <c r="BL278" i="1" s="1"/>
  <c r="AP266" i="1"/>
  <c r="BG266" i="1" s="1"/>
  <c r="BI266" i="1" s="1"/>
  <c r="AP254" i="1"/>
  <c r="BG254" i="1" s="1"/>
  <c r="BI254" i="1" s="1"/>
  <c r="AP242" i="1"/>
  <c r="BG242" i="1" s="1"/>
  <c r="BI242" i="1" s="1"/>
  <c r="AP230" i="1"/>
  <c r="BG230" i="1" s="1"/>
  <c r="BI230" i="1" s="1"/>
  <c r="AP218" i="1"/>
  <c r="BG218" i="1" s="1"/>
  <c r="BI218" i="1" s="1"/>
  <c r="BK218" i="1" s="1"/>
  <c r="AP206" i="1"/>
  <c r="BG206" i="1" s="1"/>
  <c r="BI206" i="1" s="1"/>
  <c r="AP194" i="1"/>
  <c r="BG194" i="1" s="1"/>
  <c r="BI194" i="1" s="1"/>
  <c r="BK194" i="1" s="1"/>
  <c r="AP182" i="1"/>
  <c r="BG182" i="1" s="1"/>
  <c r="BI182" i="1" s="1"/>
  <c r="AP170" i="1"/>
  <c r="BG170" i="1" s="1"/>
  <c r="BI170" i="1" s="1"/>
  <c r="AP158" i="1"/>
  <c r="BG158" i="1" s="1"/>
  <c r="BI158" i="1" s="1"/>
  <c r="AP146" i="1"/>
  <c r="BG146" i="1" s="1"/>
  <c r="BI146" i="1" s="1"/>
  <c r="AP134" i="1"/>
  <c r="BG134" i="1" s="1"/>
  <c r="BI134" i="1" s="1"/>
  <c r="BK134" i="1" s="1"/>
  <c r="AP122" i="1"/>
  <c r="BG122" i="1" s="1"/>
  <c r="BI122" i="1" s="1"/>
  <c r="AP110" i="1"/>
  <c r="BG110" i="1" s="1"/>
  <c r="BI110" i="1" s="1"/>
  <c r="AP98" i="1"/>
  <c r="BG98" i="1" s="1"/>
  <c r="BI98" i="1" s="1"/>
  <c r="AP86" i="1"/>
  <c r="BG86" i="1" s="1"/>
  <c r="BI86" i="1" s="1"/>
  <c r="AP74" i="1"/>
  <c r="BG74" i="1" s="1"/>
  <c r="BI74" i="1" s="1"/>
  <c r="AP62" i="1"/>
  <c r="BG62" i="1" s="1"/>
  <c r="BI62" i="1" s="1"/>
  <c r="AP50" i="1"/>
  <c r="BG50" i="1" s="1"/>
  <c r="BI50" i="1" s="1"/>
  <c r="BK50" i="1" s="1"/>
  <c r="AP38" i="1"/>
  <c r="BG38" i="1" s="1"/>
  <c r="BI38" i="1" s="1"/>
  <c r="AP26" i="1"/>
  <c r="BG26" i="1" s="1"/>
  <c r="BI26" i="1" s="1"/>
  <c r="AP14" i="1"/>
  <c r="BG14" i="1" s="1"/>
  <c r="BI14" i="1" s="1"/>
  <c r="AP505" i="1"/>
  <c r="BG505" i="1" s="1"/>
  <c r="BI505" i="1" s="1"/>
  <c r="AP1009" i="1"/>
  <c r="BG1009" i="1" s="1"/>
  <c r="BI1009" i="1" s="1"/>
  <c r="AP997" i="1"/>
  <c r="BG997" i="1" s="1"/>
  <c r="BI997" i="1" s="1"/>
  <c r="AP985" i="1"/>
  <c r="BG985" i="1" s="1"/>
  <c r="BI985" i="1" s="1"/>
  <c r="AP973" i="1"/>
  <c r="BG973" i="1" s="1"/>
  <c r="BI973" i="1" s="1"/>
  <c r="AP961" i="1"/>
  <c r="BG961" i="1" s="1"/>
  <c r="BI961" i="1" s="1"/>
  <c r="AP949" i="1"/>
  <c r="BG949" i="1" s="1"/>
  <c r="BI949" i="1" s="1"/>
  <c r="AP937" i="1"/>
  <c r="BG937" i="1" s="1"/>
  <c r="BI937" i="1" s="1"/>
  <c r="AP925" i="1"/>
  <c r="BG925" i="1" s="1"/>
  <c r="BI925" i="1" s="1"/>
  <c r="AP913" i="1"/>
  <c r="BG913" i="1" s="1"/>
  <c r="BI913" i="1" s="1"/>
  <c r="AP901" i="1"/>
  <c r="BG901" i="1" s="1"/>
  <c r="BI901" i="1" s="1"/>
  <c r="AP889" i="1"/>
  <c r="BG889" i="1" s="1"/>
  <c r="BI889" i="1" s="1"/>
  <c r="BL889" i="1" s="1"/>
  <c r="AP877" i="1"/>
  <c r="BG877" i="1" s="1"/>
  <c r="BI877" i="1" s="1"/>
  <c r="AP865" i="1"/>
  <c r="BG865" i="1" s="1"/>
  <c r="BI865" i="1" s="1"/>
  <c r="BL865" i="1" s="1"/>
  <c r="AP853" i="1"/>
  <c r="BG853" i="1" s="1"/>
  <c r="BI853" i="1" s="1"/>
  <c r="AP841" i="1"/>
  <c r="BG841" i="1" s="1"/>
  <c r="BI841" i="1" s="1"/>
  <c r="AP829" i="1"/>
  <c r="BG829" i="1" s="1"/>
  <c r="BI829" i="1" s="1"/>
  <c r="AP817" i="1"/>
  <c r="BG817" i="1" s="1"/>
  <c r="BI817" i="1" s="1"/>
  <c r="AP805" i="1"/>
  <c r="BG805" i="1" s="1"/>
  <c r="BI805" i="1" s="1"/>
  <c r="AP793" i="1"/>
  <c r="BG793" i="1" s="1"/>
  <c r="BI793" i="1" s="1"/>
  <c r="AP781" i="1"/>
  <c r="BG781" i="1" s="1"/>
  <c r="BI781" i="1" s="1"/>
  <c r="BK781" i="1" s="1"/>
  <c r="AP769" i="1"/>
  <c r="BG769" i="1" s="1"/>
  <c r="BI769" i="1" s="1"/>
  <c r="BL769" i="1" s="1"/>
  <c r="AP757" i="1"/>
  <c r="BG757" i="1" s="1"/>
  <c r="BI757" i="1" s="1"/>
  <c r="BL757" i="1" s="1"/>
  <c r="AP745" i="1"/>
  <c r="BG745" i="1" s="1"/>
  <c r="BI745" i="1" s="1"/>
  <c r="BL745" i="1" s="1"/>
  <c r="AP733" i="1"/>
  <c r="BG733" i="1" s="1"/>
  <c r="BI733" i="1" s="1"/>
  <c r="AP721" i="1"/>
  <c r="BG721" i="1" s="1"/>
  <c r="BI721" i="1" s="1"/>
  <c r="BL721" i="1" s="1"/>
  <c r="AP709" i="1"/>
  <c r="BG709" i="1" s="1"/>
  <c r="BI709" i="1" s="1"/>
  <c r="AP697" i="1"/>
  <c r="BG697" i="1" s="1"/>
  <c r="BI697" i="1" s="1"/>
  <c r="AP685" i="1"/>
  <c r="BG685" i="1" s="1"/>
  <c r="BI685" i="1" s="1"/>
  <c r="AP673" i="1"/>
  <c r="BG673" i="1" s="1"/>
  <c r="BI673" i="1" s="1"/>
  <c r="AP661" i="1"/>
  <c r="BG661" i="1" s="1"/>
  <c r="BI661" i="1" s="1"/>
  <c r="AP649" i="1"/>
  <c r="BG649" i="1" s="1"/>
  <c r="BI649" i="1" s="1"/>
  <c r="AP637" i="1"/>
  <c r="BG637" i="1" s="1"/>
  <c r="BI637" i="1" s="1"/>
  <c r="AP625" i="1"/>
  <c r="BG625" i="1" s="1"/>
  <c r="BI625" i="1" s="1"/>
  <c r="AP613" i="1"/>
  <c r="BG613" i="1" s="1"/>
  <c r="BI613" i="1" s="1"/>
  <c r="AP601" i="1"/>
  <c r="BG601" i="1" s="1"/>
  <c r="BI601" i="1" s="1"/>
  <c r="AP589" i="1"/>
  <c r="BG589" i="1" s="1"/>
  <c r="BI589" i="1" s="1"/>
  <c r="AP577" i="1"/>
  <c r="BG577" i="1" s="1"/>
  <c r="BI577" i="1" s="1"/>
  <c r="AP565" i="1"/>
  <c r="BG565" i="1" s="1"/>
  <c r="BI565" i="1" s="1"/>
  <c r="AP553" i="1"/>
  <c r="BG553" i="1" s="1"/>
  <c r="BI553" i="1" s="1"/>
  <c r="AP541" i="1"/>
  <c r="BG541" i="1" s="1"/>
  <c r="BI541" i="1" s="1"/>
  <c r="AP529" i="1"/>
  <c r="BG529" i="1" s="1"/>
  <c r="BI529" i="1" s="1"/>
  <c r="AP517" i="1"/>
  <c r="BG517" i="1" s="1"/>
  <c r="BI517" i="1" s="1"/>
  <c r="AP493" i="1"/>
  <c r="BG493" i="1" s="1"/>
  <c r="BI493" i="1" s="1"/>
  <c r="AP481" i="1"/>
  <c r="BG481" i="1" s="1"/>
  <c r="BI481" i="1" s="1"/>
  <c r="BL481" i="1" s="1"/>
  <c r="AP1005" i="1"/>
  <c r="BG1005" i="1" s="1"/>
  <c r="BI1005" i="1" s="1"/>
  <c r="AP993" i="1"/>
  <c r="BG993" i="1" s="1"/>
  <c r="BI993" i="1" s="1"/>
  <c r="AP981" i="1"/>
  <c r="BG981" i="1" s="1"/>
  <c r="BI981" i="1" s="1"/>
  <c r="BK981" i="1" s="1"/>
  <c r="AP969" i="1"/>
  <c r="BG969" i="1" s="1"/>
  <c r="BI969" i="1" s="1"/>
  <c r="AP957" i="1"/>
  <c r="BG957" i="1" s="1"/>
  <c r="BI957" i="1" s="1"/>
  <c r="BK957" i="1" s="1"/>
  <c r="AP945" i="1"/>
  <c r="BG945" i="1" s="1"/>
  <c r="BI945" i="1" s="1"/>
  <c r="AP933" i="1"/>
  <c r="BG933" i="1" s="1"/>
  <c r="BI933" i="1" s="1"/>
  <c r="AP921" i="1"/>
  <c r="BG921" i="1" s="1"/>
  <c r="BI921" i="1" s="1"/>
  <c r="AP909" i="1"/>
  <c r="BG909" i="1" s="1"/>
  <c r="BI909" i="1" s="1"/>
  <c r="AP897" i="1"/>
  <c r="BG897" i="1" s="1"/>
  <c r="BI897" i="1" s="1"/>
  <c r="AP885" i="1"/>
  <c r="BG885" i="1" s="1"/>
  <c r="BI885" i="1" s="1"/>
  <c r="AP873" i="1"/>
  <c r="BG873" i="1" s="1"/>
  <c r="BI873" i="1" s="1"/>
  <c r="AP861" i="1"/>
  <c r="BG861" i="1" s="1"/>
  <c r="BI861" i="1" s="1"/>
  <c r="AP849" i="1"/>
  <c r="BG849" i="1" s="1"/>
  <c r="BI849" i="1" s="1"/>
  <c r="AP837" i="1"/>
  <c r="BG837" i="1" s="1"/>
  <c r="BI837" i="1" s="1"/>
  <c r="AP825" i="1"/>
  <c r="BG825" i="1" s="1"/>
  <c r="BI825" i="1" s="1"/>
  <c r="AP813" i="1"/>
  <c r="BG813" i="1" s="1"/>
  <c r="BI813" i="1" s="1"/>
  <c r="AP801" i="1"/>
  <c r="BG801" i="1" s="1"/>
  <c r="BI801" i="1" s="1"/>
  <c r="AP789" i="1"/>
  <c r="BG789" i="1" s="1"/>
  <c r="BI789" i="1" s="1"/>
  <c r="AP777" i="1"/>
  <c r="BG777" i="1" s="1"/>
  <c r="BI777" i="1" s="1"/>
  <c r="AP765" i="1"/>
  <c r="BG765" i="1" s="1"/>
  <c r="BI765" i="1" s="1"/>
  <c r="AP753" i="1"/>
  <c r="BG753" i="1" s="1"/>
  <c r="BI753" i="1" s="1"/>
  <c r="BK753" i="1" s="1"/>
  <c r="AP741" i="1"/>
  <c r="BG741" i="1" s="1"/>
  <c r="BI741" i="1" s="1"/>
  <c r="AP729" i="1"/>
  <c r="BG729" i="1" s="1"/>
  <c r="BI729" i="1" s="1"/>
  <c r="BL729" i="1" s="1"/>
  <c r="AP717" i="1"/>
  <c r="BG717" i="1" s="1"/>
  <c r="BI717" i="1" s="1"/>
  <c r="BL717" i="1" s="1"/>
  <c r="AP705" i="1"/>
  <c r="BG705" i="1" s="1"/>
  <c r="BI705" i="1" s="1"/>
  <c r="BL705" i="1" s="1"/>
  <c r="AP693" i="1"/>
  <c r="BG693" i="1" s="1"/>
  <c r="BI693" i="1" s="1"/>
  <c r="BK693" i="1" s="1"/>
  <c r="AP681" i="1"/>
  <c r="BG681" i="1" s="1"/>
  <c r="BI681" i="1" s="1"/>
  <c r="AP669" i="1"/>
  <c r="BG669" i="1" s="1"/>
  <c r="BI669" i="1" s="1"/>
  <c r="AP657" i="1"/>
  <c r="BG657" i="1" s="1"/>
  <c r="BI657" i="1" s="1"/>
  <c r="AP645" i="1"/>
  <c r="BG645" i="1" s="1"/>
  <c r="BI645" i="1" s="1"/>
  <c r="AP633" i="1"/>
  <c r="BG633" i="1" s="1"/>
  <c r="BI633" i="1" s="1"/>
  <c r="AP621" i="1"/>
  <c r="BG621" i="1" s="1"/>
  <c r="BI621" i="1" s="1"/>
  <c r="AP609" i="1"/>
  <c r="BG609" i="1" s="1"/>
  <c r="BI609" i="1" s="1"/>
  <c r="BL609" i="1" s="1"/>
  <c r="AP597" i="1"/>
  <c r="BG597" i="1" s="1"/>
  <c r="BI597" i="1" s="1"/>
  <c r="AP585" i="1"/>
  <c r="BG585" i="1" s="1"/>
  <c r="BI585" i="1" s="1"/>
  <c r="BK585" i="1" s="1"/>
  <c r="AP573" i="1"/>
  <c r="BG573" i="1" s="1"/>
  <c r="BI573" i="1" s="1"/>
  <c r="AP561" i="1"/>
  <c r="BG561" i="1" s="1"/>
  <c r="BI561" i="1" s="1"/>
  <c r="AP549" i="1"/>
  <c r="BG549" i="1" s="1"/>
  <c r="BI549" i="1" s="1"/>
  <c r="AP537" i="1"/>
  <c r="BG537" i="1" s="1"/>
  <c r="BI537" i="1" s="1"/>
  <c r="AP525" i="1"/>
  <c r="BG525" i="1" s="1"/>
  <c r="BI525" i="1" s="1"/>
  <c r="AP513" i="1"/>
  <c r="BG513" i="1" s="1"/>
  <c r="BI513" i="1" s="1"/>
  <c r="AP501" i="1"/>
  <c r="BG501" i="1" s="1"/>
  <c r="BI501" i="1" s="1"/>
  <c r="AP489" i="1"/>
  <c r="BG489" i="1" s="1"/>
  <c r="BI489" i="1" s="1"/>
  <c r="AP477" i="1"/>
  <c r="BG477" i="1" s="1"/>
  <c r="BI477" i="1" s="1"/>
  <c r="AP465" i="1"/>
  <c r="BG465" i="1" s="1"/>
  <c r="BI465" i="1" s="1"/>
  <c r="AP453" i="1"/>
  <c r="BG453" i="1" s="1"/>
  <c r="BI453" i="1" s="1"/>
  <c r="AP441" i="1"/>
  <c r="BG441" i="1" s="1"/>
  <c r="BI441" i="1" s="1"/>
  <c r="AP429" i="1"/>
  <c r="BG429" i="1" s="1"/>
  <c r="BI429" i="1" s="1"/>
  <c r="AP417" i="1"/>
  <c r="BG417" i="1" s="1"/>
  <c r="BI417" i="1" s="1"/>
  <c r="AP1008" i="1"/>
  <c r="BG1008" i="1" s="1"/>
  <c r="BI1008" i="1" s="1"/>
  <c r="BL1008" i="1" s="1"/>
  <c r="AP984" i="1"/>
  <c r="BG984" i="1" s="1"/>
  <c r="BI984" i="1" s="1"/>
  <c r="AP960" i="1"/>
  <c r="BG960" i="1" s="1"/>
  <c r="BI960" i="1" s="1"/>
  <c r="AP936" i="1"/>
  <c r="BG936" i="1" s="1"/>
  <c r="BI936" i="1" s="1"/>
  <c r="AP912" i="1"/>
  <c r="BG912" i="1" s="1"/>
  <c r="BI912" i="1" s="1"/>
  <c r="AP888" i="1"/>
  <c r="BG888" i="1" s="1"/>
  <c r="BI888" i="1" s="1"/>
  <c r="AP864" i="1"/>
  <c r="BG864" i="1" s="1"/>
  <c r="BI864" i="1" s="1"/>
  <c r="AP840" i="1"/>
  <c r="BG840" i="1" s="1"/>
  <c r="BI840" i="1" s="1"/>
  <c r="AP816" i="1"/>
  <c r="BG816" i="1" s="1"/>
  <c r="BI816" i="1" s="1"/>
  <c r="AP792" i="1"/>
  <c r="BG792" i="1" s="1"/>
  <c r="BI792" i="1" s="1"/>
  <c r="BL792" i="1" s="1"/>
  <c r="AP768" i="1"/>
  <c r="BG768" i="1" s="1"/>
  <c r="BI768" i="1" s="1"/>
  <c r="BL768" i="1" s="1"/>
  <c r="AP744" i="1"/>
  <c r="BG744" i="1" s="1"/>
  <c r="BI744" i="1" s="1"/>
  <c r="AP720" i="1"/>
  <c r="BG720" i="1" s="1"/>
  <c r="BI720" i="1" s="1"/>
  <c r="AP696" i="1"/>
  <c r="BG696" i="1" s="1"/>
  <c r="BI696" i="1" s="1"/>
  <c r="AP672" i="1"/>
  <c r="BG672" i="1" s="1"/>
  <c r="BI672" i="1" s="1"/>
  <c r="AP648" i="1"/>
  <c r="BG648" i="1" s="1"/>
  <c r="BI648" i="1" s="1"/>
  <c r="AP624" i="1"/>
  <c r="BG624" i="1" s="1"/>
  <c r="BI624" i="1" s="1"/>
  <c r="AP600" i="1"/>
  <c r="BG600" i="1" s="1"/>
  <c r="BI600" i="1" s="1"/>
  <c r="AP576" i="1"/>
  <c r="BG576" i="1" s="1"/>
  <c r="BI576" i="1" s="1"/>
  <c r="AP552" i="1"/>
  <c r="BG552" i="1" s="1"/>
  <c r="BI552" i="1" s="1"/>
  <c r="BK552" i="1" s="1"/>
  <c r="AP528" i="1"/>
  <c r="BG528" i="1" s="1"/>
  <c r="BI528" i="1" s="1"/>
  <c r="AP504" i="1"/>
  <c r="BG504" i="1" s="1"/>
  <c r="BI504" i="1" s="1"/>
  <c r="BL504" i="1" s="1"/>
  <c r="AP480" i="1"/>
  <c r="BG480" i="1" s="1"/>
  <c r="BI480" i="1" s="1"/>
  <c r="AP462" i="1"/>
  <c r="BG462" i="1" s="1"/>
  <c r="BI462" i="1" s="1"/>
  <c r="AP440" i="1"/>
  <c r="BG440" i="1" s="1"/>
  <c r="BI440" i="1" s="1"/>
  <c r="BK440" i="1" s="1"/>
  <c r="AP421" i="1"/>
  <c r="BG421" i="1" s="1"/>
  <c r="BI421" i="1" s="1"/>
  <c r="AP405" i="1"/>
  <c r="BG405" i="1" s="1"/>
  <c r="BI405" i="1" s="1"/>
  <c r="AP390" i="1"/>
  <c r="BG390" i="1" s="1"/>
  <c r="BI390" i="1" s="1"/>
  <c r="AP372" i="1"/>
  <c r="BG372" i="1" s="1"/>
  <c r="BI372" i="1" s="1"/>
  <c r="AP357" i="1"/>
  <c r="BG357" i="1" s="1"/>
  <c r="BI357" i="1" s="1"/>
  <c r="AP342" i="1"/>
  <c r="BG342" i="1" s="1"/>
  <c r="BI342" i="1" s="1"/>
  <c r="AP324" i="1"/>
  <c r="BG324" i="1" s="1"/>
  <c r="BI324" i="1" s="1"/>
  <c r="AP310" i="1"/>
  <c r="BG310" i="1" s="1"/>
  <c r="BI310" i="1" s="1"/>
  <c r="AP296" i="1"/>
  <c r="BG296" i="1" s="1"/>
  <c r="BI296" i="1" s="1"/>
  <c r="AP282" i="1"/>
  <c r="BG282" i="1" s="1"/>
  <c r="BI282" i="1" s="1"/>
  <c r="BK282" i="1" s="1"/>
  <c r="AP267" i="1"/>
  <c r="BG267" i="1" s="1"/>
  <c r="BI267" i="1" s="1"/>
  <c r="BL267" i="1" s="1"/>
  <c r="AP252" i="1"/>
  <c r="BG252" i="1" s="1"/>
  <c r="BI252" i="1" s="1"/>
  <c r="AP238" i="1"/>
  <c r="BG238" i="1" s="1"/>
  <c r="BI238" i="1" s="1"/>
  <c r="AP224" i="1"/>
  <c r="BG224" i="1" s="1"/>
  <c r="BI224" i="1" s="1"/>
  <c r="BK224" i="1" s="1"/>
  <c r="AP210" i="1"/>
  <c r="BG210" i="1" s="1"/>
  <c r="BI210" i="1" s="1"/>
  <c r="AP195" i="1"/>
  <c r="BG195" i="1" s="1"/>
  <c r="BI195" i="1" s="1"/>
  <c r="AP180" i="1"/>
  <c r="BG180" i="1" s="1"/>
  <c r="BI180" i="1" s="1"/>
  <c r="AP166" i="1"/>
  <c r="BG166" i="1" s="1"/>
  <c r="BI166" i="1" s="1"/>
  <c r="AP152" i="1"/>
  <c r="BG152" i="1" s="1"/>
  <c r="BI152" i="1" s="1"/>
  <c r="AP138" i="1"/>
  <c r="BG138" i="1" s="1"/>
  <c r="BI138" i="1" s="1"/>
  <c r="AP123" i="1"/>
  <c r="BG123" i="1" s="1"/>
  <c r="BI123" i="1" s="1"/>
  <c r="AP108" i="1"/>
  <c r="BG108" i="1" s="1"/>
  <c r="BI108" i="1" s="1"/>
  <c r="BL108" i="1" s="1"/>
  <c r="AP94" i="1"/>
  <c r="BG94" i="1" s="1"/>
  <c r="BI94" i="1" s="1"/>
  <c r="AP80" i="1"/>
  <c r="BG80" i="1" s="1"/>
  <c r="BI80" i="1" s="1"/>
  <c r="AP66" i="1"/>
  <c r="BG66" i="1" s="1"/>
  <c r="BI66" i="1" s="1"/>
  <c r="AP51" i="1"/>
  <c r="BG51" i="1" s="1"/>
  <c r="BI51" i="1" s="1"/>
  <c r="AP36" i="1"/>
  <c r="BG36" i="1" s="1"/>
  <c r="BI36" i="1" s="1"/>
  <c r="AP22" i="1"/>
  <c r="BG22" i="1" s="1"/>
  <c r="BI22" i="1" s="1"/>
  <c r="AP906" i="1"/>
  <c r="BG906" i="1" s="1"/>
  <c r="BI906" i="1" s="1"/>
  <c r="AP522" i="1"/>
  <c r="BG522" i="1" s="1"/>
  <c r="BI522" i="1" s="1"/>
  <c r="AP382" i="1"/>
  <c r="BG382" i="1" s="1"/>
  <c r="BI382" i="1" s="1"/>
  <c r="AP289" i="1"/>
  <c r="BG289" i="1" s="1"/>
  <c r="BI289" i="1" s="1"/>
  <c r="AP217" i="1"/>
  <c r="BG217" i="1" s="1"/>
  <c r="BI217" i="1" s="1"/>
  <c r="AP175" i="1"/>
  <c r="BG175" i="1" s="1"/>
  <c r="BI175" i="1" s="1"/>
  <c r="AP73" i="1"/>
  <c r="BG73" i="1" s="1"/>
  <c r="BI73" i="1" s="1"/>
  <c r="AP996" i="1"/>
  <c r="BG996" i="1" s="1"/>
  <c r="BI996" i="1" s="1"/>
  <c r="AP852" i="1"/>
  <c r="BG852" i="1" s="1"/>
  <c r="BI852" i="1" s="1"/>
  <c r="AP708" i="1"/>
  <c r="BG708" i="1" s="1"/>
  <c r="BI708" i="1" s="1"/>
  <c r="AP612" i="1"/>
  <c r="BG612" i="1" s="1"/>
  <c r="BI612" i="1" s="1"/>
  <c r="AP492" i="1"/>
  <c r="BG492" i="1" s="1"/>
  <c r="BI492" i="1" s="1"/>
  <c r="AP431" i="1"/>
  <c r="BG431" i="1" s="1"/>
  <c r="BI431" i="1" s="1"/>
  <c r="AP348" i="1"/>
  <c r="BG348" i="1" s="1"/>
  <c r="BI348" i="1" s="1"/>
  <c r="AP1007" i="1"/>
  <c r="BG1007" i="1" s="1"/>
  <c r="BI1007" i="1" s="1"/>
  <c r="BL1007" i="1" s="1"/>
  <c r="AP983" i="1"/>
  <c r="BG983" i="1" s="1"/>
  <c r="BI983" i="1" s="1"/>
  <c r="AP959" i="1"/>
  <c r="BG959" i="1" s="1"/>
  <c r="BI959" i="1" s="1"/>
  <c r="BL959" i="1" s="1"/>
  <c r="AP935" i="1"/>
  <c r="BG935" i="1" s="1"/>
  <c r="BI935" i="1" s="1"/>
  <c r="BK935" i="1" s="1"/>
  <c r="AP911" i="1"/>
  <c r="BG911" i="1" s="1"/>
  <c r="BI911" i="1" s="1"/>
  <c r="AP887" i="1"/>
  <c r="BG887" i="1" s="1"/>
  <c r="BI887" i="1" s="1"/>
  <c r="AP863" i="1"/>
  <c r="BG863" i="1" s="1"/>
  <c r="BI863" i="1" s="1"/>
  <c r="AP839" i="1"/>
  <c r="BG839" i="1" s="1"/>
  <c r="BI839" i="1" s="1"/>
  <c r="AP815" i="1"/>
  <c r="BG815" i="1" s="1"/>
  <c r="BI815" i="1" s="1"/>
  <c r="AP791" i="1"/>
  <c r="BG791" i="1" s="1"/>
  <c r="BI791" i="1" s="1"/>
  <c r="AP767" i="1"/>
  <c r="BG767" i="1" s="1"/>
  <c r="BI767" i="1" s="1"/>
  <c r="AP743" i="1"/>
  <c r="BG743" i="1" s="1"/>
  <c r="BI743" i="1" s="1"/>
  <c r="AP719" i="1"/>
  <c r="BG719" i="1" s="1"/>
  <c r="BI719" i="1" s="1"/>
  <c r="AP695" i="1"/>
  <c r="BG695" i="1" s="1"/>
  <c r="BI695" i="1" s="1"/>
  <c r="AP671" i="1"/>
  <c r="BG671" i="1" s="1"/>
  <c r="BI671" i="1" s="1"/>
  <c r="AP647" i="1"/>
  <c r="BG647" i="1" s="1"/>
  <c r="BI647" i="1" s="1"/>
  <c r="AP623" i="1"/>
  <c r="BG623" i="1" s="1"/>
  <c r="BI623" i="1" s="1"/>
  <c r="AP599" i="1"/>
  <c r="BG599" i="1" s="1"/>
  <c r="BI599" i="1" s="1"/>
  <c r="AP575" i="1"/>
  <c r="BG575" i="1" s="1"/>
  <c r="BI575" i="1" s="1"/>
  <c r="AP551" i="1"/>
  <c r="BG551" i="1" s="1"/>
  <c r="BI551" i="1" s="1"/>
  <c r="AP527" i="1"/>
  <c r="BG527" i="1" s="1"/>
  <c r="BI527" i="1" s="1"/>
  <c r="AP503" i="1"/>
  <c r="BG503" i="1" s="1"/>
  <c r="BI503" i="1" s="1"/>
  <c r="AP479" i="1"/>
  <c r="BG479" i="1" s="1"/>
  <c r="BI479" i="1" s="1"/>
  <c r="AP457" i="1"/>
  <c r="BG457" i="1" s="1"/>
  <c r="BI457" i="1" s="1"/>
  <c r="AP439" i="1"/>
  <c r="BG439" i="1" s="1"/>
  <c r="BI439" i="1" s="1"/>
  <c r="AP420" i="1"/>
  <c r="BG420" i="1" s="1"/>
  <c r="BI420" i="1" s="1"/>
  <c r="AP404" i="1"/>
  <c r="BG404" i="1" s="1"/>
  <c r="BI404" i="1" s="1"/>
  <c r="AP389" i="1"/>
  <c r="BG389" i="1" s="1"/>
  <c r="BI389" i="1" s="1"/>
  <c r="AP371" i="1"/>
  <c r="BG371" i="1" s="1"/>
  <c r="BI371" i="1" s="1"/>
  <c r="AP356" i="1"/>
  <c r="BG356" i="1" s="1"/>
  <c r="BI356" i="1" s="1"/>
  <c r="BK356" i="1" s="1"/>
  <c r="AP341" i="1"/>
  <c r="BG341" i="1" s="1"/>
  <c r="BI341" i="1" s="1"/>
  <c r="AP323" i="1"/>
  <c r="BG323" i="1" s="1"/>
  <c r="BI323" i="1" s="1"/>
  <c r="AP309" i="1"/>
  <c r="BG309" i="1" s="1"/>
  <c r="BI309" i="1" s="1"/>
  <c r="AP295" i="1"/>
  <c r="BG295" i="1" s="1"/>
  <c r="BI295" i="1" s="1"/>
  <c r="AP281" i="1"/>
  <c r="BG281" i="1" s="1"/>
  <c r="BI281" i="1" s="1"/>
  <c r="AP265" i="1"/>
  <c r="BG265" i="1" s="1"/>
  <c r="BI265" i="1" s="1"/>
  <c r="AP251" i="1"/>
  <c r="BG251" i="1" s="1"/>
  <c r="BI251" i="1" s="1"/>
  <c r="AP237" i="1"/>
  <c r="BG237" i="1" s="1"/>
  <c r="BI237" i="1" s="1"/>
  <c r="AP223" i="1"/>
  <c r="BG223" i="1" s="1"/>
  <c r="BI223" i="1" s="1"/>
  <c r="BL223" i="1" s="1"/>
  <c r="AP209" i="1"/>
  <c r="BG209" i="1" s="1"/>
  <c r="BI209" i="1" s="1"/>
  <c r="BL209" i="1" s="1"/>
  <c r="AP193" i="1"/>
  <c r="BG193" i="1" s="1"/>
  <c r="BI193" i="1" s="1"/>
  <c r="AP179" i="1"/>
  <c r="BG179" i="1" s="1"/>
  <c r="BI179" i="1" s="1"/>
  <c r="AP165" i="1"/>
  <c r="BG165" i="1" s="1"/>
  <c r="BI165" i="1" s="1"/>
  <c r="AP151" i="1"/>
  <c r="BG151" i="1" s="1"/>
  <c r="BI151" i="1" s="1"/>
  <c r="BL151" i="1" s="1"/>
  <c r="AP137" i="1"/>
  <c r="BG137" i="1" s="1"/>
  <c r="BI137" i="1" s="1"/>
  <c r="AP121" i="1"/>
  <c r="BG121" i="1" s="1"/>
  <c r="BI121" i="1" s="1"/>
  <c r="AP107" i="1"/>
  <c r="BG107" i="1" s="1"/>
  <c r="BI107" i="1" s="1"/>
  <c r="AP93" i="1"/>
  <c r="BG93" i="1" s="1"/>
  <c r="BI93" i="1" s="1"/>
  <c r="AP79" i="1"/>
  <c r="BG79" i="1" s="1"/>
  <c r="BI79" i="1" s="1"/>
  <c r="BK79" i="1" s="1"/>
  <c r="AP65" i="1"/>
  <c r="BG65" i="1" s="1"/>
  <c r="BI65" i="1" s="1"/>
  <c r="AP49" i="1"/>
  <c r="BG49" i="1" s="1"/>
  <c r="BI49" i="1" s="1"/>
  <c r="AP35" i="1"/>
  <c r="BG35" i="1" s="1"/>
  <c r="BI35" i="1" s="1"/>
  <c r="BL35" i="1" s="1"/>
  <c r="AP21" i="1"/>
  <c r="BG21" i="1" s="1"/>
  <c r="BI21" i="1" s="1"/>
  <c r="AP164" i="1"/>
  <c r="BG164" i="1" s="1"/>
  <c r="BI164" i="1" s="1"/>
  <c r="AP135" i="1"/>
  <c r="BG135" i="1" s="1"/>
  <c r="BI135" i="1" s="1"/>
  <c r="AP106" i="1"/>
  <c r="BG106" i="1" s="1"/>
  <c r="BI106" i="1" s="1"/>
  <c r="AP78" i="1"/>
  <c r="BG78" i="1" s="1"/>
  <c r="BI78" i="1" s="1"/>
  <c r="AP20" i="1"/>
  <c r="BG20" i="1" s="1"/>
  <c r="BI20" i="1" s="1"/>
  <c r="AP644" i="1"/>
  <c r="BG644" i="1" s="1"/>
  <c r="BI644" i="1" s="1"/>
  <c r="AP572" i="1"/>
  <c r="BG572" i="1" s="1"/>
  <c r="BI572" i="1" s="1"/>
  <c r="AP524" i="1"/>
  <c r="BG524" i="1" s="1"/>
  <c r="BI524" i="1" s="1"/>
  <c r="AP500" i="1"/>
  <c r="BG500" i="1" s="1"/>
  <c r="BI500" i="1" s="1"/>
  <c r="AP455" i="1"/>
  <c r="BG455" i="1" s="1"/>
  <c r="BI455" i="1" s="1"/>
  <c r="AP402" i="1"/>
  <c r="BG402" i="1" s="1"/>
  <c r="BI402" i="1" s="1"/>
  <c r="AP369" i="1"/>
  <c r="BG369" i="1" s="1"/>
  <c r="BI369" i="1" s="1"/>
  <c r="BK369" i="1" s="1"/>
  <c r="AP336" i="1"/>
  <c r="BG336" i="1" s="1"/>
  <c r="BI336" i="1" s="1"/>
  <c r="AP307" i="1"/>
  <c r="BG307" i="1" s="1"/>
  <c r="BI307" i="1" s="1"/>
  <c r="AP277" i="1"/>
  <c r="BG277" i="1" s="1"/>
  <c r="BI277" i="1" s="1"/>
  <c r="BL277" i="1" s="1"/>
  <c r="AP249" i="1"/>
  <c r="BG249" i="1" s="1"/>
  <c r="BI249" i="1" s="1"/>
  <c r="AP221" i="1"/>
  <c r="BG221" i="1" s="1"/>
  <c r="BI221" i="1" s="1"/>
  <c r="AP191" i="1"/>
  <c r="BG191" i="1" s="1"/>
  <c r="BI191" i="1" s="1"/>
  <c r="AP149" i="1"/>
  <c r="BG149" i="1" s="1"/>
  <c r="BI149" i="1" s="1"/>
  <c r="AP119" i="1"/>
  <c r="BG119" i="1" s="1"/>
  <c r="BI119" i="1" s="1"/>
  <c r="AP77" i="1"/>
  <c r="BG77" i="1" s="1"/>
  <c r="BI77" i="1" s="1"/>
  <c r="AP47" i="1"/>
  <c r="BG47" i="1" s="1"/>
  <c r="BI47" i="1" s="1"/>
  <c r="BL47" i="1" s="1"/>
  <c r="AP190" i="1"/>
  <c r="BG190" i="1" s="1"/>
  <c r="BI190" i="1" s="1"/>
  <c r="AP75" i="1"/>
  <c r="BG75" i="1" s="1"/>
  <c r="BI75" i="1" s="1"/>
  <c r="AP18" i="1"/>
  <c r="BG18" i="1" s="1"/>
  <c r="BI18" i="1" s="1"/>
  <c r="BL18" i="1" s="1"/>
  <c r="AP930" i="1"/>
  <c r="BG930" i="1" s="1"/>
  <c r="BI930" i="1" s="1"/>
  <c r="AP834" i="1"/>
  <c r="BG834" i="1" s="1"/>
  <c r="BI834" i="1" s="1"/>
  <c r="BK834" i="1" s="1"/>
  <c r="AP738" i="1"/>
  <c r="BG738" i="1" s="1"/>
  <c r="BI738" i="1" s="1"/>
  <c r="AP666" i="1"/>
  <c r="BG666" i="1" s="1"/>
  <c r="BI666" i="1" s="1"/>
  <c r="AP546" i="1"/>
  <c r="BG546" i="1" s="1"/>
  <c r="BI546" i="1" s="1"/>
  <c r="AP452" i="1"/>
  <c r="BG452" i="1" s="1"/>
  <c r="BI452" i="1" s="1"/>
  <c r="AP367" i="1"/>
  <c r="BG367" i="1" s="1"/>
  <c r="BI367" i="1" s="1"/>
  <c r="AP305" i="1"/>
  <c r="BG305" i="1" s="1"/>
  <c r="BI305" i="1" s="1"/>
  <c r="AP261" i="1"/>
  <c r="BG261" i="1" s="1"/>
  <c r="BI261" i="1" s="1"/>
  <c r="AP161" i="1"/>
  <c r="BG161" i="1" s="1"/>
  <c r="BI161" i="1" s="1"/>
  <c r="BK161" i="1" s="1"/>
  <c r="AP89" i="1"/>
  <c r="BG89" i="1" s="1"/>
  <c r="BI89" i="1" s="1"/>
  <c r="AP31" i="1"/>
  <c r="BG31" i="1" s="1"/>
  <c r="BI31" i="1" s="1"/>
  <c r="AP900" i="1"/>
  <c r="BG900" i="1" s="1"/>
  <c r="BI900" i="1" s="1"/>
  <c r="AP684" i="1"/>
  <c r="BG684" i="1" s="1"/>
  <c r="BI684" i="1" s="1"/>
  <c r="BK684" i="1" s="1"/>
  <c r="AP564" i="1"/>
  <c r="BG564" i="1" s="1"/>
  <c r="BI564" i="1" s="1"/>
  <c r="AP451" i="1"/>
  <c r="BG451" i="1" s="1"/>
  <c r="BI451" i="1" s="1"/>
  <c r="AP381" i="1"/>
  <c r="BG381" i="1" s="1"/>
  <c r="BI381" i="1" s="1"/>
  <c r="AP1006" i="1"/>
  <c r="BG1006" i="1" s="1"/>
  <c r="BI1006" i="1" s="1"/>
  <c r="AP982" i="1"/>
  <c r="BG982" i="1" s="1"/>
  <c r="BI982" i="1" s="1"/>
  <c r="BL982" i="1" s="1"/>
  <c r="AP958" i="1"/>
  <c r="BG958" i="1" s="1"/>
  <c r="BI958" i="1" s="1"/>
  <c r="AP934" i="1"/>
  <c r="BG934" i="1" s="1"/>
  <c r="BI934" i="1" s="1"/>
  <c r="AP910" i="1"/>
  <c r="BG910" i="1" s="1"/>
  <c r="BI910" i="1" s="1"/>
  <c r="AP886" i="1"/>
  <c r="BG886" i="1" s="1"/>
  <c r="BI886" i="1" s="1"/>
  <c r="AP862" i="1"/>
  <c r="BG862" i="1" s="1"/>
  <c r="BI862" i="1" s="1"/>
  <c r="BL862" i="1" s="1"/>
  <c r="AP838" i="1"/>
  <c r="BG838" i="1" s="1"/>
  <c r="BI838" i="1" s="1"/>
  <c r="AP814" i="1"/>
  <c r="BG814" i="1" s="1"/>
  <c r="BI814" i="1" s="1"/>
  <c r="AP790" i="1"/>
  <c r="BG790" i="1" s="1"/>
  <c r="BI790" i="1" s="1"/>
  <c r="AP766" i="1"/>
  <c r="BG766" i="1" s="1"/>
  <c r="BI766" i="1" s="1"/>
  <c r="AP742" i="1"/>
  <c r="BG742" i="1" s="1"/>
  <c r="BI742" i="1" s="1"/>
  <c r="AP718" i="1"/>
  <c r="BG718" i="1" s="1"/>
  <c r="BI718" i="1" s="1"/>
  <c r="AP694" i="1"/>
  <c r="BG694" i="1" s="1"/>
  <c r="BI694" i="1" s="1"/>
  <c r="AP670" i="1"/>
  <c r="BG670" i="1" s="1"/>
  <c r="BI670" i="1" s="1"/>
  <c r="AP646" i="1"/>
  <c r="BG646" i="1" s="1"/>
  <c r="BI646" i="1" s="1"/>
  <c r="BL646" i="1" s="1"/>
  <c r="AP622" i="1"/>
  <c r="BG622" i="1" s="1"/>
  <c r="BI622" i="1" s="1"/>
  <c r="BL622" i="1" s="1"/>
  <c r="AP598" i="1"/>
  <c r="BG598" i="1" s="1"/>
  <c r="BI598" i="1" s="1"/>
  <c r="AP574" i="1"/>
  <c r="BG574" i="1" s="1"/>
  <c r="BI574" i="1" s="1"/>
  <c r="AP550" i="1"/>
  <c r="BG550" i="1" s="1"/>
  <c r="BI550" i="1" s="1"/>
  <c r="AP526" i="1"/>
  <c r="BG526" i="1" s="1"/>
  <c r="BI526" i="1" s="1"/>
  <c r="BK526" i="1" s="1"/>
  <c r="AP502" i="1"/>
  <c r="BG502" i="1" s="1"/>
  <c r="BI502" i="1" s="1"/>
  <c r="AP478" i="1"/>
  <c r="BG478" i="1" s="1"/>
  <c r="BI478" i="1" s="1"/>
  <c r="AP456" i="1"/>
  <c r="BG456" i="1" s="1"/>
  <c r="BI456" i="1" s="1"/>
  <c r="AP438" i="1"/>
  <c r="BG438" i="1" s="1"/>
  <c r="BI438" i="1" s="1"/>
  <c r="AP419" i="1"/>
  <c r="BG419" i="1" s="1"/>
  <c r="BI419" i="1" s="1"/>
  <c r="AP403" i="1"/>
  <c r="BG403" i="1" s="1"/>
  <c r="BI403" i="1" s="1"/>
  <c r="AP385" i="1"/>
  <c r="BG385" i="1" s="1"/>
  <c r="BI385" i="1" s="1"/>
  <c r="AP370" i="1"/>
  <c r="BG370" i="1" s="1"/>
  <c r="BI370" i="1" s="1"/>
  <c r="AP355" i="1"/>
  <c r="BG355" i="1" s="1"/>
  <c r="BI355" i="1" s="1"/>
  <c r="AP337" i="1"/>
  <c r="BG337" i="1" s="1"/>
  <c r="BI337" i="1" s="1"/>
  <c r="AP322" i="1"/>
  <c r="BG322" i="1" s="1"/>
  <c r="BI322" i="1" s="1"/>
  <c r="AP308" i="1"/>
  <c r="BG308" i="1" s="1"/>
  <c r="BI308" i="1" s="1"/>
  <c r="AP294" i="1"/>
  <c r="BG294" i="1" s="1"/>
  <c r="BI294" i="1" s="1"/>
  <c r="AP279" i="1"/>
  <c r="BG279" i="1" s="1"/>
  <c r="BI279" i="1" s="1"/>
  <c r="AP264" i="1"/>
  <c r="BG264" i="1" s="1"/>
  <c r="BI264" i="1" s="1"/>
  <c r="AP250" i="1"/>
  <c r="BG250" i="1" s="1"/>
  <c r="BI250" i="1" s="1"/>
  <c r="AP236" i="1"/>
  <c r="BG236" i="1" s="1"/>
  <c r="BI236" i="1" s="1"/>
  <c r="BK236" i="1" s="1"/>
  <c r="AP222" i="1"/>
  <c r="BG222" i="1" s="1"/>
  <c r="BI222" i="1" s="1"/>
  <c r="AP207" i="1"/>
  <c r="BG207" i="1" s="1"/>
  <c r="BI207" i="1" s="1"/>
  <c r="AP192" i="1"/>
  <c r="BG192" i="1" s="1"/>
  <c r="BI192" i="1" s="1"/>
  <c r="BL192" i="1" s="1"/>
  <c r="AP178" i="1"/>
  <c r="BG178" i="1" s="1"/>
  <c r="BI178" i="1" s="1"/>
  <c r="BK178" i="1" s="1"/>
  <c r="AP150" i="1"/>
  <c r="BG150" i="1" s="1"/>
  <c r="BI150" i="1" s="1"/>
  <c r="AP120" i="1"/>
  <c r="BG120" i="1" s="1"/>
  <c r="BI120" i="1" s="1"/>
  <c r="AP92" i="1"/>
  <c r="BG92" i="1" s="1"/>
  <c r="BI92" i="1" s="1"/>
  <c r="AP63" i="1"/>
  <c r="BG63" i="1" s="1"/>
  <c r="BI63" i="1" s="1"/>
  <c r="AP48" i="1"/>
  <c r="BG48" i="1" s="1"/>
  <c r="BI48" i="1" s="1"/>
  <c r="AP34" i="1"/>
  <c r="BG34" i="1" s="1"/>
  <c r="BI34" i="1" s="1"/>
  <c r="AP668" i="1"/>
  <c r="BG668" i="1" s="1"/>
  <c r="BI668" i="1" s="1"/>
  <c r="AP596" i="1"/>
  <c r="BG596" i="1" s="1"/>
  <c r="BI596" i="1" s="1"/>
  <c r="AP548" i="1"/>
  <c r="BG548" i="1" s="1"/>
  <c r="BI548" i="1" s="1"/>
  <c r="AP476" i="1"/>
  <c r="BG476" i="1" s="1"/>
  <c r="BI476" i="1" s="1"/>
  <c r="BL476" i="1" s="1"/>
  <c r="AP418" i="1"/>
  <c r="BG418" i="1" s="1"/>
  <c r="BI418" i="1" s="1"/>
  <c r="AP384" i="1"/>
  <c r="BG384" i="1" s="1"/>
  <c r="BI384" i="1" s="1"/>
  <c r="AP354" i="1"/>
  <c r="BG354" i="1" s="1"/>
  <c r="BI354" i="1" s="1"/>
  <c r="AP321" i="1"/>
  <c r="BG321" i="1" s="1"/>
  <c r="BI321" i="1" s="1"/>
  <c r="AP293" i="1"/>
  <c r="BG293" i="1" s="1"/>
  <c r="BI293" i="1" s="1"/>
  <c r="AP263" i="1"/>
  <c r="BG263" i="1" s="1"/>
  <c r="BI263" i="1" s="1"/>
  <c r="AP235" i="1"/>
  <c r="BG235" i="1" s="1"/>
  <c r="BI235" i="1" s="1"/>
  <c r="AP205" i="1"/>
  <c r="BG205" i="1" s="1"/>
  <c r="BI205" i="1" s="1"/>
  <c r="AP177" i="1"/>
  <c r="BG177" i="1" s="1"/>
  <c r="BI177" i="1" s="1"/>
  <c r="AP133" i="1"/>
  <c r="BG133" i="1" s="1"/>
  <c r="BI133" i="1" s="1"/>
  <c r="AP105" i="1"/>
  <c r="BG105" i="1" s="1"/>
  <c r="BI105" i="1" s="1"/>
  <c r="AP61" i="1"/>
  <c r="BG61" i="1" s="1"/>
  <c r="BI61" i="1" s="1"/>
  <c r="AP33" i="1"/>
  <c r="BG33" i="1" s="1"/>
  <c r="BI33" i="1" s="1"/>
  <c r="BK33" i="1" s="1"/>
  <c r="AP162" i="1"/>
  <c r="BG162" i="1" s="1"/>
  <c r="BI162" i="1" s="1"/>
  <c r="AP90" i="1"/>
  <c r="BG90" i="1" s="1"/>
  <c r="BI90" i="1" s="1"/>
  <c r="AP32" i="1"/>
  <c r="BG32" i="1" s="1"/>
  <c r="BI32" i="1" s="1"/>
  <c r="AP978" i="1"/>
  <c r="BG978" i="1" s="1"/>
  <c r="BI978" i="1" s="1"/>
  <c r="AP810" i="1"/>
  <c r="BG810" i="1" s="1"/>
  <c r="BI810" i="1" s="1"/>
  <c r="AP714" i="1"/>
  <c r="BG714" i="1" s="1"/>
  <c r="BI714" i="1" s="1"/>
  <c r="AP618" i="1"/>
  <c r="BG618" i="1" s="1"/>
  <c r="BI618" i="1" s="1"/>
  <c r="AP498" i="1"/>
  <c r="BG498" i="1" s="1"/>
  <c r="BI498" i="1" s="1"/>
  <c r="AP415" i="1"/>
  <c r="BG415" i="1" s="1"/>
  <c r="BI415" i="1" s="1"/>
  <c r="BK415" i="1" s="1"/>
  <c r="AP319" i="1"/>
  <c r="BG319" i="1" s="1"/>
  <c r="BI319" i="1" s="1"/>
  <c r="AP233" i="1"/>
  <c r="BG233" i="1" s="1"/>
  <c r="BI233" i="1" s="1"/>
  <c r="AP189" i="1"/>
  <c r="BG189" i="1" s="1"/>
  <c r="BI189" i="1" s="1"/>
  <c r="AP117" i="1"/>
  <c r="BG117" i="1" s="1"/>
  <c r="BI117" i="1" s="1"/>
  <c r="AP45" i="1"/>
  <c r="BG45" i="1" s="1"/>
  <c r="BI45" i="1" s="1"/>
  <c r="AP948" i="1"/>
  <c r="BG948" i="1" s="1"/>
  <c r="BI948" i="1" s="1"/>
  <c r="AP804" i="1"/>
  <c r="BG804" i="1" s="1"/>
  <c r="BI804" i="1" s="1"/>
  <c r="AP732" i="1"/>
  <c r="BG732" i="1" s="1"/>
  <c r="BI732" i="1" s="1"/>
  <c r="AP588" i="1"/>
  <c r="BG588" i="1" s="1"/>
  <c r="BI588" i="1" s="1"/>
  <c r="AP469" i="1"/>
  <c r="BG469" i="1" s="1"/>
  <c r="BI469" i="1" s="1"/>
  <c r="AP366" i="1"/>
  <c r="BG366" i="1" s="1"/>
  <c r="BI366" i="1" s="1"/>
  <c r="AP1004" i="1"/>
  <c r="BG1004" i="1" s="1"/>
  <c r="BI1004" i="1" s="1"/>
  <c r="AP980" i="1"/>
  <c r="BG980" i="1" s="1"/>
  <c r="BI980" i="1" s="1"/>
  <c r="AP956" i="1"/>
  <c r="BG956" i="1" s="1"/>
  <c r="BI956" i="1" s="1"/>
  <c r="AP932" i="1"/>
  <c r="BG932" i="1" s="1"/>
  <c r="BI932" i="1" s="1"/>
  <c r="AP908" i="1"/>
  <c r="BG908" i="1" s="1"/>
  <c r="BI908" i="1" s="1"/>
  <c r="AP884" i="1"/>
  <c r="BG884" i="1" s="1"/>
  <c r="BI884" i="1" s="1"/>
  <c r="AP860" i="1"/>
  <c r="BG860" i="1" s="1"/>
  <c r="BI860" i="1" s="1"/>
  <c r="AP836" i="1"/>
  <c r="BG836" i="1" s="1"/>
  <c r="BI836" i="1" s="1"/>
  <c r="BL836" i="1" s="1"/>
  <c r="AP812" i="1"/>
  <c r="BG812" i="1" s="1"/>
  <c r="BI812" i="1" s="1"/>
  <c r="AP788" i="1"/>
  <c r="BG788" i="1" s="1"/>
  <c r="BI788" i="1" s="1"/>
  <c r="AP764" i="1"/>
  <c r="BG764" i="1" s="1"/>
  <c r="BI764" i="1" s="1"/>
  <c r="AP740" i="1"/>
  <c r="BG740" i="1" s="1"/>
  <c r="BI740" i="1" s="1"/>
  <c r="AP716" i="1"/>
  <c r="BG716" i="1" s="1"/>
  <c r="BI716" i="1" s="1"/>
  <c r="BK716" i="1" s="1"/>
  <c r="AP692" i="1"/>
  <c r="BG692" i="1" s="1"/>
  <c r="BI692" i="1" s="1"/>
  <c r="AP620" i="1"/>
  <c r="BG620" i="1" s="1"/>
  <c r="BI620" i="1" s="1"/>
  <c r="AP437" i="1"/>
  <c r="BG437" i="1" s="1"/>
  <c r="BI437" i="1" s="1"/>
  <c r="BL437" i="1" s="1"/>
  <c r="AP163" i="1"/>
  <c r="BG163" i="1" s="1"/>
  <c r="BI163" i="1" s="1"/>
  <c r="BK163" i="1" s="1"/>
  <c r="AP91" i="1"/>
  <c r="BG91" i="1" s="1"/>
  <c r="BI91" i="1" s="1"/>
  <c r="AP19" i="1"/>
  <c r="BG19" i="1" s="1"/>
  <c r="BI19" i="1" s="1"/>
  <c r="AP147" i="1"/>
  <c r="BG147" i="1" s="1"/>
  <c r="BI147" i="1" s="1"/>
  <c r="AP118" i="1"/>
  <c r="BG118" i="1" s="1"/>
  <c r="BI118" i="1" s="1"/>
  <c r="AP60" i="1"/>
  <c r="BG60" i="1" s="1"/>
  <c r="BI60" i="1" s="1"/>
  <c r="AP1002" i="1"/>
  <c r="BG1002" i="1" s="1"/>
  <c r="BI1002" i="1" s="1"/>
  <c r="AP882" i="1"/>
  <c r="BG882" i="1" s="1"/>
  <c r="BI882" i="1" s="1"/>
  <c r="AP786" i="1"/>
  <c r="BG786" i="1" s="1"/>
  <c r="BI786" i="1" s="1"/>
  <c r="BK786" i="1" s="1"/>
  <c r="AP690" i="1"/>
  <c r="BG690" i="1" s="1"/>
  <c r="BI690" i="1" s="1"/>
  <c r="AP570" i="1"/>
  <c r="BG570" i="1" s="1"/>
  <c r="BI570" i="1" s="1"/>
  <c r="BL570" i="1" s="1"/>
  <c r="AP432" i="1"/>
  <c r="BG432" i="1" s="1"/>
  <c r="BI432" i="1" s="1"/>
  <c r="BL432" i="1" s="1"/>
  <c r="AP349" i="1"/>
  <c r="BG349" i="1" s="1"/>
  <c r="BI349" i="1" s="1"/>
  <c r="AP247" i="1"/>
  <c r="BG247" i="1" s="1"/>
  <c r="BI247" i="1" s="1"/>
  <c r="AP131" i="1"/>
  <c r="BG131" i="1" s="1"/>
  <c r="BI131" i="1" s="1"/>
  <c r="AP59" i="1"/>
  <c r="BG59" i="1" s="1"/>
  <c r="BI59" i="1" s="1"/>
  <c r="AP972" i="1"/>
  <c r="BG972" i="1" s="1"/>
  <c r="BI972" i="1" s="1"/>
  <c r="AP876" i="1"/>
  <c r="BG876" i="1" s="1"/>
  <c r="BI876" i="1" s="1"/>
  <c r="AP756" i="1"/>
  <c r="BG756" i="1" s="1"/>
  <c r="BI756" i="1" s="1"/>
  <c r="AP660" i="1"/>
  <c r="BG660" i="1" s="1"/>
  <c r="BI660" i="1" s="1"/>
  <c r="AP516" i="1"/>
  <c r="BG516" i="1" s="1"/>
  <c r="BI516" i="1" s="1"/>
  <c r="BK516" i="1" s="1"/>
  <c r="AP396" i="1"/>
  <c r="BG396" i="1" s="1"/>
  <c r="BI396" i="1" s="1"/>
  <c r="AP318" i="1"/>
  <c r="BG318" i="1" s="1"/>
  <c r="BI318" i="1" s="1"/>
  <c r="AP1003" i="1"/>
  <c r="BG1003" i="1" s="1"/>
  <c r="BI1003" i="1" s="1"/>
  <c r="BL1003" i="1" s="1"/>
  <c r="AP979" i="1"/>
  <c r="BG979" i="1" s="1"/>
  <c r="BI979" i="1" s="1"/>
  <c r="AP955" i="1"/>
  <c r="BG955" i="1" s="1"/>
  <c r="BI955" i="1" s="1"/>
  <c r="BK955" i="1" s="1"/>
  <c r="AP931" i="1"/>
  <c r="BG931" i="1" s="1"/>
  <c r="BI931" i="1" s="1"/>
  <c r="AP907" i="1"/>
  <c r="BG907" i="1" s="1"/>
  <c r="BI907" i="1" s="1"/>
  <c r="AP883" i="1"/>
  <c r="BG883" i="1" s="1"/>
  <c r="BI883" i="1" s="1"/>
  <c r="AP859" i="1"/>
  <c r="BG859" i="1" s="1"/>
  <c r="BI859" i="1" s="1"/>
  <c r="AP835" i="1"/>
  <c r="BG835" i="1" s="1"/>
  <c r="BI835" i="1" s="1"/>
  <c r="AP811" i="1"/>
  <c r="BG811" i="1" s="1"/>
  <c r="BI811" i="1" s="1"/>
  <c r="AP787" i="1"/>
  <c r="BG787" i="1" s="1"/>
  <c r="BI787" i="1" s="1"/>
  <c r="AP763" i="1"/>
  <c r="BG763" i="1" s="1"/>
  <c r="BI763" i="1" s="1"/>
  <c r="AP739" i="1"/>
  <c r="BG739" i="1" s="1"/>
  <c r="BI739" i="1" s="1"/>
  <c r="BL739" i="1" s="1"/>
  <c r="AP715" i="1"/>
  <c r="BG715" i="1" s="1"/>
  <c r="BI715" i="1" s="1"/>
  <c r="AP691" i="1"/>
  <c r="BG691" i="1" s="1"/>
  <c r="BI691" i="1" s="1"/>
  <c r="BK691" i="1" s="1"/>
  <c r="AP667" i="1"/>
  <c r="BG667" i="1" s="1"/>
  <c r="BI667" i="1" s="1"/>
  <c r="AP643" i="1"/>
  <c r="BG643" i="1" s="1"/>
  <c r="BI643" i="1" s="1"/>
  <c r="AP619" i="1"/>
  <c r="BG619" i="1" s="1"/>
  <c r="BI619" i="1" s="1"/>
  <c r="AP595" i="1"/>
  <c r="BG595" i="1" s="1"/>
  <c r="BI595" i="1" s="1"/>
  <c r="AP571" i="1"/>
  <c r="BG571" i="1" s="1"/>
  <c r="BI571" i="1" s="1"/>
  <c r="AP547" i="1"/>
  <c r="BG547" i="1" s="1"/>
  <c r="BI547" i="1" s="1"/>
  <c r="AP523" i="1"/>
  <c r="BG523" i="1" s="1"/>
  <c r="BI523" i="1" s="1"/>
  <c r="BL523" i="1" s="1"/>
  <c r="AP499" i="1"/>
  <c r="BG499" i="1" s="1"/>
  <c r="BI499" i="1" s="1"/>
  <c r="AP475" i="1"/>
  <c r="BG475" i="1" s="1"/>
  <c r="BI475" i="1" s="1"/>
  <c r="AP454" i="1"/>
  <c r="BG454" i="1" s="1"/>
  <c r="BI454" i="1" s="1"/>
  <c r="AP433" i="1"/>
  <c r="BG433" i="1" s="1"/>
  <c r="BI433" i="1" s="1"/>
  <c r="BK433" i="1" s="1"/>
  <c r="AP416" i="1"/>
  <c r="BG416" i="1" s="1"/>
  <c r="BI416" i="1" s="1"/>
  <c r="BK416" i="1" s="1"/>
  <c r="AP401" i="1"/>
  <c r="BG401" i="1" s="1"/>
  <c r="BI401" i="1" s="1"/>
  <c r="AP383" i="1"/>
  <c r="BG383" i="1" s="1"/>
  <c r="BI383" i="1" s="1"/>
  <c r="AP368" i="1"/>
  <c r="BG368" i="1" s="1"/>
  <c r="BI368" i="1" s="1"/>
  <c r="AP353" i="1"/>
  <c r="BG353" i="1" s="1"/>
  <c r="BI353" i="1" s="1"/>
  <c r="AP335" i="1"/>
  <c r="BG335" i="1" s="1"/>
  <c r="BI335" i="1" s="1"/>
  <c r="AP320" i="1"/>
  <c r="BG320" i="1" s="1"/>
  <c r="BI320" i="1" s="1"/>
  <c r="AP306" i="1"/>
  <c r="BG306" i="1" s="1"/>
  <c r="BI306" i="1" s="1"/>
  <c r="AP291" i="1"/>
  <c r="BG291" i="1" s="1"/>
  <c r="BI291" i="1" s="1"/>
  <c r="AP276" i="1"/>
  <c r="BG276" i="1" s="1"/>
  <c r="BI276" i="1" s="1"/>
  <c r="AP262" i="1"/>
  <c r="BG262" i="1" s="1"/>
  <c r="BI262" i="1" s="1"/>
  <c r="AP248" i="1"/>
  <c r="BG248" i="1" s="1"/>
  <c r="BI248" i="1" s="1"/>
  <c r="BK248" i="1" s="1"/>
  <c r="AP234" i="1"/>
  <c r="BG234" i="1" s="1"/>
  <c r="BI234" i="1" s="1"/>
  <c r="AP219" i="1"/>
  <c r="BG219" i="1" s="1"/>
  <c r="BI219" i="1" s="1"/>
  <c r="AP204" i="1"/>
  <c r="BG204" i="1" s="1"/>
  <c r="BI204" i="1" s="1"/>
  <c r="AP176" i="1"/>
  <c r="BG176" i="1" s="1"/>
  <c r="BI176" i="1" s="1"/>
  <c r="AP132" i="1"/>
  <c r="BG132" i="1" s="1"/>
  <c r="BI132" i="1" s="1"/>
  <c r="AP104" i="1"/>
  <c r="BG104" i="1" s="1"/>
  <c r="BI104" i="1" s="1"/>
  <c r="AP46" i="1"/>
  <c r="BG46" i="1" s="1"/>
  <c r="BI46" i="1" s="1"/>
  <c r="AP954" i="1"/>
  <c r="BG954" i="1" s="1"/>
  <c r="BI954" i="1" s="1"/>
  <c r="AP858" i="1"/>
  <c r="BG858" i="1" s="1"/>
  <c r="BI858" i="1" s="1"/>
  <c r="AP762" i="1"/>
  <c r="BG762" i="1" s="1"/>
  <c r="BI762" i="1" s="1"/>
  <c r="AP642" i="1"/>
  <c r="BG642" i="1" s="1"/>
  <c r="BI642" i="1" s="1"/>
  <c r="BK642" i="1" s="1"/>
  <c r="AP594" i="1"/>
  <c r="BG594" i="1" s="1"/>
  <c r="BI594" i="1" s="1"/>
  <c r="AP474" i="1"/>
  <c r="BG474" i="1" s="1"/>
  <c r="BI474" i="1" s="1"/>
  <c r="AP397" i="1"/>
  <c r="BG397" i="1" s="1"/>
  <c r="BI397" i="1" s="1"/>
  <c r="AP334" i="1"/>
  <c r="BG334" i="1" s="1"/>
  <c r="BI334" i="1" s="1"/>
  <c r="AP275" i="1"/>
  <c r="BG275" i="1" s="1"/>
  <c r="BI275" i="1" s="1"/>
  <c r="AP203" i="1"/>
  <c r="BG203" i="1" s="1"/>
  <c r="BI203" i="1" s="1"/>
  <c r="AP145" i="1"/>
  <c r="BG145" i="1" s="1"/>
  <c r="BI145" i="1" s="1"/>
  <c r="AP103" i="1"/>
  <c r="BG103" i="1" s="1"/>
  <c r="BI103" i="1" s="1"/>
  <c r="AP17" i="1"/>
  <c r="BG17" i="1" s="1"/>
  <c r="BI17" i="1" s="1"/>
  <c r="BL17" i="1" s="1"/>
  <c r="AP924" i="1"/>
  <c r="BG924" i="1" s="1"/>
  <c r="BI924" i="1" s="1"/>
  <c r="BL924" i="1" s="1"/>
  <c r="AP828" i="1"/>
  <c r="BG828" i="1" s="1"/>
  <c r="BI828" i="1" s="1"/>
  <c r="AP780" i="1"/>
  <c r="BG780" i="1" s="1"/>
  <c r="BI780" i="1" s="1"/>
  <c r="AP636" i="1"/>
  <c r="BG636" i="1" s="1"/>
  <c r="BI636" i="1" s="1"/>
  <c r="BK636" i="1" s="1"/>
  <c r="AP540" i="1"/>
  <c r="BG540" i="1" s="1"/>
  <c r="BI540" i="1" s="1"/>
  <c r="AP414" i="1"/>
  <c r="BG414" i="1" s="1"/>
  <c r="BI414" i="1" s="1"/>
  <c r="BL414" i="1" s="1"/>
  <c r="AP333" i="1"/>
  <c r="BG333" i="1" s="1"/>
  <c r="BI333" i="1" s="1"/>
  <c r="AP994" i="1"/>
  <c r="BG994" i="1" s="1"/>
  <c r="BI994" i="1" s="1"/>
  <c r="AP970" i="1"/>
  <c r="BG970" i="1" s="1"/>
  <c r="BI970" i="1" s="1"/>
  <c r="AP946" i="1"/>
  <c r="BG946" i="1" s="1"/>
  <c r="BI946" i="1" s="1"/>
  <c r="AP922" i="1"/>
  <c r="BG922" i="1" s="1"/>
  <c r="BI922" i="1" s="1"/>
  <c r="AP898" i="1"/>
  <c r="BG898" i="1" s="1"/>
  <c r="BI898" i="1" s="1"/>
  <c r="AP874" i="1"/>
  <c r="BG874" i="1" s="1"/>
  <c r="BI874" i="1" s="1"/>
  <c r="BK874" i="1" s="1"/>
  <c r="AP850" i="1"/>
  <c r="BG850" i="1" s="1"/>
  <c r="BI850" i="1" s="1"/>
  <c r="AP826" i="1"/>
  <c r="BG826" i="1" s="1"/>
  <c r="BI826" i="1" s="1"/>
  <c r="BL826" i="1" s="1"/>
  <c r="AP802" i="1"/>
  <c r="BG802" i="1" s="1"/>
  <c r="BI802" i="1" s="1"/>
  <c r="BK802" i="1" s="1"/>
  <c r="AP778" i="1"/>
  <c r="BG778" i="1" s="1"/>
  <c r="BI778" i="1" s="1"/>
  <c r="BL778" i="1" s="1"/>
  <c r="AP754" i="1"/>
  <c r="BG754" i="1" s="1"/>
  <c r="BI754" i="1" s="1"/>
  <c r="AP730" i="1"/>
  <c r="BG730" i="1" s="1"/>
  <c r="BI730" i="1" s="1"/>
  <c r="AP706" i="1"/>
  <c r="BG706" i="1" s="1"/>
  <c r="BI706" i="1" s="1"/>
  <c r="AP682" i="1"/>
  <c r="BG682" i="1" s="1"/>
  <c r="BI682" i="1" s="1"/>
  <c r="AP658" i="1"/>
  <c r="BG658" i="1" s="1"/>
  <c r="BI658" i="1" s="1"/>
  <c r="AP634" i="1"/>
  <c r="BG634" i="1" s="1"/>
  <c r="BI634" i="1" s="1"/>
  <c r="AP610" i="1"/>
  <c r="BG610" i="1" s="1"/>
  <c r="BI610" i="1" s="1"/>
  <c r="AP586" i="1"/>
  <c r="BG586" i="1" s="1"/>
  <c r="BI586" i="1" s="1"/>
  <c r="BL586" i="1" s="1"/>
  <c r="AP562" i="1"/>
  <c r="BG562" i="1" s="1"/>
  <c r="BI562" i="1" s="1"/>
  <c r="AP538" i="1"/>
  <c r="BG538" i="1" s="1"/>
  <c r="BI538" i="1" s="1"/>
  <c r="BK538" i="1" s="1"/>
  <c r="AP514" i="1"/>
  <c r="BG514" i="1" s="1"/>
  <c r="BI514" i="1" s="1"/>
  <c r="AP490" i="1"/>
  <c r="BG490" i="1" s="1"/>
  <c r="BI490" i="1" s="1"/>
  <c r="AP467" i="1"/>
  <c r="BG467" i="1" s="1"/>
  <c r="BI467" i="1" s="1"/>
  <c r="AP445" i="1"/>
  <c r="BG445" i="1" s="1"/>
  <c r="BI445" i="1" s="1"/>
  <c r="AP428" i="1"/>
  <c r="BG428" i="1" s="1"/>
  <c r="BI428" i="1" s="1"/>
  <c r="BL428" i="1" s="1"/>
  <c r="AP409" i="1"/>
  <c r="BG409" i="1" s="1"/>
  <c r="BI409" i="1" s="1"/>
  <c r="AP394" i="1"/>
  <c r="BG394" i="1" s="1"/>
  <c r="BI394" i="1" s="1"/>
  <c r="AP379" i="1"/>
  <c r="BG379" i="1" s="1"/>
  <c r="BI379" i="1" s="1"/>
  <c r="AP361" i="1"/>
  <c r="BG361" i="1" s="1"/>
  <c r="BI361" i="1" s="1"/>
  <c r="AP346" i="1"/>
  <c r="BG346" i="1" s="1"/>
  <c r="BI346" i="1" s="1"/>
  <c r="BL346" i="1" s="1"/>
  <c r="AP331" i="1"/>
  <c r="BG331" i="1" s="1"/>
  <c r="BI331" i="1" s="1"/>
  <c r="AP315" i="1"/>
  <c r="BG315" i="1" s="1"/>
  <c r="BI315" i="1" s="1"/>
  <c r="BK315" i="1" s="1"/>
  <c r="AP300" i="1"/>
  <c r="BG300" i="1" s="1"/>
  <c r="BI300" i="1" s="1"/>
  <c r="AP286" i="1"/>
  <c r="BG286" i="1" s="1"/>
  <c r="BI286" i="1" s="1"/>
  <c r="BL286" i="1" s="1"/>
  <c r="AP272" i="1"/>
  <c r="BG272" i="1" s="1"/>
  <c r="BI272" i="1" s="1"/>
  <c r="AP258" i="1"/>
  <c r="BG258" i="1" s="1"/>
  <c r="BI258" i="1" s="1"/>
  <c r="AP243" i="1"/>
  <c r="BG243" i="1" s="1"/>
  <c r="BI243" i="1" s="1"/>
  <c r="AP228" i="1"/>
  <c r="BG228" i="1" s="1"/>
  <c r="BI228" i="1" s="1"/>
  <c r="AP214" i="1"/>
  <c r="BG214" i="1" s="1"/>
  <c r="BI214" i="1" s="1"/>
  <c r="AP200" i="1"/>
  <c r="BG200" i="1" s="1"/>
  <c r="BI200" i="1" s="1"/>
  <c r="AP186" i="1"/>
  <c r="BG186" i="1" s="1"/>
  <c r="BI186" i="1" s="1"/>
  <c r="AP171" i="1"/>
  <c r="BG171" i="1" s="1"/>
  <c r="BI171" i="1" s="1"/>
  <c r="BK171" i="1" s="1"/>
  <c r="AP156" i="1"/>
  <c r="BG156" i="1" s="1"/>
  <c r="BI156" i="1" s="1"/>
  <c r="AP142" i="1"/>
  <c r="BG142" i="1" s="1"/>
  <c r="BI142" i="1" s="1"/>
  <c r="BK142" i="1" s="1"/>
  <c r="AP128" i="1"/>
  <c r="BG128" i="1" s="1"/>
  <c r="BI128" i="1" s="1"/>
  <c r="AP114" i="1"/>
  <c r="BG114" i="1" s="1"/>
  <c r="BI114" i="1" s="1"/>
  <c r="AP99" i="1"/>
  <c r="BG99" i="1" s="1"/>
  <c r="BI99" i="1" s="1"/>
  <c r="AP84" i="1"/>
  <c r="BG84" i="1" s="1"/>
  <c r="BI84" i="1" s="1"/>
  <c r="AP70" i="1"/>
  <c r="BG70" i="1" s="1"/>
  <c r="BI70" i="1" s="1"/>
  <c r="BL70" i="1" s="1"/>
  <c r="AP56" i="1"/>
  <c r="BG56" i="1" s="1"/>
  <c r="BI56" i="1" s="1"/>
  <c r="AP42" i="1"/>
  <c r="BG42" i="1" s="1"/>
  <c r="BI42" i="1" s="1"/>
  <c r="AP27" i="1"/>
  <c r="BG27" i="1" s="1"/>
  <c r="BI27" i="1" s="1"/>
  <c r="AP992" i="1"/>
  <c r="BG992" i="1" s="1"/>
  <c r="BI992" i="1" s="1"/>
  <c r="AP968" i="1"/>
  <c r="BG968" i="1" s="1"/>
  <c r="BI968" i="1" s="1"/>
  <c r="BK968" i="1" s="1"/>
  <c r="AP944" i="1"/>
  <c r="BG944" i="1" s="1"/>
  <c r="BI944" i="1" s="1"/>
  <c r="AP995" i="1"/>
  <c r="BG995" i="1" s="1"/>
  <c r="BI995" i="1" s="1"/>
  <c r="BL995" i="1" s="1"/>
  <c r="AP918" i="1"/>
  <c r="BG918" i="1" s="1"/>
  <c r="BI918" i="1" s="1"/>
  <c r="AP846" i="1"/>
  <c r="BG846" i="1" s="1"/>
  <c r="BI846" i="1" s="1"/>
  <c r="AP774" i="1"/>
  <c r="BG774" i="1" s="1"/>
  <c r="BI774" i="1" s="1"/>
  <c r="AP702" i="1"/>
  <c r="BG702" i="1" s="1"/>
  <c r="BI702" i="1" s="1"/>
  <c r="AP630" i="1"/>
  <c r="BG630" i="1" s="1"/>
  <c r="BI630" i="1" s="1"/>
  <c r="AP558" i="1"/>
  <c r="BG558" i="1" s="1"/>
  <c r="BI558" i="1" s="1"/>
  <c r="AP486" i="1"/>
  <c r="BG486" i="1" s="1"/>
  <c r="BI486" i="1" s="1"/>
  <c r="AP425" i="1"/>
  <c r="BG425" i="1" s="1"/>
  <c r="BI425" i="1" s="1"/>
  <c r="AP373" i="1"/>
  <c r="BG373" i="1" s="1"/>
  <c r="BI373" i="1" s="1"/>
  <c r="AP325" i="1"/>
  <c r="BG325" i="1" s="1"/>
  <c r="BI325" i="1" s="1"/>
  <c r="AP285" i="1"/>
  <c r="BG285" i="1" s="1"/>
  <c r="BI285" i="1" s="1"/>
  <c r="AP253" i="1"/>
  <c r="BG253" i="1" s="1"/>
  <c r="BI253" i="1" s="1"/>
  <c r="AP215" i="1"/>
  <c r="BG215" i="1" s="1"/>
  <c r="BI215" i="1" s="1"/>
  <c r="AP183" i="1"/>
  <c r="BG183" i="1" s="1"/>
  <c r="BI183" i="1" s="1"/>
  <c r="BK183" i="1" s="1"/>
  <c r="AP144" i="1"/>
  <c r="BG144" i="1" s="1"/>
  <c r="BI144" i="1" s="1"/>
  <c r="AP113" i="1"/>
  <c r="BG113" i="1" s="1"/>
  <c r="BI113" i="1" s="1"/>
  <c r="AP81" i="1"/>
  <c r="BG81" i="1" s="1"/>
  <c r="BI81" i="1" s="1"/>
  <c r="AP43" i="1"/>
  <c r="BG43" i="1" s="1"/>
  <c r="BI43" i="1" s="1"/>
  <c r="AP213" i="1"/>
  <c r="BG213" i="1" s="1"/>
  <c r="BI213" i="1" s="1"/>
  <c r="AP143" i="1"/>
  <c r="BG143" i="1" s="1"/>
  <c r="BI143" i="1" s="1"/>
  <c r="AP111" i="1"/>
  <c r="BG111" i="1" s="1"/>
  <c r="BI111" i="1" s="1"/>
  <c r="AP41" i="1"/>
  <c r="BG41" i="1" s="1"/>
  <c r="BI41" i="1" s="1"/>
  <c r="BL41" i="1" s="1"/>
  <c r="AP212" i="1"/>
  <c r="BG212" i="1" s="1"/>
  <c r="BI212" i="1" s="1"/>
  <c r="AP109" i="1"/>
  <c r="BG109" i="1" s="1"/>
  <c r="BI109" i="1" s="1"/>
  <c r="AP71" i="1"/>
  <c r="BG71" i="1" s="1"/>
  <c r="BI71" i="1" s="1"/>
  <c r="BK71" i="1" s="1"/>
  <c r="AP69" i="1"/>
  <c r="BG69" i="1" s="1"/>
  <c r="BI69" i="1" s="1"/>
  <c r="AP750" i="1"/>
  <c r="BG750" i="1" s="1"/>
  <c r="BI750" i="1" s="1"/>
  <c r="AP606" i="1"/>
  <c r="BG606" i="1" s="1"/>
  <c r="BI606" i="1" s="1"/>
  <c r="AP406" i="1"/>
  <c r="BG406" i="1" s="1"/>
  <c r="BI406" i="1" s="1"/>
  <c r="BL406" i="1" s="1"/>
  <c r="AP169" i="1"/>
  <c r="BG169" i="1" s="1"/>
  <c r="BI169" i="1" s="1"/>
  <c r="AP68" i="1"/>
  <c r="BG68" i="1" s="1"/>
  <c r="BI68" i="1" s="1"/>
  <c r="AP803" i="1"/>
  <c r="BG803" i="1" s="1"/>
  <c r="BI803" i="1" s="1"/>
  <c r="AP587" i="1"/>
  <c r="BG587" i="1" s="1"/>
  <c r="BI587" i="1" s="1"/>
  <c r="AP347" i="1"/>
  <c r="BG347" i="1" s="1"/>
  <c r="BI347" i="1" s="1"/>
  <c r="AP201" i="1"/>
  <c r="BG201" i="1" s="1"/>
  <c r="BI201" i="1" s="1"/>
  <c r="AP67" i="1"/>
  <c r="BG67" i="1" s="1"/>
  <c r="BI67" i="1" s="1"/>
  <c r="AP800" i="1"/>
  <c r="BG800" i="1" s="1"/>
  <c r="BI800" i="1" s="1"/>
  <c r="AP512" i="1"/>
  <c r="BG512" i="1" s="1"/>
  <c r="BI512" i="1" s="1"/>
  <c r="AP345" i="1"/>
  <c r="BG345" i="1" s="1"/>
  <c r="BI345" i="1" s="1"/>
  <c r="BL345" i="1" s="1"/>
  <c r="AP199" i="1"/>
  <c r="BG199" i="1" s="1"/>
  <c r="BI199" i="1" s="1"/>
  <c r="AP58" i="1"/>
  <c r="BG58" i="1" s="1"/>
  <c r="BI58" i="1" s="1"/>
  <c r="BL58" i="1" s="1"/>
  <c r="AP871" i="1"/>
  <c r="BG871" i="1" s="1"/>
  <c r="BI871" i="1" s="1"/>
  <c r="AP655" i="1"/>
  <c r="BG655" i="1" s="1"/>
  <c r="BI655" i="1" s="1"/>
  <c r="AP392" i="1"/>
  <c r="BG392" i="1" s="1"/>
  <c r="BI392" i="1" s="1"/>
  <c r="AP229" i="1"/>
  <c r="BG229" i="1" s="1"/>
  <c r="BI229" i="1" s="1"/>
  <c r="AP57" i="1"/>
  <c r="BG57" i="1" s="1"/>
  <c r="BI57" i="1" s="1"/>
  <c r="AP510" i="1"/>
  <c r="BG510" i="1" s="1"/>
  <c r="BI510" i="1" s="1"/>
  <c r="AP260" i="1"/>
  <c r="BG260" i="1" s="1"/>
  <c r="BI260" i="1" s="1"/>
  <c r="AP55" i="1"/>
  <c r="BG55" i="1" s="1"/>
  <c r="BI55" i="1" s="1"/>
  <c r="AP707" i="1"/>
  <c r="BG707" i="1" s="1"/>
  <c r="BI707" i="1" s="1"/>
  <c r="AP430" i="1"/>
  <c r="BG430" i="1" s="1"/>
  <c r="BI430" i="1" s="1"/>
  <c r="AP226" i="1"/>
  <c r="BG226" i="1" s="1"/>
  <c r="BI226" i="1" s="1"/>
  <c r="AP15" i="1"/>
  <c r="BG15" i="1" s="1"/>
  <c r="BI15" i="1" s="1"/>
  <c r="AP560" i="1"/>
  <c r="BG560" i="1" s="1"/>
  <c r="BI560" i="1" s="1"/>
  <c r="AP257" i="1"/>
  <c r="BG257" i="1" s="1"/>
  <c r="BI257" i="1" s="1"/>
  <c r="AP83" i="1"/>
  <c r="BG83" i="1" s="1"/>
  <c r="BI83" i="1" s="1"/>
  <c r="AP847" i="1"/>
  <c r="BG847" i="1" s="1"/>
  <c r="BI847" i="1" s="1"/>
  <c r="AP377" i="1"/>
  <c r="BG377" i="1" s="1"/>
  <c r="BI377" i="1" s="1"/>
  <c r="AP82" i="1"/>
  <c r="BG82" i="1" s="1"/>
  <c r="BI82" i="1" s="1"/>
  <c r="AP991" i="1"/>
  <c r="BG991" i="1" s="1"/>
  <c r="BI991" i="1" s="1"/>
  <c r="BK991" i="1" s="1"/>
  <c r="AP899" i="1"/>
  <c r="BG899" i="1" s="1"/>
  <c r="BI899" i="1" s="1"/>
  <c r="AP827" i="1"/>
  <c r="BG827" i="1" s="1"/>
  <c r="BI827" i="1" s="1"/>
  <c r="BL827" i="1" s="1"/>
  <c r="AP755" i="1"/>
  <c r="BG755" i="1" s="1"/>
  <c r="BI755" i="1" s="1"/>
  <c r="BK755" i="1" s="1"/>
  <c r="AP683" i="1"/>
  <c r="BG683" i="1" s="1"/>
  <c r="BI683" i="1" s="1"/>
  <c r="AP611" i="1"/>
  <c r="BG611" i="1" s="1"/>
  <c r="BI611" i="1" s="1"/>
  <c r="AP539" i="1"/>
  <c r="BG539" i="1" s="1"/>
  <c r="BI539" i="1" s="1"/>
  <c r="AP468" i="1"/>
  <c r="BG468" i="1" s="1"/>
  <c r="BI468" i="1" s="1"/>
  <c r="AP413" i="1"/>
  <c r="BG413" i="1" s="1"/>
  <c r="BI413" i="1" s="1"/>
  <c r="AP365" i="1"/>
  <c r="BG365" i="1" s="1"/>
  <c r="BI365" i="1" s="1"/>
  <c r="AP317" i="1"/>
  <c r="BG317" i="1" s="1"/>
  <c r="BI317" i="1" s="1"/>
  <c r="BL317" i="1" s="1"/>
  <c r="AP284" i="1"/>
  <c r="BG284" i="1" s="1"/>
  <c r="BI284" i="1" s="1"/>
  <c r="AP246" i="1"/>
  <c r="BG246" i="1" s="1"/>
  <c r="BI246" i="1" s="1"/>
  <c r="AP181" i="1"/>
  <c r="BG181" i="1" s="1"/>
  <c r="BI181" i="1" s="1"/>
  <c r="BK181" i="1" s="1"/>
  <c r="AP72" i="1"/>
  <c r="BG72" i="1" s="1"/>
  <c r="BI72" i="1" s="1"/>
  <c r="AP141" i="1"/>
  <c r="BG141" i="1" s="1"/>
  <c r="BI141" i="1" s="1"/>
  <c r="BL141" i="1" s="1"/>
  <c r="AP39" i="1"/>
  <c r="BG39" i="1" s="1"/>
  <c r="BI39" i="1" s="1"/>
  <c r="AP37" i="1"/>
  <c r="BG37" i="1" s="1"/>
  <c r="BI37" i="1" s="1"/>
  <c r="AP822" i="1"/>
  <c r="BG822" i="1" s="1"/>
  <c r="BI822" i="1" s="1"/>
  <c r="AP463" i="1"/>
  <c r="BG463" i="1" s="1"/>
  <c r="BI463" i="1" s="1"/>
  <c r="AP202" i="1"/>
  <c r="BG202" i="1" s="1"/>
  <c r="BI202" i="1" s="1"/>
  <c r="AP30" i="1"/>
  <c r="BG30" i="1" s="1"/>
  <c r="BI30" i="1" s="1"/>
  <c r="AP731" i="1"/>
  <c r="BG731" i="1" s="1"/>
  <c r="BI731" i="1" s="1"/>
  <c r="AP515" i="1"/>
  <c r="BG515" i="1" s="1"/>
  <c r="BI515" i="1" s="1"/>
  <c r="AP271" i="1"/>
  <c r="BG271" i="1" s="1"/>
  <c r="BI271" i="1" s="1"/>
  <c r="AP130" i="1"/>
  <c r="BG130" i="1" s="1"/>
  <c r="BI130" i="1" s="1"/>
  <c r="AP947" i="1"/>
  <c r="BG947" i="1" s="1"/>
  <c r="BI947" i="1" s="1"/>
  <c r="BK947" i="1" s="1"/>
  <c r="AP584" i="1"/>
  <c r="BG584" i="1" s="1"/>
  <c r="BI584" i="1" s="1"/>
  <c r="AP393" i="1"/>
  <c r="BG393" i="1" s="1"/>
  <c r="BI393" i="1" s="1"/>
  <c r="AP231" i="1"/>
  <c r="BG231" i="1" s="1"/>
  <c r="BI231" i="1" s="1"/>
  <c r="AP96" i="1"/>
  <c r="BG96" i="1" s="1"/>
  <c r="BI96" i="1" s="1"/>
  <c r="AP727" i="1"/>
  <c r="BG727" i="1" s="1"/>
  <c r="BI727" i="1" s="1"/>
  <c r="AP443" i="1"/>
  <c r="BG443" i="1" s="1"/>
  <c r="BI443" i="1" s="1"/>
  <c r="AP269" i="1"/>
  <c r="BG269" i="1" s="1"/>
  <c r="BI269" i="1" s="1"/>
  <c r="AP95" i="1"/>
  <c r="BG95" i="1" s="1"/>
  <c r="BI95" i="1" s="1"/>
  <c r="BK95" i="1" s="1"/>
  <c r="AP24" i="1"/>
  <c r="BG24" i="1" s="1"/>
  <c r="BI24" i="1" s="1"/>
  <c r="AP343" i="1"/>
  <c r="BG343" i="1" s="1"/>
  <c r="BI343" i="1" s="1"/>
  <c r="AP157" i="1"/>
  <c r="BG157" i="1" s="1"/>
  <c r="BI157" i="1" s="1"/>
  <c r="BL157" i="1" s="1"/>
  <c r="AP923" i="1"/>
  <c r="BG923" i="1" s="1"/>
  <c r="BI923" i="1" s="1"/>
  <c r="BL923" i="1" s="1"/>
  <c r="AP297" i="1"/>
  <c r="BG297" i="1" s="1"/>
  <c r="BI297" i="1" s="1"/>
  <c r="AP54" i="1"/>
  <c r="BG54" i="1" s="1"/>
  <c r="BI54" i="1" s="1"/>
  <c r="AP632" i="1"/>
  <c r="BG632" i="1" s="1"/>
  <c r="BI632" i="1" s="1"/>
  <c r="AP288" i="1"/>
  <c r="BG288" i="1" s="1"/>
  <c r="BI288" i="1" s="1"/>
  <c r="AP116" i="1"/>
  <c r="BG116" i="1" s="1"/>
  <c r="BI116" i="1" s="1"/>
  <c r="AP703" i="1"/>
  <c r="BG703" i="1" s="1"/>
  <c r="BI703" i="1" s="1"/>
  <c r="AP426" i="1"/>
  <c r="BG426" i="1" s="1"/>
  <c r="BI426" i="1" s="1"/>
  <c r="AP185" i="1"/>
  <c r="BG185" i="1" s="1"/>
  <c r="BI185" i="1" s="1"/>
  <c r="AP44" i="1"/>
  <c r="BG44" i="1" s="1"/>
  <c r="BI44" i="1" s="1"/>
  <c r="AP990" i="1"/>
  <c r="BG990" i="1" s="1"/>
  <c r="BI990" i="1" s="1"/>
  <c r="AP896" i="1"/>
  <c r="BG896" i="1" s="1"/>
  <c r="BI896" i="1" s="1"/>
  <c r="BK896" i="1" s="1"/>
  <c r="AP824" i="1"/>
  <c r="BG824" i="1" s="1"/>
  <c r="BI824" i="1" s="1"/>
  <c r="AP752" i="1"/>
  <c r="BG752" i="1" s="1"/>
  <c r="BI752" i="1" s="1"/>
  <c r="AP680" i="1"/>
  <c r="BG680" i="1" s="1"/>
  <c r="BI680" i="1" s="1"/>
  <c r="AP608" i="1"/>
  <c r="BG608" i="1" s="1"/>
  <c r="BI608" i="1" s="1"/>
  <c r="AP536" i="1"/>
  <c r="BG536" i="1" s="1"/>
  <c r="BI536" i="1" s="1"/>
  <c r="AP466" i="1"/>
  <c r="BG466" i="1" s="1"/>
  <c r="BI466" i="1" s="1"/>
  <c r="AP408" i="1"/>
  <c r="BG408" i="1" s="1"/>
  <c r="BI408" i="1" s="1"/>
  <c r="AP360" i="1"/>
  <c r="BG360" i="1" s="1"/>
  <c r="BI360" i="1" s="1"/>
  <c r="AP313" i="1"/>
  <c r="BG313" i="1" s="1"/>
  <c r="BI313" i="1" s="1"/>
  <c r="AP283" i="1"/>
  <c r="BG283" i="1" s="1"/>
  <c r="BI283" i="1" s="1"/>
  <c r="AP245" i="1"/>
  <c r="BG245" i="1" s="1"/>
  <c r="BI245" i="1" s="1"/>
  <c r="AP174" i="1"/>
  <c r="BG174" i="1" s="1"/>
  <c r="BI174" i="1" s="1"/>
  <c r="AP967" i="1"/>
  <c r="BG967" i="1" s="1"/>
  <c r="BI967" i="1" s="1"/>
  <c r="BL967" i="1" s="1"/>
  <c r="AP678" i="1"/>
  <c r="BG678" i="1" s="1"/>
  <c r="BI678" i="1" s="1"/>
  <c r="BK678" i="1" s="1"/>
  <c r="AP358" i="1"/>
  <c r="BG358" i="1" s="1"/>
  <c r="BI358" i="1" s="1"/>
  <c r="AP240" i="1"/>
  <c r="BG240" i="1" s="1"/>
  <c r="BI240" i="1" s="1"/>
  <c r="BL240" i="1" s="1"/>
  <c r="AP101" i="1"/>
  <c r="BG101" i="1" s="1"/>
  <c r="BI101" i="1" s="1"/>
  <c r="AP875" i="1"/>
  <c r="BG875" i="1" s="1"/>
  <c r="BI875" i="1" s="1"/>
  <c r="AP450" i="1"/>
  <c r="BG450" i="1" s="1"/>
  <c r="BI450" i="1" s="1"/>
  <c r="AP303" i="1"/>
  <c r="BG303" i="1" s="1"/>
  <c r="BI303" i="1" s="1"/>
  <c r="AP168" i="1"/>
  <c r="BG168" i="1" s="1"/>
  <c r="BI168" i="1" s="1"/>
  <c r="AP29" i="1"/>
  <c r="BG29" i="1" s="1"/>
  <c r="BI29" i="1" s="1"/>
  <c r="AP728" i="1"/>
  <c r="BG728" i="1" s="1"/>
  <c r="BI728" i="1" s="1"/>
  <c r="BK728" i="1" s="1"/>
  <c r="AP270" i="1"/>
  <c r="BG270" i="1" s="1"/>
  <c r="BI270" i="1" s="1"/>
  <c r="AP129" i="1"/>
  <c r="BG129" i="1" s="1"/>
  <c r="BI129" i="1" s="1"/>
  <c r="BK129" i="1" s="1"/>
  <c r="AP943" i="1"/>
  <c r="BG943" i="1" s="1"/>
  <c r="BI943" i="1" s="1"/>
  <c r="AP583" i="1"/>
  <c r="BG583" i="1" s="1"/>
  <c r="BI583" i="1" s="1"/>
  <c r="AP344" i="1"/>
  <c r="BG344" i="1" s="1"/>
  <c r="BI344" i="1" s="1"/>
  <c r="AP159" i="1"/>
  <c r="BG159" i="1" s="1"/>
  <c r="BI159" i="1" s="1"/>
  <c r="AP391" i="1"/>
  <c r="BG391" i="1" s="1"/>
  <c r="BI391" i="1" s="1"/>
  <c r="AP227" i="1"/>
  <c r="BG227" i="1" s="1"/>
  <c r="BI227" i="1" s="1"/>
  <c r="AP23" i="1"/>
  <c r="BG23" i="1" s="1"/>
  <c r="BI23" i="1" s="1"/>
  <c r="AP563" i="1"/>
  <c r="BG563" i="1" s="1"/>
  <c r="BI563" i="1" s="1"/>
  <c r="BL563" i="1" s="1"/>
  <c r="AP259" i="1"/>
  <c r="BG259" i="1" s="1"/>
  <c r="BI259" i="1" s="1"/>
  <c r="AP85" i="1"/>
  <c r="BG85" i="1" s="1"/>
  <c r="BI85" i="1" s="1"/>
  <c r="AP848" i="1"/>
  <c r="BG848" i="1" s="1"/>
  <c r="BI848" i="1" s="1"/>
  <c r="BK848" i="1" s="1"/>
  <c r="AP378" i="1"/>
  <c r="BG378" i="1" s="1"/>
  <c r="BI378" i="1" s="1"/>
  <c r="BK378" i="1" s="1"/>
  <c r="AP154" i="1"/>
  <c r="BG154" i="1" s="1"/>
  <c r="BI154" i="1" s="1"/>
  <c r="BK154" i="1" s="1"/>
  <c r="AP775" i="1"/>
  <c r="BG775" i="1" s="1"/>
  <c r="BI775" i="1" s="1"/>
  <c r="AP287" i="1"/>
  <c r="BG287" i="1" s="1"/>
  <c r="BI287" i="1" s="1"/>
  <c r="AP153" i="1"/>
  <c r="BG153" i="1" s="1"/>
  <c r="BI153" i="1" s="1"/>
  <c r="AP971" i="1"/>
  <c r="BG971" i="1" s="1"/>
  <c r="BI971" i="1" s="1"/>
  <c r="AP895" i="1"/>
  <c r="BG895" i="1" s="1"/>
  <c r="BI895" i="1" s="1"/>
  <c r="AP823" i="1"/>
  <c r="BG823" i="1" s="1"/>
  <c r="BI823" i="1" s="1"/>
  <c r="AP751" i="1"/>
  <c r="BG751" i="1" s="1"/>
  <c r="BI751" i="1" s="1"/>
  <c r="BL751" i="1" s="1"/>
  <c r="AP679" i="1"/>
  <c r="BG679" i="1" s="1"/>
  <c r="BI679" i="1" s="1"/>
  <c r="AP607" i="1"/>
  <c r="BG607" i="1" s="1"/>
  <c r="BI607" i="1" s="1"/>
  <c r="AP535" i="1"/>
  <c r="BG535" i="1" s="1"/>
  <c r="BI535" i="1" s="1"/>
  <c r="AP464" i="1"/>
  <c r="BG464" i="1" s="1"/>
  <c r="BI464" i="1" s="1"/>
  <c r="BK464" i="1" s="1"/>
  <c r="AP407" i="1"/>
  <c r="BG407" i="1" s="1"/>
  <c r="BI407" i="1" s="1"/>
  <c r="AP359" i="1"/>
  <c r="BG359" i="1" s="1"/>
  <c r="BI359" i="1" s="1"/>
  <c r="AP312" i="1"/>
  <c r="BG312" i="1" s="1"/>
  <c r="BI312" i="1" s="1"/>
  <c r="BL312" i="1" s="1"/>
  <c r="AP274" i="1"/>
  <c r="BG274" i="1" s="1"/>
  <c r="BI274" i="1" s="1"/>
  <c r="AP241" i="1"/>
  <c r="BG241" i="1" s="1"/>
  <c r="BI241" i="1" s="1"/>
  <c r="AP211" i="1"/>
  <c r="BG211" i="1" s="1"/>
  <c r="BI211" i="1" s="1"/>
  <c r="AP173" i="1"/>
  <c r="BG173" i="1" s="1"/>
  <c r="BI173" i="1" s="1"/>
  <c r="AP140" i="1"/>
  <c r="BG140" i="1" s="1"/>
  <c r="BI140" i="1" s="1"/>
  <c r="AP102" i="1"/>
  <c r="BG102" i="1" s="1"/>
  <c r="BI102" i="1" s="1"/>
  <c r="AP894" i="1"/>
  <c r="BG894" i="1" s="1"/>
  <c r="BI894" i="1" s="1"/>
  <c r="AP534" i="1"/>
  <c r="BG534" i="1" s="1"/>
  <c r="BI534" i="1" s="1"/>
  <c r="BL534" i="1" s="1"/>
  <c r="AP311" i="1"/>
  <c r="BG311" i="1" s="1"/>
  <c r="BI311" i="1" s="1"/>
  <c r="BL311" i="1" s="1"/>
  <c r="AP273" i="1"/>
  <c r="BG273" i="1" s="1"/>
  <c r="BI273" i="1" s="1"/>
  <c r="AP139" i="1"/>
  <c r="BG139" i="1" s="1"/>
  <c r="BI139" i="1" s="1"/>
  <c r="AP966" i="1"/>
  <c r="BG966" i="1" s="1"/>
  <c r="BI966" i="1" s="1"/>
  <c r="AP659" i="1"/>
  <c r="BG659" i="1" s="1"/>
  <c r="BI659" i="1" s="1"/>
  <c r="AP395" i="1"/>
  <c r="BG395" i="1" s="1"/>
  <c r="BI395" i="1" s="1"/>
  <c r="AP239" i="1"/>
  <c r="BG239" i="1" s="1"/>
  <c r="BI239" i="1" s="1"/>
  <c r="AP97" i="1"/>
  <c r="BG97" i="1" s="1"/>
  <c r="BI97" i="1" s="1"/>
  <c r="AP872" i="1"/>
  <c r="BG872" i="1" s="1"/>
  <c r="BI872" i="1" s="1"/>
  <c r="AP656" i="1"/>
  <c r="BG656" i="1" s="1"/>
  <c r="BI656" i="1" s="1"/>
  <c r="AP444" i="1"/>
  <c r="BG444" i="1" s="1"/>
  <c r="BI444" i="1" s="1"/>
  <c r="AP301" i="1"/>
  <c r="BG301" i="1" s="1"/>
  <c r="BI301" i="1" s="1"/>
  <c r="AP167" i="1"/>
  <c r="BG167" i="1" s="1"/>
  <c r="BI167" i="1" s="1"/>
  <c r="BK167" i="1" s="1"/>
  <c r="AP25" i="1"/>
  <c r="BG25" i="1" s="1"/>
  <c r="BI25" i="1" s="1"/>
  <c r="AP799" i="1"/>
  <c r="BG799" i="1" s="1"/>
  <c r="BI799" i="1" s="1"/>
  <c r="AP511" i="1"/>
  <c r="BG511" i="1" s="1"/>
  <c r="BI511" i="1" s="1"/>
  <c r="AP299" i="1"/>
  <c r="BG299" i="1" s="1"/>
  <c r="BI299" i="1" s="1"/>
  <c r="AP127" i="1"/>
  <c r="BG127" i="1" s="1"/>
  <c r="BI127" i="1" s="1"/>
  <c r="AP442" i="1"/>
  <c r="BG442" i="1" s="1"/>
  <c r="BI442" i="1" s="1"/>
  <c r="AP87" i="1"/>
  <c r="BG87" i="1" s="1"/>
  <c r="BI87" i="1" s="1"/>
  <c r="AP779" i="1"/>
  <c r="BG779" i="1" s="1"/>
  <c r="BI779" i="1" s="1"/>
  <c r="AP332" i="1"/>
  <c r="BG332" i="1" s="1"/>
  <c r="BI332" i="1" s="1"/>
  <c r="AP155" i="1"/>
  <c r="BG155" i="1" s="1"/>
  <c r="BI155" i="1" s="1"/>
  <c r="AP920" i="1"/>
  <c r="BG920" i="1" s="1"/>
  <c r="BI920" i="1" s="1"/>
  <c r="AP427" i="1"/>
  <c r="BG427" i="1" s="1"/>
  <c r="BI427" i="1" s="1"/>
  <c r="AP187" i="1"/>
  <c r="BG187" i="1" s="1"/>
  <c r="BI187" i="1" s="1"/>
  <c r="AP919" i="1"/>
  <c r="BG919" i="1" s="1"/>
  <c r="BI919" i="1" s="1"/>
  <c r="AP487" i="1"/>
  <c r="BG487" i="1" s="1"/>
  <c r="BI487" i="1" s="1"/>
  <c r="AP255" i="1"/>
  <c r="BG255" i="1" s="1"/>
  <c r="BI255" i="1" s="1"/>
  <c r="AP198" i="1"/>
  <c r="BG198" i="1" s="1"/>
  <c r="BI198" i="1" s="1"/>
  <c r="AP298" i="1"/>
  <c r="BG298" i="1" s="1"/>
  <c r="BI298" i="1" s="1"/>
  <c r="AP126" i="1"/>
  <c r="BG126" i="1" s="1"/>
  <c r="BI126" i="1" s="1"/>
  <c r="AP851" i="1"/>
  <c r="BG851" i="1" s="1"/>
  <c r="BI851" i="1" s="1"/>
  <c r="BL851" i="1" s="1"/>
  <c r="AP491" i="1"/>
  <c r="BG491" i="1" s="1"/>
  <c r="BI491" i="1" s="1"/>
  <c r="AP188" i="1"/>
  <c r="BG188" i="1" s="1"/>
  <c r="BI188" i="1" s="1"/>
  <c r="AP704" i="1"/>
  <c r="BG704" i="1" s="1"/>
  <c r="BI704" i="1" s="1"/>
  <c r="BK704" i="1" s="1"/>
  <c r="AP488" i="1"/>
  <c r="BG488" i="1" s="1"/>
  <c r="BI488" i="1" s="1"/>
  <c r="BL488" i="1" s="1"/>
  <c r="AP225" i="1"/>
  <c r="BG225" i="1" s="1"/>
  <c r="BI225" i="1" s="1"/>
  <c r="AP559" i="1"/>
  <c r="BG559" i="1" s="1"/>
  <c r="BI559" i="1" s="1"/>
  <c r="AP216" i="1"/>
  <c r="BG216" i="1" s="1"/>
  <c r="BI216" i="1" s="1"/>
  <c r="AP942" i="1"/>
  <c r="BG942" i="1" s="1"/>
  <c r="BI942" i="1" s="1"/>
  <c r="AP870" i="1"/>
  <c r="BG870" i="1" s="1"/>
  <c r="BI870" i="1" s="1"/>
  <c r="AP798" i="1"/>
  <c r="BG798" i="1" s="1"/>
  <c r="BI798" i="1" s="1"/>
  <c r="AP726" i="1"/>
  <c r="BG726" i="1" s="1"/>
  <c r="BI726" i="1" s="1"/>
  <c r="AP654" i="1"/>
  <c r="BG654" i="1" s="1"/>
  <c r="BI654" i="1" s="1"/>
  <c r="AP582" i="1"/>
  <c r="BG582" i="1" s="1"/>
  <c r="BI582" i="1" s="1"/>
  <c r="AP197" i="1"/>
  <c r="BG197" i="1" s="1"/>
  <c r="BI197" i="1" s="1"/>
  <c r="AP635" i="1"/>
  <c r="BG635" i="1" s="1"/>
  <c r="BI635" i="1" s="1"/>
  <c r="AP380" i="1"/>
  <c r="BG380" i="1" s="1"/>
  <c r="BI380" i="1" s="1"/>
  <c r="BK380" i="1" s="1"/>
  <c r="AP125" i="1"/>
  <c r="BG125" i="1" s="1"/>
  <c r="BI125" i="1" s="1"/>
  <c r="AP776" i="1"/>
  <c r="BG776" i="1" s="1"/>
  <c r="BI776" i="1" s="1"/>
  <c r="AP330" i="1"/>
  <c r="BG330" i="1" s="1"/>
  <c r="BI330" i="1" s="1"/>
  <c r="AP53" i="1"/>
  <c r="BG53" i="1" s="1"/>
  <c r="BI53" i="1" s="1"/>
  <c r="AP631" i="1"/>
  <c r="BG631" i="1" s="1"/>
  <c r="BI631" i="1" s="1"/>
  <c r="AP329" i="1"/>
  <c r="BG329" i="1" s="1"/>
  <c r="BI329" i="1" s="1"/>
  <c r="AP115" i="1"/>
  <c r="BG115" i="1" s="1"/>
  <c r="BI115" i="1" s="1"/>
  <c r="BK523" i="1"/>
  <c r="BW523" i="1" s="1"/>
  <c r="BK579" i="1"/>
  <c r="BW579" i="1" s="1"/>
  <c r="AG1003" i="4"/>
  <c r="AI1002" i="4"/>
  <c r="AM1001" i="4"/>
  <c r="Y1001" i="4"/>
  <c r="AA1000" i="4"/>
  <c r="AC999" i="4"/>
  <c r="AE998" i="4"/>
  <c r="AG997" i="4"/>
  <c r="AI996" i="4"/>
  <c r="AM995" i="4"/>
  <c r="Y995" i="4"/>
  <c r="AA994" i="4"/>
  <c r="AC993" i="4"/>
  <c r="AE992" i="4"/>
  <c r="AG991" i="4"/>
  <c r="AI990" i="4"/>
  <c r="AM989" i="4"/>
  <c r="Y989" i="4"/>
  <c r="AA988" i="4"/>
  <c r="AC987" i="4"/>
  <c r="AE986" i="4"/>
  <c r="AG985" i="4"/>
  <c r="AI984" i="4"/>
  <c r="AM983" i="4"/>
  <c r="Y983" i="4"/>
  <c r="AA982" i="4"/>
  <c r="AC981" i="4"/>
  <c r="AE980" i="4"/>
  <c r="AG979" i="4"/>
  <c r="AI978" i="4"/>
  <c r="AM977" i="4"/>
  <c r="Y977" i="4"/>
  <c r="AA976" i="4"/>
  <c r="AC975" i="4"/>
  <c r="AE974" i="4"/>
  <c r="AG973" i="4"/>
  <c r="AI972" i="4"/>
  <c r="AM971" i="4"/>
  <c r="Y971" i="4"/>
  <c r="AA970" i="4"/>
  <c r="AC969" i="4"/>
  <c r="AE968" i="4"/>
  <c r="AG967" i="4"/>
  <c r="AI966" i="4"/>
  <c r="AM965" i="4"/>
  <c r="Y965" i="4"/>
  <c r="AA964" i="4"/>
  <c r="AC963" i="4"/>
  <c r="AE962" i="4"/>
  <c r="AG961" i="4"/>
  <c r="AI960" i="4"/>
  <c r="AM959" i="4"/>
  <c r="Y959" i="4"/>
  <c r="AA958" i="4"/>
  <c r="AC957" i="4"/>
  <c r="AE956" i="4"/>
  <c r="AG955" i="4"/>
  <c r="AI954" i="4"/>
  <c r="AM953" i="4"/>
  <c r="Y953" i="4"/>
  <c r="AA952" i="4"/>
  <c r="AC951" i="4"/>
  <c r="AE950" i="4"/>
  <c r="AG949" i="4"/>
  <c r="AI948" i="4"/>
  <c r="AM947" i="4"/>
  <c r="Y947" i="4"/>
  <c r="AA946" i="4"/>
  <c r="AC945" i="4"/>
  <c r="AE944" i="4"/>
  <c r="AG943" i="4"/>
  <c r="AI942" i="4"/>
  <c r="AM941" i="4"/>
  <c r="Y941" i="4"/>
  <c r="AA940" i="4"/>
  <c r="AC939" i="4"/>
  <c r="AE938" i="4"/>
  <c r="AG937" i="4"/>
  <c r="AI936" i="4"/>
  <c r="AM935" i="4"/>
  <c r="Y935" i="4"/>
  <c r="AA934" i="4"/>
  <c r="AC933" i="4"/>
  <c r="AE932" i="4"/>
  <c r="AF1003" i="4"/>
  <c r="AH1002" i="4"/>
  <c r="X1001" i="4"/>
  <c r="Z1000" i="4"/>
  <c r="AB999" i="4"/>
  <c r="AD998" i="4"/>
  <c r="AF997" i="4"/>
  <c r="AH996" i="4"/>
  <c r="X995" i="4"/>
  <c r="Z994" i="4"/>
  <c r="AB993" i="4"/>
  <c r="AD992" i="4"/>
  <c r="AF991" i="4"/>
  <c r="AH990" i="4"/>
  <c r="X989" i="4"/>
  <c r="Z988" i="4"/>
  <c r="AB987" i="4"/>
  <c r="AD986" i="4"/>
  <c r="AF985" i="4"/>
  <c r="AH984" i="4"/>
  <c r="X983" i="4"/>
  <c r="Z982" i="4"/>
  <c r="AB981" i="4"/>
  <c r="AD980" i="4"/>
  <c r="AF979" i="4"/>
  <c r="AH978" i="4"/>
  <c r="X977" i="4"/>
  <c r="Z976" i="4"/>
  <c r="AB975" i="4"/>
  <c r="AD974" i="4"/>
  <c r="AF973" i="4"/>
  <c r="AH972" i="4"/>
  <c r="X971" i="4"/>
  <c r="Z970" i="4"/>
  <c r="AB969" i="4"/>
  <c r="AD968" i="4"/>
  <c r="AF967" i="4"/>
  <c r="AH966" i="4"/>
  <c r="X965" i="4"/>
  <c r="Z964" i="4"/>
  <c r="AB963" i="4"/>
  <c r="AD962" i="4"/>
  <c r="AF961" i="4"/>
  <c r="AH960" i="4"/>
  <c r="X959" i="4"/>
  <c r="Z958" i="4"/>
  <c r="AB957" i="4"/>
  <c r="AD956" i="4"/>
  <c r="AF955" i="4"/>
  <c r="AH954" i="4"/>
  <c r="X953" i="4"/>
  <c r="Z952" i="4"/>
  <c r="AB951" i="4"/>
  <c r="AD950" i="4"/>
  <c r="AF949" i="4"/>
  <c r="AH948" i="4"/>
  <c r="X947" i="4"/>
  <c r="Z946" i="4"/>
  <c r="AB945" i="4"/>
  <c r="AD944" i="4"/>
  <c r="AF943" i="4"/>
  <c r="AH942" i="4"/>
  <c r="X941" i="4"/>
  <c r="Z940" i="4"/>
  <c r="AB939" i="4"/>
  <c r="AD938" i="4"/>
  <c r="AF937" i="4"/>
  <c r="AH936" i="4"/>
  <c r="X935" i="4"/>
  <c r="Z934" i="4"/>
  <c r="AB933" i="4"/>
  <c r="AD932" i="4"/>
  <c r="AF931" i="4"/>
  <c r="AE1003" i="4"/>
  <c r="AG1002" i="4"/>
  <c r="AI1001" i="4"/>
  <c r="AM1000" i="4"/>
  <c r="Y1000" i="4"/>
  <c r="AA999" i="4"/>
  <c r="AC998" i="4"/>
  <c r="AE997" i="4"/>
  <c r="AG996" i="4"/>
  <c r="AI995" i="4"/>
  <c r="AM994" i="4"/>
  <c r="Y994" i="4"/>
  <c r="AA993" i="4"/>
  <c r="AC992" i="4"/>
  <c r="AE991" i="4"/>
  <c r="AG990" i="4"/>
  <c r="AI989" i="4"/>
  <c r="AM988" i="4"/>
  <c r="Y988" i="4"/>
  <c r="AA987" i="4"/>
  <c r="AC986" i="4"/>
  <c r="AE985" i="4"/>
  <c r="AG984" i="4"/>
  <c r="AI983" i="4"/>
  <c r="AM982" i="4"/>
  <c r="Y982" i="4"/>
  <c r="AA981" i="4"/>
  <c r="AC980" i="4"/>
  <c r="AE979" i="4"/>
  <c r="AG978" i="4"/>
  <c r="AI977" i="4"/>
  <c r="AM976" i="4"/>
  <c r="Y976" i="4"/>
  <c r="AA975" i="4"/>
  <c r="AC974" i="4"/>
  <c r="AE973" i="4"/>
  <c r="AG972" i="4"/>
  <c r="AI971" i="4"/>
  <c r="AM970" i="4"/>
  <c r="Y970" i="4"/>
  <c r="AA969" i="4"/>
  <c r="AC968" i="4"/>
  <c r="AE967" i="4"/>
  <c r="AG966" i="4"/>
  <c r="AI965" i="4"/>
  <c r="AM964" i="4"/>
  <c r="Y964" i="4"/>
  <c r="AA963" i="4"/>
  <c r="AC962" i="4"/>
  <c r="AE961" i="4"/>
  <c r="AG960" i="4"/>
  <c r="AI959" i="4"/>
  <c r="AM958" i="4"/>
  <c r="Y958" i="4"/>
  <c r="AA957" i="4"/>
  <c r="AC956" i="4"/>
  <c r="AE955" i="4"/>
  <c r="AG954" i="4"/>
  <c r="AI953" i="4"/>
  <c r="AM952" i="4"/>
  <c r="Y952" i="4"/>
  <c r="AA951" i="4"/>
  <c r="AC950" i="4"/>
  <c r="AE949" i="4"/>
  <c r="AG948" i="4"/>
  <c r="AI947" i="4"/>
  <c r="AM946" i="4"/>
  <c r="Y946" i="4"/>
  <c r="AA945" i="4"/>
  <c r="AC944" i="4"/>
  <c r="AE943" i="4"/>
  <c r="AG942" i="4"/>
  <c r="AI941" i="4"/>
  <c r="AM940" i="4"/>
  <c r="Y940" i="4"/>
  <c r="AA939" i="4"/>
  <c r="AC938" i="4"/>
  <c r="AE937" i="4"/>
  <c r="AG936" i="4"/>
  <c r="AI935" i="4"/>
  <c r="AM934" i="4"/>
  <c r="Y934" i="4"/>
  <c r="AA933" i="4"/>
  <c r="AC932" i="4"/>
  <c r="AE931" i="4"/>
  <c r="AC1003" i="4"/>
  <c r="AE1002" i="4"/>
  <c r="AG1001" i="4"/>
  <c r="AI1000" i="4"/>
  <c r="AM999" i="4"/>
  <c r="Y999" i="4"/>
  <c r="AA998" i="4"/>
  <c r="AC997" i="4"/>
  <c r="AE996" i="4"/>
  <c r="AG995" i="4"/>
  <c r="AI994" i="4"/>
  <c r="AM993" i="4"/>
  <c r="Y993" i="4"/>
  <c r="AA992" i="4"/>
  <c r="AC991" i="4"/>
  <c r="AE990" i="4"/>
  <c r="AG989" i="4"/>
  <c r="AI988" i="4"/>
  <c r="AM987" i="4"/>
  <c r="Y987" i="4"/>
  <c r="AA986" i="4"/>
  <c r="AC985" i="4"/>
  <c r="AE984" i="4"/>
  <c r="AG983" i="4"/>
  <c r="AI982" i="4"/>
  <c r="AM981" i="4"/>
  <c r="Y981" i="4"/>
  <c r="AA980" i="4"/>
  <c r="AC979" i="4"/>
  <c r="AE978" i="4"/>
  <c r="AG977" i="4"/>
  <c r="AI976" i="4"/>
  <c r="AM975" i="4"/>
  <c r="Y975" i="4"/>
  <c r="AA974" i="4"/>
  <c r="AC973" i="4"/>
  <c r="AE972" i="4"/>
  <c r="AG971" i="4"/>
  <c r="AI970" i="4"/>
  <c r="AM969" i="4"/>
  <c r="Y969" i="4"/>
  <c r="AA968" i="4"/>
  <c r="AC967" i="4"/>
  <c r="AE966" i="4"/>
  <c r="AG965" i="4"/>
  <c r="AI964" i="4"/>
  <c r="AM963" i="4"/>
  <c r="Y963" i="4"/>
  <c r="AA962" i="4"/>
  <c r="AC961" i="4"/>
  <c r="AE960" i="4"/>
  <c r="AG959" i="4"/>
  <c r="AI958" i="4"/>
  <c r="AM957" i="4"/>
  <c r="Y957" i="4"/>
  <c r="AA956" i="4"/>
  <c r="AC955" i="4"/>
  <c r="AE954" i="4"/>
  <c r="AG953" i="4"/>
  <c r="AI952" i="4"/>
  <c r="AM951" i="4"/>
  <c r="Y951" i="4"/>
  <c r="AA950" i="4"/>
  <c r="AC949" i="4"/>
  <c r="AE948" i="4"/>
  <c r="AG947" i="4"/>
  <c r="AI946" i="4"/>
  <c r="AM945" i="4"/>
  <c r="Y945" i="4"/>
  <c r="AA944" i="4"/>
  <c r="AC943" i="4"/>
  <c r="AE942" i="4"/>
  <c r="AG941" i="4"/>
  <c r="AI940" i="4"/>
  <c r="AM939" i="4"/>
  <c r="Y939" i="4"/>
  <c r="AA938" i="4"/>
  <c r="AC937" i="4"/>
  <c r="AE936" i="4"/>
  <c r="AG935" i="4"/>
  <c r="AI934" i="4"/>
  <c r="AM933" i="4"/>
  <c r="Y933" i="4"/>
  <c r="AA932" i="4"/>
  <c r="AA1003" i="4"/>
  <c r="AC1002" i="4"/>
  <c r="AE1001" i="4"/>
  <c r="AG1000" i="4"/>
  <c r="AI999" i="4"/>
  <c r="AM998" i="4"/>
  <c r="Y998" i="4"/>
  <c r="AA997" i="4"/>
  <c r="AC996" i="4"/>
  <c r="AE995" i="4"/>
  <c r="AG994" i="4"/>
  <c r="AI993" i="4"/>
  <c r="AM992" i="4"/>
  <c r="Y992" i="4"/>
  <c r="AA991" i="4"/>
  <c r="AC990" i="4"/>
  <c r="AE989" i="4"/>
  <c r="AG988" i="4"/>
  <c r="AI987" i="4"/>
  <c r="AM986" i="4"/>
  <c r="Y986" i="4"/>
  <c r="AA985" i="4"/>
  <c r="AC984" i="4"/>
  <c r="AE983" i="4"/>
  <c r="AG982" i="4"/>
  <c r="AI981" i="4"/>
  <c r="AM980" i="4"/>
  <c r="Y980" i="4"/>
  <c r="AA979" i="4"/>
  <c r="AC978" i="4"/>
  <c r="AE977" i="4"/>
  <c r="AG976" i="4"/>
  <c r="AI975" i="4"/>
  <c r="AM974" i="4"/>
  <c r="Y974" i="4"/>
  <c r="AA973" i="4"/>
  <c r="AC972" i="4"/>
  <c r="AE971" i="4"/>
  <c r="AG970" i="4"/>
  <c r="AI969" i="4"/>
  <c r="AM968" i="4"/>
  <c r="Y968" i="4"/>
  <c r="AA967" i="4"/>
  <c r="AC966" i="4"/>
  <c r="AE965" i="4"/>
  <c r="AG964" i="4"/>
  <c r="AI963" i="4"/>
  <c r="AM962" i="4"/>
  <c r="Y962" i="4"/>
  <c r="AA961" i="4"/>
  <c r="AC960" i="4"/>
  <c r="AE959" i="4"/>
  <c r="AG958" i="4"/>
  <c r="AI957" i="4"/>
  <c r="AM956" i="4"/>
  <c r="Y956" i="4"/>
  <c r="AA955" i="4"/>
  <c r="AC954" i="4"/>
  <c r="AE953" i="4"/>
  <c r="AG952" i="4"/>
  <c r="AI951" i="4"/>
  <c r="AM950" i="4"/>
  <c r="Y950" i="4"/>
  <c r="AA949" i="4"/>
  <c r="AC948" i="4"/>
  <c r="AE947" i="4"/>
  <c r="AG946" i="4"/>
  <c r="AI945" i="4"/>
  <c r="AM944" i="4"/>
  <c r="Y944" i="4"/>
  <c r="AA943" i="4"/>
  <c r="AC942" i="4"/>
  <c r="AE941" i="4"/>
  <c r="AG940" i="4"/>
  <c r="AI939" i="4"/>
  <c r="AM938" i="4"/>
  <c r="Y938" i="4"/>
  <c r="AA937" i="4"/>
  <c r="AC936" i="4"/>
  <c r="AE935" i="4"/>
  <c r="AG934" i="4"/>
  <c r="AI933" i="4"/>
  <c r="AM932" i="4"/>
  <c r="Y932" i="4"/>
  <c r="AA931" i="4"/>
  <c r="AD1003" i="4"/>
  <c r="Y1002" i="4"/>
  <c r="AE1000" i="4"/>
  <c r="X999" i="4"/>
  <c r="AH997" i="4"/>
  <c r="Z996" i="4"/>
  <c r="AF994" i="4"/>
  <c r="Z993" i="4"/>
  <c r="AI991" i="4"/>
  <c r="AA990" i="4"/>
  <c r="AH988" i="4"/>
  <c r="AD987" i="4"/>
  <c r="AB984" i="4"/>
  <c r="AE981" i="4"/>
  <c r="AM979" i="4"/>
  <c r="AD978" i="4"/>
  <c r="Z977" i="4"/>
  <c r="AF975" i="4"/>
  <c r="X974" i="4"/>
  <c r="AF972" i="4"/>
  <c r="AA971" i="4"/>
  <c r="AG969" i="4"/>
  <c r="Z968" i="4"/>
  <c r="AB965" i="4"/>
  <c r="AH963" i="4"/>
  <c r="AB962" i="4"/>
  <c r="AM960" i="4"/>
  <c r="AC959" i="4"/>
  <c r="AF956" i="4"/>
  <c r="X955" i="4"/>
  <c r="AD953" i="4"/>
  <c r="X952" i="4"/>
  <c r="AG950" i="4"/>
  <c r="Y949" i="4"/>
  <c r="AF947" i="4"/>
  <c r="AB946" i="4"/>
  <c r="AH944" i="4"/>
  <c r="Z943" i="4"/>
  <c r="AH941" i="4"/>
  <c r="AC940" i="4"/>
  <c r="AI938" i="4"/>
  <c r="AB937" i="4"/>
  <c r="X936" i="4"/>
  <c r="AD934" i="4"/>
  <c r="AG931" i="4"/>
  <c r="AF930" i="4"/>
  <c r="AH929" i="4"/>
  <c r="X928" i="4"/>
  <c r="Z927" i="4"/>
  <c r="AB926" i="4"/>
  <c r="AD925" i="4"/>
  <c r="AF924" i="4"/>
  <c r="AH923" i="4"/>
  <c r="X922" i="4"/>
  <c r="Z921" i="4"/>
  <c r="AB920" i="4"/>
  <c r="AD919" i="4"/>
  <c r="AF918" i="4"/>
  <c r="AH917" i="4"/>
  <c r="X916" i="4"/>
  <c r="Z915" i="4"/>
  <c r="AB914" i="4"/>
  <c r="AD913" i="4"/>
  <c r="AF912" i="4"/>
  <c r="AH911" i="4"/>
  <c r="X910" i="4"/>
  <c r="Z909" i="4"/>
  <c r="AB908" i="4"/>
  <c r="AD907" i="4"/>
  <c r="AF906" i="4"/>
  <c r="AH905" i="4"/>
  <c r="X904" i="4"/>
  <c r="Z903" i="4"/>
  <c r="AB902" i="4"/>
  <c r="AD901" i="4"/>
  <c r="AB1003" i="4"/>
  <c r="X1002" i="4"/>
  <c r="AD1000" i="4"/>
  <c r="AD997" i="4"/>
  <c r="Y996" i="4"/>
  <c r="AE994" i="4"/>
  <c r="X993" i="4"/>
  <c r="AH991" i="4"/>
  <c r="Z990" i="4"/>
  <c r="AF988" i="4"/>
  <c r="Z987" i="4"/>
  <c r="AI985" i="4"/>
  <c r="AA984" i="4"/>
  <c r="AH982" i="4"/>
  <c r="AD981" i="4"/>
  <c r="AB978" i="4"/>
  <c r="AE975" i="4"/>
  <c r="AM973" i="4"/>
  <c r="AD972" i="4"/>
  <c r="Z971" i="4"/>
  <c r="AF969" i="4"/>
  <c r="X968" i="4"/>
  <c r="AF966" i="4"/>
  <c r="AA965" i="4"/>
  <c r="AG963" i="4"/>
  <c r="Z962" i="4"/>
  <c r="AB959" i="4"/>
  <c r="AH957" i="4"/>
  <c r="AB956" i="4"/>
  <c r="AM954" i="4"/>
  <c r="AC953" i="4"/>
  <c r="AF950" i="4"/>
  <c r="X949" i="4"/>
  <c r="AD947" i="4"/>
  <c r="X946" i="4"/>
  <c r="AG944" i="4"/>
  <c r="Y943" i="4"/>
  <c r="AF941" i="4"/>
  <c r="AB940" i="4"/>
  <c r="AH938" i="4"/>
  <c r="Z937" i="4"/>
  <c r="AH935" i="4"/>
  <c r="AC934" i="4"/>
  <c r="AI932" i="4"/>
  <c r="AD931" i="4"/>
  <c r="AE930" i="4"/>
  <c r="AG929" i="4"/>
  <c r="AI928" i="4"/>
  <c r="AM927" i="4"/>
  <c r="Y927" i="4"/>
  <c r="AA926" i="4"/>
  <c r="AC925" i="4"/>
  <c r="AE924" i="4"/>
  <c r="AG923" i="4"/>
  <c r="AI922" i="4"/>
  <c r="AM921" i="4"/>
  <c r="Y921" i="4"/>
  <c r="AA920" i="4"/>
  <c r="AC919" i="4"/>
  <c r="AE918" i="4"/>
  <c r="AG917" i="4"/>
  <c r="AI916" i="4"/>
  <c r="AM915" i="4"/>
  <c r="Y915" i="4"/>
  <c r="AA914" i="4"/>
  <c r="AC913" i="4"/>
  <c r="AE912" i="4"/>
  <c r="AG911" i="4"/>
  <c r="AI910" i="4"/>
  <c r="AM909" i="4"/>
  <c r="Y909" i="4"/>
  <c r="AA908" i="4"/>
  <c r="AC907" i="4"/>
  <c r="AE906" i="4"/>
  <c r="AG905" i="4"/>
  <c r="AI904" i="4"/>
  <c r="AM903" i="4"/>
  <c r="Y903" i="4"/>
  <c r="AA902" i="4"/>
  <c r="AC901" i="4"/>
  <c r="Y1003" i="4"/>
  <c r="AB1001" i="4"/>
  <c r="AH999" i="4"/>
  <c r="AB998" i="4"/>
  <c r="AM996" i="4"/>
  <c r="AC995" i="4"/>
  <c r="AF992" i="4"/>
  <c r="X991" i="4"/>
  <c r="AD989" i="4"/>
  <c r="X988" i="4"/>
  <c r="AG986" i="4"/>
  <c r="Y985" i="4"/>
  <c r="AF983" i="4"/>
  <c r="AB982" i="4"/>
  <c r="AH980" i="4"/>
  <c r="Z979" i="4"/>
  <c r="AH977" i="4"/>
  <c r="AC976" i="4"/>
  <c r="AI974" i="4"/>
  <c r="AB973" i="4"/>
  <c r="X972" i="4"/>
  <c r="AD970" i="4"/>
  <c r="AD967" i="4"/>
  <c r="Y966" i="4"/>
  <c r="AE964" i="4"/>
  <c r="X963" i="4"/>
  <c r="AH961" i="4"/>
  <c r="Z960" i="4"/>
  <c r="AF958" i="4"/>
  <c r="Z957" i="4"/>
  <c r="AI955" i="4"/>
  <c r="AA954" i="4"/>
  <c r="AH952" i="4"/>
  <c r="AD951" i="4"/>
  <c r="AB948" i="4"/>
  <c r="AE945" i="4"/>
  <c r="AM943" i="4"/>
  <c r="AD942" i="4"/>
  <c r="Z941" i="4"/>
  <c r="AF939" i="4"/>
  <c r="X938" i="4"/>
  <c r="AF936" i="4"/>
  <c r="AA935" i="4"/>
  <c r="AG933" i="4"/>
  <c r="Z932" i="4"/>
  <c r="X931" i="4"/>
  <c r="Z930" i="4"/>
  <c r="AB929" i="4"/>
  <c r="AD928" i="4"/>
  <c r="AF927" i="4"/>
  <c r="AH926" i="4"/>
  <c r="X925" i="4"/>
  <c r="Z924" i="4"/>
  <c r="AB923" i="4"/>
  <c r="AD922" i="4"/>
  <c r="AF921" i="4"/>
  <c r="AH920" i="4"/>
  <c r="Z1003" i="4"/>
  <c r="AA1001" i="4"/>
  <c r="AD999" i="4"/>
  <c r="Z997" i="4"/>
  <c r="AB995" i="4"/>
  <c r="AE993" i="4"/>
  <c r="AB991" i="4"/>
  <c r="AC989" i="4"/>
  <c r="AF987" i="4"/>
  <c r="AD985" i="4"/>
  <c r="AD983" i="4"/>
  <c r="AG981" i="4"/>
  <c r="AH979" i="4"/>
  <c r="AF977" i="4"/>
  <c r="AH975" i="4"/>
  <c r="AI973" i="4"/>
  <c r="AH971" i="4"/>
  <c r="X966" i="4"/>
  <c r="X964" i="4"/>
  <c r="AM961" i="4"/>
  <c r="Y960" i="4"/>
  <c r="AB958" i="4"/>
  <c r="X956" i="4"/>
  <c r="Z954" i="4"/>
  <c r="AC952" i="4"/>
  <c r="Z950" i="4"/>
  <c r="AA948" i="4"/>
  <c r="AD946" i="4"/>
  <c r="AB944" i="4"/>
  <c r="AB942" i="4"/>
  <c r="AE940" i="4"/>
  <c r="AF938" i="4"/>
  <c r="AD936" i="4"/>
  <c r="AF934" i="4"/>
  <c r="AG932" i="4"/>
  <c r="AM930" i="4"/>
  <c r="AG928" i="4"/>
  <c r="AE927" i="4"/>
  <c r="AD926" i="4"/>
  <c r="AA925" i="4"/>
  <c r="Y924" i="4"/>
  <c r="X923" i="4"/>
  <c r="AI921" i="4"/>
  <c r="AG920" i="4"/>
  <c r="AF919" i="4"/>
  <c r="AD918" i="4"/>
  <c r="AD917" i="4"/>
  <c r="AD916" i="4"/>
  <c r="AD915" i="4"/>
  <c r="AD914" i="4"/>
  <c r="AB913" i="4"/>
  <c r="AB912" i="4"/>
  <c r="AB911" i="4"/>
  <c r="AB910" i="4"/>
  <c r="AB909" i="4"/>
  <c r="Z908" i="4"/>
  <c r="Z907" i="4"/>
  <c r="Z906" i="4"/>
  <c r="Z905" i="4"/>
  <c r="Z904" i="4"/>
  <c r="X903" i="4"/>
  <c r="X902" i="4"/>
  <c r="X901" i="4"/>
  <c r="Z900" i="4"/>
  <c r="AB899" i="4"/>
  <c r="AD898" i="4"/>
  <c r="AF897" i="4"/>
  <c r="AH896" i="4"/>
  <c r="X895" i="4"/>
  <c r="Z894" i="4"/>
  <c r="AB893" i="4"/>
  <c r="AD892" i="4"/>
  <c r="AF891" i="4"/>
  <c r="AH890" i="4"/>
  <c r="X889" i="4"/>
  <c r="Z888" i="4"/>
  <c r="AB887" i="4"/>
  <c r="AD886" i="4"/>
  <c r="AF885" i="4"/>
  <c r="AH884" i="4"/>
  <c r="X883" i="4"/>
  <c r="Z882" i="4"/>
  <c r="AB881" i="4"/>
  <c r="AD880" i="4"/>
  <c r="AF879" i="4"/>
  <c r="AH878" i="4"/>
  <c r="X877" i="4"/>
  <c r="Z876" i="4"/>
  <c r="AB875" i="4"/>
  <c r="AD874" i="4"/>
  <c r="AF873" i="4"/>
  <c r="AH872" i="4"/>
  <c r="X871" i="4"/>
  <c r="Z870" i="4"/>
  <c r="AB869" i="4"/>
  <c r="X1003" i="4"/>
  <c r="Z1001" i="4"/>
  <c r="Z999" i="4"/>
  <c r="Y997" i="4"/>
  <c r="AA995" i="4"/>
  <c r="AD993" i="4"/>
  <c r="Z991" i="4"/>
  <c r="AB989" i="4"/>
  <c r="AE987" i="4"/>
  <c r="AB985" i="4"/>
  <c r="AC983" i="4"/>
  <c r="AF981" i="4"/>
  <c r="AD979" i="4"/>
  <c r="AD977" i="4"/>
  <c r="AG975" i="4"/>
  <c r="AH973" i="4"/>
  <c r="AF971" i="4"/>
  <c r="AH969" i="4"/>
  <c r="AI967" i="4"/>
  <c r="AH965" i="4"/>
  <c r="X960" i="4"/>
  <c r="X958" i="4"/>
  <c r="AM955" i="4"/>
  <c r="Y954" i="4"/>
  <c r="AB952" i="4"/>
  <c r="X950" i="4"/>
  <c r="Z948" i="4"/>
  <c r="AC946" i="4"/>
  <c r="Z944" i="4"/>
  <c r="AA942" i="4"/>
  <c r="AD940" i="4"/>
  <c r="AB938" i="4"/>
  <c r="AB936" i="4"/>
  <c r="AE934" i="4"/>
  <c r="AF932" i="4"/>
  <c r="AI929" i="4"/>
  <c r="AF928" i="4"/>
  <c r="AD927" i="4"/>
  <c r="AC926" i="4"/>
  <c r="Z925" i="4"/>
  <c r="X924" i="4"/>
  <c r="AM922" i="4"/>
  <c r="AH921" i="4"/>
  <c r="AF920" i="4"/>
  <c r="AE919" i="4"/>
  <c r="AC918" i="4"/>
  <c r="AC917" i="4"/>
  <c r="AC916" i="4"/>
  <c r="AC915" i="4"/>
  <c r="AC914" i="4"/>
  <c r="AA913" i="4"/>
  <c r="AA912" i="4"/>
  <c r="AA911" i="4"/>
  <c r="AA910" i="4"/>
  <c r="AA909" i="4"/>
  <c r="Y908" i="4"/>
  <c r="Y907" i="4"/>
  <c r="Y906" i="4"/>
  <c r="Y905" i="4"/>
  <c r="Y904" i="4"/>
  <c r="AM902" i="4"/>
  <c r="AM901" i="4"/>
  <c r="AM900" i="4"/>
  <c r="Y900" i="4"/>
  <c r="AA899" i="4"/>
  <c r="AC898" i="4"/>
  <c r="AE897" i="4"/>
  <c r="AG896" i="4"/>
  <c r="AI895" i="4"/>
  <c r="AM894" i="4"/>
  <c r="Y894" i="4"/>
  <c r="AA893" i="4"/>
  <c r="AC892" i="4"/>
  <c r="AE891" i="4"/>
  <c r="AG890" i="4"/>
  <c r="AI889" i="4"/>
  <c r="AM888" i="4"/>
  <c r="Y888" i="4"/>
  <c r="AA887" i="4"/>
  <c r="AC886" i="4"/>
  <c r="AE885" i="4"/>
  <c r="AG884" i="4"/>
  <c r="AI883" i="4"/>
  <c r="AM882" i="4"/>
  <c r="Y882" i="4"/>
  <c r="AA881" i="4"/>
  <c r="AC880" i="4"/>
  <c r="AE879" i="4"/>
  <c r="AG878" i="4"/>
  <c r="AI877" i="4"/>
  <c r="AM876" i="4"/>
  <c r="Y876" i="4"/>
  <c r="AA875" i="4"/>
  <c r="AC874" i="4"/>
  <c r="AE873" i="4"/>
  <c r="AG872" i="4"/>
  <c r="AI871" i="4"/>
  <c r="AM870" i="4"/>
  <c r="Y870" i="4"/>
  <c r="AA1002" i="4"/>
  <c r="AB1000" i="4"/>
  <c r="Z998" i="4"/>
  <c r="AB996" i="4"/>
  <c r="AC994" i="4"/>
  <c r="AB992" i="4"/>
  <c r="AD990" i="4"/>
  <c r="AD988" i="4"/>
  <c r="AF986" i="4"/>
  <c r="AF984" i="4"/>
  <c r="AE982" i="4"/>
  <c r="AG980" i="4"/>
  <c r="AF976" i="4"/>
  <c r="AH974" i="4"/>
  <c r="AM972" i="4"/>
  <c r="AH970" i="4"/>
  <c r="AI968" i="4"/>
  <c r="X967" i="4"/>
  <c r="Y961" i="4"/>
  <c r="Z959" i="4"/>
  <c r="X957" i="4"/>
  <c r="Z955" i="4"/>
  <c r="AA953" i="4"/>
  <c r="Z951" i="4"/>
  <c r="AB949" i="4"/>
  <c r="AB947" i="4"/>
  <c r="AD945" i="4"/>
  <c r="AD943" i="4"/>
  <c r="AC941" i="4"/>
  <c r="AE939" i="4"/>
  <c r="AH937" i="4"/>
  <c r="AD935" i="4"/>
  <c r="AF933" i="4"/>
  <c r="AI931" i="4"/>
  <c r="AC930" i="4"/>
  <c r="AA929" i="4"/>
  <c r="Z928" i="4"/>
  <c r="AM926" i="4"/>
  <c r="AI925" i="4"/>
  <c r="AH924" i="4"/>
  <c r="AE923" i="4"/>
  <c r="AC922" i="4"/>
  <c r="AB921" i="4"/>
  <c r="Y920" i="4"/>
  <c r="X919" i="4"/>
  <c r="X918" i="4"/>
  <c r="X917" i="4"/>
  <c r="AH910" i="4"/>
  <c r="AH909" i="4"/>
  <c r="AH908" i="4"/>
  <c r="AH907" i="4"/>
  <c r="AH906" i="4"/>
  <c r="AF905" i="4"/>
  <c r="AF904" i="4"/>
  <c r="AF903" i="4"/>
  <c r="AF902" i="4"/>
  <c r="AF901" i="4"/>
  <c r="AF900" i="4"/>
  <c r="AH899" i="4"/>
  <c r="X898" i="4"/>
  <c r="Z897" i="4"/>
  <c r="AB896" i="4"/>
  <c r="AD895" i="4"/>
  <c r="AF894" i="4"/>
  <c r="AH893" i="4"/>
  <c r="X892" i="4"/>
  <c r="Z891" i="4"/>
  <c r="AB890" i="4"/>
  <c r="AD889" i="4"/>
  <c r="AF888" i="4"/>
  <c r="AH887" i="4"/>
  <c r="X886" i="4"/>
  <c r="Z885" i="4"/>
  <c r="AB884" i="4"/>
  <c r="AM1002" i="4"/>
  <c r="AC1000" i="4"/>
  <c r="Z995" i="4"/>
  <c r="AG992" i="4"/>
  <c r="X990" i="4"/>
  <c r="X987" i="4"/>
  <c r="X982" i="4"/>
  <c r="AB979" i="4"/>
  <c r="AH976" i="4"/>
  <c r="AB974" i="4"/>
  <c r="AD971" i="4"/>
  <c r="X969" i="4"/>
  <c r="AB966" i="4"/>
  <c r="AF963" i="4"/>
  <c r="Z961" i="4"/>
  <c r="AE958" i="4"/>
  <c r="AB953" i="4"/>
  <c r="AI950" i="4"/>
  <c r="Y948" i="4"/>
  <c r="AF945" i="4"/>
  <c r="AM942" i="4"/>
  <c r="X940" i="4"/>
  <c r="AI937" i="4"/>
  <c r="Z935" i="4"/>
  <c r="AB932" i="4"/>
  <c r="AD930" i="4"/>
  <c r="X929" i="4"/>
  <c r="AC927" i="4"/>
  <c r="AM925" i="4"/>
  <c r="AC924" i="4"/>
  <c r="AH922" i="4"/>
  <c r="AC921" i="4"/>
  <c r="AI919" i="4"/>
  <c r="AB918" i="4"/>
  <c r="Y917" i="4"/>
  <c r="AG915" i="4"/>
  <c r="Z914" i="4"/>
  <c r="AM912" i="4"/>
  <c r="AE911" i="4"/>
  <c r="Z910" i="4"/>
  <c r="AI908" i="4"/>
  <c r="AE907" i="4"/>
  <c r="X906" i="4"/>
  <c r="AG904" i="4"/>
  <c r="AC903" i="4"/>
  <c r="AG900" i="4"/>
  <c r="AE899" i="4"/>
  <c r="AB898" i="4"/>
  <c r="AA897" i="4"/>
  <c r="Y896" i="4"/>
  <c r="AI893" i="4"/>
  <c r="AG892" i="4"/>
  <c r="AD891" i="4"/>
  <c r="AC890" i="4"/>
  <c r="AA889" i="4"/>
  <c r="X888" i="4"/>
  <c r="AM886" i="4"/>
  <c r="AI885" i="4"/>
  <c r="AF884" i="4"/>
  <c r="AE883" i="4"/>
  <c r="AE882" i="4"/>
  <c r="AE881" i="4"/>
  <c r="AE880" i="4"/>
  <c r="AC879" i="4"/>
  <c r="AC878" i="4"/>
  <c r="AC877" i="4"/>
  <c r="AC876" i="4"/>
  <c r="AC875" i="4"/>
  <c r="AA874" i="4"/>
  <c r="AA873" i="4"/>
  <c r="AA872" i="4"/>
  <c r="AA871" i="4"/>
  <c r="AA870" i="4"/>
  <c r="Z869" i="4"/>
  <c r="AB868" i="4"/>
  <c r="AD867" i="4"/>
  <c r="AF866" i="4"/>
  <c r="AH865" i="4"/>
  <c r="X864" i="4"/>
  <c r="Z863" i="4"/>
  <c r="AB862" i="4"/>
  <c r="AD861" i="4"/>
  <c r="AF860" i="4"/>
  <c r="AH859" i="4"/>
  <c r="X858" i="4"/>
  <c r="Z857" i="4"/>
  <c r="AB856" i="4"/>
  <c r="AD855" i="4"/>
  <c r="AF854" i="4"/>
  <c r="AH853" i="4"/>
  <c r="X852" i="4"/>
  <c r="Z851" i="4"/>
  <c r="AB850" i="4"/>
  <c r="AD849" i="4"/>
  <c r="AF848" i="4"/>
  <c r="AH847" i="4"/>
  <c r="X846" i="4"/>
  <c r="Z845" i="4"/>
  <c r="AB844" i="4"/>
  <c r="AD843" i="4"/>
  <c r="AF842" i="4"/>
  <c r="AH841" i="4"/>
  <c r="X840" i="4"/>
  <c r="Z839" i="4"/>
  <c r="AB838" i="4"/>
  <c r="AD837" i="4"/>
  <c r="AF836" i="4"/>
  <c r="AH835" i="4"/>
  <c r="X834" i="4"/>
  <c r="Z833" i="4"/>
  <c r="AB832" i="4"/>
  <c r="AD831" i="4"/>
  <c r="AF830" i="4"/>
  <c r="AH829" i="4"/>
  <c r="X828" i="4"/>
  <c r="Z827" i="4"/>
  <c r="AB826" i="4"/>
  <c r="AD825" i="4"/>
  <c r="AF824" i="4"/>
  <c r="AH823" i="4"/>
  <c r="X822" i="4"/>
  <c r="Z821" i="4"/>
  <c r="AB820" i="4"/>
  <c r="AD819" i="4"/>
  <c r="AF818" i="4"/>
  <c r="AF1002" i="4"/>
  <c r="X1000" i="4"/>
  <c r="AI997" i="4"/>
  <c r="Z992" i="4"/>
  <c r="AH989" i="4"/>
  <c r="AD984" i="4"/>
  <c r="Y979" i="4"/>
  <c r="AE976" i="4"/>
  <c r="Z974" i="4"/>
  <c r="AC971" i="4"/>
  <c r="AH968" i="4"/>
  <c r="AA966" i="4"/>
  <c r="AE963" i="4"/>
  <c r="X961" i="4"/>
  <c r="AD958" i="4"/>
  <c r="AH955" i="4"/>
  <c r="Z953" i="4"/>
  <c r="AH950" i="4"/>
  <c r="X948" i="4"/>
  <c r="Z945" i="4"/>
  <c r="AD937" i="4"/>
  <c r="X932" i="4"/>
  <c r="AB930" i="4"/>
  <c r="AM928" i="4"/>
  <c r="AB927" i="4"/>
  <c r="AH925" i="4"/>
  <c r="AB924" i="4"/>
  <c r="AG922" i="4"/>
  <c r="AA921" i="4"/>
  <c r="AH919" i="4"/>
  <c r="AA918" i="4"/>
  <c r="AM916" i="4"/>
  <c r="AF915" i="4"/>
  <c r="Y914" i="4"/>
  <c r="AI912" i="4"/>
  <c r="AD911" i="4"/>
  <c r="Y910" i="4"/>
  <c r="AG908" i="4"/>
  <c r="AB907" i="4"/>
  <c r="AM905" i="4"/>
  <c r="AE904" i="4"/>
  <c r="AB903" i="4"/>
  <c r="AI901" i="4"/>
  <c r="AE900" i="4"/>
  <c r="AD899" i="4"/>
  <c r="AA898" i="4"/>
  <c r="Y897" i="4"/>
  <c r="X896" i="4"/>
  <c r="AI894" i="4"/>
  <c r="AG893" i="4"/>
  <c r="AF892" i="4"/>
  <c r="AC891" i="4"/>
  <c r="AA890" i="4"/>
  <c r="Z889" i="4"/>
  <c r="AM887" i="4"/>
  <c r="AI886" i="4"/>
  <c r="AH885" i="4"/>
  <c r="AE884" i="4"/>
  <c r="AD883" i="4"/>
  <c r="AD882" i="4"/>
  <c r="AD881" i="4"/>
  <c r="AB880" i="4"/>
  <c r="AB879" i="4"/>
  <c r="AB878" i="4"/>
  <c r="AB877" i="4"/>
  <c r="AB876" i="4"/>
  <c r="Z875" i="4"/>
  <c r="Z874" i="4"/>
  <c r="Z873" i="4"/>
  <c r="Z872" i="4"/>
  <c r="Z871" i="4"/>
  <c r="X870" i="4"/>
  <c r="Y869" i="4"/>
  <c r="AA868" i="4"/>
  <c r="AC867" i="4"/>
  <c r="AE866" i="4"/>
  <c r="AG865" i="4"/>
  <c r="AI864" i="4"/>
  <c r="AM863" i="4"/>
  <c r="Y863" i="4"/>
  <c r="AA862" i="4"/>
  <c r="AC861" i="4"/>
  <c r="AE860" i="4"/>
  <c r="AG859" i="4"/>
  <c r="AI858" i="4"/>
  <c r="AM857" i="4"/>
  <c r="Y857" i="4"/>
  <c r="AA856" i="4"/>
  <c r="AC855" i="4"/>
  <c r="AE854" i="4"/>
  <c r="AG853" i="4"/>
  <c r="AI852" i="4"/>
  <c r="AM851" i="4"/>
  <c r="Y851" i="4"/>
  <c r="AA850" i="4"/>
  <c r="AC849" i="4"/>
  <c r="AE848" i="4"/>
  <c r="AG847" i="4"/>
  <c r="AI846" i="4"/>
  <c r="AM845" i="4"/>
  <c r="Y845" i="4"/>
  <c r="AA844" i="4"/>
  <c r="AC843" i="4"/>
  <c r="AE842" i="4"/>
  <c r="AG841" i="4"/>
  <c r="AI840" i="4"/>
  <c r="AM839" i="4"/>
  <c r="Y839" i="4"/>
  <c r="AA838" i="4"/>
  <c r="AC837" i="4"/>
  <c r="AE836" i="4"/>
  <c r="AG835" i="4"/>
  <c r="AI834" i="4"/>
  <c r="AM833" i="4"/>
  <c r="Y833" i="4"/>
  <c r="AA832" i="4"/>
  <c r="AC831" i="4"/>
  <c r="AE830" i="4"/>
  <c r="AG829" i="4"/>
  <c r="AI828" i="4"/>
  <c r="AM827" i="4"/>
  <c r="Y827" i="4"/>
  <c r="AA826" i="4"/>
  <c r="AC825" i="4"/>
  <c r="AE824" i="4"/>
  <c r="AG823" i="4"/>
  <c r="AI822" i="4"/>
  <c r="AM821" i="4"/>
  <c r="Y821" i="4"/>
  <c r="AA820" i="4"/>
  <c r="AC819" i="4"/>
  <c r="AB1002" i="4"/>
  <c r="AG999" i="4"/>
  <c r="X997" i="4"/>
  <c r="AD994" i="4"/>
  <c r="AM991" i="4"/>
  <c r="AA989" i="4"/>
  <c r="AH986" i="4"/>
  <c r="Y984" i="4"/>
  <c r="Z981" i="4"/>
  <c r="AM978" i="4"/>
  <c r="AB976" i="4"/>
  <c r="AD973" i="4"/>
  <c r="AF968" i="4"/>
  <c r="AF965" i="4"/>
  <c r="Z963" i="4"/>
  <c r="AD960" i="4"/>
  <c r="AG957" i="4"/>
  <c r="AB955" i="4"/>
  <c r="AF952" i="4"/>
  <c r="AM949" i="4"/>
  <c r="AC947" i="4"/>
  <c r="Z942" i="4"/>
  <c r="AG939" i="4"/>
  <c r="X937" i="4"/>
  <c r="AB934" i="4"/>
  <c r="Y930" i="4"/>
  <c r="AE928" i="4"/>
  <c r="X927" i="4"/>
  <c r="AF925" i="4"/>
  <c r="AM923" i="4"/>
  <c r="AE922" i="4"/>
  <c r="AM920" i="4"/>
  <c r="AB919" i="4"/>
  <c r="Y918" i="4"/>
  <c r="AG916" i="4"/>
  <c r="AB915" i="4"/>
  <c r="AM913" i="4"/>
  <c r="AG912" i="4"/>
  <c r="Z911" i="4"/>
  <c r="AI909" i="4"/>
  <c r="AE908" i="4"/>
  <c r="X907" i="4"/>
  <c r="AI905" i="4"/>
  <c r="AC904" i="4"/>
  <c r="AG901" i="4"/>
  <c r="AC900" i="4"/>
  <c r="Z899" i="4"/>
  <c r="Y898" i="4"/>
  <c r="AM896" i="4"/>
  <c r="AH895" i="4"/>
  <c r="AG894" i="4"/>
  <c r="AE893" i="4"/>
  <c r="AB892" i="4"/>
  <c r="AA891" i="4"/>
  <c r="Y890" i="4"/>
  <c r="AI887" i="4"/>
  <c r="AG886" i="4"/>
  <c r="AD885" i="4"/>
  <c r="AC884" i="4"/>
  <c r="AB883" i="4"/>
  <c r="AB882" i="4"/>
  <c r="Z881" i="4"/>
  <c r="Z880" i="4"/>
  <c r="Z879" i="4"/>
  <c r="Z878" i="4"/>
  <c r="Z877" i="4"/>
  <c r="X876" i="4"/>
  <c r="X875" i="4"/>
  <c r="X874" i="4"/>
  <c r="X873" i="4"/>
  <c r="X872" i="4"/>
  <c r="AM868" i="4"/>
  <c r="Y868" i="4"/>
  <c r="AA867" i="4"/>
  <c r="AC866" i="4"/>
  <c r="AE865" i="4"/>
  <c r="AG864" i="4"/>
  <c r="AI863" i="4"/>
  <c r="AD1001" i="4"/>
  <c r="AH998" i="4"/>
  <c r="AA996" i="4"/>
  <c r="AG993" i="4"/>
  <c r="AM990" i="4"/>
  <c r="AC988" i="4"/>
  <c r="AM985" i="4"/>
  <c r="AA983" i="4"/>
  <c r="AF980" i="4"/>
  <c r="Y978" i="4"/>
  <c r="Z975" i="4"/>
  <c r="AB970" i="4"/>
  <c r="AB967" i="4"/>
  <c r="AH964" i="4"/>
  <c r="AF962" i="4"/>
  <c r="AF959" i="4"/>
  <c r="AD954" i="4"/>
  <c r="AG951" i="4"/>
  <c r="Z949" i="4"/>
  <c r="AF946" i="4"/>
  <c r="AB941" i="4"/>
  <c r="Z936" i="4"/>
  <c r="AE933" i="4"/>
  <c r="Z931" i="4"/>
  <c r="AE929" i="4"/>
  <c r="Y928" i="4"/>
  <c r="AF926" i="4"/>
  <c r="AM924" i="4"/>
  <c r="AD923" i="4"/>
  <c r="Y922" i="4"/>
  <c r="AD920" i="4"/>
  <c r="AM918" i="4"/>
  <c r="AF917" i="4"/>
  <c r="AA916" i="4"/>
  <c r="AI914" i="4"/>
  <c r="AF913" i="4"/>
  <c r="Y912" i="4"/>
  <c r="AG910" i="4"/>
  <c r="AD909" i="4"/>
  <c r="AM907" i="4"/>
  <c r="AG906" i="4"/>
  <c r="AB905" i="4"/>
  <c r="AI903" i="4"/>
  <c r="AE902" i="4"/>
  <c r="Z901" i="4"/>
  <c r="AM899" i="4"/>
  <c r="AI898" i="4"/>
  <c r="AH897" i="4"/>
  <c r="AE896" i="4"/>
  <c r="AC895" i="4"/>
  <c r="AB894" i="4"/>
  <c r="Y893" i="4"/>
  <c r="AM891" i="4"/>
  <c r="AG889" i="4"/>
  <c r="AE888" i="4"/>
  <c r="AD887" i="4"/>
  <c r="AA886" i="4"/>
  <c r="Y885" i="4"/>
  <c r="X884" i="4"/>
  <c r="AH877" i="4"/>
  <c r="AH876" i="4"/>
  <c r="AH875" i="4"/>
  <c r="AH874" i="4"/>
  <c r="AH873" i="4"/>
  <c r="AF872" i="4"/>
  <c r="AF871" i="4"/>
  <c r="AF870" i="4"/>
  <c r="AF869" i="4"/>
  <c r="AG868" i="4"/>
  <c r="AI867" i="4"/>
  <c r="AM866" i="4"/>
  <c r="Y866" i="4"/>
  <c r="AA865" i="4"/>
  <c r="AC864" i="4"/>
  <c r="AE863" i="4"/>
  <c r="AD1002" i="4"/>
  <c r="AG998" i="4"/>
  <c r="AH994" i="4"/>
  <c r="AI986" i="4"/>
  <c r="Z983" i="4"/>
  <c r="X979" i="4"/>
  <c r="X975" i="4"/>
  <c r="AB971" i="4"/>
  <c r="Z967" i="4"/>
  <c r="AD963" i="4"/>
  <c r="AD959" i="4"/>
  <c r="AD955" i="4"/>
  <c r="AF951" i="4"/>
  <c r="AH947" i="4"/>
  <c r="AI943" i="4"/>
  <c r="AH939" i="4"/>
  <c r="Y936" i="4"/>
  <c r="AM931" i="4"/>
  <c r="AD929" i="4"/>
  <c r="AA927" i="4"/>
  <c r="AF922" i="4"/>
  <c r="AC920" i="4"/>
  <c r="Z918" i="4"/>
  <c r="Z916" i="4"/>
  <c r="X914" i="4"/>
  <c r="X912" i="4"/>
  <c r="AH903" i="4"/>
  <c r="AH901" i="4"/>
  <c r="Z898" i="4"/>
  <c r="AD896" i="4"/>
  <c r="AH894" i="4"/>
  <c r="X893" i="4"/>
  <c r="AB891" i="4"/>
  <c r="AF889" i="4"/>
  <c r="Z886" i="4"/>
  <c r="AD884" i="4"/>
  <c r="AI882" i="4"/>
  <c r="AC881" i="4"/>
  <c r="AI879" i="4"/>
  <c r="AA878" i="4"/>
  <c r="AG876" i="4"/>
  <c r="Y875" i="4"/>
  <c r="AG873" i="4"/>
  <c r="Y872" i="4"/>
  <c r="AE870" i="4"/>
  <c r="X869" i="4"/>
  <c r="AH867" i="4"/>
  <c r="AD866" i="4"/>
  <c r="Z865" i="4"/>
  <c r="AH862" i="4"/>
  <c r="AH861" i="4"/>
  <c r="AH860" i="4"/>
  <c r="AF859" i="4"/>
  <c r="AF858" i="4"/>
  <c r="AF857" i="4"/>
  <c r="AF856" i="4"/>
  <c r="AF855" i="4"/>
  <c r="AD854" i="4"/>
  <c r="AD853" i="4"/>
  <c r="AD852" i="4"/>
  <c r="AD851" i="4"/>
  <c r="AD850" i="4"/>
  <c r="AB849" i="4"/>
  <c r="AB848" i="4"/>
  <c r="AB847" i="4"/>
  <c r="AB846" i="4"/>
  <c r="AB845" i="4"/>
  <c r="Z844" i="4"/>
  <c r="Z843" i="4"/>
  <c r="Z842" i="4"/>
  <c r="Z841" i="4"/>
  <c r="Z840" i="4"/>
  <c r="X839" i="4"/>
  <c r="X838" i="4"/>
  <c r="X837" i="4"/>
  <c r="X836" i="4"/>
  <c r="X835" i="4"/>
  <c r="AH828" i="4"/>
  <c r="AH827" i="4"/>
  <c r="AH826" i="4"/>
  <c r="AH825" i="4"/>
  <c r="AH824" i="4"/>
  <c r="AF823" i="4"/>
  <c r="AF822" i="4"/>
  <c r="AF821" i="4"/>
  <c r="AF820" i="4"/>
  <c r="AF819" i="4"/>
  <c r="AE818" i="4"/>
  <c r="AG817" i="4"/>
  <c r="AI816" i="4"/>
  <c r="AM815" i="4"/>
  <c r="Y815" i="4"/>
  <c r="AA814" i="4"/>
  <c r="AC813" i="4"/>
  <c r="AE812" i="4"/>
  <c r="AG811" i="4"/>
  <c r="AI810" i="4"/>
  <c r="AM809" i="4"/>
  <c r="Y809" i="4"/>
  <c r="AA808" i="4"/>
  <c r="AC807" i="4"/>
  <c r="AE806" i="4"/>
  <c r="AG805" i="4"/>
  <c r="AI804" i="4"/>
  <c r="AM803" i="4"/>
  <c r="Y803" i="4"/>
  <c r="AA802" i="4"/>
  <c r="AC801" i="4"/>
  <c r="AE800" i="4"/>
  <c r="AG799" i="4"/>
  <c r="AI798" i="4"/>
  <c r="AM797" i="4"/>
  <c r="Y797" i="4"/>
  <c r="AA796" i="4"/>
  <c r="AC795" i="4"/>
  <c r="AE794" i="4"/>
  <c r="AG793" i="4"/>
  <c r="AI792" i="4"/>
  <c r="AM791" i="4"/>
  <c r="Y791" i="4"/>
  <c r="AA790" i="4"/>
  <c r="AC789" i="4"/>
  <c r="AE788" i="4"/>
  <c r="AG787" i="4"/>
  <c r="AI786" i="4"/>
  <c r="AM785" i="4"/>
  <c r="Y785" i="4"/>
  <c r="AA784" i="4"/>
  <c r="AC783" i="4"/>
  <c r="AE782" i="4"/>
  <c r="AG781" i="4"/>
  <c r="AI780" i="4"/>
  <c r="AM779" i="4"/>
  <c r="Y779" i="4"/>
  <c r="AA778" i="4"/>
  <c r="AC777" i="4"/>
  <c r="AE776" i="4"/>
  <c r="AG775" i="4"/>
  <c r="AI774" i="4"/>
  <c r="AM773" i="4"/>
  <c r="Y773" i="4"/>
  <c r="AA772" i="4"/>
  <c r="AC771" i="4"/>
  <c r="AE770" i="4"/>
  <c r="AG769" i="4"/>
  <c r="AI768" i="4"/>
  <c r="AM767" i="4"/>
  <c r="Y767" i="4"/>
  <c r="AA766" i="4"/>
  <c r="AC765" i="4"/>
  <c r="AE764" i="4"/>
  <c r="Z1002" i="4"/>
  <c r="AF998" i="4"/>
  <c r="AB994" i="4"/>
  <c r="AF990" i="4"/>
  <c r="AB986" i="4"/>
  <c r="AF982" i="4"/>
  <c r="AF978" i="4"/>
  <c r="AF970" i="4"/>
  <c r="Y967" i="4"/>
  <c r="AI962" i="4"/>
  <c r="AA959" i="4"/>
  <c r="Y955" i="4"/>
  <c r="AE951" i="4"/>
  <c r="AA947" i="4"/>
  <c r="AH943" i="4"/>
  <c r="AD939" i="4"/>
  <c r="AF935" i="4"/>
  <c r="AH931" i="4"/>
  <c r="AC929" i="4"/>
  <c r="AI924" i="4"/>
  <c r="AB922" i="4"/>
  <c r="Z920" i="4"/>
  <c r="AM917" i="4"/>
  <c r="Y916" i="4"/>
  <c r="AI913" i="4"/>
  <c r="AM911" i="4"/>
  <c r="AG909" i="4"/>
  <c r="AI907" i="4"/>
  <c r="AE905" i="4"/>
  <c r="AG903" i="4"/>
  <c r="AE901" i="4"/>
  <c r="AI899" i="4"/>
  <c r="AM897" i="4"/>
  <c r="AC896" i="4"/>
  <c r="AE894" i="4"/>
  <c r="AM892" i="4"/>
  <c r="Y891" i="4"/>
  <c r="AE889" i="4"/>
  <c r="AG887" i="4"/>
  <c r="Y886" i="4"/>
  <c r="AA884" i="4"/>
  <c r="AH882" i="4"/>
  <c r="Y881" i="4"/>
  <c r="AH879" i="4"/>
  <c r="Y878" i="4"/>
  <c r="AF876" i="4"/>
  <c r="AM874" i="4"/>
  <c r="AD873" i="4"/>
  <c r="AM871" i="4"/>
  <c r="AD870" i="4"/>
  <c r="AG867" i="4"/>
  <c r="AB866" i="4"/>
  <c r="Y865" i="4"/>
  <c r="AH863" i="4"/>
  <c r="AG862" i="4"/>
  <c r="AG861" i="4"/>
  <c r="AG860" i="4"/>
  <c r="AE859" i="4"/>
  <c r="AE858" i="4"/>
  <c r="AE857" i="4"/>
  <c r="AE856" i="4"/>
  <c r="AE855" i="4"/>
  <c r="AC854" i="4"/>
  <c r="AC853" i="4"/>
  <c r="AC852" i="4"/>
  <c r="AC851" i="4"/>
  <c r="AC850" i="4"/>
  <c r="AA849" i="4"/>
  <c r="AA848" i="4"/>
  <c r="AA847" i="4"/>
  <c r="AA846" i="4"/>
  <c r="AA845" i="4"/>
  <c r="Y844" i="4"/>
  <c r="Y843" i="4"/>
  <c r="Y842" i="4"/>
  <c r="Y841" i="4"/>
  <c r="Y840" i="4"/>
  <c r="AM838" i="4"/>
  <c r="AM837" i="4"/>
  <c r="AM836" i="4"/>
  <c r="AM835" i="4"/>
  <c r="AM834" i="4"/>
  <c r="AI833" i="4"/>
  <c r="AI832" i="4"/>
  <c r="AI831" i="4"/>
  <c r="AI830" i="4"/>
  <c r="AI829" i="4"/>
  <c r="AG828" i="4"/>
  <c r="AG827" i="4"/>
  <c r="AG826" i="4"/>
  <c r="AG825" i="4"/>
  <c r="AG824" i="4"/>
  <c r="AE823" i="4"/>
  <c r="AE822" i="4"/>
  <c r="AE821" i="4"/>
  <c r="AE820" i="4"/>
  <c r="AE819" i="4"/>
  <c r="AD818" i="4"/>
  <c r="AF817" i="4"/>
  <c r="AH816" i="4"/>
  <c r="X815" i="4"/>
  <c r="Z814" i="4"/>
  <c r="AB813" i="4"/>
  <c r="AD812" i="4"/>
  <c r="AF811" i="4"/>
  <c r="AH810" i="4"/>
  <c r="X809" i="4"/>
  <c r="Z808" i="4"/>
  <c r="AB807" i="4"/>
  <c r="AD806" i="4"/>
  <c r="AF805" i="4"/>
  <c r="AH804" i="4"/>
  <c r="X803" i="4"/>
  <c r="Z802" i="4"/>
  <c r="AB801" i="4"/>
  <c r="AD800" i="4"/>
  <c r="AF799" i="4"/>
  <c r="AH798" i="4"/>
  <c r="X797" i="4"/>
  <c r="Z796" i="4"/>
  <c r="AB795" i="4"/>
  <c r="AD794" i="4"/>
  <c r="AF793" i="4"/>
  <c r="AH792" i="4"/>
  <c r="X791" i="4"/>
  <c r="Z790" i="4"/>
  <c r="AB789" i="4"/>
  <c r="AD788" i="4"/>
  <c r="AF787" i="4"/>
  <c r="AH786" i="4"/>
  <c r="X785" i="4"/>
  <c r="Z784" i="4"/>
  <c r="AB783" i="4"/>
  <c r="AD782" i="4"/>
  <c r="AF781" i="4"/>
  <c r="AH780" i="4"/>
  <c r="X779" i="4"/>
  <c r="Z778" i="4"/>
  <c r="AB777" i="4"/>
  <c r="AD776" i="4"/>
  <c r="AF775" i="4"/>
  <c r="AH774" i="4"/>
  <c r="X773" i="4"/>
  <c r="Z772" i="4"/>
  <c r="AB771" i="4"/>
  <c r="AD770" i="4"/>
  <c r="AF769" i="4"/>
  <c r="AH768" i="4"/>
  <c r="X767" i="4"/>
  <c r="Z766" i="4"/>
  <c r="AF1001" i="4"/>
  <c r="AM997" i="4"/>
  <c r="AH993" i="4"/>
  <c r="Y990" i="4"/>
  <c r="X986" i="4"/>
  <c r="AC982" i="4"/>
  <c r="Z978" i="4"/>
  <c r="AF974" i="4"/>
  <c r="AC970" i="4"/>
  <c r="AD966" i="4"/>
  <c r="AG962" i="4"/>
  <c r="AH958" i="4"/>
  <c r="AF954" i="4"/>
  <c r="AH946" i="4"/>
  <c r="X943" i="4"/>
  <c r="X939" i="4"/>
  <c r="AB935" i="4"/>
  <c r="AB931" i="4"/>
  <c r="Y929" i="4"/>
  <c r="AG926" i="4"/>
  <c r="AD924" i="4"/>
  <c r="Z922" i="4"/>
  <c r="AM919" i="4"/>
  <c r="AI917" i="4"/>
  <c r="AH915" i="4"/>
  <c r="AG913" i="4"/>
  <c r="AF911" i="4"/>
  <c r="AE909" i="4"/>
  <c r="AF907" i="4"/>
  <c r="AC905" i="4"/>
  <c r="AD903" i="4"/>
  <c r="AA901" i="4"/>
  <c r="AF899" i="4"/>
  <c r="AI897" i="4"/>
  <c r="Z896" i="4"/>
  <c r="AC894" i="4"/>
  <c r="AH892" i="4"/>
  <c r="AM890" i="4"/>
  <c r="AB889" i="4"/>
  <c r="AE887" i="4"/>
  <c r="Y884" i="4"/>
  <c r="AF882" i="4"/>
  <c r="AM880" i="4"/>
  <c r="AD879" i="4"/>
  <c r="AM877" i="4"/>
  <c r="AD876" i="4"/>
  <c r="AI874" i="4"/>
  <c r="AB873" i="4"/>
  <c r="AG871" i="4"/>
  <c r="AB870" i="4"/>
  <c r="AH868" i="4"/>
  <c r="AE867" i="4"/>
  <c r="Z866" i="4"/>
  <c r="AM864" i="4"/>
  <c r="AF863" i="4"/>
  <c r="AE862" i="4"/>
  <c r="AE861" i="4"/>
  <c r="AC860" i="4"/>
  <c r="AC859" i="4"/>
  <c r="AC858" i="4"/>
  <c r="AC857" i="4"/>
  <c r="AC856" i="4"/>
  <c r="AA855" i="4"/>
  <c r="AA854" i="4"/>
  <c r="AA853" i="4"/>
  <c r="AA852" i="4"/>
  <c r="AA851" i="4"/>
  <c r="Y850" i="4"/>
  <c r="Y849" i="4"/>
  <c r="AF1000" i="4"/>
  <c r="AD996" i="4"/>
  <c r="AH992" i="4"/>
  <c r="AE988" i="4"/>
  <c r="AM984" i="4"/>
  <c r="AI980" i="4"/>
  <c r="AA977" i="4"/>
  <c r="X973" i="4"/>
  <c r="Z969" i="4"/>
  <c r="Z965" i="4"/>
  <c r="AB961" i="4"/>
  <c r="AD957" i="4"/>
  <c r="AF953" i="4"/>
  <c r="AD949" i="4"/>
  <c r="AG945" i="4"/>
  <c r="AD941" i="4"/>
  <c r="AH933" i="4"/>
  <c r="AG930" i="4"/>
  <c r="AA928" i="4"/>
  <c r="X926" i="4"/>
  <c r="AF923" i="4"/>
  <c r="AD921" i="4"/>
  <c r="Y919" i="4"/>
  <c r="Z917" i="4"/>
  <c r="AM914" i="4"/>
  <c r="X913" i="4"/>
  <c r="AM910" i="4"/>
  <c r="AI906" i="4"/>
  <c r="AH904" i="4"/>
  <c r="AG902" i="4"/>
  <c r="AH900" i="4"/>
  <c r="AM898" i="4"/>
  <c r="AB897" i="4"/>
  <c r="AE895" i="4"/>
  <c r="Y892" i="4"/>
  <c r="AD890" i="4"/>
  <c r="AG888" i="4"/>
  <c r="X887" i="4"/>
  <c r="AA885" i="4"/>
  <c r="AF883" i="4"/>
  <c r="AM881" i="4"/>
  <c r="AF880" i="4"/>
  <c r="AM878" i="4"/>
  <c r="AD877" i="4"/>
  <c r="AI875" i="4"/>
  <c r="AB874" i="4"/>
  <c r="AI872" i="4"/>
  <c r="AB871" i="4"/>
  <c r="AG869" i="4"/>
  <c r="AC868" i="4"/>
  <c r="X867" i="4"/>
  <c r="AI865" i="4"/>
  <c r="AD864" i="4"/>
  <c r="AA863" i="4"/>
  <c r="Y862" i="4"/>
  <c r="Y861" i="4"/>
  <c r="Y860" i="4"/>
  <c r="Y859" i="4"/>
  <c r="Y858" i="4"/>
  <c r="AM856" i="4"/>
  <c r="AM855" i="4"/>
  <c r="AM854" i="4"/>
  <c r="AM853" i="4"/>
  <c r="AM852" i="4"/>
  <c r="AI851" i="4"/>
  <c r="AI850" i="4"/>
  <c r="AI849" i="4"/>
  <c r="AI848" i="4"/>
  <c r="AI847" i="4"/>
  <c r="AG846" i="4"/>
  <c r="AG845" i="4"/>
  <c r="AG844" i="4"/>
  <c r="AG843" i="4"/>
  <c r="AG842" i="4"/>
  <c r="AE841" i="4"/>
  <c r="AE840" i="4"/>
  <c r="AE839" i="4"/>
  <c r="AE838" i="4"/>
  <c r="AE837" i="4"/>
  <c r="AC836" i="4"/>
  <c r="AC835" i="4"/>
  <c r="AC834" i="4"/>
  <c r="AM1003" i="4"/>
  <c r="X996" i="4"/>
  <c r="X992" i="4"/>
  <c r="AB988" i="4"/>
  <c r="Z984" i="4"/>
  <c r="AB980" i="4"/>
  <c r="AD976" i="4"/>
  <c r="AB972" i="4"/>
  <c r="AG968" i="4"/>
  <c r="AF964" i="4"/>
  <c r="AF960" i="4"/>
  <c r="AI956" i="4"/>
  <c r="AM948" i="4"/>
  <c r="X945" i="4"/>
  <c r="AA941" i="4"/>
  <c r="Y937" i="4"/>
  <c r="AD933" i="4"/>
  <c r="AA930" i="4"/>
  <c r="AG925" i="4"/>
  <c r="AC923" i="4"/>
  <c r="X921" i="4"/>
  <c r="AH916" i="4"/>
  <c r="AH914" i="4"/>
  <c r="AH912" i="4"/>
  <c r="AF910" i="4"/>
  <c r="AF908" i="4"/>
  <c r="AD906" i="4"/>
  <c r="AD904" i="4"/>
  <c r="AD902" i="4"/>
  <c r="AD900" i="4"/>
  <c r="AH898" i="4"/>
  <c r="X897" i="4"/>
  <c r="AB895" i="4"/>
  <c r="AF893" i="4"/>
  <c r="Z890" i="4"/>
  <c r="AD888" i="4"/>
  <c r="AH886" i="4"/>
  <c r="X885" i="4"/>
  <c r="AC883" i="4"/>
  <c r="AI881" i="4"/>
  <c r="AA880" i="4"/>
  <c r="AI878" i="4"/>
  <c r="AA877" i="4"/>
  <c r="AG875" i="4"/>
  <c r="Y874" i="4"/>
  <c r="AE872" i="4"/>
  <c r="Y871" i="4"/>
  <c r="AE869" i="4"/>
  <c r="AC1001" i="4"/>
  <c r="AD995" i="4"/>
  <c r="X981" i="4"/>
  <c r="AG974" i="4"/>
  <c r="AM967" i="4"/>
  <c r="AD961" i="4"/>
  <c r="AB954" i="4"/>
  <c r="AD948" i="4"/>
  <c r="X934" i="4"/>
  <c r="Z929" i="4"/>
  <c r="AB925" i="4"/>
  <c r="AE921" i="4"/>
  <c r="AE917" i="4"/>
  <c r="AE914" i="4"/>
  <c r="AE910" i="4"/>
  <c r="AM906" i="4"/>
  <c r="AE903" i="4"/>
  <c r="AA900" i="4"/>
  <c r="AC897" i="4"/>
  <c r="AA894" i="4"/>
  <c r="AG891" i="4"/>
  <c r="AC888" i="4"/>
  <c r="AC885" i="4"/>
  <c r="AG882" i="4"/>
  <c r="X880" i="4"/>
  <c r="AE877" i="4"/>
  <c r="AG874" i="4"/>
  <c r="AB872" i="4"/>
  <c r="AD869" i="4"/>
  <c r="AB867" i="4"/>
  <c r="AD865" i="4"/>
  <c r="AD863" i="4"/>
  <c r="AM861" i="4"/>
  <c r="AB860" i="4"/>
  <c r="AM858" i="4"/>
  <c r="AB857" i="4"/>
  <c r="AI855" i="4"/>
  <c r="Z854" i="4"/>
  <c r="AG852" i="4"/>
  <c r="X851" i="4"/>
  <c r="AG849" i="4"/>
  <c r="Y848" i="4"/>
  <c r="AH846" i="4"/>
  <c r="AD845" i="4"/>
  <c r="AM843" i="4"/>
  <c r="AH842" i="4"/>
  <c r="AB841" i="4"/>
  <c r="AI839" i="4"/>
  <c r="AF838" i="4"/>
  <c r="Z837" i="4"/>
  <c r="AI835" i="4"/>
  <c r="AD834" i="4"/>
  <c r="AA833" i="4"/>
  <c r="AM831" i="4"/>
  <c r="AG830" i="4"/>
  <c r="AC829" i="4"/>
  <c r="AA828" i="4"/>
  <c r="AM826" i="4"/>
  <c r="AI825" i="4"/>
  <c r="AC824" i="4"/>
  <c r="AA823" i="4"/>
  <c r="Y822" i="4"/>
  <c r="AI820" i="4"/>
  <c r="AG819" i="4"/>
  <c r="AB818" i="4"/>
  <c r="AB817" i="4"/>
  <c r="AB816" i="4"/>
  <c r="AB815" i="4"/>
  <c r="AB814" i="4"/>
  <c r="Z813" i="4"/>
  <c r="Z812" i="4"/>
  <c r="Z811" i="4"/>
  <c r="Z810" i="4"/>
  <c r="Z809" i="4"/>
  <c r="X808" i="4"/>
  <c r="X807" i="4"/>
  <c r="X806" i="4"/>
  <c r="X805" i="4"/>
  <c r="X804" i="4"/>
  <c r="AH797" i="4"/>
  <c r="AH796" i="4"/>
  <c r="AH795" i="4"/>
  <c r="AH794" i="4"/>
  <c r="AH793" i="4"/>
  <c r="AF792" i="4"/>
  <c r="AF791" i="4"/>
  <c r="AF790" i="4"/>
  <c r="AF789" i="4"/>
  <c r="AF788" i="4"/>
  <c r="AD787" i="4"/>
  <c r="AD786" i="4"/>
  <c r="AD785" i="4"/>
  <c r="AD784" i="4"/>
  <c r="AD783" i="4"/>
  <c r="AB782" i="4"/>
  <c r="AB781" i="4"/>
  <c r="AB780" i="4"/>
  <c r="AB779" i="4"/>
  <c r="AB778" i="4"/>
  <c r="Z777" i="4"/>
  <c r="Z776" i="4"/>
  <c r="Z775" i="4"/>
  <c r="Z774" i="4"/>
  <c r="Z773" i="4"/>
  <c r="X772" i="4"/>
  <c r="X771" i="4"/>
  <c r="X770" i="4"/>
  <c r="X769" i="4"/>
  <c r="X768" i="4"/>
  <c r="AM764" i="4"/>
  <c r="X764" i="4"/>
  <c r="Z763" i="4"/>
  <c r="AB762" i="4"/>
  <c r="AD761" i="4"/>
  <c r="AF760" i="4"/>
  <c r="AH759" i="4"/>
  <c r="X758" i="4"/>
  <c r="Z757" i="4"/>
  <c r="AB756" i="4"/>
  <c r="AD755" i="4"/>
  <c r="AF754" i="4"/>
  <c r="AH753" i="4"/>
  <c r="X752" i="4"/>
  <c r="Z751" i="4"/>
  <c r="AB750" i="4"/>
  <c r="AD749" i="4"/>
  <c r="AF748" i="4"/>
  <c r="AH747" i="4"/>
  <c r="X746" i="4"/>
  <c r="Z745" i="4"/>
  <c r="AB744" i="4"/>
  <c r="AD743" i="4"/>
  <c r="AF742" i="4"/>
  <c r="AH741" i="4"/>
  <c r="X740" i="4"/>
  <c r="Z739" i="4"/>
  <c r="AB738" i="4"/>
  <c r="AD737" i="4"/>
  <c r="AF736" i="4"/>
  <c r="AH735" i="4"/>
  <c r="X734" i="4"/>
  <c r="Z733" i="4"/>
  <c r="AB732" i="4"/>
  <c r="AD731" i="4"/>
  <c r="AF730" i="4"/>
  <c r="AH729" i="4"/>
  <c r="X728" i="4"/>
  <c r="Z727" i="4"/>
  <c r="AB726" i="4"/>
  <c r="AD725" i="4"/>
  <c r="AF724" i="4"/>
  <c r="AH723" i="4"/>
  <c r="X722" i="4"/>
  <c r="Z721" i="4"/>
  <c r="X994" i="4"/>
  <c r="AH987" i="4"/>
  <c r="AH967" i="4"/>
  <c r="AB960" i="4"/>
  <c r="X954" i="4"/>
  <c r="Z947" i="4"/>
  <c r="AH940" i="4"/>
  <c r="AH928" i="4"/>
  <c r="Y925" i="4"/>
  <c r="AB917" i="4"/>
  <c r="AH913" i="4"/>
  <c r="AD910" i="4"/>
  <c r="AA903" i="4"/>
  <c r="X900" i="4"/>
  <c r="X894" i="4"/>
  <c r="X891" i="4"/>
  <c r="AB888" i="4"/>
  <c r="AB885" i="4"/>
  <c r="AC882" i="4"/>
  <c r="AM879" i="4"/>
  <c r="Y877" i="4"/>
  <c r="AF874" i="4"/>
  <c r="AH871" i="4"/>
  <c r="AC869" i="4"/>
  <c r="Z867" i="4"/>
  <c r="AC865" i="4"/>
  <c r="AC863" i="4"/>
  <c r="AA860" i="4"/>
  <c r="AH858" i="4"/>
  <c r="AA857" i="4"/>
  <c r="AH855" i="4"/>
  <c r="Y854" i="4"/>
  <c r="AF852" i="4"/>
  <c r="AM850" i="4"/>
  <c r="AF849" i="4"/>
  <c r="X848" i="4"/>
  <c r="AF846" i="4"/>
  <c r="AC845" i="4"/>
  <c r="AD842" i="4"/>
  <c r="AA841" i="4"/>
  <c r="AH839" i="4"/>
  <c r="AD838" i="4"/>
  <c r="Y837" i="4"/>
  <c r="AF835" i="4"/>
  <c r="AB834" i="4"/>
  <c r="X833" i="4"/>
  <c r="AH831" i="4"/>
  <c r="AD830" i="4"/>
  <c r="AB829" i="4"/>
  <c r="Z828" i="4"/>
  <c r="AF825" i="4"/>
  <c r="AB824" i="4"/>
  <c r="Z823" i="4"/>
  <c r="AH820" i="4"/>
  <c r="AB819" i="4"/>
  <c r="AA818" i="4"/>
  <c r="AA817" i="4"/>
  <c r="AA816" i="4"/>
  <c r="AA815" i="4"/>
  <c r="Y814" i="4"/>
  <c r="Y813" i="4"/>
  <c r="Y812" i="4"/>
  <c r="Y811" i="4"/>
  <c r="Y810" i="4"/>
  <c r="AM808" i="4"/>
  <c r="AM807" i="4"/>
  <c r="AM806" i="4"/>
  <c r="AM805" i="4"/>
  <c r="AM804" i="4"/>
  <c r="AI803" i="4"/>
  <c r="AI802" i="4"/>
  <c r="AI801" i="4"/>
  <c r="AI800" i="4"/>
  <c r="AI799" i="4"/>
  <c r="AG798" i="4"/>
  <c r="AG797" i="4"/>
  <c r="AG796" i="4"/>
  <c r="AG795" i="4"/>
  <c r="AG794" i="4"/>
  <c r="AE793" i="4"/>
  <c r="AE792" i="4"/>
  <c r="AE791" i="4"/>
  <c r="AE790" i="4"/>
  <c r="AE789" i="4"/>
  <c r="AC788" i="4"/>
  <c r="AC787" i="4"/>
  <c r="AC786" i="4"/>
  <c r="AC785" i="4"/>
  <c r="AC784" i="4"/>
  <c r="AA783" i="4"/>
  <c r="AA782" i="4"/>
  <c r="AA781" i="4"/>
  <c r="AA780" i="4"/>
  <c r="AA779" i="4"/>
  <c r="Y778" i="4"/>
  <c r="Y777" i="4"/>
  <c r="Y776" i="4"/>
  <c r="Y775" i="4"/>
  <c r="Y774" i="4"/>
  <c r="AM772" i="4"/>
  <c r="AM771" i="4"/>
  <c r="AM770" i="4"/>
  <c r="AM769" i="4"/>
  <c r="AM768" i="4"/>
  <c r="AI767" i="4"/>
  <c r="AI766" i="4"/>
  <c r="AI765" i="4"/>
  <c r="AM763" i="4"/>
  <c r="Y763" i="4"/>
  <c r="AA762" i="4"/>
  <c r="AC761" i="4"/>
  <c r="AE760" i="4"/>
  <c r="AG759" i="4"/>
  <c r="AI758" i="4"/>
  <c r="AM757" i="4"/>
  <c r="Y757" i="4"/>
  <c r="AA756" i="4"/>
  <c r="X998" i="4"/>
  <c r="AD991" i="4"/>
  <c r="X985" i="4"/>
  <c r="X978" i="4"/>
  <c r="Y972" i="4"/>
  <c r="AD964" i="4"/>
  <c r="AF957" i="4"/>
  <c r="X951" i="4"/>
  <c r="AF944" i="4"/>
  <c r="AM937" i="4"/>
  <c r="Y931" i="4"/>
  <c r="AG927" i="4"/>
  <c r="AA923" i="4"/>
  <c r="AA919" i="4"/>
  <c r="AI915" i="4"/>
  <c r="AC912" i="4"/>
  <c r="AM908" i="4"/>
  <c r="AA905" i="4"/>
  <c r="Y902" i="4"/>
  <c r="AG898" i="4"/>
  <c r="AG895" i="4"/>
  <c r="AI892" i="4"/>
  <c r="AM889" i="4"/>
  <c r="Y887" i="4"/>
  <c r="AM883" i="4"/>
  <c r="AF881" i="4"/>
  <c r="AF878" i="4"/>
  <c r="AM875" i="4"/>
  <c r="AC873" i="4"/>
  <c r="AH870" i="4"/>
  <c r="AD868" i="4"/>
  <c r="AG866" i="4"/>
  <c r="AE864" i="4"/>
  <c r="AI862" i="4"/>
  <c r="Z861" i="4"/>
  <c r="AI859" i="4"/>
  <c r="Z858" i="4"/>
  <c r="AG856" i="4"/>
  <c r="X855" i="4"/>
  <c r="AE853" i="4"/>
  <c r="AE850" i="4"/>
  <c r="AD847" i="4"/>
  <c r="Y846" i="4"/>
  <c r="AH844" i="4"/>
  <c r="AB843" i="4"/>
  <c r="AM841" i="4"/>
  <c r="AF840" i="4"/>
  <c r="AB839" i="4"/>
  <c r="AI837" i="4"/>
  <c r="AD836" i="4"/>
  <c r="Z835" i="4"/>
  <c r="AG833" i="4"/>
  <c r="AE832" i="4"/>
  <c r="AA831" i="4"/>
  <c r="Y830" i="4"/>
  <c r="AM828" i="4"/>
  <c r="AE827" i="4"/>
  <c r="AC826" i="4"/>
  <c r="Y825" i="4"/>
  <c r="AM823" i="4"/>
  <c r="AG822" i="4"/>
  <c r="AC821" i="4"/>
  <c r="Y820" i="4"/>
  <c r="AM818" i="4"/>
  <c r="AH815" i="4"/>
  <c r="AH814" i="4"/>
  <c r="AH813" i="4"/>
  <c r="AH812" i="4"/>
  <c r="AH811" i="4"/>
  <c r="AF810" i="4"/>
  <c r="AF809" i="4"/>
  <c r="AF808" i="4"/>
  <c r="AF807" i="4"/>
  <c r="AF806" i="4"/>
  <c r="AD805" i="4"/>
  <c r="AD804" i="4"/>
  <c r="AD803" i="4"/>
  <c r="AD802" i="4"/>
  <c r="AD801" i="4"/>
  <c r="AB800" i="4"/>
  <c r="AB799" i="4"/>
  <c r="AB798" i="4"/>
  <c r="AB797" i="4"/>
  <c r="AB796" i="4"/>
  <c r="Z795" i="4"/>
  <c r="Z794" i="4"/>
  <c r="Z793" i="4"/>
  <c r="Z792" i="4"/>
  <c r="Z791" i="4"/>
  <c r="X790" i="4"/>
  <c r="X789" i="4"/>
  <c r="X788" i="4"/>
  <c r="X787" i="4"/>
  <c r="X786" i="4"/>
  <c r="AH779" i="4"/>
  <c r="AH778" i="4"/>
  <c r="AH777" i="4"/>
  <c r="AH776" i="4"/>
  <c r="AH775" i="4"/>
  <c r="AF774" i="4"/>
  <c r="AF773" i="4"/>
  <c r="AF772" i="4"/>
  <c r="AF771" i="4"/>
  <c r="AF770" i="4"/>
  <c r="AD769" i="4"/>
  <c r="AD768" i="4"/>
  <c r="AD767" i="4"/>
  <c r="AD766" i="4"/>
  <c r="AD765" i="4"/>
  <c r="AD764" i="4"/>
  <c r="AF763" i="4"/>
  <c r="AH762" i="4"/>
  <c r="X761" i="4"/>
  <c r="Z760" i="4"/>
  <c r="AB759" i="4"/>
  <c r="AD758" i="4"/>
  <c r="AF757" i="4"/>
  <c r="AH756" i="4"/>
  <c r="X755" i="4"/>
  <c r="Z754" i="4"/>
  <c r="AB753" i="4"/>
  <c r="AD752" i="4"/>
  <c r="AF751" i="4"/>
  <c r="AH750" i="4"/>
  <c r="X749" i="4"/>
  <c r="Z748" i="4"/>
  <c r="AB747" i="4"/>
  <c r="AD746" i="4"/>
  <c r="AF745" i="4"/>
  <c r="AH744" i="4"/>
  <c r="X743" i="4"/>
  <c r="Z742" i="4"/>
  <c r="AB741" i="4"/>
  <c r="AD740" i="4"/>
  <c r="AF739" i="4"/>
  <c r="AH738" i="4"/>
  <c r="X737" i="4"/>
  <c r="Z736" i="4"/>
  <c r="AB735" i="4"/>
  <c r="AD734" i="4"/>
  <c r="AF733" i="4"/>
  <c r="AH732" i="4"/>
  <c r="X731" i="4"/>
  <c r="Z730" i="4"/>
  <c r="AB729" i="4"/>
  <c r="AD728" i="4"/>
  <c r="AF727" i="4"/>
  <c r="AH726" i="4"/>
  <c r="X725" i="4"/>
  <c r="Z724" i="4"/>
  <c r="AB723" i="4"/>
  <c r="AD722" i="4"/>
  <c r="AF721" i="4"/>
  <c r="AH720" i="4"/>
  <c r="AB997" i="4"/>
  <c r="Y991" i="4"/>
  <c r="X984" i="4"/>
  <c r="AC977" i="4"/>
  <c r="AE970" i="4"/>
  <c r="AC964" i="4"/>
  <c r="AE957" i="4"/>
  <c r="AB950" i="4"/>
  <c r="X944" i="4"/>
  <c r="AM936" i="4"/>
  <c r="AI930" i="4"/>
  <c r="AI926" i="4"/>
  <c r="Z923" i="4"/>
  <c r="Z919" i="4"/>
  <c r="AE915" i="4"/>
  <c r="Z912" i="4"/>
  <c r="AD908" i="4"/>
  <c r="X905" i="4"/>
  <c r="AB901" i="4"/>
  <c r="AF898" i="4"/>
  <c r="AF895" i="4"/>
  <c r="AE892" i="4"/>
  <c r="AH889" i="4"/>
  <c r="AF886" i="4"/>
  <c r="AH883" i="4"/>
  <c r="X881" i="4"/>
  <c r="AE878" i="4"/>
  <c r="Y873" i="4"/>
  <c r="AG870" i="4"/>
  <c r="Z868" i="4"/>
  <c r="AA866" i="4"/>
  <c r="AB864" i="4"/>
  <c r="AF862" i="4"/>
  <c r="X861" i="4"/>
  <c r="AD859" i="4"/>
  <c r="AD856" i="4"/>
  <c r="AB853" i="4"/>
  <c r="AH851" i="4"/>
  <c r="Z850" i="4"/>
  <c r="AH848" i="4"/>
  <c r="AC847" i="4"/>
  <c r="AF844" i="4"/>
  <c r="AA843" i="4"/>
  <c r="AD840" i="4"/>
  <c r="AA839" i="4"/>
  <c r="AH837" i="4"/>
  <c r="AB836" i="4"/>
  <c r="Y835" i="4"/>
  <c r="AF833" i="4"/>
  <c r="AD832" i="4"/>
  <c r="Z831" i="4"/>
  <c r="X830" i="4"/>
  <c r="AF828" i="4"/>
  <c r="AD827" i="4"/>
  <c r="Z826" i="4"/>
  <c r="X825" i="4"/>
  <c r="AD822" i="4"/>
  <c r="AB821" i="4"/>
  <c r="X820" i="4"/>
  <c r="AI817" i="4"/>
  <c r="AG816" i="4"/>
  <c r="AG815" i="4"/>
  <c r="AG814" i="4"/>
  <c r="AG813" i="4"/>
  <c r="AG812" i="4"/>
  <c r="AE811" i="4"/>
  <c r="AE810" i="4"/>
  <c r="AE809" i="4"/>
  <c r="AE808" i="4"/>
  <c r="AE807" i="4"/>
  <c r="AC806" i="4"/>
  <c r="AC805" i="4"/>
  <c r="AC804" i="4"/>
  <c r="AC803" i="4"/>
  <c r="AC802" i="4"/>
  <c r="AA801" i="4"/>
  <c r="AA800" i="4"/>
  <c r="AA799" i="4"/>
  <c r="AA798" i="4"/>
  <c r="AA797" i="4"/>
  <c r="Y796" i="4"/>
  <c r="Y795" i="4"/>
  <c r="Y794" i="4"/>
  <c r="Y793" i="4"/>
  <c r="Y792" i="4"/>
  <c r="AM790" i="4"/>
  <c r="AM789" i="4"/>
  <c r="AM788" i="4"/>
  <c r="AM787" i="4"/>
  <c r="AM786" i="4"/>
  <c r="AI785" i="4"/>
  <c r="AI784" i="4"/>
  <c r="AI783" i="4"/>
  <c r="AI782" i="4"/>
  <c r="AI781" i="4"/>
  <c r="AG780" i="4"/>
  <c r="AG779" i="4"/>
  <c r="AG778" i="4"/>
  <c r="AG777" i="4"/>
  <c r="AG776" i="4"/>
  <c r="AE775" i="4"/>
  <c r="AE774" i="4"/>
  <c r="AE773" i="4"/>
  <c r="AE772" i="4"/>
  <c r="AE771" i="4"/>
  <c r="AC770" i="4"/>
  <c r="AC769" i="4"/>
  <c r="AC768" i="4"/>
  <c r="AB990" i="4"/>
  <c r="AH983" i="4"/>
  <c r="AB977" i="4"/>
  <c r="X970" i="4"/>
  <c r="AB964" i="4"/>
  <c r="AH956" i="4"/>
  <c r="AI949" i="4"/>
  <c r="AB943" i="4"/>
  <c r="AH930" i="4"/>
  <c r="AE926" i="4"/>
  <c r="Y923" i="4"/>
  <c r="AI918" i="4"/>
  <c r="AA915" i="4"/>
  <c r="AI911" i="4"/>
  <c r="AC908" i="4"/>
  <c r="AM904" i="4"/>
  <c r="Y901" i="4"/>
  <c r="AE898" i="4"/>
  <c r="AA895" i="4"/>
  <c r="AA892" i="4"/>
  <c r="AC889" i="4"/>
  <c r="AE886" i="4"/>
  <c r="AG883" i="4"/>
  <c r="AI880" i="4"/>
  <c r="AD878" i="4"/>
  <c r="AF875" i="4"/>
  <c r="AM872" i="4"/>
  <c r="AC870" i="4"/>
  <c r="X868" i="4"/>
  <c r="X866" i="4"/>
  <c r="AA864" i="4"/>
  <c r="AD862" i="4"/>
  <c r="AM860" i="4"/>
  <c r="AB859" i="4"/>
  <c r="AI857" i="4"/>
  <c r="Z856" i="4"/>
  <c r="AI854" i="4"/>
  <c r="Z853" i="4"/>
  <c r="AG851" i="4"/>
  <c r="X850" i="4"/>
  <c r="AG848" i="4"/>
  <c r="Z847" i="4"/>
  <c r="AI845" i="4"/>
  <c r="AE844" i="4"/>
  <c r="X843" i="4"/>
  <c r="AI841" i="4"/>
  <c r="AC840" i="4"/>
  <c r="AG837" i="4"/>
  <c r="AA836" i="4"/>
  <c r="AH834" i="4"/>
  <c r="AE833" i="4"/>
  <c r="AC832" i="4"/>
  <c r="Y831" i="4"/>
  <c r="AM829" i="4"/>
  <c r="AE828" i="4"/>
  <c r="AC827" i="4"/>
  <c r="Y826" i="4"/>
  <c r="AM824" i="4"/>
  <c r="AI823" i="4"/>
  <c r="AC822" i="4"/>
  <c r="AA821" i="4"/>
  <c r="AM819" i="4"/>
  <c r="AI818" i="4"/>
  <c r="AH817" i="4"/>
  <c r="AF816" i="4"/>
  <c r="AF815" i="4"/>
  <c r="AF999" i="4"/>
  <c r="X976" i="4"/>
  <c r="AD965" i="4"/>
  <c r="AH953" i="4"/>
  <c r="Y942" i="4"/>
  <c r="AC931" i="4"/>
  <c r="AA924" i="4"/>
  <c r="AC911" i="4"/>
  <c r="AA906" i="4"/>
  <c r="AG899" i="4"/>
  <c r="Y895" i="4"/>
  <c r="X890" i="4"/>
  <c r="Y880" i="4"/>
  <c r="AE875" i="4"/>
  <c r="AC871" i="4"/>
  <c r="Y867" i="4"/>
  <c r="Y864" i="4"/>
  <c r="AA861" i="4"/>
  <c r="AD858" i="4"/>
  <c r="Y853" i="4"/>
  <c r="AG850" i="4"/>
  <c r="AM847" i="4"/>
  <c r="AF845" i="4"/>
  <c r="AE843" i="4"/>
  <c r="AM840" i="4"/>
  <c r="AG838" i="4"/>
  <c r="Z836" i="4"/>
  <c r="Y834" i="4"/>
  <c r="AG831" i="4"/>
  <c r="AE829" i="4"/>
  <c r="AF827" i="4"/>
  <c r="AB825" i="4"/>
  <c r="AB823" i="4"/>
  <c r="X821" i="4"/>
  <c r="Y819" i="4"/>
  <c r="Z817" i="4"/>
  <c r="AD815" i="4"/>
  <c r="AB812" i="4"/>
  <c r="AB809" i="4"/>
  <c r="AH807" i="4"/>
  <c r="Z806" i="4"/>
  <c r="AF804" i="4"/>
  <c r="Z803" i="4"/>
  <c r="AF801" i="4"/>
  <c r="X800" i="4"/>
  <c r="AD798" i="4"/>
  <c r="AD795" i="4"/>
  <c r="AB792" i="4"/>
  <c r="AH790" i="4"/>
  <c r="Z789" i="4"/>
  <c r="AH787" i="4"/>
  <c r="Z786" i="4"/>
  <c r="AF784" i="4"/>
  <c r="X783" i="4"/>
  <c r="AD781" i="4"/>
  <c r="X780" i="4"/>
  <c r="AD778" i="4"/>
  <c r="AB775" i="4"/>
  <c r="AH773" i="4"/>
  <c r="AB772" i="4"/>
  <c r="AH770" i="4"/>
  <c r="Z769" i="4"/>
  <c r="AF767" i="4"/>
  <c r="AB766" i="4"/>
  <c r="X765" i="4"/>
  <c r="AH763" i="4"/>
  <c r="AF762" i="4"/>
  <c r="AE761" i="4"/>
  <c r="AB760" i="4"/>
  <c r="Z759" i="4"/>
  <c r="Y758" i="4"/>
  <c r="AH755" i="4"/>
  <c r="AH754" i="4"/>
  <c r="AG753" i="4"/>
  <c r="AG752" i="4"/>
  <c r="AG751" i="4"/>
  <c r="AF750" i="4"/>
  <c r="AF749" i="4"/>
  <c r="AE748" i="4"/>
  <c r="AE747" i="4"/>
  <c r="AE746" i="4"/>
  <c r="AD745" i="4"/>
  <c r="AD744" i="4"/>
  <c r="AC743" i="4"/>
  <c r="AC742" i="4"/>
  <c r="AC741" i="4"/>
  <c r="AB740" i="4"/>
  <c r="AB739" i="4"/>
  <c r="AA738" i="4"/>
  <c r="AA737" i="4"/>
  <c r="AA736" i="4"/>
  <c r="Z735" i="4"/>
  <c r="Z734" i="4"/>
  <c r="Y733" i="4"/>
  <c r="Y732" i="4"/>
  <c r="Y731" i="4"/>
  <c r="X730" i="4"/>
  <c r="X729" i="4"/>
  <c r="AM727" i="4"/>
  <c r="AM726" i="4"/>
  <c r="AM725" i="4"/>
  <c r="AI722" i="4"/>
  <c r="AI721" i="4"/>
  <c r="AI720" i="4"/>
  <c r="X719" i="4"/>
  <c r="Z718" i="4"/>
  <c r="AB717" i="4"/>
  <c r="AD716" i="4"/>
  <c r="AF715" i="4"/>
  <c r="AH714" i="4"/>
  <c r="X713" i="4"/>
  <c r="Z712" i="4"/>
  <c r="AB711" i="4"/>
  <c r="AD710" i="4"/>
  <c r="AF709" i="4"/>
  <c r="AH708" i="4"/>
  <c r="X707" i="4"/>
  <c r="Z706" i="4"/>
  <c r="AB705" i="4"/>
  <c r="AD704" i="4"/>
  <c r="AF703" i="4"/>
  <c r="AH702" i="4"/>
  <c r="X701" i="4"/>
  <c r="Z700" i="4"/>
  <c r="AB699" i="4"/>
  <c r="AD698" i="4"/>
  <c r="AF697" i="4"/>
  <c r="AH696" i="4"/>
  <c r="X695" i="4"/>
  <c r="Z694" i="4"/>
  <c r="AB693" i="4"/>
  <c r="AD692" i="4"/>
  <c r="AF691" i="4"/>
  <c r="AH690" i="4"/>
  <c r="X689" i="4"/>
  <c r="Z688" i="4"/>
  <c r="AB687" i="4"/>
  <c r="AD686" i="4"/>
  <c r="AF685" i="4"/>
  <c r="AH684" i="4"/>
  <c r="X683" i="4"/>
  <c r="Z682" i="4"/>
  <c r="AB681" i="4"/>
  <c r="AD680" i="4"/>
  <c r="AF679" i="4"/>
  <c r="AH678" i="4"/>
  <c r="X677" i="4"/>
  <c r="Z676" i="4"/>
  <c r="AB675" i="4"/>
  <c r="AD674" i="4"/>
  <c r="AF673" i="4"/>
  <c r="AE999" i="4"/>
  <c r="AG987" i="4"/>
  <c r="AC965" i="4"/>
  <c r="AE952" i="4"/>
  <c r="X942" i="4"/>
  <c r="X930" i="4"/>
  <c r="AA917" i="4"/>
  <c r="Y911" i="4"/>
  <c r="AD905" i="4"/>
  <c r="AC899" i="4"/>
  <c r="AD894" i="4"/>
  <c r="Y889" i="4"/>
  <c r="AI884" i="4"/>
  <c r="AG879" i="4"/>
  <c r="AD875" i="4"/>
  <c r="AI870" i="4"/>
  <c r="AG863" i="4"/>
  <c r="AB858" i="4"/>
  <c r="AG855" i="4"/>
  <c r="X853" i="4"/>
  <c r="AF850" i="4"/>
  <c r="AE845" i="4"/>
  <c r="AM842" i="4"/>
  <c r="AH840" i="4"/>
  <c r="AC838" i="4"/>
  <c r="Y836" i="4"/>
  <c r="AH833" i="4"/>
  <c r="AF831" i="4"/>
  <c r="AD829" i="4"/>
  <c r="AB827" i="4"/>
  <c r="AA825" i="4"/>
  <c r="Y823" i="4"/>
  <c r="AM820" i="4"/>
  <c r="X819" i="4"/>
  <c r="Y817" i="4"/>
  <c r="AC815" i="4"/>
  <c r="AI813" i="4"/>
  <c r="AA812" i="4"/>
  <c r="AG810" i="4"/>
  <c r="AA809" i="4"/>
  <c r="AG807" i="4"/>
  <c r="Y806" i="4"/>
  <c r="AE804" i="4"/>
  <c r="AM802" i="4"/>
  <c r="AE801" i="4"/>
  <c r="AM799" i="4"/>
  <c r="AC798" i="4"/>
  <c r="AI796" i="4"/>
  <c r="AA795" i="4"/>
  <c r="AI793" i="4"/>
  <c r="AA792" i="4"/>
  <c r="AG790" i="4"/>
  <c r="Y789" i="4"/>
  <c r="AE787" i="4"/>
  <c r="Y786" i="4"/>
  <c r="AE784" i="4"/>
  <c r="AM782" i="4"/>
  <c r="AC781" i="4"/>
  <c r="AI779" i="4"/>
  <c r="AC778" i="4"/>
  <c r="AI776" i="4"/>
  <c r="AA775" i="4"/>
  <c r="AG773" i="4"/>
  <c r="Y772" i="4"/>
  <c r="AG770" i="4"/>
  <c r="Y769" i="4"/>
  <c r="AE767" i="4"/>
  <c r="Y766" i="4"/>
  <c r="AI764" i="4"/>
  <c r="AG763" i="4"/>
  <c r="AE762" i="4"/>
  <c r="AB761" i="4"/>
  <c r="AA760" i="4"/>
  <c r="Y759" i="4"/>
  <c r="AI756" i="4"/>
  <c r="AG755" i="4"/>
  <c r="AG754" i="4"/>
  <c r="AF753" i="4"/>
  <c r="AF752" i="4"/>
  <c r="AE751" i="4"/>
  <c r="AE750" i="4"/>
  <c r="AE749" i="4"/>
  <c r="AD748" i="4"/>
  <c r="AD747" i="4"/>
  <c r="AC746" i="4"/>
  <c r="AC745" i="4"/>
  <c r="AC744" i="4"/>
  <c r="AB743" i="4"/>
  <c r="AB742" i="4"/>
  <c r="AA741" i="4"/>
  <c r="AA740" i="4"/>
  <c r="AA739" i="4"/>
  <c r="Z738" i="4"/>
  <c r="Z737" i="4"/>
  <c r="Y736" i="4"/>
  <c r="Y735" i="4"/>
  <c r="Y734" i="4"/>
  <c r="X733" i="4"/>
  <c r="X732" i="4"/>
  <c r="AM730" i="4"/>
  <c r="AM729" i="4"/>
  <c r="AM728" i="4"/>
  <c r="AI725" i="4"/>
  <c r="AI724" i="4"/>
  <c r="AI723" i="4"/>
  <c r="AH722" i="4"/>
  <c r="AH721" i="4"/>
  <c r="AG720" i="4"/>
  <c r="AI719" i="4"/>
  <c r="AM718" i="4"/>
  <c r="Y718" i="4"/>
  <c r="AA717" i="4"/>
  <c r="AC716" i="4"/>
  <c r="AE715" i="4"/>
  <c r="AG714" i="4"/>
  <c r="AI713" i="4"/>
  <c r="AM712" i="4"/>
  <c r="Y712" i="4"/>
  <c r="AA711" i="4"/>
  <c r="AC710" i="4"/>
  <c r="AE709" i="4"/>
  <c r="AG708" i="4"/>
  <c r="AI707" i="4"/>
  <c r="AM706" i="4"/>
  <c r="Y706" i="4"/>
  <c r="AA705" i="4"/>
  <c r="AC704" i="4"/>
  <c r="AE703" i="4"/>
  <c r="AG702" i="4"/>
  <c r="AI701" i="4"/>
  <c r="AM700" i="4"/>
  <c r="Y700" i="4"/>
  <c r="AA699" i="4"/>
  <c r="AC698" i="4"/>
  <c r="AE697" i="4"/>
  <c r="AG696" i="4"/>
  <c r="AI695" i="4"/>
  <c r="AM694" i="4"/>
  <c r="Y694" i="4"/>
  <c r="AA693" i="4"/>
  <c r="AC692" i="4"/>
  <c r="AE691" i="4"/>
  <c r="AG690" i="4"/>
  <c r="AI689" i="4"/>
  <c r="AM688" i="4"/>
  <c r="Y688" i="4"/>
  <c r="AA687" i="4"/>
  <c r="AC686" i="4"/>
  <c r="AE685" i="4"/>
  <c r="AG684" i="4"/>
  <c r="AI683" i="4"/>
  <c r="AM682" i="4"/>
  <c r="Y682" i="4"/>
  <c r="AA681" i="4"/>
  <c r="AC680" i="4"/>
  <c r="AE679" i="4"/>
  <c r="AG678" i="4"/>
  <c r="AI677" i="4"/>
  <c r="AM676" i="4"/>
  <c r="Y676" i="4"/>
  <c r="AA675" i="4"/>
  <c r="AC674" i="4"/>
  <c r="AI998" i="4"/>
  <c r="Z986" i="4"/>
  <c r="AF996" i="4"/>
  <c r="AH985" i="4"/>
  <c r="Z973" i="4"/>
  <c r="X962" i="4"/>
  <c r="AH951" i="4"/>
  <c r="Z939" i="4"/>
  <c r="AF929" i="4"/>
  <c r="AA922" i="4"/>
  <c r="AE916" i="4"/>
  <c r="AC910" i="4"/>
  <c r="AA904" i="4"/>
  <c r="X899" i="4"/>
  <c r="AD893" i="4"/>
  <c r="AH888" i="4"/>
  <c r="AA883" i="4"/>
  <c r="Y879" i="4"/>
  <c r="AE874" i="4"/>
  <c r="AI869" i="4"/>
  <c r="AH866" i="4"/>
  <c r="X863" i="4"/>
  <c r="AD860" i="4"/>
  <c r="AH857" i="4"/>
  <c r="Z855" i="4"/>
  <c r="AE852" i="4"/>
  <c r="AE847" i="4"/>
  <c r="AM844" i="4"/>
  <c r="AI842" i="4"/>
  <c r="AB840" i="4"/>
  <c r="Y838" i="4"/>
  <c r="AE835" i="4"/>
  <c r="AC833" i="4"/>
  <c r="AB831" i="4"/>
  <c r="Z829" i="4"/>
  <c r="X827" i="4"/>
  <c r="AM822" i="4"/>
  <c r="AG820" i="4"/>
  <c r="AG818" i="4"/>
  <c r="AM816" i="4"/>
  <c r="AM814" i="4"/>
  <c r="AE813" i="4"/>
  <c r="AM811" i="4"/>
  <c r="AC810" i="4"/>
  <c r="AI808" i="4"/>
  <c r="AA807" i="4"/>
  <c r="AI805" i="4"/>
  <c r="AA804" i="4"/>
  <c r="AG802" i="4"/>
  <c r="Y801" i="4"/>
  <c r="AE799" i="4"/>
  <c r="Y798" i="4"/>
  <c r="AE796" i="4"/>
  <c r="AM794" i="4"/>
  <c r="AC793" i="4"/>
  <c r="AI791" i="4"/>
  <c r="AC790" i="4"/>
  <c r="AI788" i="4"/>
  <c r="AA787" i="4"/>
  <c r="AG785" i="4"/>
  <c r="Y784" i="4"/>
  <c r="AG782" i="4"/>
  <c r="Y781" i="4"/>
  <c r="AE779" i="4"/>
  <c r="AM777" i="4"/>
  <c r="AC776" i="4"/>
  <c r="AM774" i="4"/>
  <c r="AC773" i="4"/>
  <c r="AI771" i="4"/>
  <c r="AA770" i="4"/>
  <c r="AG768" i="4"/>
  <c r="AB767" i="4"/>
  <c r="AM765" i="4"/>
  <c r="AG764" i="4"/>
  <c r="AD763" i="4"/>
  <c r="AC762" i="4"/>
  <c r="Z761" i="4"/>
  <c r="X760" i="4"/>
  <c r="AM758" i="4"/>
  <c r="AH757" i="4"/>
  <c r="AF756" i="4"/>
  <c r="AE755" i="4"/>
  <c r="AD754" i="4"/>
  <c r="AD753" i="4"/>
  <c r="AC752" i="4"/>
  <c r="AC751" i="4"/>
  <c r="AC750" i="4"/>
  <c r="AB749" i="4"/>
  <c r="AB748" i="4"/>
  <c r="AA747" i="4"/>
  <c r="AA746" i="4"/>
  <c r="AA745" i="4"/>
  <c r="Z744" i="4"/>
  <c r="Z743" i="4"/>
  <c r="Y742" i="4"/>
  <c r="Y741" i="4"/>
  <c r="Y740" i="4"/>
  <c r="X739" i="4"/>
  <c r="X738" i="4"/>
  <c r="AM736" i="4"/>
  <c r="AM735" i="4"/>
  <c r="AM734" i="4"/>
  <c r="AI731" i="4"/>
  <c r="AI730" i="4"/>
  <c r="AI729" i="4"/>
  <c r="AH728" i="4"/>
  <c r="AH727" i="4"/>
  <c r="AG726" i="4"/>
  <c r="AG725" i="4"/>
  <c r="AG724" i="4"/>
  <c r="AF723" i="4"/>
  <c r="AF722" i="4"/>
  <c r="AE721" i="4"/>
  <c r="AE720" i="4"/>
  <c r="AG719" i="4"/>
  <c r="AI718" i="4"/>
  <c r="AM717" i="4"/>
  <c r="Y717" i="4"/>
  <c r="AA716" i="4"/>
  <c r="AC715" i="4"/>
  <c r="AE714" i="4"/>
  <c r="AG713" i="4"/>
  <c r="AI712" i="4"/>
  <c r="AM711" i="4"/>
  <c r="Y711" i="4"/>
  <c r="AA710" i="4"/>
  <c r="AC709" i="4"/>
  <c r="AE708" i="4"/>
  <c r="AG707" i="4"/>
  <c r="AI706" i="4"/>
  <c r="AM705" i="4"/>
  <c r="Y705" i="4"/>
  <c r="AA704" i="4"/>
  <c r="AC703" i="4"/>
  <c r="AE702" i="4"/>
  <c r="AG701" i="4"/>
  <c r="AI700" i="4"/>
  <c r="AM699" i="4"/>
  <c r="Y699" i="4"/>
  <c r="AA698" i="4"/>
  <c r="AC697" i="4"/>
  <c r="AE696" i="4"/>
  <c r="AG695" i="4"/>
  <c r="AI694" i="4"/>
  <c r="AM693" i="4"/>
  <c r="Y693" i="4"/>
  <c r="AA692" i="4"/>
  <c r="AC691" i="4"/>
  <c r="AE690" i="4"/>
  <c r="AG689" i="4"/>
  <c r="AI688" i="4"/>
  <c r="AM687" i="4"/>
  <c r="Y687" i="4"/>
  <c r="AA686" i="4"/>
  <c r="AC685" i="4"/>
  <c r="AE684" i="4"/>
  <c r="AG683" i="4"/>
  <c r="AI682" i="4"/>
  <c r="AM681" i="4"/>
  <c r="Y681" i="4"/>
  <c r="AA680" i="4"/>
  <c r="AC679" i="4"/>
  <c r="AE678" i="4"/>
  <c r="AG677" i="4"/>
  <c r="AI676" i="4"/>
  <c r="AM675" i="4"/>
  <c r="Y675" i="4"/>
  <c r="AA674" i="4"/>
  <c r="AF993" i="4"/>
  <c r="AD982" i="4"/>
  <c r="Z972" i="4"/>
  <c r="AH959" i="4"/>
  <c r="AF948" i="4"/>
  <c r="AA936" i="4"/>
  <c r="AI927" i="4"/>
  <c r="AI920" i="4"/>
  <c r="AG914" i="4"/>
  <c r="X909" i="4"/>
  <c r="AH902" i="4"/>
  <c r="AD897" i="4"/>
  <c r="Z892" i="4"/>
  <c r="AC887" i="4"/>
  <c r="AA882" i="4"/>
  <c r="AG877" i="4"/>
  <c r="AI873" i="4"/>
  <c r="AI868" i="4"/>
  <c r="AF865" i="4"/>
  <c r="AC862" i="4"/>
  <c r="AM859" i="4"/>
  <c r="X857" i="4"/>
  <c r="AG854" i="4"/>
  <c r="Y852" i="4"/>
  <c r="Z849" i="4"/>
  <c r="AM846" i="4"/>
  <c r="AD844" i="4"/>
  <c r="AA842" i="4"/>
  <c r="AG839" i="4"/>
  <c r="AB837" i="4"/>
  <c r="AA835" i="4"/>
  <c r="AH832" i="4"/>
  <c r="AH830" i="4"/>
  <c r="AD828" i="4"/>
  <c r="AE826" i="4"/>
  <c r="AA824" i="4"/>
  <c r="AA822" i="4"/>
  <c r="Z820" i="4"/>
  <c r="Y818" i="4"/>
  <c r="AC816" i="4"/>
  <c r="AF814" i="4"/>
  <c r="X813" i="4"/>
  <c r="AD811" i="4"/>
  <c r="X810" i="4"/>
  <c r="AD808" i="4"/>
  <c r="AB805" i="4"/>
  <c r="AH803" i="4"/>
  <c r="AB802" i="4"/>
  <c r="AH800" i="4"/>
  <c r="Z799" i="4"/>
  <c r="AF797" i="4"/>
  <c r="X796" i="4"/>
  <c r="AF794" i="4"/>
  <c r="X793" i="4"/>
  <c r="AD791" i="4"/>
  <c r="AB788" i="4"/>
  <c r="AB785" i="4"/>
  <c r="AH783" i="4"/>
  <c r="Z782" i="4"/>
  <c r="AF780" i="4"/>
  <c r="Z779" i="4"/>
  <c r="AF777" i="4"/>
  <c r="X776" i="4"/>
  <c r="AD774" i="4"/>
  <c r="AD771" i="4"/>
  <c r="AB768" i="4"/>
  <c r="AM766" i="4"/>
  <c r="AF765" i="4"/>
  <c r="AB764" i="4"/>
  <c r="AA763" i="4"/>
  <c r="X762" i="4"/>
  <c r="AI759" i="4"/>
  <c r="AF758" i="4"/>
  <c r="AD757" i="4"/>
  <c r="AC756" i="4"/>
  <c r="AA755" i="4"/>
  <c r="AA754" i="4"/>
  <c r="Z753" i="4"/>
  <c r="Z752" i="4"/>
  <c r="Y751" i="4"/>
  <c r="Y750" i="4"/>
  <c r="Y749" i="4"/>
  <c r="X748" i="4"/>
  <c r="X747" i="4"/>
  <c r="AM745" i="4"/>
  <c r="AM744" i="4"/>
  <c r="AM743" i="4"/>
  <c r="AI740" i="4"/>
  <c r="AI739" i="4"/>
  <c r="AI738" i="4"/>
  <c r="AH737" i="4"/>
  <c r="AH736" i="4"/>
  <c r="AG735" i="4"/>
  <c r="AG734" i="4"/>
  <c r="AG733" i="4"/>
  <c r="AF732" i="4"/>
  <c r="AF731" i="4"/>
  <c r="AE730" i="4"/>
  <c r="AE729" i="4"/>
  <c r="AE728" i="4"/>
  <c r="AD727" i="4"/>
  <c r="AD726" i="4"/>
  <c r="AC725" i="4"/>
  <c r="AC724" i="4"/>
  <c r="AC723" i="4"/>
  <c r="AB722" i="4"/>
  <c r="AB721" i="4"/>
  <c r="AB720" i="4"/>
  <c r="AD719" i="4"/>
  <c r="AF718" i="4"/>
  <c r="AH717" i="4"/>
  <c r="X716" i="4"/>
  <c r="Z715" i="4"/>
  <c r="AB714" i="4"/>
  <c r="AD713" i="4"/>
  <c r="AF712" i="4"/>
  <c r="AH711" i="4"/>
  <c r="X710" i="4"/>
  <c r="Z709" i="4"/>
  <c r="AB708" i="4"/>
  <c r="AD707" i="4"/>
  <c r="AF706" i="4"/>
  <c r="AH705" i="4"/>
  <c r="X704" i="4"/>
  <c r="Z703" i="4"/>
  <c r="AB702" i="4"/>
  <c r="AD701" i="4"/>
  <c r="AF700" i="4"/>
  <c r="AH699" i="4"/>
  <c r="X698" i="4"/>
  <c r="Z697" i="4"/>
  <c r="AB696" i="4"/>
  <c r="AD695" i="4"/>
  <c r="AF694" i="4"/>
  <c r="AH693" i="4"/>
  <c r="X692" i="4"/>
  <c r="Z691" i="4"/>
  <c r="AB690" i="4"/>
  <c r="AD689" i="4"/>
  <c r="AF688" i="4"/>
  <c r="AH687" i="4"/>
  <c r="X686" i="4"/>
  <c r="Z685" i="4"/>
  <c r="AB684" i="4"/>
  <c r="AD683" i="4"/>
  <c r="AF682" i="4"/>
  <c r="AH681" i="4"/>
  <c r="X680" i="4"/>
  <c r="Z679" i="4"/>
  <c r="AB678" i="4"/>
  <c r="AD677" i="4"/>
  <c r="AF676" i="4"/>
  <c r="AH675" i="4"/>
  <c r="X674" i="4"/>
  <c r="AH981" i="4"/>
  <c r="AE969" i="4"/>
  <c r="AE946" i="4"/>
  <c r="AC935" i="4"/>
  <c r="AH927" i="4"/>
  <c r="AE920" i="4"/>
  <c r="AF914" i="4"/>
  <c r="X908" i="4"/>
  <c r="AC902" i="4"/>
  <c r="AI896" i="4"/>
  <c r="AI891" i="4"/>
  <c r="Z887" i="4"/>
  <c r="X882" i="4"/>
  <c r="AF877" i="4"/>
  <c r="AF868" i="4"/>
  <c r="AB865" i="4"/>
  <c r="Z862" i="4"/>
  <c r="AB854" i="4"/>
  <c r="AF851" i="4"/>
  <c r="X849" i="4"/>
  <c r="AE846" i="4"/>
  <c r="AC844" i="4"/>
  <c r="X842" i="4"/>
  <c r="AF839" i="4"/>
  <c r="AA837" i="4"/>
  <c r="AG834" i="4"/>
  <c r="AG832" i="4"/>
  <c r="AC830" i="4"/>
  <c r="AC828" i="4"/>
  <c r="AD826" i="4"/>
  <c r="Z824" i="4"/>
  <c r="Z822" i="4"/>
  <c r="X818" i="4"/>
  <c r="Z816" i="4"/>
  <c r="AE814" i="4"/>
  <c r="AM812" i="4"/>
  <c r="AC811" i="4"/>
  <c r="AI809" i="4"/>
  <c r="AC808" i="4"/>
  <c r="AI806" i="4"/>
  <c r="AA805" i="4"/>
  <c r="AG803" i="4"/>
  <c r="Y802" i="4"/>
  <c r="AG800" i="4"/>
  <c r="Y799" i="4"/>
  <c r="AE797" i="4"/>
  <c r="AM795" i="4"/>
  <c r="AC794" i="4"/>
  <c r="AM792" i="4"/>
  <c r="AC791" i="4"/>
  <c r="AI789" i="4"/>
  <c r="AA788" i="4"/>
  <c r="AG786" i="4"/>
  <c r="AA785" i="4"/>
  <c r="AG783" i="4"/>
  <c r="Y782" i="4"/>
  <c r="AE780" i="4"/>
  <c r="AM778" i="4"/>
  <c r="AE777" i="4"/>
  <c r="AM775" i="4"/>
  <c r="AC774" i="4"/>
  <c r="AI772" i="4"/>
  <c r="AA771" i="4"/>
  <c r="AI769" i="4"/>
  <c r="AA768" i="4"/>
  <c r="AH766" i="4"/>
  <c r="AE765" i="4"/>
  <c r="AA764" i="4"/>
  <c r="X763" i="4"/>
  <c r="AM761" i="4"/>
  <c r="AI760" i="4"/>
  <c r="AF759" i="4"/>
  <c r="AE758" i="4"/>
  <c r="AC757" i="4"/>
  <c r="Z756" i="4"/>
  <c r="Z755" i="4"/>
  <c r="Y754" i="4"/>
  <c r="Y753" i="4"/>
  <c r="Y752" i="4"/>
  <c r="X751" i="4"/>
  <c r="X750" i="4"/>
  <c r="AM748" i="4"/>
  <c r="AM747" i="4"/>
  <c r="AM746" i="4"/>
  <c r="AI743" i="4"/>
  <c r="AI742" i="4"/>
  <c r="AI741" i="4"/>
  <c r="AH740" i="4"/>
  <c r="AH739" i="4"/>
  <c r="AG738" i="4"/>
  <c r="AG737" i="4"/>
  <c r="AG736" i="4"/>
  <c r="AF735" i="4"/>
  <c r="AF734" i="4"/>
  <c r="AE733" i="4"/>
  <c r="AE732" i="4"/>
  <c r="AE731" i="4"/>
  <c r="AD730" i="4"/>
  <c r="AD729" i="4"/>
  <c r="AC728" i="4"/>
  <c r="AC727" i="4"/>
  <c r="AC726" i="4"/>
  <c r="AB725" i="4"/>
  <c r="AB724" i="4"/>
  <c r="AA723" i="4"/>
  <c r="AA722" i="4"/>
  <c r="AA721" i="4"/>
  <c r="AA720" i="4"/>
  <c r="AC719" i="4"/>
  <c r="AE718" i="4"/>
  <c r="AG717" i="4"/>
  <c r="AI716" i="4"/>
  <c r="AM715" i="4"/>
  <c r="Y715" i="4"/>
  <c r="AA714" i="4"/>
  <c r="AC713" i="4"/>
  <c r="AE712" i="4"/>
  <c r="AG711" i="4"/>
  <c r="AI710" i="4"/>
  <c r="AM709" i="4"/>
  <c r="Y709" i="4"/>
  <c r="AA708" i="4"/>
  <c r="AC707" i="4"/>
  <c r="AE706" i="4"/>
  <c r="AG705" i="4"/>
  <c r="AI704" i="4"/>
  <c r="AM703" i="4"/>
  <c r="Y703" i="4"/>
  <c r="AA702" i="4"/>
  <c r="AC701" i="4"/>
  <c r="AE700" i="4"/>
  <c r="AG699" i="4"/>
  <c r="AI698" i="4"/>
  <c r="AM697" i="4"/>
  <c r="Y697" i="4"/>
  <c r="AA696" i="4"/>
  <c r="AC695" i="4"/>
  <c r="AE694" i="4"/>
  <c r="AG693" i="4"/>
  <c r="AI692" i="4"/>
  <c r="AM691" i="4"/>
  <c r="Y691" i="4"/>
  <c r="AA690" i="4"/>
  <c r="AC689" i="4"/>
  <c r="AE688" i="4"/>
  <c r="AG687" i="4"/>
  <c r="AI686" i="4"/>
  <c r="AM685" i="4"/>
  <c r="Y685" i="4"/>
  <c r="AA684" i="4"/>
  <c r="AC683" i="4"/>
  <c r="AE682" i="4"/>
  <c r="AG681" i="4"/>
  <c r="AI680" i="4"/>
  <c r="AM679" i="4"/>
  <c r="Y679" i="4"/>
  <c r="AA678" i="4"/>
  <c r="AC677" i="4"/>
  <c r="AE676" i="4"/>
  <c r="AG675" i="4"/>
  <c r="AI674" i="4"/>
  <c r="AM673" i="4"/>
  <c r="AI1003" i="4"/>
  <c r="AI992" i="4"/>
  <c r="Z980" i="4"/>
  <c r="AF995" i="4"/>
  <c r="AD969" i="4"/>
  <c r="AH949" i="4"/>
  <c r="AH932" i="4"/>
  <c r="AG919" i="4"/>
  <c r="AC909" i="4"/>
  <c r="Y899" i="4"/>
  <c r="AF890" i="4"/>
  <c r="AH881" i="4"/>
  <c r="AM873" i="4"/>
  <c r="AF867" i="4"/>
  <c r="AI861" i="4"/>
  <c r="AD857" i="4"/>
  <c r="AH852" i="4"/>
  <c r="AC848" i="4"/>
  <c r="X844" i="4"/>
  <c r="AA840" i="4"/>
  <c r="AG836" i="4"/>
  <c r="Z832" i="4"/>
  <c r="X829" i="4"/>
  <c r="Z825" i="4"/>
  <c r="AG821" i="4"/>
  <c r="AM817" i="4"/>
  <c r="AC812" i="4"/>
  <c r="AG809" i="4"/>
  <c r="Y807" i="4"/>
  <c r="AB804" i="4"/>
  <c r="AH801" i="4"/>
  <c r="X799" i="4"/>
  <c r="AD796" i="4"/>
  <c r="AM793" i="4"/>
  <c r="AA791" i="4"/>
  <c r="AG788" i="4"/>
  <c r="AH785" i="4"/>
  <c r="Z783" i="4"/>
  <c r="AD780" i="4"/>
  <c r="AC775" i="4"/>
  <c r="AG772" i="4"/>
  <c r="Y770" i="4"/>
  <c r="AC767" i="4"/>
  <c r="Z765" i="4"/>
  <c r="AM762" i="4"/>
  <c r="Y761" i="4"/>
  <c r="AA759" i="4"/>
  <c r="AA757" i="4"/>
  <c r="AB755" i="4"/>
  <c r="AE753" i="4"/>
  <c r="AI751" i="4"/>
  <c r="AM749" i="4"/>
  <c r="AA748" i="4"/>
  <c r="AF746" i="4"/>
  <c r="AG744" i="4"/>
  <c r="AM742" i="4"/>
  <c r="Z741" i="4"/>
  <c r="AD739" i="4"/>
  <c r="AF737" i="4"/>
  <c r="AA734" i="4"/>
  <c r="AC732" i="4"/>
  <c r="AG730" i="4"/>
  <c r="AI728" i="4"/>
  <c r="Y727" i="4"/>
  <c r="AA725" i="4"/>
  <c r="AE723" i="4"/>
  <c r="Y720" i="4"/>
  <c r="AG718" i="4"/>
  <c r="Z717" i="4"/>
  <c r="AH715" i="4"/>
  <c r="Z714" i="4"/>
  <c r="AH712" i="4"/>
  <c r="AC711" i="4"/>
  <c r="AI709" i="4"/>
  <c r="AC708" i="4"/>
  <c r="AD705" i="4"/>
  <c r="AD702" i="4"/>
  <c r="Y701" i="4"/>
  <c r="AE699" i="4"/>
  <c r="Y698" i="4"/>
  <c r="AF696" i="4"/>
  <c r="Z695" i="4"/>
  <c r="AF693" i="4"/>
  <c r="Z692" i="4"/>
  <c r="AI690" i="4"/>
  <c r="AA689" i="4"/>
  <c r="AI687" i="4"/>
  <c r="AB686" i="4"/>
  <c r="AB683" i="4"/>
  <c r="AE680" i="4"/>
  <c r="AM678" i="4"/>
  <c r="AE677" i="4"/>
  <c r="X676" i="4"/>
  <c r="AF674" i="4"/>
  <c r="AB673" i="4"/>
  <c r="AD672" i="4"/>
  <c r="AF671" i="4"/>
  <c r="AH670" i="4"/>
  <c r="X669" i="4"/>
  <c r="Z668" i="4"/>
  <c r="AB667" i="4"/>
  <c r="AD666" i="4"/>
  <c r="AF665" i="4"/>
  <c r="AH664" i="4"/>
  <c r="X663" i="4"/>
  <c r="Z662" i="4"/>
  <c r="AB661" i="4"/>
  <c r="AD660" i="4"/>
  <c r="AF659" i="4"/>
  <c r="AH658" i="4"/>
  <c r="X657" i="4"/>
  <c r="Z656" i="4"/>
  <c r="AB655" i="4"/>
  <c r="AD654" i="4"/>
  <c r="AF653" i="4"/>
  <c r="AH652" i="4"/>
  <c r="X651" i="4"/>
  <c r="Z650" i="4"/>
  <c r="AB649" i="4"/>
  <c r="AD648" i="4"/>
  <c r="AF647" i="4"/>
  <c r="AH646" i="4"/>
  <c r="X645" i="4"/>
  <c r="Z644" i="4"/>
  <c r="AB643" i="4"/>
  <c r="AD642" i="4"/>
  <c r="AF641" i="4"/>
  <c r="AH640" i="4"/>
  <c r="X639" i="4"/>
  <c r="Z638" i="4"/>
  <c r="AB637" i="4"/>
  <c r="AD636" i="4"/>
  <c r="AF635" i="4"/>
  <c r="AH634" i="4"/>
  <c r="X633" i="4"/>
  <c r="Z632" i="4"/>
  <c r="AB631" i="4"/>
  <c r="AD630" i="4"/>
  <c r="AF629" i="4"/>
  <c r="AH628" i="4"/>
  <c r="X627" i="4"/>
  <c r="Z626" i="4"/>
  <c r="AB625" i="4"/>
  <c r="AD624" i="4"/>
  <c r="AF623" i="4"/>
  <c r="AH622" i="4"/>
  <c r="X621" i="4"/>
  <c r="Z620" i="4"/>
  <c r="AB619" i="4"/>
  <c r="AD618" i="4"/>
  <c r="AB968" i="4"/>
  <c r="AM929" i="4"/>
  <c r="AH918" i="4"/>
  <c r="AG907" i="4"/>
  <c r="AE890" i="4"/>
  <c r="AG881" i="4"/>
  <c r="AI866" i="4"/>
  <c r="AF861" i="4"/>
  <c r="AI856" i="4"/>
  <c r="AB852" i="4"/>
  <c r="Z848" i="4"/>
  <c r="AI843" i="4"/>
  <c r="Y832" i="4"/>
  <c r="AB828" i="4"/>
  <c r="AI824" i="4"/>
  <c r="AD821" i="4"/>
  <c r="AE817" i="4"/>
  <c r="AI814" i="4"/>
  <c r="X812" i="4"/>
  <c r="AD809" i="4"/>
  <c r="AH806" i="4"/>
  <c r="Z804" i="4"/>
  <c r="AG801" i="4"/>
  <c r="AM798" i="4"/>
  <c r="AC796" i="4"/>
  <c r="AD793" i="4"/>
  <c r="Z788" i="4"/>
  <c r="AF785" i="4"/>
  <c r="Y783" i="4"/>
  <c r="AC780" i="4"/>
  <c r="AI777" i="4"/>
  <c r="X775" i="4"/>
  <c r="AD772" i="4"/>
  <c r="AH769" i="4"/>
  <c r="AA767" i="4"/>
  <c r="Y765" i="4"/>
  <c r="AM760" i="4"/>
  <c r="X759" i="4"/>
  <c r="X757" i="4"/>
  <c r="Y755" i="4"/>
  <c r="AC753" i="4"/>
  <c r="AH751" i="4"/>
  <c r="AI749" i="4"/>
  <c r="Y748" i="4"/>
  <c r="AB746" i="4"/>
  <c r="AF744" i="4"/>
  <c r="AH742" i="4"/>
  <c r="X741" i="4"/>
  <c r="AC739" i="4"/>
  <c r="AE737" i="4"/>
  <c r="AI735" i="4"/>
  <c r="AM733" i="4"/>
  <c r="AA732" i="4"/>
  <c r="AC730" i="4"/>
  <c r="AG728" i="4"/>
  <c r="X727" i="4"/>
  <c r="Z725" i="4"/>
  <c r="AD723" i="4"/>
  <c r="AG721" i="4"/>
  <c r="X720" i="4"/>
  <c r="AD718" i="4"/>
  <c r="X717" i="4"/>
  <c r="AG715" i="4"/>
  <c r="Y714" i="4"/>
  <c r="AG712" i="4"/>
  <c r="Z711" i="4"/>
  <c r="AH709" i="4"/>
  <c r="Z708" i="4"/>
  <c r="AH706" i="4"/>
  <c r="AC705" i="4"/>
  <c r="AI703" i="4"/>
  <c r="AC702" i="4"/>
  <c r="AD699" i="4"/>
  <c r="AD696" i="4"/>
  <c r="Y695" i="4"/>
  <c r="AE693" i="4"/>
  <c r="Y692" i="4"/>
  <c r="AF690" i="4"/>
  <c r="Z689" i="4"/>
  <c r="AF687" i="4"/>
  <c r="Z686" i="4"/>
  <c r="AI684" i="4"/>
  <c r="AA683" i="4"/>
  <c r="AI681" i="4"/>
  <c r="AB680" i="4"/>
  <c r="AB677" i="4"/>
  <c r="AE674" i="4"/>
  <c r="AA673" i="4"/>
  <c r="AC672" i="4"/>
  <c r="AE671" i="4"/>
  <c r="AG670" i="4"/>
  <c r="AI669" i="4"/>
  <c r="AM668" i="4"/>
  <c r="Y668" i="4"/>
  <c r="AA667" i="4"/>
  <c r="AC666" i="4"/>
  <c r="AE665" i="4"/>
  <c r="AG664" i="4"/>
  <c r="AI663" i="4"/>
  <c r="AM662" i="4"/>
  <c r="Y662" i="4"/>
  <c r="AA661" i="4"/>
  <c r="AC660" i="4"/>
  <c r="AE659" i="4"/>
  <c r="AF989" i="4"/>
  <c r="AM966" i="4"/>
  <c r="AC928" i="4"/>
  <c r="AG918" i="4"/>
  <c r="AA907" i="4"/>
  <c r="AG897" i="4"/>
  <c r="AI888" i="4"/>
  <c r="AH880" i="4"/>
  <c r="AD872" i="4"/>
  <c r="AM865" i="4"/>
  <c r="AB861" i="4"/>
  <c r="AH856" i="4"/>
  <c r="Z852" i="4"/>
  <c r="AF847" i="4"/>
  <c r="AH843" i="4"/>
  <c r="AD839" i="4"/>
  <c r="AD835" i="4"/>
  <c r="X832" i="4"/>
  <c r="Y828" i="4"/>
  <c r="AD824" i="4"/>
  <c r="AD817" i="4"/>
  <c r="AD814" i="4"/>
  <c r="AC809" i="4"/>
  <c r="AG806" i="4"/>
  <c r="Y804" i="4"/>
  <c r="Z801" i="4"/>
  <c r="AF798" i="4"/>
  <c r="AB793" i="4"/>
  <c r="AI790" i="4"/>
  <c r="Y788" i="4"/>
  <c r="AE785" i="4"/>
  <c r="AH782" i="4"/>
  <c r="Z780" i="4"/>
  <c r="AD777" i="4"/>
  <c r="AC772" i="4"/>
  <c r="AE769" i="4"/>
  <c r="Z767" i="4"/>
  <c r="AH764" i="4"/>
  <c r="AI762" i="4"/>
  <c r="AH760" i="4"/>
  <c r="AH758" i="4"/>
  <c r="AM756" i="4"/>
  <c r="AM754" i="4"/>
  <c r="AA753" i="4"/>
  <c r="AD751" i="4"/>
  <c r="AH749" i="4"/>
  <c r="Z746" i="4"/>
  <c r="AE744" i="4"/>
  <c r="AG742" i="4"/>
  <c r="AM740" i="4"/>
  <c r="Y739" i="4"/>
  <c r="AC737" i="4"/>
  <c r="AE735" i="4"/>
  <c r="AI733" i="4"/>
  <c r="Z732" i="4"/>
  <c r="AB730" i="4"/>
  <c r="AF728" i="4"/>
  <c r="AI726" i="4"/>
  <c r="Y725" i="4"/>
  <c r="Z723" i="4"/>
  <c r="AD721" i="4"/>
  <c r="AM719" i="4"/>
  <c r="AC718" i="4"/>
  <c r="AM716" i="4"/>
  <c r="AD715" i="4"/>
  <c r="X714" i="4"/>
  <c r="AD712" i="4"/>
  <c r="X711" i="4"/>
  <c r="AG709" i="4"/>
  <c r="Y708" i="4"/>
  <c r="AG706" i="4"/>
  <c r="Z705" i="4"/>
  <c r="AH703" i="4"/>
  <c r="Z702" i="4"/>
  <c r="AH700" i="4"/>
  <c r="AC699" i="4"/>
  <c r="AI697" i="4"/>
  <c r="AC696" i="4"/>
  <c r="AD693" i="4"/>
  <c r="AD690" i="4"/>
  <c r="Y689" i="4"/>
  <c r="AE687" i="4"/>
  <c r="Y686" i="4"/>
  <c r="AF684" i="4"/>
  <c r="Z683" i="4"/>
  <c r="AF681" i="4"/>
  <c r="Z680" i="4"/>
  <c r="AI678" i="4"/>
  <c r="AA677" i="4"/>
  <c r="AI675" i="4"/>
  <c r="AB674" i="4"/>
  <c r="Z673" i="4"/>
  <c r="AB672" i="4"/>
  <c r="AD671" i="4"/>
  <c r="Z989" i="4"/>
  <c r="Z966" i="4"/>
  <c r="AH945" i="4"/>
  <c r="AB928" i="4"/>
  <c r="AF916" i="4"/>
  <c r="AC906" i="4"/>
  <c r="AF896" i="4"/>
  <c r="AA888" i="4"/>
  <c r="AG880" i="4"/>
  <c r="AC872" i="4"/>
  <c r="AI860" i="4"/>
  <c r="Y856" i="4"/>
  <c r="AE851" i="4"/>
  <c r="Y847" i="4"/>
  <c r="AF843" i="4"/>
  <c r="AC839" i="4"/>
  <c r="AB835" i="4"/>
  <c r="AE831" i="4"/>
  <c r="Y824" i="4"/>
  <c r="AD820" i="4"/>
  <c r="AC817" i="4"/>
  <c r="AC814" i="4"/>
  <c r="AI811" i="4"/>
  <c r="AB806" i="4"/>
  <c r="AF803" i="4"/>
  <c r="X801" i="4"/>
  <c r="AE798" i="4"/>
  <c r="AI795" i="4"/>
  <c r="AA793" i="4"/>
  <c r="AD790" i="4"/>
  <c r="Z785" i="4"/>
  <c r="AF782" i="4"/>
  <c r="Y780" i="4"/>
  <c r="AA777" i="4"/>
  <c r="AG774" i="4"/>
  <c r="AB769" i="4"/>
  <c r="AG766" i="4"/>
  <c r="AF764" i="4"/>
  <c r="AG762" i="4"/>
  <c r="AG760" i="4"/>
  <c r="AG758" i="4"/>
  <c r="AG756" i="4"/>
  <c r="X753" i="4"/>
  <c r="AB751" i="4"/>
  <c r="AG749" i="4"/>
  <c r="AI747" i="4"/>
  <c r="Y746" i="4"/>
  <c r="AA744" i="4"/>
  <c r="AE742" i="4"/>
  <c r="AG740" i="4"/>
  <c r="AM738" i="4"/>
  <c r="AB737" i="4"/>
  <c r="AD735" i="4"/>
  <c r="AH733" i="4"/>
  <c r="AM731" i="4"/>
  <c r="AA730" i="4"/>
  <c r="AB728" i="4"/>
  <c r="AF726" i="4"/>
  <c r="AM724" i="4"/>
  <c r="Y723" i="4"/>
  <c r="AC721" i="4"/>
  <c r="AH719" i="4"/>
  <c r="AB718" i="4"/>
  <c r="AH716" i="4"/>
  <c r="AB715" i="4"/>
  <c r="AM713" i="4"/>
  <c r="AC712" i="4"/>
  <c r="AM710" i="4"/>
  <c r="AD709" i="4"/>
  <c r="X708" i="4"/>
  <c r="AD706" i="4"/>
  <c r="X705" i="4"/>
  <c r="AG703" i="4"/>
  <c r="Y702" i="4"/>
  <c r="AG700" i="4"/>
  <c r="Z699" i="4"/>
  <c r="AH697" i="4"/>
  <c r="Z696" i="4"/>
  <c r="AH694" i="4"/>
  <c r="AC693" i="4"/>
  <c r="AI691" i="4"/>
  <c r="AC690" i="4"/>
  <c r="AD687" i="4"/>
  <c r="AD684" i="4"/>
  <c r="Y683" i="4"/>
  <c r="AE681" i="4"/>
  <c r="Y680" i="4"/>
  <c r="AF678" i="4"/>
  <c r="Z677" i="4"/>
  <c r="AF675" i="4"/>
  <c r="Z674" i="4"/>
  <c r="Y673" i="4"/>
  <c r="AA672" i="4"/>
  <c r="AC671" i="4"/>
  <c r="AE670" i="4"/>
  <c r="AG669" i="4"/>
  <c r="AI668" i="4"/>
  <c r="AM667" i="4"/>
  <c r="Y667" i="4"/>
  <c r="Z985" i="4"/>
  <c r="AH962" i="4"/>
  <c r="AI944" i="4"/>
  <c r="Z926" i="4"/>
  <c r="AB916" i="4"/>
  <c r="AB906" i="4"/>
  <c r="AA896" i="4"/>
  <c r="AF887" i="4"/>
  <c r="AA879" i="4"/>
  <c r="AE871" i="4"/>
  <c r="X865" i="4"/>
  <c r="Z860" i="4"/>
  <c r="X856" i="4"/>
  <c r="AB851" i="4"/>
  <c r="X847" i="4"/>
  <c r="AI838" i="4"/>
  <c r="AF834" i="4"/>
  <c r="X831" i="4"/>
  <c r="AI827" i="4"/>
  <c r="X824" i="4"/>
  <c r="AC820" i="4"/>
  <c r="X817" i="4"/>
  <c r="X814" i="4"/>
  <c r="AB811" i="4"/>
  <c r="AH808" i="4"/>
  <c r="AA806" i="4"/>
  <c r="AE803" i="4"/>
  <c r="AM800" i="4"/>
  <c r="Z798" i="4"/>
  <c r="AF795" i="4"/>
  <c r="AB790" i="4"/>
  <c r="AI787" i="4"/>
  <c r="AM784" i="4"/>
  <c r="X980" i="4"/>
  <c r="AA960" i="4"/>
  <c r="AF940" i="4"/>
  <c r="AE925" i="4"/>
  <c r="AE913" i="4"/>
  <c r="Z895" i="4"/>
  <c r="AM885" i="4"/>
  <c r="X878" i="4"/>
  <c r="AM869" i="4"/>
  <c r="AF864" i="4"/>
  <c r="AA859" i="4"/>
  <c r="Y855" i="4"/>
  <c r="AH850" i="4"/>
  <c r="AC846" i="4"/>
  <c r="AB842" i="4"/>
  <c r="Z838" i="4"/>
  <c r="AA834" i="4"/>
  <c r="AB830" i="4"/>
  <c r="AI826" i="4"/>
  <c r="AC823" i="4"/>
  <c r="AH819" i="4"/>
  <c r="AD816" i="4"/>
  <c r="AF813" i="4"/>
  <c r="X811" i="4"/>
  <c r="AB808" i="4"/>
  <c r="AH805" i="4"/>
  <c r="AA803" i="4"/>
  <c r="AC800" i="4"/>
  <c r="AI797" i="4"/>
  <c r="X795" i="4"/>
  <c r="AD792" i="4"/>
  <c r="AH789" i="4"/>
  <c r="Z787" i="4"/>
  <c r="AG784" i="4"/>
  <c r="AM781" i="4"/>
  <c r="AC779" i="4"/>
  <c r="AF776" i="4"/>
  <c r="X774" i="4"/>
  <c r="Z771" i="4"/>
  <c r="AF768" i="4"/>
  <c r="AC766" i="4"/>
  <c r="Y764" i="4"/>
  <c r="Y762" i="4"/>
  <c r="Y760" i="4"/>
  <c r="AA758" i="4"/>
  <c r="Y756" i="4"/>
  <c r="AC754" i="4"/>
  <c r="AH752" i="4"/>
  <c r="Z749" i="4"/>
  <c r="AC747" i="4"/>
  <c r="AG745" i="4"/>
  <c r="AH743" i="4"/>
  <c r="X742" i="4"/>
  <c r="AC740" i="4"/>
  <c r="AE738" i="4"/>
  <c r="AI736" i="4"/>
  <c r="X735" i="4"/>
  <c r="AB733" i="4"/>
  <c r="AC731" i="4"/>
  <c r="AG729" i="4"/>
  <c r="Y728" i="4"/>
  <c r="Z726" i="4"/>
  <c r="AD724" i="4"/>
  <c r="AG722" i="4"/>
  <c r="AM720" i="4"/>
  <c r="AB719" i="4"/>
  <c r="AE716" i="4"/>
  <c r="AM714" i="4"/>
  <c r="AE713" i="4"/>
  <c r="X712" i="4"/>
  <c r="AF710" i="4"/>
  <c r="X709" i="4"/>
  <c r="AF707" i="4"/>
  <c r="AA706" i="4"/>
  <c r="AG704" i="4"/>
  <c r="AA703" i="4"/>
  <c r="AH701" i="4"/>
  <c r="AB700" i="4"/>
  <c r="AH698" i="4"/>
  <c r="AB697" i="4"/>
  <c r="AM695" i="4"/>
  <c r="AC694" i="4"/>
  <c r="AM692" i="4"/>
  <c r="AD691" i="4"/>
  <c r="X690" i="4"/>
  <c r="AD688" i="4"/>
  <c r="X687" i="4"/>
  <c r="AG685" i="4"/>
  <c r="Y684" i="4"/>
  <c r="AG682" i="4"/>
  <c r="Z681" i="4"/>
  <c r="AH679" i="4"/>
  <c r="Z678" i="4"/>
  <c r="AH676" i="4"/>
  <c r="AC675" i="4"/>
  <c r="AI673" i="4"/>
  <c r="X672" i="4"/>
  <c r="Z671" i="4"/>
  <c r="AB670" i="4"/>
  <c r="AD669" i="4"/>
  <c r="AF668" i="4"/>
  <c r="AH667" i="4"/>
  <c r="X666" i="4"/>
  <c r="AH1003" i="4"/>
  <c r="AA978" i="4"/>
  <c r="AG956" i="4"/>
  <c r="Z938" i="4"/>
  <c r="AI923" i="4"/>
  <c r="Y913" i="4"/>
  <c r="Z902" i="4"/>
  <c r="AC893" i="4"/>
  <c r="AM884" i="4"/>
  <c r="AI876" i="4"/>
  <c r="AA869" i="4"/>
  <c r="AB863" i="4"/>
  <c r="X859" i="4"/>
  <c r="X854" i="4"/>
  <c r="AH849" i="4"/>
  <c r="AH845" i="4"/>
  <c r="AD841" i="4"/>
  <c r="AF837" i="4"/>
  <c r="AD833" i="4"/>
  <c r="Z830" i="4"/>
  <c r="X826" i="4"/>
  <c r="AH822" i="4"/>
  <c r="Z819" i="4"/>
  <c r="X816" i="4"/>
  <c r="AA813" i="4"/>
  <c r="AD810" i="4"/>
  <c r="Z805" i="4"/>
  <c r="AF802" i="4"/>
  <c r="Y800" i="4"/>
  <c r="AC797" i="4"/>
  <c r="AI794" i="4"/>
  <c r="X792" i="4"/>
  <c r="AD789" i="4"/>
  <c r="AF786" i="4"/>
  <c r="X784" i="4"/>
  <c r="AE781" i="4"/>
  <c r="AI778" i="4"/>
  <c r="AA776" i="4"/>
  <c r="AD773" i="4"/>
  <c r="Z768" i="4"/>
  <c r="AH765" i="4"/>
  <c r="AI763" i="4"/>
  <c r="AH761" i="4"/>
  <c r="AI757" i="4"/>
  <c r="AM755" i="4"/>
  <c r="X754" i="4"/>
  <c r="AB752" i="4"/>
  <c r="AG750" i="4"/>
  <c r="AI748" i="4"/>
  <c r="Y747" i="4"/>
  <c r="AB745" i="4"/>
  <c r="AF743" i="4"/>
  <c r="AG741" i="4"/>
  <c r="AM739" i="4"/>
  <c r="AC738" i="4"/>
  <c r="AD736" i="4"/>
  <c r="AH734" i="4"/>
  <c r="AM732" i="4"/>
  <c r="AA731" i="4"/>
  <c r="AC729" i="4"/>
  <c r="AG727" i="4"/>
  <c r="X726" i="4"/>
  <c r="Y724" i="4"/>
  <c r="AC722" i="4"/>
  <c r="AF720" i="4"/>
  <c r="Z719" i="4"/>
  <c r="AF717" i="4"/>
  <c r="Z716" i="4"/>
  <c r="AI714" i="4"/>
  <c r="AA713" i="4"/>
  <c r="AI711" i="4"/>
  <c r="AB710" i="4"/>
  <c r="AB707" i="4"/>
  <c r="AE704" i="4"/>
  <c r="AM702" i="4"/>
  <c r="AE701" i="4"/>
  <c r="X700" i="4"/>
  <c r="AF698" i="4"/>
  <c r="X697" i="4"/>
  <c r="AF695" i="4"/>
  <c r="AI979" i="4"/>
  <c r="Z933" i="4"/>
  <c r="AB904" i="4"/>
  <c r="Z884" i="4"/>
  <c r="AH854" i="4"/>
  <c r="AE834" i="4"/>
  <c r="AM825" i="4"/>
  <c r="Z818" i="4"/>
  <c r="AM810" i="4"/>
  <c r="X798" i="4"/>
  <c r="AH791" i="4"/>
  <c r="AA786" i="4"/>
  <c r="AF779" i="4"/>
  <c r="AB774" i="4"/>
  <c r="AA769" i="4"/>
  <c r="AC764" i="4"/>
  <c r="AD760" i="4"/>
  <c r="AE756" i="4"/>
  <c r="AM752" i="4"/>
  <c r="AC749" i="4"/>
  <c r="AI745" i="4"/>
  <c r="AD742" i="4"/>
  <c r="AC735" i="4"/>
  <c r="AH731" i="4"/>
  <c r="AA728" i="4"/>
  <c r="AH724" i="4"/>
  <c r="Y721" i="4"/>
  <c r="AA718" i="4"/>
  <c r="AA715" i="4"/>
  <c r="AB712" i="4"/>
  <c r="AB709" i="4"/>
  <c r="AC706" i="4"/>
  <c r="AD703" i="4"/>
  <c r="AD700" i="4"/>
  <c r="AG697" i="4"/>
  <c r="AG694" i="4"/>
  <c r="AE692" i="4"/>
  <c r="AH689" i="4"/>
  <c r="Z687" i="4"/>
  <c r="AM684" i="4"/>
  <c r="AB682" i="4"/>
  <c r="AG679" i="4"/>
  <c r="Y677" i="4"/>
  <c r="AH674" i="4"/>
  <c r="AH672" i="4"/>
  <c r="AA671" i="4"/>
  <c r="X670" i="4"/>
  <c r="AG668" i="4"/>
  <c r="AD667" i="4"/>
  <c r="Z666" i="4"/>
  <c r="Y665" i="4"/>
  <c r="Y664" i="4"/>
  <c r="Y663" i="4"/>
  <c r="AM661" i="4"/>
  <c r="AM660" i="4"/>
  <c r="AM659" i="4"/>
  <c r="AM658" i="4"/>
  <c r="X658" i="4"/>
  <c r="Y657" i="4"/>
  <c r="Y656" i="4"/>
  <c r="Z655" i="4"/>
  <c r="AA654" i="4"/>
  <c r="AB653" i="4"/>
  <c r="AC652" i="4"/>
  <c r="AD651" i="4"/>
  <c r="AE650" i="4"/>
  <c r="AF649" i="4"/>
  <c r="AG648" i="4"/>
  <c r="AH647" i="4"/>
  <c r="AI646" i="4"/>
  <c r="AI645" i="4"/>
  <c r="AM643" i="4"/>
  <c r="X643" i="4"/>
  <c r="Y642" i="4"/>
  <c r="Z641" i="4"/>
  <c r="AA640" i="4"/>
  <c r="AB639" i="4"/>
  <c r="AC638" i="4"/>
  <c r="AD637" i="4"/>
  <c r="AE636" i="4"/>
  <c r="AE635" i="4"/>
  <c r="AF634" i="4"/>
  <c r="AG633" i="4"/>
  <c r="AH632" i="4"/>
  <c r="AI631" i="4"/>
  <c r="AM629" i="4"/>
  <c r="X629" i="4"/>
  <c r="Y628" i="4"/>
  <c r="Z627" i="4"/>
  <c r="AA626" i="4"/>
  <c r="AA625" i="4"/>
  <c r="AB624" i="4"/>
  <c r="AC623" i="4"/>
  <c r="AD622" i="4"/>
  <c r="AE621" i="4"/>
  <c r="AF620" i="4"/>
  <c r="AG619" i="4"/>
  <c r="AH618" i="4"/>
  <c r="AI617" i="4"/>
  <c r="AM616" i="4"/>
  <c r="Y616" i="4"/>
  <c r="AA615" i="4"/>
  <c r="AC614" i="4"/>
  <c r="AE613" i="4"/>
  <c r="AG612" i="4"/>
  <c r="AI611" i="4"/>
  <c r="AM610" i="4"/>
  <c r="Y610" i="4"/>
  <c r="AA609" i="4"/>
  <c r="AC608" i="4"/>
  <c r="AE607" i="4"/>
  <c r="AG606" i="4"/>
  <c r="AI605" i="4"/>
  <c r="AM604" i="4"/>
  <c r="Y604" i="4"/>
  <c r="AA603" i="4"/>
  <c r="AC602" i="4"/>
  <c r="AE601" i="4"/>
  <c r="AG600" i="4"/>
  <c r="AI599" i="4"/>
  <c r="AM598" i="4"/>
  <c r="Y598" i="4"/>
  <c r="AA597" i="4"/>
  <c r="AC596" i="4"/>
  <c r="AE595" i="4"/>
  <c r="AG594" i="4"/>
  <c r="AI593" i="4"/>
  <c r="AM592" i="4"/>
  <c r="Y592" i="4"/>
  <c r="AA591" i="4"/>
  <c r="AC590" i="4"/>
  <c r="AE589" i="4"/>
  <c r="AG588" i="4"/>
  <c r="AI587" i="4"/>
  <c r="AM586" i="4"/>
  <c r="Y586" i="4"/>
  <c r="AA585" i="4"/>
  <c r="AC584" i="4"/>
  <c r="AE583" i="4"/>
  <c r="AG582" i="4"/>
  <c r="AI581" i="4"/>
  <c r="AM580" i="4"/>
  <c r="Y580" i="4"/>
  <c r="AA579" i="4"/>
  <c r="AC578" i="4"/>
  <c r="AE577" i="4"/>
  <c r="AG576" i="4"/>
  <c r="AI575" i="4"/>
  <c r="AM574" i="4"/>
  <c r="Y574" i="4"/>
  <c r="AA573" i="4"/>
  <c r="AC572" i="4"/>
  <c r="AE571" i="4"/>
  <c r="AG570" i="4"/>
  <c r="AD975" i="4"/>
  <c r="X933" i="4"/>
  <c r="AI902" i="4"/>
  <c r="Z883" i="4"/>
  <c r="AH864" i="4"/>
  <c r="AI844" i="4"/>
  <c r="Z834" i="4"/>
  <c r="AE816" i="4"/>
  <c r="AB810" i="4"/>
  <c r="AG804" i="4"/>
  <c r="AD797" i="4"/>
  <c r="AG791" i="4"/>
  <c r="AH784" i="4"/>
  <c r="AD779" i="4"/>
  <c r="AA774" i="4"/>
  <c r="Z764" i="4"/>
  <c r="AC760" i="4"/>
  <c r="AD756" i="4"/>
  <c r="AI752" i="4"/>
  <c r="AA749" i="4"/>
  <c r="AH745" i="4"/>
  <c r="AA742" i="4"/>
  <c r="AF738" i="4"/>
  <c r="AA735" i="4"/>
  <c r="AG731" i="4"/>
  <c r="Z728" i="4"/>
  <c r="AE724" i="4"/>
  <c r="X721" i="4"/>
  <c r="X718" i="4"/>
  <c r="X715" i="4"/>
  <c r="AA712" i="4"/>
  <c r="AA709" i="4"/>
  <c r="AB706" i="4"/>
  <c r="AB703" i="4"/>
  <c r="AC700" i="4"/>
  <c r="AD697" i="4"/>
  <c r="AD694" i="4"/>
  <c r="AB692" i="4"/>
  <c r="AF689" i="4"/>
  <c r="AM686" i="4"/>
  <c r="AC684" i="4"/>
  <c r="AA682" i="4"/>
  <c r="AD679" i="4"/>
  <c r="AG674" i="4"/>
  <c r="AG672" i="4"/>
  <c r="Y671" i="4"/>
  <c r="AM669" i="4"/>
  <c r="AE668" i="4"/>
  <c r="AC667" i="4"/>
  <c r="Y666" i="4"/>
  <c r="X665" i="4"/>
  <c r="X664" i="4"/>
  <c r="AM657" i="4"/>
  <c r="AM656" i="4"/>
  <c r="X656" i="4"/>
  <c r="Y655" i="4"/>
  <c r="Z654" i="4"/>
  <c r="AA653" i="4"/>
  <c r="AB652" i="4"/>
  <c r="AC651" i="4"/>
  <c r="AD650" i="4"/>
  <c r="AE649" i="4"/>
  <c r="AF648" i="4"/>
  <c r="AG647" i="4"/>
  <c r="AG646" i="4"/>
  <c r="AH645" i="4"/>
  <c r="AI644" i="4"/>
  <c r="AM642" i="4"/>
  <c r="X642" i="4"/>
  <c r="Y641" i="4"/>
  <c r="Z640" i="4"/>
  <c r="AA639" i="4"/>
  <c r="AB638" i="4"/>
  <c r="AC637" i="4"/>
  <c r="AC636" i="4"/>
  <c r="AD635" i="4"/>
  <c r="AE634" i="4"/>
  <c r="AF633" i="4"/>
  <c r="AG632" i="4"/>
  <c r="AH631" i="4"/>
  <c r="AI630" i="4"/>
  <c r="AM628" i="4"/>
  <c r="X628" i="4"/>
  <c r="Y627" i="4"/>
  <c r="Y626" i="4"/>
  <c r="Z625" i="4"/>
  <c r="AA624" i="4"/>
  <c r="AB623" i="4"/>
  <c r="AC622" i="4"/>
  <c r="AD621" i="4"/>
  <c r="AE620" i="4"/>
  <c r="AF619" i="4"/>
  <c r="AG618" i="4"/>
  <c r="Y973" i="4"/>
  <c r="Y926" i="4"/>
  <c r="Y883" i="4"/>
  <c r="Z864" i="4"/>
  <c r="AI853" i="4"/>
  <c r="AC842" i="4"/>
  <c r="AB833" i="4"/>
  <c r="AE825" i="4"/>
  <c r="Y816" i="4"/>
  <c r="AA810" i="4"/>
  <c r="AB803" i="4"/>
  <c r="Z797" i="4"/>
  <c r="AB791" i="4"/>
  <c r="AB784" i="4"/>
  <c r="AI773" i="4"/>
  <c r="AE768" i="4"/>
  <c r="AM759" i="4"/>
  <c r="X756" i="4"/>
  <c r="AE752" i="4"/>
  <c r="AE745" i="4"/>
  <c r="AM741" i="4"/>
  <c r="AD738" i="4"/>
  <c r="AI734" i="4"/>
  <c r="AB731" i="4"/>
  <c r="AI727" i="4"/>
  <c r="AA724" i="4"/>
  <c r="AI717" i="4"/>
  <c r="AM708" i="4"/>
  <c r="X706" i="4"/>
  <c r="X703" i="4"/>
  <c r="AA700" i="4"/>
  <c r="AA697" i="4"/>
  <c r="AB694" i="4"/>
  <c r="AH691" i="4"/>
  <c r="AE689" i="4"/>
  <c r="AH686" i="4"/>
  <c r="Z684" i="4"/>
  <c r="X682" i="4"/>
  <c r="AB679" i="4"/>
  <c r="AG676" i="4"/>
  <c r="Y674" i="4"/>
  <c r="AF672" i="4"/>
  <c r="X671" i="4"/>
  <c r="AH669" i="4"/>
  <c r="AD668" i="4"/>
  <c r="Z667" i="4"/>
  <c r="AM665" i="4"/>
  <c r="AM664" i="4"/>
  <c r="AM663" i="4"/>
  <c r="AI662" i="4"/>
  <c r="AI661" i="4"/>
  <c r="AI660" i="4"/>
  <c r="AI659" i="4"/>
  <c r="AI658" i="4"/>
  <c r="AI657" i="4"/>
  <c r="AM655" i="4"/>
  <c r="X655" i="4"/>
  <c r="Y654" i="4"/>
  <c r="Z653" i="4"/>
  <c r="AA652" i="4"/>
  <c r="AB651" i="4"/>
  <c r="AC650" i="4"/>
  <c r="AD649" i="4"/>
  <c r="AE648" i="4"/>
  <c r="AE647" i="4"/>
  <c r="AF646" i="4"/>
  <c r="AG645" i="4"/>
  <c r="AH644" i="4"/>
  <c r="AI643" i="4"/>
  <c r="AM641" i="4"/>
  <c r="X641" i="4"/>
  <c r="Y640" i="4"/>
  <c r="Z639" i="4"/>
  <c r="AA638" i="4"/>
  <c r="AA637" i="4"/>
  <c r="AB636" i="4"/>
  <c r="AC635" i="4"/>
  <c r="AA972" i="4"/>
  <c r="AG924" i="4"/>
  <c r="AI900" i="4"/>
  <c r="X879" i="4"/>
  <c r="AM862" i="4"/>
  <c r="AF853" i="4"/>
  <c r="AF841" i="4"/>
  <c r="AM832" i="4"/>
  <c r="AD823" i="4"/>
  <c r="AI815" i="4"/>
  <c r="AH809" i="4"/>
  <c r="AH802" i="4"/>
  <c r="AM796" i="4"/>
  <c r="Y790" i="4"/>
  <c r="AM783" i="4"/>
  <c r="AF778" i="4"/>
  <c r="AB773" i="4"/>
  <c r="Y768" i="4"/>
  <c r="AE763" i="4"/>
  <c r="AE759" i="4"/>
  <c r="AI755" i="4"/>
  <c r="AA752" i="4"/>
  <c r="AH748" i="4"/>
  <c r="Y745" i="4"/>
  <c r="AF741" i="4"/>
  <c r="Y738" i="4"/>
  <c r="AE734" i="4"/>
  <c r="Z731" i="4"/>
  <c r="AE727" i="4"/>
  <c r="X724" i="4"/>
  <c r="AD720" i="4"/>
  <c r="AE717" i="4"/>
  <c r="AF714" i="4"/>
  <c r="AF711" i="4"/>
  <c r="AI708" i="4"/>
  <c r="AI705" i="4"/>
  <c r="AM696" i="4"/>
  <c r="AA694" i="4"/>
  <c r="AG691" i="4"/>
  <c r="AB689" i="4"/>
  <c r="AG686" i="4"/>
  <c r="X684" i="4"/>
  <c r="AD681" i="4"/>
  <c r="AA679" i="4"/>
  <c r="AD676" i="4"/>
  <c r="AE672" i="4"/>
  <c r="AM670" i="4"/>
  <c r="AF669" i="4"/>
  <c r="AC668" i="4"/>
  <c r="X667" i="4"/>
  <c r="AH663" i="4"/>
  <c r="AH662" i="4"/>
  <c r="AH661" i="4"/>
  <c r="AH660" i="4"/>
  <c r="AH659" i="4"/>
  <c r="AG658" i="4"/>
  <c r="AH657" i="4"/>
  <c r="AI656" i="4"/>
  <c r="AM654" i="4"/>
  <c r="X654" i="4"/>
  <c r="Y653" i="4"/>
  <c r="Z652" i="4"/>
  <c r="AA651" i="4"/>
  <c r="AB650" i="4"/>
  <c r="AC649" i="4"/>
  <c r="AC648" i="4"/>
  <c r="AD647" i="4"/>
  <c r="AE646" i="4"/>
  <c r="AF645" i="4"/>
  <c r="AG644" i="4"/>
  <c r="AH643" i="4"/>
  <c r="AI642" i="4"/>
  <c r="AM640" i="4"/>
  <c r="X640" i="4"/>
  <c r="Y639" i="4"/>
  <c r="Y638" i="4"/>
  <c r="Z637" i="4"/>
  <c r="AI961" i="4"/>
  <c r="AB900" i="4"/>
  <c r="AC841" i="4"/>
  <c r="AF832" i="4"/>
  <c r="X823" i="4"/>
  <c r="AE815" i="4"/>
  <c r="AG808" i="4"/>
  <c r="AE802" i="4"/>
  <c r="AF796" i="4"/>
  <c r="AG789" i="4"/>
  <c r="AF783" i="4"/>
  <c r="AE778" i="4"/>
  <c r="AA773" i="4"/>
  <c r="AH767" i="4"/>
  <c r="AC763" i="4"/>
  <c r="AD759" i="4"/>
  <c r="AF755" i="4"/>
  <c r="AM751" i="4"/>
  <c r="AG748" i="4"/>
  <c r="X745" i="4"/>
  <c r="AE741" i="4"/>
  <c r="AM737" i="4"/>
  <c r="AC734" i="4"/>
  <c r="AB727" i="4"/>
  <c r="AM723" i="4"/>
  <c r="AC720" i="4"/>
  <c r="AD717" i="4"/>
  <c r="AD714" i="4"/>
  <c r="AE711" i="4"/>
  <c r="AF708" i="4"/>
  <c r="AF705" i="4"/>
  <c r="AI702" i="4"/>
  <c r="AI699" i="4"/>
  <c r="X694" i="4"/>
  <c r="AB691" i="4"/>
  <c r="AH688" i="4"/>
  <c r="AF686" i="4"/>
  <c r="AM683" i="4"/>
  <c r="AC681" i="4"/>
  <c r="X679" i="4"/>
  <c r="AC676" i="4"/>
  <c r="AH673" i="4"/>
  <c r="Z672" i="4"/>
  <c r="AE669" i="4"/>
  <c r="AB668" i="4"/>
  <c r="AM666" i="4"/>
  <c r="AI665" i="4"/>
  <c r="AI664" i="4"/>
  <c r="AG663" i="4"/>
  <c r="AG662" i="4"/>
  <c r="AG661" i="4"/>
  <c r="AG660" i="4"/>
  <c r="AG659" i="4"/>
  <c r="AF658" i="4"/>
  <c r="AG657" i="4"/>
  <c r="AH656" i="4"/>
  <c r="AI655" i="4"/>
  <c r="AM653" i="4"/>
  <c r="X653" i="4"/>
  <c r="Y652" i="4"/>
  <c r="Z651" i="4"/>
  <c r="AA650" i="4"/>
  <c r="AA649" i="4"/>
  <c r="AB648" i="4"/>
  <c r="AC647" i="4"/>
  <c r="AD646" i="4"/>
  <c r="AE645" i="4"/>
  <c r="Z956" i="4"/>
  <c r="X920" i="4"/>
  <c r="AM893" i="4"/>
  <c r="AA876" i="4"/>
  <c r="X860" i="4"/>
  <c r="AE849" i="4"/>
  <c r="AG840" i="4"/>
  <c r="AA830" i="4"/>
  <c r="AI821" i="4"/>
  <c r="AM813" i="4"/>
  <c r="AI807" i="4"/>
  <c r="AM801" i="4"/>
  <c r="AC782" i="4"/>
  <c r="X777" i="4"/>
  <c r="AH771" i="4"/>
  <c r="AF766" i="4"/>
  <c r="AD762" i="4"/>
  <c r="AC758" i="4"/>
  <c r="AI754" i="4"/>
  <c r="AA751" i="4"/>
  <c r="AG747" i="4"/>
  <c r="Y744" i="4"/>
  <c r="AF740" i="4"/>
  <c r="Y737" i="4"/>
  <c r="AD733" i="4"/>
  <c r="Y730" i="4"/>
  <c r="AE726" i="4"/>
  <c r="X723" i="4"/>
  <c r="AF719" i="4"/>
  <c r="AG716" i="4"/>
  <c r="AH713" i="4"/>
  <c r="AH710" i="4"/>
  <c r="AM707" i="4"/>
  <c r="AM704" i="4"/>
  <c r="X702" i="4"/>
  <c r="X699" i="4"/>
  <c r="Y696" i="4"/>
  <c r="AI693" i="4"/>
  <c r="X691" i="4"/>
  <c r="AC688" i="4"/>
  <c r="AI685" i="4"/>
  <c r="AF683" i="4"/>
  <c r="AM680" i="4"/>
  <c r="AC678" i="4"/>
  <c r="AA676" i="4"/>
  <c r="AE673" i="4"/>
  <c r="AM671" i="4"/>
  <c r="AF670" i="4"/>
  <c r="AB669" i="4"/>
  <c r="X668" i="4"/>
  <c r="AH666" i="4"/>
  <c r="AG665" i="4"/>
  <c r="AE664" i="4"/>
  <c r="AE663" i="4"/>
  <c r="AE662" i="4"/>
  <c r="AE661" i="4"/>
  <c r="AE660" i="4"/>
  <c r="AC659" i="4"/>
  <c r="AD658" i="4"/>
  <c r="AE657" i="4"/>
  <c r="AF656" i="4"/>
  <c r="AG655" i="4"/>
  <c r="AH654" i="4"/>
  <c r="AI653" i="4"/>
  <c r="AM651" i="4"/>
  <c r="AM650" i="4"/>
  <c r="X650" i="4"/>
  <c r="Y649" i="4"/>
  <c r="Z648" i="4"/>
  <c r="AA647" i="4"/>
  <c r="AB646" i="4"/>
  <c r="AC645" i="4"/>
  <c r="AD644" i="4"/>
  <c r="AE643" i="4"/>
  <c r="AF642" i="4"/>
  <c r="AG641" i="4"/>
  <c r="AG640" i="4"/>
  <c r="AH639" i="4"/>
  <c r="AI638" i="4"/>
  <c r="AM636" i="4"/>
  <c r="X636" i="4"/>
  <c r="Y635" i="4"/>
  <c r="AH1000" i="4"/>
  <c r="AF942" i="4"/>
  <c r="AD912" i="4"/>
  <c r="AI890" i="4"/>
  <c r="AH869" i="4"/>
  <c r="AA858" i="4"/>
  <c r="AD846" i="4"/>
  <c r="Y829" i="4"/>
  <c r="AA819" i="4"/>
  <c r="AI812" i="4"/>
  <c r="AH799" i="4"/>
  <c r="X794" i="4"/>
  <c r="Y787" i="4"/>
  <c r="Z781" i="4"/>
  <c r="AI770" i="4"/>
  <c r="AG765" i="4"/>
  <c r="AG761" i="4"/>
  <c r="AG757" i="4"/>
  <c r="AM753" i="4"/>
  <c r="AD750" i="4"/>
  <c r="AI746" i="4"/>
  <c r="AE743" i="4"/>
  <c r="AC736" i="4"/>
  <c r="AI732" i="4"/>
  <c r="AA729" i="4"/>
  <c r="AH725" i="4"/>
  <c r="Z722" i="4"/>
  <c r="Y719" i="4"/>
  <c r="Y716" i="4"/>
  <c r="Z713" i="4"/>
  <c r="Z710" i="4"/>
  <c r="AA707" i="4"/>
  <c r="AB704" i="4"/>
  <c r="AB701" i="4"/>
  <c r="AE698" i="4"/>
  <c r="AE695" i="4"/>
  <c r="AH692" i="4"/>
  <c r="Z690" i="4"/>
  <c r="X688" i="4"/>
  <c r="AB685" i="4"/>
  <c r="AH682" i="4"/>
  <c r="AF680" i="4"/>
  <c r="AM677" i="4"/>
  <c r="Z675" i="4"/>
  <c r="X673" i="4"/>
  <c r="AH671" i="4"/>
  <c r="AA670" i="4"/>
  <c r="Y669" i="4"/>
  <c r="AG667" i="4"/>
  <c r="AE666" i="4"/>
  <c r="AB665" i="4"/>
  <c r="AB664" i="4"/>
  <c r="AB663" i="4"/>
  <c r="AB662" i="4"/>
  <c r="Z661" i="4"/>
  <c r="Z660" i="4"/>
  <c r="Z659" i="4"/>
  <c r="AA658" i="4"/>
  <c r="AB657" i="4"/>
  <c r="AC656" i="4"/>
  <c r="AD655" i="4"/>
  <c r="AE654" i="4"/>
  <c r="AE653" i="4"/>
  <c r="AF652" i="4"/>
  <c r="AG651" i="4"/>
  <c r="AH650" i="4"/>
  <c r="AI649" i="4"/>
  <c r="AM647" i="4"/>
  <c r="X647" i="4"/>
  <c r="Y646" i="4"/>
  <c r="Z645" i="4"/>
  <c r="AA644" i="4"/>
  <c r="AA643" i="4"/>
  <c r="AB642" i="4"/>
  <c r="AC641" i="4"/>
  <c r="AD640" i="4"/>
  <c r="AE639" i="4"/>
  <c r="AF638" i="4"/>
  <c r="AG637" i="4"/>
  <c r="AH636" i="4"/>
  <c r="AB886" i="4"/>
  <c r="AM849" i="4"/>
  <c r="AA829" i="4"/>
  <c r="AA811" i="4"/>
  <c r="AB794" i="4"/>
  <c r="X781" i="4"/>
  <c r="AG767" i="4"/>
  <c r="Z758" i="4"/>
  <c r="Z750" i="4"/>
  <c r="AE740" i="4"/>
  <c r="AG732" i="4"/>
  <c r="AG723" i="4"/>
  <c r="AB716" i="4"/>
  <c r="AM701" i="4"/>
  <c r="AB695" i="4"/>
  <c r="AG688" i="4"/>
  <c r="AF677" i="4"/>
  <c r="AH665" i="4"/>
  <c r="AC663" i="4"/>
  <c r="X661" i="4"/>
  <c r="AC658" i="4"/>
  <c r="AB656" i="4"/>
  <c r="AH651" i="4"/>
  <c r="AG649" i="4"/>
  <c r="Z647" i="4"/>
  <c r="Y645" i="4"/>
  <c r="Z643" i="4"/>
  <c r="AB641" i="4"/>
  <c r="AD639" i="4"/>
  <c r="AF637" i="4"/>
  <c r="AD634" i="4"/>
  <c r="AC633" i="4"/>
  <c r="AB632" i="4"/>
  <c r="Z631" i="4"/>
  <c r="Y630" i="4"/>
  <c r="AH627" i="4"/>
  <c r="AG626" i="4"/>
  <c r="AF625" i="4"/>
  <c r="AE624" i="4"/>
  <c r="AA623" i="4"/>
  <c r="Z622" i="4"/>
  <c r="Y621" i="4"/>
  <c r="AM619" i="4"/>
  <c r="AH617" i="4"/>
  <c r="AI616" i="4"/>
  <c r="AM614" i="4"/>
  <c r="X614" i="4"/>
  <c r="Y613" i="4"/>
  <c r="Z612" i="4"/>
  <c r="AA611" i="4"/>
  <c r="AB610" i="4"/>
  <c r="AC609" i="4"/>
  <c r="AD608" i="4"/>
  <c r="AD607" i="4"/>
  <c r="AE606" i="4"/>
  <c r="AF605" i="4"/>
  <c r="AG604" i="4"/>
  <c r="AH603" i="4"/>
  <c r="AI602" i="4"/>
  <c r="AM600" i="4"/>
  <c r="X600" i="4"/>
  <c r="Y599" i="4"/>
  <c r="Z598" i="4"/>
  <c r="Z597" i="4"/>
  <c r="AA596" i="4"/>
  <c r="AB595" i="4"/>
  <c r="AC594" i="4"/>
  <c r="AD593" i="4"/>
  <c r="AE592" i="4"/>
  <c r="AF591" i="4"/>
  <c r="AG590" i="4"/>
  <c r="AH589" i="4"/>
  <c r="AI588" i="4"/>
  <c r="AM585" i="4"/>
  <c r="X585" i="4"/>
  <c r="Y584" i="4"/>
  <c r="Z583" i="4"/>
  <c r="AA582" i="4"/>
  <c r="AB581" i="4"/>
  <c r="AC580" i="4"/>
  <c r="AD579" i="4"/>
  <c r="AE578" i="4"/>
  <c r="AF577" i="4"/>
  <c r="AF576" i="4"/>
  <c r="AG575" i="4"/>
  <c r="AH574" i="4"/>
  <c r="AI573" i="4"/>
  <c r="AM571" i="4"/>
  <c r="X571" i="4"/>
  <c r="Y570" i="4"/>
  <c r="AA569" i="4"/>
  <c r="AC568" i="4"/>
  <c r="AE567" i="4"/>
  <c r="AG566" i="4"/>
  <c r="AI565" i="4"/>
  <c r="AM564" i="4"/>
  <c r="Y564" i="4"/>
  <c r="AA563" i="4"/>
  <c r="AC562" i="4"/>
  <c r="AE561" i="4"/>
  <c r="AG560" i="4"/>
  <c r="AI559" i="4"/>
  <c r="AM558" i="4"/>
  <c r="Y558" i="4"/>
  <c r="AA557" i="4"/>
  <c r="AC556" i="4"/>
  <c r="AE555" i="4"/>
  <c r="AG554" i="4"/>
  <c r="AI553" i="4"/>
  <c r="AM552" i="4"/>
  <c r="Y552" i="4"/>
  <c r="AA551" i="4"/>
  <c r="AD952" i="4"/>
  <c r="AG885" i="4"/>
  <c r="AM848" i="4"/>
  <c r="AA827" i="4"/>
  <c r="Y808" i="4"/>
  <c r="AA794" i="4"/>
  <c r="AM780" i="4"/>
  <c r="AE766" i="4"/>
  <c r="AE757" i="4"/>
  <c r="AC748" i="4"/>
  <c r="Z740" i="4"/>
  <c r="AD732" i="4"/>
  <c r="AM722" i="4"/>
  <c r="AD708" i="4"/>
  <c r="AF701" i="4"/>
  <c r="AA695" i="4"/>
  <c r="AB688" i="4"/>
  <c r="AD682" i="4"/>
  <c r="AB676" i="4"/>
  <c r="AI671" i="4"/>
  <c r="AH668" i="4"/>
  <c r="AD665" i="4"/>
  <c r="AA663" i="4"/>
  <c r="AF660" i="4"/>
  <c r="AB658" i="4"/>
  <c r="AA656" i="4"/>
  <c r="AH653" i="4"/>
  <c r="AF651" i="4"/>
  <c r="Z649" i="4"/>
  <c r="Y647" i="4"/>
  <c r="AM644" i="4"/>
  <c r="Y643" i="4"/>
  <c r="AA641" i="4"/>
  <c r="AC639" i="4"/>
  <c r="AE637" i="4"/>
  <c r="AI635" i="4"/>
  <c r="AC634" i="4"/>
  <c r="AB633" i="4"/>
  <c r="AA632" i="4"/>
  <c r="Y631" i="4"/>
  <c r="X630" i="4"/>
  <c r="AI628" i="4"/>
  <c r="AG627" i="4"/>
  <c r="AF626" i="4"/>
  <c r="AE625" i="4"/>
  <c r="AC624" i="4"/>
  <c r="Z623" i="4"/>
  <c r="Y622" i="4"/>
  <c r="AM620" i="4"/>
  <c r="AI618" i="4"/>
  <c r="AG617" i="4"/>
  <c r="AH616" i="4"/>
  <c r="AI615" i="4"/>
  <c r="AM613" i="4"/>
  <c r="X613" i="4"/>
  <c r="Y612" i="4"/>
  <c r="Z611" i="4"/>
  <c r="AA610" i="4"/>
  <c r="AB609" i="4"/>
  <c r="AB608" i="4"/>
  <c r="AC607" i="4"/>
  <c r="AD606" i="4"/>
  <c r="AE605" i="4"/>
  <c r="AF604" i="4"/>
  <c r="AG603" i="4"/>
  <c r="AH602" i="4"/>
  <c r="AI601" i="4"/>
  <c r="AM599" i="4"/>
  <c r="X599" i="4"/>
  <c r="X598" i="4"/>
  <c r="Y597" i="4"/>
  <c r="Z596" i="4"/>
  <c r="AA595" i="4"/>
  <c r="AB594" i="4"/>
  <c r="AC593" i="4"/>
  <c r="AD592" i="4"/>
  <c r="AE591" i="4"/>
  <c r="AF590" i="4"/>
  <c r="AG589" i="4"/>
  <c r="AH588" i="4"/>
  <c r="AH587" i="4"/>
  <c r="AI586" i="4"/>
  <c r="AM584" i="4"/>
  <c r="X584" i="4"/>
  <c r="Y583" i="4"/>
  <c r="Z582" i="4"/>
  <c r="AA581" i="4"/>
  <c r="AB580" i="4"/>
  <c r="AC579" i="4"/>
  <c r="AD578" i="4"/>
  <c r="AD577" i="4"/>
  <c r="AE576" i="4"/>
  <c r="AF575" i="4"/>
  <c r="AG574" i="4"/>
  <c r="AH573" i="4"/>
  <c r="AI572" i="4"/>
  <c r="AM570" i="4"/>
  <c r="X570" i="4"/>
  <c r="Z569" i="4"/>
  <c r="AB568" i="4"/>
  <c r="AD567" i="4"/>
  <c r="AF566" i="4"/>
  <c r="AH565" i="4"/>
  <c r="X564" i="4"/>
  <c r="Z563" i="4"/>
  <c r="AB562" i="4"/>
  <c r="AD561" i="4"/>
  <c r="AF560" i="4"/>
  <c r="AH559" i="4"/>
  <c r="X558" i="4"/>
  <c r="Z557" i="4"/>
  <c r="AB556" i="4"/>
  <c r="AD555" i="4"/>
  <c r="AF554" i="4"/>
  <c r="AH553" i="4"/>
  <c r="X552" i="4"/>
  <c r="Z551" i="4"/>
  <c r="AB550" i="4"/>
  <c r="AD549" i="4"/>
  <c r="AF548" i="4"/>
  <c r="AH547" i="4"/>
  <c r="X546" i="4"/>
  <c r="Z545" i="4"/>
  <c r="AB544" i="4"/>
  <c r="AD543" i="4"/>
  <c r="AF542" i="4"/>
  <c r="AH541" i="4"/>
  <c r="X540" i="4"/>
  <c r="Z539" i="4"/>
  <c r="AB538" i="4"/>
  <c r="AD537" i="4"/>
  <c r="AF536" i="4"/>
  <c r="AH535" i="4"/>
  <c r="AG938" i="4"/>
  <c r="AE876" i="4"/>
  <c r="AD848" i="4"/>
  <c r="AF826" i="4"/>
  <c r="AD807" i="4"/>
  <c r="AG792" i="4"/>
  <c r="X778" i="4"/>
  <c r="X766" i="4"/>
  <c r="AB757" i="4"/>
  <c r="AF747" i="4"/>
  <c r="AG739" i="4"/>
  <c r="AH730" i="4"/>
  <c r="AE722" i="4"/>
  <c r="AI715" i="4"/>
  <c r="AH707" i="4"/>
  <c r="AA701" i="4"/>
  <c r="AA688" i="4"/>
  <c r="AC682" i="4"/>
  <c r="AE675" i="4"/>
  <c r="AG671" i="4"/>
  <c r="AA668" i="4"/>
  <c r="AC665" i="4"/>
  <c r="Z663" i="4"/>
  <c r="AB660" i="4"/>
  <c r="Z658" i="4"/>
  <c r="AH655" i="4"/>
  <c r="AG653" i="4"/>
  <c r="AE651" i="4"/>
  <c r="X649" i="4"/>
  <c r="AM646" i="4"/>
  <c r="AF644" i="4"/>
  <c r="AH642" i="4"/>
  <c r="AM638" i="4"/>
  <c r="Y637" i="4"/>
  <c r="AH635" i="4"/>
  <c r="AB634" i="4"/>
  <c r="AA633" i="4"/>
  <c r="Y632" i="4"/>
  <c r="X631" i="4"/>
  <c r="AI629" i="4"/>
  <c r="AG628" i="4"/>
  <c r="AF627" i="4"/>
  <c r="AE626" i="4"/>
  <c r="AD625" i="4"/>
  <c r="Z624" i="4"/>
  <c r="Y623" i="4"/>
  <c r="X622" i="4"/>
  <c r="AI619" i="4"/>
  <c r="AF618" i="4"/>
  <c r="AF617" i="4"/>
  <c r="AG616" i="4"/>
  <c r="AH615" i="4"/>
  <c r="AI614" i="4"/>
  <c r="AM612" i="4"/>
  <c r="X612" i="4"/>
  <c r="Y611" i="4"/>
  <c r="Z610" i="4"/>
  <c r="Z609" i="4"/>
  <c r="AA608" i="4"/>
  <c r="AB607" i="4"/>
  <c r="AC606" i="4"/>
  <c r="AD605" i="4"/>
  <c r="AE604" i="4"/>
  <c r="AF603" i="4"/>
  <c r="AG602" i="4"/>
  <c r="AH601" i="4"/>
  <c r="AI600" i="4"/>
  <c r="AM597" i="4"/>
  <c r="X597" i="4"/>
  <c r="Y596" i="4"/>
  <c r="Z595" i="4"/>
  <c r="AA594" i="4"/>
  <c r="AB593" i="4"/>
  <c r="AC592" i="4"/>
  <c r="AD591" i="4"/>
  <c r="AE590" i="4"/>
  <c r="AF589" i="4"/>
  <c r="AF588" i="4"/>
  <c r="AG587" i="4"/>
  <c r="AH586" i="4"/>
  <c r="AI585" i="4"/>
  <c r="AM583" i="4"/>
  <c r="X583" i="4"/>
  <c r="Y582" i="4"/>
  <c r="Z581" i="4"/>
  <c r="AA580" i="4"/>
  <c r="AB579" i="4"/>
  <c r="AB578" i="4"/>
  <c r="AC577" i="4"/>
  <c r="AD576" i="4"/>
  <c r="AE575" i="4"/>
  <c r="AF574" i="4"/>
  <c r="AG573" i="4"/>
  <c r="AH572" i="4"/>
  <c r="AI571" i="4"/>
  <c r="AM569" i="4"/>
  <c r="Y569" i="4"/>
  <c r="AA568" i="4"/>
  <c r="AC567" i="4"/>
  <c r="AE566" i="4"/>
  <c r="AG565" i="4"/>
  <c r="AI564" i="4"/>
  <c r="AM563" i="4"/>
  <c r="AH934" i="4"/>
  <c r="Z846" i="4"/>
  <c r="AB822" i="4"/>
  <c r="Z807" i="4"/>
  <c r="AC792" i="4"/>
  <c r="AM776" i="4"/>
  <c r="AB765" i="4"/>
  <c r="AC755" i="4"/>
  <c r="Z747" i="4"/>
  <c r="AE739" i="4"/>
  <c r="Y722" i="4"/>
  <c r="AC714" i="4"/>
  <c r="AE707" i="4"/>
  <c r="Z701" i="4"/>
  <c r="Z693" i="4"/>
  <c r="X681" i="4"/>
  <c r="AD675" i="4"/>
  <c r="AB671" i="4"/>
  <c r="AA665" i="4"/>
  <c r="AF662" i="4"/>
  <c r="AA660" i="4"/>
  <c r="Y658" i="4"/>
  <c r="AF655" i="4"/>
  <c r="AD653" i="4"/>
  <c r="Y651" i="4"/>
  <c r="AM648" i="4"/>
  <c r="AE644" i="4"/>
  <c r="AG642" i="4"/>
  <c r="AI640" i="4"/>
  <c r="X637" i="4"/>
  <c r="AG635" i="4"/>
  <c r="AA634" i="4"/>
  <c r="Z633" i="4"/>
  <c r="X632" i="4"/>
  <c r="AM630" i="4"/>
  <c r="AH629" i="4"/>
  <c r="AF628" i="4"/>
  <c r="AE627" i="4"/>
  <c r="AD626" i="4"/>
  <c r="AC625" i="4"/>
  <c r="Y624" i="4"/>
  <c r="X623" i="4"/>
  <c r="AM621" i="4"/>
  <c r="AI620" i="4"/>
  <c r="AH619" i="4"/>
  <c r="AE618" i="4"/>
  <c r="AE617" i="4"/>
  <c r="AF616" i="4"/>
  <c r="AG615" i="4"/>
  <c r="AH614" i="4"/>
  <c r="AI613" i="4"/>
  <c r="AM611" i="4"/>
  <c r="X611" i="4"/>
  <c r="X610" i="4"/>
  <c r="Y609" i="4"/>
  <c r="Z608" i="4"/>
  <c r="AA607" i="4"/>
  <c r="AB606" i="4"/>
  <c r="AC605" i="4"/>
  <c r="AD604" i="4"/>
  <c r="AE603" i="4"/>
  <c r="AF602" i="4"/>
  <c r="AG601" i="4"/>
  <c r="AH600" i="4"/>
  <c r="AH599" i="4"/>
  <c r="AI598" i="4"/>
  <c r="AM596" i="4"/>
  <c r="X596" i="4"/>
  <c r="Y595" i="4"/>
  <c r="Z594" i="4"/>
  <c r="AA593" i="4"/>
  <c r="AB592" i="4"/>
  <c r="AC591" i="4"/>
  <c r="AD590" i="4"/>
  <c r="AG921" i="4"/>
  <c r="AD871" i="4"/>
  <c r="X845" i="4"/>
  <c r="AH821" i="4"/>
  <c r="AE805" i="4"/>
  <c r="AA789" i="4"/>
  <c r="AB776" i="4"/>
  <c r="AA765" i="4"/>
  <c r="AE754" i="4"/>
  <c r="AH746" i="4"/>
  <c r="AI737" i="4"/>
  <c r="AF729" i="4"/>
  <c r="AM721" i="4"/>
  <c r="AF713" i="4"/>
  <c r="Z707" i="4"/>
  <c r="AF699" i="4"/>
  <c r="X693" i="4"/>
  <c r="AC687" i="4"/>
  <c r="AH680" i="4"/>
  <c r="X675" i="4"/>
  <c r="AI670" i="4"/>
  <c r="AI667" i="4"/>
  <c r="Z665" i="4"/>
  <c r="AD662" i="4"/>
  <c r="Y660" i="4"/>
  <c r="AF657" i="4"/>
  <c r="AE655" i="4"/>
  <c r="AC653" i="4"/>
  <c r="AI648" i="4"/>
  <c r="AC646" i="4"/>
  <c r="AC644" i="4"/>
  <c r="AE642" i="4"/>
  <c r="AF640" i="4"/>
  <c r="AH638" i="4"/>
  <c r="AB635" i="4"/>
  <c r="Z634" i="4"/>
  <c r="Y633" i="4"/>
  <c r="AM631" i="4"/>
  <c r="AH630" i="4"/>
  <c r="AG629" i="4"/>
  <c r="AE628" i="4"/>
  <c r="AD627" i="4"/>
  <c r="AC626" i="4"/>
  <c r="Y625" i="4"/>
  <c r="X624" i="4"/>
  <c r="AM622" i="4"/>
  <c r="AI621" i="4"/>
  <c r="AH620" i="4"/>
  <c r="AE619" i="4"/>
  <c r="AC618" i="4"/>
  <c r="AD617" i="4"/>
  <c r="AE616" i="4"/>
  <c r="AF615" i="4"/>
  <c r="AG614" i="4"/>
  <c r="AH613" i="4"/>
  <c r="AI612" i="4"/>
  <c r="AM609" i="4"/>
  <c r="X609" i="4"/>
  <c r="Y608" i="4"/>
  <c r="Z607" i="4"/>
  <c r="AA606" i="4"/>
  <c r="AB605" i="4"/>
  <c r="AC604" i="4"/>
  <c r="AD603" i="4"/>
  <c r="AE602" i="4"/>
  <c r="AF601" i="4"/>
  <c r="AF600" i="4"/>
  <c r="AG599" i="4"/>
  <c r="AH598" i="4"/>
  <c r="AI597" i="4"/>
  <c r="AM595" i="4"/>
  <c r="X595" i="4"/>
  <c r="Y594" i="4"/>
  <c r="Z593" i="4"/>
  <c r="AA592" i="4"/>
  <c r="AB591" i="4"/>
  <c r="AB590" i="4"/>
  <c r="AC589" i="4"/>
  <c r="AD588" i="4"/>
  <c r="AE587" i="4"/>
  <c r="AH1001" i="4"/>
  <c r="AF909" i="4"/>
  <c r="Z859" i="4"/>
  <c r="AI836" i="4"/>
  <c r="Z815" i="4"/>
  <c r="Z800" i="4"/>
  <c r="AB786" i="4"/>
  <c r="AG771" i="4"/>
  <c r="AF761" i="4"/>
  <c r="AG743" i="4"/>
  <c r="X736" i="4"/>
  <c r="AA726" i="4"/>
  <c r="AD711" i="4"/>
  <c r="AF704" i="4"/>
  <c r="Z698" i="4"/>
  <c r="AM690" i="4"/>
  <c r="AA685" i="4"/>
  <c r="AD678" i="4"/>
  <c r="AC673" i="4"/>
  <c r="Y670" i="4"/>
  <c r="AG666" i="4"/>
  <c r="AA664" i="4"/>
  <c r="AF661" i="4"/>
  <c r="AA659" i="4"/>
  <c r="Z657" i="4"/>
  <c r="AG654" i="4"/>
  <c r="AE652" i="4"/>
  <c r="Y650" i="4"/>
  <c r="X648" i="4"/>
  <c r="AM645" i="4"/>
  <c r="AG643" i="4"/>
  <c r="AI641" i="4"/>
  <c r="AM639" i="4"/>
  <c r="X638" i="4"/>
  <c r="AA636" i="4"/>
  <c r="AM634" i="4"/>
  <c r="AI633" i="4"/>
  <c r="AF632" i="4"/>
  <c r="AE631" i="4"/>
  <c r="AC630" i="4"/>
  <c r="AB629" i="4"/>
  <c r="AA628" i="4"/>
  <c r="AM626" i="4"/>
  <c r="AI624" i="4"/>
  <c r="AH623" i="4"/>
  <c r="AF622" i="4"/>
  <c r="AC621" i="4"/>
  <c r="AB620" i="4"/>
  <c r="Z619" i="4"/>
  <c r="Y618" i="4"/>
  <c r="Z617" i="4"/>
  <c r="AA616" i="4"/>
  <c r="AB615" i="4"/>
  <c r="AB614" i="4"/>
  <c r="AC613" i="4"/>
  <c r="AD612" i="4"/>
  <c r="AE611" i="4"/>
  <c r="AF610" i="4"/>
  <c r="AG609" i="4"/>
  <c r="AH608" i="4"/>
  <c r="Z913" i="4"/>
  <c r="AH838" i="4"/>
  <c r="X802" i="4"/>
  <c r="AD775" i="4"/>
  <c r="AE736" i="4"/>
  <c r="AE719" i="4"/>
  <c r="AE705" i="4"/>
  <c r="AF692" i="4"/>
  <c r="AC670" i="4"/>
  <c r="AD664" i="4"/>
  <c r="AD659" i="4"/>
  <c r="AA655" i="4"/>
  <c r="AG650" i="4"/>
  <c r="Z646" i="4"/>
  <c r="AA642" i="4"/>
  <c r="AE638" i="4"/>
  <c r="Z635" i="4"/>
  <c r="AF630" i="4"/>
  <c r="AC628" i="4"/>
  <c r="X626" i="4"/>
  <c r="AG621" i="4"/>
  <c r="AC619" i="4"/>
  <c r="AB617" i="4"/>
  <c r="AD615" i="4"/>
  <c r="AF613" i="4"/>
  <c r="AG611" i="4"/>
  <c r="AI609" i="4"/>
  <c r="AM607" i="4"/>
  <c r="AF606" i="4"/>
  <c r="Z603" i="4"/>
  <c r="AD601" i="4"/>
  <c r="Z600" i="4"/>
  <c r="AD598" i="4"/>
  <c r="AH596" i="4"/>
  <c r="AC595" i="4"/>
  <c r="AG593" i="4"/>
  <c r="AM591" i="4"/>
  <c r="AA590" i="4"/>
  <c r="X589" i="4"/>
  <c r="AD587" i="4"/>
  <c r="AB586" i="4"/>
  <c r="Y585" i="4"/>
  <c r="AH583" i="4"/>
  <c r="AE582" i="4"/>
  <c r="AC581" i="4"/>
  <c r="AM579" i="4"/>
  <c r="AI578" i="4"/>
  <c r="AG577" i="4"/>
  <c r="AA576" i="4"/>
  <c r="Y575" i="4"/>
  <c r="AE572" i="4"/>
  <c r="AB571" i="4"/>
  <c r="Z570" i="4"/>
  <c r="AI567" i="4"/>
  <c r="AH566" i="4"/>
  <c r="AD565" i="4"/>
  <c r="AC564" i="4"/>
  <c r="AB563" i="4"/>
  <c r="Z562" i="4"/>
  <c r="Z561" i="4"/>
  <c r="Z560" i="4"/>
  <c r="Z559" i="4"/>
  <c r="Z558" i="4"/>
  <c r="X557" i="4"/>
  <c r="X556" i="4"/>
  <c r="X555" i="4"/>
  <c r="X554" i="4"/>
  <c r="X553" i="4"/>
  <c r="AM549" i="4"/>
  <c r="X549" i="4"/>
  <c r="Y548" i="4"/>
  <c r="Z547" i="4"/>
  <c r="AA546" i="4"/>
  <c r="AB545" i="4"/>
  <c r="AC544" i="4"/>
  <c r="AC543" i="4"/>
  <c r="AD542" i="4"/>
  <c r="AE541" i="4"/>
  <c r="AF540" i="4"/>
  <c r="AG539" i="4"/>
  <c r="AH538" i="4"/>
  <c r="AI537" i="4"/>
  <c r="AM535" i="4"/>
  <c r="X535" i="4"/>
  <c r="Y534" i="4"/>
  <c r="AA533" i="4"/>
  <c r="AC532" i="4"/>
  <c r="AE531" i="4"/>
  <c r="AG530" i="4"/>
  <c r="AI529" i="4"/>
  <c r="AM528" i="4"/>
  <c r="Y528" i="4"/>
  <c r="AA527" i="4"/>
  <c r="AC526" i="4"/>
  <c r="AE525" i="4"/>
  <c r="AG524" i="4"/>
  <c r="AI523" i="4"/>
  <c r="AM522" i="4"/>
  <c r="Y522" i="4"/>
  <c r="AA521" i="4"/>
  <c r="AC520" i="4"/>
  <c r="AE519" i="4"/>
  <c r="AG518" i="4"/>
  <c r="AI517" i="4"/>
  <c r="AM516" i="4"/>
  <c r="Y516" i="4"/>
  <c r="AA515" i="4"/>
  <c r="AC514" i="4"/>
  <c r="AE513" i="4"/>
  <c r="AG512" i="4"/>
  <c r="AI511" i="4"/>
  <c r="AM510" i="4"/>
  <c r="Y510" i="4"/>
  <c r="AA509" i="4"/>
  <c r="AC508" i="4"/>
  <c r="AE507" i="4"/>
  <c r="AG506" i="4"/>
  <c r="AI505" i="4"/>
  <c r="AM504" i="4"/>
  <c r="Y504" i="4"/>
  <c r="AA503" i="4"/>
  <c r="AC502" i="4"/>
  <c r="AE501" i="4"/>
  <c r="AG500" i="4"/>
  <c r="AI499" i="4"/>
  <c r="AM498" i="4"/>
  <c r="Y498" i="4"/>
  <c r="AA497" i="4"/>
  <c r="AC496" i="4"/>
  <c r="AE495" i="4"/>
  <c r="AG494" i="4"/>
  <c r="AI493" i="4"/>
  <c r="AM492" i="4"/>
  <c r="Y492" i="4"/>
  <c r="AA491" i="4"/>
  <c r="AC490" i="4"/>
  <c r="AE489" i="4"/>
  <c r="AG488" i="4"/>
  <c r="AI487" i="4"/>
  <c r="AM486" i="4"/>
  <c r="Y486" i="4"/>
  <c r="AA485" i="4"/>
  <c r="AC484" i="4"/>
  <c r="AE483" i="4"/>
  <c r="AG482" i="4"/>
  <c r="AI481" i="4"/>
  <c r="AM480" i="4"/>
  <c r="Y480" i="4"/>
  <c r="AA479" i="4"/>
  <c r="AC478" i="4"/>
  <c r="AE477" i="4"/>
  <c r="AG476" i="4"/>
  <c r="AI475" i="4"/>
  <c r="AM474" i="4"/>
  <c r="Y474" i="4"/>
  <c r="AA473" i="4"/>
  <c r="AC472" i="4"/>
  <c r="AE471" i="4"/>
  <c r="X911" i="4"/>
  <c r="AF800" i="4"/>
  <c r="AH772" i="4"/>
  <c r="AI753" i="4"/>
  <c r="AB736" i="4"/>
  <c r="AA719" i="4"/>
  <c r="AH704" i="4"/>
  <c r="AA691" i="4"/>
  <c r="AI679" i="4"/>
  <c r="Z670" i="4"/>
  <c r="AC664" i="4"/>
  <c r="AB659" i="4"/>
  <c r="AI654" i="4"/>
  <c r="AF650" i="4"/>
  <c r="X646" i="4"/>
  <c r="Z642" i="4"/>
  <c r="AD638" i="4"/>
  <c r="X635" i="4"/>
  <c r="AI632" i="4"/>
  <c r="AE630" i="4"/>
  <c r="AB628" i="4"/>
  <c r="AM625" i="4"/>
  <c r="AI623" i="4"/>
  <c r="AF621" i="4"/>
  <c r="AA619" i="4"/>
  <c r="AA617" i="4"/>
  <c r="AC615" i="4"/>
  <c r="AD613" i="4"/>
  <c r="AF611" i="4"/>
  <c r="AH609" i="4"/>
  <c r="Z606" i="4"/>
  <c r="AI604" i="4"/>
  <c r="Y603" i="4"/>
  <c r="AC601" i="4"/>
  <c r="Y600" i="4"/>
  <c r="AC598" i="4"/>
  <c r="AG596" i="4"/>
  <c r="AM594" i="4"/>
  <c r="AF593" i="4"/>
  <c r="Z590" i="4"/>
  <c r="AM588" i="4"/>
  <c r="AC587" i="4"/>
  <c r="AA586" i="4"/>
  <c r="AI584" i="4"/>
  <c r="AG583" i="4"/>
  <c r="AD582" i="4"/>
  <c r="Y581" i="4"/>
  <c r="AH578" i="4"/>
  <c r="AB577" i="4"/>
  <c r="Z576" i="4"/>
  <c r="X575" i="4"/>
  <c r="AF573" i="4"/>
  <c r="AD572" i="4"/>
  <c r="AA571" i="4"/>
  <c r="AI568" i="4"/>
  <c r="AH567" i="4"/>
  <c r="AD566" i="4"/>
  <c r="AC565" i="4"/>
  <c r="AB564" i="4"/>
  <c r="Y563" i="4"/>
  <c r="Y562" i="4"/>
  <c r="Y561" i="4"/>
  <c r="Y560" i="4"/>
  <c r="Y559" i="4"/>
  <c r="AM557" i="4"/>
  <c r="AM556" i="4"/>
  <c r="AM555" i="4"/>
  <c r="AM554" i="4"/>
  <c r="AM553" i="4"/>
  <c r="AI552" i="4"/>
  <c r="AI551" i="4"/>
  <c r="AI550" i="4"/>
  <c r="AM548" i="4"/>
  <c r="X548" i="4"/>
  <c r="Y547" i="4"/>
  <c r="Z546" i="4"/>
  <c r="AA545" i="4"/>
  <c r="AA544" i="4"/>
  <c r="AB543" i="4"/>
  <c r="AC542" i="4"/>
  <c r="AD541" i="4"/>
  <c r="AE540" i="4"/>
  <c r="AF539" i="4"/>
  <c r="AG538" i="4"/>
  <c r="AH537" i="4"/>
  <c r="AI536" i="4"/>
  <c r="AM534" i="4"/>
  <c r="X534" i="4"/>
  <c r="Z533" i="4"/>
  <c r="AB532" i="4"/>
  <c r="AD531" i="4"/>
  <c r="AF530" i="4"/>
  <c r="AH529" i="4"/>
  <c r="X528" i="4"/>
  <c r="Z527" i="4"/>
  <c r="AB526" i="4"/>
  <c r="AD525" i="4"/>
  <c r="AF524" i="4"/>
  <c r="AH523" i="4"/>
  <c r="X522" i="4"/>
  <c r="Z521" i="4"/>
  <c r="AB520" i="4"/>
  <c r="AD519" i="4"/>
  <c r="AF518" i="4"/>
  <c r="AH517" i="4"/>
  <c r="X516" i="4"/>
  <c r="Z515" i="4"/>
  <c r="AB514" i="4"/>
  <c r="AD513" i="4"/>
  <c r="AF512" i="4"/>
  <c r="AH511" i="4"/>
  <c r="X510" i="4"/>
  <c r="Z509" i="4"/>
  <c r="AB508" i="4"/>
  <c r="AD507" i="4"/>
  <c r="AF506" i="4"/>
  <c r="AH505" i="4"/>
  <c r="X504" i="4"/>
  <c r="Z503" i="4"/>
  <c r="AB502" i="4"/>
  <c r="AD501" i="4"/>
  <c r="AF500" i="4"/>
  <c r="AH499" i="4"/>
  <c r="X498" i="4"/>
  <c r="Z497" i="4"/>
  <c r="AB496" i="4"/>
  <c r="AD495" i="4"/>
  <c r="AF494" i="4"/>
  <c r="AH493" i="4"/>
  <c r="X492" i="4"/>
  <c r="Z491" i="4"/>
  <c r="AB490" i="4"/>
  <c r="AD489" i="4"/>
  <c r="AF488" i="4"/>
  <c r="AH487" i="4"/>
  <c r="X486" i="4"/>
  <c r="Z485" i="4"/>
  <c r="AB484" i="4"/>
  <c r="AD483" i="4"/>
  <c r="AF482" i="4"/>
  <c r="AH481" i="4"/>
  <c r="X480" i="4"/>
  <c r="Z479" i="4"/>
  <c r="AB478" i="4"/>
  <c r="AD477" i="4"/>
  <c r="AF476" i="4"/>
  <c r="AH475" i="4"/>
  <c r="X474" i="4"/>
  <c r="Z473" i="4"/>
  <c r="AB472" i="4"/>
  <c r="AM895" i="4"/>
  <c r="AH836" i="4"/>
  <c r="AD799" i="4"/>
  <c r="Y771" i="4"/>
  <c r="AM750" i="4"/>
  <c r="AB734" i="4"/>
  <c r="AH718" i="4"/>
  <c r="Z704" i="4"/>
  <c r="Y678" i="4"/>
  <c r="AC669" i="4"/>
  <c r="Z664" i="4"/>
  <c r="Y659" i="4"/>
  <c r="AF654" i="4"/>
  <c r="AM649" i="4"/>
  <c r="AD645" i="4"/>
  <c r="AH641" i="4"/>
  <c r="AM637" i="4"/>
  <c r="AE632" i="4"/>
  <c r="AB630" i="4"/>
  <c r="Z628" i="4"/>
  <c r="AI625" i="4"/>
  <c r="AG623" i="4"/>
  <c r="AB621" i="4"/>
  <c r="Y619" i="4"/>
  <c r="Y617" i="4"/>
  <c r="Z615" i="4"/>
  <c r="AB613" i="4"/>
  <c r="AD611" i="4"/>
  <c r="AF609" i="4"/>
  <c r="AI607" i="4"/>
  <c r="Y606" i="4"/>
  <c r="AH604" i="4"/>
  <c r="X603" i="4"/>
  <c r="AB601" i="4"/>
  <c r="AF599" i="4"/>
  <c r="AB598" i="4"/>
  <c r="AF596" i="4"/>
  <c r="AE593" i="4"/>
  <c r="AI591" i="4"/>
  <c r="Y590" i="4"/>
  <c r="AB587" i="4"/>
  <c r="Z586" i="4"/>
  <c r="AH584" i="4"/>
  <c r="AF583" i="4"/>
  <c r="AC582" i="4"/>
  <c r="X581" i="4"/>
  <c r="AI579" i="4"/>
  <c r="AG578" i="4"/>
  <c r="AA577" i="4"/>
  <c r="Y576" i="4"/>
  <c r="AE573" i="4"/>
  <c r="AB572" i="4"/>
  <c r="Z571" i="4"/>
  <c r="AI569" i="4"/>
  <c r="AH568" i="4"/>
  <c r="AG567" i="4"/>
  <c r="AC566" i="4"/>
  <c r="AB565" i="4"/>
  <c r="AA564" i="4"/>
  <c r="X563" i="4"/>
  <c r="X562" i="4"/>
  <c r="X561" i="4"/>
  <c r="X560" i="4"/>
  <c r="X559" i="4"/>
  <c r="AH552" i="4"/>
  <c r="AH551" i="4"/>
  <c r="AH550" i="4"/>
  <c r="AI549" i="4"/>
  <c r="AM547" i="4"/>
  <c r="X547" i="4"/>
  <c r="Y546" i="4"/>
  <c r="Y545" i="4"/>
  <c r="Z544" i="4"/>
  <c r="AA543" i="4"/>
  <c r="AB542" i="4"/>
  <c r="AC541" i="4"/>
  <c r="AD540" i="4"/>
  <c r="AE539" i="4"/>
  <c r="AF538" i="4"/>
  <c r="AG537" i="4"/>
  <c r="AH536" i="4"/>
  <c r="AI535" i="4"/>
  <c r="AI534" i="4"/>
  <c r="AM533" i="4"/>
  <c r="Y533" i="4"/>
  <c r="AA532" i="4"/>
  <c r="AC531" i="4"/>
  <c r="AE530" i="4"/>
  <c r="AG529" i="4"/>
  <c r="AI528" i="4"/>
  <c r="AM527" i="4"/>
  <c r="Y527" i="4"/>
  <c r="AA526" i="4"/>
  <c r="AC525" i="4"/>
  <c r="AE524" i="4"/>
  <c r="AG523" i="4"/>
  <c r="AI522" i="4"/>
  <c r="AM521" i="4"/>
  <c r="Y521" i="4"/>
  <c r="AA520" i="4"/>
  <c r="AC519" i="4"/>
  <c r="AE518" i="4"/>
  <c r="AG517" i="4"/>
  <c r="AI516" i="4"/>
  <c r="AM515" i="4"/>
  <c r="Y515" i="4"/>
  <c r="AA514" i="4"/>
  <c r="AC513" i="4"/>
  <c r="AE512" i="4"/>
  <c r="AG511" i="4"/>
  <c r="AI510" i="4"/>
  <c r="AM509" i="4"/>
  <c r="Y509" i="4"/>
  <c r="AA508" i="4"/>
  <c r="AC507" i="4"/>
  <c r="AE506" i="4"/>
  <c r="AG505" i="4"/>
  <c r="AI504" i="4"/>
  <c r="AM503" i="4"/>
  <c r="Y503" i="4"/>
  <c r="AA502" i="4"/>
  <c r="AC501" i="4"/>
  <c r="AE500" i="4"/>
  <c r="AG499" i="4"/>
  <c r="AI498" i="4"/>
  <c r="AM497" i="4"/>
  <c r="Y497" i="4"/>
  <c r="AA496" i="4"/>
  <c r="AC495" i="4"/>
  <c r="AE494" i="4"/>
  <c r="AG493" i="4"/>
  <c r="AI492" i="4"/>
  <c r="AM491" i="4"/>
  <c r="Y491" i="4"/>
  <c r="AA490" i="4"/>
  <c r="AC489" i="4"/>
  <c r="AE488" i="4"/>
  <c r="AG487" i="4"/>
  <c r="AI486" i="4"/>
  <c r="AM485" i="4"/>
  <c r="Y485" i="4"/>
  <c r="AA484" i="4"/>
  <c r="AC483" i="4"/>
  <c r="AE482" i="4"/>
  <c r="AG481" i="4"/>
  <c r="AI480" i="4"/>
  <c r="AM479" i="4"/>
  <c r="Y479" i="4"/>
  <c r="AA478" i="4"/>
  <c r="AC477" i="4"/>
  <c r="AE476" i="4"/>
  <c r="AG475" i="4"/>
  <c r="AI474" i="4"/>
  <c r="AM473" i="4"/>
  <c r="Y473" i="4"/>
  <c r="AA472" i="4"/>
  <c r="AC471" i="4"/>
  <c r="AE470" i="4"/>
  <c r="AG469" i="4"/>
  <c r="Z893" i="4"/>
  <c r="AM830" i="4"/>
  <c r="AC799" i="4"/>
  <c r="AB770" i="4"/>
  <c r="AI750" i="4"/>
  <c r="AC733" i="4"/>
  <c r="AC717" i="4"/>
  <c r="Y704" i="4"/>
  <c r="Y690" i="4"/>
  <c r="X678" i="4"/>
  <c r="AA669" i="4"/>
  <c r="AF663" i="4"/>
  <c r="X659" i="4"/>
  <c r="AC654" i="4"/>
  <c r="AB645" i="4"/>
  <c r="AE641" i="4"/>
  <c r="AI637" i="4"/>
  <c r="AI634" i="4"/>
  <c r="AD632" i="4"/>
  <c r="AA630" i="4"/>
  <c r="AM627" i="4"/>
  <c r="AH625" i="4"/>
  <c r="AE623" i="4"/>
  <c r="AA621" i="4"/>
  <c r="X619" i="4"/>
  <c r="X617" i="4"/>
  <c r="Y615" i="4"/>
  <c r="AA613" i="4"/>
  <c r="AC611" i="4"/>
  <c r="AE609" i="4"/>
  <c r="AH607" i="4"/>
  <c r="X606" i="4"/>
  <c r="AB604" i="4"/>
  <c r="AM602" i="4"/>
  <c r="AA601" i="4"/>
  <c r="AE599" i="4"/>
  <c r="AA598" i="4"/>
  <c r="AE596" i="4"/>
  <c r="AI594" i="4"/>
  <c r="Y593" i="4"/>
  <c r="AH591" i="4"/>
  <c r="X590" i="4"/>
  <c r="AE588" i="4"/>
  <c r="AA587" i="4"/>
  <c r="X586" i="4"/>
  <c r="AG584" i="4"/>
  <c r="AD583" i="4"/>
  <c r="AB582" i="4"/>
  <c r="AH579" i="4"/>
  <c r="AF578" i="4"/>
  <c r="Z577" i="4"/>
  <c r="X576" i="4"/>
  <c r="AI574" i="4"/>
  <c r="AD573" i="4"/>
  <c r="AA572" i="4"/>
  <c r="Y571" i="4"/>
  <c r="AH569" i="4"/>
  <c r="AG568" i="4"/>
  <c r="AF567" i="4"/>
  <c r="AB566" i="4"/>
  <c r="AA565" i="4"/>
  <c r="Z564" i="4"/>
  <c r="AM562" i="4"/>
  <c r="AM561" i="4"/>
  <c r="AM560" i="4"/>
  <c r="AM559" i="4"/>
  <c r="AI558" i="4"/>
  <c r="AI557" i="4"/>
  <c r="AI556" i="4"/>
  <c r="AI555" i="4"/>
  <c r="AI554" i="4"/>
  <c r="AG553" i="4"/>
  <c r="AG552" i="4"/>
  <c r="AG551" i="4"/>
  <c r="AG550" i="4"/>
  <c r="AH549" i="4"/>
  <c r="AI548" i="4"/>
  <c r="AM546" i="4"/>
  <c r="AM545" i="4"/>
  <c r="X545" i="4"/>
  <c r="Y544" i="4"/>
  <c r="Z543" i="4"/>
  <c r="AA542" i="4"/>
  <c r="AB541" i="4"/>
  <c r="AC540" i="4"/>
  <c r="AD539" i="4"/>
  <c r="AE538" i="4"/>
  <c r="AF537" i="4"/>
  <c r="AG536" i="4"/>
  <c r="AG535" i="4"/>
  <c r="AH534" i="4"/>
  <c r="X533" i="4"/>
  <c r="Z532" i="4"/>
  <c r="AB531" i="4"/>
  <c r="AD530" i="4"/>
  <c r="AF529" i="4"/>
  <c r="AH528" i="4"/>
  <c r="X527" i="4"/>
  <c r="Z526" i="4"/>
  <c r="AB525" i="4"/>
  <c r="AD524" i="4"/>
  <c r="AF523" i="4"/>
  <c r="AH522" i="4"/>
  <c r="X521" i="4"/>
  <c r="Z520" i="4"/>
  <c r="AB519" i="4"/>
  <c r="AD518" i="4"/>
  <c r="AF517" i="4"/>
  <c r="AH516" i="4"/>
  <c r="X515" i="4"/>
  <c r="Z514" i="4"/>
  <c r="AB513" i="4"/>
  <c r="AD512" i="4"/>
  <c r="AF511" i="4"/>
  <c r="AH510" i="4"/>
  <c r="X509" i="4"/>
  <c r="Z508" i="4"/>
  <c r="AB507" i="4"/>
  <c r="AD506" i="4"/>
  <c r="AF505" i="4"/>
  <c r="AH504" i="4"/>
  <c r="X503" i="4"/>
  <c r="Z502" i="4"/>
  <c r="AB501" i="4"/>
  <c r="AD500" i="4"/>
  <c r="AF499" i="4"/>
  <c r="AH498" i="4"/>
  <c r="X497" i="4"/>
  <c r="Z496" i="4"/>
  <c r="AB495" i="4"/>
  <c r="AD494" i="4"/>
  <c r="AF493" i="4"/>
  <c r="AH492" i="4"/>
  <c r="X491" i="4"/>
  <c r="Z490" i="4"/>
  <c r="AB489" i="4"/>
  <c r="AD488" i="4"/>
  <c r="AF487" i="4"/>
  <c r="AH486" i="4"/>
  <c r="X485" i="4"/>
  <c r="Z484" i="4"/>
  <c r="AB483" i="4"/>
  <c r="AD482" i="4"/>
  <c r="AF481" i="4"/>
  <c r="AH480" i="4"/>
  <c r="X479" i="4"/>
  <c r="Z478" i="4"/>
  <c r="AB477" i="4"/>
  <c r="AD476" i="4"/>
  <c r="AF475" i="4"/>
  <c r="AH474" i="4"/>
  <c r="X473" i="4"/>
  <c r="Z472" i="4"/>
  <c r="AB471" i="4"/>
  <c r="AH891" i="4"/>
  <c r="AF829" i="4"/>
  <c r="AE795" i="4"/>
  <c r="Z770" i="4"/>
  <c r="AA750" i="4"/>
  <c r="AA733" i="4"/>
  <c r="AF716" i="4"/>
  <c r="AF702" i="4"/>
  <c r="AM689" i="4"/>
  <c r="AH677" i="4"/>
  <c r="Z669" i="4"/>
  <c r="AD663" i="4"/>
  <c r="AE658" i="4"/>
  <c r="AB654" i="4"/>
  <c r="AH649" i="4"/>
  <c r="AA645" i="4"/>
  <c r="AD641" i="4"/>
  <c r="AH637" i="4"/>
  <c r="AG634" i="4"/>
  <c r="AC632" i="4"/>
  <c r="Z630" i="4"/>
  <c r="AI627" i="4"/>
  <c r="AG625" i="4"/>
  <c r="AD623" i="4"/>
  <c r="Z621" i="4"/>
  <c r="AM618" i="4"/>
  <c r="X615" i="4"/>
  <c r="Z613" i="4"/>
  <c r="AB611" i="4"/>
  <c r="AD609" i="4"/>
  <c r="AG607" i="4"/>
  <c r="AM605" i="4"/>
  <c r="AA604" i="4"/>
  <c r="Z601" i="4"/>
  <c r="AD599" i="4"/>
  <c r="AH597" i="4"/>
  <c r="AD596" i="4"/>
  <c r="AH594" i="4"/>
  <c r="X593" i="4"/>
  <c r="AG591" i="4"/>
  <c r="AM589" i="4"/>
  <c r="AC588" i="4"/>
  <c r="Z587" i="4"/>
  <c r="AH585" i="4"/>
  <c r="AF584" i="4"/>
  <c r="AC583" i="4"/>
  <c r="X582" i="4"/>
  <c r="AI580" i="4"/>
  <c r="AG579" i="4"/>
  <c r="AA578" i="4"/>
  <c r="Y577" i="4"/>
  <c r="AM575" i="4"/>
  <c r="AE574" i="4"/>
  <c r="AC573" i="4"/>
  <c r="Z572" i="4"/>
  <c r="AI570" i="4"/>
  <c r="AG569" i="4"/>
  <c r="AF568" i="4"/>
  <c r="AB567" i="4"/>
  <c r="AA566" i="4"/>
  <c r="Z565" i="4"/>
  <c r="AH558" i="4"/>
  <c r="AH557" i="4"/>
  <c r="AH556" i="4"/>
  <c r="AH555" i="4"/>
  <c r="AH554" i="4"/>
  <c r="AF553" i="4"/>
  <c r="AF552" i="4"/>
  <c r="AF551" i="4"/>
  <c r="AF550" i="4"/>
  <c r="AG549" i="4"/>
  <c r="AH548" i="4"/>
  <c r="AI547" i="4"/>
  <c r="AI546" i="4"/>
  <c r="AM544" i="4"/>
  <c r="X544" i="4"/>
  <c r="Y543" i="4"/>
  <c r="Z542" i="4"/>
  <c r="AA541" i="4"/>
  <c r="AB540" i="4"/>
  <c r="AC539" i="4"/>
  <c r="AD538" i="4"/>
  <c r="AE537" i="4"/>
  <c r="AE536" i="4"/>
  <c r="AF535" i="4"/>
  <c r="AG534" i="4"/>
  <c r="AI533" i="4"/>
  <c r="AM532" i="4"/>
  <c r="Y532" i="4"/>
  <c r="AA531" i="4"/>
  <c r="AC530" i="4"/>
  <c r="AE529" i="4"/>
  <c r="AG528" i="4"/>
  <c r="AI527" i="4"/>
  <c r="AM526" i="4"/>
  <c r="Y526" i="4"/>
  <c r="AA525" i="4"/>
  <c r="AC524" i="4"/>
  <c r="AE523" i="4"/>
  <c r="AE868" i="4"/>
  <c r="AI819" i="4"/>
  <c r="AH788" i="4"/>
  <c r="AB763" i="4"/>
  <c r="AG746" i="4"/>
  <c r="Z729" i="4"/>
  <c r="AB713" i="4"/>
  <c r="AM698" i="4"/>
  <c r="AE686" i="4"/>
  <c r="AM674" i="4"/>
  <c r="AF667" i="4"/>
  <c r="AC662" i="4"/>
  <c r="AD657" i="4"/>
  <c r="AM652" i="4"/>
  <c r="AH648" i="4"/>
  <c r="AB644" i="4"/>
  <c r="AE640" i="4"/>
  <c r="AI636" i="4"/>
  <c r="Y634" i="4"/>
  <c r="AE629" i="4"/>
  <c r="AC627" i="4"/>
  <c r="X625" i="4"/>
  <c r="AG620" i="4"/>
  <c r="AB618" i="4"/>
  <c r="AD616" i="4"/>
  <c r="AF614" i="4"/>
  <c r="AH612" i="4"/>
  <c r="AI610" i="4"/>
  <c r="AM608" i="4"/>
  <c r="AF607" i="4"/>
  <c r="Z604" i="4"/>
  <c r="AD602" i="4"/>
  <c r="Y601" i="4"/>
  <c r="AC599" i="4"/>
  <c r="AG597" i="4"/>
  <c r="AB596" i="4"/>
  <c r="AF594" i="4"/>
  <c r="Z591" i="4"/>
  <c r="AB588" i="4"/>
  <c r="Y587" i="4"/>
  <c r="AG585" i="4"/>
  <c r="AE584" i="4"/>
  <c r="AB583" i="4"/>
  <c r="AM581" i="4"/>
  <c r="AH580" i="4"/>
  <c r="AF579" i="4"/>
  <c r="Z578" i="4"/>
  <c r="X577" i="4"/>
  <c r="AD574" i="4"/>
  <c r="AB573" i="4"/>
  <c r="Y572" i="4"/>
  <c r="AH570" i="4"/>
  <c r="AF569" i="4"/>
  <c r="AE568" i="4"/>
  <c r="AA567" i="4"/>
  <c r="Z566" i="4"/>
  <c r="Y565" i="4"/>
  <c r="AI563" i="4"/>
  <c r="AI562" i="4"/>
  <c r="AI561" i="4"/>
  <c r="AI560" i="4"/>
  <c r="AG559" i="4"/>
  <c r="AG558" i="4"/>
  <c r="AG557" i="4"/>
  <c r="AG556" i="4"/>
  <c r="AG555" i="4"/>
  <c r="AE554" i="4"/>
  <c r="AE553" i="4"/>
  <c r="AE552" i="4"/>
  <c r="AE551" i="4"/>
  <c r="AE550" i="4"/>
  <c r="AF549" i="4"/>
  <c r="AG548" i="4"/>
  <c r="AG547" i="4"/>
  <c r="AH546" i="4"/>
  <c r="AI545" i="4"/>
  <c r="AH995" i="4"/>
  <c r="AG858" i="4"/>
  <c r="AD813" i="4"/>
  <c r="AE783" i="4"/>
  <c r="AA761" i="4"/>
  <c r="AA743" i="4"/>
  <c r="Y726" i="4"/>
  <c r="AG710" i="4"/>
  <c r="AI696" i="4"/>
  <c r="X685" i="4"/>
  <c r="AM672" i="4"/>
  <c r="AF666" i="4"/>
  <c r="AD661" i="4"/>
  <c r="AG656" i="4"/>
  <c r="AD652" i="4"/>
  <c r="AF643" i="4"/>
  <c r="AI639" i="4"/>
  <c r="Z636" i="4"/>
  <c r="AH633" i="4"/>
  <c r="AD631" i="4"/>
  <c r="AA629" i="4"/>
  <c r="AH624" i="4"/>
  <c r="AE622" i="4"/>
  <c r="AA620" i="4"/>
  <c r="X618" i="4"/>
  <c r="Z616" i="4"/>
  <c r="AA614" i="4"/>
  <c r="AC612" i="4"/>
  <c r="AE610" i="4"/>
  <c r="AG608" i="4"/>
  <c r="AM606" i="4"/>
  <c r="AA605" i="4"/>
  <c r="Z602" i="4"/>
  <c r="AD600" i="4"/>
  <c r="Z599" i="4"/>
  <c r="AD597" i="4"/>
  <c r="AH595" i="4"/>
  <c r="X594" i="4"/>
  <c r="AG592" i="4"/>
  <c r="AM590" i="4"/>
  <c r="AB589" i="4"/>
  <c r="Y588" i="4"/>
  <c r="AF586" i="4"/>
  <c r="AD585" i="4"/>
  <c r="AA584" i="4"/>
  <c r="AG581" i="4"/>
  <c r="AE580" i="4"/>
  <c r="Y579" i="4"/>
  <c r="AM577" i="4"/>
  <c r="AI576" i="4"/>
  <c r="AC575" i="4"/>
  <c r="AA574" i="4"/>
  <c r="X573" i="4"/>
  <c r="AG571" i="4"/>
  <c r="AD570" i="4"/>
  <c r="AC569" i="4"/>
  <c r="Y568" i="4"/>
  <c r="X567" i="4"/>
  <c r="AM565" i="4"/>
  <c r="AG564" i="4"/>
  <c r="AF563" i="4"/>
  <c r="AF562" i="4"/>
  <c r="AF561" i="4"/>
  <c r="AD560" i="4"/>
  <c r="AD559" i="4"/>
  <c r="AD558" i="4"/>
  <c r="AD557" i="4"/>
  <c r="AD556" i="4"/>
  <c r="AB555" i="4"/>
  <c r="AB554" i="4"/>
  <c r="AB553" i="4"/>
  <c r="AB552" i="4"/>
  <c r="AB551" i="4"/>
  <c r="AA550" i="4"/>
  <c r="AB549" i="4"/>
  <c r="AC548" i="4"/>
  <c r="AD547" i="4"/>
  <c r="AE546" i="4"/>
  <c r="AF545" i="4"/>
  <c r="AG544" i="4"/>
  <c r="AH543" i="4"/>
  <c r="AI542" i="4"/>
  <c r="AM540" i="4"/>
  <c r="AM539" i="4"/>
  <c r="X539" i="4"/>
  <c r="Y538" i="4"/>
  <c r="Z537" i="4"/>
  <c r="AA536" i="4"/>
  <c r="AB535" i="4"/>
  <c r="AC534" i="4"/>
  <c r="AE533" i="4"/>
  <c r="AG532" i="4"/>
  <c r="AI531" i="4"/>
  <c r="AM530" i="4"/>
  <c r="Y530" i="4"/>
  <c r="AA529" i="4"/>
  <c r="AC528" i="4"/>
  <c r="AE527" i="4"/>
  <c r="AG526" i="4"/>
  <c r="AI525" i="4"/>
  <c r="AM524" i="4"/>
  <c r="Y524" i="4"/>
  <c r="AA523" i="4"/>
  <c r="AC522" i="4"/>
  <c r="AE521" i="4"/>
  <c r="AG520" i="4"/>
  <c r="AI519" i="4"/>
  <c r="AM518" i="4"/>
  <c r="Y518" i="4"/>
  <c r="AA517" i="4"/>
  <c r="AC516" i="4"/>
  <c r="AE515" i="4"/>
  <c r="AG514" i="4"/>
  <c r="AI513" i="4"/>
  <c r="AM512" i="4"/>
  <c r="Y512" i="4"/>
  <c r="AA511" i="4"/>
  <c r="AC510" i="4"/>
  <c r="AE509" i="4"/>
  <c r="AG508" i="4"/>
  <c r="AI507" i="4"/>
  <c r="AM506" i="4"/>
  <c r="Y506" i="4"/>
  <c r="AA505" i="4"/>
  <c r="AC504" i="4"/>
  <c r="AE503" i="4"/>
  <c r="AG502" i="4"/>
  <c r="AI501" i="4"/>
  <c r="AM500" i="4"/>
  <c r="Y500" i="4"/>
  <c r="AA499" i="4"/>
  <c r="AC498" i="4"/>
  <c r="AE497" i="4"/>
  <c r="AG496" i="4"/>
  <c r="AI495" i="4"/>
  <c r="AM494" i="4"/>
  <c r="X862" i="4"/>
  <c r="AH781" i="4"/>
  <c r="Y729" i="4"/>
  <c r="X696" i="4"/>
  <c r="AD670" i="4"/>
  <c r="AA657" i="4"/>
  <c r="AB647" i="4"/>
  <c r="AG636" i="4"/>
  <c r="AC631" i="4"/>
  <c r="AB626" i="4"/>
  <c r="AC620" i="4"/>
  <c r="AM615" i="4"/>
  <c r="AH610" i="4"/>
  <c r="AB603" i="4"/>
  <c r="AA599" i="4"/>
  <c r="AF595" i="4"/>
  <c r="Y591" i="4"/>
  <c r="X588" i="4"/>
  <c r="Z585" i="4"/>
  <c r="AH581" i="4"/>
  <c r="AM578" i="4"/>
  <c r="AH575" i="4"/>
  <c r="AM572" i="4"/>
  <c r="AA570" i="4"/>
  <c r="Y567" i="4"/>
  <c r="AE564" i="4"/>
  <c r="AH561" i="4"/>
  <c r="AC559" i="4"/>
  <c r="Y557" i="4"/>
  <c r="AC554" i="4"/>
  <c r="Z552" i="4"/>
  <c r="AE549" i="4"/>
  <c r="AC547" i="4"/>
  <c r="AC545" i="4"/>
  <c r="AE543" i="4"/>
  <c r="AF541" i="4"/>
  <c r="AH539" i="4"/>
  <c r="X536" i="4"/>
  <c r="Z534" i="4"/>
  <c r="AD532" i="4"/>
  <c r="AH530" i="4"/>
  <c r="X529" i="4"/>
  <c r="AB527" i="4"/>
  <c r="AF525" i="4"/>
  <c r="AA522" i="4"/>
  <c r="AH520" i="4"/>
  <c r="Z519" i="4"/>
  <c r="AB516" i="4"/>
  <c r="AI514" i="4"/>
  <c r="AA513" i="4"/>
  <c r="AM511" i="4"/>
  <c r="AD510" i="4"/>
  <c r="AF507" i="4"/>
  <c r="X506" i="4"/>
  <c r="AE504" i="4"/>
  <c r="AM502" i="4"/>
  <c r="AG501" i="4"/>
  <c r="Z500" i="4"/>
  <c r="AF498" i="4"/>
  <c r="AB497" i="4"/>
  <c r="AH495" i="4"/>
  <c r="AA494" i="4"/>
  <c r="Y493" i="4"/>
  <c r="AG491" i="4"/>
  <c r="AE490" i="4"/>
  <c r="Y489" i="4"/>
  <c r="AM487" i="4"/>
  <c r="AE486" i="4"/>
  <c r="AC485" i="4"/>
  <c r="AM483" i="4"/>
  <c r="AI482" i="4"/>
  <c r="AC481" i="4"/>
  <c r="AA480" i="4"/>
  <c r="AI478" i="4"/>
  <c r="AG477" i="4"/>
  <c r="AA476" i="4"/>
  <c r="Y475" i="4"/>
  <c r="AG473" i="4"/>
  <c r="AE472" i="4"/>
  <c r="Z471" i="4"/>
  <c r="AA470" i="4"/>
  <c r="AB469" i="4"/>
  <c r="AD468" i="4"/>
  <c r="AF467" i="4"/>
  <c r="AH466" i="4"/>
  <c r="X465" i="4"/>
  <c r="Z464" i="4"/>
  <c r="AB463" i="4"/>
  <c r="AD462" i="4"/>
  <c r="AF461" i="4"/>
  <c r="AH460" i="4"/>
  <c r="X459" i="4"/>
  <c r="Z458" i="4"/>
  <c r="AB457" i="4"/>
  <c r="AD456" i="4"/>
  <c r="AF455" i="4"/>
  <c r="AH454" i="4"/>
  <c r="X453" i="4"/>
  <c r="Z452" i="4"/>
  <c r="AB451" i="4"/>
  <c r="AD450" i="4"/>
  <c r="AF449" i="4"/>
  <c r="AH448" i="4"/>
  <c r="X447" i="4"/>
  <c r="Z446" i="4"/>
  <c r="AB445" i="4"/>
  <c r="AD444" i="4"/>
  <c r="AF443" i="4"/>
  <c r="AH442" i="4"/>
  <c r="X441" i="4"/>
  <c r="Z440" i="4"/>
  <c r="AB439" i="4"/>
  <c r="AD438" i="4"/>
  <c r="AF437" i="4"/>
  <c r="AH436" i="4"/>
  <c r="X435" i="4"/>
  <c r="Z434" i="4"/>
  <c r="AB433" i="4"/>
  <c r="AD432" i="4"/>
  <c r="AF431" i="4"/>
  <c r="AH430" i="4"/>
  <c r="X429" i="4"/>
  <c r="Z428" i="4"/>
  <c r="AB427" i="4"/>
  <c r="AD426" i="4"/>
  <c r="AG857" i="4"/>
  <c r="AI775" i="4"/>
  <c r="AA727" i="4"/>
  <c r="AH695" i="4"/>
  <c r="AE667" i="4"/>
  <c r="AE656" i="4"/>
  <c r="AA646" i="4"/>
  <c r="AF636" i="4"/>
  <c r="AA631" i="4"/>
  <c r="AM624" i="4"/>
  <c r="Y620" i="4"/>
  <c r="AE615" i="4"/>
  <c r="AG610" i="4"/>
  <c r="AI606" i="4"/>
  <c r="AB602" i="4"/>
  <c r="AG598" i="4"/>
  <c r="AD595" i="4"/>
  <c r="X591" i="4"/>
  <c r="AM587" i="4"/>
  <c r="AD584" i="4"/>
  <c r="AF581" i="4"/>
  <c r="AD575" i="4"/>
  <c r="AG572" i="4"/>
  <c r="AE569" i="4"/>
  <c r="AM566" i="4"/>
  <c r="AD564" i="4"/>
  <c r="AG561" i="4"/>
  <c r="AB559" i="4"/>
  <c r="AF556" i="4"/>
  <c r="AA554" i="4"/>
  <c r="AM551" i="4"/>
  <c r="AC549" i="4"/>
  <c r="AB547" i="4"/>
  <c r="X543" i="4"/>
  <c r="Z541" i="4"/>
  <c r="AB539" i="4"/>
  <c r="AC537" i="4"/>
  <c r="AE535" i="4"/>
  <c r="AH533" i="4"/>
  <c r="X532" i="4"/>
  <c r="AB530" i="4"/>
  <c r="AF528" i="4"/>
  <c r="Z525" i="4"/>
  <c r="AD523" i="4"/>
  <c r="Z522" i="4"/>
  <c r="AF520" i="4"/>
  <c r="Y519" i="4"/>
  <c r="AE517" i="4"/>
  <c r="AA516" i="4"/>
  <c r="AH514" i="4"/>
  <c r="Z513" i="4"/>
  <c r="AB510" i="4"/>
  <c r="AI508" i="4"/>
  <c r="AA507" i="4"/>
  <c r="AM505" i="4"/>
  <c r="AD504" i="4"/>
  <c r="AF501" i="4"/>
  <c r="X500" i="4"/>
  <c r="AE498" i="4"/>
  <c r="AM496" i="4"/>
  <c r="AG495" i="4"/>
  <c r="Z494" i="4"/>
  <c r="X493" i="4"/>
  <c r="AF491" i="4"/>
  <c r="AD490" i="4"/>
  <c r="X489" i="4"/>
  <c r="AD486" i="4"/>
  <c r="AB485" i="4"/>
  <c r="AH482" i="4"/>
  <c r="AB481" i="4"/>
  <c r="Z480" i="4"/>
  <c r="AH478" i="4"/>
  <c r="AF477" i="4"/>
  <c r="Z476" i="4"/>
  <c r="X475" i="4"/>
  <c r="AF473" i="4"/>
  <c r="AD472" i="4"/>
  <c r="Y471" i="4"/>
  <c r="Z470" i="4"/>
  <c r="AA469" i="4"/>
  <c r="AC468" i="4"/>
  <c r="AE467" i="4"/>
  <c r="AG466" i="4"/>
  <c r="AI465" i="4"/>
  <c r="AM464" i="4"/>
  <c r="Y464" i="4"/>
  <c r="AA463" i="4"/>
  <c r="AC462" i="4"/>
  <c r="AE461" i="4"/>
  <c r="AG460" i="4"/>
  <c r="AI459" i="4"/>
  <c r="AM458" i="4"/>
  <c r="Y458" i="4"/>
  <c r="AA457" i="4"/>
  <c r="AC456" i="4"/>
  <c r="AE455" i="4"/>
  <c r="AG454" i="4"/>
  <c r="AI453" i="4"/>
  <c r="AM452" i="4"/>
  <c r="Y452" i="4"/>
  <c r="AA451" i="4"/>
  <c r="AC450" i="4"/>
  <c r="AE449" i="4"/>
  <c r="AG448" i="4"/>
  <c r="AI447" i="4"/>
  <c r="AM446" i="4"/>
  <c r="Y446" i="4"/>
  <c r="AA445" i="4"/>
  <c r="AC444" i="4"/>
  <c r="AE443" i="4"/>
  <c r="AG442" i="4"/>
  <c r="AI441" i="4"/>
  <c r="AM440" i="4"/>
  <c r="Y440" i="4"/>
  <c r="AA439" i="4"/>
  <c r="AC438" i="4"/>
  <c r="AE437" i="4"/>
  <c r="AG436" i="4"/>
  <c r="AI435" i="4"/>
  <c r="AM434" i="4"/>
  <c r="Y434" i="4"/>
  <c r="AA433" i="4"/>
  <c r="AC432" i="4"/>
  <c r="AE431" i="4"/>
  <c r="AG430" i="4"/>
  <c r="AI429" i="4"/>
  <c r="AM428" i="4"/>
  <c r="Y428" i="4"/>
  <c r="AA427" i="4"/>
  <c r="AB855" i="4"/>
  <c r="Z762" i="4"/>
  <c r="AF725" i="4"/>
  <c r="AG692" i="4"/>
  <c r="AI666" i="4"/>
  <c r="AD656" i="4"/>
  <c r="Y644" i="4"/>
  <c r="Y636" i="4"/>
  <c r="AG630" i="4"/>
  <c r="X620" i="4"/>
  <c r="AE614" i="4"/>
  <c r="AD610" i="4"/>
  <c r="AH606" i="4"/>
  <c r="AA602" i="4"/>
  <c r="AF598" i="4"/>
  <c r="AE594" i="4"/>
  <c r="AF587" i="4"/>
  <c r="AB584" i="4"/>
  <c r="AE581" i="4"/>
  <c r="Y578" i="4"/>
  <c r="AB575" i="4"/>
  <c r="AF572" i="4"/>
  <c r="AD569" i="4"/>
  <c r="AH563" i="4"/>
  <c r="AC561" i="4"/>
  <c r="AA559" i="4"/>
  <c r="AE556" i="4"/>
  <c r="Z554" i="4"/>
  <c r="AD551" i="4"/>
  <c r="AA549" i="4"/>
  <c r="AA547" i="4"/>
  <c r="AI544" i="4"/>
  <c r="AM542" i="4"/>
  <c r="Y541" i="4"/>
  <c r="AA539" i="4"/>
  <c r="AB537" i="4"/>
  <c r="AD535" i="4"/>
  <c r="AG533" i="4"/>
  <c r="AM531" i="4"/>
  <c r="AA530" i="4"/>
  <c r="AE528" i="4"/>
  <c r="AI526" i="4"/>
  <c r="Y525" i="4"/>
  <c r="AC523" i="4"/>
  <c r="AI521" i="4"/>
  <c r="AE520" i="4"/>
  <c r="X519" i="4"/>
  <c r="AD517" i="4"/>
  <c r="Z516" i="4"/>
  <c r="AF514" i="4"/>
  <c r="Y513" i="4"/>
  <c r="AE511" i="4"/>
  <c r="AA510" i="4"/>
  <c r="AH508" i="4"/>
  <c r="Z507" i="4"/>
  <c r="AB504" i="4"/>
  <c r="AI502" i="4"/>
  <c r="AA501" i="4"/>
  <c r="AM499" i="4"/>
  <c r="AD498" i="4"/>
  <c r="AF495" i="4"/>
  <c r="Y494" i="4"/>
  <c r="AG492" i="4"/>
  <c r="AE491" i="4"/>
  <c r="Y490" i="4"/>
  <c r="AM488" i="4"/>
  <c r="AE487" i="4"/>
  <c r="AC486" i="4"/>
  <c r="AM484" i="4"/>
  <c r="AI483" i="4"/>
  <c r="AC482" i="4"/>
  <c r="AA481" i="4"/>
  <c r="AI479" i="4"/>
  <c r="AG478" i="4"/>
  <c r="AA477" i="4"/>
  <c r="Y476" i="4"/>
  <c r="AG474" i="4"/>
  <c r="AE473" i="4"/>
  <c r="Y472" i="4"/>
  <c r="X471" i="4"/>
  <c r="Y470" i="4"/>
  <c r="Z469" i="4"/>
  <c r="AB468" i="4"/>
  <c r="AD467" i="4"/>
  <c r="AF466" i="4"/>
  <c r="AH465" i="4"/>
  <c r="X464" i="4"/>
  <c r="Z463" i="4"/>
  <c r="AB462" i="4"/>
  <c r="AD461" i="4"/>
  <c r="AF460" i="4"/>
  <c r="AH459" i="4"/>
  <c r="X458" i="4"/>
  <c r="Z457" i="4"/>
  <c r="AB456" i="4"/>
  <c r="AD455" i="4"/>
  <c r="AF454" i="4"/>
  <c r="AH453" i="4"/>
  <c r="X452" i="4"/>
  <c r="Z451" i="4"/>
  <c r="AB450" i="4"/>
  <c r="AD449" i="4"/>
  <c r="AF448" i="4"/>
  <c r="AH447" i="4"/>
  <c r="X446" i="4"/>
  <c r="Z445" i="4"/>
  <c r="AB444" i="4"/>
  <c r="AD443" i="4"/>
  <c r="AF442" i="4"/>
  <c r="AH441" i="4"/>
  <c r="X440" i="4"/>
  <c r="Z439" i="4"/>
  <c r="AB438" i="4"/>
  <c r="AD437" i="4"/>
  <c r="AF436" i="4"/>
  <c r="AH435" i="4"/>
  <c r="X434" i="4"/>
  <c r="Z433" i="4"/>
  <c r="AB432" i="4"/>
  <c r="AD431" i="4"/>
  <c r="AF430" i="4"/>
  <c r="AH429" i="4"/>
  <c r="X428" i="4"/>
  <c r="Z427" i="4"/>
  <c r="X841" i="4"/>
  <c r="AI761" i="4"/>
  <c r="AE725" i="4"/>
  <c r="AH685" i="4"/>
  <c r="AB666" i="4"/>
  <c r="AC655" i="4"/>
  <c r="X644" i="4"/>
  <c r="AM635" i="4"/>
  <c r="AD629" i="4"/>
  <c r="AG624" i="4"/>
  <c r="AD619" i="4"/>
  <c r="AD614" i="4"/>
  <c r="AC610" i="4"/>
  <c r="AH605" i="4"/>
  <c r="Y602" i="4"/>
  <c r="AE598" i="4"/>
  <c r="AD594" i="4"/>
  <c r="AI590" i="4"/>
  <c r="X587" i="4"/>
  <c r="Z584" i="4"/>
  <c r="AD581" i="4"/>
  <c r="X578" i="4"/>
  <c r="AA575" i="4"/>
  <c r="X572" i="4"/>
  <c r="AB569" i="4"/>
  <c r="AI566" i="4"/>
  <c r="AG563" i="4"/>
  <c r="AB561" i="4"/>
  <c r="AF558" i="4"/>
  <c r="AA556" i="4"/>
  <c r="Y554" i="4"/>
  <c r="AC551" i="4"/>
  <c r="Z549" i="4"/>
  <c r="AG546" i="4"/>
  <c r="AH544" i="4"/>
  <c r="X541" i="4"/>
  <c r="Y539" i="4"/>
  <c r="AA537" i="4"/>
  <c r="AC535" i="4"/>
  <c r="AF533" i="4"/>
  <c r="Z530" i="4"/>
  <c r="AD528" i="4"/>
  <c r="AH526" i="4"/>
  <c r="X525" i="4"/>
  <c r="AB523" i="4"/>
  <c r="AH521" i="4"/>
  <c r="AD520" i="4"/>
  <c r="AC517" i="4"/>
  <c r="AI515" i="4"/>
  <c r="AE514" i="4"/>
  <c r="X513" i="4"/>
  <c r="AD511" i="4"/>
  <c r="Z510" i="4"/>
  <c r="AF508" i="4"/>
  <c r="Y507" i="4"/>
  <c r="AE505" i="4"/>
  <c r="AA504" i="4"/>
  <c r="AH502" i="4"/>
  <c r="Z501" i="4"/>
  <c r="AB498" i="4"/>
  <c r="AI496" i="4"/>
  <c r="AA495" i="4"/>
  <c r="X494" i="4"/>
  <c r="AF492" i="4"/>
  <c r="AD491" i="4"/>
  <c r="X490" i="4"/>
  <c r="AD487" i="4"/>
  <c r="AB486" i="4"/>
  <c r="AH483" i="4"/>
  <c r="AB482" i="4"/>
  <c r="Z481" i="4"/>
  <c r="AH479" i="4"/>
  <c r="AF478" i="4"/>
  <c r="Z477" i="4"/>
  <c r="X476" i="4"/>
  <c r="AF474" i="4"/>
  <c r="AD473" i="4"/>
  <c r="X472" i="4"/>
  <c r="AM470" i="4"/>
  <c r="X470" i="4"/>
  <c r="Y469" i="4"/>
  <c r="AA468" i="4"/>
  <c r="AC467" i="4"/>
  <c r="AE466" i="4"/>
  <c r="AG465" i="4"/>
  <c r="AI464" i="4"/>
  <c r="AM463" i="4"/>
  <c r="Y463" i="4"/>
  <c r="AA462" i="4"/>
  <c r="AC461" i="4"/>
  <c r="AE460" i="4"/>
  <c r="AG459" i="4"/>
  <c r="AI458" i="4"/>
  <c r="AM457" i="4"/>
  <c r="Y457" i="4"/>
  <c r="AA456" i="4"/>
  <c r="AC455" i="4"/>
  <c r="AE454" i="4"/>
  <c r="AG453" i="4"/>
  <c r="AI452" i="4"/>
  <c r="AM451" i="4"/>
  <c r="Y451" i="4"/>
  <c r="AA450" i="4"/>
  <c r="AC449" i="4"/>
  <c r="AE448" i="4"/>
  <c r="AG447" i="4"/>
  <c r="AI446" i="4"/>
  <c r="AM445" i="4"/>
  <c r="Y445" i="4"/>
  <c r="AA444" i="4"/>
  <c r="AC443" i="4"/>
  <c r="AE442" i="4"/>
  <c r="AG441" i="4"/>
  <c r="AI440" i="4"/>
  <c r="AM439" i="4"/>
  <c r="Y439" i="4"/>
  <c r="AA438" i="4"/>
  <c r="AC437" i="4"/>
  <c r="AE436" i="4"/>
  <c r="AG435" i="4"/>
  <c r="AI434" i="4"/>
  <c r="AM433" i="4"/>
  <c r="Y433" i="4"/>
  <c r="AA432" i="4"/>
  <c r="AC431" i="4"/>
  <c r="AE430" i="4"/>
  <c r="AG429" i="4"/>
  <c r="AI428" i="4"/>
  <c r="AM427" i="4"/>
  <c r="AH818" i="4"/>
  <c r="AC759" i="4"/>
  <c r="Z720" i="4"/>
  <c r="AD685" i="4"/>
  <c r="AA666" i="4"/>
  <c r="AI652" i="4"/>
  <c r="AD643" i="4"/>
  <c r="AA635" i="4"/>
  <c r="AC629" i="4"/>
  <c r="AF624" i="4"/>
  <c r="AA618" i="4"/>
  <c r="Z614" i="4"/>
  <c r="AG605" i="4"/>
  <c r="X602" i="4"/>
  <c r="AF597" i="4"/>
  <c r="AM593" i="4"/>
  <c r="AH590" i="4"/>
  <c r="AG586" i="4"/>
  <c r="AG580" i="4"/>
  <c r="Z575" i="4"/>
  <c r="AH571" i="4"/>
  <c r="X569" i="4"/>
  <c r="Y566" i="4"/>
  <c r="AE563" i="4"/>
  <c r="AA561" i="4"/>
  <c r="AE558" i="4"/>
  <c r="Z556" i="4"/>
  <c r="AD553" i="4"/>
  <c r="Y551" i="4"/>
  <c r="Y549" i="4"/>
  <c r="AF546" i="4"/>
  <c r="AF544" i="4"/>
  <c r="AH542" i="4"/>
  <c r="AI540" i="4"/>
  <c r="AM538" i="4"/>
  <c r="Y537" i="4"/>
  <c r="AA535" i="4"/>
  <c r="AD533" i="4"/>
  <c r="AH531" i="4"/>
  <c r="X530" i="4"/>
  <c r="AB528" i="4"/>
  <c r="AF526" i="4"/>
  <c r="Z523" i="4"/>
  <c r="AG521" i="4"/>
  <c r="Y520" i="4"/>
  <c r="AI518" i="4"/>
  <c r="AC818" i="4"/>
  <c r="AB758" i="4"/>
  <c r="Y713" i="4"/>
  <c r="AH683" i="4"/>
  <c r="AF664" i="4"/>
  <c r="AG652" i="4"/>
  <c r="AC643" i="4"/>
  <c r="X634" i="4"/>
  <c r="Z629" i="4"/>
  <c r="AM623" i="4"/>
  <c r="Z618" i="4"/>
  <c r="Y614" i="4"/>
  <c r="Z605" i="4"/>
  <c r="AM601" i="4"/>
  <c r="AE597" i="4"/>
  <c r="AI589" i="4"/>
  <c r="AE586" i="4"/>
  <c r="AI583" i="4"/>
  <c r="AF580" i="4"/>
  <c r="AI577" i="4"/>
  <c r="AC574" i="4"/>
  <c r="AF571" i="4"/>
  <c r="AM568" i="4"/>
  <c r="X566" i="4"/>
  <c r="AD563" i="4"/>
  <c r="AH560" i="4"/>
  <c r="AC558" i="4"/>
  <c r="Y556" i="4"/>
  <c r="AC553" i="4"/>
  <c r="X551" i="4"/>
  <c r="AE548" i="4"/>
  <c r="AD546" i="4"/>
  <c r="AE544" i="4"/>
  <c r="AG542" i="4"/>
  <c r="AH540" i="4"/>
  <c r="X537" i="4"/>
  <c r="Z535" i="4"/>
  <c r="AC533" i="4"/>
  <c r="AG531" i="4"/>
  <c r="AM529" i="4"/>
  <c r="AA528" i="4"/>
  <c r="AE526" i="4"/>
  <c r="AI524" i="4"/>
  <c r="Y523" i="4"/>
  <c r="AF521" i="4"/>
  <c r="X520" i="4"/>
  <c r="AH518" i="4"/>
  <c r="Z517" i="4"/>
  <c r="AG515" i="4"/>
  <c r="Y514" i="4"/>
  <c r="AI512" i="4"/>
  <c r="AB511" i="4"/>
  <c r="AH509" i="4"/>
  <c r="AD508" i="4"/>
  <c r="AC505" i="4"/>
  <c r="AI503" i="4"/>
  <c r="AE502" i="4"/>
  <c r="X501" i="4"/>
  <c r="AD499" i="4"/>
  <c r="Z498" i="4"/>
  <c r="AF496" i="4"/>
  <c r="Y495" i="4"/>
  <c r="AD492" i="4"/>
  <c r="AB491" i="4"/>
  <c r="AH488" i="4"/>
  <c r="AB487" i="4"/>
  <c r="Z486" i="4"/>
  <c r="AH484" i="4"/>
  <c r="AF483" i="4"/>
  <c r="Z482" i="4"/>
  <c r="X481" i="4"/>
  <c r="AF479" i="4"/>
  <c r="AD478" i="4"/>
  <c r="X477" i="4"/>
  <c r="AD474" i="4"/>
  <c r="AB473" i="4"/>
  <c r="AI470" i="4"/>
  <c r="AB983" i="4"/>
  <c r="Y805" i="4"/>
  <c r="X744" i="4"/>
  <c r="Y710" i="4"/>
  <c r="AG673" i="4"/>
  <c r="AC661" i="4"/>
  <c r="AI650" i="4"/>
  <c r="AB640" i="4"/>
  <c r="AD633" i="4"/>
  <c r="AB627" i="4"/>
  <c r="AB622" i="4"/>
  <c r="AC617" i="4"/>
  <c r="AE612" i="4"/>
  <c r="AE608" i="4"/>
  <c r="X604" i="4"/>
  <c r="AC600" i="4"/>
  <c r="AI596" i="4"/>
  <c r="AH592" i="4"/>
  <c r="Z589" i="4"/>
  <c r="AF585" i="4"/>
  <c r="AI582" i="4"/>
  <c r="X580" i="4"/>
  <c r="X574" i="4"/>
  <c r="AF570" i="4"/>
  <c r="X568" i="4"/>
  <c r="AE565" i="4"/>
  <c r="AG562" i="4"/>
  <c r="AB560" i="4"/>
  <c r="AF557" i="4"/>
  <c r="AA555" i="4"/>
  <c r="Y553" i="4"/>
  <c r="AC550" i="4"/>
  <c r="AA548" i="4"/>
  <c r="AH545" i="4"/>
  <c r="X542" i="4"/>
  <c r="AF812" i="4"/>
  <c r="AG698" i="4"/>
  <c r="X652" i="4"/>
  <c r="AM632" i="4"/>
  <c r="AD620" i="4"/>
  <c r="AF608" i="4"/>
  <c r="AA600" i="4"/>
  <c r="AD589" i="4"/>
  <c r="AH582" i="4"/>
  <c r="AB576" i="4"/>
  <c r="Z568" i="4"/>
  <c r="AD562" i="4"/>
  <c r="AF555" i="4"/>
  <c r="Z550" i="4"/>
  <c r="AD545" i="4"/>
  <c r="AA540" i="4"/>
  <c r="AD536" i="4"/>
  <c r="AD529" i="4"/>
  <c r="X526" i="4"/>
  <c r="AG522" i="4"/>
  <c r="Y517" i="4"/>
  <c r="AA512" i="4"/>
  <c r="AF509" i="4"/>
  <c r="X507" i="4"/>
  <c r="AG504" i="4"/>
  <c r="X502" i="4"/>
  <c r="AC499" i="4"/>
  <c r="AC497" i="4"/>
  <c r="AH494" i="4"/>
  <c r="AB492" i="4"/>
  <c r="AM489" i="4"/>
  <c r="Y488" i="4"/>
  <c r="AG485" i="4"/>
  <c r="AA483" i="4"/>
  <c r="AD481" i="4"/>
  <c r="AB479" i="4"/>
  <c r="AE474" i="4"/>
  <c r="AG472" i="4"/>
  <c r="AF470" i="4"/>
  <c r="X469" i="4"/>
  <c r="AD466" i="4"/>
  <c r="AB465" i="4"/>
  <c r="AH462" i="4"/>
  <c r="AB461" i="4"/>
  <c r="Z460" i="4"/>
  <c r="AH458" i="4"/>
  <c r="AF457" i="4"/>
  <c r="Z456" i="4"/>
  <c r="X455" i="4"/>
  <c r="AF453" i="4"/>
  <c r="AD452" i="4"/>
  <c r="X451" i="4"/>
  <c r="AD448" i="4"/>
  <c r="AB447" i="4"/>
  <c r="AH444" i="4"/>
  <c r="AB443" i="4"/>
  <c r="Z442" i="4"/>
  <c r="AH440" i="4"/>
  <c r="AF439" i="4"/>
  <c r="Z438" i="4"/>
  <c r="X437" i="4"/>
  <c r="AF435" i="4"/>
  <c r="AD434" i="4"/>
  <c r="X433" i="4"/>
  <c r="AD430" i="4"/>
  <c r="AB429" i="4"/>
  <c r="AI426" i="4"/>
  <c r="X425" i="4"/>
  <c r="Z424" i="4"/>
  <c r="AB423" i="4"/>
  <c r="AD422" i="4"/>
  <c r="AF421" i="4"/>
  <c r="AH420" i="4"/>
  <c r="X419" i="4"/>
  <c r="Z418" i="4"/>
  <c r="AB417" i="4"/>
  <c r="AD416" i="4"/>
  <c r="AF415" i="4"/>
  <c r="AH414" i="4"/>
  <c r="X413" i="4"/>
  <c r="Z412" i="4"/>
  <c r="AB411" i="4"/>
  <c r="AD410" i="4"/>
  <c r="AF409" i="4"/>
  <c r="AH408" i="4"/>
  <c r="X407" i="4"/>
  <c r="Z406" i="4"/>
  <c r="AB405" i="4"/>
  <c r="AD404" i="4"/>
  <c r="AF403" i="4"/>
  <c r="AH402" i="4"/>
  <c r="X401" i="4"/>
  <c r="Z400" i="4"/>
  <c r="AB399" i="4"/>
  <c r="AD398" i="4"/>
  <c r="AF397" i="4"/>
  <c r="AH396" i="4"/>
  <c r="X395" i="4"/>
  <c r="Z394" i="4"/>
  <c r="AB393" i="4"/>
  <c r="AD392" i="4"/>
  <c r="AF391" i="4"/>
  <c r="AH390" i="4"/>
  <c r="X389" i="4"/>
  <c r="Z388" i="4"/>
  <c r="AB387" i="4"/>
  <c r="AD386" i="4"/>
  <c r="AF385" i="4"/>
  <c r="AH384" i="4"/>
  <c r="X383" i="4"/>
  <c r="Z382" i="4"/>
  <c r="AB381" i="4"/>
  <c r="AD380" i="4"/>
  <c r="AF379" i="4"/>
  <c r="AH378" i="4"/>
  <c r="X377" i="4"/>
  <c r="Z376" i="4"/>
  <c r="AB375" i="4"/>
  <c r="AD374" i="4"/>
  <c r="AF373" i="4"/>
  <c r="AH372" i="4"/>
  <c r="X371" i="4"/>
  <c r="Z370" i="4"/>
  <c r="AB369" i="4"/>
  <c r="AD368" i="4"/>
  <c r="AF367" i="4"/>
  <c r="AH366" i="4"/>
  <c r="X365" i="4"/>
  <c r="Z364" i="4"/>
  <c r="AB363" i="4"/>
  <c r="AD362" i="4"/>
  <c r="AF361" i="4"/>
  <c r="AH360" i="4"/>
  <c r="X359" i="4"/>
  <c r="Z358" i="4"/>
  <c r="AB357" i="4"/>
  <c r="AD356" i="4"/>
  <c r="AF355" i="4"/>
  <c r="AH354" i="4"/>
  <c r="X353" i="4"/>
  <c r="Z352" i="4"/>
  <c r="AB351" i="4"/>
  <c r="AD350" i="4"/>
  <c r="AF349" i="4"/>
  <c r="AH348" i="4"/>
  <c r="X347" i="4"/>
  <c r="AB787" i="4"/>
  <c r="AB698" i="4"/>
  <c r="AI651" i="4"/>
  <c r="AG631" i="4"/>
  <c r="AM617" i="4"/>
  <c r="X608" i="4"/>
  <c r="AB599" i="4"/>
  <c r="AA589" i="4"/>
  <c r="AF582" i="4"/>
  <c r="AB574" i="4"/>
  <c r="AM567" i="4"/>
  <c r="AA562" i="4"/>
  <c r="AC555" i="4"/>
  <c r="Y550" i="4"/>
  <c r="AD544" i="4"/>
  <c r="Z540" i="4"/>
  <c r="AC536" i="4"/>
  <c r="AI532" i="4"/>
  <c r="AC529" i="4"/>
  <c r="AM525" i="4"/>
  <c r="AF522" i="4"/>
  <c r="AH519" i="4"/>
  <c r="X517" i="4"/>
  <c r="AD514" i="4"/>
  <c r="Z512" i="4"/>
  <c r="AD509" i="4"/>
  <c r="AI506" i="4"/>
  <c r="AF504" i="4"/>
  <c r="AM501" i="4"/>
  <c r="AB499" i="4"/>
  <c r="AH496" i="4"/>
  <c r="AC494" i="4"/>
  <c r="AA492" i="4"/>
  <c r="AI489" i="4"/>
  <c r="X488" i="4"/>
  <c r="AF485" i="4"/>
  <c r="Z483" i="4"/>
  <c r="Y481" i="4"/>
  <c r="AM478" i="4"/>
  <c r="AI476" i="4"/>
  <c r="AC474" i="4"/>
  <c r="AF472" i="4"/>
  <c r="AD470" i="4"/>
  <c r="AM468" i="4"/>
  <c r="AI467" i="4"/>
  <c r="AC466" i="4"/>
  <c r="AA465" i="4"/>
  <c r="AI463" i="4"/>
  <c r="AG462" i="4"/>
  <c r="AA461" i="4"/>
  <c r="Y460" i="4"/>
  <c r="AG458" i="4"/>
  <c r="AE457" i="4"/>
  <c r="Y456" i="4"/>
  <c r="AM454" i="4"/>
  <c r="AE453" i="4"/>
  <c r="AC452" i="4"/>
  <c r="AM450" i="4"/>
  <c r="AI449" i="4"/>
  <c r="AC448" i="4"/>
  <c r="AA447" i="4"/>
  <c r="AI445" i="4"/>
  <c r="AG444" i="4"/>
  <c r="AA443" i="4"/>
  <c r="Y442" i="4"/>
  <c r="AG440" i="4"/>
  <c r="AE439" i="4"/>
  <c r="Y438" i="4"/>
  <c r="AM436" i="4"/>
  <c r="AE435" i="4"/>
  <c r="AC434" i="4"/>
  <c r="AM432" i="4"/>
  <c r="AI431" i="4"/>
  <c r="AC430" i="4"/>
  <c r="AA429" i="4"/>
  <c r="AI427" i="4"/>
  <c r="AH426" i="4"/>
  <c r="AI425" i="4"/>
  <c r="AM424" i="4"/>
  <c r="Y424" i="4"/>
  <c r="AA423" i="4"/>
  <c r="AC422" i="4"/>
  <c r="AE421" i="4"/>
  <c r="AG420" i="4"/>
  <c r="AI419" i="4"/>
  <c r="AM418" i="4"/>
  <c r="Y418" i="4"/>
  <c r="AA417" i="4"/>
  <c r="AC416" i="4"/>
  <c r="AE415" i="4"/>
  <c r="AG414" i="4"/>
  <c r="AI413" i="4"/>
  <c r="AM412" i="4"/>
  <c r="Y412" i="4"/>
  <c r="AA411" i="4"/>
  <c r="AC410" i="4"/>
  <c r="AE409" i="4"/>
  <c r="AG408" i="4"/>
  <c r="AI407" i="4"/>
  <c r="AM406" i="4"/>
  <c r="Y406" i="4"/>
  <c r="AA405" i="4"/>
  <c r="AC404" i="4"/>
  <c r="AE403" i="4"/>
  <c r="AG402" i="4"/>
  <c r="AI401" i="4"/>
  <c r="AM400" i="4"/>
  <c r="Y400" i="4"/>
  <c r="AA399" i="4"/>
  <c r="AC398" i="4"/>
  <c r="AE397" i="4"/>
  <c r="AG396" i="4"/>
  <c r="AI395" i="4"/>
  <c r="AM394" i="4"/>
  <c r="Y394" i="4"/>
  <c r="AA393" i="4"/>
  <c r="AC392" i="4"/>
  <c r="AE391" i="4"/>
  <c r="AG390" i="4"/>
  <c r="AI389" i="4"/>
  <c r="AM388" i="4"/>
  <c r="Y388" i="4"/>
  <c r="AA387" i="4"/>
  <c r="AC386" i="4"/>
  <c r="AE385" i="4"/>
  <c r="AG384" i="4"/>
  <c r="AI383" i="4"/>
  <c r="AM382" i="4"/>
  <c r="Y382" i="4"/>
  <c r="AA381" i="4"/>
  <c r="AC380" i="4"/>
  <c r="AE379" i="4"/>
  <c r="AG378" i="4"/>
  <c r="AI377" i="4"/>
  <c r="AM376" i="4"/>
  <c r="Y376" i="4"/>
  <c r="AA375" i="4"/>
  <c r="AC374" i="4"/>
  <c r="AE373" i="4"/>
  <c r="AG372" i="4"/>
  <c r="AI371" i="4"/>
  <c r="AM370" i="4"/>
  <c r="Y370" i="4"/>
  <c r="AA369" i="4"/>
  <c r="AC368" i="4"/>
  <c r="AE367" i="4"/>
  <c r="AG366" i="4"/>
  <c r="AI365" i="4"/>
  <c r="AM364" i="4"/>
  <c r="Y364" i="4"/>
  <c r="AA363" i="4"/>
  <c r="AC362" i="4"/>
  <c r="AE361" i="4"/>
  <c r="AG360" i="4"/>
  <c r="AI359" i="4"/>
  <c r="AM358" i="4"/>
  <c r="Y358" i="4"/>
  <c r="AA357" i="4"/>
  <c r="AC356" i="4"/>
  <c r="AE355" i="4"/>
  <c r="AG354" i="4"/>
  <c r="AI353" i="4"/>
  <c r="AM352" i="4"/>
  <c r="Y352" i="4"/>
  <c r="AA351" i="4"/>
  <c r="AC350" i="4"/>
  <c r="AE349" i="4"/>
  <c r="AG348" i="4"/>
  <c r="AI347" i="4"/>
  <c r="AM346" i="4"/>
  <c r="AE786" i="4"/>
  <c r="AE683" i="4"/>
  <c r="AA648" i="4"/>
  <c r="AF631" i="4"/>
  <c r="Y607" i="4"/>
  <c r="AC597" i="4"/>
  <c r="Y589" i="4"/>
  <c r="Z574" i="4"/>
  <c r="AE560" i="4"/>
  <c r="Z555" i="4"/>
  <c r="X550" i="4"/>
  <c r="AM543" i="4"/>
  <c r="Y540" i="4"/>
  <c r="AB536" i="4"/>
  <c r="AH532" i="4"/>
  <c r="AB529" i="4"/>
  <c r="AE522" i="4"/>
  <c r="AG519" i="4"/>
  <c r="AG516" i="4"/>
  <c r="X514" i="4"/>
  <c r="X512" i="4"/>
  <c r="AC509" i="4"/>
  <c r="AH506" i="4"/>
  <c r="Z504" i="4"/>
  <c r="Z499" i="4"/>
  <c r="AE496" i="4"/>
  <c r="AB494" i="4"/>
  <c r="Z492" i="4"/>
  <c r="AH489" i="4"/>
  <c r="AC487" i="4"/>
  <c r="AE485" i="4"/>
  <c r="Y483" i="4"/>
  <c r="AG480" i="4"/>
  <c r="AH476" i="4"/>
  <c r="AB474" i="4"/>
  <c r="AM471" i="4"/>
  <c r="AC470" i="4"/>
  <c r="AH467" i="4"/>
  <c r="AB466" i="4"/>
  <c r="Z465" i="4"/>
  <c r="AH463" i="4"/>
  <c r="AF462" i="4"/>
  <c r="Z461" i="4"/>
  <c r="X460" i="4"/>
  <c r="AF458" i="4"/>
  <c r="AD457" i="4"/>
  <c r="X456" i="4"/>
  <c r="AD453" i="4"/>
  <c r="AB452" i="4"/>
  <c r="AH449" i="4"/>
  <c r="AB448" i="4"/>
  <c r="Z447" i="4"/>
  <c r="AH445" i="4"/>
  <c r="AF444" i="4"/>
  <c r="Z443" i="4"/>
  <c r="X442" i="4"/>
  <c r="AF440" i="4"/>
  <c r="AD439" i="4"/>
  <c r="X438" i="4"/>
  <c r="AD435" i="4"/>
  <c r="AB434" i="4"/>
  <c r="AH431" i="4"/>
  <c r="AB430" i="4"/>
  <c r="Z429" i="4"/>
  <c r="AH427" i="4"/>
  <c r="AG426" i="4"/>
  <c r="AH425" i="4"/>
  <c r="X424" i="4"/>
  <c r="Z423" i="4"/>
  <c r="AB422" i="4"/>
  <c r="AD421" i="4"/>
  <c r="AF420" i="4"/>
  <c r="AH419" i="4"/>
  <c r="X418" i="4"/>
  <c r="Z417" i="4"/>
  <c r="AB416" i="4"/>
  <c r="AD415" i="4"/>
  <c r="AF414" i="4"/>
  <c r="AH413" i="4"/>
  <c r="X412" i="4"/>
  <c r="Z411" i="4"/>
  <c r="AB410" i="4"/>
  <c r="AD409" i="4"/>
  <c r="AF408" i="4"/>
  <c r="AH407" i="4"/>
  <c r="X406" i="4"/>
  <c r="Z405" i="4"/>
  <c r="AB404" i="4"/>
  <c r="AD403" i="4"/>
  <c r="AF402" i="4"/>
  <c r="AH401" i="4"/>
  <c r="X400" i="4"/>
  <c r="Z399" i="4"/>
  <c r="AB398" i="4"/>
  <c r="AD397" i="4"/>
  <c r="AF396" i="4"/>
  <c r="AH395" i="4"/>
  <c r="X394" i="4"/>
  <c r="Z393" i="4"/>
  <c r="AB392" i="4"/>
  <c r="AD391" i="4"/>
  <c r="AF390" i="4"/>
  <c r="AH389" i="4"/>
  <c r="X388" i="4"/>
  <c r="Z387" i="4"/>
  <c r="AB386" i="4"/>
  <c r="AD385" i="4"/>
  <c r="AF384" i="4"/>
  <c r="AH383" i="4"/>
  <c r="X382" i="4"/>
  <c r="Z381" i="4"/>
  <c r="AB380" i="4"/>
  <c r="AD379" i="4"/>
  <c r="AF378" i="4"/>
  <c r="AH377" i="4"/>
  <c r="X376" i="4"/>
  <c r="Z375" i="4"/>
  <c r="AB374" i="4"/>
  <c r="AD373" i="4"/>
  <c r="AF372" i="4"/>
  <c r="AH371" i="4"/>
  <c r="X370" i="4"/>
  <c r="Z369" i="4"/>
  <c r="AB368" i="4"/>
  <c r="AD367" i="4"/>
  <c r="AF366" i="4"/>
  <c r="AH365" i="4"/>
  <c r="X364" i="4"/>
  <c r="Z363" i="4"/>
  <c r="AB362" i="4"/>
  <c r="AD361" i="4"/>
  <c r="AF360" i="4"/>
  <c r="AH359" i="4"/>
  <c r="X358" i="4"/>
  <c r="Z357" i="4"/>
  <c r="AB356" i="4"/>
  <c r="AD355" i="4"/>
  <c r="AF354" i="4"/>
  <c r="AH353" i="4"/>
  <c r="X352" i="4"/>
  <c r="Z351" i="4"/>
  <c r="AB350" i="4"/>
  <c r="AD349" i="4"/>
  <c r="AF348" i="4"/>
  <c r="AH347" i="4"/>
  <c r="X782" i="4"/>
  <c r="AG680" i="4"/>
  <c r="Y648" i="4"/>
  <c r="Y629" i="4"/>
  <c r="AC616" i="4"/>
  <c r="X607" i="4"/>
  <c r="AB597" i="4"/>
  <c r="AA588" i="4"/>
  <c r="AD580" i="4"/>
  <c r="AM573" i="4"/>
  <c r="Z567" i="4"/>
  <c r="AC560" i="4"/>
  <c r="Y555" i="4"/>
  <c r="AD548" i="4"/>
  <c r="AI543" i="4"/>
  <c r="Z536" i="4"/>
  <c r="AF532" i="4"/>
  <c r="Z529" i="4"/>
  <c r="AH525" i="4"/>
  <c r="AD522" i="4"/>
  <c r="AF519" i="4"/>
  <c r="AF516" i="4"/>
  <c r="AM513" i="4"/>
  <c r="AC511" i="4"/>
  <c r="AB509" i="4"/>
  <c r="AC506" i="4"/>
  <c r="AH503" i="4"/>
  <c r="AH501" i="4"/>
  <c r="Y499" i="4"/>
  <c r="AD496" i="4"/>
  <c r="AM493" i="4"/>
  <c r="AI491" i="4"/>
  <c r="AG489" i="4"/>
  <c r="AA487" i="4"/>
  <c r="AD485" i="4"/>
  <c r="X483" i="4"/>
  <c r="AF480" i="4"/>
  <c r="AE478" i="4"/>
  <c r="AC476" i="4"/>
  <c r="AA474" i="4"/>
  <c r="AI471" i="4"/>
  <c r="AB470" i="4"/>
  <c r="AI468" i="4"/>
  <c r="AG467" i="4"/>
  <c r="AA466" i="4"/>
  <c r="Y465" i="4"/>
  <c r="AG463" i="4"/>
  <c r="AE462" i="4"/>
  <c r="Y461" i="4"/>
  <c r="AM459" i="4"/>
  <c r="AE458" i="4"/>
  <c r="AC457" i="4"/>
  <c r="AM455" i="4"/>
  <c r="AI454" i="4"/>
  <c r="AC453" i="4"/>
  <c r="AA452" i="4"/>
  <c r="AI450" i="4"/>
  <c r="AG449" i="4"/>
  <c r="AA448" i="4"/>
  <c r="Y447" i="4"/>
  <c r="AG445" i="4"/>
  <c r="AE444" i="4"/>
  <c r="Y443" i="4"/>
  <c r="AM441" i="4"/>
  <c r="AE440" i="4"/>
  <c r="AC439" i="4"/>
  <c r="AM437" i="4"/>
  <c r="AI436" i="4"/>
  <c r="AC435" i="4"/>
  <c r="AA434" i="4"/>
  <c r="AI432" i="4"/>
  <c r="AG431" i="4"/>
  <c r="AA430" i="4"/>
  <c r="Y429" i="4"/>
  <c r="AG427" i="4"/>
  <c r="AF426" i="4"/>
  <c r="AG425" i="4"/>
  <c r="AI424" i="4"/>
  <c r="AM423" i="4"/>
  <c r="Y423" i="4"/>
  <c r="AA422" i="4"/>
  <c r="AC421" i="4"/>
  <c r="AE420" i="4"/>
  <c r="AG419" i="4"/>
  <c r="AI418" i="4"/>
  <c r="AM417" i="4"/>
  <c r="Y417" i="4"/>
  <c r="AA416" i="4"/>
  <c r="AC415" i="4"/>
  <c r="AE414" i="4"/>
  <c r="AG413" i="4"/>
  <c r="AI412" i="4"/>
  <c r="AM411" i="4"/>
  <c r="Y411" i="4"/>
  <c r="AA410" i="4"/>
  <c r="AC409" i="4"/>
  <c r="AE408" i="4"/>
  <c r="AG407" i="4"/>
  <c r="AI406" i="4"/>
  <c r="AM405" i="4"/>
  <c r="Y405" i="4"/>
  <c r="AA404" i="4"/>
  <c r="AC403" i="4"/>
  <c r="AE402" i="4"/>
  <c r="AG401" i="4"/>
  <c r="AI400" i="4"/>
  <c r="AM399" i="4"/>
  <c r="Y399" i="4"/>
  <c r="AA398" i="4"/>
  <c r="AC397" i="4"/>
  <c r="AE396" i="4"/>
  <c r="AG395" i="4"/>
  <c r="AI394" i="4"/>
  <c r="AM393" i="4"/>
  <c r="Y393" i="4"/>
  <c r="AA392" i="4"/>
  <c r="AC391" i="4"/>
  <c r="AE390" i="4"/>
  <c r="AG389" i="4"/>
  <c r="AI388" i="4"/>
  <c r="AM387" i="4"/>
  <c r="Y387" i="4"/>
  <c r="AA386" i="4"/>
  <c r="AC385" i="4"/>
  <c r="AE384" i="4"/>
  <c r="AG383" i="4"/>
  <c r="AI382" i="4"/>
  <c r="AM381" i="4"/>
  <c r="Y381" i="4"/>
  <c r="AA380" i="4"/>
  <c r="AC379" i="4"/>
  <c r="AE378" i="4"/>
  <c r="AG377" i="4"/>
  <c r="AI376" i="4"/>
  <c r="AM375" i="4"/>
  <c r="Y375" i="4"/>
  <c r="AA374" i="4"/>
  <c r="AC373" i="4"/>
  <c r="AE372" i="4"/>
  <c r="AG371" i="4"/>
  <c r="AI370" i="4"/>
  <c r="AM369" i="4"/>
  <c r="Y369" i="4"/>
  <c r="AA368" i="4"/>
  <c r="AC367" i="4"/>
  <c r="AE366" i="4"/>
  <c r="AG365" i="4"/>
  <c r="AI364" i="4"/>
  <c r="AM363" i="4"/>
  <c r="Y363" i="4"/>
  <c r="AA362" i="4"/>
  <c r="AC361" i="4"/>
  <c r="AE360" i="4"/>
  <c r="AG359" i="4"/>
  <c r="AI358" i="4"/>
  <c r="AM357" i="4"/>
  <c r="Y357" i="4"/>
  <c r="AA356" i="4"/>
  <c r="AC355" i="4"/>
  <c r="AE354" i="4"/>
  <c r="AG353" i="4"/>
  <c r="AI352" i="4"/>
  <c r="AM351" i="4"/>
  <c r="Y351" i="4"/>
  <c r="AA350" i="4"/>
  <c r="AC349" i="4"/>
  <c r="AE348" i="4"/>
  <c r="AG347" i="4"/>
  <c r="AI346" i="4"/>
  <c r="AB754" i="4"/>
  <c r="AD673" i="4"/>
  <c r="AI647" i="4"/>
  <c r="AD628" i="4"/>
  <c r="AB616" i="4"/>
  <c r="Y605" i="4"/>
  <c r="Z588" i="4"/>
  <c r="Z580" i="4"/>
  <c r="Z573" i="4"/>
  <c r="AA560" i="4"/>
  <c r="AD554" i="4"/>
  <c r="AB548" i="4"/>
  <c r="AG543" i="4"/>
  <c r="AI539" i="4"/>
  <c r="Y536" i="4"/>
  <c r="AE532" i="4"/>
  <c r="Y529" i="4"/>
  <c r="AG525" i="4"/>
  <c r="AB522" i="4"/>
  <c r="AA519" i="4"/>
  <c r="AE516" i="4"/>
  <c r="Z511" i="4"/>
  <c r="AM508" i="4"/>
  <c r="AB506" i="4"/>
  <c r="AG503" i="4"/>
  <c r="Y501" i="4"/>
  <c r="X499" i="4"/>
  <c r="Y496" i="4"/>
  <c r="AE493" i="4"/>
  <c r="AH491" i="4"/>
  <c r="AF489" i="4"/>
  <c r="Z487" i="4"/>
  <c r="AI484" i="4"/>
  <c r="AM482" i="4"/>
  <c r="AE480" i="4"/>
  <c r="Y478" i="4"/>
  <c r="AB476" i="4"/>
  <c r="Z474" i="4"/>
  <c r="AH471" i="4"/>
  <c r="AM469" i="4"/>
  <c r="AH468" i="4"/>
  <c r="AB467" i="4"/>
  <c r="Z466" i="4"/>
  <c r="AH464" i="4"/>
  <c r="AF463" i="4"/>
  <c r="Z462" i="4"/>
  <c r="X461" i="4"/>
  <c r="AF459" i="4"/>
  <c r="AD458" i="4"/>
  <c r="X457" i="4"/>
  <c r="AD454" i="4"/>
  <c r="AB453" i="4"/>
  <c r="AH450" i="4"/>
  <c r="AB449" i="4"/>
  <c r="Z448" i="4"/>
  <c r="AH446" i="4"/>
  <c r="AF445" i="4"/>
  <c r="Z444" i="4"/>
  <c r="X443" i="4"/>
  <c r="AF441" i="4"/>
  <c r="AD440" i="4"/>
  <c r="X439" i="4"/>
  <c r="AD436" i="4"/>
  <c r="AB435" i="4"/>
  <c r="AH432" i="4"/>
  <c r="AB431" i="4"/>
  <c r="Z430" i="4"/>
  <c r="AH428" i="4"/>
  <c r="AF427" i="4"/>
  <c r="AE426" i="4"/>
  <c r="AF425" i="4"/>
  <c r="AH424" i="4"/>
  <c r="X423" i="4"/>
  <c r="Z422" i="4"/>
  <c r="AB421" i="4"/>
  <c r="AD420" i="4"/>
  <c r="AF419" i="4"/>
  <c r="AH418" i="4"/>
  <c r="X417" i="4"/>
  <c r="Z416" i="4"/>
  <c r="AB415" i="4"/>
  <c r="AD414" i="4"/>
  <c r="AF413" i="4"/>
  <c r="AH412" i="4"/>
  <c r="X411" i="4"/>
  <c r="Z410" i="4"/>
  <c r="AB409" i="4"/>
  <c r="AD408" i="4"/>
  <c r="AF407" i="4"/>
  <c r="AH406" i="4"/>
  <c r="X405" i="4"/>
  <c r="Z404" i="4"/>
  <c r="AB403" i="4"/>
  <c r="AD402" i="4"/>
  <c r="AF401" i="4"/>
  <c r="AH400" i="4"/>
  <c r="X399" i="4"/>
  <c r="Z398" i="4"/>
  <c r="AB397" i="4"/>
  <c r="AD396" i="4"/>
  <c r="AF395" i="4"/>
  <c r="AH394" i="4"/>
  <c r="X393" i="4"/>
  <c r="AI744" i="4"/>
  <c r="AI672" i="4"/>
  <c r="AC642" i="4"/>
  <c r="AA627" i="4"/>
  <c r="X616" i="4"/>
  <c r="X605" i="4"/>
  <c r="AI595" i="4"/>
  <c r="AD586" i="4"/>
  <c r="AE579" i="4"/>
  <c r="Y573" i="4"/>
  <c r="AF565" i="4"/>
  <c r="AF559" i="4"/>
  <c r="AA553" i="4"/>
  <c r="Z548" i="4"/>
  <c r="AF543" i="4"/>
  <c r="AI538" i="4"/>
  <c r="Y535" i="4"/>
  <c r="AF531" i="4"/>
  <c r="Z528" i="4"/>
  <c r="AH524" i="4"/>
  <c r="AD521" i="4"/>
  <c r="AC518" i="4"/>
  <c r="AD516" i="4"/>
  <c r="AH513" i="4"/>
  <c r="Y511" i="4"/>
  <c r="AE508" i="4"/>
  <c r="AA506" i="4"/>
  <c r="AF503" i="4"/>
  <c r="AG498" i="4"/>
  <c r="X496" i="4"/>
  <c r="AD493" i="4"/>
  <c r="AC491" i="4"/>
  <c r="AA489" i="4"/>
  <c r="Y487" i="4"/>
  <c r="AG484" i="4"/>
  <c r="AD480" i="4"/>
  <c r="X478" i="4"/>
  <c r="AM475" i="4"/>
  <c r="AI473" i="4"/>
  <c r="AG471" i="4"/>
  <c r="AG468" i="4"/>
  <c r="AA467" i="4"/>
  <c r="Y466" i="4"/>
  <c r="AG464" i="4"/>
  <c r="AE463" i="4"/>
  <c r="Y462" i="4"/>
  <c r="AM460" i="4"/>
  <c r="AE459" i="4"/>
  <c r="AC458" i="4"/>
  <c r="AM456" i="4"/>
  <c r="AI455" i="4"/>
  <c r="AC454" i="4"/>
  <c r="AA453" i="4"/>
  <c r="AI451" i="4"/>
  <c r="AG450" i="4"/>
  <c r="AA449" i="4"/>
  <c r="Y448" i="4"/>
  <c r="AG446" i="4"/>
  <c r="AE445" i="4"/>
  <c r="Y444" i="4"/>
  <c r="AM442" i="4"/>
  <c r="AE441" i="4"/>
  <c r="AC440" i="4"/>
  <c r="AM438" i="4"/>
  <c r="AI437" i="4"/>
  <c r="AC436" i="4"/>
  <c r="AA435" i="4"/>
  <c r="AI433" i="4"/>
  <c r="AG432" i="4"/>
  <c r="AA431" i="4"/>
  <c r="Y430" i="4"/>
  <c r="AG428" i="4"/>
  <c r="AE427" i="4"/>
  <c r="AC426" i="4"/>
  <c r="AE425" i="4"/>
  <c r="AG424" i="4"/>
  <c r="AI423" i="4"/>
  <c r="AM422" i="4"/>
  <c r="Y422" i="4"/>
  <c r="AA421" i="4"/>
  <c r="AC958" i="4"/>
  <c r="X662" i="4"/>
  <c r="AF639" i="4"/>
  <c r="AI622" i="4"/>
  <c r="AB612" i="4"/>
  <c r="AC603" i="4"/>
  <c r="AI592" i="4"/>
  <c r="AC585" i="4"/>
  <c r="AH577" i="4"/>
  <c r="AE570" i="4"/>
  <c r="AF564" i="4"/>
  <c r="AA558" i="4"/>
  <c r="AC552" i="4"/>
  <c r="AC546" i="4"/>
  <c r="AM541" i="4"/>
  <c r="Z538" i="4"/>
  <c r="AD534" i="4"/>
  <c r="X531" i="4"/>
  <c r="AF527" i="4"/>
  <c r="Z524" i="4"/>
  <c r="AM520" i="4"/>
  <c r="Z518" i="4"/>
  <c r="AD515" i="4"/>
  <c r="AF510" i="4"/>
  <c r="AM507" i="4"/>
  <c r="AB505" i="4"/>
  <c r="AB503" i="4"/>
  <c r="AC500" i="4"/>
  <c r="AH497" i="4"/>
  <c r="Z495" i="4"/>
  <c r="AA493" i="4"/>
  <c r="AI490" i="4"/>
  <c r="AC488" i="4"/>
  <c r="AF486" i="4"/>
  <c r="AD484" i="4"/>
  <c r="X482" i="4"/>
  <c r="AG479" i="4"/>
  <c r="AI477" i="4"/>
  <c r="AC475" i="4"/>
  <c r="AM472" i="4"/>
  <c r="AA471" i="4"/>
  <c r="AF469" i="4"/>
  <c r="Z468" i="4"/>
  <c r="X467" i="4"/>
  <c r="AF465" i="4"/>
  <c r="AD464" i="4"/>
  <c r="X463" i="4"/>
  <c r="AD460" i="4"/>
  <c r="AB459" i="4"/>
  <c r="AH456" i="4"/>
  <c r="AB455" i="4"/>
  <c r="Z454" i="4"/>
  <c r="AH452" i="4"/>
  <c r="AF451" i="4"/>
  <c r="Z450" i="4"/>
  <c r="X449" i="4"/>
  <c r="AF447" i="4"/>
  <c r="AD446" i="4"/>
  <c r="X445" i="4"/>
  <c r="AD442" i="4"/>
  <c r="AB441" i="4"/>
  <c r="AH438" i="4"/>
  <c r="AB437" i="4"/>
  <c r="Z436" i="4"/>
  <c r="AH434" i="4"/>
  <c r="AF433" i="4"/>
  <c r="Z432" i="4"/>
  <c r="X431" i="4"/>
  <c r="AF429" i="4"/>
  <c r="AD428" i="4"/>
  <c r="Y427" i="4"/>
  <c r="Z426" i="4"/>
  <c r="AB425" i="4"/>
  <c r="AD424" i="4"/>
  <c r="AF423" i="4"/>
  <c r="AH422" i="4"/>
  <c r="X421" i="4"/>
  <c r="Z420" i="4"/>
  <c r="AB419" i="4"/>
  <c r="AD418" i="4"/>
  <c r="AF417" i="4"/>
  <c r="AH416" i="4"/>
  <c r="X415" i="4"/>
  <c r="Z414" i="4"/>
  <c r="AB413" i="4"/>
  <c r="AD412" i="4"/>
  <c r="AF411" i="4"/>
  <c r="AH410" i="4"/>
  <c r="X409" i="4"/>
  <c r="Z408" i="4"/>
  <c r="AB407" i="4"/>
  <c r="AD406" i="4"/>
  <c r="AF405" i="4"/>
  <c r="AH404" i="4"/>
  <c r="X403" i="4"/>
  <c r="Z402" i="4"/>
  <c r="AB401" i="4"/>
  <c r="AD400" i="4"/>
  <c r="AF399" i="4"/>
  <c r="AH398" i="4"/>
  <c r="X397" i="4"/>
  <c r="Z396" i="4"/>
  <c r="AB395" i="4"/>
  <c r="AD394" i="4"/>
  <c r="AF393" i="4"/>
  <c r="AH392" i="4"/>
  <c r="X391" i="4"/>
  <c r="Z390" i="4"/>
  <c r="AB389" i="4"/>
  <c r="AD388" i="4"/>
  <c r="AF387" i="4"/>
  <c r="AH386" i="4"/>
  <c r="X385" i="4"/>
  <c r="Z384" i="4"/>
  <c r="AB383" i="4"/>
  <c r="AD382" i="4"/>
  <c r="AF381" i="4"/>
  <c r="AH380" i="4"/>
  <c r="X379" i="4"/>
  <c r="Z378" i="4"/>
  <c r="AB377" i="4"/>
  <c r="AD376" i="4"/>
  <c r="AF375" i="4"/>
  <c r="AH374" i="4"/>
  <c r="X373" i="4"/>
  <c r="Z372" i="4"/>
  <c r="AB371" i="4"/>
  <c r="AD370" i="4"/>
  <c r="AF369" i="4"/>
  <c r="AH368" i="4"/>
  <c r="X367" i="4"/>
  <c r="Z366" i="4"/>
  <c r="AB365" i="4"/>
  <c r="AD364" i="4"/>
  <c r="AF363" i="4"/>
  <c r="AH362" i="4"/>
  <c r="X361" i="4"/>
  <c r="Z360" i="4"/>
  <c r="AD741" i="4"/>
  <c r="AM633" i="4"/>
  <c r="AM603" i="4"/>
  <c r="AB585" i="4"/>
  <c r="AD568" i="4"/>
  <c r="AD552" i="4"/>
  <c r="AG541" i="4"/>
  <c r="Z531" i="4"/>
  <c r="X524" i="4"/>
  <c r="AB517" i="4"/>
  <c r="AG510" i="4"/>
  <c r="Y505" i="4"/>
  <c r="AA498" i="4"/>
  <c r="Z493" i="4"/>
  <c r="Z488" i="4"/>
  <c r="Y482" i="4"/>
  <c r="Y477" i="4"/>
  <c r="AF471" i="4"/>
  <c r="Y468" i="4"/>
  <c r="AC465" i="4"/>
  <c r="AM461" i="4"/>
  <c r="Z459" i="4"/>
  <c r="AH455" i="4"/>
  <c r="AG452" i="4"/>
  <c r="AM449" i="4"/>
  <c r="AE446" i="4"/>
  <c r="AH443" i="4"/>
  <c r="AB440" i="4"/>
  <c r="AA437" i="4"/>
  <c r="AE434" i="4"/>
  <c r="Y431" i="4"/>
  <c r="AB428" i="4"/>
  <c r="AD425" i="4"/>
  <c r="AE423" i="4"/>
  <c r="AG421" i="4"/>
  <c r="AE419" i="4"/>
  <c r="AI417" i="4"/>
  <c r="Y416" i="4"/>
  <c r="AC414" i="4"/>
  <c r="AG412" i="4"/>
  <c r="AM410" i="4"/>
  <c r="AA409" i="4"/>
  <c r="AE407" i="4"/>
  <c r="AI405" i="4"/>
  <c r="Y404" i="4"/>
  <c r="AC402" i="4"/>
  <c r="AG400" i="4"/>
  <c r="AM398" i="4"/>
  <c r="AA397" i="4"/>
  <c r="AE395" i="4"/>
  <c r="AI393" i="4"/>
  <c r="Z392" i="4"/>
  <c r="AC389" i="4"/>
  <c r="AI387" i="4"/>
  <c r="AE386" i="4"/>
  <c r="AM384" i="4"/>
  <c r="AD383" i="4"/>
  <c r="AF380" i="4"/>
  <c r="Y379" i="4"/>
  <c r="AE377" i="4"/>
  <c r="AA376" i="4"/>
  <c r="AG374" i="4"/>
  <c r="Z373" i="4"/>
  <c r="AF371" i="4"/>
  <c r="AB370" i="4"/>
  <c r="AI368" i="4"/>
  <c r="AA367" i="4"/>
  <c r="AM365" i="4"/>
  <c r="AC364" i="4"/>
  <c r="AB361" i="4"/>
  <c r="X360" i="4"/>
  <c r="AF358" i="4"/>
  <c r="AD357" i="4"/>
  <c r="X356" i="4"/>
  <c r="AD353" i="4"/>
  <c r="AB352" i="4"/>
  <c r="AH349" i="4"/>
  <c r="AB348" i="4"/>
  <c r="Z347" i="4"/>
  <c r="X346" i="4"/>
  <c r="Z345" i="4"/>
  <c r="AB344" i="4"/>
  <c r="AD343" i="4"/>
  <c r="AF342" i="4"/>
  <c r="AH341" i="4"/>
  <c r="X340" i="4"/>
  <c r="Z339" i="4"/>
  <c r="AB338" i="4"/>
  <c r="AD337" i="4"/>
  <c r="AF336" i="4"/>
  <c r="AH335" i="4"/>
  <c r="X334" i="4"/>
  <c r="Z333" i="4"/>
  <c r="AB332" i="4"/>
  <c r="AD331" i="4"/>
  <c r="AF330" i="4"/>
  <c r="AH329" i="4"/>
  <c r="X328" i="4"/>
  <c r="Z327" i="4"/>
  <c r="AB326" i="4"/>
  <c r="AD325" i="4"/>
  <c r="AF324" i="4"/>
  <c r="AH323" i="4"/>
  <c r="X322" i="4"/>
  <c r="Z321" i="4"/>
  <c r="AB320" i="4"/>
  <c r="AD319" i="4"/>
  <c r="AF318" i="4"/>
  <c r="AH317" i="4"/>
  <c r="X316" i="4"/>
  <c r="Z315" i="4"/>
  <c r="AB314" i="4"/>
  <c r="AD313" i="4"/>
  <c r="AF312" i="4"/>
  <c r="AH311" i="4"/>
  <c r="X310" i="4"/>
  <c r="Z309" i="4"/>
  <c r="AB308" i="4"/>
  <c r="AD307" i="4"/>
  <c r="AF306" i="4"/>
  <c r="AH305" i="4"/>
  <c r="X304" i="4"/>
  <c r="Z303" i="4"/>
  <c r="AB302" i="4"/>
  <c r="AD301" i="4"/>
  <c r="AF300" i="4"/>
  <c r="AH299" i="4"/>
  <c r="X298" i="4"/>
  <c r="Z297" i="4"/>
  <c r="AB296" i="4"/>
  <c r="AD295" i="4"/>
  <c r="AF294" i="4"/>
  <c r="AH293" i="4"/>
  <c r="X292" i="4"/>
  <c r="Z291" i="4"/>
  <c r="AB290" i="4"/>
  <c r="AD289" i="4"/>
  <c r="AF288" i="4"/>
  <c r="AH287" i="4"/>
  <c r="X286" i="4"/>
  <c r="Z285" i="4"/>
  <c r="AB284" i="4"/>
  <c r="AD283" i="4"/>
  <c r="AF282" i="4"/>
  <c r="AH281" i="4"/>
  <c r="AE633" i="4"/>
  <c r="AI603" i="4"/>
  <c r="AA583" i="4"/>
  <c r="X565" i="4"/>
  <c r="AA552" i="4"/>
  <c r="AG540" i="4"/>
  <c r="Y531" i="4"/>
  <c r="AM523" i="4"/>
  <c r="AH515" i="4"/>
  <c r="AE510" i="4"/>
  <c r="X505" i="4"/>
  <c r="AI497" i="4"/>
  <c r="AE492" i="4"/>
  <c r="X487" i="4"/>
  <c r="AM481" i="4"/>
  <c r="AM476" i="4"/>
  <c r="AD471" i="4"/>
  <c r="X468" i="4"/>
  <c r="AF464" i="4"/>
  <c r="AI461" i="4"/>
  <c r="Y459" i="4"/>
  <c r="AG455" i="4"/>
  <c r="AF452" i="4"/>
  <c r="Z449" i="4"/>
  <c r="AC446" i="4"/>
  <c r="AG443" i="4"/>
  <c r="AA440" i="4"/>
  <c r="Z437" i="4"/>
  <c r="AH433" i="4"/>
  <c r="AM430" i="4"/>
  <c r="AA428" i="4"/>
  <c r="AC425" i="4"/>
  <c r="AD423" i="4"/>
  <c r="Z421" i="4"/>
  <c r="AD419" i="4"/>
  <c r="AH417" i="4"/>
  <c r="X416" i="4"/>
  <c r="AB414" i="4"/>
  <c r="AF412" i="4"/>
  <c r="Z409" i="4"/>
  <c r="AD407" i="4"/>
  <c r="AH405" i="4"/>
  <c r="X404" i="4"/>
  <c r="AB402" i="4"/>
  <c r="AF400" i="4"/>
  <c r="Z397" i="4"/>
  <c r="AD395" i="4"/>
  <c r="AH393" i="4"/>
  <c r="Y392" i="4"/>
  <c r="AI390" i="4"/>
  <c r="AA389" i="4"/>
  <c r="AH387" i="4"/>
  <c r="Z386" i="4"/>
  <c r="AC383" i="4"/>
  <c r="AI381" i="4"/>
  <c r="AE380" i="4"/>
  <c r="AM378" i="4"/>
  <c r="AD377" i="4"/>
  <c r="AF374" i="4"/>
  <c r="Y373" i="4"/>
  <c r="AE371" i="4"/>
  <c r="AA370" i="4"/>
  <c r="AG368" i="4"/>
  <c r="Z367" i="4"/>
  <c r="AF365" i="4"/>
  <c r="AB364" i="4"/>
  <c r="AI362" i="4"/>
  <c r="AA361" i="4"/>
  <c r="AM359" i="4"/>
  <c r="AE358" i="4"/>
  <c r="AC357" i="4"/>
  <c r="AM355" i="4"/>
  <c r="AI354" i="4"/>
  <c r="AC353" i="4"/>
  <c r="AA352" i="4"/>
  <c r="AI350" i="4"/>
  <c r="AG349" i="4"/>
  <c r="AA348" i="4"/>
  <c r="Y347" i="4"/>
  <c r="AM345" i="4"/>
  <c r="Y345" i="4"/>
  <c r="AA344" i="4"/>
  <c r="AC343" i="4"/>
  <c r="AE342" i="4"/>
  <c r="AG341" i="4"/>
  <c r="AI340" i="4"/>
  <c r="AM339" i="4"/>
  <c r="Y339" i="4"/>
  <c r="AA338" i="4"/>
  <c r="AC337" i="4"/>
  <c r="AE336" i="4"/>
  <c r="AG335" i="4"/>
  <c r="AI334" i="4"/>
  <c r="AM333" i="4"/>
  <c r="Y333" i="4"/>
  <c r="AA332" i="4"/>
  <c r="AC331" i="4"/>
  <c r="AE330" i="4"/>
  <c r="AG329" i="4"/>
  <c r="AI328" i="4"/>
  <c r="AM327" i="4"/>
  <c r="Y327" i="4"/>
  <c r="AA326" i="4"/>
  <c r="AC325" i="4"/>
  <c r="AE324" i="4"/>
  <c r="AG323" i="4"/>
  <c r="AI322" i="4"/>
  <c r="AM321" i="4"/>
  <c r="Y321" i="4"/>
  <c r="AA320" i="4"/>
  <c r="AC319" i="4"/>
  <c r="AE318" i="4"/>
  <c r="AG317" i="4"/>
  <c r="AI316" i="4"/>
  <c r="AM315" i="4"/>
  <c r="Y315" i="4"/>
  <c r="AA314" i="4"/>
  <c r="AC313" i="4"/>
  <c r="AE312" i="4"/>
  <c r="AG311" i="4"/>
  <c r="AI310" i="4"/>
  <c r="AM309" i="4"/>
  <c r="Y309" i="4"/>
  <c r="AA308" i="4"/>
  <c r="AC307" i="4"/>
  <c r="AE306" i="4"/>
  <c r="AG305" i="4"/>
  <c r="AI304" i="4"/>
  <c r="AM303" i="4"/>
  <c r="Y303" i="4"/>
  <c r="AA302" i="4"/>
  <c r="AC301" i="4"/>
  <c r="AE300" i="4"/>
  <c r="AG299" i="4"/>
  <c r="AI298" i="4"/>
  <c r="AM297" i="4"/>
  <c r="Y297" i="4"/>
  <c r="AA296" i="4"/>
  <c r="AC295" i="4"/>
  <c r="AE294" i="4"/>
  <c r="AG293" i="4"/>
  <c r="AI292" i="4"/>
  <c r="AM291" i="4"/>
  <c r="Y291" i="4"/>
  <c r="AA290" i="4"/>
  <c r="AC289" i="4"/>
  <c r="AE288" i="4"/>
  <c r="AG287" i="4"/>
  <c r="AI286" i="4"/>
  <c r="AM285" i="4"/>
  <c r="Y285" i="4"/>
  <c r="AA284" i="4"/>
  <c r="AC283" i="4"/>
  <c r="AE282" i="4"/>
  <c r="AG281" i="4"/>
  <c r="AI280" i="4"/>
  <c r="AM279" i="4"/>
  <c r="AE710" i="4"/>
  <c r="AI626" i="4"/>
  <c r="X601" i="4"/>
  <c r="AM582" i="4"/>
  <c r="AH564" i="4"/>
  <c r="AM550" i="4"/>
  <c r="AC538" i="4"/>
  <c r="X523" i="4"/>
  <c r="AF515" i="4"/>
  <c r="AI509" i="4"/>
  <c r="AD503" i="4"/>
  <c r="AG497" i="4"/>
  <c r="AC492" i="4"/>
  <c r="AG486" i="4"/>
  <c r="AE475" i="4"/>
  <c r="AM467" i="4"/>
  <c r="AE464" i="4"/>
  <c r="AH461" i="4"/>
  <c r="AB458" i="4"/>
  <c r="AA455" i="4"/>
  <c r="AE452" i="4"/>
  <c r="Y449" i="4"/>
  <c r="AB446" i="4"/>
  <c r="AI439" i="4"/>
  <c r="Y437" i="4"/>
  <c r="AG433" i="4"/>
  <c r="AD427" i="4"/>
  <c r="AA425" i="4"/>
  <c r="AC423" i="4"/>
  <c r="Y421" i="4"/>
  <c r="AC419" i="4"/>
  <c r="AG417" i="4"/>
  <c r="AM415" i="4"/>
  <c r="AA414" i="4"/>
  <c r="AE412" i="4"/>
  <c r="AI410" i="4"/>
  <c r="Y409" i="4"/>
  <c r="AC407" i="4"/>
  <c r="AG405" i="4"/>
  <c r="AM403" i="4"/>
  <c r="AA402" i="4"/>
  <c r="AE400" i="4"/>
  <c r="AI398" i="4"/>
  <c r="Y397" i="4"/>
  <c r="AC395" i="4"/>
  <c r="AG393" i="4"/>
  <c r="X392" i="4"/>
  <c r="AD390" i="4"/>
  <c r="Z389" i="4"/>
  <c r="AG387" i="4"/>
  <c r="Y386" i="4"/>
  <c r="AI384" i="4"/>
  <c r="AA383" i="4"/>
  <c r="AH381" i="4"/>
  <c r="Z380" i="4"/>
  <c r="AC377" i="4"/>
  <c r="AI375" i="4"/>
  <c r="AE374" i="4"/>
  <c r="AM372" i="4"/>
  <c r="AD371" i="4"/>
  <c r="AF368" i="4"/>
  <c r="Y367" i="4"/>
  <c r="AE365" i="4"/>
  <c r="AA364" i="4"/>
  <c r="AG362" i="4"/>
  <c r="Z361" i="4"/>
  <c r="AF359" i="4"/>
  <c r="AD358" i="4"/>
  <c r="X357" i="4"/>
  <c r="AD354" i="4"/>
  <c r="AB353" i="4"/>
  <c r="AH350" i="4"/>
  <c r="AB349" i="4"/>
  <c r="Z348" i="4"/>
  <c r="AH346" i="4"/>
  <c r="X345" i="4"/>
  <c r="Z344" i="4"/>
  <c r="AB343" i="4"/>
  <c r="AD342" i="4"/>
  <c r="AF341" i="4"/>
  <c r="AH340" i="4"/>
  <c r="X339" i="4"/>
  <c r="Z338" i="4"/>
  <c r="AB337" i="4"/>
  <c r="AD336" i="4"/>
  <c r="AF335" i="4"/>
  <c r="AH334" i="4"/>
  <c r="X333" i="4"/>
  <c r="Z332" i="4"/>
  <c r="AB331" i="4"/>
  <c r="AD330" i="4"/>
  <c r="AF329" i="4"/>
  <c r="AH328" i="4"/>
  <c r="X327" i="4"/>
  <c r="Z326" i="4"/>
  <c r="AB325" i="4"/>
  <c r="AD324" i="4"/>
  <c r="AF323" i="4"/>
  <c r="AH322" i="4"/>
  <c r="X321" i="4"/>
  <c r="Z320" i="4"/>
  <c r="AB319" i="4"/>
  <c r="AD318" i="4"/>
  <c r="AF317" i="4"/>
  <c r="AH316" i="4"/>
  <c r="X315" i="4"/>
  <c r="Z314" i="4"/>
  <c r="AB313" i="4"/>
  <c r="AD312" i="4"/>
  <c r="AF311" i="4"/>
  <c r="AH310" i="4"/>
  <c r="X309" i="4"/>
  <c r="Z308" i="4"/>
  <c r="AB307" i="4"/>
  <c r="AD306" i="4"/>
  <c r="AF305" i="4"/>
  <c r="AH304" i="4"/>
  <c r="X303" i="4"/>
  <c r="Z302" i="4"/>
  <c r="AB301" i="4"/>
  <c r="AD300" i="4"/>
  <c r="AF299" i="4"/>
  <c r="AH298" i="4"/>
  <c r="X297" i="4"/>
  <c r="Z296" i="4"/>
  <c r="AB295" i="4"/>
  <c r="AD294" i="4"/>
  <c r="AF293" i="4"/>
  <c r="AH292" i="4"/>
  <c r="X291" i="4"/>
  <c r="Z290" i="4"/>
  <c r="AB289" i="4"/>
  <c r="AD288" i="4"/>
  <c r="AF287" i="4"/>
  <c r="AH286" i="4"/>
  <c r="X285" i="4"/>
  <c r="Z284" i="4"/>
  <c r="AB283" i="4"/>
  <c r="Y707" i="4"/>
  <c r="AH626" i="4"/>
  <c r="AE600" i="4"/>
  <c r="Z579" i="4"/>
  <c r="AC563" i="4"/>
  <c r="AD550" i="4"/>
  <c r="AA538" i="4"/>
  <c r="AI530" i="4"/>
  <c r="AC521" i="4"/>
  <c r="AC515" i="4"/>
  <c r="AG509" i="4"/>
  <c r="AC503" i="4"/>
  <c r="AF497" i="4"/>
  <c r="AM490" i="4"/>
  <c r="AA486" i="4"/>
  <c r="AE481" i="4"/>
  <c r="AD475" i="4"/>
  <c r="AH470" i="4"/>
  <c r="Z467" i="4"/>
  <c r="AC464" i="4"/>
  <c r="AG461" i="4"/>
  <c r="AA458" i="4"/>
  <c r="Z455" i="4"/>
  <c r="AH451" i="4"/>
  <c r="AM448" i="4"/>
  <c r="AA446" i="4"/>
  <c r="AI442" i="4"/>
  <c r="AH439" i="4"/>
  <c r="AB436" i="4"/>
  <c r="AE433" i="4"/>
  <c r="AI430" i="4"/>
  <c r="AC427" i="4"/>
  <c r="Z425" i="4"/>
  <c r="AM420" i="4"/>
  <c r="AA419" i="4"/>
  <c r="AE417" i="4"/>
  <c r="AI415" i="4"/>
  <c r="Y414" i="4"/>
  <c r="AC412" i="4"/>
  <c r="AG410" i="4"/>
  <c r="AM408" i="4"/>
  <c r="AA407" i="4"/>
  <c r="AE405" i="4"/>
  <c r="AI403" i="4"/>
  <c r="Y402" i="4"/>
  <c r="AC400" i="4"/>
  <c r="AG398" i="4"/>
  <c r="AM396" i="4"/>
  <c r="AA395" i="4"/>
  <c r="AE393" i="4"/>
  <c r="AM391" i="4"/>
  <c r="AC390" i="4"/>
  <c r="Y389" i="4"/>
  <c r="AE387" i="4"/>
  <c r="X386" i="4"/>
  <c r="AD384" i="4"/>
  <c r="Z383" i="4"/>
  <c r="AG381" i="4"/>
  <c r="Y380" i="4"/>
  <c r="AI378" i="4"/>
  <c r="AA377" i="4"/>
  <c r="AH375" i="4"/>
  <c r="Z374" i="4"/>
  <c r="AC371" i="4"/>
  <c r="AI369" i="4"/>
  <c r="AE368" i="4"/>
  <c r="AM366" i="4"/>
  <c r="AD365" i="4"/>
  <c r="AF362" i="4"/>
  <c r="Y361" i="4"/>
  <c r="AE359" i="4"/>
  <c r="AC358" i="4"/>
  <c r="AM356" i="4"/>
  <c r="AI355" i="4"/>
  <c r="AC354" i="4"/>
  <c r="AA353" i="4"/>
  <c r="AI351" i="4"/>
  <c r="AG350" i="4"/>
  <c r="AA349" i="4"/>
  <c r="Y348" i="4"/>
  <c r="AG346" i="4"/>
  <c r="AI345" i="4"/>
  <c r="AM344" i="4"/>
  <c r="Y344" i="4"/>
  <c r="AA343" i="4"/>
  <c r="AC342" i="4"/>
  <c r="AE341" i="4"/>
  <c r="AG340" i="4"/>
  <c r="AI339" i="4"/>
  <c r="AM338" i="4"/>
  <c r="Y338" i="4"/>
  <c r="AA337" i="4"/>
  <c r="AC336" i="4"/>
  <c r="AE335" i="4"/>
  <c r="AG334" i="4"/>
  <c r="AI333" i="4"/>
  <c r="AM332" i="4"/>
  <c r="Y332" i="4"/>
  <c r="AA331" i="4"/>
  <c r="AC330" i="4"/>
  <c r="AE329" i="4"/>
  <c r="AG328" i="4"/>
  <c r="AI327" i="4"/>
  <c r="AM326" i="4"/>
  <c r="Y326" i="4"/>
  <c r="AA325" i="4"/>
  <c r="AC324" i="4"/>
  <c r="AE323" i="4"/>
  <c r="AG322" i="4"/>
  <c r="AI321" i="4"/>
  <c r="AM320" i="4"/>
  <c r="Y320" i="4"/>
  <c r="AA319" i="4"/>
  <c r="AC318" i="4"/>
  <c r="AE317" i="4"/>
  <c r="AG316" i="4"/>
  <c r="AI315" i="4"/>
  <c r="AM314" i="4"/>
  <c r="Y314" i="4"/>
  <c r="AA313" i="4"/>
  <c r="AC312" i="4"/>
  <c r="AE311" i="4"/>
  <c r="AG310" i="4"/>
  <c r="AI309" i="4"/>
  <c r="AM308" i="4"/>
  <c r="Y308" i="4"/>
  <c r="AA307" i="4"/>
  <c r="AC306" i="4"/>
  <c r="AE305" i="4"/>
  <c r="AG304" i="4"/>
  <c r="AI303" i="4"/>
  <c r="AM302" i="4"/>
  <c r="Y302" i="4"/>
  <c r="AA301" i="4"/>
  <c r="AC300" i="4"/>
  <c r="AE299" i="4"/>
  <c r="AG298" i="4"/>
  <c r="AI297" i="4"/>
  <c r="AM296" i="4"/>
  <c r="Y296" i="4"/>
  <c r="AA295" i="4"/>
  <c r="AC294" i="4"/>
  <c r="AE293" i="4"/>
  <c r="AG292" i="4"/>
  <c r="AI291" i="4"/>
  <c r="AM290" i="4"/>
  <c r="Y290" i="4"/>
  <c r="AA289" i="4"/>
  <c r="AC288" i="4"/>
  <c r="AE287" i="4"/>
  <c r="AG286" i="4"/>
  <c r="AI285" i="4"/>
  <c r="AM284" i="4"/>
  <c r="Y284" i="4"/>
  <c r="AA283" i="4"/>
  <c r="AC282" i="4"/>
  <c r="AE281" i="4"/>
  <c r="AG280" i="4"/>
  <c r="AI279" i="4"/>
  <c r="AM278" i="4"/>
  <c r="Y672" i="4"/>
  <c r="AG622" i="4"/>
  <c r="AB600" i="4"/>
  <c r="X579" i="4"/>
  <c r="AH562" i="4"/>
  <c r="AF547" i="4"/>
  <c r="X538" i="4"/>
  <c r="AB521" i="4"/>
  <c r="AB515" i="4"/>
  <c r="Y508" i="4"/>
  <c r="AF502" i="4"/>
  <c r="AD497" i="4"/>
  <c r="AI485" i="4"/>
  <c r="AC480" i="4"/>
  <c r="AB475" i="4"/>
  <c r="AG470" i="4"/>
  <c r="Y467" i="4"/>
  <c r="AB464" i="4"/>
  <c r="AI457" i="4"/>
  <c r="Y455" i="4"/>
  <c r="AG451" i="4"/>
  <c r="AD445" i="4"/>
  <c r="AC442" i="4"/>
  <c r="AG439" i="4"/>
  <c r="AA436" i="4"/>
  <c r="AD433" i="4"/>
  <c r="X430" i="4"/>
  <c r="X427" i="4"/>
  <c r="Y425" i="4"/>
  <c r="AI422" i="4"/>
  <c r="Z419" i="4"/>
  <c r="AD417" i="4"/>
  <c r="AH415" i="4"/>
  <c r="X414" i="4"/>
  <c r="AB412" i="4"/>
  <c r="AF410" i="4"/>
  <c r="Z407" i="4"/>
  <c r="AD405" i="4"/>
  <c r="AH403" i="4"/>
  <c r="X402" i="4"/>
  <c r="AB400" i="4"/>
  <c r="AF398" i="4"/>
  <c r="Z395" i="4"/>
  <c r="AD393" i="4"/>
  <c r="AI391" i="4"/>
  <c r="AB390" i="4"/>
  <c r="AH388" i="4"/>
  <c r="AD387" i="4"/>
  <c r="AM385" i="4"/>
  <c r="AC384" i="4"/>
  <c r="Y383" i="4"/>
  <c r="AE381" i="4"/>
  <c r="X380" i="4"/>
  <c r="AD378" i="4"/>
  <c r="Z377" i="4"/>
  <c r="AG375" i="4"/>
  <c r="Y374" i="4"/>
  <c r="AI372" i="4"/>
  <c r="AA371" i="4"/>
  <c r="AH369" i="4"/>
  <c r="Z368" i="4"/>
  <c r="AC365" i="4"/>
  <c r="AI363" i="4"/>
  <c r="AE362" i="4"/>
  <c r="AM360" i="4"/>
  <c r="AD359" i="4"/>
  <c r="AB358" i="4"/>
  <c r="AH355" i="4"/>
  <c r="AB354" i="4"/>
  <c r="Z353" i="4"/>
  <c r="AH351" i="4"/>
  <c r="AF350" i="4"/>
  <c r="Z349" i="4"/>
  <c r="X348" i="4"/>
  <c r="AF346" i="4"/>
  <c r="AH345" i="4"/>
  <c r="X344" i="4"/>
  <c r="Z343" i="4"/>
  <c r="AB342" i="4"/>
  <c r="AD341" i="4"/>
  <c r="AF340" i="4"/>
  <c r="AH339" i="4"/>
  <c r="X338" i="4"/>
  <c r="Z337" i="4"/>
  <c r="AB336" i="4"/>
  <c r="AD335" i="4"/>
  <c r="AF334" i="4"/>
  <c r="AH333" i="4"/>
  <c r="X332" i="4"/>
  <c r="Z331" i="4"/>
  <c r="AB330" i="4"/>
  <c r="AD329" i="4"/>
  <c r="AF328" i="4"/>
  <c r="AH327" i="4"/>
  <c r="X326" i="4"/>
  <c r="Z325" i="4"/>
  <c r="AB324" i="4"/>
  <c r="AD323" i="4"/>
  <c r="AF322" i="4"/>
  <c r="AH321" i="4"/>
  <c r="X320" i="4"/>
  <c r="Z319" i="4"/>
  <c r="AB318" i="4"/>
  <c r="AD317" i="4"/>
  <c r="AF316" i="4"/>
  <c r="AH315" i="4"/>
  <c r="X314" i="4"/>
  <c r="Z313" i="4"/>
  <c r="AB312" i="4"/>
  <c r="AD311" i="4"/>
  <c r="AF310" i="4"/>
  <c r="AH309" i="4"/>
  <c r="X308" i="4"/>
  <c r="Z307" i="4"/>
  <c r="AB306" i="4"/>
  <c r="AD305" i="4"/>
  <c r="AF304" i="4"/>
  <c r="AH303" i="4"/>
  <c r="X302" i="4"/>
  <c r="Z301" i="4"/>
  <c r="AB300" i="4"/>
  <c r="AD299" i="4"/>
  <c r="AF298" i="4"/>
  <c r="AH297" i="4"/>
  <c r="X296" i="4"/>
  <c r="Z295" i="4"/>
  <c r="AB294" i="4"/>
  <c r="AD293" i="4"/>
  <c r="AF292" i="4"/>
  <c r="AH291" i="4"/>
  <c r="X290" i="4"/>
  <c r="Z289" i="4"/>
  <c r="AB288" i="4"/>
  <c r="AD287" i="4"/>
  <c r="AF286" i="4"/>
  <c r="AH285" i="4"/>
  <c r="X284" i="4"/>
  <c r="Z283" i="4"/>
  <c r="AB282" i="4"/>
  <c r="AD281" i="4"/>
  <c r="AF280" i="4"/>
  <c r="AH279" i="4"/>
  <c r="AA662" i="4"/>
  <c r="Y661" i="4"/>
  <c r="AH621" i="4"/>
  <c r="AH593" i="4"/>
  <c r="AH576" i="4"/>
  <c r="AE559" i="4"/>
  <c r="AB546" i="4"/>
  <c r="AM536" i="4"/>
  <c r="AG527" i="4"/>
  <c r="AI520" i="4"/>
  <c r="AG513" i="4"/>
  <c r="Y502" i="4"/>
  <c r="AG490" i="4"/>
  <c r="AF484" i="4"/>
  <c r="AE479" i="4"/>
  <c r="Z475" i="4"/>
  <c r="AH469" i="4"/>
  <c r="AD463" i="4"/>
  <c r="AC460" i="4"/>
  <c r="AG457" i="4"/>
  <c r="AA454" i="4"/>
  <c r="AD451" i="4"/>
  <c r="X448" i="4"/>
  <c r="AM444" i="4"/>
  <c r="AA442" i="4"/>
  <c r="AI438" i="4"/>
  <c r="X436" i="4"/>
  <c r="AF432" i="4"/>
  <c r="AE429" i="4"/>
  <c r="AE424" i="4"/>
  <c r="AF422" i="4"/>
  <c r="AC420" i="4"/>
  <c r="AG418" i="4"/>
  <c r="AM416" i="4"/>
  <c r="AA415" i="4"/>
  <c r="AE413" i="4"/>
  <c r="AI411" i="4"/>
  <c r="Y410" i="4"/>
  <c r="AC408" i="4"/>
  <c r="AG406" i="4"/>
  <c r="AM404" i="4"/>
  <c r="AA403" i="4"/>
  <c r="AE401" i="4"/>
  <c r="AI399" i="4"/>
  <c r="Y398" i="4"/>
  <c r="AC396" i="4"/>
  <c r="AG394" i="4"/>
  <c r="AM392" i="4"/>
  <c r="AG391" i="4"/>
  <c r="Y390" i="4"/>
  <c r="AF388" i="4"/>
  <c r="X387" i="4"/>
  <c r="AH385" i="4"/>
  <c r="AA384" i="4"/>
  <c r="AG382" i="4"/>
  <c r="AC381" i="4"/>
  <c r="AI379" i="4"/>
  <c r="AB378" i="4"/>
  <c r="AH376" i="4"/>
  <c r="AD375" i="4"/>
  <c r="AM373" i="4"/>
  <c r="AC372" i="4"/>
  <c r="Y371" i="4"/>
  <c r="AE369" i="4"/>
  <c r="X368" i="4"/>
  <c r="AD366" i="4"/>
  <c r="Z365" i="4"/>
  <c r="AG363" i="4"/>
  <c r="Y362" i="4"/>
  <c r="AI360" i="4"/>
  <c r="AB359" i="4"/>
  <c r="AH356" i="4"/>
  <c r="AB355" i="4"/>
  <c r="Z354" i="4"/>
  <c r="AH352" i="4"/>
  <c r="AF351" i="4"/>
  <c r="Z350" i="4"/>
  <c r="X349" i="4"/>
  <c r="AF347" i="4"/>
  <c r="AD346" i="4"/>
  <c r="AF345" i="4"/>
  <c r="AH344" i="4"/>
  <c r="X343" i="4"/>
  <c r="Z342" i="4"/>
  <c r="AB341" i="4"/>
  <c r="AD340" i="4"/>
  <c r="AF339" i="4"/>
  <c r="AH338" i="4"/>
  <c r="X337" i="4"/>
  <c r="Z336" i="4"/>
  <c r="AB335" i="4"/>
  <c r="AD334" i="4"/>
  <c r="AF333" i="4"/>
  <c r="X660" i="4"/>
  <c r="AG613" i="4"/>
  <c r="AF592" i="4"/>
  <c r="AC576" i="4"/>
  <c r="AB558" i="4"/>
  <c r="AG545" i="4"/>
  <c r="AF534" i="4"/>
  <c r="AD527" i="4"/>
  <c r="AM519" i="4"/>
  <c r="AF513" i="4"/>
  <c r="AH507" i="4"/>
  <c r="AI500" i="4"/>
  <c r="X495" i="4"/>
  <c r="AF490" i="4"/>
  <c r="AE484" i="4"/>
  <c r="AD479" i="4"/>
  <c r="AH473" i="4"/>
  <c r="AE469" i="4"/>
  <c r="AI466" i="4"/>
  <c r="AC463" i="4"/>
  <c r="AB460" i="4"/>
  <c r="Y454" i="4"/>
  <c r="AC451" i="4"/>
  <c r="AM447" i="4"/>
  <c r="AD441" i="4"/>
  <c r="AG438" i="4"/>
  <c r="AM435" i="4"/>
  <c r="AE432" i="4"/>
  <c r="AD429" i="4"/>
  <c r="AB426" i="4"/>
  <c r="AC424" i="4"/>
  <c r="AE422" i="4"/>
  <c r="AB420" i="4"/>
  <c r="AF418" i="4"/>
  <c r="Z415" i="4"/>
  <c r="AD413" i="4"/>
  <c r="AH411" i="4"/>
  <c r="X410" i="4"/>
  <c r="AB408" i="4"/>
  <c r="AF406" i="4"/>
  <c r="Z403" i="4"/>
  <c r="AD401" i="4"/>
  <c r="AH399" i="4"/>
  <c r="X398" i="4"/>
  <c r="AB396" i="4"/>
  <c r="AF394" i="4"/>
  <c r="AB391" i="4"/>
  <c r="X390" i="4"/>
  <c r="AE388" i="4"/>
  <c r="AM386" i="4"/>
  <c r="AG385" i="4"/>
  <c r="Y384" i="4"/>
  <c r="AF382" i="4"/>
  <c r="X381" i="4"/>
  <c r="AH379" i="4"/>
  <c r="AA378" i="4"/>
  <c r="AG376" i="4"/>
  <c r="AC375" i="4"/>
  <c r="AI373" i="4"/>
  <c r="AB372" i="4"/>
  <c r="AH370" i="4"/>
  <c r="AD369" i="4"/>
  <c r="AM367" i="4"/>
  <c r="AC366" i="4"/>
  <c r="Y365" i="4"/>
  <c r="AE363" i="4"/>
  <c r="X362" i="4"/>
  <c r="AD360" i="4"/>
  <c r="AA359" i="4"/>
  <c r="AI357" i="4"/>
  <c r="AG356" i="4"/>
  <c r="AA355" i="4"/>
  <c r="Y354" i="4"/>
  <c r="AG352" i="4"/>
  <c r="AE351" i="4"/>
  <c r="Y350" i="4"/>
  <c r="AM348" i="4"/>
  <c r="AE347" i="4"/>
  <c r="AC346" i="4"/>
  <c r="AE345" i="4"/>
  <c r="AG344" i="4"/>
  <c r="AI343" i="4"/>
  <c r="X915" i="4"/>
  <c r="AC657" i="4"/>
  <c r="AF612" i="4"/>
  <c r="Z592" i="4"/>
  <c r="AD571" i="4"/>
  <c r="AE557" i="4"/>
  <c r="AE545" i="4"/>
  <c r="AE534" i="4"/>
  <c r="AC527" i="4"/>
  <c r="AB518" i="4"/>
  <c r="AH512" i="4"/>
  <c r="AG507" i="4"/>
  <c r="AH500" i="4"/>
  <c r="Z489" i="4"/>
  <c r="Y484" i="4"/>
  <c r="AC479" i="4"/>
  <c r="AC473" i="4"/>
  <c r="AD469" i="4"/>
  <c r="X466" i="4"/>
  <c r="AM462" i="4"/>
  <c r="AA460" i="4"/>
  <c r="AI456" i="4"/>
  <c r="X454" i="4"/>
  <c r="AF450" i="4"/>
  <c r="AE447" i="4"/>
  <c r="AI444" i="4"/>
  <c r="AC441" i="4"/>
  <c r="AF438" i="4"/>
  <c r="Z435" i="4"/>
  <c r="Y432" i="4"/>
  <c r="AC429" i="4"/>
  <c r="AA426" i="4"/>
  <c r="AB424" i="4"/>
  <c r="X422" i="4"/>
  <c r="AA420" i="4"/>
  <c r="AE418" i="4"/>
  <c r="AI416" i="4"/>
  <c r="Y415" i="4"/>
  <c r="AC413" i="4"/>
  <c r="AG411" i="4"/>
  <c r="AM409" i="4"/>
  <c r="AA408" i="4"/>
  <c r="AE406" i="4"/>
  <c r="AI404" i="4"/>
  <c r="Y403" i="4"/>
  <c r="AC401" i="4"/>
  <c r="AG399" i="4"/>
  <c r="AM397" i="4"/>
  <c r="AA396" i="4"/>
  <c r="AE394" i="4"/>
  <c r="AI392" i="4"/>
  <c r="AA391" i="4"/>
  <c r="AM389" i="4"/>
  <c r="AC388" i="4"/>
  <c r="AB385" i="4"/>
  <c r="X384" i="4"/>
  <c r="AE382" i="4"/>
  <c r="AM380" i="4"/>
  <c r="AG379" i="4"/>
  <c r="Y378" i="4"/>
  <c r="AF376" i="4"/>
  <c r="X375" i="4"/>
  <c r="AH373" i="4"/>
  <c r="AA372" i="4"/>
  <c r="AG370" i="4"/>
  <c r="AC369" i="4"/>
  <c r="AI367" i="4"/>
  <c r="AB366" i="4"/>
  <c r="AH364" i="4"/>
  <c r="AD363" i="4"/>
  <c r="AM361" i="4"/>
  <c r="AC360" i="4"/>
  <c r="Z359" i="4"/>
  <c r="AH357" i="4"/>
  <c r="AF356" i="4"/>
  <c r="Z355" i="4"/>
  <c r="X354" i="4"/>
  <c r="AF352" i="4"/>
  <c r="AD351" i="4"/>
  <c r="X350" i="4"/>
  <c r="AD347" i="4"/>
  <c r="AB346" i="4"/>
  <c r="AD345" i="4"/>
  <c r="AF344" i="4"/>
  <c r="AH343" i="4"/>
  <c r="X342" i="4"/>
  <c r="Z341" i="4"/>
  <c r="AB340" i="4"/>
  <c r="AD339" i="4"/>
  <c r="AF338" i="4"/>
  <c r="AH337" i="4"/>
  <c r="X336" i="4"/>
  <c r="AG639" i="4"/>
  <c r="AH611" i="4"/>
  <c r="AC586" i="4"/>
  <c r="AC570" i="4"/>
  <c r="AB557" i="4"/>
  <c r="Y542" i="4"/>
  <c r="AA534" i="4"/>
  <c r="AB524" i="4"/>
  <c r="X518" i="4"/>
  <c r="AB512" i="4"/>
  <c r="AD505" i="4"/>
  <c r="AA500" i="4"/>
  <c r="AC493" i="4"/>
  <c r="AB488" i="4"/>
  <c r="AG483" i="4"/>
  <c r="AI472" i="4"/>
  <c r="AF468" i="4"/>
  <c r="AE465" i="4"/>
  <c r="AI462" i="4"/>
  <c r="AC459" i="4"/>
  <c r="AF456" i="4"/>
  <c r="Z453" i="4"/>
  <c r="Y450" i="4"/>
  <c r="AC447" i="4"/>
  <c r="AM443" i="4"/>
  <c r="Z441" i="4"/>
  <c r="AH437" i="4"/>
  <c r="AG434" i="4"/>
  <c r="AM431" i="4"/>
  <c r="AE428" i="4"/>
  <c r="X426" i="4"/>
  <c r="AH423" i="4"/>
  <c r="AI421" i="4"/>
  <c r="X420" i="4"/>
  <c r="AB418" i="4"/>
  <c r="AF416" i="4"/>
  <c r="Z413" i="4"/>
  <c r="AD411" i="4"/>
  <c r="AH409" i="4"/>
  <c r="X408" i="4"/>
  <c r="AB406" i="4"/>
  <c r="AF404" i="4"/>
  <c r="Z401" i="4"/>
  <c r="AD399" i="4"/>
  <c r="AH397" i="4"/>
  <c r="X396" i="4"/>
  <c r="AB394" i="4"/>
  <c r="AF392" i="4"/>
  <c r="Y391" i="4"/>
  <c r="AE389" i="4"/>
  <c r="AA388" i="4"/>
  <c r="AG386" i="4"/>
  <c r="Z385" i="4"/>
  <c r="AF383" i="4"/>
  <c r="AB382" i="4"/>
  <c r="AI380" i="4"/>
  <c r="AA379" i="4"/>
  <c r="AM377" i="4"/>
  <c r="AC376" i="4"/>
  <c r="AB373" i="4"/>
  <c r="X372" i="4"/>
  <c r="AE370" i="4"/>
  <c r="AM368" i="4"/>
  <c r="AG367" i="4"/>
  <c r="Y366" i="4"/>
  <c r="AF364" i="4"/>
  <c r="X363" i="4"/>
  <c r="AH361" i="4"/>
  <c r="AA360" i="4"/>
  <c r="AH358" i="4"/>
  <c r="AF357" i="4"/>
  <c r="Z356" i="4"/>
  <c r="X355" i="4"/>
  <c r="AF353" i="4"/>
  <c r="AD352" i="4"/>
  <c r="X351" i="4"/>
  <c r="AD348" i="4"/>
  <c r="AB347" i="4"/>
  <c r="Z346" i="4"/>
  <c r="AA622" i="4"/>
  <c r="AE547" i="4"/>
  <c r="AM514" i="4"/>
  <c r="AH490" i="4"/>
  <c r="AI469" i="4"/>
  <c r="AH457" i="4"/>
  <c r="AC445" i="4"/>
  <c r="AC433" i="4"/>
  <c r="AG422" i="4"/>
  <c r="AG415" i="4"/>
  <c r="AI408" i="4"/>
  <c r="AM401" i="4"/>
  <c r="Y395" i="4"/>
  <c r="AG388" i="4"/>
  <c r="AH382" i="4"/>
  <c r="Y377" i="4"/>
  <c r="Z371" i="4"/>
  <c r="AA365" i="4"/>
  <c r="AC359" i="4"/>
  <c r="AA354" i="4"/>
  <c r="Y349" i="4"/>
  <c r="AA345" i="4"/>
  <c r="AH342" i="4"/>
  <c r="AE340" i="4"/>
  <c r="AE338" i="4"/>
  <c r="AG336" i="4"/>
  <c r="AE334" i="4"/>
  <c r="AI332" i="4"/>
  <c r="AF331" i="4"/>
  <c r="X330" i="4"/>
  <c r="AD328" i="4"/>
  <c r="AA327" i="4"/>
  <c r="AG325" i="4"/>
  <c r="Y324" i="4"/>
  <c r="AE322" i="4"/>
  <c r="AB321" i="4"/>
  <c r="AH319" i="4"/>
  <c r="Z318" i="4"/>
  <c r="AM316" i="4"/>
  <c r="AC315" i="4"/>
  <c r="AI313" i="4"/>
  <c r="AA312" i="4"/>
  <c r="X311" i="4"/>
  <c r="AD309" i="4"/>
  <c r="AG306" i="4"/>
  <c r="Y305" i="4"/>
  <c r="AE303" i="4"/>
  <c r="AM301" i="4"/>
  <c r="AH300" i="4"/>
  <c r="Z299" i="4"/>
  <c r="AF297" i="4"/>
  <c r="AC296" i="4"/>
  <c r="AI294" i="4"/>
  <c r="AA293" i="4"/>
  <c r="AG291" i="4"/>
  <c r="AD290" i="4"/>
  <c r="AB287" i="4"/>
  <c r="Y286" i="4"/>
  <c r="AE284" i="4"/>
  <c r="AM282" i="4"/>
  <c r="AI281" i="4"/>
  <c r="AC280" i="4"/>
  <c r="AB279" i="4"/>
  <c r="AB278" i="4"/>
  <c r="AD277" i="4"/>
  <c r="AF276" i="4"/>
  <c r="AH275" i="4"/>
  <c r="X274" i="4"/>
  <c r="Z273" i="4"/>
  <c r="AB272" i="4"/>
  <c r="AD271" i="4"/>
  <c r="AF270" i="4"/>
  <c r="AH269" i="4"/>
  <c r="X268" i="4"/>
  <c r="Z267" i="4"/>
  <c r="AB266" i="4"/>
  <c r="AD265" i="4"/>
  <c r="AF264" i="4"/>
  <c r="AH263" i="4"/>
  <c r="X262" i="4"/>
  <c r="Z261" i="4"/>
  <c r="AB260" i="4"/>
  <c r="AD259" i="4"/>
  <c r="AF258" i="4"/>
  <c r="AH257" i="4"/>
  <c r="X256" i="4"/>
  <c r="Z255" i="4"/>
  <c r="AB254" i="4"/>
  <c r="AD253" i="4"/>
  <c r="AF252" i="4"/>
  <c r="AH251" i="4"/>
  <c r="X250" i="4"/>
  <c r="Z249" i="4"/>
  <c r="AB248" i="4"/>
  <c r="AD247" i="4"/>
  <c r="AF246" i="4"/>
  <c r="AH245" i="4"/>
  <c r="X244" i="4"/>
  <c r="Z243" i="4"/>
  <c r="AB242" i="4"/>
  <c r="AD241" i="4"/>
  <c r="AF240" i="4"/>
  <c r="AH239" i="4"/>
  <c r="X238" i="4"/>
  <c r="Z237" i="4"/>
  <c r="AB236" i="4"/>
  <c r="AD235" i="4"/>
  <c r="AF234" i="4"/>
  <c r="AH233" i="4"/>
  <c r="X232" i="4"/>
  <c r="Z231" i="4"/>
  <c r="AB230" i="4"/>
  <c r="AD229" i="4"/>
  <c r="AF228" i="4"/>
  <c r="AH227" i="4"/>
  <c r="X226" i="4"/>
  <c r="Z225" i="4"/>
  <c r="AB224" i="4"/>
  <c r="AD223" i="4"/>
  <c r="AF222" i="4"/>
  <c r="AH221" i="4"/>
  <c r="X220" i="4"/>
  <c r="Z219" i="4"/>
  <c r="AB218" i="4"/>
  <c r="AD217" i="4"/>
  <c r="AF216" i="4"/>
  <c r="AH215" i="4"/>
  <c r="X214" i="4"/>
  <c r="Z213" i="4"/>
  <c r="AB212" i="4"/>
  <c r="AD211" i="4"/>
  <c r="AF210" i="4"/>
  <c r="AH209" i="4"/>
  <c r="X208" i="4"/>
  <c r="Z207" i="4"/>
  <c r="AB206" i="4"/>
  <c r="AD205" i="4"/>
  <c r="AF204" i="4"/>
  <c r="AH203" i="4"/>
  <c r="X202" i="4"/>
  <c r="Z201" i="4"/>
  <c r="AB200" i="4"/>
  <c r="AD199" i="4"/>
  <c r="AF198" i="4"/>
  <c r="AA612" i="4"/>
  <c r="AE542" i="4"/>
  <c r="AC512" i="4"/>
  <c r="AI488" i="4"/>
  <c r="AC469" i="4"/>
  <c r="AG456" i="4"/>
  <c r="X444" i="4"/>
  <c r="X432" i="4"/>
  <c r="AM421" i="4"/>
  <c r="AM414" i="4"/>
  <c r="Y408" i="4"/>
  <c r="AA401" i="4"/>
  <c r="AC394" i="4"/>
  <c r="AB388" i="4"/>
  <c r="AC382" i="4"/>
  <c r="AE376" i="4"/>
  <c r="AF370" i="4"/>
  <c r="AG364" i="4"/>
  <c r="Y359" i="4"/>
  <c r="AM353" i="4"/>
  <c r="AI348" i="4"/>
  <c r="AI344" i="4"/>
  <c r="AG342" i="4"/>
  <c r="AC340" i="4"/>
  <c r="AD338" i="4"/>
  <c r="AA336" i="4"/>
  <c r="AC334" i="4"/>
  <c r="AH332" i="4"/>
  <c r="AE331" i="4"/>
  <c r="AM329" i="4"/>
  <c r="AC328" i="4"/>
  <c r="AI326" i="4"/>
  <c r="AF325" i="4"/>
  <c r="X324" i="4"/>
  <c r="AD322" i="4"/>
  <c r="AA321" i="4"/>
  <c r="AG319" i="4"/>
  <c r="Y318" i="4"/>
  <c r="AE316" i="4"/>
  <c r="AB315" i="4"/>
  <c r="AH313" i="4"/>
  <c r="Z312" i="4"/>
  <c r="AM310" i="4"/>
  <c r="AC309" i="4"/>
  <c r="AI307" i="4"/>
  <c r="AA306" i="4"/>
  <c r="X305" i="4"/>
  <c r="AD303" i="4"/>
  <c r="AG300" i="4"/>
  <c r="Y299" i="4"/>
  <c r="AE297" i="4"/>
  <c r="AM295" i="4"/>
  <c r="AH294" i="4"/>
  <c r="Z293" i="4"/>
  <c r="AF291" i="4"/>
  <c r="AC290" i="4"/>
  <c r="AI288" i="4"/>
  <c r="AA287" i="4"/>
  <c r="AG285" i="4"/>
  <c r="AD284" i="4"/>
  <c r="AF281" i="4"/>
  <c r="AB280" i="4"/>
  <c r="AA279" i="4"/>
  <c r="AA278" i="4"/>
  <c r="AC277" i="4"/>
  <c r="AE276" i="4"/>
  <c r="AG275" i="4"/>
  <c r="AI274" i="4"/>
  <c r="AM273" i="4"/>
  <c r="Y273" i="4"/>
  <c r="AA272" i="4"/>
  <c r="AC271" i="4"/>
  <c r="AE270" i="4"/>
  <c r="AG269" i="4"/>
  <c r="AI268" i="4"/>
  <c r="AM267" i="4"/>
  <c r="Y267" i="4"/>
  <c r="AA266" i="4"/>
  <c r="AC265" i="4"/>
  <c r="AE264" i="4"/>
  <c r="AG263" i="4"/>
  <c r="AI262" i="4"/>
  <c r="AM261" i="4"/>
  <c r="Y261" i="4"/>
  <c r="AA260" i="4"/>
  <c r="AC259" i="4"/>
  <c r="AE258" i="4"/>
  <c r="AG257" i="4"/>
  <c r="AI256" i="4"/>
  <c r="AM255" i="4"/>
  <c r="Y255" i="4"/>
  <c r="AA254" i="4"/>
  <c r="AC253" i="4"/>
  <c r="AE252" i="4"/>
  <c r="AG251" i="4"/>
  <c r="AI250" i="4"/>
  <c r="AM249" i="4"/>
  <c r="Y249" i="4"/>
  <c r="AA248" i="4"/>
  <c r="AC247" i="4"/>
  <c r="AE246" i="4"/>
  <c r="AG245" i="4"/>
  <c r="AI244" i="4"/>
  <c r="AM243" i="4"/>
  <c r="Y243" i="4"/>
  <c r="AA242" i="4"/>
  <c r="AC241" i="4"/>
  <c r="AE240" i="4"/>
  <c r="AG239" i="4"/>
  <c r="AI238" i="4"/>
  <c r="AM237" i="4"/>
  <c r="Y237" i="4"/>
  <c r="AA236" i="4"/>
  <c r="AC235" i="4"/>
  <c r="AE234" i="4"/>
  <c r="AG233" i="4"/>
  <c r="AI232" i="4"/>
  <c r="AM231" i="4"/>
  <c r="Y231" i="4"/>
  <c r="AA230" i="4"/>
  <c r="AC229" i="4"/>
  <c r="AE228" i="4"/>
  <c r="AG227" i="4"/>
  <c r="AI226" i="4"/>
  <c r="AM225" i="4"/>
  <c r="Y225" i="4"/>
  <c r="AA224" i="4"/>
  <c r="AC223" i="4"/>
  <c r="AE222" i="4"/>
  <c r="AG221" i="4"/>
  <c r="AI220" i="4"/>
  <c r="AM219" i="4"/>
  <c r="Y219" i="4"/>
  <c r="AA218" i="4"/>
  <c r="AC217" i="4"/>
  <c r="AE216" i="4"/>
  <c r="AG215" i="4"/>
  <c r="AI214" i="4"/>
  <c r="AM213" i="4"/>
  <c r="Y213" i="4"/>
  <c r="AA212" i="4"/>
  <c r="AC211" i="4"/>
  <c r="AE210" i="4"/>
  <c r="AG209" i="4"/>
  <c r="AI208" i="4"/>
  <c r="AM207" i="4"/>
  <c r="Y207" i="4"/>
  <c r="AA206" i="4"/>
  <c r="AC205" i="4"/>
  <c r="AE204" i="4"/>
  <c r="AG203" i="4"/>
  <c r="AI202" i="4"/>
  <c r="AM201" i="4"/>
  <c r="Y201" i="4"/>
  <c r="AA200" i="4"/>
  <c r="AC199" i="4"/>
  <c r="AE198" i="4"/>
  <c r="AI608" i="4"/>
  <c r="AI541" i="4"/>
  <c r="X511" i="4"/>
  <c r="AA488" i="4"/>
  <c r="AE468" i="4"/>
  <c r="AE456" i="4"/>
  <c r="AI443" i="4"/>
  <c r="Z431" i="4"/>
  <c r="AH421" i="4"/>
  <c r="AI414" i="4"/>
  <c r="AM407" i="4"/>
  <c r="Y401" i="4"/>
  <c r="AA394" i="4"/>
  <c r="AA382" i="4"/>
  <c r="AB376" i="4"/>
  <c r="AC370" i="4"/>
  <c r="AE364" i="4"/>
  <c r="AG358" i="4"/>
  <c r="AE353" i="4"/>
  <c r="AC348" i="4"/>
  <c r="AE344" i="4"/>
  <c r="AA342" i="4"/>
  <c r="AA340" i="4"/>
  <c r="AC338" i="4"/>
  <c r="Y336" i="4"/>
  <c r="AB334" i="4"/>
  <c r="AG332" i="4"/>
  <c r="Y331" i="4"/>
  <c r="AB328" i="4"/>
  <c r="AH326" i="4"/>
  <c r="AE325" i="4"/>
  <c r="AM323" i="4"/>
  <c r="AC322" i="4"/>
  <c r="AI320" i="4"/>
  <c r="AF319" i="4"/>
  <c r="X318" i="4"/>
  <c r="AD316" i="4"/>
  <c r="AA315" i="4"/>
  <c r="AG313" i="4"/>
  <c r="Y312" i="4"/>
  <c r="AE310" i="4"/>
  <c r="AB309" i="4"/>
  <c r="AH307" i="4"/>
  <c r="Z306" i="4"/>
  <c r="AM304" i="4"/>
  <c r="AC303" i="4"/>
  <c r="AI301" i="4"/>
  <c r="AA300" i="4"/>
  <c r="X299" i="4"/>
  <c r="AD297" i="4"/>
  <c r="AG294" i="4"/>
  <c r="Y293" i="4"/>
  <c r="AE291" i="4"/>
  <c r="AM289" i="4"/>
  <c r="AH288" i="4"/>
  <c r="Z287" i="4"/>
  <c r="AF285" i="4"/>
  <c r="AC284" i="4"/>
  <c r="AI282" i="4"/>
  <c r="AC281" i="4"/>
  <c r="AA280" i="4"/>
  <c r="Z279" i="4"/>
  <c r="Z278" i="4"/>
  <c r="AB277" i="4"/>
  <c r="AD276" i="4"/>
  <c r="AF275" i="4"/>
  <c r="AH274" i="4"/>
  <c r="X273" i="4"/>
  <c r="Z272" i="4"/>
  <c r="AB271" i="4"/>
  <c r="AD270" i="4"/>
  <c r="AF269" i="4"/>
  <c r="AH268" i="4"/>
  <c r="X267" i="4"/>
  <c r="Z266" i="4"/>
  <c r="AB265" i="4"/>
  <c r="AD264" i="4"/>
  <c r="AF263" i="4"/>
  <c r="AH262" i="4"/>
  <c r="X261" i="4"/>
  <c r="Z260" i="4"/>
  <c r="AB259" i="4"/>
  <c r="AD258" i="4"/>
  <c r="AF257" i="4"/>
  <c r="AH256" i="4"/>
  <c r="X255" i="4"/>
  <c r="Z254" i="4"/>
  <c r="AB253" i="4"/>
  <c r="AD252" i="4"/>
  <c r="AF251" i="4"/>
  <c r="AH250" i="4"/>
  <c r="X249" i="4"/>
  <c r="Z248" i="4"/>
  <c r="AB247" i="4"/>
  <c r="AD246" i="4"/>
  <c r="AF245" i="4"/>
  <c r="AH244" i="4"/>
  <c r="X243" i="4"/>
  <c r="Z242" i="4"/>
  <c r="AB241" i="4"/>
  <c r="AD240" i="4"/>
  <c r="AF239" i="4"/>
  <c r="AH238" i="4"/>
  <c r="X237" i="4"/>
  <c r="Z236" i="4"/>
  <c r="AB235" i="4"/>
  <c r="AD234" i="4"/>
  <c r="AF233" i="4"/>
  <c r="AH232" i="4"/>
  <c r="X231" i="4"/>
  <c r="Z230" i="4"/>
  <c r="AB229" i="4"/>
  <c r="AD228" i="4"/>
  <c r="AF227" i="4"/>
  <c r="AH226" i="4"/>
  <c r="X225" i="4"/>
  <c r="Z224" i="4"/>
  <c r="AB223" i="4"/>
  <c r="AD222" i="4"/>
  <c r="AF221" i="4"/>
  <c r="AH220" i="4"/>
  <c r="X219" i="4"/>
  <c r="Z218" i="4"/>
  <c r="AB217" i="4"/>
  <c r="AD216" i="4"/>
  <c r="AF215" i="4"/>
  <c r="AH214" i="4"/>
  <c r="X213" i="4"/>
  <c r="Z212" i="4"/>
  <c r="AB211" i="4"/>
  <c r="AD210" i="4"/>
  <c r="AF209" i="4"/>
  <c r="AH208" i="4"/>
  <c r="X207" i="4"/>
  <c r="Z206" i="4"/>
  <c r="AB205" i="4"/>
  <c r="AD204" i="4"/>
  <c r="AF203" i="4"/>
  <c r="AH202" i="4"/>
  <c r="X201" i="4"/>
  <c r="Z200" i="4"/>
  <c r="AB199" i="4"/>
  <c r="AG595" i="4"/>
  <c r="AM537" i="4"/>
  <c r="X508" i="4"/>
  <c r="AH485" i="4"/>
  <c r="AM466" i="4"/>
  <c r="AB454" i="4"/>
  <c r="AB442" i="4"/>
  <c r="AM429" i="4"/>
  <c r="AI420" i="4"/>
  <c r="AM413" i="4"/>
  <c r="Y407" i="4"/>
  <c r="AA400" i="4"/>
  <c r="AC393" i="4"/>
  <c r="AC387" i="4"/>
  <c r="AD381" i="4"/>
  <c r="AE375" i="4"/>
  <c r="AG369" i="4"/>
  <c r="AH363" i="4"/>
  <c r="AA358" i="4"/>
  <c r="Y353" i="4"/>
  <c r="AM347" i="4"/>
  <c r="AD344" i="4"/>
  <c r="Y342" i="4"/>
  <c r="Z340" i="4"/>
  <c r="AM337" i="4"/>
  <c r="AM335" i="4"/>
  <c r="AA334" i="4"/>
  <c r="AF332" i="4"/>
  <c r="X331" i="4"/>
  <c r="AI329" i="4"/>
  <c r="AA328" i="4"/>
  <c r="AG326" i="4"/>
  <c r="Y325" i="4"/>
  <c r="AB322" i="4"/>
  <c r="AH320" i="4"/>
  <c r="AE319" i="4"/>
  <c r="AM317" i="4"/>
  <c r="AC316" i="4"/>
  <c r="AI314" i="4"/>
  <c r="AF313" i="4"/>
  <c r="X312" i="4"/>
  <c r="AD310" i="4"/>
  <c r="AA309" i="4"/>
  <c r="AG307" i="4"/>
  <c r="Y306" i="4"/>
  <c r="AE304" i="4"/>
  <c r="AB303" i="4"/>
  <c r="AH301" i="4"/>
  <c r="Z300" i="4"/>
  <c r="AM298" i="4"/>
  <c r="AC297" i="4"/>
  <c r="AI295" i="4"/>
  <c r="AA294" i="4"/>
  <c r="X293" i="4"/>
  <c r="AD291" i="4"/>
  <c r="AG288" i="4"/>
  <c r="Y287" i="4"/>
  <c r="AE285" i="4"/>
  <c r="AM283" i="4"/>
  <c r="AH282" i="4"/>
  <c r="AB281" i="4"/>
  <c r="Z280" i="4"/>
  <c r="Y279" i="4"/>
  <c r="Y278" i="4"/>
  <c r="AA277" i="4"/>
  <c r="AC276" i="4"/>
  <c r="AE275" i="4"/>
  <c r="AG274" i="4"/>
  <c r="AI273" i="4"/>
  <c r="AM272" i="4"/>
  <c r="Y272" i="4"/>
  <c r="AA271" i="4"/>
  <c r="AC270" i="4"/>
  <c r="AE269" i="4"/>
  <c r="AG268" i="4"/>
  <c r="AI267" i="4"/>
  <c r="AM266" i="4"/>
  <c r="Y266" i="4"/>
  <c r="AA265" i="4"/>
  <c r="AC264" i="4"/>
  <c r="AE263" i="4"/>
  <c r="AG262" i="4"/>
  <c r="AI261" i="4"/>
  <c r="AM260" i="4"/>
  <c r="Y260" i="4"/>
  <c r="AA259" i="4"/>
  <c r="AC258" i="4"/>
  <c r="AE257" i="4"/>
  <c r="AG256" i="4"/>
  <c r="AI255" i="4"/>
  <c r="AM254" i="4"/>
  <c r="Y254" i="4"/>
  <c r="AA253" i="4"/>
  <c r="AC252" i="4"/>
  <c r="AE251" i="4"/>
  <c r="AG250" i="4"/>
  <c r="AI249" i="4"/>
  <c r="AM248" i="4"/>
  <c r="Y248" i="4"/>
  <c r="AA247" i="4"/>
  <c r="AC246" i="4"/>
  <c r="AE245" i="4"/>
  <c r="AG244" i="4"/>
  <c r="AI243" i="4"/>
  <c r="AM242" i="4"/>
  <c r="Y242" i="4"/>
  <c r="X592" i="4"/>
  <c r="AB534" i="4"/>
  <c r="Z506" i="4"/>
  <c r="X484" i="4"/>
  <c r="AM465" i="4"/>
  <c r="AM453" i="4"/>
  <c r="AA441" i="4"/>
  <c r="AF428" i="4"/>
  <c r="Y420" i="4"/>
  <c r="AA413" i="4"/>
  <c r="AC406" i="4"/>
  <c r="AE399" i="4"/>
  <c r="AG392" i="4"/>
  <c r="AI386" i="4"/>
  <c r="AM374" i="4"/>
  <c r="X369" i="4"/>
  <c r="AC363" i="4"/>
  <c r="AG357" i="4"/>
  <c r="AE352" i="4"/>
  <c r="AC347" i="4"/>
  <c r="AC344" i="4"/>
  <c r="AM341" i="4"/>
  <c r="Y340" i="4"/>
  <c r="AE585" i="4"/>
  <c r="AB533" i="4"/>
  <c r="Z505" i="4"/>
  <c r="AA482" i="4"/>
  <c r="AD465" i="4"/>
  <c r="Y453" i="4"/>
  <c r="Y441" i="4"/>
  <c r="AC428" i="4"/>
  <c r="AM419" i="4"/>
  <c r="Y413" i="4"/>
  <c r="AA406" i="4"/>
  <c r="AC399" i="4"/>
  <c r="AE392" i="4"/>
  <c r="AF386" i="4"/>
  <c r="AG380" i="4"/>
  <c r="AI374" i="4"/>
  <c r="AM362" i="4"/>
  <c r="AE357" i="4"/>
  <c r="AC352" i="4"/>
  <c r="AA347" i="4"/>
  <c r="AM343" i="4"/>
  <c r="AG339" i="4"/>
  <c r="AG337" i="4"/>
  <c r="AI335" i="4"/>
  <c r="Y334" i="4"/>
  <c r="AD332" i="4"/>
  <c r="AB329" i="4"/>
  <c r="Y328" i="4"/>
  <c r="AE326" i="4"/>
  <c r="AM324" i="4"/>
  <c r="AC323" i="4"/>
  <c r="Z322" i="4"/>
  <c r="AF320" i="4"/>
  <c r="X319" i="4"/>
  <c r="AI317" i="4"/>
  <c r="AA316" i="4"/>
  <c r="AG314" i="4"/>
  <c r="Y313" i="4"/>
  <c r="AB310" i="4"/>
  <c r="AH308" i="4"/>
  <c r="AE307" i="4"/>
  <c r="AM305" i="4"/>
  <c r="AC304" i="4"/>
  <c r="AI302" i="4"/>
  <c r="AF301" i="4"/>
  <c r="X300" i="4"/>
  <c r="AD298" i="4"/>
  <c r="AA297" i="4"/>
  <c r="AG295" i="4"/>
  <c r="Y294" i="4"/>
  <c r="AE292" i="4"/>
  <c r="AB291" i="4"/>
  <c r="AH289" i="4"/>
  <c r="Z288" i="4"/>
  <c r="AM286" i="4"/>
  <c r="AC285" i="4"/>
  <c r="AI283" i="4"/>
  <c r="AD282" i="4"/>
  <c r="Z281" i="4"/>
  <c r="X280" i="4"/>
  <c r="AI278" i="4"/>
  <c r="AM277" i="4"/>
  <c r="Y277" i="4"/>
  <c r="AA276" i="4"/>
  <c r="AC275" i="4"/>
  <c r="AE274" i="4"/>
  <c r="AG273" i="4"/>
  <c r="AI272" i="4"/>
  <c r="AM271" i="4"/>
  <c r="Y271" i="4"/>
  <c r="AA270" i="4"/>
  <c r="AC269" i="4"/>
  <c r="AE268" i="4"/>
  <c r="AG267" i="4"/>
  <c r="AI266" i="4"/>
  <c r="AM265" i="4"/>
  <c r="Y265" i="4"/>
  <c r="AA264" i="4"/>
  <c r="AC263" i="4"/>
  <c r="AE262" i="4"/>
  <c r="AG261" i="4"/>
  <c r="AI260" i="4"/>
  <c r="AM259" i="4"/>
  <c r="Y259" i="4"/>
  <c r="AA258" i="4"/>
  <c r="AC257" i="4"/>
  <c r="AE256" i="4"/>
  <c r="AG255" i="4"/>
  <c r="AI254" i="4"/>
  <c r="AM253" i="4"/>
  <c r="Y253" i="4"/>
  <c r="AA252" i="4"/>
  <c r="AC251" i="4"/>
  <c r="AE250" i="4"/>
  <c r="AG249" i="4"/>
  <c r="AI248" i="4"/>
  <c r="AM247" i="4"/>
  <c r="Y247" i="4"/>
  <c r="AA246" i="4"/>
  <c r="AC245" i="4"/>
  <c r="AE244" i="4"/>
  <c r="AG243" i="4"/>
  <c r="AI242" i="4"/>
  <c r="AM241" i="4"/>
  <c r="Y241" i="4"/>
  <c r="AA240" i="4"/>
  <c r="AC239" i="4"/>
  <c r="AE238" i="4"/>
  <c r="AG237" i="4"/>
  <c r="AI236" i="4"/>
  <c r="AM235" i="4"/>
  <c r="Y235" i="4"/>
  <c r="AA234" i="4"/>
  <c r="AC233" i="4"/>
  <c r="AE232" i="4"/>
  <c r="AG231" i="4"/>
  <c r="AI230" i="4"/>
  <c r="AM229" i="4"/>
  <c r="Y229" i="4"/>
  <c r="AA228" i="4"/>
  <c r="AC227" i="4"/>
  <c r="AE226" i="4"/>
  <c r="AG225" i="4"/>
  <c r="AI224" i="4"/>
  <c r="AM223" i="4"/>
  <c r="Y223" i="4"/>
  <c r="AA222" i="4"/>
  <c r="AC221" i="4"/>
  <c r="AE220" i="4"/>
  <c r="AG219" i="4"/>
  <c r="AI218" i="4"/>
  <c r="AM217" i="4"/>
  <c r="Y217" i="4"/>
  <c r="AA216" i="4"/>
  <c r="AC215" i="4"/>
  <c r="AE214" i="4"/>
  <c r="AG213" i="4"/>
  <c r="AI212" i="4"/>
  <c r="AM211" i="4"/>
  <c r="Y211" i="4"/>
  <c r="AA210" i="4"/>
  <c r="AC209" i="4"/>
  <c r="AE208" i="4"/>
  <c r="AG207" i="4"/>
  <c r="AI206" i="4"/>
  <c r="AM205" i="4"/>
  <c r="Y205" i="4"/>
  <c r="AA204" i="4"/>
  <c r="AC203" i="4"/>
  <c r="AE202" i="4"/>
  <c r="AG201" i="4"/>
  <c r="AI200" i="4"/>
  <c r="AM199" i="4"/>
  <c r="Y199" i="4"/>
  <c r="AM576" i="4"/>
  <c r="AH527" i="4"/>
  <c r="AD502" i="4"/>
  <c r="AB480" i="4"/>
  <c r="AA464" i="4"/>
  <c r="AE451" i="4"/>
  <c r="AM426" i="4"/>
  <c r="Y419" i="4"/>
  <c r="AA412" i="4"/>
  <c r="AC405" i="4"/>
  <c r="AE398" i="4"/>
  <c r="AH391" i="4"/>
  <c r="AI385" i="4"/>
  <c r="AM379" i="4"/>
  <c r="X374" i="4"/>
  <c r="Y368" i="4"/>
  <c r="Z362" i="4"/>
  <c r="AI356" i="4"/>
  <c r="AG351" i="4"/>
  <c r="AE346" i="4"/>
  <c r="AG343" i="4"/>
  <c r="AI341" i="4"/>
  <c r="AE339" i="4"/>
  <c r="AF337" i="4"/>
  <c r="AC335" i="4"/>
  <c r="AG333" i="4"/>
  <c r="AC332" i="4"/>
  <c r="AI330" i="4"/>
  <c r="AA329" i="4"/>
  <c r="AG327" i="4"/>
  <c r="AD326" i="4"/>
  <c r="AB323" i="4"/>
  <c r="Y322" i="4"/>
  <c r="AE320" i="4"/>
  <c r="AM318" i="4"/>
  <c r="AC317" i="4"/>
  <c r="Z316" i="4"/>
  <c r="AF314" i="4"/>
  <c r="X313" i="4"/>
  <c r="AI311" i="4"/>
  <c r="AA310" i="4"/>
  <c r="AG308" i="4"/>
  <c r="Y307" i="4"/>
  <c r="AB304" i="4"/>
  <c r="AH302" i="4"/>
  <c r="AE301" i="4"/>
  <c r="AM299" i="4"/>
  <c r="AC298" i="4"/>
  <c r="AI296" i="4"/>
  <c r="AF295" i="4"/>
  <c r="X294" i="4"/>
  <c r="AD292" i="4"/>
  <c r="AA291" i="4"/>
  <c r="AG289" i="4"/>
  <c r="Y288" i="4"/>
  <c r="AE286" i="4"/>
  <c r="AB285" i="4"/>
  <c r="AH283" i="4"/>
  <c r="AA282" i="4"/>
  <c r="Y281" i="4"/>
  <c r="AH278" i="4"/>
  <c r="X277" i="4"/>
  <c r="Z276" i="4"/>
  <c r="AB275" i="4"/>
  <c r="AD274" i="4"/>
  <c r="AF273" i="4"/>
  <c r="AH272" i="4"/>
  <c r="X271" i="4"/>
  <c r="Z270" i="4"/>
  <c r="AB269" i="4"/>
  <c r="AD268" i="4"/>
  <c r="AF267" i="4"/>
  <c r="AH266" i="4"/>
  <c r="X265" i="4"/>
  <c r="Z264" i="4"/>
  <c r="AB263" i="4"/>
  <c r="AD262" i="4"/>
  <c r="AF261" i="4"/>
  <c r="AH260" i="4"/>
  <c r="X259" i="4"/>
  <c r="Z258" i="4"/>
  <c r="AB257" i="4"/>
  <c r="AD256" i="4"/>
  <c r="AF255" i="4"/>
  <c r="AH254" i="4"/>
  <c r="X253" i="4"/>
  <c r="Z252" i="4"/>
  <c r="AB251" i="4"/>
  <c r="AD250" i="4"/>
  <c r="AF249" i="4"/>
  <c r="AH248" i="4"/>
  <c r="X247" i="4"/>
  <c r="Z246" i="4"/>
  <c r="AB245" i="4"/>
  <c r="AD244" i="4"/>
  <c r="AF243" i="4"/>
  <c r="AH242" i="4"/>
  <c r="X241" i="4"/>
  <c r="Z240" i="4"/>
  <c r="AB239" i="4"/>
  <c r="AD238" i="4"/>
  <c r="AF237" i="4"/>
  <c r="AH236" i="4"/>
  <c r="X235" i="4"/>
  <c r="Z234" i="4"/>
  <c r="AB233" i="4"/>
  <c r="AD232" i="4"/>
  <c r="AF231" i="4"/>
  <c r="AH230" i="4"/>
  <c r="X229" i="4"/>
  <c r="Z228" i="4"/>
  <c r="AB227" i="4"/>
  <c r="AD226" i="4"/>
  <c r="AF225" i="4"/>
  <c r="AH224" i="4"/>
  <c r="X223" i="4"/>
  <c r="Z222" i="4"/>
  <c r="AB221" i="4"/>
  <c r="AD220" i="4"/>
  <c r="AF219" i="4"/>
  <c r="AH218" i="4"/>
  <c r="X217" i="4"/>
  <c r="Z216" i="4"/>
  <c r="AB215" i="4"/>
  <c r="AD214" i="4"/>
  <c r="AF213" i="4"/>
  <c r="AH212" i="4"/>
  <c r="X211" i="4"/>
  <c r="Z210" i="4"/>
  <c r="AB209" i="4"/>
  <c r="AD208" i="4"/>
  <c r="AF207" i="4"/>
  <c r="AH206" i="4"/>
  <c r="X205" i="4"/>
  <c r="Z204" i="4"/>
  <c r="AB203" i="4"/>
  <c r="AD202" i="4"/>
  <c r="AF201" i="4"/>
  <c r="AH200" i="4"/>
  <c r="X199" i="4"/>
  <c r="Z198" i="4"/>
  <c r="AC571" i="4"/>
  <c r="AD526" i="4"/>
  <c r="AB500" i="4"/>
  <c r="AM477" i="4"/>
  <c r="AE450" i="4"/>
  <c r="AE438" i="4"/>
  <c r="Y426" i="4"/>
  <c r="AC418" i="4"/>
  <c r="AE411" i="4"/>
  <c r="AG404" i="4"/>
  <c r="AI397" i="4"/>
  <c r="Z391" i="4"/>
  <c r="AA385" i="4"/>
  <c r="AB379" i="4"/>
  <c r="AG373" i="4"/>
  <c r="AH367" i="4"/>
  <c r="AI361" i="4"/>
  <c r="AE356" i="4"/>
  <c r="AC351" i="4"/>
  <c r="AA346" i="4"/>
  <c r="AF343" i="4"/>
  <c r="AC341" i="4"/>
  <c r="AC339" i="4"/>
  <c r="AE337" i="4"/>
  <c r="AA335" i="4"/>
  <c r="AE333" i="4"/>
  <c r="AM331" i="4"/>
  <c r="AH330" i="4"/>
  <c r="Z329" i="4"/>
  <c r="AF327" i="4"/>
  <c r="AC326" i="4"/>
  <c r="AI324" i="4"/>
  <c r="AA323" i="4"/>
  <c r="AG321" i="4"/>
  <c r="AD320" i="4"/>
  <c r="AB317" i="4"/>
  <c r="Y316" i="4"/>
  <c r="AE314" i="4"/>
  <c r="AM312" i="4"/>
  <c r="AC311" i="4"/>
  <c r="Z310" i="4"/>
  <c r="AF308" i="4"/>
  <c r="X307" i="4"/>
  <c r="AI305" i="4"/>
  <c r="AA304" i="4"/>
  <c r="AG302" i="4"/>
  <c r="Y301" i="4"/>
  <c r="AB298" i="4"/>
  <c r="AH296" i="4"/>
  <c r="AE295" i="4"/>
  <c r="AM293" i="4"/>
  <c r="AC292" i="4"/>
  <c r="AI290" i="4"/>
  <c r="AF289" i="4"/>
  <c r="X288" i="4"/>
  <c r="AD286" i="4"/>
  <c r="AA285" i="4"/>
  <c r="AG283" i="4"/>
  <c r="Z282" i="4"/>
  <c r="X281" i="4"/>
  <c r="AG279" i="4"/>
  <c r="AG278" i="4"/>
  <c r="AI277" i="4"/>
  <c r="AM276" i="4"/>
  <c r="Y276" i="4"/>
  <c r="AA275" i="4"/>
  <c r="AC274" i="4"/>
  <c r="AE273" i="4"/>
  <c r="AG272" i="4"/>
  <c r="AI271" i="4"/>
  <c r="AM270" i="4"/>
  <c r="Y270" i="4"/>
  <c r="AA269" i="4"/>
  <c r="AC268" i="4"/>
  <c r="AE267" i="4"/>
  <c r="AG266" i="4"/>
  <c r="AI265" i="4"/>
  <c r="AM264" i="4"/>
  <c r="Y264" i="4"/>
  <c r="AA263" i="4"/>
  <c r="AC262" i="4"/>
  <c r="AM867" i="4"/>
  <c r="AB570" i="4"/>
  <c r="AA524" i="4"/>
  <c r="AE499" i="4"/>
  <c r="AH477" i="4"/>
  <c r="X462" i="4"/>
  <c r="X450" i="4"/>
  <c r="AG437" i="4"/>
  <c r="AM425" i="4"/>
  <c r="AA418" i="4"/>
  <c r="AC411" i="4"/>
  <c r="AE404" i="4"/>
  <c r="AG397" i="4"/>
  <c r="AM390" i="4"/>
  <c r="Y385" i="4"/>
  <c r="Z379" i="4"/>
  <c r="AA373" i="4"/>
  <c r="AB367" i="4"/>
  <c r="AG361" i="4"/>
  <c r="Y356" i="4"/>
  <c r="AM350" i="4"/>
  <c r="Y346" i="4"/>
  <c r="AE343" i="4"/>
  <c r="AA341" i="4"/>
  <c r="AB339" i="4"/>
  <c r="Y337" i="4"/>
  <c r="Z335" i="4"/>
  <c r="AD333" i="4"/>
  <c r="AG330" i="4"/>
  <c r="Y329" i="4"/>
  <c r="AE327" i="4"/>
  <c r="AM325" i="4"/>
  <c r="AH324" i="4"/>
  <c r="Z323" i="4"/>
  <c r="AF321" i="4"/>
  <c r="AC320" i="4"/>
  <c r="AI318" i="4"/>
  <c r="AA317" i="4"/>
  <c r="AG315" i="4"/>
  <c r="AD314" i="4"/>
  <c r="AB311" i="4"/>
  <c r="Y310" i="4"/>
  <c r="AE308" i="4"/>
  <c r="AM306" i="4"/>
  <c r="AC305" i="4"/>
  <c r="Z304" i="4"/>
  <c r="AF302" i="4"/>
  <c r="X301" i="4"/>
  <c r="AI299" i="4"/>
  <c r="AA298" i="4"/>
  <c r="AG296" i="4"/>
  <c r="Y295" i="4"/>
  <c r="AB292" i="4"/>
  <c r="AH290" i="4"/>
  <c r="AE289" i="4"/>
  <c r="AM287" i="4"/>
  <c r="AC286" i="4"/>
  <c r="AI284" i="4"/>
  <c r="AF283" i="4"/>
  <c r="Y282" i="4"/>
  <c r="AM280" i="4"/>
  <c r="AF279" i="4"/>
  <c r="AF278" i="4"/>
  <c r="AH277" i="4"/>
  <c r="X276" i="4"/>
  <c r="Z275" i="4"/>
  <c r="AB274" i="4"/>
  <c r="AD273" i="4"/>
  <c r="AF272" i="4"/>
  <c r="AH271" i="4"/>
  <c r="X270" i="4"/>
  <c r="Z269" i="4"/>
  <c r="AB268" i="4"/>
  <c r="AD267" i="4"/>
  <c r="AF266" i="4"/>
  <c r="AH265" i="4"/>
  <c r="X264" i="4"/>
  <c r="Z263" i="4"/>
  <c r="AB262" i="4"/>
  <c r="AD261" i="4"/>
  <c r="AF260" i="4"/>
  <c r="AH259" i="4"/>
  <c r="X258" i="4"/>
  <c r="Z257" i="4"/>
  <c r="AB256" i="4"/>
  <c r="AD255" i="4"/>
  <c r="AF254" i="4"/>
  <c r="AH253" i="4"/>
  <c r="X252" i="4"/>
  <c r="Z251" i="4"/>
  <c r="AB250" i="4"/>
  <c r="AD249" i="4"/>
  <c r="AF248" i="4"/>
  <c r="AH247" i="4"/>
  <c r="X246" i="4"/>
  <c r="Z245" i="4"/>
  <c r="AB244" i="4"/>
  <c r="AD243" i="4"/>
  <c r="AF242" i="4"/>
  <c r="AC640" i="4"/>
  <c r="AC557" i="4"/>
  <c r="AA518" i="4"/>
  <c r="AI494" i="4"/>
  <c r="AD459" i="4"/>
  <c r="AD447" i="4"/>
  <c r="Y435" i="4"/>
  <c r="AA424" i="4"/>
  <c r="AG416" i="4"/>
  <c r="AI409" i="4"/>
  <c r="AM402" i="4"/>
  <c r="Y396" i="4"/>
  <c r="AF389" i="4"/>
  <c r="AM383" i="4"/>
  <c r="X378" i="4"/>
  <c r="Y372" i="4"/>
  <c r="AA366" i="4"/>
  <c r="AB360" i="4"/>
  <c r="Y355" i="4"/>
  <c r="AM349" i="4"/>
  <c r="AC345" i="4"/>
  <c r="AM342" i="4"/>
  <c r="X341" i="4"/>
  <c r="AI338" i="4"/>
  <c r="AI336" i="4"/>
  <c r="X335" i="4"/>
  <c r="AB333" i="4"/>
  <c r="AH331" i="4"/>
  <c r="Z330" i="4"/>
  <c r="AM328" i="4"/>
  <c r="AC327" i="4"/>
  <c r="AI325" i="4"/>
  <c r="AA324" i="4"/>
  <c r="X323" i="4"/>
  <c r="AD321" i="4"/>
  <c r="AG318" i="4"/>
  <c r="Y317" i="4"/>
  <c r="AE315" i="4"/>
  <c r="AM313" i="4"/>
  <c r="AH312" i="4"/>
  <c r="Z311" i="4"/>
  <c r="AF309" i="4"/>
  <c r="AC308" i="4"/>
  <c r="AI306" i="4"/>
  <c r="AA305" i="4"/>
  <c r="AG303" i="4"/>
  <c r="AD302" i="4"/>
  <c r="AB299" i="4"/>
  <c r="Y298" i="4"/>
  <c r="AE296" i="4"/>
  <c r="AM294" i="4"/>
  <c r="AC293" i="4"/>
  <c r="Z292" i="4"/>
  <c r="AF290" i="4"/>
  <c r="X289" i="4"/>
  <c r="AI287" i="4"/>
  <c r="AA286" i="4"/>
  <c r="AG284" i="4"/>
  <c r="Y283" i="4"/>
  <c r="AM281" i="4"/>
  <c r="AE280" i="4"/>
  <c r="AD279" i="4"/>
  <c r="AD278" i="4"/>
  <c r="AF277" i="4"/>
  <c r="AH276" i="4"/>
  <c r="X275" i="4"/>
  <c r="Z274" i="4"/>
  <c r="AB273" i="4"/>
  <c r="AD272" i="4"/>
  <c r="AF271" i="4"/>
  <c r="AH270" i="4"/>
  <c r="X269" i="4"/>
  <c r="Z268" i="4"/>
  <c r="AB267" i="4"/>
  <c r="AD266" i="4"/>
  <c r="AF265" i="4"/>
  <c r="AH264" i="4"/>
  <c r="X263" i="4"/>
  <c r="Z262" i="4"/>
  <c r="AB261" i="4"/>
  <c r="AD260" i="4"/>
  <c r="AF259" i="4"/>
  <c r="AH258" i="4"/>
  <c r="X257" i="4"/>
  <c r="Z256" i="4"/>
  <c r="AB255" i="4"/>
  <c r="AD254" i="4"/>
  <c r="AF253" i="4"/>
  <c r="AH252" i="4"/>
  <c r="AG638" i="4"/>
  <c r="Z553" i="4"/>
  <c r="AM517" i="4"/>
  <c r="AB493" i="4"/>
  <c r="AH472" i="4"/>
  <c r="AA459" i="4"/>
  <c r="AF446" i="4"/>
  <c r="AF434" i="4"/>
  <c r="AG423" i="4"/>
  <c r="AE416" i="4"/>
  <c r="AG409" i="4"/>
  <c r="AI402" i="4"/>
  <c r="AM395" i="4"/>
  <c r="AD389" i="4"/>
  <c r="AE383" i="4"/>
  <c r="AF377" i="4"/>
  <c r="AM371" i="4"/>
  <c r="X366" i="4"/>
  <c r="Y360" i="4"/>
  <c r="AM354" i="4"/>
  <c r="AI349" i="4"/>
  <c r="AB345" i="4"/>
  <c r="AI342" i="4"/>
  <c r="AM340" i="4"/>
  <c r="AG338" i="4"/>
  <c r="AH336" i="4"/>
  <c r="AM334" i="4"/>
  <c r="AA333" i="4"/>
  <c r="AG331" i="4"/>
  <c r="Y330" i="4"/>
  <c r="AE328" i="4"/>
  <c r="AB327" i="4"/>
  <c r="AH325" i="4"/>
  <c r="Z324" i="4"/>
  <c r="AM322" i="4"/>
  <c r="AC321" i="4"/>
  <c r="AI319" i="4"/>
  <c r="AA318" i="4"/>
  <c r="X317" i="4"/>
  <c r="AD315" i="4"/>
  <c r="AG312" i="4"/>
  <c r="Y311" i="4"/>
  <c r="AE309" i="4"/>
  <c r="AM307" i="4"/>
  <c r="AH306" i="4"/>
  <c r="Z305" i="4"/>
  <c r="AF303" i="4"/>
  <c r="AC302" i="4"/>
  <c r="AI300" i="4"/>
  <c r="AA299" i="4"/>
  <c r="AG297" i="4"/>
  <c r="AD296" i="4"/>
  <c r="AB293" i="4"/>
  <c r="Y292" i="4"/>
  <c r="AE290" i="4"/>
  <c r="AM288" i="4"/>
  <c r="AC287" i="4"/>
  <c r="Z286" i="4"/>
  <c r="AF284" i="4"/>
  <c r="X283" i="4"/>
  <c r="AD280" i="4"/>
  <c r="AC279" i="4"/>
  <c r="AC278" i="4"/>
  <c r="AE277" i="4"/>
  <c r="AG276" i="4"/>
  <c r="AI275" i="4"/>
  <c r="AM274" i="4"/>
  <c r="Y274" i="4"/>
  <c r="AA273" i="4"/>
  <c r="AC272" i="4"/>
  <c r="AE271" i="4"/>
  <c r="AG270" i="4"/>
  <c r="AI269" i="4"/>
  <c r="AM268" i="4"/>
  <c r="Y268" i="4"/>
  <c r="AA267" i="4"/>
  <c r="AC266" i="4"/>
  <c r="AE265" i="4"/>
  <c r="AG264" i="4"/>
  <c r="AI263" i="4"/>
  <c r="AM262" i="4"/>
  <c r="Y262" i="4"/>
  <c r="AA475" i="4"/>
  <c r="AD372" i="4"/>
  <c r="Y335" i="4"/>
  <c r="Z317" i="4"/>
  <c r="AD308" i="4"/>
  <c r="AC299" i="4"/>
  <c r="AG290" i="4"/>
  <c r="X282" i="4"/>
  <c r="AM275" i="4"/>
  <c r="AI270" i="4"/>
  <c r="AG265" i="4"/>
  <c r="AA261" i="4"/>
  <c r="AG258" i="4"/>
  <c r="Y256" i="4"/>
  <c r="AE253" i="4"/>
  <c r="Y251" i="4"/>
  <c r="AA249" i="4"/>
  <c r="AM246" i="4"/>
  <c r="X245" i="4"/>
  <c r="Z241" i="4"/>
  <c r="AI239" i="4"/>
  <c r="AA238" i="4"/>
  <c r="AG236" i="4"/>
  <c r="AA235" i="4"/>
  <c r="AB232" i="4"/>
  <c r="AE229" i="4"/>
  <c r="AM227" i="4"/>
  <c r="AC226" i="4"/>
  <c r="AM224" i="4"/>
  <c r="AF223" i="4"/>
  <c r="X222" i="4"/>
  <c r="AF220" i="4"/>
  <c r="AA219" i="4"/>
  <c r="AG217" i="4"/>
  <c r="Y216" i="4"/>
  <c r="AG214" i="4"/>
  <c r="AB213" i="4"/>
  <c r="AH211" i="4"/>
  <c r="AB210" i="4"/>
  <c r="AM208" i="4"/>
  <c r="AC207" i="4"/>
  <c r="AI205" i="4"/>
  <c r="AC204" i="4"/>
  <c r="X203" i="4"/>
  <c r="AD201" i="4"/>
  <c r="X200" i="4"/>
  <c r="AG198" i="4"/>
  <c r="AF197" i="4"/>
  <c r="AH196" i="4"/>
  <c r="X195" i="4"/>
  <c r="Z194" i="4"/>
  <c r="AB193" i="4"/>
  <c r="AD192" i="4"/>
  <c r="AF191" i="4"/>
  <c r="AH190" i="4"/>
  <c r="X189" i="4"/>
  <c r="Z188" i="4"/>
  <c r="AB187" i="4"/>
  <c r="AD186" i="4"/>
  <c r="AF185" i="4"/>
  <c r="AH184" i="4"/>
  <c r="X183" i="4"/>
  <c r="Z182" i="4"/>
  <c r="AB181" i="4"/>
  <c r="AD180" i="4"/>
  <c r="AF179" i="4"/>
  <c r="AH178" i="4"/>
  <c r="X177" i="4"/>
  <c r="Z176" i="4"/>
  <c r="AB175" i="4"/>
  <c r="AD174" i="4"/>
  <c r="AF173" i="4"/>
  <c r="AH172" i="4"/>
  <c r="X171" i="4"/>
  <c r="Z170" i="4"/>
  <c r="AB169" i="4"/>
  <c r="AD168" i="4"/>
  <c r="AF167" i="4"/>
  <c r="AH166" i="4"/>
  <c r="X165" i="4"/>
  <c r="Z164" i="4"/>
  <c r="AB163" i="4"/>
  <c r="AD162" i="4"/>
  <c r="AF161" i="4"/>
  <c r="AH160" i="4"/>
  <c r="X159" i="4"/>
  <c r="Z158" i="4"/>
  <c r="AB157" i="4"/>
  <c r="AD156" i="4"/>
  <c r="AF155" i="4"/>
  <c r="AH154" i="4"/>
  <c r="X153" i="4"/>
  <c r="Z152" i="4"/>
  <c r="AB151" i="4"/>
  <c r="AD150" i="4"/>
  <c r="AF149" i="4"/>
  <c r="AH148" i="4"/>
  <c r="X147" i="4"/>
  <c r="Z146" i="4"/>
  <c r="AB145" i="4"/>
  <c r="AD144" i="4"/>
  <c r="AF143" i="4"/>
  <c r="AH142" i="4"/>
  <c r="X141" i="4"/>
  <c r="Z140" i="4"/>
  <c r="AB139" i="4"/>
  <c r="AD138" i="4"/>
  <c r="AF137" i="4"/>
  <c r="AH136" i="4"/>
  <c r="X135" i="4"/>
  <c r="Z134" i="4"/>
  <c r="AB133" i="4"/>
  <c r="AD132" i="4"/>
  <c r="AF131" i="4"/>
  <c r="AH130" i="4"/>
  <c r="X129" i="4"/>
  <c r="Z128" i="4"/>
  <c r="AB127" i="4"/>
  <c r="AD126" i="4"/>
  <c r="AF125" i="4"/>
  <c r="AH124" i="4"/>
  <c r="X123" i="4"/>
  <c r="Z122" i="4"/>
  <c r="AB121" i="4"/>
  <c r="AD120" i="4"/>
  <c r="AF119" i="4"/>
  <c r="AH118" i="4"/>
  <c r="X117" i="4"/>
  <c r="Z116" i="4"/>
  <c r="AB115" i="4"/>
  <c r="AD114" i="4"/>
  <c r="AF113" i="4"/>
  <c r="AH112" i="4"/>
  <c r="X111" i="4"/>
  <c r="Z110" i="4"/>
  <c r="AB109" i="4"/>
  <c r="AD108" i="4"/>
  <c r="AF107" i="4"/>
  <c r="AH106" i="4"/>
  <c r="X105" i="4"/>
  <c r="Z104" i="4"/>
  <c r="AB103" i="4"/>
  <c r="AD102" i="4"/>
  <c r="AF101" i="4"/>
  <c r="AH100" i="4"/>
  <c r="X99" i="4"/>
  <c r="Z98" i="4"/>
  <c r="AB97" i="4"/>
  <c r="AD96" i="4"/>
  <c r="AF95" i="4"/>
  <c r="AI460" i="4"/>
  <c r="AI366" i="4"/>
  <c r="Z334" i="4"/>
  <c r="X325" i="4"/>
  <c r="AB316" i="4"/>
  <c r="AF307" i="4"/>
  <c r="AE298" i="4"/>
  <c r="AI289" i="4"/>
  <c r="AA281" i="4"/>
  <c r="AD275" i="4"/>
  <c r="AB270" i="4"/>
  <c r="Z265" i="4"/>
  <c r="AB258" i="4"/>
  <c r="AH255" i="4"/>
  <c r="Z253" i="4"/>
  <c r="X251" i="4"/>
  <c r="AI246" i="4"/>
  <c r="AM244" i="4"/>
  <c r="AG242" i="4"/>
  <c r="AM240" i="4"/>
  <c r="AE239" i="4"/>
  <c r="Z238" i="4"/>
  <c r="AF236" i="4"/>
  <c r="Z235" i="4"/>
  <c r="AI233" i="4"/>
  <c r="AA232" i="4"/>
  <c r="AG230" i="4"/>
  <c r="AA229" i="4"/>
  <c r="AB226" i="4"/>
  <c r="AE223" i="4"/>
  <c r="AM221" i="4"/>
  <c r="AC220" i="4"/>
  <c r="AM218" i="4"/>
  <c r="AF217" i="4"/>
  <c r="X216" i="4"/>
  <c r="AF214" i="4"/>
  <c r="AA213" i="4"/>
  <c r="AG211" i="4"/>
  <c r="Y210" i="4"/>
  <c r="AG208" i="4"/>
  <c r="AB207" i="4"/>
  <c r="AH205" i="4"/>
  <c r="AB204" i="4"/>
  <c r="AM202" i="4"/>
  <c r="AC201" i="4"/>
  <c r="AI199" i="4"/>
  <c r="AD198" i="4"/>
  <c r="AE197" i="4"/>
  <c r="AG196" i="4"/>
  <c r="AI195" i="4"/>
  <c r="AM194" i="4"/>
  <c r="Y194" i="4"/>
  <c r="AA193" i="4"/>
  <c r="AC192" i="4"/>
  <c r="AE191" i="4"/>
  <c r="AG190" i="4"/>
  <c r="AI189" i="4"/>
  <c r="AM188" i="4"/>
  <c r="Y188" i="4"/>
  <c r="AA187" i="4"/>
  <c r="AC186" i="4"/>
  <c r="AE185" i="4"/>
  <c r="AG184" i="4"/>
  <c r="AI183" i="4"/>
  <c r="AM182" i="4"/>
  <c r="Y182" i="4"/>
  <c r="AA181" i="4"/>
  <c r="AC180" i="4"/>
  <c r="AE179" i="4"/>
  <c r="AG178" i="4"/>
  <c r="AI177" i="4"/>
  <c r="AM176" i="4"/>
  <c r="Y176" i="4"/>
  <c r="AA175" i="4"/>
  <c r="AC174" i="4"/>
  <c r="AE173" i="4"/>
  <c r="AG172" i="4"/>
  <c r="AI171" i="4"/>
  <c r="AM170" i="4"/>
  <c r="Y170" i="4"/>
  <c r="AA169" i="4"/>
  <c r="AC168" i="4"/>
  <c r="AE167" i="4"/>
  <c r="AG166" i="4"/>
  <c r="AI165" i="4"/>
  <c r="AM164" i="4"/>
  <c r="Y164" i="4"/>
  <c r="AA163" i="4"/>
  <c r="AC162" i="4"/>
  <c r="AE161" i="4"/>
  <c r="AG160" i="4"/>
  <c r="AI159" i="4"/>
  <c r="AM158" i="4"/>
  <c r="Y158" i="4"/>
  <c r="AA157" i="4"/>
  <c r="AC156" i="4"/>
  <c r="AE155" i="4"/>
  <c r="AG154" i="4"/>
  <c r="AI153" i="4"/>
  <c r="AM152" i="4"/>
  <c r="Y152" i="4"/>
  <c r="AA151" i="4"/>
  <c r="AC150" i="4"/>
  <c r="AE149" i="4"/>
  <c r="AG148" i="4"/>
  <c r="AI147" i="4"/>
  <c r="AM146" i="4"/>
  <c r="Y146" i="4"/>
  <c r="AA145" i="4"/>
  <c r="AC144" i="4"/>
  <c r="AE143" i="4"/>
  <c r="AG142" i="4"/>
  <c r="AI141" i="4"/>
  <c r="AM140" i="4"/>
  <c r="Y140" i="4"/>
  <c r="AA139" i="4"/>
  <c r="AC138" i="4"/>
  <c r="AE137" i="4"/>
  <c r="AG136" i="4"/>
  <c r="AI135" i="4"/>
  <c r="AM134" i="4"/>
  <c r="Y134" i="4"/>
  <c r="AA133" i="4"/>
  <c r="AC132" i="4"/>
  <c r="AE131" i="4"/>
  <c r="AG130" i="4"/>
  <c r="AI129" i="4"/>
  <c r="AM128" i="4"/>
  <c r="Y128" i="4"/>
  <c r="AA127" i="4"/>
  <c r="AC126" i="4"/>
  <c r="AE125" i="4"/>
  <c r="AG124" i="4"/>
  <c r="AI123" i="4"/>
  <c r="AM122" i="4"/>
  <c r="Y122" i="4"/>
  <c r="AA121" i="4"/>
  <c r="AC120" i="4"/>
  <c r="AE119" i="4"/>
  <c r="AG118" i="4"/>
  <c r="AI117" i="4"/>
  <c r="AM116" i="4"/>
  <c r="Y116" i="4"/>
  <c r="AA115" i="4"/>
  <c r="AC114" i="4"/>
  <c r="AE113" i="4"/>
  <c r="AG112" i="4"/>
  <c r="AI111" i="4"/>
  <c r="AM110" i="4"/>
  <c r="Y110" i="4"/>
  <c r="AA109" i="4"/>
  <c r="AC108" i="4"/>
  <c r="AE107" i="4"/>
  <c r="AG106" i="4"/>
  <c r="AI105" i="4"/>
  <c r="AM104" i="4"/>
  <c r="Y104" i="4"/>
  <c r="AA103" i="4"/>
  <c r="AC102" i="4"/>
  <c r="AE101" i="4"/>
  <c r="AG100" i="4"/>
  <c r="AI99" i="4"/>
  <c r="AM98" i="4"/>
  <c r="Y98" i="4"/>
  <c r="AA97" i="4"/>
  <c r="AC96" i="4"/>
  <c r="AE95" i="4"/>
  <c r="AG94" i="4"/>
  <c r="AI448" i="4"/>
  <c r="AC333" i="4"/>
  <c r="AG324" i="4"/>
  <c r="AF315" i="4"/>
  <c r="Z298" i="4"/>
  <c r="Y289" i="4"/>
  <c r="AH280" i="4"/>
  <c r="Y275" i="4"/>
  <c r="AM269" i="4"/>
  <c r="AI264" i="4"/>
  <c r="AG260" i="4"/>
  <c r="Y258" i="4"/>
  <c r="AE255" i="4"/>
  <c r="AM252" i="4"/>
  <c r="AM250" i="4"/>
  <c r="AG248" i="4"/>
  <c r="AH246" i="4"/>
  <c r="AF244" i="4"/>
  <c r="AE242" i="4"/>
  <c r="AD239" i="4"/>
  <c r="Y238" i="4"/>
  <c r="AE236" i="4"/>
  <c r="AM234" i="4"/>
  <c r="AE233" i="4"/>
  <c r="Z232" i="4"/>
  <c r="AF230" i="4"/>
  <c r="Z229" i="4"/>
  <c r="AI227" i="4"/>
  <c r="AA226" i="4"/>
  <c r="AG224" i="4"/>
  <c r="AA223" i="4"/>
  <c r="AB220" i="4"/>
  <c r="AE217" i="4"/>
  <c r="AM215" i="4"/>
  <c r="AC214" i="4"/>
  <c r="AM212" i="4"/>
  <c r="AF211" i="4"/>
  <c r="X210" i="4"/>
  <c r="AF208" i="4"/>
  <c r="AA207" i="4"/>
  <c r="AG205" i="4"/>
  <c r="Y204" i="4"/>
  <c r="AG202" i="4"/>
  <c r="AB201" i="4"/>
  <c r="AH199" i="4"/>
  <c r="AC198" i="4"/>
  <c r="AD197" i="4"/>
  <c r="AF196" i="4"/>
  <c r="AH195" i="4"/>
  <c r="X194" i="4"/>
  <c r="Z193" i="4"/>
  <c r="AB192" i="4"/>
  <c r="AD191" i="4"/>
  <c r="AF190" i="4"/>
  <c r="AH189" i="4"/>
  <c r="X188" i="4"/>
  <c r="Z187" i="4"/>
  <c r="AB186" i="4"/>
  <c r="AD185" i="4"/>
  <c r="AF184" i="4"/>
  <c r="AH183" i="4"/>
  <c r="X182" i="4"/>
  <c r="Z181" i="4"/>
  <c r="AB180" i="4"/>
  <c r="AD179" i="4"/>
  <c r="AF178" i="4"/>
  <c r="AH177" i="4"/>
  <c r="X176" i="4"/>
  <c r="Z175" i="4"/>
  <c r="AB174" i="4"/>
  <c r="AD173" i="4"/>
  <c r="AF172" i="4"/>
  <c r="AH171" i="4"/>
  <c r="X170" i="4"/>
  <c r="Z169" i="4"/>
  <c r="AB168" i="4"/>
  <c r="AD167" i="4"/>
  <c r="AF166" i="4"/>
  <c r="AH165" i="4"/>
  <c r="X164" i="4"/>
  <c r="Z163" i="4"/>
  <c r="AB162" i="4"/>
  <c r="AD161" i="4"/>
  <c r="AF160" i="4"/>
  <c r="AH159" i="4"/>
  <c r="X158" i="4"/>
  <c r="Z157" i="4"/>
  <c r="AB156" i="4"/>
  <c r="AD155" i="4"/>
  <c r="AF154" i="4"/>
  <c r="AH153" i="4"/>
  <c r="X152" i="4"/>
  <c r="Z151" i="4"/>
  <c r="AB150" i="4"/>
  <c r="AD149" i="4"/>
  <c r="AF148" i="4"/>
  <c r="AH147" i="4"/>
  <c r="X146" i="4"/>
  <c r="Z145" i="4"/>
  <c r="AB144" i="4"/>
  <c r="AD143" i="4"/>
  <c r="AF142" i="4"/>
  <c r="AH141" i="4"/>
  <c r="X140" i="4"/>
  <c r="Z139" i="4"/>
  <c r="AB138" i="4"/>
  <c r="AD137" i="4"/>
  <c r="AF136" i="4"/>
  <c r="AH135" i="4"/>
  <c r="X134" i="4"/>
  <c r="Z133" i="4"/>
  <c r="AB132" i="4"/>
  <c r="AD131" i="4"/>
  <c r="AF130" i="4"/>
  <c r="AH129" i="4"/>
  <c r="X128" i="4"/>
  <c r="Z127" i="4"/>
  <c r="AB126" i="4"/>
  <c r="AD125" i="4"/>
  <c r="AF124" i="4"/>
  <c r="AH123" i="4"/>
  <c r="X122" i="4"/>
  <c r="Z121" i="4"/>
  <c r="AB120" i="4"/>
  <c r="AD119" i="4"/>
  <c r="AF118" i="4"/>
  <c r="AH117" i="4"/>
  <c r="X116" i="4"/>
  <c r="Z115" i="4"/>
  <c r="AB114" i="4"/>
  <c r="AD113" i="4"/>
  <c r="AF112" i="4"/>
  <c r="AH111" i="4"/>
  <c r="X110" i="4"/>
  <c r="Z109" i="4"/>
  <c r="AB108" i="4"/>
  <c r="AD107" i="4"/>
  <c r="AF106" i="4"/>
  <c r="AH105" i="4"/>
  <c r="X104" i="4"/>
  <c r="Z103" i="4"/>
  <c r="AB102" i="4"/>
  <c r="AD101" i="4"/>
  <c r="AF100" i="4"/>
  <c r="AH99" i="4"/>
  <c r="X98" i="4"/>
  <c r="Z97" i="4"/>
  <c r="AB96" i="4"/>
  <c r="AD95" i="4"/>
  <c r="Y436" i="4"/>
  <c r="AG355" i="4"/>
  <c r="AE332" i="4"/>
  <c r="AI323" i="4"/>
  <c r="AH314" i="4"/>
  <c r="X306" i="4"/>
  <c r="AB297" i="4"/>
  <c r="AA288" i="4"/>
  <c r="Y280" i="4"/>
  <c r="AF274" i="4"/>
  <c r="AD269" i="4"/>
  <c r="AB264" i="4"/>
  <c r="AE260" i="4"/>
  <c r="AM257" i="4"/>
  <c r="AC255" i="4"/>
  <c r="AI252" i="4"/>
  <c r="AF250" i="4"/>
  <c r="AE248" i="4"/>
  <c r="AG246" i="4"/>
  <c r="AC244" i="4"/>
  <c r="AD242" i="4"/>
  <c r="AI240" i="4"/>
  <c r="AA239" i="4"/>
  <c r="AI237" i="4"/>
  <c r="AD236" i="4"/>
  <c r="AD233" i="4"/>
  <c r="Y232" i="4"/>
  <c r="AE230" i="4"/>
  <c r="AM228" i="4"/>
  <c r="AE227" i="4"/>
  <c r="Z226" i="4"/>
  <c r="AF224" i="4"/>
  <c r="Z223" i="4"/>
  <c r="AI221" i="4"/>
  <c r="AA220" i="4"/>
  <c r="AG218" i="4"/>
  <c r="AA217" i="4"/>
  <c r="AB214" i="4"/>
  <c r="AE211" i="4"/>
  <c r="AM209" i="4"/>
  <c r="AC208" i="4"/>
  <c r="AM206" i="4"/>
  <c r="AF205" i="4"/>
  <c r="X204" i="4"/>
  <c r="AF202" i="4"/>
  <c r="AA201" i="4"/>
  <c r="AG199" i="4"/>
  <c r="AB198" i="4"/>
  <c r="AC197" i="4"/>
  <c r="AE196" i="4"/>
  <c r="AG195" i="4"/>
  <c r="AI194" i="4"/>
  <c r="AM193" i="4"/>
  <c r="Y193" i="4"/>
  <c r="AA192" i="4"/>
  <c r="AC191" i="4"/>
  <c r="AE190" i="4"/>
  <c r="AG189" i="4"/>
  <c r="AI188" i="4"/>
  <c r="AM187" i="4"/>
  <c r="Y187" i="4"/>
  <c r="AA186" i="4"/>
  <c r="AC185" i="4"/>
  <c r="AE184" i="4"/>
  <c r="AG183" i="4"/>
  <c r="AI182" i="4"/>
  <c r="AM181" i="4"/>
  <c r="Y181" i="4"/>
  <c r="AA180" i="4"/>
  <c r="AC179" i="4"/>
  <c r="AE178" i="4"/>
  <c r="AG177" i="4"/>
  <c r="AI176" i="4"/>
  <c r="AM175" i="4"/>
  <c r="Y175" i="4"/>
  <c r="AA174" i="4"/>
  <c r="AC173" i="4"/>
  <c r="AE172" i="4"/>
  <c r="AG171" i="4"/>
  <c r="AI170" i="4"/>
  <c r="AM169" i="4"/>
  <c r="Y169" i="4"/>
  <c r="AA168" i="4"/>
  <c r="AC167" i="4"/>
  <c r="AE166" i="4"/>
  <c r="AG165" i="4"/>
  <c r="AI164" i="4"/>
  <c r="AM163" i="4"/>
  <c r="Y163" i="4"/>
  <c r="AA162" i="4"/>
  <c r="AC161" i="4"/>
  <c r="AE160" i="4"/>
  <c r="AG159" i="4"/>
  <c r="AI158" i="4"/>
  <c r="AM157" i="4"/>
  <c r="Y157" i="4"/>
  <c r="AA156" i="4"/>
  <c r="AC155" i="4"/>
  <c r="AE154" i="4"/>
  <c r="AG153" i="4"/>
  <c r="AI152" i="4"/>
  <c r="AM151" i="4"/>
  <c r="Y151" i="4"/>
  <c r="AA150" i="4"/>
  <c r="AC149" i="4"/>
  <c r="AE148" i="4"/>
  <c r="AG147" i="4"/>
  <c r="AI146" i="4"/>
  <c r="AM145" i="4"/>
  <c r="Y145" i="4"/>
  <c r="AA144" i="4"/>
  <c r="AC143" i="4"/>
  <c r="AE142" i="4"/>
  <c r="AG141" i="4"/>
  <c r="AI140" i="4"/>
  <c r="AM139" i="4"/>
  <c r="Y139" i="4"/>
  <c r="AA138" i="4"/>
  <c r="AC137" i="4"/>
  <c r="AE136" i="4"/>
  <c r="AG135" i="4"/>
  <c r="AI134" i="4"/>
  <c r="AM133" i="4"/>
  <c r="Y133" i="4"/>
  <c r="AA132" i="4"/>
  <c r="AC131" i="4"/>
  <c r="AE130" i="4"/>
  <c r="AG129" i="4"/>
  <c r="AI128" i="4"/>
  <c r="AM127" i="4"/>
  <c r="Y127" i="4"/>
  <c r="AA126" i="4"/>
  <c r="AC125" i="4"/>
  <c r="AE124" i="4"/>
  <c r="AG123" i="4"/>
  <c r="AI122" i="4"/>
  <c r="AM121" i="4"/>
  <c r="Y121" i="4"/>
  <c r="AA120" i="4"/>
  <c r="AC119" i="4"/>
  <c r="AE118" i="4"/>
  <c r="AG117" i="4"/>
  <c r="AI116" i="4"/>
  <c r="AM115" i="4"/>
  <c r="Y115" i="4"/>
  <c r="AA114" i="4"/>
  <c r="AC113" i="4"/>
  <c r="AE112" i="4"/>
  <c r="AG111" i="4"/>
  <c r="AI110" i="4"/>
  <c r="AM109" i="4"/>
  <c r="Y109" i="4"/>
  <c r="AA108" i="4"/>
  <c r="AC107" i="4"/>
  <c r="AE106" i="4"/>
  <c r="AG105" i="4"/>
  <c r="AI104" i="4"/>
  <c r="AM103" i="4"/>
  <c r="Y103" i="4"/>
  <c r="AA102" i="4"/>
  <c r="AC101" i="4"/>
  <c r="AE100" i="4"/>
  <c r="AG99" i="4"/>
  <c r="AI98" i="4"/>
  <c r="AM97" i="4"/>
  <c r="Y97" i="4"/>
  <c r="AA96" i="4"/>
  <c r="AC95" i="4"/>
  <c r="AE94" i="4"/>
  <c r="AG93" i="4"/>
  <c r="AI92" i="4"/>
  <c r="AM91" i="4"/>
  <c r="AE410" i="4"/>
  <c r="Y343" i="4"/>
  <c r="AA330" i="4"/>
  <c r="AE321" i="4"/>
  <c r="AI312" i="4"/>
  <c r="Y304" i="4"/>
  <c r="X295" i="4"/>
  <c r="AB286" i="4"/>
  <c r="AE278" i="4"/>
  <c r="AC273" i="4"/>
  <c r="AA268" i="4"/>
  <c r="Y263" i="4"/>
  <c r="AI259" i="4"/>
  <c r="AA257" i="4"/>
  <c r="AG254" i="4"/>
  <c r="Y252" i="4"/>
  <c r="Z250" i="4"/>
  <c r="X248" i="4"/>
  <c r="AM245" i="4"/>
  <c r="Y244" i="4"/>
  <c r="AI241" i="4"/>
  <c r="AC240" i="4"/>
  <c r="X239" i="4"/>
  <c r="AD237" i="4"/>
  <c r="X236" i="4"/>
  <c r="AG234" i="4"/>
  <c r="Y233" i="4"/>
  <c r="AE231" i="4"/>
  <c r="Y230" i="4"/>
  <c r="AH228" i="4"/>
  <c r="Z227" i="4"/>
  <c r="AH225" i="4"/>
  <c r="AC224" i="4"/>
  <c r="AI222" i="4"/>
  <c r="AA221" i="4"/>
  <c r="AI219" i="4"/>
  <c r="AD218" i="4"/>
  <c r="AD215" i="4"/>
  <c r="Y214" i="4"/>
  <c r="AE212" i="4"/>
  <c r="AM210" i="4"/>
  <c r="AE209" i="4"/>
  <c r="Z208" i="4"/>
  <c r="AF206" i="4"/>
  <c r="Z205" i="4"/>
  <c r="AI203" i="4"/>
  <c r="AA202" i="4"/>
  <c r="AG200" i="4"/>
  <c r="AA199" i="4"/>
  <c r="X198" i="4"/>
  <c r="Z197" i="4"/>
  <c r="AB196" i="4"/>
  <c r="AD195" i="4"/>
  <c r="AF194" i="4"/>
  <c r="AH193" i="4"/>
  <c r="X192" i="4"/>
  <c r="Z191" i="4"/>
  <c r="AB190" i="4"/>
  <c r="AD189" i="4"/>
  <c r="AF188" i="4"/>
  <c r="AH187" i="4"/>
  <c r="X186" i="4"/>
  <c r="Z185" i="4"/>
  <c r="AB184" i="4"/>
  <c r="AD183" i="4"/>
  <c r="AF182" i="4"/>
  <c r="AH181" i="4"/>
  <c r="X180" i="4"/>
  <c r="Z179" i="4"/>
  <c r="AB178" i="4"/>
  <c r="AD177" i="4"/>
  <c r="AF176" i="4"/>
  <c r="AH175" i="4"/>
  <c r="X174" i="4"/>
  <c r="Z173" i="4"/>
  <c r="AB172" i="4"/>
  <c r="AD171" i="4"/>
  <c r="AF170" i="4"/>
  <c r="AH169" i="4"/>
  <c r="X168" i="4"/>
  <c r="Z167" i="4"/>
  <c r="AB166" i="4"/>
  <c r="AD165" i="4"/>
  <c r="AF164" i="4"/>
  <c r="AH163" i="4"/>
  <c r="X162" i="4"/>
  <c r="Z161" i="4"/>
  <c r="AB160" i="4"/>
  <c r="AD159" i="4"/>
  <c r="AF158" i="4"/>
  <c r="AH157" i="4"/>
  <c r="X156" i="4"/>
  <c r="Z155" i="4"/>
  <c r="AB154" i="4"/>
  <c r="AD153" i="4"/>
  <c r="AF152" i="4"/>
  <c r="AH151" i="4"/>
  <c r="X150" i="4"/>
  <c r="Z149" i="4"/>
  <c r="AB148" i="4"/>
  <c r="AD147" i="4"/>
  <c r="AF146" i="4"/>
  <c r="AH145" i="4"/>
  <c r="X144" i="4"/>
  <c r="Z143" i="4"/>
  <c r="AB142" i="4"/>
  <c r="AD141" i="4"/>
  <c r="AF140" i="4"/>
  <c r="AH139" i="4"/>
  <c r="X138" i="4"/>
  <c r="Z137" i="4"/>
  <c r="AB136" i="4"/>
  <c r="AD135" i="4"/>
  <c r="AF134" i="4"/>
  <c r="AH133" i="4"/>
  <c r="X132" i="4"/>
  <c r="Z131" i="4"/>
  <c r="AB130" i="4"/>
  <c r="AD129" i="4"/>
  <c r="AF128" i="4"/>
  <c r="AH127" i="4"/>
  <c r="X126" i="4"/>
  <c r="Z125" i="4"/>
  <c r="AB124" i="4"/>
  <c r="AD123" i="4"/>
  <c r="AF122" i="4"/>
  <c r="AH121" i="4"/>
  <c r="X120" i="4"/>
  <c r="Z119" i="4"/>
  <c r="AB118" i="4"/>
  <c r="AD117" i="4"/>
  <c r="AF116" i="4"/>
  <c r="AH115" i="4"/>
  <c r="X114" i="4"/>
  <c r="Z113" i="4"/>
  <c r="AB112" i="4"/>
  <c r="AD111" i="4"/>
  <c r="AF110" i="4"/>
  <c r="AH109" i="4"/>
  <c r="X108" i="4"/>
  <c r="Z107" i="4"/>
  <c r="AB106" i="4"/>
  <c r="AD105" i="4"/>
  <c r="AF104" i="4"/>
  <c r="AH103" i="4"/>
  <c r="X102" i="4"/>
  <c r="Z101" i="4"/>
  <c r="AB100" i="4"/>
  <c r="AD99" i="4"/>
  <c r="AF98" i="4"/>
  <c r="AH97" i="4"/>
  <c r="X96" i="4"/>
  <c r="AG403" i="4"/>
  <c r="Y341" i="4"/>
  <c r="AC329" i="4"/>
  <c r="AG320" i="4"/>
  <c r="AM311" i="4"/>
  <c r="AA303" i="4"/>
  <c r="Z294" i="4"/>
  <c r="AD285" i="4"/>
  <c r="X278" i="4"/>
  <c r="AH267" i="4"/>
  <c r="AF262" i="4"/>
  <c r="AG259" i="4"/>
  <c r="Y257" i="4"/>
  <c r="AE254" i="4"/>
  <c r="AM251" i="4"/>
  <c r="Y250" i="4"/>
  <c r="AI247" i="4"/>
  <c r="AH243" i="4"/>
  <c r="AH241" i="4"/>
  <c r="AB240" i="4"/>
  <c r="AM238" i="4"/>
  <c r="AC237" i="4"/>
  <c r="AI235" i="4"/>
  <c r="AC234" i="4"/>
  <c r="X233" i="4"/>
  <c r="AD231" i="4"/>
  <c r="X230" i="4"/>
  <c r="AG228" i="4"/>
  <c r="Y227" i="4"/>
  <c r="AE225" i="4"/>
  <c r="Y224" i="4"/>
  <c r="AH222" i="4"/>
  <c r="Z221" i="4"/>
  <c r="AH219" i="4"/>
  <c r="AC218" i="4"/>
  <c r="AI216" i="4"/>
  <c r="AA215" i="4"/>
  <c r="AI213" i="4"/>
  <c r="AD212" i="4"/>
  <c r="AD209" i="4"/>
  <c r="Y208" i="4"/>
  <c r="AE206" i="4"/>
  <c r="AM204" i="4"/>
  <c r="AE203" i="4"/>
  <c r="Z202" i="4"/>
  <c r="AF200" i="4"/>
  <c r="Z199" i="4"/>
  <c r="AM197" i="4"/>
  <c r="Y197" i="4"/>
  <c r="AA196" i="4"/>
  <c r="AC195" i="4"/>
  <c r="AE194" i="4"/>
  <c r="AG193" i="4"/>
  <c r="AI192" i="4"/>
  <c r="AM191" i="4"/>
  <c r="Y191" i="4"/>
  <c r="AA190" i="4"/>
  <c r="AC189" i="4"/>
  <c r="AE188" i="4"/>
  <c r="AG187" i="4"/>
  <c r="AI186" i="4"/>
  <c r="AM185" i="4"/>
  <c r="Y185" i="4"/>
  <c r="AA184" i="4"/>
  <c r="AC183" i="4"/>
  <c r="AE182" i="4"/>
  <c r="AG181" i="4"/>
  <c r="AI180" i="4"/>
  <c r="AM179" i="4"/>
  <c r="Y179" i="4"/>
  <c r="AA178" i="4"/>
  <c r="AC177" i="4"/>
  <c r="AE176" i="4"/>
  <c r="AG175" i="4"/>
  <c r="AI174" i="4"/>
  <c r="AM173" i="4"/>
  <c r="Y173" i="4"/>
  <c r="AA172" i="4"/>
  <c r="AC171" i="4"/>
  <c r="AE170" i="4"/>
  <c r="AG169" i="4"/>
  <c r="AI168" i="4"/>
  <c r="AM167" i="4"/>
  <c r="Y167" i="4"/>
  <c r="AA166" i="4"/>
  <c r="AC165" i="4"/>
  <c r="AE164" i="4"/>
  <c r="AG163" i="4"/>
  <c r="AI162" i="4"/>
  <c r="AM161" i="4"/>
  <c r="Y161" i="4"/>
  <c r="AA160" i="4"/>
  <c r="AC159" i="4"/>
  <c r="AE158" i="4"/>
  <c r="AG157" i="4"/>
  <c r="AI156" i="4"/>
  <c r="AM155" i="4"/>
  <c r="Y155" i="4"/>
  <c r="AA154" i="4"/>
  <c r="AC153" i="4"/>
  <c r="AE152" i="4"/>
  <c r="AG151" i="4"/>
  <c r="AI150" i="4"/>
  <c r="AM149" i="4"/>
  <c r="Y149" i="4"/>
  <c r="AA148" i="4"/>
  <c r="AC147" i="4"/>
  <c r="AE146" i="4"/>
  <c r="AG145" i="4"/>
  <c r="AI144" i="4"/>
  <c r="AM143" i="4"/>
  <c r="Y143" i="4"/>
  <c r="AA142" i="4"/>
  <c r="AC141" i="4"/>
  <c r="AE140" i="4"/>
  <c r="AG139" i="4"/>
  <c r="AI138" i="4"/>
  <c r="AM137" i="4"/>
  <c r="Y137" i="4"/>
  <c r="AA136" i="4"/>
  <c r="AC135" i="4"/>
  <c r="AE134" i="4"/>
  <c r="AG133" i="4"/>
  <c r="AI132" i="4"/>
  <c r="AM131" i="4"/>
  <c r="Y131" i="4"/>
  <c r="AA130" i="4"/>
  <c r="AC129" i="4"/>
  <c r="AE128" i="4"/>
  <c r="AG127" i="4"/>
  <c r="AI126" i="4"/>
  <c r="AM125" i="4"/>
  <c r="Y125" i="4"/>
  <c r="AA124" i="4"/>
  <c r="AC123" i="4"/>
  <c r="AE122" i="4"/>
  <c r="AG121" i="4"/>
  <c r="AI120" i="4"/>
  <c r="AM119" i="4"/>
  <c r="Y119" i="4"/>
  <c r="AA118" i="4"/>
  <c r="AC117" i="4"/>
  <c r="AE116" i="4"/>
  <c r="AG115" i="4"/>
  <c r="AI114" i="4"/>
  <c r="AM113" i="4"/>
  <c r="Y113" i="4"/>
  <c r="AA112" i="4"/>
  <c r="Y743" i="4"/>
  <c r="AI396" i="4"/>
  <c r="AA339" i="4"/>
  <c r="X329" i="4"/>
  <c r="AM319" i="4"/>
  <c r="AA311" i="4"/>
  <c r="AE302" i="4"/>
  <c r="AI293" i="4"/>
  <c r="AH284" i="4"/>
  <c r="AG277" i="4"/>
  <c r="AE272" i="4"/>
  <c r="AC267" i="4"/>
  <c r="AA262" i="4"/>
  <c r="AE259" i="4"/>
  <c r="AM256" i="4"/>
  <c r="AC254" i="4"/>
  <c r="AH249" i="4"/>
  <c r="AG247" i="4"/>
  <c r="AI245" i="4"/>
  <c r="AE243" i="4"/>
  <c r="AG241" i="4"/>
  <c r="Y240" i="4"/>
  <c r="AG238" i="4"/>
  <c r="AB237" i="4"/>
  <c r="AH235" i="4"/>
  <c r="AB234" i="4"/>
  <c r="AM232" i="4"/>
  <c r="AC231" i="4"/>
  <c r="AI229" i="4"/>
  <c r="AC228" i="4"/>
  <c r="X227" i="4"/>
  <c r="AD225" i="4"/>
  <c r="X224" i="4"/>
  <c r="AG222" i="4"/>
  <c r="Y221" i="4"/>
  <c r="AE219" i="4"/>
  <c r="Y218" i="4"/>
  <c r="AH216" i="4"/>
  <c r="Z215" i="4"/>
  <c r="AH213" i="4"/>
  <c r="AC212" i="4"/>
  <c r="AI210" i="4"/>
  <c r="AA209" i="4"/>
  <c r="AI207" i="4"/>
  <c r="AD206" i="4"/>
  <c r="AD203" i="4"/>
  <c r="Y202" i="4"/>
  <c r="AE200" i="4"/>
  <c r="AM198" i="4"/>
  <c r="X197" i="4"/>
  <c r="Z196" i="4"/>
  <c r="AB195" i="4"/>
  <c r="AD194" i="4"/>
  <c r="AF193" i="4"/>
  <c r="AH192" i="4"/>
  <c r="X191" i="4"/>
  <c r="Z190" i="4"/>
  <c r="AB189" i="4"/>
  <c r="AD188" i="4"/>
  <c r="AF187" i="4"/>
  <c r="AH186" i="4"/>
  <c r="X185" i="4"/>
  <c r="Z184" i="4"/>
  <c r="AB183" i="4"/>
  <c r="AD182" i="4"/>
  <c r="AF181" i="4"/>
  <c r="AH180" i="4"/>
  <c r="X179" i="4"/>
  <c r="Z178" i="4"/>
  <c r="AB177" i="4"/>
  <c r="AD176" i="4"/>
  <c r="AF175" i="4"/>
  <c r="AH174" i="4"/>
  <c r="X173" i="4"/>
  <c r="Z172" i="4"/>
  <c r="AB171" i="4"/>
  <c r="AD170" i="4"/>
  <c r="AF169" i="4"/>
  <c r="AH168" i="4"/>
  <c r="X167" i="4"/>
  <c r="Z166" i="4"/>
  <c r="AB165" i="4"/>
  <c r="AD164" i="4"/>
  <c r="AF163" i="4"/>
  <c r="AH162" i="4"/>
  <c r="X161" i="4"/>
  <c r="Z160" i="4"/>
  <c r="AB159" i="4"/>
  <c r="AD158" i="4"/>
  <c r="AF157" i="4"/>
  <c r="AB384" i="4"/>
  <c r="AM336" i="4"/>
  <c r="AD327" i="4"/>
  <c r="AH318" i="4"/>
  <c r="AG309" i="4"/>
  <c r="AM300" i="4"/>
  <c r="AA292" i="4"/>
  <c r="AE283" i="4"/>
  <c r="AI276" i="4"/>
  <c r="AG271" i="4"/>
  <c r="AE266" i="4"/>
  <c r="AE261" i="4"/>
  <c r="AM258" i="4"/>
  <c r="AC256" i="4"/>
  <c r="AI253" i="4"/>
  <c r="AD251" i="4"/>
  <c r="AC249" i="4"/>
  <c r="AE247" i="4"/>
  <c r="AA245" i="4"/>
  <c r="AB243" i="4"/>
  <c r="AE241" i="4"/>
  <c r="AM239" i="4"/>
  <c r="AC238" i="4"/>
  <c r="AM236" i="4"/>
  <c r="AF235" i="4"/>
  <c r="X234" i="4"/>
  <c r="AF232" i="4"/>
  <c r="AA231" i="4"/>
  <c r="AG229" i="4"/>
  <c r="Y228" i="4"/>
  <c r="AG226" i="4"/>
  <c r="AB225" i="4"/>
  <c r="AH223" i="4"/>
  <c r="AB222" i="4"/>
  <c r="AM220" i="4"/>
  <c r="AC219" i="4"/>
  <c r="AI217" i="4"/>
  <c r="AC216" i="4"/>
  <c r="X215" i="4"/>
  <c r="AD213" i="4"/>
  <c r="X212" i="4"/>
  <c r="AG210" i="4"/>
  <c r="Y209" i="4"/>
  <c r="AE207" i="4"/>
  <c r="Y206" i="4"/>
  <c r="AH204" i="4"/>
  <c r="Z203" i="4"/>
  <c r="AH201" i="4"/>
  <c r="AC200" i="4"/>
  <c r="AI198" i="4"/>
  <c r="AH197" i="4"/>
  <c r="X196" i="4"/>
  <c r="Z195" i="4"/>
  <c r="AB194" i="4"/>
  <c r="AD193" i="4"/>
  <c r="AF192" i="4"/>
  <c r="AH191" i="4"/>
  <c r="X190" i="4"/>
  <c r="Z189" i="4"/>
  <c r="AB188" i="4"/>
  <c r="AD187" i="4"/>
  <c r="AF186" i="4"/>
  <c r="AH185" i="4"/>
  <c r="X184" i="4"/>
  <c r="Z183" i="4"/>
  <c r="AB182" i="4"/>
  <c r="AD181" i="4"/>
  <c r="AF180" i="4"/>
  <c r="AH179" i="4"/>
  <c r="X178" i="4"/>
  <c r="Z177" i="4"/>
  <c r="AB176" i="4"/>
  <c r="AD175" i="4"/>
  <c r="AF174" i="4"/>
  <c r="AH173" i="4"/>
  <c r="X172" i="4"/>
  <c r="Z171" i="4"/>
  <c r="AB170" i="4"/>
  <c r="AD169" i="4"/>
  <c r="AF168" i="4"/>
  <c r="AH167" i="4"/>
  <c r="X166" i="4"/>
  <c r="Z165" i="4"/>
  <c r="AB164" i="4"/>
  <c r="AD163" i="4"/>
  <c r="AF162" i="4"/>
  <c r="AH161" i="4"/>
  <c r="X160" i="4"/>
  <c r="Z159" i="4"/>
  <c r="AB158" i="4"/>
  <c r="AD157" i="4"/>
  <c r="AF156" i="4"/>
  <c r="AH155" i="4"/>
  <c r="X154" i="4"/>
  <c r="Z153" i="4"/>
  <c r="AM495" i="4"/>
  <c r="AC378" i="4"/>
  <c r="AF326" i="4"/>
  <c r="AI308" i="4"/>
  <c r="Y300" i="4"/>
  <c r="AC291" i="4"/>
  <c r="AG282" i="4"/>
  <c r="AB276" i="4"/>
  <c r="Z271" i="4"/>
  <c r="X266" i="4"/>
  <c r="AC261" i="4"/>
  <c r="AI258" i="4"/>
  <c r="AA256" i="4"/>
  <c r="AG253" i="4"/>
  <c r="AA251" i="4"/>
  <c r="AB249" i="4"/>
  <c r="Z247" i="4"/>
  <c r="Y245" i="4"/>
  <c r="AA243" i="4"/>
  <c r="AA241" i="4"/>
  <c r="AB238" i="4"/>
  <c r="AE235" i="4"/>
  <c r="AM233" i="4"/>
  <c r="AC232" i="4"/>
  <c r="AM230" i="4"/>
  <c r="AF229" i="4"/>
  <c r="X228" i="4"/>
  <c r="AF226" i="4"/>
  <c r="AA225" i="4"/>
  <c r="AG223" i="4"/>
  <c r="Y222" i="4"/>
  <c r="AG220" i="4"/>
  <c r="AB219" i="4"/>
  <c r="AH217" i="4"/>
  <c r="AB216" i="4"/>
  <c r="AM214" i="4"/>
  <c r="AC213" i="4"/>
  <c r="AI211" i="4"/>
  <c r="AC210" i="4"/>
  <c r="X209" i="4"/>
  <c r="AD207" i="4"/>
  <c r="X206" i="4"/>
  <c r="AG204" i="4"/>
  <c r="Y203" i="4"/>
  <c r="AE201" i="4"/>
  <c r="Y200" i="4"/>
  <c r="AH198" i="4"/>
  <c r="AG197" i="4"/>
  <c r="AI196" i="4"/>
  <c r="AM195" i="4"/>
  <c r="Y195" i="4"/>
  <c r="AA194" i="4"/>
  <c r="AC193" i="4"/>
  <c r="AE192" i="4"/>
  <c r="AG191" i="4"/>
  <c r="AI190" i="4"/>
  <c r="AM189" i="4"/>
  <c r="Y189" i="4"/>
  <c r="AA188" i="4"/>
  <c r="AC187" i="4"/>
  <c r="AE186" i="4"/>
  <c r="AG185" i="4"/>
  <c r="AI184" i="4"/>
  <c r="AM183" i="4"/>
  <c r="Y183" i="4"/>
  <c r="AA182" i="4"/>
  <c r="AC181" i="4"/>
  <c r="AE180" i="4"/>
  <c r="AG179" i="4"/>
  <c r="AI178" i="4"/>
  <c r="AM177" i="4"/>
  <c r="Y177" i="4"/>
  <c r="AA176" i="4"/>
  <c r="AC175" i="4"/>
  <c r="AE174" i="4"/>
  <c r="AG173" i="4"/>
  <c r="AI172" i="4"/>
  <c r="AM171" i="4"/>
  <c r="Y171" i="4"/>
  <c r="AA170" i="4"/>
  <c r="AC169" i="4"/>
  <c r="AE168" i="4"/>
  <c r="AG167" i="4"/>
  <c r="AI166" i="4"/>
  <c r="AM165" i="4"/>
  <c r="Y165" i="4"/>
  <c r="AA164" i="4"/>
  <c r="AC163" i="4"/>
  <c r="AE162" i="4"/>
  <c r="AG161" i="4"/>
  <c r="AI160" i="4"/>
  <c r="AM159" i="4"/>
  <c r="Y159" i="4"/>
  <c r="AA158" i="4"/>
  <c r="AC157" i="4"/>
  <c r="AE156" i="4"/>
  <c r="AG155" i="4"/>
  <c r="AI154" i="4"/>
  <c r="AM153" i="4"/>
  <c r="Y153" i="4"/>
  <c r="AE350" i="4"/>
  <c r="AB305" i="4"/>
  <c r="AA274" i="4"/>
  <c r="AI257" i="4"/>
  <c r="AD248" i="4"/>
  <c r="AH240" i="4"/>
  <c r="AI234" i="4"/>
  <c r="AM222" i="4"/>
  <c r="Z217" i="4"/>
  <c r="AA211" i="4"/>
  <c r="AE205" i="4"/>
  <c r="AF199" i="4"/>
  <c r="AF195" i="4"/>
  <c r="Z192" i="4"/>
  <c r="AH188" i="4"/>
  <c r="AB185" i="4"/>
  <c r="AD178" i="4"/>
  <c r="X175" i="4"/>
  <c r="AF171" i="4"/>
  <c r="Z168" i="4"/>
  <c r="AH164" i="4"/>
  <c r="AB161" i="4"/>
  <c r="AA155" i="4"/>
  <c r="AG152" i="4"/>
  <c r="AM150" i="4"/>
  <c r="AA149" i="4"/>
  <c r="AE147" i="4"/>
  <c r="AI145" i="4"/>
  <c r="Y144" i="4"/>
  <c r="AC142" i="4"/>
  <c r="AG140" i="4"/>
  <c r="AM138" i="4"/>
  <c r="AA137" i="4"/>
  <c r="AE135" i="4"/>
  <c r="AI133" i="4"/>
  <c r="Y132" i="4"/>
  <c r="AC130" i="4"/>
  <c r="AG128" i="4"/>
  <c r="AM126" i="4"/>
  <c r="AA125" i="4"/>
  <c r="AE123" i="4"/>
  <c r="AI121" i="4"/>
  <c r="Y120" i="4"/>
  <c r="AC118" i="4"/>
  <c r="AG116" i="4"/>
  <c r="AM114" i="4"/>
  <c r="AA113" i="4"/>
  <c r="AE111" i="4"/>
  <c r="AA110" i="4"/>
  <c r="AG108" i="4"/>
  <c r="Y107" i="4"/>
  <c r="AF105" i="4"/>
  <c r="AB104" i="4"/>
  <c r="AH102" i="4"/>
  <c r="AA101" i="4"/>
  <c r="AM99" i="4"/>
  <c r="AC98" i="4"/>
  <c r="AI96" i="4"/>
  <c r="AB95" i="4"/>
  <c r="AB94" i="4"/>
  <c r="AC93" i="4"/>
  <c r="AD92" i="4"/>
  <c r="AE91" i="4"/>
  <c r="AG90" i="4"/>
  <c r="AI89" i="4"/>
  <c r="AM88" i="4"/>
  <c r="Y88" i="4"/>
  <c r="AA87" i="4"/>
  <c r="AC86" i="4"/>
  <c r="AE85" i="4"/>
  <c r="AG84" i="4"/>
  <c r="AI83" i="4"/>
  <c r="AM82" i="4"/>
  <c r="Y82" i="4"/>
  <c r="AA81" i="4"/>
  <c r="AC80" i="4"/>
  <c r="AE79" i="4"/>
  <c r="AG78" i="4"/>
  <c r="AI77" i="4"/>
  <c r="AM76" i="4"/>
  <c r="Y76" i="4"/>
  <c r="AA75" i="4"/>
  <c r="AC74" i="4"/>
  <c r="AE73" i="4"/>
  <c r="AG72" i="4"/>
  <c r="AI71" i="4"/>
  <c r="AM70" i="4"/>
  <c r="Y70" i="4"/>
  <c r="AA69" i="4"/>
  <c r="AC68" i="4"/>
  <c r="AE67" i="4"/>
  <c r="AG66" i="4"/>
  <c r="AI65" i="4"/>
  <c r="AM64" i="4"/>
  <c r="Y64" i="4"/>
  <c r="AA63" i="4"/>
  <c r="AC62" i="4"/>
  <c r="AE61" i="4"/>
  <c r="AG60" i="4"/>
  <c r="AI59" i="4"/>
  <c r="AM58" i="4"/>
  <c r="Y58" i="4"/>
  <c r="AA57" i="4"/>
  <c r="AC56" i="4"/>
  <c r="AE55" i="4"/>
  <c r="AG54" i="4"/>
  <c r="AI53" i="4"/>
  <c r="AM52" i="4"/>
  <c r="Y52" i="4"/>
  <c r="AA51" i="4"/>
  <c r="AC50" i="4"/>
  <c r="AE49" i="4"/>
  <c r="AG48" i="4"/>
  <c r="AI47" i="4"/>
  <c r="AM46" i="4"/>
  <c r="Y46" i="4"/>
  <c r="AA45" i="4"/>
  <c r="AC44" i="4"/>
  <c r="AE43" i="4"/>
  <c r="AG42" i="4"/>
  <c r="AI41" i="4"/>
  <c r="AM40" i="4"/>
  <c r="Y40" i="4"/>
  <c r="AA39" i="4"/>
  <c r="AC38" i="4"/>
  <c r="AE37" i="4"/>
  <c r="AG36" i="4"/>
  <c r="AI35" i="4"/>
  <c r="AM34" i="4"/>
  <c r="Y34" i="4"/>
  <c r="AA33" i="4"/>
  <c r="AC32" i="4"/>
  <c r="AE31" i="4"/>
  <c r="AG30" i="4"/>
  <c r="AI29" i="4"/>
  <c r="AM28" i="4"/>
  <c r="Y28" i="4"/>
  <c r="AA27" i="4"/>
  <c r="AC26" i="4"/>
  <c r="AE25" i="4"/>
  <c r="AG24" i="4"/>
  <c r="AI23" i="4"/>
  <c r="AM22" i="4"/>
  <c r="Y22" i="4"/>
  <c r="AA21" i="4"/>
  <c r="AC20" i="4"/>
  <c r="AE19" i="4"/>
  <c r="AG18" i="4"/>
  <c r="AI17" i="4"/>
  <c r="AM16" i="4"/>
  <c r="Y16" i="4"/>
  <c r="AA15" i="4"/>
  <c r="AC14" i="4"/>
  <c r="AE13" i="4"/>
  <c r="AG12" i="4"/>
  <c r="AI11" i="4"/>
  <c r="AM10" i="4"/>
  <c r="Y10" i="4"/>
  <c r="AA9" i="4"/>
  <c r="AC8" i="4"/>
  <c r="AE7" i="4"/>
  <c r="AG6" i="4"/>
  <c r="AI5" i="4"/>
  <c r="AM4" i="4"/>
  <c r="Y4" i="4"/>
  <c r="AG345" i="4"/>
  <c r="AD304" i="4"/>
  <c r="AH273" i="4"/>
  <c r="AD257" i="4"/>
  <c r="AC248" i="4"/>
  <c r="AG240" i="4"/>
  <c r="AH234" i="4"/>
  <c r="AI228" i="4"/>
  <c r="AM216" i="4"/>
  <c r="Z211" i="4"/>
  <c r="AA205" i="4"/>
  <c r="AE199" i="4"/>
  <c r="AE195" i="4"/>
  <c r="Y192" i="4"/>
  <c r="AG188" i="4"/>
  <c r="AA185" i="4"/>
  <c r="AI181" i="4"/>
  <c r="AC178" i="4"/>
  <c r="AM174" i="4"/>
  <c r="AE171" i="4"/>
  <c r="Y168" i="4"/>
  <c r="AG164" i="4"/>
  <c r="AA161" i="4"/>
  <c r="AI157" i="4"/>
  <c r="X155" i="4"/>
  <c r="AD152" i="4"/>
  <c r="AH150" i="4"/>
  <c r="X149" i="4"/>
  <c r="AB147" i="4"/>
  <c r="AF145" i="4"/>
  <c r="Z142" i="4"/>
  <c r="AD140" i="4"/>
  <c r="AH138" i="4"/>
  <c r="X137" i="4"/>
  <c r="AB135" i="4"/>
  <c r="AF133" i="4"/>
  <c r="Z130" i="4"/>
  <c r="AD128" i="4"/>
  <c r="AH126" i="4"/>
  <c r="X125" i="4"/>
  <c r="AB123" i="4"/>
  <c r="AF121" i="4"/>
  <c r="Z118" i="4"/>
  <c r="AD116" i="4"/>
  <c r="AH114" i="4"/>
  <c r="X113" i="4"/>
  <c r="AC111" i="4"/>
  <c r="AF108" i="4"/>
  <c r="X107" i="4"/>
  <c r="AE105" i="4"/>
  <c r="AA104" i="4"/>
  <c r="AG102" i="4"/>
  <c r="Y101" i="4"/>
  <c r="AF99" i="4"/>
  <c r="AB98" i="4"/>
  <c r="AH96" i="4"/>
  <c r="AA95" i="4"/>
  <c r="AA94" i="4"/>
  <c r="AB93" i="4"/>
  <c r="AC92" i="4"/>
  <c r="AD91" i="4"/>
  <c r="AF90" i="4"/>
  <c r="AH89" i="4"/>
  <c r="X88" i="4"/>
  <c r="Z87" i="4"/>
  <c r="AB86" i="4"/>
  <c r="AD85" i="4"/>
  <c r="AF84" i="4"/>
  <c r="AH83" i="4"/>
  <c r="X82" i="4"/>
  <c r="Z81" i="4"/>
  <c r="AB80" i="4"/>
  <c r="AD79" i="4"/>
  <c r="AF78" i="4"/>
  <c r="AH77" i="4"/>
  <c r="X76" i="4"/>
  <c r="Z75" i="4"/>
  <c r="AB74" i="4"/>
  <c r="AD73" i="4"/>
  <c r="AF72" i="4"/>
  <c r="AH71" i="4"/>
  <c r="X70" i="4"/>
  <c r="Z69" i="4"/>
  <c r="AB68" i="4"/>
  <c r="AD67" i="4"/>
  <c r="AF66" i="4"/>
  <c r="AH65" i="4"/>
  <c r="X64" i="4"/>
  <c r="Z63" i="4"/>
  <c r="AB62" i="4"/>
  <c r="AD61" i="4"/>
  <c r="AF60" i="4"/>
  <c r="AH59" i="4"/>
  <c r="X58" i="4"/>
  <c r="Z57" i="4"/>
  <c r="AB56" i="4"/>
  <c r="AD55" i="4"/>
  <c r="AF54" i="4"/>
  <c r="AH53" i="4"/>
  <c r="X52" i="4"/>
  <c r="Z51" i="4"/>
  <c r="AB50" i="4"/>
  <c r="AD49" i="4"/>
  <c r="AF48" i="4"/>
  <c r="AH47" i="4"/>
  <c r="X46" i="4"/>
  <c r="Z45" i="4"/>
  <c r="AB44" i="4"/>
  <c r="AD43" i="4"/>
  <c r="AF42" i="4"/>
  <c r="AH41" i="4"/>
  <c r="X40" i="4"/>
  <c r="Z39" i="4"/>
  <c r="AB38" i="4"/>
  <c r="AD37" i="4"/>
  <c r="AF36" i="4"/>
  <c r="AH35" i="4"/>
  <c r="X34" i="4"/>
  <c r="Z33" i="4"/>
  <c r="AB32" i="4"/>
  <c r="AD31" i="4"/>
  <c r="AF30" i="4"/>
  <c r="AH29" i="4"/>
  <c r="X28" i="4"/>
  <c r="Z27" i="4"/>
  <c r="AB26" i="4"/>
  <c r="AD25" i="4"/>
  <c r="AF24" i="4"/>
  <c r="AH23" i="4"/>
  <c r="X22" i="4"/>
  <c r="Z21" i="4"/>
  <c r="AB20" i="4"/>
  <c r="AD19" i="4"/>
  <c r="AF18" i="4"/>
  <c r="AH17" i="4"/>
  <c r="X16" i="4"/>
  <c r="Z15" i="4"/>
  <c r="AB14" i="4"/>
  <c r="AD13" i="4"/>
  <c r="AF12" i="4"/>
  <c r="AH11" i="4"/>
  <c r="X10" i="4"/>
  <c r="Z9" i="4"/>
  <c r="AB8" i="4"/>
  <c r="AD7" i="4"/>
  <c r="AF6" i="4"/>
  <c r="AH5" i="4"/>
  <c r="X4" i="4"/>
  <c r="AI337" i="4"/>
  <c r="AG301" i="4"/>
  <c r="X272" i="4"/>
  <c r="AF256" i="4"/>
  <c r="AF247" i="4"/>
  <c r="X240" i="4"/>
  <c r="Y234" i="4"/>
  <c r="AB228" i="4"/>
  <c r="AC222" i="4"/>
  <c r="AG216" i="4"/>
  <c r="AH210" i="4"/>
  <c r="AI204" i="4"/>
  <c r="AA195" i="4"/>
  <c r="AI191" i="4"/>
  <c r="AC188" i="4"/>
  <c r="AM184" i="4"/>
  <c r="AE181" i="4"/>
  <c r="Y178" i="4"/>
  <c r="AG174" i="4"/>
  <c r="AA171" i="4"/>
  <c r="AI167" i="4"/>
  <c r="AC164" i="4"/>
  <c r="AM160" i="4"/>
  <c r="AE157" i="4"/>
  <c r="AM154" i="4"/>
  <c r="AC152" i="4"/>
  <c r="AG150" i="4"/>
  <c r="AM148" i="4"/>
  <c r="AA147" i="4"/>
  <c r="AE145" i="4"/>
  <c r="AI143" i="4"/>
  <c r="Y142" i="4"/>
  <c r="AC140" i="4"/>
  <c r="AG138" i="4"/>
  <c r="AM136" i="4"/>
  <c r="AA135" i="4"/>
  <c r="AE133" i="4"/>
  <c r="AI131" i="4"/>
  <c r="Y130" i="4"/>
  <c r="AC128" i="4"/>
  <c r="AG126" i="4"/>
  <c r="AM124" i="4"/>
  <c r="AA123" i="4"/>
  <c r="AE121" i="4"/>
  <c r="AI119" i="4"/>
  <c r="Y118" i="4"/>
  <c r="AC116" i="4"/>
  <c r="AG114" i="4"/>
  <c r="AM112" i="4"/>
  <c r="AB111" i="4"/>
  <c r="AI109" i="4"/>
  <c r="AE108" i="4"/>
  <c r="AM106" i="4"/>
  <c r="AC105" i="4"/>
  <c r="AF102" i="4"/>
  <c r="X101" i="4"/>
  <c r="AE99" i="4"/>
  <c r="AA98" i="4"/>
  <c r="AG96" i="4"/>
  <c r="Z95" i="4"/>
  <c r="Z94" i="4"/>
  <c r="AA93" i="4"/>
  <c r="AB92" i="4"/>
  <c r="AC91" i="4"/>
  <c r="AE90" i="4"/>
  <c r="AG89" i="4"/>
  <c r="AI88" i="4"/>
  <c r="AM87" i="4"/>
  <c r="Y87" i="4"/>
  <c r="AA86" i="4"/>
  <c r="AC85" i="4"/>
  <c r="AE84" i="4"/>
  <c r="AG83" i="4"/>
  <c r="AI82" i="4"/>
  <c r="AM81" i="4"/>
  <c r="Y81" i="4"/>
  <c r="AA80" i="4"/>
  <c r="AC79" i="4"/>
  <c r="AE78" i="4"/>
  <c r="AG77" i="4"/>
  <c r="AI76" i="4"/>
  <c r="AM75" i="4"/>
  <c r="Y75" i="4"/>
  <c r="AA74" i="4"/>
  <c r="AC73" i="4"/>
  <c r="AE72" i="4"/>
  <c r="AG71" i="4"/>
  <c r="AI70" i="4"/>
  <c r="AM69" i="4"/>
  <c r="Y69" i="4"/>
  <c r="AA68" i="4"/>
  <c r="AC67" i="4"/>
  <c r="AE66" i="4"/>
  <c r="AG65" i="4"/>
  <c r="AI64" i="4"/>
  <c r="AM63" i="4"/>
  <c r="Y63" i="4"/>
  <c r="AA62" i="4"/>
  <c r="AC61" i="4"/>
  <c r="AE60" i="4"/>
  <c r="AG59" i="4"/>
  <c r="AI58" i="4"/>
  <c r="AM57" i="4"/>
  <c r="Y57" i="4"/>
  <c r="AA56" i="4"/>
  <c r="AC55" i="4"/>
  <c r="AE54" i="4"/>
  <c r="AG53" i="4"/>
  <c r="AI52" i="4"/>
  <c r="AM51" i="4"/>
  <c r="Y51" i="4"/>
  <c r="AA50" i="4"/>
  <c r="AC49" i="4"/>
  <c r="AE48" i="4"/>
  <c r="AG47" i="4"/>
  <c r="AI46" i="4"/>
  <c r="AM45" i="4"/>
  <c r="Y45" i="4"/>
  <c r="AA44" i="4"/>
  <c r="AC43" i="4"/>
  <c r="AE42" i="4"/>
  <c r="AG41" i="4"/>
  <c r="AI40" i="4"/>
  <c r="AM39" i="4"/>
  <c r="Y39" i="4"/>
  <c r="AA38" i="4"/>
  <c r="AC37" i="4"/>
  <c r="AE36" i="4"/>
  <c r="AG35" i="4"/>
  <c r="AI34" i="4"/>
  <c r="AM33" i="4"/>
  <c r="Y33" i="4"/>
  <c r="AA32" i="4"/>
  <c r="AC31" i="4"/>
  <c r="AE30" i="4"/>
  <c r="AG29" i="4"/>
  <c r="AI28" i="4"/>
  <c r="AM27" i="4"/>
  <c r="Y27" i="4"/>
  <c r="AA26" i="4"/>
  <c r="AC25" i="4"/>
  <c r="AE24" i="4"/>
  <c r="AG23" i="4"/>
  <c r="AI22" i="4"/>
  <c r="AM21" i="4"/>
  <c r="Y21" i="4"/>
  <c r="AA20" i="4"/>
  <c r="AC19" i="4"/>
  <c r="AE18" i="4"/>
  <c r="AG17" i="4"/>
  <c r="AI16" i="4"/>
  <c r="AM15" i="4"/>
  <c r="Y15" i="4"/>
  <c r="AA14" i="4"/>
  <c r="AC13" i="4"/>
  <c r="AE12" i="4"/>
  <c r="AG11" i="4"/>
  <c r="AI10" i="4"/>
  <c r="AM9" i="4"/>
  <c r="Y9" i="4"/>
  <c r="AA8" i="4"/>
  <c r="AC7" i="4"/>
  <c r="AE6" i="4"/>
  <c r="AG5" i="4"/>
  <c r="AI4" i="4"/>
  <c r="AI331" i="4"/>
  <c r="AF296" i="4"/>
  <c r="Y269" i="4"/>
  <c r="AA255" i="4"/>
  <c r="AB246" i="4"/>
  <c r="Z239" i="4"/>
  <c r="AA233" i="4"/>
  <c r="AD227" i="4"/>
  <c r="AE221" i="4"/>
  <c r="AI215" i="4"/>
  <c r="AM203" i="4"/>
  <c r="AA198" i="4"/>
  <c r="AH194" i="4"/>
  <c r="AB191" i="4"/>
  <c r="AD184" i="4"/>
  <c r="X181" i="4"/>
  <c r="AF177" i="4"/>
  <c r="Z174" i="4"/>
  <c r="AH170" i="4"/>
  <c r="AB167" i="4"/>
  <c r="AD160" i="4"/>
  <c r="X157" i="4"/>
  <c r="AD154" i="4"/>
  <c r="AB152" i="4"/>
  <c r="AF150" i="4"/>
  <c r="Z147" i="4"/>
  <c r="AD145" i="4"/>
  <c r="AH143" i="4"/>
  <c r="X142" i="4"/>
  <c r="AB140" i="4"/>
  <c r="AF138" i="4"/>
  <c r="Z135" i="4"/>
  <c r="AD133" i="4"/>
  <c r="AH131" i="4"/>
  <c r="X130" i="4"/>
  <c r="AB128" i="4"/>
  <c r="AF126" i="4"/>
  <c r="Z123" i="4"/>
  <c r="AD121" i="4"/>
  <c r="AH119" i="4"/>
  <c r="X118" i="4"/>
  <c r="AB116" i="4"/>
  <c r="AF114" i="4"/>
  <c r="AA111" i="4"/>
  <c r="AG109" i="4"/>
  <c r="Z108" i="4"/>
  <c r="AB105" i="4"/>
  <c r="AI103" i="4"/>
  <c r="AE102" i="4"/>
  <c r="AM100" i="4"/>
  <c r="AC99" i="4"/>
  <c r="AF96" i="4"/>
  <c r="Y95" i="4"/>
  <c r="Y94" i="4"/>
  <c r="Z93" i="4"/>
  <c r="AA92" i="4"/>
  <c r="AB91" i="4"/>
  <c r="AD90" i="4"/>
  <c r="AF89" i="4"/>
  <c r="AH88" i="4"/>
  <c r="X87" i="4"/>
  <c r="Z86" i="4"/>
  <c r="AB85" i="4"/>
  <c r="AD84" i="4"/>
  <c r="AF83" i="4"/>
  <c r="AH82" i="4"/>
  <c r="X81" i="4"/>
  <c r="Z80" i="4"/>
  <c r="AB79" i="4"/>
  <c r="AD78" i="4"/>
  <c r="AF77" i="4"/>
  <c r="AH76" i="4"/>
  <c r="X75" i="4"/>
  <c r="Z74" i="4"/>
  <c r="AB73" i="4"/>
  <c r="AD72" i="4"/>
  <c r="AF71" i="4"/>
  <c r="AH70" i="4"/>
  <c r="X69" i="4"/>
  <c r="Z68" i="4"/>
  <c r="AB67" i="4"/>
  <c r="AD66" i="4"/>
  <c r="AF65" i="4"/>
  <c r="AH64" i="4"/>
  <c r="X63" i="4"/>
  <c r="Z62" i="4"/>
  <c r="AB61" i="4"/>
  <c r="AD60" i="4"/>
  <c r="AF59" i="4"/>
  <c r="AH58" i="4"/>
  <c r="X57" i="4"/>
  <c r="Z56" i="4"/>
  <c r="AB55" i="4"/>
  <c r="AD54" i="4"/>
  <c r="AF53" i="4"/>
  <c r="AH52" i="4"/>
  <c r="X51" i="4"/>
  <c r="Z50" i="4"/>
  <c r="AB49" i="4"/>
  <c r="AD48" i="4"/>
  <c r="AF47" i="4"/>
  <c r="AH46" i="4"/>
  <c r="X45" i="4"/>
  <c r="Z44" i="4"/>
  <c r="AB43" i="4"/>
  <c r="AD42" i="4"/>
  <c r="AF41" i="4"/>
  <c r="AH40" i="4"/>
  <c r="X39" i="4"/>
  <c r="Z38" i="4"/>
  <c r="AB37" i="4"/>
  <c r="AD36" i="4"/>
  <c r="AF35" i="4"/>
  <c r="AH34" i="4"/>
  <c r="X33" i="4"/>
  <c r="Z32" i="4"/>
  <c r="AB31" i="4"/>
  <c r="AD30" i="4"/>
  <c r="AF29" i="4"/>
  <c r="AH28" i="4"/>
  <c r="X27" i="4"/>
  <c r="Z26" i="4"/>
  <c r="AB25" i="4"/>
  <c r="AD24" i="4"/>
  <c r="AF23" i="4"/>
  <c r="AH22" i="4"/>
  <c r="X21" i="4"/>
  <c r="Z20" i="4"/>
  <c r="AB19" i="4"/>
  <c r="AD18" i="4"/>
  <c r="AF17" i="4"/>
  <c r="AH16" i="4"/>
  <c r="X15" i="4"/>
  <c r="Z14" i="4"/>
  <c r="AB13" i="4"/>
  <c r="AD12" i="4"/>
  <c r="AF11" i="4"/>
  <c r="AH10" i="4"/>
  <c r="X9" i="4"/>
  <c r="Z8" i="4"/>
  <c r="AB7" i="4"/>
  <c r="AD6" i="4"/>
  <c r="AF5" i="4"/>
  <c r="AH4" i="4"/>
  <c r="AM330" i="4"/>
  <c r="AH295" i="4"/>
  <c r="AF268" i="4"/>
  <c r="Y246" i="4"/>
  <c r="Y239" i="4"/>
  <c r="Z233" i="4"/>
  <c r="AA227" i="4"/>
  <c r="AD221" i="4"/>
  <c r="AE215" i="4"/>
  <c r="AI209" i="4"/>
  <c r="Y198" i="4"/>
  <c r="AG194" i="4"/>
  <c r="AA191" i="4"/>
  <c r="AI187" i="4"/>
  <c r="AC184" i="4"/>
  <c r="AM180" i="4"/>
  <c r="AE177" i="4"/>
  <c r="Y174" i="4"/>
  <c r="AG170" i="4"/>
  <c r="AA167" i="4"/>
  <c r="AI163" i="4"/>
  <c r="AC160" i="4"/>
  <c r="AM156" i="4"/>
  <c r="AC154" i="4"/>
  <c r="AA152" i="4"/>
  <c r="AE150" i="4"/>
  <c r="AI148" i="4"/>
  <c r="Y147" i="4"/>
  <c r="AC145" i="4"/>
  <c r="AG143" i="4"/>
  <c r="AM141" i="4"/>
  <c r="AA140" i="4"/>
  <c r="AE138" i="4"/>
  <c r="AI136" i="4"/>
  <c r="Y135" i="4"/>
  <c r="AC133" i="4"/>
  <c r="AG131" i="4"/>
  <c r="AM129" i="4"/>
  <c r="AA128" i="4"/>
  <c r="AE126" i="4"/>
  <c r="AI124" i="4"/>
  <c r="Y123" i="4"/>
  <c r="AC121" i="4"/>
  <c r="AG119" i="4"/>
  <c r="AM117" i="4"/>
  <c r="AA116" i="4"/>
  <c r="AE114" i="4"/>
  <c r="AI112" i="4"/>
  <c r="Z111" i="4"/>
  <c r="AF109" i="4"/>
  <c r="Y108" i="4"/>
  <c r="AI106" i="4"/>
  <c r="AA105" i="4"/>
  <c r="AG103" i="4"/>
  <c r="Z102" i="4"/>
  <c r="AB99" i="4"/>
  <c r="AI97" i="4"/>
  <c r="AE96" i="4"/>
  <c r="X95" i="4"/>
  <c r="X94" i="4"/>
  <c r="Y93" i="4"/>
  <c r="Z92" i="4"/>
  <c r="AA91" i="4"/>
  <c r="AC90" i="4"/>
  <c r="AE89" i="4"/>
  <c r="AG88" i="4"/>
  <c r="AI87" i="4"/>
  <c r="AM86" i="4"/>
  <c r="Y86" i="4"/>
  <c r="AA85" i="4"/>
  <c r="AC84" i="4"/>
  <c r="AE83" i="4"/>
  <c r="AG82" i="4"/>
  <c r="AI81" i="4"/>
  <c r="AM80" i="4"/>
  <c r="Y80" i="4"/>
  <c r="AA79" i="4"/>
  <c r="AC78" i="4"/>
  <c r="AE77" i="4"/>
  <c r="AG76" i="4"/>
  <c r="AI75" i="4"/>
  <c r="AM74" i="4"/>
  <c r="Y74" i="4"/>
  <c r="AA73" i="4"/>
  <c r="AC72" i="4"/>
  <c r="AE71" i="4"/>
  <c r="AG70" i="4"/>
  <c r="AI69" i="4"/>
  <c r="AM68" i="4"/>
  <c r="Y68" i="4"/>
  <c r="AA67" i="4"/>
  <c r="AC66" i="4"/>
  <c r="AE65" i="4"/>
  <c r="AG64" i="4"/>
  <c r="AI63" i="4"/>
  <c r="AM62" i="4"/>
  <c r="Y62" i="4"/>
  <c r="AA61" i="4"/>
  <c r="AC60" i="4"/>
  <c r="AE59" i="4"/>
  <c r="AG58" i="4"/>
  <c r="AI57" i="4"/>
  <c r="AM56" i="4"/>
  <c r="Y56" i="4"/>
  <c r="AA55" i="4"/>
  <c r="AC54" i="4"/>
  <c r="AE53" i="4"/>
  <c r="AG52" i="4"/>
  <c r="AI51" i="4"/>
  <c r="AM50" i="4"/>
  <c r="Y50" i="4"/>
  <c r="AA49" i="4"/>
  <c r="AC48" i="4"/>
  <c r="AE47" i="4"/>
  <c r="AG46" i="4"/>
  <c r="AI45" i="4"/>
  <c r="AM44" i="4"/>
  <c r="Y44" i="4"/>
  <c r="AA43" i="4"/>
  <c r="AC42" i="4"/>
  <c r="AE41" i="4"/>
  <c r="AG40" i="4"/>
  <c r="AI39" i="4"/>
  <c r="AM38" i="4"/>
  <c r="Y38" i="4"/>
  <c r="AA37" i="4"/>
  <c r="AC36" i="4"/>
  <c r="AE35" i="4"/>
  <c r="AG34" i="4"/>
  <c r="AI33" i="4"/>
  <c r="AM32" i="4"/>
  <c r="Y32" i="4"/>
  <c r="AA31" i="4"/>
  <c r="AC30" i="4"/>
  <c r="AE29" i="4"/>
  <c r="AG28" i="4"/>
  <c r="AI27" i="4"/>
  <c r="AM26" i="4"/>
  <c r="Y26" i="4"/>
  <c r="AA25" i="4"/>
  <c r="AC24" i="4"/>
  <c r="AE23" i="4"/>
  <c r="AG22" i="4"/>
  <c r="AI21" i="4"/>
  <c r="AM20" i="4"/>
  <c r="Y20" i="4"/>
  <c r="AA19" i="4"/>
  <c r="AC18" i="4"/>
  <c r="AE17" i="4"/>
  <c r="AG16" i="4"/>
  <c r="AI15" i="4"/>
  <c r="AM14" i="4"/>
  <c r="Y14" i="4"/>
  <c r="AA13" i="4"/>
  <c r="AC12" i="4"/>
  <c r="AE11" i="4"/>
  <c r="AG10" i="4"/>
  <c r="AI9" i="4"/>
  <c r="AM8" i="4"/>
  <c r="Y8" i="4"/>
  <c r="AA7" i="4"/>
  <c r="AC6" i="4"/>
  <c r="AE5" i="4"/>
  <c r="AG4" i="4"/>
  <c r="Z328" i="4"/>
  <c r="AM292" i="4"/>
  <c r="X254" i="4"/>
  <c r="AD245" i="4"/>
  <c r="AF238" i="4"/>
  <c r="AG232" i="4"/>
  <c r="AM226" i="4"/>
  <c r="X221" i="4"/>
  <c r="Y215" i="4"/>
  <c r="Z209" i="4"/>
  <c r="AA203" i="4"/>
  <c r="AI197" i="4"/>
  <c r="AC194" i="4"/>
  <c r="AM190" i="4"/>
  <c r="AE187" i="4"/>
  <c r="Y184" i="4"/>
  <c r="AG180" i="4"/>
  <c r="AA177" i="4"/>
  <c r="AI173" i="4"/>
  <c r="AC170" i="4"/>
  <c r="AM166" i="4"/>
  <c r="AE163" i="4"/>
  <c r="Y160" i="4"/>
  <c r="AH156" i="4"/>
  <c r="Z154" i="4"/>
  <c r="Z150" i="4"/>
  <c r="AD148" i="4"/>
  <c r="AH146" i="4"/>
  <c r="X145" i="4"/>
  <c r="AB143" i="4"/>
  <c r="AF141" i="4"/>
  <c r="Z138" i="4"/>
  <c r="AD136" i="4"/>
  <c r="AH134" i="4"/>
  <c r="X133" i="4"/>
  <c r="AB131" i="4"/>
  <c r="AF129" i="4"/>
  <c r="Z126" i="4"/>
  <c r="AD124" i="4"/>
  <c r="AH122" i="4"/>
  <c r="X121" i="4"/>
  <c r="AB119" i="4"/>
  <c r="AF117" i="4"/>
  <c r="Z114" i="4"/>
  <c r="AD112" i="4"/>
  <c r="Y111" i="4"/>
  <c r="AE109" i="4"/>
  <c r="AM107" i="4"/>
  <c r="AD106" i="4"/>
  <c r="Z105" i="4"/>
  <c r="AF103" i="4"/>
  <c r="Y102" i="4"/>
  <c r="AI100" i="4"/>
  <c r="AA99" i="4"/>
  <c r="AG97" i="4"/>
  <c r="Z96" i="4"/>
  <c r="AM94" i="4"/>
  <c r="AM93" i="4"/>
  <c r="X93" i="4"/>
  <c r="Y92" i="4"/>
  <c r="Z91" i="4"/>
  <c r="AB90" i="4"/>
  <c r="AD89" i="4"/>
  <c r="AF88" i="4"/>
  <c r="AH87" i="4"/>
  <c r="X86" i="4"/>
  <c r="Z85" i="4"/>
  <c r="AB84" i="4"/>
  <c r="AD83" i="4"/>
  <c r="AF82" i="4"/>
  <c r="AH81" i="4"/>
  <c r="X80" i="4"/>
  <c r="Z79" i="4"/>
  <c r="AB78" i="4"/>
  <c r="AD77" i="4"/>
  <c r="AF76" i="4"/>
  <c r="AH75" i="4"/>
  <c r="X74" i="4"/>
  <c r="Z73" i="4"/>
  <c r="AB72" i="4"/>
  <c r="AD71" i="4"/>
  <c r="AF70" i="4"/>
  <c r="AH69" i="4"/>
  <c r="X68" i="4"/>
  <c r="Z67" i="4"/>
  <c r="AB66" i="4"/>
  <c r="AD65" i="4"/>
  <c r="AF64" i="4"/>
  <c r="AH63" i="4"/>
  <c r="X62" i="4"/>
  <c r="Z61" i="4"/>
  <c r="AB60" i="4"/>
  <c r="AD59" i="4"/>
  <c r="AF58" i="4"/>
  <c r="AH57" i="4"/>
  <c r="X56" i="4"/>
  <c r="Z55" i="4"/>
  <c r="AB54" i="4"/>
  <c r="AD53" i="4"/>
  <c r="AF52" i="4"/>
  <c r="AH51" i="4"/>
  <c r="X50" i="4"/>
  <c r="Z49" i="4"/>
  <c r="AB48" i="4"/>
  <c r="AD47" i="4"/>
  <c r="AF46" i="4"/>
  <c r="AH45" i="4"/>
  <c r="X44" i="4"/>
  <c r="Z43" i="4"/>
  <c r="AB42" i="4"/>
  <c r="AD41" i="4"/>
  <c r="AF40" i="4"/>
  <c r="AH39" i="4"/>
  <c r="X38" i="4"/>
  <c r="Z37" i="4"/>
  <c r="AB36" i="4"/>
  <c r="AD35" i="4"/>
  <c r="AF34" i="4"/>
  <c r="AH33" i="4"/>
  <c r="X32" i="4"/>
  <c r="Z31" i="4"/>
  <c r="AB30" i="4"/>
  <c r="AD29" i="4"/>
  <c r="AF28" i="4"/>
  <c r="AH27" i="4"/>
  <c r="X26" i="4"/>
  <c r="Z25" i="4"/>
  <c r="AB24" i="4"/>
  <c r="AD23" i="4"/>
  <c r="AF22" i="4"/>
  <c r="AH21" i="4"/>
  <c r="X20" i="4"/>
  <c r="Z19" i="4"/>
  <c r="AB18" i="4"/>
  <c r="AD17" i="4"/>
  <c r="AF16" i="4"/>
  <c r="AH15" i="4"/>
  <c r="X14" i="4"/>
  <c r="Z13" i="4"/>
  <c r="AB12" i="4"/>
  <c r="AD11" i="4"/>
  <c r="AF10" i="4"/>
  <c r="AH9" i="4"/>
  <c r="X8" i="4"/>
  <c r="Z7" i="4"/>
  <c r="AB6" i="4"/>
  <c r="AD5" i="4"/>
  <c r="AF4" i="4"/>
  <c r="Y323" i="4"/>
  <c r="AM263" i="4"/>
  <c r="AG252" i="4"/>
  <c r="AA244" i="4"/>
  <c r="AH237" i="4"/>
  <c r="AI231" i="4"/>
  <c r="Y226" i="4"/>
  <c r="Z220" i="4"/>
  <c r="AA214" i="4"/>
  <c r="AB208" i="4"/>
  <c r="AC202" i="4"/>
  <c r="AB197" i="4"/>
  <c r="AD190" i="4"/>
  <c r="X187" i="4"/>
  <c r="AF183" i="4"/>
  <c r="Z180" i="4"/>
  <c r="AH176" i="4"/>
  <c r="AB173" i="4"/>
  <c r="AD166" i="4"/>
  <c r="X163" i="4"/>
  <c r="AF159" i="4"/>
  <c r="AG156" i="4"/>
  <c r="Y154" i="4"/>
  <c r="AI151" i="4"/>
  <c r="Y150" i="4"/>
  <c r="AC148" i="4"/>
  <c r="AG146" i="4"/>
  <c r="AM144" i="4"/>
  <c r="AA143" i="4"/>
  <c r="AE141" i="4"/>
  <c r="AI139" i="4"/>
  <c r="Y138" i="4"/>
  <c r="AC136" i="4"/>
  <c r="AG134" i="4"/>
  <c r="AM132" i="4"/>
  <c r="AA131" i="4"/>
  <c r="AE129" i="4"/>
  <c r="AI127" i="4"/>
  <c r="Y126" i="4"/>
  <c r="AC124" i="4"/>
  <c r="AG122" i="4"/>
  <c r="AM120" i="4"/>
  <c r="AA119" i="4"/>
  <c r="AE117" i="4"/>
  <c r="AI115" i="4"/>
  <c r="Y114" i="4"/>
  <c r="AC112" i="4"/>
  <c r="AH110" i="4"/>
  <c r="AD109" i="4"/>
  <c r="AC106" i="4"/>
  <c r="Y105" i="4"/>
  <c r="AE103" i="4"/>
  <c r="AM101" i="4"/>
  <c r="AD100" i="4"/>
  <c r="Z99" i="4"/>
  <c r="AF97" i="4"/>
  <c r="Y96" i="4"/>
  <c r="AM92" i="4"/>
  <c r="X92" i="4"/>
  <c r="Y91" i="4"/>
  <c r="AA90" i="4"/>
  <c r="AC89" i="4"/>
  <c r="AE88" i="4"/>
  <c r="AG87" i="4"/>
  <c r="AI86" i="4"/>
  <c r="AM85" i="4"/>
  <c r="Y85" i="4"/>
  <c r="AA84" i="4"/>
  <c r="AC83" i="4"/>
  <c r="AE82" i="4"/>
  <c r="AG81" i="4"/>
  <c r="AI80" i="4"/>
  <c r="AM79" i="4"/>
  <c r="Y79" i="4"/>
  <c r="AA78" i="4"/>
  <c r="AC77" i="4"/>
  <c r="AE76" i="4"/>
  <c r="AG75" i="4"/>
  <c r="AI74" i="4"/>
  <c r="AM73" i="4"/>
  <c r="Y73" i="4"/>
  <c r="AA72" i="4"/>
  <c r="AC71" i="4"/>
  <c r="AE70" i="4"/>
  <c r="AG69" i="4"/>
  <c r="AI68" i="4"/>
  <c r="AM67" i="4"/>
  <c r="Y67" i="4"/>
  <c r="AA66" i="4"/>
  <c r="AC65" i="4"/>
  <c r="AE64" i="4"/>
  <c r="AG63" i="4"/>
  <c r="AI62" i="4"/>
  <c r="AM61" i="4"/>
  <c r="Y61" i="4"/>
  <c r="AA60" i="4"/>
  <c r="AC59" i="4"/>
  <c r="AE58" i="4"/>
  <c r="AG57" i="4"/>
  <c r="AI56" i="4"/>
  <c r="AM55" i="4"/>
  <c r="Y55" i="4"/>
  <c r="AA54" i="4"/>
  <c r="AC53" i="4"/>
  <c r="AE52" i="4"/>
  <c r="AG51" i="4"/>
  <c r="AI50" i="4"/>
  <c r="AM49" i="4"/>
  <c r="Y49" i="4"/>
  <c r="AA48" i="4"/>
  <c r="AC47" i="4"/>
  <c r="AE46" i="4"/>
  <c r="AG45" i="4"/>
  <c r="AI44" i="4"/>
  <c r="AM43" i="4"/>
  <c r="Y43" i="4"/>
  <c r="AA42" i="4"/>
  <c r="AC41" i="4"/>
  <c r="AE40" i="4"/>
  <c r="AG39" i="4"/>
  <c r="AI38" i="4"/>
  <c r="AM37" i="4"/>
  <c r="Y37" i="4"/>
  <c r="AA36" i="4"/>
  <c r="AC35" i="4"/>
  <c r="AE34" i="4"/>
  <c r="AG33" i="4"/>
  <c r="AI32" i="4"/>
  <c r="AM31" i="4"/>
  <c r="Y31" i="4"/>
  <c r="AA30" i="4"/>
  <c r="AC29" i="4"/>
  <c r="AE28" i="4"/>
  <c r="AG27" i="4"/>
  <c r="AI26" i="4"/>
  <c r="AM25" i="4"/>
  <c r="Y25" i="4"/>
  <c r="AA24" i="4"/>
  <c r="AC23" i="4"/>
  <c r="AE22" i="4"/>
  <c r="AG21" i="4"/>
  <c r="AI20" i="4"/>
  <c r="AM19" i="4"/>
  <c r="Y19" i="4"/>
  <c r="AA18" i="4"/>
  <c r="AC17" i="4"/>
  <c r="AE16" i="4"/>
  <c r="AG15" i="4"/>
  <c r="AI14" i="4"/>
  <c r="AM13" i="4"/>
  <c r="Y13" i="4"/>
  <c r="AA12" i="4"/>
  <c r="AC11" i="4"/>
  <c r="AE10" i="4"/>
  <c r="AG9" i="4"/>
  <c r="AI8" i="4"/>
  <c r="AM7" i="4"/>
  <c r="Y7" i="4"/>
  <c r="AA6" i="4"/>
  <c r="AC5" i="4"/>
  <c r="AE4" i="4"/>
  <c r="AA322" i="4"/>
  <c r="X287" i="4"/>
  <c r="AD263" i="4"/>
  <c r="AB252" i="4"/>
  <c r="Z244" i="4"/>
  <c r="AE237" i="4"/>
  <c r="AH231" i="4"/>
  <c r="AI225" i="4"/>
  <c r="Y220" i="4"/>
  <c r="Z214" i="4"/>
  <c r="AA208" i="4"/>
  <c r="AB202" i="4"/>
  <c r="AA197" i="4"/>
  <c r="AI193" i="4"/>
  <c r="AC190" i="4"/>
  <c r="AM186" i="4"/>
  <c r="AE183" i="4"/>
  <c r="Y180" i="4"/>
  <c r="AG176" i="4"/>
  <c r="AA173" i="4"/>
  <c r="AI169" i="4"/>
  <c r="AC166" i="4"/>
  <c r="AM162" i="4"/>
  <c r="AE159" i="4"/>
  <c r="Z156" i="4"/>
  <c r="AF153" i="4"/>
  <c r="AF151" i="4"/>
  <c r="Z148" i="4"/>
  <c r="AD146" i="4"/>
  <c r="AH144" i="4"/>
  <c r="X143" i="4"/>
  <c r="AB141" i="4"/>
  <c r="AF139" i="4"/>
  <c r="Z136" i="4"/>
  <c r="AD134" i="4"/>
  <c r="AH132" i="4"/>
  <c r="X131" i="4"/>
  <c r="AB129" i="4"/>
  <c r="AF127" i="4"/>
  <c r="Z124" i="4"/>
  <c r="AD122" i="4"/>
  <c r="AH120" i="4"/>
  <c r="X119" i="4"/>
  <c r="AB117" i="4"/>
  <c r="AF115" i="4"/>
  <c r="Z112" i="4"/>
  <c r="AG110" i="4"/>
  <c r="AC109" i="4"/>
  <c r="AI107" i="4"/>
  <c r="AA106" i="4"/>
  <c r="AH104" i="4"/>
  <c r="AD103" i="4"/>
  <c r="AC100" i="4"/>
  <c r="Y99" i="4"/>
  <c r="AE97" i="4"/>
  <c r="AM95" i="4"/>
  <c r="AI94" i="4"/>
  <c r="AI93" i="4"/>
  <c r="X91" i="4"/>
  <c r="Z90" i="4"/>
  <c r="AB89" i="4"/>
  <c r="AD88" i="4"/>
  <c r="AF87" i="4"/>
  <c r="AH86" i="4"/>
  <c r="X85" i="4"/>
  <c r="Z84" i="4"/>
  <c r="AB83" i="4"/>
  <c r="AD82" i="4"/>
  <c r="AF81" i="4"/>
  <c r="AH80" i="4"/>
  <c r="X79" i="4"/>
  <c r="Z78" i="4"/>
  <c r="AB77" i="4"/>
  <c r="AD76" i="4"/>
  <c r="AF75" i="4"/>
  <c r="AH74" i="4"/>
  <c r="X73" i="4"/>
  <c r="Z72" i="4"/>
  <c r="AB71" i="4"/>
  <c r="AD70" i="4"/>
  <c r="AF69" i="4"/>
  <c r="AH68" i="4"/>
  <c r="X67" i="4"/>
  <c r="Z66" i="4"/>
  <c r="AB65" i="4"/>
  <c r="AD64" i="4"/>
  <c r="AF63" i="4"/>
  <c r="AH62" i="4"/>
  <c r="X61" i="4"/>
  <c r="Z60" i="4"/>
  <c r="AB59" i="4"/>
  <c r="AD58" i="4"/>
  <c r="AF57" i="4"/>
  <c r="AH56" i="4"/>
  <c r="X55" i="4"/>
  <c r="Z54" i="4"/>
  <c r="AB53" i="4"/>
  <c r="AD52" i="4"/>
  <c r="AF51" i="4"/>
  <c r="AH50" i="4"/>
  <c r="X49" i="4"/>
  <c r="Z48" i="4"/>
  <c r="AB47" i="4"/>
  <c r="AD46" i="4"/>
  <c r="AF45" i="4"/>
  <c r="AH44" i="4"/>
  <c r="X43" i="4"/>
  <c r="Z42" i="4"/>
  <c r="AB41" i="4"/>
  <c r="AD40" i="4"/>
  <c r="AF39" i="4"/>
  <c r="AH38" i="4"/>
  <c r="X37" i="4"/>
  <c r="Z36" i="4"/>
  <c r="AB35" i="4"/>
  <c r="AD34" i="4"/>
  <c r="AF33" i="4"/>
  <c r="AH32" i="4"/>
  <c r="X31" i="4"/>
  <c r="Z30" i="4"/>
  <c r="AB29" i="4"/>
  <c r="AD28" i="4"/>
  <c r="AF27" i="4"/>
  <c r="AH26" i="4"/>
  <c r="X25" i="4"/>
  <c r="Z24" i="4"/>
  <c r="AB23" i="4"/>
  <c r="AD22" i="4"/>
  <c r="AF21" i="4"/>
  <c r="AH20" i="4"/>
  <c r="X19" i="4"/>
  <c r="Z18" i="4"/>
  <c r="AB17" i="4"/>
  <c r="AD16" i="4"/>
  <c r="AF15" i="4"/>
  <c r="AH14" i="4"/>
  <c r="X13" i="4"/>
  <c r="Z12" i="4"/>
  <c r="AB11" i="4"/>
  <c r="AD10" i="4"/>
  <c r="AF9" i="4"/>
  <c r="AH8" i="4"/>
  <c r="X7" i="4"/>
  <c r="Z6" i="4"/>
  <c r="AB5" i="4"/>
  <c r="AD4" i="4"/>
  <c r="AE562" i="4"/>
  <c r="Y319" i="4"/>
  <c r="AH261" i="4"/>
  <c r="AI251" i="4"/>
  <c r="AC243" i="4"/>
  <c r="AA237" i="4"/>
  <c r="AB231" i="4"/>
  <c r="AC225" i="4"/>
  <c r="AD219" i="4"/>
  <c r="AE213" i="4"/>
  <c r="AH207" i="4"/>
  <c r="AI201" i="4"/>
  <c r="AM196" i="4"/>
  <c r="AE193" i="4"/>
  <c r="Y190" i="4"/>
  <c r="AG186" i="4"/>
  <c r="AA183" i="4"/>
  <c r="AI179" i="4"/>
  <c r="AC176" i="4"/>
  <c r="AM172" i="4"/>
  <c r="AE169" i="4"/>
  <c r="Y166" i="4"/>
  <c r="AG162" i="4"/>
  <c r="AA159" i="4"/>
  <c r="Y156" i="4"/>
  <c r="AE153" i="4"/>
  <c r="AE151" i="4"/>
  <c r="AI149" i="4"/>
  <c r="Y148" i="4"/>
  <c r="AC146" i="4"/>
  <c r="AG144" i="4"/>
  <c r="AM142" i="4"/>
  <c r="AA141" i="4"/>
  <c r="AE139" i="4"/>
  <c r="AI137" i="4"/>
  <c r="Y136" i="4"/>
  <c r="AC134" i="4"/>
  <c r="AG132" i="4"/>
  <c r="AM130" i="4"/>
  <c r="AA129" i="4"/>
  <c r="AE127" i="4"/>
  <c r="AI125" i="4"/>
  <c r="Y124" i="4"/>
  <c r="AC122" i="4"/>
  <c r="AG120" i="4"/>
  <c r="AM118" i="4"/>
  <c r="AA117" i="4"/>
  <c r="AE115" i="4"/>
  <c r="AI113" i="4"/>
  <c r="Y112" i="4"/>
  <c r="AE110" i="4"/>
  <c r="X109" i="4"/>
  <c r="AH107" i="4"/>
  <c r="Z106" i="4"/>
  <c r="AG104" i="4"/>
  <c r="AC103" i="4"/>
  <c r="AI101" i="4"/>
  <c r="AA100" i="4"/>
  <c r="AH98" i="4"/>
  <c r="AD97" i="4"/>
  <c r="AH94" i="4"/>
  <c r="AH93" i="4"/>
  <c r="AH92" i="4"/>
  <c r="AI91" i="4"/>
  <c r="AM90" i="4"/>
  <c r="Y90" i="4"/>
  <c r="AA89" i="4"/>
  <c r="AC88" i="4"/>
  <c r="AE87" i="4"/>
  <c r="AG86" i="4"/>
  <c r="AI85" i="4"/>
  <c r="AM84" i="4"/>
  <c r="Y84" i="4"/>
  <c r="AA83" i="4"/>
  <c r="AC82" i="4"/>
  <c r="AE81" i="4"/>
  <c r="AG80" i="4"/>
  <c r="AI79" i="4"/>
  <c r="AM78" i="4"/>
  <c r="Y78" i="4"/>
  <c r="AA77" i="4"/>
  <c r="AC76" i="4"/>
  <c r="AE75" i="4"/>
  <c r="AG74" i="4"/>
  <c r="AI73" i="4"/>
  <c r="AM72" i="4"/>
  <c r="Y72" i="4"/>
  <c r="AA71" i="4"/>
  <c r="AC70" i="4"/>
  <c r="AE69" i="4"/>
  <c r="AG68" i="4"/>
  <c r="AI67" i="4"/>
  <c r="AM66" i="4"/>
  <c r="Y66" i="4"/>
  <c r="AA65" i="4"/>
  <c r="AC64" i="4"/>
  <c r="AE63" i="4"/>
  <c r="AG62" i="4"/>
  <c r="AI61" i="4"/>
  <c r="AM60" i="4"/>
  <c r="Y60" i="4"/>
  <c r="AA59" i="4"/>
  <c r="AC58" i="4"/>
  <c r="AE57" i="4"/>
  <c r="AG56" i="4"/>
  <c r="AI55" i="4"/>
  <c r="AM54" i="4"/>
  <c r="Y54" i="4"/>
  <c r="AA53" i="4"/>
  <c r="AC52" i="4"/>
  <c r="AE51" i="4"/>
  <c r="AG50" i="4"/>
  <c r="AI49" i="4"/>
  <c r="AM48" i="4"/>
  <c r="Y48" i="4"/>
  <c r="AA47" i="4"/>
  <c r="AC46" i="4"/>
  <c r="AE45" i="4"/>
  <c r="AG44" i="4"/>
  <c r="AI43" i="4"/>
  <c r="AM42" i="4"/>
  <c r="Y42" i="4"/>
  <c r="AA41" i="4"/>
  <c r="AC40" i="4"/>
  <c r="AE39" i="4"/>
  <c r="AG38" i="4"/>
  <c r="AI37" i="4"/>
  <c r="AM36" i="4"/>
  <c r="Y36" i="4"/>
  <c r="AA35" i="4"/>
  <c r="AC34" i="4"/>
  <c r="AE33" i="4"/>
  <c r="AG32" i="4"/>
  <c r="AI31" i="4"/>
  <c r="AM30" i="4"/>
  <c r="Y30" i="4"/>
  <c r="AA29" i="4"/>
  <c r="AC28" i="4"/>
  <c r="AE27" i="4"/>
  <c r="AG26" i="4"/>
  <c r="AI25" i="4"/>
  <c r="AM24" i="4"/>
  <c r="Y24" i="4"/>
  <c r="AA23" i="4"/>
  <c r="AC22" i="4"/>
  <c r="AE21" i="4"/>
  <c r="AG20" i="4"/>
  <c r="AI19" i="4"/>
  <c r="AM18" i="4"/>
  <c r="Y18" i="4"/>
  <c r="AA17" i="4"/>
  <c r="AC16" i="4"/>
  <c r="AE15" i="4"/>
  <c r="AG14" i="4"/>
  <c r="AI13" i="4"/>
  <c r="AM12" i="4"/>
  <c r="Y12" i="4"/>
  <c r="AA11" i="4"/>
  <c r="AC10" i="4"/>
  <c r="AE9" i="4"/>
  <c r="AG8" i="4"/>
  <c r="AI7" i="4"/>
  <c r="AM6" i="4"/>
  <c r="Y6" i="4"/>
  <c r="AA5" i="4"/>
  <c r="AC4" i="4"/>
  <c r="AF424" i="4"/>
  <c r="AC314" i="4"/>
  <c r="AE279" i="4"/>
  <c r="AC260" i="4"/>
  <c r="AC250" i="4"/>
  <c r="AC242" i="4"/>
  <c r="AC236" i="4"/>
  <c r="AD230" i="4"/>
  <c r="AE224" i="4"/>
  <c r="AF218" i="4"/>
  <c r="AG212" i="4"/>
  <c r="AM200" i="4"/>
  <c r="AD196" i="4"/>
  <c r="X193" i="4"/>
  <c r="AF189" i="4"/>
  <c r="Z186" i="4"/>
  <c r="AH182" i="4"/>
  <c r="AB179" i="4"/>
  <c r="AD172" i="4"/>
  <c r="X169" i="4"/>
  <c r="AF165" i="4"/>
  <c r="Z162" i="4"/>
  <c r="AH158" i="4"/>
  <c r="AB153" i="4"/>
  <c r="AD151" i="4"/>
  <c r="AH149" i="4"/>
  <c r="X148" i="4"/>
  <c r="AB146" i="4"/>
  <c r="AF144" i="4"/>
  <c r="Z141" i="4"/>
  <c r="AD139" i="4"/>
  <c r="AH137" i="4"/>
  <c r="X136" i="4"/>
  <c r="AB134" i="4"/>
  <c r="AF132" i="4"/>
  <c r="Z129" i="4"/>
  <c r="AD127" i="4"/>
  <c r="AH125" i="4"/>
  <c r="X124" i="4"/>
  <c r="AB122" i="4"/>
  <c r="AF120" i="4"/>
  <c r="Z117" i="4"/>
  <c r="AD115" i="4"/>
  <c r="AH113" i="4"/>
  <c r="X112" i="4"/>
  <c r="AD110" i="4"/>
  <c r="AM108" i="4"/>
  <c r="AG107" i="4"/>
  <c r="Y106" i="4"/>
  <c r="AE104" i="4"/>
  <c r="X103" i="4"/>
  <c r="AH101" i="4"/>
  <c r="Z100" i="4"/>
  <c r="AG98" i="4"/>
  <c r="AC97" i="4"/>
  <c r="AI95" i="4"/>
  <c r="AF94" i="4"/>
  <c r="AF93" i="4"/>
  <c r="AG92" i="4"/>
  <c r="AH91" i="4"/>
  <c r="X90" i="4"/>
  <c r="Z89" i="4"/>
  <c r="AB88" i="4"/>
  <c r="AD87" i="4"/>
  <c r="AF86" i="4"/>
  <c r="AH85" i="4"/>
  <c r="X84" i="4"/>
  <c r="Z83" i="4"/>
  <c r="AB82" i="4"/>
  <c r="AD81" i="4"/>
  <c r="AF80" i="4"/>
  <c r="AH79" i="4"/>
  <c r="X78" i="4"/>
  <c r="Z77" i="4"/>
  <c r="AB76" i="4"/>
  <c r="AD75" i="4"/>
  <c r="AF74" i="4"/>
  <c r="AH73" i="4"/>
  <c r="X72" i="4"/>
  <c r="Z71" i="4"/>
  <c r="AB70" i="4"/>
  <c r="AD69" i="4"/>
  <c r="AF68" i="4"/>
  <c r="AH67" i="4"/>
  <c r="X66" i="4"/>
  <c r="Z65" i="4"/>
  <c r="AB64" i="4"/>
  <c r="AD63" i="4"/>
  <c r="AF62" i="4"/>
  <c r="AH61" i="4"/>
  <c r="X60" i="4"/>
  <c r="Z59" i="4"/>
  <c r="AB58" i="4"/>
  <c r="AD57" i="4"/>
  <c r="AF56" i="4"/>
  <c r="AH55" i="4"/>
  <c r="X54" i="4"/>
  <c r="Z53" i="4"/>
  <c r="AB52" i="4"/>
  <c r="AD51" i="4"/>
  <c r="AF50" i="4"/>
  <c r="AH49" i="4"/>
  <c r="X48" i="4"/>
  <c r="Z47" i="4"/>
  <c r="AB46" i="4"/>
  <c r="AD45" i="4"/>
  <c r="AF44" i="4"/>
  <c r="AH43" i="4"/>
  <c r="X42" i="4"/>
  <c r="Z41" i="4"/>
  <c r="AB40" i="4"/>
  <c r="AD39" i="4"/>
  <c r="AF38" i="4"/>
  <c r="AH37" i="4"/>
  <c r="X36" i="4"/>
  <c r="Z35" i="4"/>
  <c r="AB34" i="4"/>
  <c r="AD33" i="4"/>
  <c r="AF32" i="4"/>
  <c r="AH31" i="4"/>
  <c r="X30" i="4"/>
  <c r="Z29" i="4"/>
  <c r="AB28" i="4"/>
  <c r="AD27" i="4"/>
  <c r="AF26" i="4"/>
  <c r="AH25" i="4"/>
  <c r="X24" i="4"/>
  <c r="Z23" i="4"/>
  <c r="AB22" i="4"/>
  <c r="AD21" i="4"/>
  <c r="AF20" i="4"/>
  <c r="AH19" i="4"/>
  <c r="X18" i="4"/>
  <c r="Z17" i="4"/>
  <c r="AB16" i="4"/>
  <c r="AD15" i="4"/>
  <c r="AF14" i="4"/>
  <c r="AH13" i="4"/>
  <c r="X12" i="4"/>
  <c r="Z11" i="4"/>
  <c r="AB10" i="4"/>
  <c r="AD9" i="4"/>
  <c r="AF8" i="4"/>
  <c r="AH7" i="4"/>
  <c r="X6" i="4"/>
  <c r="Z5" i="4"/>
  <c r="AB4" i="4"/>
  <c r="AC417" i="4"/>
  <c r="AE313" i="4"/>
  <c r="X279" i="4"/>
  <c r="X260" i="4"/>
  <c r="AA250" i="4"/>
  <c r="X242" i="4"/>
  <c r="Y236" i="4"/>
  <c r="AC230" i="4"/>
  <c r="AD224" i="4"/>
  <c r="AE218" i="4"/>
  <c r="AF212" i="4"/>
  <c r="AG206" i="4"/>
  <c r="AC196" i="4"/>
  <c r="AM192" i="4"/>
  <c r="AE189" i="4"/>
  <c r="Y186" i="4"/>
  <c r="AG182" i="4"/>
  <c r="AA179" i="4"/>
  <c r="AI175" i="4"/>
  <c r="AC172" i="4"/>
  <c r="AM168" i="4"/>
  <c r="AE165" i="4"/>
  <c r="Y162" i="4"/>
  <c r="AG158" i="4"/>
  <c r="AI155" i="4"/>
  <c r="AA153" i="4"/>
  <c r="AC151" i="4"/>
  <c r="AG149" i="4"/>
  <c r="AM147" i="4"/>
  <c r="AA146" i="4"/>
  <c r="AE144" i="4"/>
  <c r="AI142" i="4"/>
  <c r="Y141" i="4"/>
  <c r="AC139" i="4"/>
  <c r="AG137" i="4"/>
  <c r="AM135" i="4"/>
  <c r="AA134" i="4"/>
  <c r="AE132" i="4"/>
  <c r="AI130" i="4"/>
  <c r="Y129" i="4"/>
  <c r="AC127" i="4"/>
  <c r="AG125" i="4"/>
  <c r="AM123" i="4"/>
  <c r="AA122" i="4"/>
  <c r="AE120" i="4"/>
  <c r="AI118" i="4"/>
  <c r="Y117" i="4"/>
  <c r="AC115" i="4"/>
  <c r="AG113" i="4"/>
  <c r="AM111" i="4"/>
  <c r="AC110" i="4"/>
  <c r="AI108" i="4"/>
  <c r="AB107" i="4"/>
  <c r="X106" i="4"/>
  <c r="AD104" i="4"/>
  <c r="AM102" i="4"/>
  <c r="AG101" i="4"/>
  <c r="Y100" i="4"/>
  <c r="AE98" i="4"/>
  <c r="X97" i="4"/>
  <c r="AH95" i="4"/>
  <c r="AD94" i="4"/>
  <c r="AE93" i="4"/>
  <c r="AF92" i="4"/>
  <c r="AG91" i="4"/>
  <c r="AI90" i="4"/>
  <c r="AM89" i="4"/>
  <c r="Y89" i="4"/>
  <c r="AA88" i="4"/>
  <c r="AC87" i="4"/>
  <c r="AE86" i="4"/>
  <c r="AG85" i="4"/>
  <c r="AI84" i="4"/>
  <c r="AM83" i="4"/>
  <c r="Y83" i="4"/>
  <c r="AA82" i="4"/>
  <c r="AC81" i="4"/>
  <c r="AE80" i="4"/>
  <c r="AG79" i="4"/>
  <c r="AI78" i="4"/>
  <c r="AM77" i="4"/>
  <c r="Y77" i="4"/>
  <c r="AA76" i="4"/>
  <c r="AC75" i="4"/>
  <c r="AE74" i="4"/>
  <c r="AG73" i="4"/>
  <c r="AI72" i="4"/>
  <c r="AM71" i="4"/>
  <c r="Y71" i="4"/>
  <c r="AA70" i="4"/>
  <c r="AC69" i="4"/>
  <c r="AE68" i="4"/>
  <c r="AG67" i="4"/>
  <c r="AI66" i="4"/>
  <c r="AM65" i="4"/>
  <c r="Y65" i="4"/>
  <c r="AA64" i="4"/>
  <c r="AC63" i="4"/>
  <c r="AE62" i="4"/>
  <c r="AG61" i="4"/>
  <c r="AI60" i="4"/>
  <c r="AM59" i="4"/>
  <c r="Y59" i="4"/>
  <c r="AA58" i="4"/>
  <c r="AC57" i="4"/>
  <c r="AE56" i="4"/>
  <c r="AG55" i="4"/>
  <c r="AI54" i="4"/>
  <c r="AM53" i="4"/>
  <c r="Y53" i="4"/>
  <c r="AA52" i="4"/>
  <c r="AC51" i="4"/>
  <c r="AE50" i="4"/>
  <c r="AG49" i="4"/>
  <c r="AI48" i="4"/>
  <c r="AM47" i="4"/>
  <c r="Y47" i="4"/>
  <c r="AA46" i="4"/>
  <c r="AC45" i="4"/>
  <c r="AE44" i="4"/>
  <c r="AG43" i="4"/>
  <c r="AI42" i="4"/>
  <c r="AM41" i="4"/>
  <c r="Y41" i="4"/>
  <c r="AA40" i="4"/>
  <c r="AC39" i="4"/>
  <c r="AE38" i="4"/>
  <c r="AG37" i="4"/>
  <c r="AI36" i="4"/>
  <c r="AM35" i="4"/>
  <c r="Y35" i="4"/>
  <c r="AA34" i="4"/>
  <c r="AC33" i="4"/>
  <c r="AE32" i="4"/>
  <c r="AG31" i="4"/>
  <c r="AI30" i="4"/>
  <c r="AM29" i="4"/>
  <c r="Y29" i="4"/>
  <c r="AA28" i="4"/>
  <c r="AC27" i="4"/>
  <c r="AE26" i="4"/>
  <c r="AG25" i="4"/>
  <c r="AI24" i="4"/>
  <c r="AM23" i="4"/>
  <c r="Y23" i="4"/>
  <c r="AA22" i="4"/>
  <c r="AC21" i="4"/>
  <c r="AE20" i="4"/>
  <c r="AG19" i="4"/>
  <c r="AI18" i="4"/>
  <c r="AM17" i="4"/>
  <c r="Y17" i="4"/>
  <c r="AA16" i="4"/>
  <c r="AC15" i="4"/>
  <c r="AE14" i="4"/>
  <c r="AG13" i="4"/>
  <c r="AI12" i="4"/>
  <c r="AM11" i="4"/>
  <c r="Y11" i="4"/>
  <c r="AA10" i="4"/>
  <c r="AC9" i="4"/>
  <c r="AE8" i="4"/>
  <c r="AG7" i="4"/>
  <c r="AI6" i="4"/>
  <c r="AM5" i="4"/>
  <c r="Y5" i="4"/>
  <c r="AA4" i="4"/>
  <c r="AA390" i="4"/>
  <c r="AC310" i="4"/>
  <c r="Z277" i="4"/>
  <c r="Z259" i="4"/>
  <c r="AE249" i="4"/>
  <c r="AF241" i="4"/>
  <c r="AG235" i="4"/>
  <c r="AH229" i="4"/>
  <c r="AI223" i="4"/>
  <c r="X218" i="4"/>
  <c r="Y212" i="4"/>
  <c r="AC206" i="4"/>
  <c r="AD200" i="4"/>
  <c r="Y196" i="4"/>
  <c r="AG192" i="4"/>
  <c r="AA189" i="4"/>
  <c r="AI185" i="4"/>
  <c r="AC182" i="4"/>
  <c r="AM178" i="4"/>
  <c r="AE175" i="4"/>
  <c r="Y172" i="4"/>
  <c r="AG168" i="4"/>
  <c r="AA165" i="4"/>
  <c r="AI161" i="4"/>
  <c r="AC158" i="4"/>
  <c r="AB155" i="4"/>
  <c r="AH152" i="4"/>
  <c r="X151" i="4"/>
  <c r="AB149" i="4"/>
  <c r="AF147" i="4"/>
  <c r="Z144" i="4"/>
  <c r="AD142" i="4"/>
  <c r="AH140" i="4"/>
  <c r="X139" i="4"/>
  <c r="AB137" i="4"/>
  <c r="AF135" i="4"/>
  <c r="Z132" i="4"/>
  <c r="AD130" i="4"/>
  <c r="AH128" i="4"/>
  <c r="X127" i="4"/>
  <c r="AB125" i="4"/>
  <c r="AF123" i="4"/>
  <c r="Z120" i="4"/>
  <c r="AD118" i="4"/>
  <c r="AH116" i="4"/>
  <c r="X115" i="4"/>
  <c r="AB113" i="4"/>
  <c r="AF111" i="4"/>
  <c r="AB110" i="4"/>
  <c r="AH108" i="4"/>
  <c r="AA107" i="4"/>
  <c r="AM105" i="4"/>
  <c r="AC104" i="4"/>
  <c r="AI102" i="4"/>
  <c r="AB101" i="4"/>
  <c r="X100" i="4"/>
  <c r="AD98" i="4"/>
  <c r="AM96" i="4"/>
  <c r="AG95" i="4"/>
  <c r="AC94" i="4"/>
  <c r="AD93" i="4"/>
  <c r="AE92" i="4"/>
  <c r="AF91" i="4"/>
  <c r="AH90" i="4"/>
  <c r="X89" i="4"/>
  <c r="Z88" i="4"/>
  <c r="AB87" i="4"/>
  <c r="AD86" i="4"/>
  <c r="AF85" i="4"/>
  <c r="AH84" i="4"/>
  <c r="X83" i="4"/>
  <c r="Z82" i="4"/>
  <c r="AB81" i="4"/>
  <c r="AD80" i="4"/>
  <c r="AF79" i="4"/>
  <c r="AH78" i="4"/>
  <c r="X77" i="4"/>
  <c r="Z76" i="4"/>
  <c r="AB75" i="4"/>
  <c r="AD74" i="4"/>
  <c r="AF73" i="4"/>
  <c r="AH72" i="4"/>
  <c r="X71" i="4"/>
  <c r="Z70" i="4"/>
  <c r="AB69" i="4"/>
  <c r="AD68" i="4"/>
  <c r="AF67" i="4"/>
  <c r="AH66" i="4"/>
  <c r="X65" i="4"/>
  <c r="Z64" i="4"/>
  <c r="AB63" i="4"/>
  <c r="AD62" i="4"/>
  <c r="AF61" i="4"/>
  <c r="AH60" i="4"/>
  <c r="X59" i="4"/>
  <c r="Z58" i="4"/>
  <c r="AB57" i="4"/>
  <c r="AD56" i="4"/>
  <c r="AF55" i="4"/>
  <c r="AH54" i="4"/>
  <c r="X53" i="4"/>
  <c r="Z52" i="4"/>
  <c r="AB51" i="4"/>
  <c r="AD50" i="4"/>
  <c r="AF49" i="4"/>
  <c r="AH48" i="4"/>
  <c r="X47" i="4"/>
  <c r="Z46" i="4"/>
  <c r="AB45" i="4"/>
  <c r="AD44" i="4"/>
  <c r="AF43" i="4"/>
  <c r="AH42" i="4"/>
  <c r="X41" i="4"/>
  <c r="Z40" i="4"/>
  <c r="AB39" i="4"/>
  <c r="AD38" i="4"/>
  <c r="AF37" i="4"/>
  <c r="AH36" i="4"/>
  <c r="X35" i="4"/>
  <c r="Z34" i="4"/>
  <c r="AB33" i="4"/>
  <c r="AD32" i="4"/>
  <c r="AF31" i="4"/>
  <c r="AH30" i="4"/>
  <c r="X29" i="4"/>
  <c r="Z28" i="4"/>
  <c r="AB27" i="4"/>
  <c r="AD26" i="4"/>
  <c r="AF25" i="4"/>
  <c r="AH24" i="4"/>
  <c r="X23" i="4"/>
  <c r="Z22" i="4"/>
  <c r="AB21" i="4"/>
  <c r="AD20" i="4"/>
  <c r="AF19" i="4"/>
  <c r="AH18" i="4"/>
  <c r="X17" i="4"/>
  <c r="Z16" i="4"/>
  <c r="AB15" i="4"/>
  <c r="AD14" i="4"/>
  <c r="AF13" i="4"/>
  <c r="AH12" i="4"/>
  <c r="X11" i="4"/>
  <c r="Z10" i="4"/>
  <c r="AB9" i="4"/>
  <c r="AD8" i="4"/>
  <c r="AF7" i="4"/>
  <c r="AH6" i="4"/>
  <c r="X5" i="4"/>
  <c r="Z4" i="4"/>
  <c r="BK495" i="1"/>
  <c r="BL654" i="1"/>
  <c r="BK654" i="1"/>
  <c r="BL713" i="1"/>
  <c r="BK713" i="1"/>
  <c r="BK983" i="1"/>
  <c r="BL983" i="1"/>
  <c r="BK987" i="1"/>
  <c r="BL775" i="1"/>
  <c r="BK775" i="1"/>
  <c r="BL987" i="1"/>
  <c r="BL409" i="1"/>
  <c r="BK409" i="1"/>
  <c r="BH17" i="1"/>
  <c r="BK17" i="1"/>
  <c r="BW17" i="1" s="1"/>
  <c r="BL690" i="1"/>
  <c r="BK690" i="1"/>
  <c r="BK988" i="1"/>
  <c r="BL988" i="1"/>
  <c r="BL452" i="1"/>
  <c r="BK452" i="1"/>
  <c r="BL796" i="1"/>
  <c r="BL618" i="1"/>
  <c r="BK618" i="1"/>
  <c r="BL227" i="1"/>
  <c r="BK227" i="1"/>
  <c r="BL491" i="1"/>
  <c r="BK491" i="1"/>
  <c r="BL668" i="1"/>
  <c r="BK668" i="1"/>
  <c r="BK372" i="1"/>
  <c r="BL372" i="1"/>
  <c r="BL475" i="1"/>
  <c r="BK475" i="1"/>
  <c r="BL634" i="1"/>
  <c r="BK634" i="1"/>
  <c r="BL812" i="1"/>
  <c r="BK812" i="1"/>
  <c r="BL148" i="1"/>
  <c r="BK148" i="1"/>
  <c r="BL315" i="1"/>
  <c r="BL597" i="1"/>
  <c r="BK597" i="1"/>
  <c r="BL472" i="1"/>
  <c r="BK472" i="1"/>
  <c r="BL741" i="1"/>
  <c r="BK741" i="1"/>
  <c r="BL127" i="1"/>
  <c r="BK127" i="1"/>
  <c r="BK909" i="1"/>
  <c r="BL909" i="1"/>
  <c r="BL942" i="1"/>
  <c r="BK942" i="1"/>
  <c r="BL953" i="1"/>
  <c r="BK953" i="1"/>
  <c r="BK44" i="1"/>
  <c r="BL44" i="1"/>
  <c r="BL380" i="1"/>
  <c r="BL279" i="1"/>
  <c r="BK279" i="1"/>
  <c r="BL218" i="1"/>
  <c r="BK449" i="1"/>
  <c r="BL113" i="1"/>
  <c r="BK113" i="1"/>
  <c r="BL968" i="1"/>
  <c r="BK970" i="1"/>
  <c r="BL970" i="1"/>
  <c r="BL299" i="1"/>
  <c r="BK299" i="1"/>
  <c r="BK101" i="1"/>
  <c r="BL101" i="1"/>
  <c r="BL369" i="1"/>
  <c r="BK778" i="1"/>
  <c r="BK717" i="1"/>
  <c r="BL333" i="1"/>
  <c r="BK333" i="1"/>
  <c r="BK836" i="1"/>
  <c r="BL576" i="1"/>
  <c r="BK576" i="1"/>
  <c r="BL612" i="1"/>
  <c r="BK612" i="1"/>
  <c r="BL83" i="1"/>
  <c r="BK83" i="1"/>
  <c r="BL254" i="1"/>
  <c r="BK254" i="1"/>
  <c r="BL281" i="1"/>
  <c r="BK281" i="1"/>
  <c r="BL412" i="1"/>
  <c r="BK412" i="1"/>
  <c r="BL383" i="1"/>
  <c r="BK383" i="1"/>
  <c r="BL390" i="1"/>
  <c r="BK390" i="1"/>
  <c r="BL238" i="1"/>
  <c r="BK238" i="1"/>
  <c r="BL392" i="1"/>
  <c r="BK392" i="1"/>
  <c r="BL664" i="1"/>
  <c r="BK664" i="1"/>
  <c r="BK761" i="1"/>
  <c r="BL844" i="1"/>
  <c r="BK844" i="1"/>
  <c r="BL107" i="1"/>
  <c r="BK107" i="1"/>
  <c r="BL834" i="1"/>
  <c r="BL479" i="1"/>
  <c r="BK479" i="1"/>
  <c r="BL815" i="1"/>
  <c r="BK815" i="1"/>
  <c r="BL971" i="1"/>
  <c r="BK971" i="1"/>
  <c r="BL722" i="1"/>
  <c r="BK722" i="1"/>
  <c r="BL42" i="1"/>
  <c r="BK42" i="1"/>
  <c r="BL420" i="1"/>
  <c r="BK420" i="1"/>
  <c r="BL510" i="1"/>
  <c r="BK510" i="1"/>
  <c r="BL248" i="1"/>
  <c r="BK997" i="1"/>
  <c r="BL997" i="1"/>
  <c r="BL528" i="1"/>
  <c r="BK528" i="1"/>
  <c r="BL877" i="1"/>
  <c r="BK877" i="1"/>
  <c r="BL882" i="1"/>
  <c r="BK882" i="1"/>
  <c r="BL190" i="1"/>
  <c r="BK190" i="1"/>
  <c r="BL206" i="1"/>
  <c r="BK206" i="1"/>
  <c r="BL527" i="1"/>
  <c r="BK527" i="1"/>
  <c r="BL733" i="1"/>
  <c r="BK733" i="1"/>
  <c r="BL945" i="1"/>
  <c r="BK945" i="1"/>
  <c r="BK1007" i="1"/>
  <c r="BL838" i="1"/>
  <c r="BK838" i="1"/>
  <c r="BL864" i="1"/>
  <c r="BK864" i="1"/>
  <c r="BK922" i="1"/>
  <c r="BL922" i="1"/>
  <c r="BL445" i="1"/>
  <c r="BK445" i="1"/>
  <c r="BL493" i="1"/>
  <c r="BK493" i="1"/>
  <c r="BL660" i="1"/>
  <c r="BK660" i="1"/>
  <c r="BL852" i="1"/>
  <c r="BK852" i="1"/>
  <c r="BK745" i="1"/>
  <c r="BL53" i="1"/>
  <c r="BK53" i="1"/>
  <c r="BL205" i="1"/>
  <c r="BK205" i="1"/>
  <c r="BL463" i="1"/>
  <c r="BK463" i="1"/>
  <c r="BL948" i="1"/>
  <c r="BK948" i="1"/>
  <c r="BL600" i="1"/>
  <c r="BK600" i="1"/>
  <c r="BK926" i="1"/>
  <c r="BL926" i="1"/>
  <c r="BL759" i="1"/>
  <c r="BK759" i="1"/>
  <c r="BK890" i="1"/>
  <c r="BL548" i="1"/>
  <c r="BK548" i="1"/>
  <c r="BL358" i="1"/>
  <c r="BK358" i="1"/>
  <c r="BL212" i="1"/>
  <c r="BK212" i="1"/>
  <c r="BL682" i="1"/>
  <c r="BK682" i="1"/>
  <c r="BL214" i="1"/>
  <c r="BK214" i="1"/>
  <c r="BK446" i="1"/>
  <c r="BL578" i="1"/>
  <c r="BK578" i="1"/>
  <c r="BL522" i="1"/>
  <c r="BK522" i="1"/>
  <c r="BL808" i="1"/>
  <c r="BK808" i="1"/>
  <c r="BL329" i="1"/>
  <c r="BK329" i="1"/>
  <c r="BL845" i="1"/>
  <c r="BK845" i="1"/>
  <c r="BL684" i="1"/>
  <c r="BK876" i="1"/>
  <c r="BL876" i="1"/>
  <c r="BK278" i="1"/>
  <c r="BL712" i="1"/>
  <c r="BK712" i="1"/>
  <c r="BL126" i="1"/>
  <c r="BK126" i="1"/>
  <c r="BL917" i="1"/>
  <c r="BK230" i="1"/>
  <c r="BL230" i="1"/>
  <c r="BK520" i="1"/>
  <c r="BL520" i="1"/>
  <c r="BK962" i="1"/>
  <c r="BL962" i="1"/>
  <c r="BL542" i="1"/>
  <c r="BK542" i="1"/>
  <c r="BK940" i="1"/>
  <c r="BK961" i="1"/>
  <c r="BL961" i="1"/>
  <c r="BK980" i="1"/>
  <c r="BL980" i="1"/>
  <c r="BL183" i="1"/>
  <c r="BL460" i="1"/>
  <c r="BK460" i="1"/>
  <c r="BK856" i="1"/>
  <c r="BL856" i="1"/>
  <c r="BK364" i="1"/>
  <c r="BL703" i="1"/>
  <c r="BK703" i="1"/>
  <c r="BL707" i="1"/>
  <c r="BK707" i="1"/>
  <c r="BL999" i="1"/>
  <c r="BK999" i="1"/>
  <c r="BK311" i="1"/>
  <c r="BL284" i="1"/>
  <c r="BK284" i="1"/>
  <c r="BL540" i="1"/>
  <c r="BK540" i="1"/>
  <c r="BL40" i="1"/>
  <c r="BL200" i="1"/>
  <c r="BK200" i="1"/>
  <c r="BL591" i="1"/>
  <c r="BK591" i="1"/>
  <c r="BL490" i="1"/>
  <c r="BK490" i="1"/>
  <c r="BL666" i="1"/>
  <c r="BK666" i="1"/>
  <c r="BL895" i="1"/>
  <c r="BK895" i="1"/>
  <c r="BL932" i="1"/>
  <c r="BK932" i="1"/>
  <c r="BL34" i="1"/>
  <c r="BK34" i="1"/>
  <c r="BK56" i="1"/>
  <c r="BL56" i="1"/>
  <c r="BL777" i="1"/>
  <c r="BK777" i="1"/>
  <c r="BL166" i="1"/>
  <c r="BK166" i="1"/>
  <c r="BL221" i="1"/>
  <c r="BK221" i="1"/>
  <c r="BL709" i="1"/>
  <c r="BK709" i="1"/>
  <c r="BL169" i="1"/>
  <c r="BK169" i="1"/>
  <c r="BL352" i="1"/>
  <c r="BL309" i="1"/>
  <c r="BK309" i="1"/>
  <c r="BL564" i="1"/>
  <c r="BK564" i="1"/>
  <c r="BL436" i="1"/>
  <c r="BK436" i="1"/>
  <c r="BK500" i="1"/>
  <c r="BL500" i="1"/>
  <c r="BL903" i="1"/>
  <c r="BK903" i="1"/>
  <c r="BK501" i="1"/>
  <c r="BL501" i="1"/>
  <c r="BL686" i="1"/>
  <c r="BK686" i="1"/>
  <c r="BK544" i="1"/>
  <c r="BL544" i="1"/>
  <c r="BK277" i="1"/>
  <c r="BL198" i="1"/>
  <c r="BK198" i="1"/>
  <c r="BK242" i="1"/>
  <c r="BL242" i="1"/>
  <c r="BL755" i="1"/>
  <c r="BL235" i="1"/>
  <c r="BK235" i="1"/>
  <c r="BL704" i="1"/>
  <c r="BL817" i="1"/>
  <c r="BK817" i="1"/>
  <c r="BK488" i="1"/>
  <c r="BL969" i="1"/>
  <c r="BK969" i="1"/>
  <c r="BL638" i="1"/>
  <c r="BK638" i="1"/>
  <c r="BL82" i="1"/>
  <c r="BK82" i="1"/>
  <c r="BL933" i="1"/>
  <c r="BK933" i="1"/>
  <c r="BK1004" i="1"/>
  <c r="BL1004" i="1"/>
  <c r="BL693" i="1"/>
  <c r="BL989" i="1"/>
  <c r="BK989" i="1"/>
  <c r="BL103" i="1"/>
  <c r="BK103" i="1"/>
  <c r="BK52" i="1"/>
  <c r="BL558" i="1"/>
  <c r="BK558" i="1"/>
  <c r="BL469" i="1"/>
  <c r="BK469" i="1"/>
  <c r="BL581" i="1"/>
  <c r="BK581" i="1"/>
  <c r="BL658" i="1"/>
  <c r="BK658" i="1"/>
  <c r="BL854" i="1"/>
  <c r="BL885" i="1"/>
  <c r="BK885" i="1"/>
  <c r="BK62" i="1"/>
  <c r="BL62" i="1"/>
  <c r="BL232" i="1"/>
  <c r="BK232" i="1"/>
  <c r="BL823" i="1"/>
  <c r="BK823" i="1"/>
  <c r="BL461" i="1"/>
  <c r="BK461" i="1"/>
  <c r="BL648" i="1"/>
  <c r="BK648" i="1"/>
  <c r="BK889" i="1"/>
  <c r="BL303" i="1"/>
  <c r="BK303" i="1"/>
  <c r="BL172" i="1"/>
  <c r="BK172" i="1"/>
  <c r="BK473" i="1"/>
  <c r="BL676" i="1"/>
  <c r="BK676" i="1"/>
  <c r="BL830" i="1"/>
  <c r="BK830" i="1"/>
  <c r="BL642" i="1"/>
  <c r="BL387" i="1"/>
  <c r="BK387" i="1"/>
  <c r="BK646" i="1"/>
  <c r="BL71" i="1"/>
  <c r="BL902" i="1"/>
  <c r="BK481" i="1"/>
  <c r="BL282" i="1"/>
  <c r="BL307" i="1"/>
  <c r="BK307" i="1"/>
  <c r="BL765" i="1"/>
  <c r="BK765" i="1"/>
  <c r="BK952" i="1"/>
  <c r="BL952" i="1"/>
  <c r="BL161" i="1"/>
  <c r="BL327" i="1"/>
  <c r="BL478" i="1"/>
  <c r="BK478" i="1"/>
  <c r="BK862" i="1"/>
  <c r="BK992" i="1"/>
  <c r="BL992" i="1"/>
  <c r="BL294" i="1"/>
  <c r="BK294" i="1"/>
  <c r="BL120" i="1"/>
  <c r="BK120" i="1"/>
  <c r="BL417" i="1"/>
  <c r="BK417" i="1"/>
  <c r="BL810" i="1"/>
  <c r="BK810" i="1"/>
  <c r="BL850" i="1"/>
  <c r="BK850" i="1"/>
  <c r="BL366" i="1"/>
  <c r="BK366" i="1"/>
  <c r="BK141" i="1"/>
  <c r="BL289" i="1"/>
  <c r="BK289" i="1"/>
  <c r="BL921" i="1"/>
  <c r="BK921" i="1"/>
  <c r="BL977" i="1"/>
  <c r="BK977" i="1"/>
  <c r="BL546" i="1"/>
  <c r="BK546" i="1"/>
  <c r="BL871" i="1"/>
  <c r="BK871" i="1"/>
  <c r="BL88" i="1"/>
  <c r="BK88" i="1"/>
  <c r="BL467" i="1"/>
  <c r="BK467" i="1"/>
  <c r="BL482" i="1"/>
  <c r="BL466" i="1"/>
  <c r="BK466" i="1"/>
  <c r="BL670" i="1"/>
  <c r="BK670" i="1"/>
  <c r="BL139" i="1"/>
  <c r="BK139" i="1"/>
  <c r="BK157" i="1"/>
  <c r="BL829" i="1"/>
  <c r="BK829" i="1"/>
  <c r="BL715" i="1"/>
  <c r="BK715" i="1"/>
  <c r="BL305" i="1"/>
  <c r="BK305" i="1"/>
  <c r="BK843" i="1"/>
  <c r="BL843" i="1"/>
  <c r="BL321" i="1"/>
  <c r="BK321" i="1"/>
  <c r="BL521" i="1"/>
  <c r="BK521" i="1"/>
  <c r="BL931" i="1"/>
  <c r="BK931" i="1"/>
  <c r="BK963" i="1"/>
  <c r="BL963" i="1"/>
  <c r="BL484" i="1"/>
  <c r="BL202" i="1"/>
  <c r="BK202" i="1"/>
  <c r="BL606" i="1"/>
  <c r="BK606" i="1"/>
  <c r="BL929" i="1"/>
  <c r="BL398" i="1"/>
  <c r="BK398" i="1"/>
  <c r="BL489" i="1"/>
  <c r="BK489" i="1"/>
  <c r="BK1010" i="1"/>
  <c r="BL1010" i="1"/>
  <c r="BL137" i="1"/>
  <c r="BK137" i="1"/>
  <c r="BL376" i="1"/>
  <c r="BK376" i="1"/>
  <c r="BL700" i="1"/>
  <c r="BK700" i="1"/>
  <c r="BL229" i="1"/>
  <c r="BK229" i="1"/>
  <c r="BL341" i="1"/>
  <c r="BK341" i="1"/>
  <c r="BK570" i="1"/>
  <c r="BL464" i="1"/>
  <c r="BL116" i="1"/>
  <c r="BK116" i="1"/>
  <c r="BL451" i="1"/>
  <c r="BK451" i="1"/>
  <c r="BL727" i="1"/>
  <c r="BK727" i="1"/>
  <c r="BK274" i="1"/>
  <c r="BL274" i="1"/>
  <c r="BL505" i="1"/>
  <c r="BK505" i="1"/>
  <c r="BK757" i="1"/>
  <c r="BL36" i="1"/>
  <c r="BK36" i="1"/>
  <c r="BL947" i="1"/>
  <c r="BK534" i="1"/>
  <c r="BL394" i="1"/>
  <c r="BK394" i="1"/>
  <c r="BK737" i="1"/>
  <c r="BL272" i="1"/>
  <c r="BK272" i="1"/>
  <c r="BL400" i="1"/>
  <c r="BK400" i="1"/>
  <c r="BK241" i="1"/>
  <c r="BL241" i="1"/>
  <c r="BL781" i="1"/>
  <c r="BL19" i="1"/>
  <c r="BK19" i="1"/>
  <c r="BL386" i="1"/>
  <c r="BK386" i="1"/>
  <c r="BK662" i="1"/>
  <c r="BL662" i="1"/>
  <c r="BL680" i="1"/>
  <c r="BK680" i="1"/>
  <c r="BL985" i="1"/>
  <c r="BK985" i="1"/>
  <c r="BL297" i="1"/>
  <c r="BK297" i="1"/>
  <c r="BK692" i="1"/>
  <c r="BL692" i="1"/>
  <c r="BL319" i="1"/>
  <c r="BK319" i="1"/>
  <c r="BL46" i="1"/>
  <c r="BK46" i="1"/>
  <c r="BL226" i="1"/>
  <c r="BK226" i="1"/>
  <c r="BL263" i="1"/>
  <c r="BK263" i="1"/>
  <c r="BL159" i="1"/>
  <c r="BK159" i="1"/>
  <c r="BK38" i="1"/>
  <c r="BL38" i="1"/>
  <c r="BK286" i="1"/>
  <c r="BL919" i="1"/>
  <c r="BK919" i="1"/>
  <c r="BL628" i="1"/>
  <c r="BK628" i="1"/>
  <c r="BL688" i="1"/>
  <c r="BK688" i="1"/>
  <c r="BL494" i="1"/>
  <c r="BK494" i="1"/>
  <c r="BK827" i="1"/>
  <c r="BK888" i="1"/>
  <c r="BL888" i="1"/>
  <c r="BL94" i="1"/>
  <c r="BK94" i="1"/>
  <c r="BL560" i="1"/>
  <c r="BK560" i="1"/>
  <c r="BL554" i="1"/>
  <c r="BK554" i="1"/>
  <c r="AM3" i="4"/>
  <c r="AH3" i="4"/>
  <c r="AG3" i="4"/>
  <c r="AI3" i="4"/>
  <c r="AF3" i="4"/>
  <c r="AC3" i="4"/>
  <c r="AA3" i="4"/>
  <c r="X3" i="4"/>
  <c r="Y3" i="4"/>
  <c r="AD3" i="4"/>
  <c r="Z3" i="4"/>
  <c r="BD12" i="1"/>
  <c r="Z13" i="1"/>
  <c r="AA13" i="1" s="1"/>
  <c r="AD13" i="1" s="1"/>
  <c r="AP13" i="1" s="1"/>
  <c r="AO12" i="1"/>
  <c r="AH12" i="1"/>
  <c r="AL12" i="1"/>
  <c r="D13" i="1"/>
  <c r="AR12" i="1" s="1"/>
  <c r="AB3" i="4" l="1"/>
  <c r="AJ3" i="4"/>
  <c r="AK3" i="4"/>
  <c r="BK769" i="1"/>
  <c r="BL935" i="1"/>
  <c r="BL516" i="1"/>
  <c r="BK437" i="1"/>
  <c r="BK108" i="1"/>
  <c r="BK768" i="1"/>
  <c r="BL874" i="1"/>
  <c r="BW874" i="1" s="1"/>
  <c r="BL802" i="1"/>
  <c r="BL470" i="1"/>
  <c r="BW470" i="1" s="1"/>
  <c r="BK609" i="1"/>
  <c r="BW609" i="1" s="1"/>
  <c r="BL636" i="1"/>
  <c r="BW636" i="1" s="1"/>
  <c r="BK432" i="1"/>
  <c r="BL79" i="1"/>
  <c r="BK317" i="1"/>
  <c r="BK41" i="1"/>
  <c r="BL640" i="1"/>
  <c r="BL33" i="1"/>
  <c r="BK751" i="1"/>
  <c r="BL171" i="1"/>
  <c r="BL433" i="1"/>
  <c r="BK507" i="1"/>
  <c r="BW507" i="1" s="1"/>
  <c r="BL786" i="1"/>
  <c r="BW786" i="1" s="1"/>
  <c r="BL532" i="1"/>
  <c r="BL848" i="1"/>
  <c r="BK388" i="1"/>
  <c r="BK192" i="1"/>
  <c r="BW19" i="1"/>
  <c r="BW684" i="1"/>
  <c r="BW759" i="1"/>
  <c r="BW113" i="1"/>
  <c r="BK603" i="1"/>
  <c r="BL538" i="1"/>
  <c r="BK721" i="1"/>
  <c r="BW721" i="1" s="1"/>
  <c r="BK995" i="1"/>
  <c r="BW995" i="1" s="1"/>
  <c r="BK76" i="1"/>
  <c r="BW76" i="1" s="1"/>
  <c r="BK70" i="1"/>
  <c r="BW70" i="1" s="1"/>
  <c r="BL224" i="1"/>
  <c r="BL194" i="1"/>
  <c r="BW194" i="1" s="1"/>
  <c r="BK747" i="1"/>
  <c r="BW747" i="1" s="1"/>
  <c r="BL585" i="1"/>
  <c r="BW585" i="1" s="1"/>
  <c r="BK448" i="1"/>
  <c r="BL991" i="1"/>
  <c r="BW991" i="1" s="1"/>
  <c r="BK792" i="1"/>
  <c r="BW792" i="1" s="1"/>
  <c r="BW139" i="1"/>
  <c r="BK312" i="1"/>
  <c r="BW312" i="1" s="1"/>
  <c r="BL50" i="1"/>
  <c r="BW50" i="1" s="1"/>
  <c r="BL957" i="1"/>
  <c r="BW957" i="1" s="1"/>
  <c r="BK428" i="1"/>
  <c r="BW428" i="1" s="1"/>
  <c r="BK770" i="1"/>
  <c r="BW770" i="1" s="1"/>
  <c r="BK509" i="1"/>
  <c r="BW509" i="1" s="1"/>
  <c r="BL526" i="1"/>
  <c r="BW526" i="1" s="1"/>
  <c r="BK220" i="1"/>
  <c r="BK16" i="1"/>
  <c r="BW16" i="1" s="1"/>
  <c r="BK422" i="1"/>
  <c r="BW422" i="1" s="1"/>
  <c r="BK240" i="1"/>
  <c r="BW240" i="1" s="1"/>
  <c r="BK729" i="1"/>
  <c r="BW729" i="1" s="1"/>
  <c r="BK941" i="1"/>
  <c r="BK223" i="1"/>
  <c r="BW223" i="1" s="1"/>
  <c r="BK998" i="1"/>
  <c r="BW998" i="1" s="1"/>
  <c r="BK504" i="1"/>
  <c r="BW504" i="1" s="1"/>
  <c r="BK406" i="1"/>
  <c r="BW406" i="1" s="1"/>
  <c r="BK652" i="1"/>
  <c r="BW652" i="1" s="1"/>
  <c r="BK566" i="1"/>
  <c r="BW566" i="1" s="1"/>
  <c r="BK865" i="1"/>
  <c r="BK151" i="1"/>
  <c r="BK826" i="1"/>
  <c r="BW826" i="1" s="1"/>
  <c r="BK58" i="1"/>
  <c r="BW58" i="1" s="1"/>
  <c r="BL134" i="1"/>
  <c r="BW134" i="1" s="1"/>
  <c r="BL728" i="1"/>
  <c r="BW728" i="1" s="1"/>
  <c r="BK959" i="1"/>
  <c r="BW959" i="1" s="1"/>
  <c r="BK476" i="1"/>
  <c r="BK739" i="1"/>
  <c r="BW739" i="1" s="1"/>
  <c r="BL142" i="1"/>
  <c r="BW142" i="1" s="1"/>
  <c r="BK47" i="1"/>
  <c r="BW47" i="1" s="1"/>
  <c r="BK160" i="1"/>
  <c r="BW160" i="1" s="1"/>
  <c r="BW467" i="1"/>
  <c r="BW838" i="1"/>
  <c r="BW380" i="1"/>
  <c r="BW369" i="1"/>
  <c r="BW933" i="1"/>
  <c r="BW190" i="1"/>
  <c r="BW909" i="1"/>
  <c r="BW432" i="1"/>
  <c r="BW968" i="1"/>
  <c r="BW715" i="1"/>
  <c r="BW871" i="1"/>
  <c r="BW52" i="1"/>
  <c r="BK485" i="1"/>
  <c r="BK924" i="1"/>
  <c r="BK346" i="1"/>
  <c r="BW346" i="1" s="1"/>
  <c r="BL753" i="1"/>
  <c r="BL552" i="1"/>
  <c r="BW552" i="1" s="1"/>
  <c r="BL650" i="1"/>
  <c r="BW650" i="1" s="1"/>
  <c r="BK705" i="1"/>
  <c r="BW705" i="1" s="1"/>
  <c r="BL415" i="1"/>
  <c r="BW415" i="1" s="1"/>
  <c r="BL163" i="1"/>
  <c r="BW163" i="1" s="1"/>
  <c r="BL181" i="1"/>
  <c r="BW181" i="1" s="1"/>
  <c r="BL167" i="1"/>
  <c r="BW167" i="1" s="1"/>
  <c r="BL416" i="1"/>
  <c r="BL178" i="1"/>
  <c r="BL896" i="1"/>
  <c r="BW896" i="1" s="1"/>
  <c r="BK622" i="1"/>
  <c r="BW622" i="1" s="1"/>
  <c r="BK208" i="1"/>
  <c r="BL716" i="1"/>
  <c r="BW716" i="1" s="1"/>
  <c r="BL691" i="1"/>
  <c r="BW691" i="1" s="1"/>
  <c r="BK1003" i="1"/>
  <c r="BW1003" i="1" s="1"/>
  <c r="BK586" i="1"/>
  <c r="BW586" i="1" s="1"/>
  <c r="BK209" i="1"/>
  <c r="BW209" i="1" s="1"/>
  <c r="BK982" i="1"/>
  <c r="BW982" i="1" s="1"/>
  <c r="BK267" i="1"/>
  <c r="BW267" i="1" s="1"/>
  <c r="BK923" i="1"/>
  <c r="BW923" i="1" s="1"/>
  <c r="BL129" i="1"/>
  <c r="BW129" i="1" s="1"/>
  <c r="BL356" i="1"/>
  <c r="BW356" i="1" s="1"/>
  <c r="BW834" i="1"/>
  <c r="BW238" i="1"/>
  <c r="BW254" i="1"/>
  <c r="BW333" i="1"/>
  <c r="BW299" i="1"/>
  <c r="BK18" i="1"/>
  <c r="BW18" i="1" s="1"/>
  <c r="BK563" i="1"/>
  <c r="BW563" i="1" s="1"/>
  <c r="BL440" i="1"/>
  <c r="BW440" i="1" s="1"/>
  <c r="BW44" i="1"/>
  <c r="BL955" i="1"/>
  <c r="BK821" i="1"/>
  <c r="BW821" i="1" s="1"/>
  <c r="BL678" i="1"/>
  <c r="BK1008" i="1"/>
  <c r="BW1008" i="1" s="1"/>
  <c r="BK414" i="1"/>
  <c r="BW414" i="1" s="1"/>
  <c r="BL154" i="1"/>
  <c r="BW154" i="1" s="1"/>
  <c r="BL95" i="1"/>
  <c r="BW95" i="1" s="1"/>
  <c r="BL771" i="1"/>
  <c r="BW771" i="1" s="1"/>
  <c r="BK35" i="1"/>
  <c r="BW35" i="1" s="1"/>
  <c r="BW686" i="1"/>
  <c r="BW284" i="1"/>
  <c r="BK967" i="1"/>
  <c r="BL236" i="1"/>
  <c r="BW236" i="1" s="1"/>
  <c r="BK851" i="1"/>
  <c r="BW851" i="1" s="1"/>
  <c r="BL378" i="1"/>
  <c r="BW378" i="1" s="1"/>
  <c r="BW781" i="1"/>
  <c r="BW394" i="1"/>
  <c r="BW817" i="1"/>
  <c r="BW882" i="1"/>
  <c r="BW420" i="1"/>
  <c r="BW815" i="1"/>
  <c r="BW576" i="1"/>
  <c r="BK339" i="1"/>
  <c r="BW339" i="1" s="1"/>
  <c r="BK244" i="1"/>
  <c r="BW244" i="1" s="1"/>
  <c r="BK345" i="1"/>
  <c r="BW345" i="1" s="1"/>
  <c r="BL981" i="1"/>
  <c r="BW159" i="1"/>
  <c r="BW400" i="1"/>
  <c r="BW921" i="1"/>
  <c r="BW282" i="1"/>
  <c r="BW473" i="1"/>
  <c r="BW889" i="1"/>
  <c r="BW969" i="1"/>
  <c r="BW436" i="1"/>
  <c r="BW278" i="1"/>
  <c r="BW329" i="1"/>
  <c r="BW864" i="1"/>
  <c r="BW733" i="1"/>
  <c r="BW463" i="1"/>
  <c r="BW472" i="1"/>
  <c r="BW409" i="1"/>
  <c r="BW520" i="1"/>
  <c r="BW670" i="1"/>
  <c r="BW988" i="1"/>
  <c r="BW947" i="1"/>
  <c r="BW464" i="1"/>
  <c r="BW700" i="1"/>
  <c r="BW489" i="1"/>
  <c r="BW931" i="1"/>
  <c r="BW466" i="1"/>
  <c r="BW935" i="1"/>
  <c r="BW289" i="1"/>
  <c r="BW810" i="1"/>
  <c r="BW992" i="1"/>
  <c r="BW161" i="1"/>
  <c r="BW488" i="1"/>
  <c r="BK125" i="1"/>
  <c r="BL125" i="1"/>
  <c r="BL799" i="1"/>
  <c r="BK799" i="1"/>
  <c r="BL359" i="1"/>
  <c r="BK359" i="1"/>
  <c r="BL583" i="1"/>
  <c r="BK583" i="1"/>
  <c r="BL54" i="1"/>
  <c r="BK54" i="1"/>
  <c r="BL393" i="1"/>
  <c r="BK393" i="1"/>
  <c r="BL39" i="1"/>
  <c r="BK39" i="1"/>
  <c r="BK683" i="1"/>
  <c r="BL683" i="1"/>
  <c r="BK199" i="1"/>
  <c r="BL199" i="1"/>
  <c r="BL702" i="1"/>
  <c r="BK702" i="1"/>
  <c r="BL84" i="1"/>
  <c r="BK84" i="1"/>
  <c r="BK258" i="1"/>
  <c r="BL258" i="1"/>
  <c r="BK730" i="1"/>
  <c r="BL730" i="1"/>
  <c r="BK334" i="1"/>
  <c r="BL334" i="1"/>
  <c r="BK204" i="1"/>
  <c r="BL204" i="1"/>
  <c r="BK643" i="1"/>
  <c r="BL643" i="1"/>
  <c r="BL131" i="1"/>
  <c r="BK131" i="1"/>
  <c r="BK860" i="1"/>
  <c r="BL860" i="1"/>
  <c r="BK32" i="1"/>
  <c r="BL32" i="1"/>
  <c r="BK322" i="1"/>
  <c r="BL322" i="1"/>
  <c r="BL550" i="1"/>
  <c r="BK550" i="1"/>
  <c r="BK900" i="1"/>
  <c r="BL900" i="1"/>
  <c r="BL930" i="1"/>
  <c r="BK930" i="1"/>
  <c r="BK135" i="1"/>
  <c r="BL135" i="1"/>
  <c r="BL165" i="1"/>
  <c r="BK165" i="1"/>
  <c r="BK575" i="1"/>
  <c r="BL575" i="1"/>
  <c r="BK863" i="1"/>
  <c r="BL863" i="1"/>
  <c r="BL66" i="1"/>
  <c r="BK66" i="1"/>
  <c r="BL421" i="1"/>
  <c r="BK421" i="1"/>
  <c r="BK696" i="1"/>
  <c r="BL696" i="1"/>
  <c r="BL984" i="1"/>
  <c r="BK984" i="1"/>
  <c r="BL537" i="1"/>
  <c r="BK537" i="1"/>
  <c r="BL681" i="1"/>
  <c r="BK681" i="1"/>
  <c r="BL825" i="1"/>
  <c r="BK825" i="1"/>
  <c r="BL589" i="1"/>
  <c r="BK589" i="1"/>
  <c r="BK146" i="1"/>
  <c r="BL146" i="1"/>
  <c r="BK290" i="1"/>
  <c r="BL290" i="1"/>
  <c r="BL434" i="1"/>
  <c r="BK434" i="1"/>
  <c r="BK866" i="1"/>
  <c r="BL866" i="1"/>
  <c r="BK471" i="1"/>
  <c r="BL471" i="1"/>
  <c r="BL615" i="1"/>
  <c r="BK615" i="1"/>
  <c r="BK28" i="1"/>
  <c r="BL28" i="1"/>
  <c r="BL316" i="1"/>
  <c r="BK316" i="1"/>
  <c r="BL604" i="1"/>
  <c r="BK604" i="1"/>
  <c r="BK748" i="1"/>
  <c r="BL748" i="1"/>
  <c r="BK892" i="1"/>
  <c r="BL892" i="1"/>
  <c r="BL605" i="1"/>
  <c r="BK605" i="1"/>
  <c r="BL749" i="1"/>
  <c r="BK749" i="1"/>
  <c r="BL893" i="1"/>
  <c r="BK893" i="1"/>
  <c r="BK225" i="1"/>
  <c r="BL225" i="1"/>
  <c r="BK187" i="1"/>
  <c r="BL187" i="1"/>
  <c r="BL25" i="1"/>
  <c r="BK25" i="1"/>
  <c r="BL273" i="1"/>
  <c r="BK273" i="1"/>
  <c r="BL407" i="1"/>
  <c r="BK407" i="1"/>
  <c r="BL943" i="1"/>
  <c r="BK943" i="1"/>
  <c r="BL752" i="1"/>
  <c r="BK752" i="1"/>
  <c r="BL584" i="1"/>
  <c r="BK584" i="1"/>
  <c r="BL430" i="1"/>
  <c r="BK430" i="1"/>
  <c r="BL750" i="1"/>
  <c r="BK750" i="1"/>
  <c r="BK144" i="1"/>
  <c r="BL144" i="1"/>
  <c r="BK774" i="1"/>
  <c r="BL774" i="1"/>
  <c r="BL99" i="1"/>
  <c r="BK99" i="1"/>
  <c r="BL754" i="1"/>
  <c r="BK754" i="1"/>
  <c r="BK397" i="1"/>
  <c r="BL397" i="1"/>
  <c r="BK219" i="1"/>
  <c r="BL219" i="1"/>
  <c r="BL401" i="1"/>
  <c r="BK401" i="1"/>
  <c r="BK667" i="1"/>
  <c r="BL667" i="1"/>
  <c r="BK247" i="1"/>
  <c r="BL247" i="1"/>
  <c r="BL91" i="1"/>
  <c r="BK91" i="1"/>
  <c r="BL884" i="1"/>
  <c r="BK884" i="1"/>
  <c r="BL45" i="1"/>
  <c r="BK45" i="1"/>
  <c r="BL90" i="1"/>
  <c r="BK90" i="1"/>
  <c r="BL354" i="1"/>
  <c r="BK354" i="1"/>
  <c r="BK150" i="1"/>
  <c r="BL150" i="1"/>
  <c r="BL337" i="1"/>
  <c r="BK337" i="1"/>
  <c r="BK574" i="1"/>
  <c r="BL574" i="1"/>
  <c r="BK31" i="1"/>
  <c r="BL31" i="1"/>
  <c r="BL336" i="1"/>
  <c r="BK336" i="1"/>
  <c r="BK164" i="1"/>
  <c r="BL164" i="1"/>
  <c r="BL179" i="1"/>
  <c r="BK179" i="1"/>
  <c r="BK599" i="1"/>
  <c r="BL599" i="1"/>
  <c r="BL887" i="1"/>
  <c r="BK887" i="1"/>
  <c r="BK996" i="1"/>
  <c r="BL996" i="1"/>
  <c r="BL80" i="1"/>
  <c r="BK80" i="1"/>
  <c r="BK252" i="1"/>
  <c r="BL252" i="1"/>
  <c r="BK720" i="1"/>
  <c r="BL720" i="1"/>
  <c r="BL549" i="1"/>
  <c r="BK549" i="1"/>
  <c r="BL837" i="1"/>
  <c r="BK837" i="1"/>
  <c r="BL601" i="1"/>
  <c r="BK601" i="1"/>
  <c r="BL14" i="1"/>
  <c r="BK14" i="1"/>
  <c r="BL158" i="1"/>
  <c r="BK158" i="1"/>
  <c r="BL302" i="1"/>
  <c r="BK302" i="1"/>
  <c r="BL590" i="1"/>
  <c r="BK590" i="1"/>
  <c r="BK734" i="1"/>
  <c r="BL734" i="1"/>
  <c r="BL878" i="1"/>
  <c r="BK878" i="1"/>
  <c r="BK483" i="1"/>
  <c r="BL483" i="1"/>
  <c r="BL627" i="1"/>
  <c r="BK627" i="1"/>
  <c r="BK915" i="1"/>
  <c r="BL915" i="1"/>
  <c r="BL184" i="1"/>
  <c r="BK184" i="1"/>
  <c r="BL328" i="1"/>
  <c r="BK328" i="1"/>
  <c r="BK616" i="1"/>
  <c r="BL616" i="1"/>
  <c r="BL760" i="1"/>
  <c r="BK760" i="1"/>
  <c r="BK904" i="1"/>
  <c r="BL904" i="1"/>
  <c r="BK617" i="1"/>
  <c r="BL617" i="1"/>
  <c r="BK905" i="1"/>
  <c r="BL905" i="1"/>
  <c r="BW628" i="1"/>
  <c r="BW416" i="1"/>
  <c r="BW963" i="1"/>
  <c r="BW305" i="1"/>
  <c r="BW850" i="1"/>
  <c r="BW327" i="1"/>
  <c r="BW475" i="1"/>
  <c r="BW79" i="1"/>
  <c r="BL635" i="1"/>
  <c r="BK635" i="1"/>
  <c r="BK427" i="1"/>
  <c r="BL427" i="1"/>
  <c r="BK824" i="1"/>
  <c r="BL824" i="1"/>
  <c r="BL72" i="1"/>
  <c r="BK72" i="1"/>
  <c r="BL512" i="1"/>
  <c r="BK512" i="1"/>
  <c r="BL69" i="1"/>
  <c r="BK69" i="1"/>
  <c r="BK846" i="1"/>
  <c r="BL846" i="1"/>
  <c r="BL114" i="1"/>
  <c r="BK114" i="1"/>
  <c r="BK474" i="1"/>
  <c r="BL474" i="1"/>
  <c r="BK234" i="1"/>
  <c r="BL234" i="1"/>
  <c r="BL979" i="1"/>
  <c r="BK979" i="1"/>
  <c r="BL349" i="1"/>
  <c r="BK349" i="1"/>
  <c r="BL908" i="1"/>
  <c r="BK908" i="1"/>
  <c r="BL117" i="1"/>
  <c r="BK117" i="1"/>
  <c r="BK162" i="1"/>
  <c r="BL162" i="1"/>
  <c r="BL384" i="1"/>
  <c r="BK384" i="1"/>
  <c r="BK355" i="1"/>
  <c r="BL355" i="1"/>
  <c r="BL598" i="1"/>
  <c r="BK598" i="1"/>
  <c r="BL886" i="1"/>
  <c r="BK886" i="1"/>
  <c r="BK89" i="1"/>
  <c r="BL89" i="1"/>
  <c r="BL75" i="1"/>
  <c r="BK75" i="1"/>
  <c r="BK21" i="1"/>
  <c r="BL21" i="1"/>
  <c r="BL193" i="1"/>
  <c r="BK193" i="1"/>
  <c r="BK371" i="1"/>
  <c r="BL371" i="1"/>
  <c r="BK623" i="1"/>
  <c r="BL623" i="1"/>
  <c r="BL911" i="1"/>
  <c r="BK911" i="1"/>
  <c r="BK73" i="1"/>
  <c r="BL73" i="1"/>
  <c r="BK462" i="1"/>
  <c r="BL462" i="1"/>
  <c r="BL744" i="1"/>
  <c r="BK744" i="1"/>
  <c r="BL561" i="1"/>
  <c r="BK561" i="1"/>
  <c r="BK849" i="1"/>
  <c r="BL849" i="1"/>
  <c r="BL993" i="1"/>
  <c r="BK993" i="1"/>
  <c r="BL613" i="1"/>
  <c r="BK613" i="1"/>
  <c r="BL901" i="1"/>
  <c r="BK901" i="1"/>
  <c r="BK26" i="1"/>
  <c r="BL26" i="1"/>
  <c r="BK170" i="1"/>
  <c r="BL170" i="1"/>
  <c r="BK314" i="1"/>
  <c r="BL314" i="1"/>
  <c r="BL458" i="1"/>
  <c r="BK458" i="1"/>
  <c r="BK602" i="1"/>
  <c r="BL602" i="1"/>
  <c r="BL746" i="1"/>
  <c r="BK746" i="1"/>
  <c r="BL639" i="1"/>
  <c r="BK639" i="1"/>
  <c r="BL783" i="1"/>
  <c r="BK783" i="1"/>
  <c r="BK927" i="1"/>
  <c r="BL927" i="1"/>
  <c r="BK196" i="1"/>
  <c r="BL196" i="1"/>
  <c r="BK340" i="1"/>
  <c r="BL340" i="1"/>
  <c r="BL772" i="1"/>
  <c r="BK772" i="1"/>
  <c r="BK916" i="1"/>
  <c r="BL916" i="1"/>
  <c r="BL629" i="1"/>
  <c r="BK629" i="1"/>
  <c r="BL773" i="1"/>
  <c r="BK773" i="1"/>
  <c r="BW388" i="1"/>
  <c r="BK197" i="1"/>
  <c r="BL197" i="1"/>
  <c r="BL920" i="1"/>
  <c r="BK920" i="1"/>
  <c r="BL301" i="1"/>
  <c r="BK301" i="1"/>
  <c r="BL535" i="1"/>
  <c r="BK535" i="1"/>
  <c r="BL270" i="1"/>
  <c r="BK270" i="1"/>
  <c r="BL174" i="1"/>
  <c r="BK174" i="1"/>
  <c r="BK130" i="1"/>
  <c r="BL130" i="1"/>
  <c r="BL899" i="1"/>
  <c r="BK899" i="1"/>
  <c r="BL55" i="1"/>
  <c r="BK55" i="1"/>
  <c r="BL800" i="1"/>
  <c r="BK800" i="1"/>
  <c r="BL215" i="1"/>
  <c r="BK215" i="1"/>
  <c r="BL918" i="1"/>
  <c r="BK918" i="1"/>
  <c r="BK128" i="1"/>
  <c r="BL128" i="1"/>
  <c r="BL300" i="1"/>
  <c r="BK300" i="1"/>
  <c r="BL514" i="1"/>
  <c r="BK514" i="1"/>
  <c r="BL594" i="1"/>
  <c r="BK594" i="1"/>
  <c r="BK189" i="1"/>
  <c r="BL189" i="1"/>
  <c r="BK418" i="1"/>
  <c r="BL418" i="1"/>
  <c r="BK370" i="1"/>
  <c r="BL370" i="1"/>
  <c r="BL910" i="1"/>
  <c r="BK910" i="1"/>
  <c r="BL402" i="1"/>
  <c r="BK402" i="1"/>
  <c r="BK389" i="1"/>
  <c r="BL389" i="1"/>
  <c r="BL647" i="1"/>
  <c r="BK647" i="1"/>
  <c r="BL175" i="1"/>
  <c r="BK175" i="1"/>
  <c r="BL480" i="1"/>
  <c r="BK480" i="1"/>
  <c r="BK429" i="1"/>
  <c r="BL429" i="1"/>
  <c r="BL573" i="1"/>
  <c r="BK573" i="1"/>
  <c r="BK861" i="1"/>
  <c r="BL861" i="1"/>
  <c r="BL1005" i="1"/>
  <c r="BK1005" i="1"/>
  <c r="BL625" i="1"/>
  <c r="BK625" i="1"/>
  <c r="BL913" i="1"/>
  <c r="BK913" i="1"/>
  <c r="BK182" i="1"/>
  <c r="BL182" i="1"/>
  <c r="BL326" i="1"/>
  <c r="BK326" i="1"/>
  <c r="BK614" i="1"/>
  <c r="BL614" i="1"/>
  <c r="BL758" i="1"/>
  <c r="BK758" i="1"/>
  <c r="BK351" i="1"/>
  <c r="BL351" i="1"/>
  <c r="BL651" i="1"/>
  <c r="BK651" i="1"/>
  <c r="BL795" i="1"/>
  <c r="BK795" i="1"/>
  <c r="BK939" i="1"/>
  <c r="BL939" i="1"/>
  <c r="BK64" i="1"/>
  <c r="BL64" i="1"/>
  <c r="BK496" i="1"/>
  <c r="BL496" i="1"/>
  <c r="BL784" i="1"/>
  <c r="BK784" i="1"/>
  <c r="BK928" i="1"/>
  <c r="BL928" i="1"/>
  <c r="BK497" i="1"/>
  <c r="BL497" i="1"/>
  <c r="BL641" i="1"/>
  <c r="BK641" i="1"/>
  <c r="BL785" i="1"/>
  <c r="BK785" i="1"/>
  <c r="BL582" i="1"/>
  <c r="BK582" i="1"/>
  <c r="BK188" i="1"/>
  <c r="BL188" i="1"/>
  <c r="BK155" i="1"/>
  <c r="BL155" i="1"/>
  <c r="BK444" i="1"/>
  <c r="BL444" i="1"/>
  <c r="BL894" i="1"/>
  <c r="BK894" i="1"/>
  <c r="BK607" i="1"/>
  <c r="BL607" i="1"/>
  <c r="BK85" i="1"/>
  <c r="BL85" i="1"/>
  <c r="BK245" i="1"/>
  <c r="BL245" i="1"/>
  <c r="BL990" i="1"/>
  <c r="BK990" i="1"/>
  <c r="BK343" i="1"/>
  <c r="BL343" i="1"/>
  <c r="BK271" i="1"/>
  <c r="BL271" i="1"/>
  <c r="BK246" i="1"/>
  <c r="BL246" i="1"/>
  <c r="BL260" i="1"/>
  <c r="BK260" i="1"/>
  <c r="BL67" i="1"/>
  <c r="BK67" i="1"/>
  <c r="BL109" i="1"/>
  <c r="BK109" i="1"/>
  <c r="BL253" i="1"/>
  <c r="BK253" i="1"/>
  <c r="BL780" i="1"/>
  <c r="BK780" i="1"/>
  <c r="BK262" i="1"/>
  <c r="BL262" i="1"/>
  <c r="BL454" i="1"/>
  <c r="BK454" i="1"/>
  <c r="BL318" i="1"/>
  <c r="BK318" i="1"/>
  <c r="BK620" i="1"/>
  <c r="BL620" i="1"/>
  <c r="BL956" i="1"/>
  <c r="BK956" i="1"/>
  <c r="BK233" i="1"/>
  <c r="BL233" i="1"/>
  <c r="BK61" i="1"/>
  <c r="BL61" i="1"/>
  <c r="BK207" i="1"/>
  <c r="BL207" i="1"/>
  <c r="BK385" i="1"/>
  <c r="BL385" i="1"/>
  <c r="BK934" i="1"/>
  <c r="BL934" i="1"/>
  <c r="BL261" i="1"/>
  <c r="BK261" i="1"/>
  <c r="BL455" i="1"/>
  <c r="BK455" i="1"/>
  <c r="BK49" i="1"/>
  <c r="BL49" i="1"/>
  <c r="BL404" i="1"/>
  <c r="BK404" i="1"/>
  <c r="BL671" i="1"/>
  <c r="BK671" i="1"/>
  <c r="BL217" i="1"/>
  <c r="BK217" i="1"/>
  <c r="BL123" i="1"/>
  <c r="BK123" i="1"/>
  <c r="BL296" i="1"/>
  <c r="BK296" i="1"/>
  <c r="BK441" i="1"/>
  <c r="BL441" i="1"/>
  <c r="BL873" i="1"/>
  <c r="BK873" i="1"/>
  <c r="BL637" i="1"/>
  <c r="BK637" i="1"/>
  <c r="BK925" i="1"/>
  <c r="BL925" i="1"/>
  <c r="BL338" i="1"/>
  <c r="BK338" i="1"/>
  <c r="BL626" i="1"/>
  <c r="BK626" i="1"/>
  <c r="BK914" i="1"/>
  <c r="BL914" i="1"/>
  <c r="BK375" i="1"/>
  <c r="BL375" i="1"/>
  <c r="BK519" i="1"/>
  <c r="BL519" i="1"/>
  <c r="BL663" i="1"/>
  <c r="BK663" i="1"/>
  <c r="BK807" i="1"/>
  <c r="BL807" i="1"/>
  <c r="BK951" i="1"/>
  <c r="BL951" i="1"/>
  <c r="BL508" i="1"/>
  <c r="BK508" i="1"/>
  <c r="BK653" i="1"/>
  <c r="BL653" i="1"/>
  <c r="BL797" i="1"/>
  <c r="BK797" i="1"/>
  <c r="BW888" i="1"/>
  <c r="BL332" i="1"/>
  <c r="BK332" i="1"/>
  <c r="BK656" i="1"/>
  <c r="BL656" i="1"/>
  <c r="BL102" i="1"/>
  <c r="BK102" i="1"/>
  <c r="BL679" i="1"/>
  <c r="BK679" i="1"/>
  <c r="BK259" i="1"/>
  <c r="BL259" i="1"/>
  <c r="BK29" i="1"/>
  <c r="BL29" i="1"/>
  <c r="BL283" i="1"/>
  <c r="BK283" i="1"/>
  <c r="BL24" i="1"/>
  <c r="BK24" i="1"/>
  <c r="BL515" i="1"/>
  <c r="BK515" i="1"/>
  <c r="BL201" i="1"/>
  <c r="BK201" i="1"/>
  <c r="BL285" i="1"/>
  <c r="BK285" i="1"/>
  <c r="BK944" i="1"/>
  <c r="BL944" i="1"/>
  <c r="BK156" i="1"/>
  <c r="BL156" i="1"/>
  <c r="BK331" i="1"/>
  <c r="BL331" i="1"/>
  <c r="BK562" i="1"/>
  <c r="BL562" i="1"/>
  <c r="BL828" i="1"/>
  <c r="BK828" i="1"/>
  <c r="BK762" i="1"/>
  <c r="BL762" i="1"/>
  <c r="BK276" i="1"/>
  <c r="BL276" i="1"/>
  <c r="BK763" i="1"/>
  <c r="BL763" i="1"/>
  <c r="BK396" i="1"/>
  <c r="BL396" i="1"/>
  <c r="BK105" i="1"/>
  <c r="BL105" i="1"/>
  <c r="BL222" i="1"/>
  <c r="BK222" i="1"/>
  <c r="BK403" i="1"/>
  <c r="BL403" i="1"/>
  <c r="BK958" i="1"/>
  <c r="BL958" i="1"/>
  <c r="BL77" i="1"/>
  <c r="BK77" i="1"/>
  <c r="BL65" i="1"/>
  <c r="BK65" i="1"/>
  <c r="BL237" i="1"/>
  <c r="BK237" i="1"/>
  <c r="BL695" i="1"/>
  <c r="BK695" i="1"/>
  <c r="BK138" i="1"/>
  <c r="BL138" i="1"/>
  <c r="BK310" i="1"/>
  <c r="BL310" i="1"/>
  <c r="BK816" i="1"/>
  <c r="BL816" i="1"/>
  <c r="BL453" i="1"/>
  <c r="BK453" i="1"/>
  <c r="BK649" i="1"/>
  <c r="BL649" i="1"/>
  <c r="BK793" i="1"/>
  <c r="BL793" i="1"/>
  <c r="BK937" i="1"/>
  <c r="BL937" i="1"/>
  <c r="BL350" i="1"/>
  <c r="BK350" i="1"/>
  <c r="BK782" i="1"/>
  <c r="BL782" i="1"/>
  <c r="BK531" i="1"/>
  <c r="BL531" i="1"/>
  <c r="BL675" i="1"/>
  <c r="BK675" i="1"/>
  <c r="BL819" i="1"/>
  <c r="BK819" i="1"/>
  <c r="BK665" i="1"/>
  <c r="BL665" i="1"/>
  <c r="BK809" i="1"/>
  <c r="BL809" i="1"/>
  <c r="BW876" i="1"/>
  <c r="BW941" i="1"/>
  <c r="BK115" i="1"/>
  <c r="BL115" i="1"/>
  <c r="BK726" i="1"/>
  <c r="BL726" i="1"/>
  <c r="BK779" i="1"/>
  <c r="BL779" i="1"/>
  <c r="BL872" i="1"/>
  <c r="BK872" i="1"/>
  <c r="BL140" i="1"/>
  <c r="BK140" i="1"/>
  <c r="BL168" i="1"/>
  <c r="BK168" i="1"/>
  <c r="BK313" i="1"/>
  <c r="BL313" i="1"/>
  <c r="BL185" i="1"/>
  <c r="BK185" i="1"/>
  <c r="BK731" i="1"/>
  <c r="BL731" i="1"/>
  <c r="BL377" i="1"/>
  <c r="BK377" i="1"/>
  <c r="BL57" i="1"/>
  <c r="BK57" i="1"/>
  <c r="BL347" i="1"/>
  <c r="BK347" i="1"/>
  <c r="BK325" i="1"/>
  <c r="BL325" i="1"/>
  <c r="BL858" i="1"/>
  <c r="BK858" i="1"/>
  <c r="BL291" i="1"/>
  <c r="BK291" i="1"/>
  <c r="BK499" i="1"/>
  <c r="BL499" i="1"/>
  <c r="BL787" i="1"/>
  <c r="BK787" i="1"/>
  <c r="BL133" i="1"/>
  <c r="BK133" i="1"/>
  <c r="BL596" i="1"/>
  <c r="BK596" i="1"/>
  <c r="BK419" i="1"/>
  <c r="BL419" i="1"/>
  <c r="BL694" i="1"/>
  <c r="BK694" i="1"/>
  <c r="BL367" i="1"/>
  <c r="BK367" i="1"/>
  <c r="BK119" i="1"/>
  <c r="BL119" i="1"/>
  <c r="BK524" i="1"/>
  <c r="BL524" i="1"/>
  <c r="BL251" i="1"/>
  <c r="BK251" i="1"/>
  <c r="BK439" i="1"/>
  <c r="BL439" i="1"/>
  <c r="BL719" i="1"/>
  <c r="BK719" i="1"/>
  <c r="BK382" i="1"/>
  <c r="BL382" i="1"/>
  <c r="BL152" i="1"/>
  <c r="BK152" i="1"/>
  <c r="BL324" i="1"/>
  <c r="BK324" i="1"/>
  <c r="BL840" i="1"/>
  <c r="BK840" i="1"/>
  <c r="BK465" i="1"/>
  <c r="BL465" i="1"/>
  <c r="BL897" i="1"/>
  <c r="BK897" i="1"/>
  <c r="BL517" i="1"/>
  <c r="BK517" i="1"/>
  <c r="BK661" i="1"/>
  <c r="BL661" i="1"/>
  <c r="BK805" i="1"/>
  <c r="BL805" i="1"/>
  <c r="BK949" i="1"/>
  <c r="BL949" i="1"/>
  <c r="BL74" i="1"/>
  <c r="BK74" i="1"/>
  <c r="BL362" i="1"/>
  <c r="BK362" i="1"/>
  <c r="BK506" i="1"/>
  <c r="BL506" i="1"/>
  <c r="BL794" i="1"/>
  <c r="BK794" i="1"/>
  <c r="BK938" i="1"/>
  <c r="BL938" i="1"/>
  <c r="BL399" i="1"/>
  <c r="BK399" i="1"/>
  <c r="BL543" i="1"/>
  <c r="BK543" i="1"/>
  <c r="BK687" i="1"/>
  <c r="BL687" i="1"/>
  <c r="BK831" i="1"/>
  <c r="BL831" i="1"/>
  <c r="BK975" i="1"/>
  <c r="BL975" i="1"/>
  <c r="BK100" i="1"/>
  <c r="BL100" i="1"/>
  <c r="BL820" i="1"/>
  <c r="BK820" i="1"/>
  <c r="BK964" i="1"/>
  <c r="BL964" i="1"/>
  <c r="BL533" i="1"/>
  <c r="BK533" i="1"/>
  <c r="BL677" i="1"/>
  <c r="BK677" i="1"/>
  <c r="BK965" i="1"/>
  <c r="BL965" i="1"/>
  <c r="BL798" i="1"/>
  <c r="BK798" i="1"/>
  <c r="BK87" i="1"/>
  <c r="BL87" i="1"/>
  <c r="BK97" i="1"/>
  <c r="BL97" i="1"/>
  <c r="BL173" i="1"/>
  <c r="BK173" i="1"/>
  <c r="BK23" i="1"/>
  <c r="BL23" i="1"/>
  <c r="BL360" i="1"/>
  <c r="BK360" i="1"/>
  <c r="BK426" i="1"/>
  <c r="BL426" i="1"/>
  <c r="BL269" i="1"/>
  <c r="BK269" i="1"/>
  <c r="BL30" i="1"/>
  <c r="BK30" i="1"/>
  <c r="BK365" i="1"/>
  <c r="BL365" i="1"/>
  <c r="BK847" i="1"/>
  <c r="BL847" i="1"/>
  <c r="BL587" i="1"/>
  <c r="BK587" i="1"/>
  <c r="BL111" i="1"/>
  <c r="BK111" i="1"/>
  <c r="BK373" i="1"/>
  <c r="BL373" i="1"/>
  <c r="BL186" i="1"/>
  <c r="BK186" i="1"/>
  <c r="BK361" i="1"/>
  <c r="BL361" i="1"/>
  <c r="BL610" i="1"/>
  <c r="BK610" i="1"/>
  <c r="BL898" i="1"/>
  <c r="BK898" i="1"/>
  <c r="BK954" i="1"/>
  <c r="BL954" i="1"/>
  <c r="BK306" i="1"/>
  <c r="BL306" i="1"/>
  <c r="BL811" i="1"/>
  <c r="BK811" i="1"/>
  <c r="BL740" i="1"/>
  <c r="BK740" i="1"/>
  <c r="BL498" i="1"/>
  <c r="BK498" i="1"/>
  <c r="BK177" i="1"/>
  <c r="BL177" i="1"/>
  <c r="BL250" i="1"/>
  <c r="BK250" i="1"/>
  <c r="BL438" i="1"/>
  <c r="BK438" i="1"/>
  <c r="BK718" i="1"/>
  <c r="BL718" i="1"/>
  <c r="BK1006" i="1"/>
  <c r="BL1006" i="1"/>
  <c r="BK149" i="1"/>
  <c r="BL149" i="1"/>
  <c r="BK572" i="1"/>
  <c r="BL572" i="1"/>
  <c r="BL93" i="1"/>
  <c r="BK93" i="1"/>
  <c r="BL265" i="1"/>
  <c r="BK265" i="1"/>
  <c r="BL457" i="1"/>
  <c r="BK457" i="1"/>
  <c r="BL743" i="1"/>
  <c r="BK743" i="1"/>
  <c r="BL348" i="1"/>
  <c r="BK348" i="1"/>
  <c r="BK342" i="1"/>
  <c r="BL342" i="1"/>
  <c r="BL477" i="1"/>
  <c r="BK477" i="1"/>
  <c r="BL621" i="1"/>
  <c r="BK621" i="1"/>
  <c r="BK529" i="1"/>
  <c r="BL529" i="1"/>
  <c r="BL673" i="1"/>
  <c r="BK673" i="1"/>
  <c r="BK86" i="1"/>
  <c r="BL86" i="1"/>
  <c r="BL374" i="1"/>
  <c r="BK374" i="1"/>
  <c r="BK518" i="1"/>
  <c r="BL518" i="1"/>
  <c r="BL806" i="1"/>
  <c r="BK806" i="1"/>
  <c r="BL950" i="1"/>
  <c r="BK950" i="1"/>
  <c r="BK411" i="1"/>
  <c r="BL411" i="1"/>
  <c r="BL555" i="1"/>
  <c r="BK555" i="1"/>
  <c r="BK699" i="1"/>
  <c r="BL699" i="1"/>
  <c r="BL112" i="1"/>
  <c r="BK112" i="1"/>
  <c r="BK256" i="1"/>
  <c r="BL256" i="1"/>
  <c r="BK832" i="1"/>
  <c r="BL832" i="1"/>
  <c r="BK976" i="1"/>
  <c r="BL976" i="1"/>
  <c r="BL545" i="1"/>
  <c r="BK545" i="1"/>
  <c r="BL689" i="1"/>
  <c r="BK689" i="1"/>
  <c r="BL833" i="1"/>
  <c r="BK833" i="1"/>
  <c r="BW955" i="1"/>
  <c r="BW823" i="1"/>
  <c r="BW704" i="1"/>
  <c r="BK631" i="1"/>
  <c r="BL631" i="1"/>
  <c r="BL870" i="1"/>
  <c r="BK870" i="1"/>
  <c r="BK298" i="1"/>
  <c r="BL298" i="1"/>
  <c r="BL442" i="1"/>
  <c r="BK442" i="1"/>
  <c r="BK239" i="1"/>
  <c r="BL239" i="1"/>
  <c r="BL211" i="1"/>
  <c r="BK211" i="1"/>
  <c r="BK450" i="1"/>
  <c r="BL450" i="1"/>
  <c r="BL408" i="1"/>
  <c r="BK408" i="1"/>
  <c r="BK443" i="1"/>
  <c r="BL443" i="1"/>
  <c r="BL413" i="1"/>
  <c r="BK413" i="1"/>
  <c r="BL803" i="1"/>
  <c r="BK803" i="1"/>
  <c r="BL143" i="1"/>
  <c r="BK143" i="1"/>
  <c r="BL425" i="1"/>
  <c r="BK425" i="1"/>
  <c r="BK27" i="1"/>
  <c r="BL27" i="1"/>
  <c r="BK379" i="1"/>
  <c r="BL379" i="1"/>
  <c r="BK320" i="1"/>
  <c r="BL320" i="1"/>
  <c r="BL547" i="1"/>
  <c r="BK547" i="1"/>
  <c r="BK835" i="1"/>
  <c r="BL835" i="1"/>
  <c r="BL756" i="1"/>
  <c r="BK756" i="1"/>
  <c r="BK1002" i="1"/>
  <c r="BL1002" i="1"/>
  <c r="BL764" i="1"/>
  <c r="BK764" i="1"/>
  <c r="BL264" i="1"/>
  <c r="BK264" i="1"/>
  <c r="BL456" i="1"/>
  <c r="BK456" i="1"/>
  <c r="BL742" i="1"/>
  <c r="BK742" i="1"/>
  <c r="BK381" i="1"/>
  <c r="BL381" i="1"/>
  <c r="BK191" i="1"/>
  <c r="BL191" i="1"/>
  <c r="BK644" i="1"/>
  <c r="BL644" i="1"/>
  <c r="BK767" i="1"/>
  <c r="BL767" i="1"/>
  <c r="BL431" i="1"/>
  <c r="BK431" i="1"/>
  <c r="BL906" i="1"/>
  <c r="BK906" i="1"/>
  <c r="BK180" i="1"/>
  <c r="BL180" i="1"/>
  <c r="BL357" i="1"/>
  <c r="BK357" i="1"/>
  <c r="BL633" i="1"/>
  <c r="BK633" i="1"/>
  <c r="BK541" i="1"/>
  <c r="BL541" i="1"/>
  <c r="BL685" i="1"/>
  <c r="BK685" i="1"/>
  <c r="BL973" i="1"/>
  <c r="BK973" i="1"/>
  <c r="BK98" i="1"/>
  <c r="BL98" i="1"/>
  <c r="BL530" i="1"/>
  <c r="BK530" i="1"/>
  <c r="BL674" i="1"/>
  <c r="BK674" i="1"/>
  <c r="BL818" i="1"/>
  <c r="BK818" i="1"/>
  <c r="BK423" i="1"/>
  <c r="BL423" i="1"/>
  <c r="BL567" i="1"/>
  <c r="BK567" i="1"/>
  <c r="BL711" i="1"/>
  <c r="BK711" i="1"/>
  <c r="BK855" i="1"/>
  <c r="BL855" i="1"/>
  <c r="BK124" i="1"/>
  <c r="BL124" i="1"/>
  <c r="BL268" i="1"/>
  <c r="BK268" i="1"/>
  <c r="BL556" i="1"/>
  <c r="BK556" i="1"/>
  <c r="BL557" i="1"/>
  <c r="BK557" i="1"/>
  <c r="BL701" i="1"/>
  <c r="BK701" i="1"/>
  <c r="BW662" i="1"/>
  <c r="BW229" i="1"/>
  <c r="BW137" i="1"/>
  <c r="BW484" i="1"/>
  <c r="BW634" i="1"/>
  <c r="BW668" i="1"/>
  <c r="BK395" i="1"/>
  <c r="BL395" i="1"/>
  <c r="BL391" i="1"/>
  <c r="BK391" i="1"/>
  <c r="BL875" i="1"/>
  <c r="BK875" i="1"/>
  <c r="BK468" i="1"/>
  <c r="BL468" i="1"/>
  <c r="BK257" i="1"/>
  <c r="BL257" i="1"/>
  <c r="BK655" i="1"/>
  <c r="BL655" i="1"/>
  <c r="BK68" i="1"/>
  <c r="BL68" i="1"/>
  <c r="BK213" i="1"/>
  <c r="BL213" i="1"/>
  <c r="BK486" i="1"/>
  <c r="BL486" i="1"/>
  <c r="BL946" i="1"/>
  <c r="BK946" i="1"/>
  <c r="BK145" i="1"/>
  <c r="BL145" i="1"/>
  <c r="BL104" i="1"/>
  <c r="BK104" i="1"/>
  <c r="BL335" i="1"/>
  <c r="BK335" i="1"/>
  <c r="BL571" i="1"/>
  <c r="BK571" i="1"/>
  <c r="BL859" i="1"/>
  <c r="BK859" i="1"/>
  <c r="BK60" i="1"/>
  <c r="BL60" i="1"/>
  <c r="BL788" i="1"/>
  <c r="BK788" i="1"/>
  <c r="BL588" i="1"/>
  <c r="BK588" i="1"/>
  <c r="BK714" i="1"/>
  <c r="BL714" i="1"/>
  <c r="BL48" i="1"/>
  <c r="BK48" i="1"/>
  <c r="BK766" i="1"/>
  <c r="BL766" i="1"/>
  <c r="BK20" i="1"/>
  <c r="BL20" i="1"/>
  <c r="BK121" i="1"/>
  <c r="BL121" i="1"/>
  <c r="BK295" i="1"/>
  <c r="BL295" i="1"/>
  <c r="BK503" i="1"/>
  <c r="BL503" i="1"/>
  <c r="BK791" i="1"/>
  <c r="BL791" i="1"/>
  <c r="BK492" i="1"/>
  <c r="BL492" i="1"/>
  <c r="BL22" i="1"/>
  <c r="BK22" i="1"/>
  <c r="BL195" i="1"/>
  <c r="BK195" i="1"/>
  <c r="BK624" i="1"/>
  <c r="BL624" i="1"/>
  <c r="BL912" i="1"/>
  <c r="BK912" i="1"/>
  <c r="BL645" i="1"/>
  <c r="BK645" i="1"/>
  <c r="BL789" i="1"/>
  <c r="BK789" i="1"/>
  <c r="BL553" i="1"/>
  <c r="BK553" i="1"/>
  <c r="BK697" i="1"/>
  <c r="BL697" i="1"/>
  <c r="BK841" i="1"/>
  <c r="BL841" i="1"/>
  <c r="BK110" i="1"/>
  <c r="BL110" i="1"/>
  <c r="BK974" i="1"/>
  <c r="BL974" i="1"/>
  <c r="BK435" i="1"/>
  <c r="BL435" i="1"/>
  <c r="BK723" i="1"/>
  <c r="BL723" i="1"/>
  <c r="BK867" i="1"/>
  <c r="BL867" i="1"/>
  <c r="BL1011" i="1"/>
  <c r="BK1011" i="1"/>
  <c r="BL136" i="1"/>
  <c r="BK136" i="1"/>
  <c r="BK280" i="1"/>
  <c r="BL280" i="1"/>
  <c r="BK424" i="1"/>
  <c r="BL424" i="1"/>
  <c r="BK568" i="1"/>
  <c r="BL568" i="1"/>
  <c r="BK1000" i="1"/>
  <c r="BL1000" i="1"/>
  <c r="BK569" i="1"/>
  <c r="BL569" i="1"/>
  <c r="BL857" i="1"/>
  <c r="BK857" i="1"/>
  <c r="BL1001" i="1"/>
  <c r="BK1001" i="1"/>
  <c r="BL330" i="1"/>
  <c r="BK330" i="1"/>
  <c r="BL216" i="1"/>
  <c r="BK216" i="1"/>
  <c r="BK255" i="1"/>
  <c r="BL255" i="1"/>
  <c r="BK659" i="1"/>
  <c r="BL659" i="1"/>
  <c r="BL153" i="1"/>
  <c r="BK153" i="1"/>
  <c r="BK536" i="1"/>
  <c r="BL536" i="1"/>
  <c r="BK288" i="1"/>
  <c r="BL288" i="1"/>
  <c r="BL96" i="1"/>
  <c r="BK96" i="1"/>
  <c r="BK822" i="1"/>
  <c r="BL822" i="1"/>
  <c r="BK539" i="1"/>
  <c r="BL539" i="1"/>
  <c r="BK43" i="1"/>
  <c r="BL43" i="1"/>
  <c r="BK228" i="1"/>
  <c r="BL228" i="1"/>
  <c r="BL203" i="1"/>
  <c r="BK203" i="1"/>
  <c r="BK132" i="1"/>
  <c r="BL132" i="1"/>
  <c r="BK353" i="1"/>
  <c r="BL353" i="1"/>
  <c r="BK595" i="1"/>
  <c r="BL595" i="1"/>
  <c r="BL883" i="1"/>
  <c r="BK883" i="1"/>
  <c r="BK972" i="1"/>
  <c r="BL972" i="1"/>
  <c r="BL118" i="1"/>
  <c r="BK118" i="1"/>
  <c r="BL732" i="1"/>
  <c r="BK732" i="1"/>
  <c r="BL63" i="1"/>
  <c r="BK63" i="1"/>
  <c r="BK502" i="1"/>
  <c r="BL502" i="1"/>
  <c r="BK790" i="1"/>
  <c r="BL790" i="1"/>
  <c r="BK738" i="1"/>
  <c r="BL738" i="1"/>
  <c r="BK249" i="1"/>
  <c r="BL249" i="1"/>
  <c r="BK78" i="1"/>
  <c r="BL78" i="1"/>
  <c r="BK210" i="1"/>
  <c r="BL210" i="1"/>
  <c r="BL936" i="1"/>
  <c r="BK936" i="1"/>
  <c r="BL513" i="1"/>
  <c r="BK513" i="1"/>
  <c r="BK657" i="1"/>
  <c r="BL657" i="1"/>
  <c r="BL801" i="1"/>
  <c r="BK801" i="1"/>
  <c r="BK565" i="1"/>
  <c r="BL565" i="1"/>
  <c r="BL853" i="1"/>
  <c r="BK853" i="1"/>
  <c r="BL122" i="1"/>
  <c r="BK122" i="1"/>
  <c r="BL266" i="1"/>
  <c r="BK266" i="1"/>
  <c r="BL410" i="1"/>
  <c r="BK410" i="1"/>
  <c r="BK698" i="1"/>
  <c r="BL698" i="1"/>
  <c r="BL842" i="1"/>
  <c r="BK842" i="1"/>
  <c r="BK986" i="1"/>
  <c r="BL986" i="1"/>
  <c r="BL447" i="1"/>
  <c r="BK447" i="1"/>
  <c r="BL735" i="1"/>
  <c r="BK735" i="1"/>
  <c r="BK879" i="1"/>
  <c r="BL879" i="1"/>
  <c r="BL363" i="1"/>
  <c r="BK363" i="1"/>
  <c r="BK292" i="1"/>
  <c r="BL292" i="1"/>
  <c r="BK580" i="1"/>
  <c r="BL580" i="1"/>
  <c r="BK724" i="1"/>
  <c r="BL724" i="1"/>
  <c r="BK868" i="1"/>
  <c r="BL868" i="1"/>
  <c r="BL1012" i="1"/>
  <c r="BK1012" i="1"/>
  <c r="BK725" i="1"/>
  <c r="BL725" i="1"/>
  <c r="BK869" i="1"/>
  <c r="BL869" i="1"/>
  <c r="BL1013" i="1"/>
  <c r="BK1013" i="1"/>
  <c r="BW319" i="1"/>
  <c r="BW307" i="1"/>
  <c r="BW71" i="1"/>
  <c r="BW581" i="1"/>
  <c r="BW693" i="1"/>
  <c r="BW638" i="1"/>
  <c r="BW618" i="1"/>
  <c r="BW690" i="1"/>
  <c r="BW983" i="1"/>
  <c r="BL776" i="1"/>
  <c r="BK776" i="1"/>
  <c r="BL559" i="1"/>
  <c r="BK559" i="1"/>
  <c r="BL487" i="1"/>
  <c r="BK487" i="1"/>
  <c r="BL511" i="1"/>
  <c r="BK511" i="1"/>
  <c r="BL966" i="1"/>
  <c r="BK966" i="1"/>
  <c r="BL287" i="1"/>
  <c r="BK287" i="1"/>
  <c r="BK344" i="1"/>
  <c r="BL344" i="1"/>
  <c r="BK608" i="1"/>
  <c r="BL608" i="1"/>
  <c r="BK632" i="1"/>
  <c r="BL632" i="1"/>
  <c r="BK231" i="1"/>
  <c r="BL231" i="1"/>
  <c r="BL37" i="1"/>
  <c r="BK37" i="1"/>
  <c r="BL611" i="1"/>
  <c r="BK611" i="1"/>
  <c r="BL15" i="1"/>
  <c r="BK15" i="1"/>
  <c r="BL81" i="1"/>
  <c r="BK81" i="1"/>
  <c r="BW81" i="1" s="1"/>
  <c r="BL630" i="1"/>
  <c r="BK630" i="1"/>
  <c r="BL243" i="1"/>
  <c r="BK243" i="1"/>
  <c r="BL706" i="1"/>
  <c r="BK706" i="1"/>
  <c r="BL994" i="1"/>
  <c r="BK994" i="1"/>
  <c r="BK275" i="1"/>
  <c r="BL275" i="1"/>
  <c r="BL176" i="1"/>
  <c r="BK176" i="1"/>
  <c r="BL368" i="1"/>
  <c r="BK368" i="1"/>
  <c r="BK619" i="1"/>
  <c r="BL619" i="1"/>
  <c r="BK907" i="1"/>
  <c r="BL907" i="1"/>
  <c r="BL59" i="1"/>
  <c r="BK59" i="1"/>
  <c r="BK147" i="1"/>
  <c r="BL147" i="1"/>
  <c r="BL804" i="1"/>
  <c r="BK804" i="1"/>
  <c r="BK978" i="1"/>
  <c r="BL978" i="1"/>
  <c r="BK293" i="1"/>
  <c r="BL293" i="1"/>
  <c r="BL92" i="1"/>
  <c r="BK92" i="1"/>
  <c r="BL308" i="1"/>
  <c r="BK308" i="1"/>
  <c r="BK814" i="1"/>
  <c r="BL814" i="1"/>
  <c r="BL106" i="1"/>
  <c r="BK106" i="1"/>
  <c r="BK323" i="1"/>
  <c r="BL323" i="1"/>
  <c r="BK551" i="1"/>
  <c r="BL551" i="1"/>
  <c r="BL839" i="1"/>
  <c r="BK839" i="1"/>
  <c r="BK708" i="1"/>
  <c r="BL708" i="1"/>
  <c r="BL51" i="1"/>
  <c r="BK51" i="1"/>
  <c r="BK405" i="1"/>
  <c r="BL405" i="1"/>
  <c r="BL672" i="1"/>
  <c r="BK672" i="1"/>
  <c r="BL960" i="1"/>
  <c r="BK960" i="1"/>
  <c r="BL525" i="1"/>
  <c r="BK525" i="1"/>
  <c r="BK669" i="1"/>
  <c r="BL669" i="1"/>
  <c r="BL813" i="1"/>
  <c r="BK813" i="1"/>
  <c r="BK577" i="1"/>
  <c r="BL577" i="1"/>
  <c r="BL1009" i="1"/>
  <c r="BK1009" i="1"/>
  <c r="BK710" i="1"/>
  <c r="BL710" i="1"/>
  <c r="BL459" i="1"/>
  <c r="BK459" i="1"/>
  <c r="BK891" i="1"/>
  <c r="BL891" i="1"/>
  <c r="BK304" i="1"/>
  <c r="BL304" i="1"/>
  <c r="BL592" i="1"/>
  <c r="BK592" i="1"/>
  <c r="BL736" i="1"/>
  <c r="BK736" i="1"/>
  <c r="BK880" i="1"/>
  <c r="BL880" i="1"/>
  <c r="BL593" i="1"/>
  <c r="BK593" i="1"/>
  <c r="BL881" i="1"/>
  <c r="BK881" i="1"/>
  <c r="BW46" i="1"/>
  <c r="BW272" i="1"/>
  <c r="BW678" i="1"/>
  <c r="BW848" i="1"/>
  <c r="BW171" i="1"/>
  <c r="BW865" i="1"/>
  <c r="BW303" i="1"/>
  <c r="BW989" i="1"/>
  <c r="BW510" i="1"/>
  <c r="BW971" i="1"/>
  <c r="BW844" i="1"/>
  <c r="BW383" i="1"/>
  <c r="BW612" i="1"/>
  <c r="BW778" i="1"/>
  <c r="BW812" i="1"/>
  <c r="BW366" i="1"/>
  <c r="BW277" i="1"/>
  <c r="BW903" i="1"/>
  <c r="BW352" i="1"/>
  <c r="BW166" i="1"/>
  <c r="BW932" i="1"/>
  <c r="BW591" i="1"/>
  <c r="BW364" i="1"/>
  <c r="BW446" i="1"/>
  <c r="BW1007" i="1"/>
  <c r="BW448" i="1"/>
  <c r="BW987" i="1"/>
  <c r="BW494" i="1"/>
  <c r="BW38" i="1"/>
  <c r="BW680" i="1"/>
  <c r="BW36" i="1"/>
  <c r="BW727" i="1"/>
  <c r="BW895" i="1"/>
  <c r="BW200" i="1"/>
  <c r="BW961" i="1"/>
  <c r="BW712" i="1"/>
  <c r="BW358" i="1"/>
  <c r="BW600" i="1"/>
  <c r="BW437" i="1"/>
  <c r="BW922" i="1"/>
  <c r="BW945" i="1"/>
  <c r="BW603" i="1"/>
  <c r="BW538" i="1"/>
  <c r="BW560" i="1"/>
  <c r="BW341" i="1"/>
  <c r="BW376" i="1"/>
  <c r="BW929" i="1"/>
  <c r="BW387" i="1"/>
  <c r="BW172" i="1"/>
  <c r="BW648" i="1"/>
  <c r="BW151" i="1"/>
  <c r="BW558" i="1"/>
  <c r="BW449" i="1"/>
  <c r="BW315" i="1"/>
  <c r="BW775" i="1"/>
  <c r="BW757" i="1"/>
  <c r="BW116" i="1"/>
  <c r="BW317" i="1"/>
  <c r="BW490" i="1"/>
  <c r="BW540" i="1"/>
  <c r="BW707" i="1"/>
  <c r="BW542" i="1"/>
  <c r="BW224" i="1"/>
  <c r="BW214" i="1"/>
  <c r="BW802" i="1"/>
  <c r="BW527" i="1"/>
  <c r="BW206" i="1"/>
  <c r="BW953" i="1"/>
  <c r="BW796" i="1"/>
  <c r="BW372" i="1"/>
  <c r="BW606" i="1"/>
  <c r="BW220" i="1"/>
  <c r="BW829" i="1"/>
  <c r="BW862" i="1"/>
  <c r="BW82" i="1"/>
  <c r="BW564" i="1"/>
  <c r="BW56" i="1"/>
  <c r="BW218" i="1"/>
  <c r="BW919" i="1"/>
  <c r="BW297" i="1"/>
  <c r="BW141" i="1"/>
  <c r="BW120" i="1"/>
  <c r="BW478" i="1"/>
  <c r="BW309" i="1"/>
  <c r="BW221" i="1"/>
  <c r="BW34" i="1"/>
  <c r="BW311" i="1"/>
  <c r="BW433" i="1"/>
  <c r="BW183" i="1"/>
  <c r="BW845" i="1"/>
  <c r="BW578" i="1"/>
  <c r="BW53" i="1"/>
  <c r="BW493" i="1"/>
  <c r="BW532" i="1"/>
  <c r="BW942" i="1"/>
  <c r="BW227" i="1"/>
  <c r="BW713" i="1"/>
  <c r="BW654" i="1"/>
  <c r="BW769" i="1"/>
  <c r="BW495" i="1"/>
  <c r="BW827" i="1"/>
  <c r="BW286" i="1"/>
  <c r="BW985" i="1"/>
  <c r="BW386" i="1"/>
  <c r="BW505" i="1"/>
  <c r="BW924" i="1"/>
  <c r="BW482" i="1"/>
  <c r="BW208" i="1"/>
  <c r="BW481" i="1"/>
  <c r="BW885" i="1"/>
  <c r="BW469" i="1"/>
  <c r="BW1004" i="1"/>
  <c r="BW235" i="1"/>
  <c r="BW703" i="1"/>
  <c r="BW460" i="1"/>
  <c r="BW808" i="1"/>
  <c r="BW548" i="1"/>
  <c r="BW948" i="1"/>
  <c r="BW751" i="1"/>
  <c r="BW279" i="1"/>
  <c r="BW148" i="1"/>
  <c r="BW843" i="1"/>
  <c r="BW952" i="1"/>
  <c r="BW917" i="1"/>
  <c r="BW761" i="1"/>
  <c r="BW62" i="1"/>
  <c r="BW856" i="1"/>
  <c r="BW554" i="1"/>
  <c r="BW108" i="1"/>
  <c r="BW737" i="1"/>
  <c r="BW274" i="1"/>
  <c r="BW1010" i="1"/>
  <c r="BW202" i="1"/>
  <c r="BW640" i="1"/>
  <c r="BW417" i="1"/>
  <c r="BW902" i="1"/>
  <c r="BW642" i="1"/>
  <c r="BW461" i="1"/>
  <c r="BW500" i="1"/>
  <c r="BW169" i="1"/>
  <c r="BW962" i="1"/>
  <c r="BW522" i="1"/>
  <c r="BW890" i="1"/>
  <c r="BW852" i="1"/>
  <c r="BW877" i="1"/>
  <c r="BW42" i="1"/>
  <c r="BW479" i="1"/>
  <c r="BW664" i="1"/>
  <c r="BW412" i="1"/>
  <c r="BW546" i="1"/>
  <c r="BW830" i="1"/>
  <c r="BW854" i="1"/>
  <c r="BW755" i="1"/>
  <c r="BW544" i="1"/>
  <c r="BW33" i="1"/>
  <c r="BW777" i="1"/>
  <c r="BW999" i="1"/>
  <c r="BW980" i="1"/>
  <c r="BW205" i="1"/>
  <c r="BW660" i="1"/>
  <c r="BW528" i="1"/>
  <c r="BW722" i="1"/>
  <c r="BW392" i="1"/>
  <c r="BW281" i="1"/>
  <c r="BW836" i="1"/>
  <c r="BW101" i="1"/>
  <c r="BW127" i="1"/>
  <c r="BW597" i="1"/>
  <c r="BW452" i="1"/>
  <c r="BW970" i="1"/>
  <c r="BW688" i="1"/>
  <c r="BW485" i="1"/>
  <c r="BW451" i="1"/>
  <c r="BW570" i="1"/>
  <c r="BW398" i="1"/>
  <c r="BW178" i="1"/>
  <c r="BW88" i="1"/>
  <c r="BW977" i="1"/>
  <c r="BW765" i="1"/>
  <c r="BW658" i="1"/>
  <c r="BW103" i="1"/>
  <c r="BW666" i="1"/>
  <c r="BW40" i="1"/>
  <c r="BW126" i="1"/>
  <c r="BW682" i="1"/>
  <c r="BW967" i="1"/>
  <c r="BW94" i="1"/>
  <c r="BW263" i="1"/>
  <c r="BW534" i="1"/>
  <c r="BW41" i="1"/>
  <c r="BW521" i="1"/>
  <c r="BW981" i="1"/>
  <c r="BW242" i="1"/>
  <c r="BW997" i="1"/>
  <c r="BW646" i="1"/>
  <c r="BW226" i="1"/>
  <c r="BW692" i="1"/>
  <c r="BW241" i="1"/>
  <c r="BW768" i="1"/>
  <c r="BW321" i="1"/>
  <c r="BW157" i="1"/>
  <c r="BW753" i="1"/>
  <c r="BW294" i="1"/>
  <c r="BW676" i="1"/>
  <c r="BW516" i="1"/>
  <c r="BW232" i="1"/>
  <c r="BW476" i="1"/>
  <c r="BW198" i="1"/>
  <c r="BW501" i="1"/>
  <c r="BW709" i="1"/>
  <c r="BW940" i="1"/>
  <c r="BW230" i="1"/>
  <c r="BW212" i="1"/>
  <c r="BW926" i="1"/>
  <c r="BW745" i="1"/>
  <c r="BW445" i="1"/>
  <c r="BW248" i="1"/>
  <c r="BW107" i="1"/>
  <c r="BW390" i="1"/>
  <c r="BW83" i="1"/>
  <c r="BW717" i="1"/>
  <c r="BW741" i="1"/>
  <c r="BW491" i="1"/>
  <c r="BW192" i="1"/>
  <c r="AN3" i="4"/>
  <c r="AE3" i="4"/>
  <c r="AL3" i="4"/>
  <c r="BG13" i="1"/>
  <c r="BI13" i="1" s="1"/>
  <c r="AD12" i="1"/>
  <c r="BR13" i="1"/>
  <c r="BW444" i="1" l="1"/>
  <c r="BW285" i="1"/>
  <c r="BW37" i="1"/>
  <c r="BW966" i="1"/>
  <c r="BW350" i="1"/>
  <c r="BW858" i="1"/>
  <c r="BW185" i="1"/>
  <c r="BW535" i="1"/>
  <c r="BW348" i="1"/>
  <c r="BW498" i="1"/>
  <c r="BW610" i="1"/>
  <c r="BW847" i="1"/>
  <c r="BW859" i="1"/>
  <c r="BW537" i="1"/>
  <c r="BW561" i="1"/>
  <c r="BW69" i="1"/>
  <c r="BW627" i="1"/>
  <c r="BW354" i="1"/>
  <c r="BW893" i="1"/>
  <c r="BW316" i="1"/>
  <c r="BW290" i="1"/>
  <c r="BW984" i="1"/>
  <c r="BW165" i="1"/>
  <c r="BW39" i="1"/>
  <c r="BW483" i="1"/>
  <c r="BW1013" i="1"/>
  <c r="BW531" i="1"/>
  <c r="BW453" i="1"/>
  <c r="BW996" i="1"/>
  <c r="BW787" i="1"/>
  <c r="BW663" i="1"/>
  <c r="BW925" i="1"/>
  <c r="BW934" i="1"/>
  <c r="BW620" i="1"/>
  <c r="BW109" i="1"/>
  <c r="BW990" i="1"/>
  <c r="BW362" i="1"/>
  <c r="BW897" i="1"/>
  <c r="BW719" i="1"/>
  <c r="BW694" i="1"/>
  <c r="BW291" i="1"/>
  <c r="BW385" i="1"/>
  <c r="BW245" i="1"/>
  <c r="BW74" i="1"/>
  <c r="BW575" i="1"/>
  <c r="BW592" i="1"/>
  <c r="BW106" i="1"/>
  <c r="BW804" i="1"/>
  <c r="BW176" i="1"/>
  <c r="BW714" i="1"/>
  <c r="BW806" i="1"/>
  <c r="BW785" i="1"/>
  <c r="BW853" i="1"/>
  <c r="BW689" i="1"/>
  <c r="BW374" i="1"/>
  <c r="BW938" i="1"/>
  <c r="BW324" i="1"/>
  <c r="BW133" i="1"/>
  <c r="BW168" i="1"/>
  <c r="BW237" i="1"/>
  <c r="BW515" i="1"/>
  <c r="BW102" i="1"/>
  <c r="BW80" i="1"/>
  <c r="BW401" i="1"/>
  <c r="BW60" i="1"/>
  <c r="BW870" i="1"/>
  <c r="BW545" i="1"/>
  <c r="BW555" i="1"/>
  <c r="BW794" i="1"/>
  <c r="BW152" i="1"/>
  <c r="BW57" i="1"/>
  <c r="BW140" i="1"/>
  <c r="BW65" i="1"/>
  <c r="BW450" i="1"/>
  <c r="BW569" i="1"/>
  <c r="BW213" i="1"/>
  <c r="BW667" i="1"/>
  <c r="BW511" i="1"/>
  <c r="BW842" i="1"/>
  <c r="BW732" i="1"/>
  <c r="BW641" i="1"/>
  <c r="BW326" i="1"/>
  <c r="BW573" i="1"/>
  <c r="BW402" i="1"/>
  <c r="BW514" i="1"/>
  <c r="BW55" i="1"/>
  <c r="BW301" i="1"/>
  <c r="BW26" i="1"/>
  <c r="BW219" i="1"/>
  <c r="BW273" i="1"/>
  <c r="BW615" i="1"/>
  <c r="BW421" i="1"/>
  <c r="BW559" i="1"/>
  <c r="BW1012" i="1"/>
  <c r="BW410" i="1"/>
  <c r="BW657" i="1"/>
  <c r="BW1001" i="1"/>
  <c r="BW645" i="1"/>
  <c r="BW651" i="1"/>
  <c r="BW913" i="1"/>
  <c r="BW480" i="1"/>
  <c r="BW887" i="1"/>
  <c r="BW574" i="1"/>
  <c r="BW884" i="1"/>
  <c r="BW892" i="1"/>
  <c r="BW825" i="1"/>
  <c r="BW66" i="1"/>
  <c r="BW702" i="1"/>
  <c r="BW323" i="1"/>
  <c r="BW458" i="1"/>
  <c r="BW993" i="1"/>
  <c r="BW114" i="1"/>
  <c r="BW599" i="1"/>
  <c r="BW337" i="1"/>
  <c r="BW91" i="1"/>
  <c r="BW754" i="1"/>
  <c r="BW584" i="1"/>
  <c r="BW187" i="1"/>
  <c r="BW748" i="1"/>
  <c r="BW866" i="1"/>
  <c r="BW978" i="1"/>
  <c r="BW582" i="1"/>
  <c r="BW496" i="1"/>
  <c r="BW758" i="1"/>
  <c r="BW1005" i="1"/>
  <c r="BW647" i="1"/>
  <c r="BW215" i="1"/>
  <c r="BW270" i="1"/>
  <c r="BW99" i="1"/>
  <c r="BW611" i="1"/>
  <c r="BW287" i="1"/>
  <c r="BW447" i="1"/>
  <c r="BW122" i="1"/>
  <c r="BW936" i="1"/>
  <c r="BW1011" i="1"/>
  <c r="BW104" i="1"/>
  <c r="BW685" i="1"/>
  <c r="BW431" i="1"/>
  <c r="BW547" i="1"/>
  <c r="BW803" i="1"/>
  <c r="BW518" i="1"/>
  <c r="BW954" i="1"/>
  <c r="BW426" i="1"/>
  <c r="BW623" i="1"/>
  <c r="BW225" i="1"/>
  <c r="BW334" i="1"/>
  <c r="BW783" i="1"/>
  <c r="BW170" i="1"/>
  <c r="BW146" i="1"/>
  <c r="BW153" i="1"/>
  <c r="BW976" i="1"/>
  <c r="BW673" i="1"/>
  <c r="BW367" i="1"/>
  <c r="BW872" i="1"/>
  <c r="BW77" i="1"/>
  <c r="BW283" i="1"/>
  <c r="BW795" i="1"/>
  <c r="BW300" i="1"/>
  <c r="BW899" i="1"/>
  <c r="BW920" i="1"/>
  <c r="BW384" i="1"/>
  <c r="BW72" i="1"/>
  <c r="BW930" i="1"/>
  <c r="BW435" i="1"/>
  <c r="BW855" i="1"/>
  <c r="BW304" i="1"/>
  <c r="BW814" i="1"/>
  <c r="BW147" i="1"/>
  <c r="BW275" i="1"/>
  <c r="BW914" i="1"/>
  <c r="BW441" i="1"/>
  <c r="BW49" i="1"/>
  <c r="BW61" i="1"/>
  <c r="BW262" i="1"/>
  <c r="BW246" i="1"/>
  <c r="BW607" i="1"/>
  <c r="BW800" i="1"/>
  <c r="BW927" i="1"/>
  <c r="BW314" i="1"/>
  <c r="BW905" i="1"/>
  <c r="BW549" i="1"/>
  <c r="BW863" i="1"/>
  <c r="BW550" i="1"/>
  <c r="BW204" i="1"/>
  <c r="BW199" i="1"/>
  <c r="BW359" i="1"/>
  <c r="BW653" i="1"/>
  <c r="BW837" i="1"/>
  <c r="BW397" i="1"/>
  <c r="BW25" i="1"/>
  <c r="BW308" i="1"/>
  <c r="BW59" i="1"/>
  <c r="BW994" i="1"/>
  <c r="BW344" i="1"/>
  <c r="BW776" i="1"/>
  <c r="BW868" i="1"/>
  <c r="BW790" i="1"/>
  <c r="BW883" i="1"/>
  <c r="BW136" i="1"/>
  <c r="BW711" i="1"/>
  <c r="BW98" i="1"/>
  <c r="BW180" i="1"/>
  <c r="BW965" i="1"/>
  <c r="BW975" i="1"/>
  <c r="BW951" i="1"/>
  <c r="BW626" i="1"/>
  <c r="BW296" i="1"/>
  <c r="BW455" i="1"/>
  <c r="BW780" i="1"/>
  <c r="BW846" i="1"/>
  <c r="BW302" i="1"/>
  <c r="BW179" i="1"/>
  <c r="BW604" i="1"/>
  <c r="BW424" i="1"/>
  <c r="BW766" i="1"/>
  <c r="BW539" i="1"/>
  <c r="BW659" i="1"/>
  <c r="BW68" i="1"/>
  <c r="BW395" i="1"/>
  <c r="BW973" i="1"/>
  <c r="BW835" i="1"/>
  <c r="BW1006" i="1"/>
  <c r="BW361" i="1"/>
  <c r="BW365" i="1"/>
  <c r="BW831" i="1"/>
  <c r="BW371" i="1"/>
  <c r="BW492" i="1"/>
  <c r="BW375" i="1"/>
  <c r="BW85" i="1"/>
  <c r="BW177" i="1"/>
  <c r="BW89" i="1"/>
  <c r="BW907" i="1"/>
  <c r="BW916" i="1"/>
  <c r="BW639" i="1"/>
  <c r="BW904" i="1"/>
  <c r="BW252" i="1"/>
  <c r="BW774" i="1"/>
  <c r="BW207" i="1"/>
  <c r="BW1002" i="1"/>
  <c r="BW699" i="1"/>
  <c r="BW822" i="1"/>
  <c r="BW255" i="1"/>
  <c r="BW788" i="1"/>
  <c r="BW832" i="1"/>
  <c r="BW718" i="1"/>
  <c r="BW97" i="1"/>
  <c r="BW687" i="1"/>
  <c r="BW901" i="1"/>
  <c r="BW355" i="1"/>
  <c r="BW336" i="1"/>
  <c r="BW90" i="1"/>
  <c r="BW407" i="1"/>
  <c r="BW749" i="1"/>
  <c r="BW228" i="1"/>
  <c r="BW572" i="1"/>
  <c r="BW100" i="1"/>
  <c r="BW427" i="1"/>
  <c r="BW880" i="1"/>
  <c r="BW551" i="1"/>
  <c r="BW293" i="1"/>
  <c r="BW619" i="1"/>
  <c r="BW1000" i="1"/>
  <c r="BW696" i="1"/>
  <c r="BW135" i="1"/>
  <c r="BW860" i="1"/>
  <c r="BW258" i="1"/>
  <c r="BW191" i="1"/>
  <c r="BW553" i="1"/>
  <c r="BW22" i="1"/>
  <c r="BW257" i="1"/>
  <c r="BW541" i="1"/>
  <c r="BW767" i="1"/>
  <c r="BW442" i="1"/>
  <c r="BW621" i="1"/>
  <c r="BW265" i="1"/>
  <c r="BW306" i="1"/>
  <c r="BW373" i="1"/>
  <c r="BW87" i="1"/>
  <c r="BW964" i="1"/>
  <c r="BW543" i="1"/>
  <c r="BW665" i="1"/>
  <c r="BW602" i="1"/>
  <c r="BW613" i="1"/>
  <c r="BW878" i="1"/>
  <c r="BW601" i="1"/>
  <c r="BW45" i="1"/>
  <c r="BW605" i="1"/>
  <c r="BW27" i="1"/>
  <c r="BW632" i="1"/>
  <c r="BW363" i="1"/>
  <c r="BW801" i="1"/>
  <c r="BW118" i="1"/>
  <c r="BW203" i="1"/>
  <c r="BW330" i="1"/>
  <c r="BW468" i="1"/>
  <c r="BW674" i="1"/>
  <c r="BW633" i="1"/>
  <c r="BW764" i="1"/>
  <c r="BW379" i="1"/>
  <c r="BW833" i="1"/>
  <c r="BW820" i="1"/>
  <c r="BW399" i="1"/>
  <c r="BW840" i="1"/>
  <c r="BW251" i="1"/>
  <c r="BW596" i="1"/>
  <c r="BW695" i="1"/>
  <c r="BW222" i="1"/>
  <c r="BW828" i="1"/>
  <c r="BW201" i="1"/>
  <c r="BW679" i="1"/>
  <c r="BW784" i="1"/>
  <c r="BW625" i="1"/>
  <c r="BW175" i="1"/>
  <c r="BW418" i="1"/>
  <c r="BW918" i="1"/>
  <c r="BW174" i="1"/>
  <c r="BW73" i="1"/>
  <c r="BW84" i="1"/>
  <c r="BW891" i="1"/>
  <c r="BW708" i="1"/>
  <c r="BW43" i="1"/>
  <c r="BW280" i="1"/>
  <c r="BW124" i="1"/>
  <c r="BW644" i="1"/>
  <c r="BW443" i="1"/>
  <c r="BW256" i="1"/>
  <c r="BW881" i="1"/>
  <c r="BW669" i="1"/>
  <c r="BW593" i="1"/>
  <c r="BW459" i="1"/>
  <c r="BW525" i="1"/>
  <c r="BW839" i="1"/>
  <c r="BW92" i="1"/>
  <c r="BW706" i="1"/>
  <c r="BW724" i="1"/>
  <c r="BW502" i="1"/>
  <c r="BW595" i="1"/>
  <c r="BW857" i="1"/>
  <c r="BW974" i="1"/>
  <c r="BW791" i="1"/>
  <c r="BW48" i="1"/>
  <c r="BW571" i="1"/>
  <c r="BW486" i="1"/>
  <c r="BW875" i="1"/>
  <c r="BW530" i="1"/>
  <c r="BW357" i="1"/>
  <c r="BW408" i="1"/>
  <c r="BW298" i="1"/>
  <c r="BW112" i="1"/>
  <c r="BW438" i="1"/>
  <c r="BW269" i="1"/>
  <c r="BW677" i="1"/>
  <c r="BW661" i="1"/>
  <c r="BW119" i="1"/>
  <c r="BW675" i="1"/>
  <c r="BW793" i="1"/>
  <c r="BW797" i="1"/>
  <c r="BW519" i="1"/>
  <c r="BW637" i="1"/>
  <c r="BW671" i="1"/>
  <c r="BW318" i="1"/>
  <c r="BW67" i="1"/>
  <c r="BW155" i="1"/>
  <c r="BW939" i="1"/>
  <c r="BW629" i="1"/>
  <c r="BW849" i="1"/>
  <c r="BW886" i="1"/>
  <c r="BW908" i="1"/>
  <c r="BW635" i="1"/>
  <c r="BW184" i="1"/>
  <c r="BW590" i="1"/>
  <c r="BW430" i="1"/>
  <c r="BW589" i="1"/>
  <c r="BW131" i="1"/>
  <c r="BW54" i="1"/>
  <c r="BW710" i="1"/>
  <c r="BW960" i="1"/>
  <c r="BW243" i="1"/>
  <c r="BW580" i="1"/>
  <c r="BW986" i="1"/>
  <c r="BW210" i="1"/>
  <c r="BW63" i="1"/>
  <c r="BW353" i="1"/>
  <c r="BW110" i="1"/>
  <c r="BW912" i="1"/>
  <c r="BW503" i="1"/>
  <c r="BW335" i="1"/>
  <c r="BW391" i="1"/>
  <c r="BW701" i="1"/>
  <c r="BW381" i="1"/>
  <c r="BW756" i="1"/>
  <c r="BW425" i="1"/>
  <c r="BW477" i="1"/>
  <c r="BW93" i="1"/>
  <c r="BW250" i="1"/>
  <c r="BW111" i="1"/>
  <c r="BW798" i="1"/>
  <c r="BW533" i="1"/>
  <c r="BW506" i="1"/>
  <c r="BW517" i="1"/>
  <c r="BW382" i="1"/>
  <c r="BW499" i="1"/>
  <c r="BW377" i="1"/>
  <c r="BW649" i="1"/>
  <c r="BW105" i="1"/>
  <c r="BW562" i="1"/>
  <c r="BW873" i="1"/>
  <c r="BW404" i="1"/>
  <c r="BW454" i="1"/>
  <c r="BW260" i="1"/>
  <c r="BW188" i="1"/>
  <c r="BW497" i="1"/>
  <c r="BW182" i="1"/>
  <c r="BW429" i="1"/>
  <c r="BW910" i="1"/>
  <c r="BW598" i="1"/>
  <c r="BW349" i="1"/>
  <c r="BW617" i="1"/>
  <c r="BW915" i="1"/>
  <c r="BW720" i="1"/>
  <c r="BW471" i="1"/>
  <c r="BW900" i="1"/>
  <c r="BW643" i="1"/>
  <c r="BW583" i="1"/>
  <c r="BW736" i="1"/>
  <c r="BW1009" i="1"/>
  <c r="BW672" i="1"/>
  <c r="BW368" i="1"/>
  <c r="BW630" i="1"/>
  <c r="BW231" i="1"/>
  <c r="BW869" i="1"/>
  <c r="BW292" i="1"/>
  <c r="BW565" i="1"/>
  <c r="BW78" i="1"/>
  <c r="BW132" i="1"/>
  <c r="BW96" i="1"/>
  <c r="BW216" i="1"/>
  <c r="BW841" i="1"/>
  <c r="BW624" i="1"/>
  <c r="BW295" i="1"/>
  <c r="BW588" i="1"/>
  <c r="BW557" i="1"/>
  <c r="BW567" i="1"/>
  <c r="BW906" i="1"/>
  <c r="BW742" i="1"/>
  <c r="BW143" i="1"/>
  <c r="BW631" i="1"/>
  <c r="BW342" i="1"/>
  <c r="BW898" i="1"/>
  <c r="BW587" i="1"/>
  <c r="BW360" i="1"/>
  <c r="BW731" i="1"/>
  <c r="BW779" i="1"/>
  <c r="BW396" i="1"/>
  <c r="BW331" i="1"/>
  <c r="BW24" i="1"/>
  <c r="BW656" i="1"/>
  <c r="BW508" i="1"/>
  <c r="BW928" i="1"/>
  <c r="BW370" i="1"/>
  <c r="BW128" i="1"/>
  <c r="BW130" i="1"/>
  <c r="BW197" i="1"/>
  <c r="BW772" i="1"/>
  <c r="BW746" i="1"/>
  <c r="BW744" i="1"/>
  <c r="BW193" i="1"/>
  <c r="BW979" i="1"/>
  <c r="BW512" i="1"/>
  <c r="BW158" i="1"/>
  <c r="BW150" i="1"/>
  <c r="BW247" i="1"/>
  <c r="BW752" i="1"/>
  <c r="BW681" i="1"/>
  <c r="BW487" i="1"/>
  <c r="BW725" i="1"/>
  <c r="BW698" i="1"/>
  <c r="BW249" i="1"/>
  <c r="BW867" i="1"/>
  <c r="BW697" i="1"/>
  <c r="BW195" i="1"/>
  <c r="BW121" i="1"/>
  <c r="BW211" i="1"/>
  <c r="BW86" i="1"/>
  <c r="BW465" i="1"/>
  <c r="BW439" i="1"/>
  <c r="BW419" i="1"/>
  <c r="BW726" i="1"/>
  <c r="BW782" i="1"/>
  <c r="BW816" i="1"/>
  <c r="BW763" i="1"/>
  <c r="BW156" i="1"/>
  <c r="BW332" i="1"/>
  <c r="BW351" i="1"/>
  <c r="BW760" i="1"/>
  <c r="BW14" i="1"/>
  <c r="BW164" i="1"/>
  <c r="BW943" i="1"/>
  <c r="BW434" i="1"/>
  <c r="BW322" i="1"/>
  <c r="BW799" i="1"/>
  <c r="BW577" i="1"/>
  <c r="BW405" i="1"/>
  <c r="BW288" i="1"/>
  <c r="BW568" i="1"/>
  <c r="BW655" i="1"/>
  <c r="BW556" i="1"/>
  <c r="BW423" i="1"/>
  <c r="BW456" i="1"/>
  <c r="BW411" i="1"/>
  <c r="BW149" i="1"/>
  <c r="BW23" i="1"/>
  <c r="BW809" i="1"/>
  <c r="BW233" i="1"/>
  <c r="BW271" i="1"/>
  <c r="BW894" i="1"/>
  <c r="BW340" i="1"/>
  <c r="BW462" i="1"/>
  <c r="BW21" i="1"/>
  <c r="BW234" i="1"/>
  <c r="BW683" i="1"/>
  <c r="BW813" i="1"/>
  <c r="BW51" i="1"/>
  <c r="BW608" i="1"/>
  <c r="BW879" i="1"/>
  <c r="BW738" i="1"/>
  <c r="BW972" i="1"/>
  <c r="BW536" i="1"/>
  <c r="BW723" i="1"/>
  <c r="BW20" i="1"/>
  <c r="BW145" i="1"/>
  <c r="BW268" i="1"/>
  <c r="BW818" i="1"/>
  <c r="BW264" i="1"/>
  <c r="BW320" i="1"/>
  <c r="BW413" i="1"/>
  <c r="BW239" i="1"/>
  <c r="BW950" i="1"/>
  <c r="BW743" i="1"/>
  <c r="BW740" i="1"/>
  <c r="BW173" i="1"/>
  <c r="BW949" i="1"/>
  <c r="BW325" i="1"/>
  <c r="BW313" i="1"/>
  <c r="BW115" i="1"/>
  <c r="BW310" i="1"/>
  <c r="BW958" i="1"/>
  <c r="BW276" i="1"/>
  <c r="BW944" i="1"/>
  <c r="BW29" i="1"/>
  <c r="BW338" i="1"/>
  <c r="BW123" i="1"/>
  <c r="BW261" i="1"/>
  <c r="BW956" i="1"/>
  <c r="BW253" i="1"/>
  <c r="BW343" i="1"/>
  <c r="BW189" i="1"/>
  <c r="BW15" i="1"/>
  <c r="BW735" i="1"/>
  <c r="BW266" i="1"/>
  <c r="BW513" i="1"/>
  <c r="BW789" i="1"/>
  <c r="BW946" i="1"/>
  <c r="BW807" i="1"/>
  <c r="BW196" i="1"/>
  <c r="BW75" i="1"/>
  <c r="BW162" i="1"/>
  <c r="BW474" i="1"/>
  <c r="BW824" i="1"/>
  <c r="BW616" i="1"/>
  <c r="BW144" i="1"/>
  <c r="BW32" i="1"/>
  <c r="BW730" i="1"/>
  <c r="BW125" i="1"/>
  <c r="BW529" i="1"/>
  <c r="BW457" i="1"/>
  <c r="BW811" i="1"/>
  <c r="BW186" i="1"/>
  <c r="BW30" i="1"/>
  <c r="BW805" i="1"/>
  <c r="BW524" i="1"/>
  <c r="BW347" i="1"/>
  <c r="BW819" i="1"/>
  <c r="BW937" i="1"/>
  <c r="BW138" i="1"/>
  <c r="BW403" i="1"/>
  <c r="BW762" i="1"/>
  <c r="BW259" i="1"/>
  <c r="BW217" i="1"/>
  <c r="BW64" i="1"/>
  <c r="BW614" i="1"/>
  <c r="BW861" i="1"/>
  <c r="BW389" i="1"/>
  <c r="BW594" i="1"/>
  <c r="BW773" i="1"/>
  <c r="BW911" i="1"/>
  <c r="BW117" i="1"/>
  <c r="BW328" i="1"/>
  <c r="BW734" i="1"/>
  <c r="BW31" i="1"/>
  <c r="BW750" i="1"/>
  <c r="BW28" i="1"/>
  <c r="BW393" i="1"/>
  <c r="BH13" i="1"/>
  <c r="BH12" i="1" s="1"/>
  <c r="BR12" i="1"/>
  <c r="AP12" i="1"/>
  <c r="BG12" i="1"/>
  <c r="BL13" i="1" l="1"/>
  <c r="BL12" i="1" s="1"/>
  <c r="BI12" i="1"/>
  <c r="BK13" i="1"/>
  <c r="BK12" i="1" s="1"/>
  <c r="BW13" i="1" l="1"/>
  <c r="BW12" i="1" s="1"/>
</calcChain>
</file>

<file path=xl/connections.xml><?xml version="1.0" encoding="utf-8"?>
<connections xmlns="http://schemas.openxmlformats.org/spreadsheetml/2006/main">
  <connection id="1" name="liniiBugetare_20251" type="6" refreshedVersion="4" background="1">
    <textPr codePage="65001" sourceFile="C:\Temporal\Salarizare\liniiBugetare_2025.csv" thousands=" " tab="0" comma="1">
      <textFields count="5">
        <textField type="text"/>
        <textField type="text"/>
        <textField type="text"/>
        <textField type="text"/>
        <textField type="text"/>
      </textFields>
    </textPr>
  </connection>
</connections>
</file>

<file path=xl/sharedStrings.xml><?xml version="1.0" encoding="utf-8"?>
<sst xmlns="http://schemas.openxmlformats.org/spreadsheetml/2006/main" count="75170" uniqueCount="18611">
  <si>
    <t>Tabel. Calculul salariului lunar pentru anul 2025</t>
  </si>
  <si>
    <t>Regiune</t>
  </si>
  <si>
    <t>Institutie</t>
  </si>
  <si>
    <t>Denumire</t>
  </si>
  <si>
    <t>Cod</t>
  </si>
  <si>
    <t>Cod - denumire</t>
  </si>
  <si>
    <t>Linia bugetara</t>
  </si>
  <si>
    <t>org2</t>
  </si>
  <si>
    <t>ORG1</t>
  </si>
  <si>
    <t>F1F3</t>
  </si>
  <si>
    <t>P1P2</t>
  </si>
  <si>
    <t>P3</t>
  </si>
  <si>
    <t>Organizație din domeniile cercetării și inovării sau învățămîntul superior?</t>
  </si>
  <si>
    <t>Categoria Institutiei conform anexei 1 la HG 1231/2018</t>
  </si>
  <si>
    <t>NU</t>
  </si>
  <si>
    <t>cod grup ocupational</t>
  </si>
  <si>
    <r>
      <rPr>
        <sz val="11"/>
        <color theme="1"/>
        <rFont val="Calibri"/>
        <family val="2"/>
        <charset val="1"/>
      </rPr>
      <t xml:space="preserve">cod functie </t>
    </r>
    <r>
      <rPr>
        <sz val="9"/>
        <color theme="1"/>
        <rFont val="Calibri"/>
        <family val="2"/>
        <charset val="204"/>
      </rPr>
      <t>(Legea nr.270/2018)</t>
    </r>
  </si>
  <si>
    <t xml:space="preserve">denumire titlul functiei </t>
  </si>
  <si>
    <t>nr. Unitati</t>
  </si>
  <si>
    <t>statutul funcției (v-vacant)</t>
  </si>
  <si>
    <t>partea fixa</t>
  </si>
  <si>
    <t>partea variabila</t>
  </si>
  <si>
    <t>salariul lunar (parte fixa + parte varibila), lei</t>
  </si>
  <si>
    <t>salariul mediu lunar 2018, calculat in conditiile art.27, lei</t>
  </si>
  <si>
    <t>Diferenta de salariu, lei</t>
  </si>
  <si>
    <t>Plata compensatorie pentru acoperirea diferenței dintre salariul minim pe economie și salariul lunar potrivit Legii nr. 270/2018, lei</t>
  </si>
  <si>
    <t>Salariul lunar total, lei</t>
  </si>
  <si>
    <t>salariul de baza</t>
  </si>
  <si>
    <t xml:space="preserve">spor lunar pentru deținerea gradului didactic </t>
  </si>
  <si>
    <t>spor lunar pu grad profesional</t>
  </si>
  <si>
    <t>spor lunar pentru deținerea titlului științific  / științifico-didactic</t>
  </si>
  <si>
    <t>spor lunar pentru deținerea titlului onorific</t>
  </si>
  <si>
    <t xml:space="preserve"> spor lunar pentru eficiență managerială</t>
  </si>
  <si>
    <t xml:space="preserve">spor pentru performanță, lei </t>
  </si>
  <si>
    <t>sporuri cu caracter specific (lei),  pentru</t>
  </si>
  <si>
    <t>total parte variabila, lei</t>
  </si>
  <si>
    <t>clasa de salarizare inițială cnf anexei</t>
  </si>
  <si>
    <t>clase pu vechime</t>
  </si>
  <si>
    <t>Devieri de clase:</t>
  </si>
  <si>
    <t>clasa de salarizara finala determinata</t>
  </si>
  <si>
    <t xml:space="preserve">coeficient de salarizare corespunzator </t>
  </si>
  <si>
    <t>valoarea de referință aplicată</t>
  </si>
  <si>
    <t>salariul de bază, lei</t>
  </si>
  <si>
    <t>angajații din SV, SFS - 90%</t>
  </si>
  <si>
    <t>pentru autoritatea responsabilă de certificare, supraveghere şi control în domeniul aviaţiei civile - 100%</t>
  </si>
  <si>
    <t>autoritatea responsabilă de exercitarea controlului parlamentar - 40%</t>
  </si>
  <si>
    <t>autorităţile responsabile de supravegherea şi controlul de stat al spaţiului audiovizual naţional, al protecţiei concurenţei, precum şi în domeniile transportului rutier, feroviar şi naval, al muncii, securităţii şi sănătăţii în muncă, al produselor nealimentare şi protecţiei consumatorilor  – 20%</t>
  </si>
  <si>
    <t>autoritatea responsabilă de controlul constituţionalităţii - 40%</t>
  </si>
  <si>
    <t>autoritățile din domeniul apărării naţionale, securităţii statului şi ordinii publice - 20%</t>
  </si>
  <si>
    <t>activități speciale de combatere a terorismului - 120%</t>
  </si>
  <si>
    <t>personalul Centrului Naţional Anticorupţie implicat în activităţi de prevenire şi combatere a corupţiei -30%</t>
  </si>
  <si>
    <t xml:space="preserve">autoritatea responsabilă de activitatea de monitorizare informaţională, comunicare strategică şi combatere a dezinformării – 40% </t>
  </si>
  <si>
    <t xml:space="preserve"> autoritatea responsabilă de administrarea, deetatizarea, supravegherea şi controlul proprietăţii publice a statului – 20% </t>
  </si>
  <si>
    <t xml:space="preserve">autoritatea responsabilă de digitalizare în justiţie şi administrare judecătorească - 20% </t>
  </si>
  <si>
    <t xml:space="preserve">pentru personalul medical din autorităţile/ instituţiile/structurile medicale, din Centrul de Medicină Legală şi din instituţiile de asistenţă socială – 75% </t>
  </si>
  <si>
    <t>Sporuri cu caracter specific - personalul din domeniul asistenței sociale - 10%</t>
  </si>
  <si>
    <t>spor de compensare pentru munca prestata in conditii nefavorabile (pu functiile evaluate în temeiul HG152/2004)</t>
  </si>
  <si>
    <r>
      <rPr>
        <sz val="11"/>
        <rFont val="Calibri"/>
        <family val="2"/>
        <charset val="204"/>
      </rPr>
      <t xml:space="preserve">numarul de puncte in functie de gradul de nocivitate, stabilit în conformitate cu HG 1335/2002
</t>
    </r>
    <r>
      <rPr>
        <sz val="11"/>
        <color rgb="FFFF0000"/>
        <rFont val="Calibri"/>
        <family val="2"/>
        <charset val="1"/>
      </rPr>
      <t xml:space="preserve">
</t>
    </r>
  </si>
  <si>
    <t xml:space="preserve">spor pu munca prestata in zile de sarbatoare nelucratoare, conform programului de munca </t>
  </si>
  <si>
    <t>spor pu munca de noapte</t>
  </si>
  <si>
    <t>vechime in munca</t>
  </si>
  <si>
    <t>nr de clase suplimentare cnf treptei de salarizare</t>
  </si>
  <si>
    <t>pu necoresp. nivel. de studii absolvit cu cel necesar pu ocuparea functiei</t>
  </si>
  <si>
    <t>p/u functia de adjunct / vice / loctiitor</t>
  </si>
  <si>
    <t>p/u personal din institutii din partea stîngă a Nistrului, s. Varniţa, rul Anenii Noi, s. Copanca şi s. Hagimus, rul Căuşeni</t>
  </si>
  <si>
    <t>pu personal din cadrul delegaţiei RM în CUC</t>
  </si>
  <si>
    <t>clase reduse/ adăugate pu categoria de calificare conferita (Anexa nr.8 pct.8 din Note, pct.1 din Note la Anexa nr.9)</t>
  </si>
  <si>
    <t>clase pentru pu categoria institutiei (Anexa nr.8 pct.1 din Note)</t>
  </si>
  <si>
    <t>alte devieri</t>
  </si>
  <si>
    <t>Ani</t>
  </si>
  <si>
    <t>Luni</t>
  </si>
  <si>
    <t>nota - temeiul legal (art. din lege cnf fisierului nr.5)</t>
  </si>
  <si>
    <t xml:space="preserve"> +/- clase</t>
  </si>
  <si>
    <t>grad</t>
  </si>
  <si>
    <t>suma, lei</t>
  </si>
  <si>
    <t>titlu</t>
  </si>
  <si>
    <t>nr zile</t>
  </si>
  <si>
    <t>suma</t>
  </si>
  <si>
    <t>nr de ore prestate</t>
  </si>
  <si>
    <t>25=8+10+11+12+13+14+15+16+18+20+22+24</t>
  </si>
  <si>
    <t>29=26*28*6</t>
  </si>
  <si>
    <t>40=6*1300</t>
  </si>
  <si>
    <t>41=(29+31)*10%</t>
  </si>
  <si>
    <t>58=41+42+43+44+45+46+47+48+49+50+51+52+53+54+55+56+57</t>
  </si>
  <si>
    <t>Total</t>
  </si>
  <si>
    <t>V</t>
  </si>
  <si>
    <t xml:space="preserve"> </t>
  </si>
  <si>
    <t>Cod regiune (raion)</t>
  </si>
  <si>
    <t>inst sv&amp;vama</t>
  </si>
  <si>
    <t>regiune</t>
  </si>
  <si>
    <t>organizatie</t>
  </si>
  <si>
    <t>1</t>
  </si>
  <si>
    <t>2</t>
  </si>
  <si>
    <t>R110000</t>
  </si>
  <si>
    <t>00027-Secretariatul parlamentului</t>
  </si>
  <si>
    <t>Buget_de_Stat</t>
  </si>
  <si>
    <t>00065-Institutul National al Justitiei</t>
  </si>
  <si>
    <t xml:space="preserve">Chisinau </t>
  </si>
  <si>
    <t>00101-Aparatul  Presedintelui Republicii Moldova</t>
  </si>
  <si>
    <t>Bălți</t>
  </si>
  <si>
    <t>00104-Cancelaria de Stat</t>
  </si>
  <si>
    <t>I15272</t>
  </si>
  <si>
    <t>Anenii_Noi</t>
  </si>
  <si>
    <t>00169-Curtea Constitutionala</t>
  </si>
  <si>
    <t>Basarabeasca</t>
  </si>
  <si>
    <t>00189-Biroul National de Statistica al Republicii Moldova</t>
  </si>
  <si>
    <t>Briceni</t>
  </si>
  <si>
    <t>00191-Consiliul Superior al Magistraturii</t>
  </si>
  <si>
    <t>Cahul</t>
  </si>
  <si>
    <t>00196-Procuratura Generala</t>
  </si>
  <si>
    <t>Cantemir</t>
  </si>
  <si>
    <t>00325-Ministerul Finantelor</t>
  </si>
  <si>
    <t>Călărași</t>
  </si>
  <si>
    <t>00348-Consiliul Audiovizualului</t>
  </si>
  <si>
    <t>Căușeni</t>
  </si>
  <si>
    <t>00417-Serviciul de Protectie si Paza de Stat</t>
  </si>
  <si>
    <t>Găgăuzia</t>
  </si>
  <si>
    <t>00426-Centrul National pentru Protectia Datelor cu Caracter Personal</t>
  </si>
  <si>
    <t>Cimișlia</t>
  </si>
  <si>
    <t>222900</t>
  </si>
  <si>
    <t>00427-Ministerul Justitiei</t>
  </si>
  <si>
    <t>Criuleni</t>
  </si>
  <si>
    <t>00429-Ministerul Afacerilor Interne</t>
  </si>
  <si>
    <t>Dondușeni</t>
  </si>
  <si>
    <t>00430-Ministerul Afacerilor Externe</t>
  </si>
  <si>
    <t>Drochia</t>
  </si>
  <si>
    <t>00432-Agentia Relatii Interetnice</t>
  </si>
  <si>
    <t>Dubăsari</t>
  </si>
  <si>
    <t>00434-Agentia Geodezie, Cartografie si Cadastru</t>
  </si>
  <si>
    <t>Edineț</t>
  </si>
  <si>
    <t>00435-Academia de Stiinte a Moldovei</t>
  </si>
  <si>
    <t>Fălești</t>
  </si>
  <si>
    <t>00436-Curtea de Conturi</t>
  </si>
  <si>
    <t>Florești</t>
  </si>
  <si>
    <t>00442-Serviciul de Informatii si Securitate</t>
  </si>
  <si>
    <t>Glodeni</t>
  </si>
  <si>
    <t>00457-Consiliul Concurentei</t>
  </si>
  <si>
    <t>Hîncești</t>
  </si>
  <si>
    <t>00458-Comisia Electorala Centrala</t>
  </si>
  <si>
    <t>Ialoveni</t>
  </si>
  <si>
    <t>00502-Agentia Nationala pentru Siguranta Alimentelor</t>
  </si>
  <si>
    <t>Leova</t>
  </si>
  <si>
    <t>00504-CONSILIUL PENTRU EGALITATE</t>
  </si>
  <si>
    <t>Nisporeni</t>
  </si>
  <si>
    <t>00505-Autoritatea Nationala de Integritate</t>
  </si>
  <si>
    <t>Ocnița</t>
  </si>
  <si>
    <t>00507-Agentia Nationala Antidoping</t>
  </si>
  <si>
    <t>Orhei</t>
  </si>
  <si>
    <t>00509-Baza Auto a Cancelariei de Stat</t>
  </si>
  <si>
    <t>Rezina</t>
  </si>
  <si>
    <t>00510-Directia generala pentru administrarea cladirilor Guvernului RM</t>
  </si>
  <si>
    <t>Rîșcani</t>
  </si>
  <si>
    <t>00524-Inspectoratul Control Financiar de Stat</t>
  </si>
  <si>
    <t>Sîngerei</t>
  </si>
  <si>
    <t>00633-Agentia Achizitii Publice</t>
  </si>
  <si>
    <t>Soroca</t>
  </si>
  <si>
    <t>00634-Inspectoratul General pentru Situatii de Urgenta</t>
  </si>
  <si>
    <t>Strășeni</t>
  </si>
  <si>
    <t>00635-Institutia de Stat cu Destinatie Speciala Obiectele Speciale 5101 5102</t>
  </si>
  <si>
    <t>Șoldănești</t>
  </si>
  <si>
    <t>00636-Directia Situatii Exceptionale mun. Cahul</t>
  </si>
  <si>
    <t>Ștefan_Vodă</t>
  </si>
  <si>
    <t>00637-Directia Regionala Situatii Exceptionale UTA Gagauzia</t>
  </si>
  <si>
    <t>Taraclia</t>
  </si>
  <si>
    <t>00638-Directia Situatii Exceptionale mun. Soroca</t>
  </si>
  <si>
    <t>Telenești</t>
  </si>
  <si>
    <t>00639-Directia Situatii Exceptionale mun. Edinet</t>
  </si>
  <si>
    <t>Ungheni</t>
  </si>
  <si>
    <t>00640-Directia Situatii Exeptionale a municipiului Balti</t>
  </si>
  <si>
    <t>00641-Directia Situatii Exceptionale mun. Orhei</t>
  </si>
  <si>
    <t>00642-Directia Regionala Cautare-Salvare nr.1</t>
  </si>
  <si>
    <t>00643-Directia Situatii Exceptionale mun. Hincesti</t>
  </si>
  <si>
    <t>00644-Directia Situatii Exceptionale mun. Ungheni</t>
  </si>
  <si>
    <t>00645-Detasamentul Salvatori si Pompieri Ciocana</t>
  </si>
  <si>
    <t>00646-Detasamentul Salvatori si Pompieri Centru</t>
  </si>
  <si>
    <t>00647-Detasamentul Salvatori si Pompieri Buiucani</t>
  </si>
  <si>
    <t>00648-Detasamentul Salvatori si Pompieri Botanica</t>
  </si>
  <si>
    <t>00649-Detasamentul Salvatori si Pompieri Riscani</t>
  </si>
  <si>
    <t>00651-Centrul Republican de Instruire</t>
  </si>
  <si>
    <t>00652-Directia Regionala Cautare-Salvare nr.2</t>
  </si>
  <si>
    <t>00653-Directia Regionala Situatii Exceptionale Causeni</t>
  </si>
  <si>
    <t>00707-Clubul Sportiv Central "Dinamo"</t>
  </si>
  <si>
    <t>00723-Academia "Stefan cel Mare" a MAI</t>
  </si>
  <si>
    <t>00741-INSTITUTIA MEDICO SANITARA PUBLICA DEPARTAMENTALA SERVICIUL</t>
  </si>
  <si>
    <t>00744-Inspectoratul General pentru Migratie</t>
  </si>
  <si>
    <t>00746-Serviciul tehnologii informationale al MAI</t>
  </si>
  <si>
    <t>00792-Administratia Nationala a Penitenciarelor</t>
  </si>
  <si>
    <t>00796-Penitenciarul Nr.4 Cricova</t>
  </si>
  <si>
    <t>00797-Penitenciarul nr.10 Goian</t>
  </si>
  <si>
    <t>00798-Penitenciarul nr.2 Lipcani</t>
  </si>
  <si>
    <t>00799-Penitenciarul nr.6 Soroca</t>
  </si>
  <si>
    <t>00809-Penitenciarul nr.17 Rezina</t>
  </si>
  <si>
    <t>00811-Penitenciarul nr.13 Chisinau</t>
  </si>
  <si>
    <t>00812-Penitenciarul nr.7 Rusca</t>
  </si>
  <si>
    <t>00813-Penitenciarul nr.9 Pruncul</t>
  </si>
  <si>
    <t>00814-Penitenciarul nr.16 Pruncul</t>
  </si>
  <si>
    <t>00815-Penitenciarul nr.5 Cahul</t>
  </si>
  <si>
    <t>00816-Penitenciarul nr.3 Leova</t>
  </si>
  <si>
    <t>00817-Penitenciarul Nr.15 Cricova</t>
  </si>
  <si>
    <t>00818-Penitenciarul nr.11 din Balti</t>
  </si>
  <si>
    <t>00819-Penitenciarul nr.18 Branesti</t>
  </si>
  <si>
    <t>00820-Penitenciarul nr.1 Taraclia</t>
  </si>
  <si>
    <t>00821-Centrul de instruire al Administratiei Nationale a Penitenciarelor</t>
  </si>
  <si>
    <t>00824-Detasamentul cu destinatie speciala "Pantera"</t>
  </si>
  <si>
    <t>00826-Centrul National de Expertize Judiciare</t>
  </si>
  <si>
    <t>00837-Inspectoratul National de Probatiune</t>
  </si>
  <si>
    <t>00838-Consiliul National pentru Asistenta Juridica Garantata de Stat</t>
  </si>
  <si>
    <t>00840-Aparatul central al MA</t>
  </si>
  <si>
    <t>00841-Brigada 3 infanterie motorizata</t>
  </si>
  <si>
    <t>00842-Academia Militara a Fortelor Armate</t>
  </si>
  <si>
    <t>00843-Regiment de aviatie</t>
  </si>
  <si>
    <t>00844-CENTRUL DE PASTRARE COMBUSTIBIL AL ARMATEI NATIONALE</t>
  </si>
  <si>
    <t>00846-Marele stat major al Armatei Nationale</t>
  </si>
  <si>
    <t>00847-Regimentul de rachete antiaeriene</t>
  </si>
  <si>
    <t>00849-Centru consultativ-diagnostic</t>
  </si>
  <si>
    <t>00850-Regimentul de Stat Major</t>
  </si>
  <si>
    <t>00851-Centrul Sportiv al Armatei Nationale</t>
  </si>
  <si>
    <t>00852-Spitalul clinic militar central</t>
  </si>
  <si>
    <t>00853-Brigada 2 IM</t>
  </si>
  <si>
    <t>00854-Brigada1infanterie motorizata</t>
  </si>
  <si>
    <t>00855-Centrul de pastrare tehnica, armament si patrimoniu militar</t>
  </si>
  <si>
    <t>00856-Batalionul "Geniu"</t>
  </si>
  <si>
    <t>00857-Agentia asigurare resurse si administrare patrimoniu a Ministerului Apararii</t>
  </si>
  <si>
    <t>00860-Ambasada RM in Ucraina</t>
  </si>
  <si>
    <t>00861-Ambasada RM in Ungaria</t>
  </si>
  <si>
    <t>00862-Ambasada RM in Austria</t>
  </si>
  <si>
    <t>00864-Ambasada RM in Republica Populara  Chinezaa</t>
  </si>
  <si>
    <t>00865-Ambasada RM in Republica Franceza</t>
  </si>
  <si>
    <t>00866-Ambasada RM in Polonia</t>
  </si>
  <si>
    <t>00867-Ambasada RM in Statul Israel</t>
  </si>
  <si>
    <t>00868-Ambasada RM in Republica Federala Germana</t>
  </si>
  <si>
    <t>00869-Ambasada RM in Republica Bulgaria</t>
  </si>
  <si>
    <t>00870-Ambasada RM in Federatia Rusa</t>
  </si>
  <si>
    <t>00871-Ambasada RM in Statele Unite ale Americii</t>
  </si>
  <si>
    <t>00872-Ambasada RM in Romania</t>
  </si>
  <si>
    <t>00873-Ambasada RM in Republica Italiana</t>
  </si>
  <si>
    <t>00874-Reprezentanta Permanenta a RM pe linga ONU New-York</t>
  </si>
  <si>
    <t>00875-Reprezentanta Permanenta a RM pe linga ONU Geneva</t>
  </si>
  <si>
    <t>00876-Reprezentanta Permanenta a RM pe linga CE Strasbourg</t>
  </si>
  <si>
    <t>00877-Consulatul General al RM la Frankfurt  pe Main</t>
  </si>
  <si>
    <t>00879-Ambasada RM in Regatul Unit al Marii Britanii si Irlandei de Nord</t>
  </si>
  <si>
    <t>00880-Ambasada RM in Republica Portugheza</t>
  </si>
  <si>
    <t>00881-Misiunea diplomatica a RM pe linga UE (Bruxelles)</t>
  </si>
  <si>
    <t>00885-Ambasada RM in Republica Ceha</t>
  </si>
  <si>
    <t>00888-Consulatul General al RM in or. Milano (Republica Italia)</t>
  </si>
  <si>
    <t>00889-Consulatul RM la Odesa (Ukraina)</t>
  </si>
  <si>
    <t>00893-Ambasada RM in Regatul Tarilor de Jos</t>
  </si>
  <si>
    <t>00894-Ambasada RM in Canada</t>
  </si>
  <si>
    <t>00895-Ambasada RM in Statul Qatar</t>
  </si>
  <si>
    <t>00896-Ambasada RM in Japonia</t>
  </si>
  <si>
    <t>01189-Curtea de Apel Nord</t>
  </si>
  <si>
    <t>01191-Curtea de Apel Cahul</t>
  </si>
  <si>
    <t>01192-Curtea de Apel Comrat</t>
  </si>
  <si>
    <t>01198-Judecatoria Balti</t>
  </si>
  <si>
    <t>01199-Judecatoria Soroca</t>
  </si>
  <si>
    <t>01204-Judecatoria Cahul</t>
  </si>
  <si>
    <t>01207-Judecatoria Causeni</t>
  </si>
  <si>
    <t>01209-Judecatoria Cimislia</t>
  </si>
  <si>
    <t>01210-Judecatoria Comrat</t>
  </si>
  <si>
    <t>01211-Judecatoria  Criuleni</t>
  </si>
  <si>
    <t>01213-Judecatoria Drochia</t>
  </si>
  <si>
    <t>01215-Judecatoria Edinet</t>
  </si>
  <si>
    <t>01219-Judecatoria Hincesti</t>
  </si>
  <si>
    <t>01224-Judecatoria Orhei</t>
  </si>
  <si>
    <t>01228-Judecatoria Straseni</t>
  </si>
  <si>
    <t>01233-Judecatoria  Ungheni</t>
  </si>
  <si>
    <t>01344-Actiuni generale</t>
  </si>
  <si>
    <t>14287-Inspectoratul General al Politiei de Frontiera</t>
  </si>
  <si>
    <t>14288-I.I.Centrul de Excelenta in Securitatea Frontierei</t>
  </si>
  <si>
    <t>14289-Directia regionala Sud</t>
  </si>
  <si>
    <t>14290-Directia regionala Nord</t>
  </si>
  <si>
    <t>14291-Directia regionala Est</t>
  </si>
  <si>
    <t>14292-Directia regionala Vest</t>
  </si>
  <si>
    <t>14293-Directia Regionala Centru</t>
  </si>
  <si>
    <t>14294-Inspectoratul General al Politiei</t>
  </si>
  <si>
    <t>14295-Directia de politie a municipiului Chisinau al Inspectoratului General al Politiei</t>
  </si>
  <si>
    <t>14297-Brigada de politie cu destinatie speciala "Fulger"</t>
  </si>
  <si>
    <t>14298-Direc?ia de politie a UTA Gagauzia</t>
  </si>
  <si>
    <t>14299-Inspectoratul de Politie Dubasari al Inspectoratului General al Politiei</t>
  </si>
  <si>
    <t>14300-Inspectoratul de Politie Ialoveni al Inspectoratului General al Politiei</t>
  </si>
  <si>
    <t>14301-Inspectoratul de Politie Straseni al Inspectoratului General al Politiei</t>
  </si>
  <si>
    <t>14302-Inspectoratul de Politie Criuleni al Inspectoratului General al Politiei</t>
  </si>
  <si>
    <t>14303-Inspectoratul de Politie Anenii Noi al Inspectoratului General al Politiei</t>
  </si>
  <si>
    <t>14304-Inspectoratul de Politie Nisporeni al Inspectoratului General al Politiei</t>
  </si>
  <si>
    <t>14305-Inspectoratul de Politie Ocnita al Inspectoratului General al Politiei</t>
  </si>
  <si>
    <t>14306-Inspectoratul de Politie Leova al Inspectoratului General al Politiei</t>
  </si>
  <si>
    <t>14307-Inspectoratul de Politie Cantemir al Inspectoratului General al Politiei</t>
  </si>
  <si>
    <t>14308-Inspectoratul de Politie Donduseni al Inspectoratului General al Politiei</t>
  </si>
  <si>
    <t>14309-Inspectoratul de Politie Briceni al Inspectoratului General al Politiei</t>
  </si>
  <si>
    <t>14310-Inspectoratul de Politie Telenesti al Inspectoratului General al Politiei</t>
  </si>
  <si>
    <t>14311-Inspectoratul de Politie Rezina al Inspectoratului General al Politiei</t>
  </si>
  <si>
    <t>14312-Inspectoratul de Politie Soldanesti al Inspectoratului General al Politiei</t>
  </si>
  <si>
    <t>14313-Inspectoratul de Politie Falesti al Inspectoratului General al Politiei</t>
  </si>
  <si>
    <t>14314-Inspectoratul de Politie Causeni al Inspectoratului General al Politiei</t>
  </si>
  <si>
    <t>14315-Inspectoratul de Politie Edinet al Inspectoratului General al Politiei</t>
  </si>
  <si>
    <t>14316-Inspectoratul de Politie Hincesti al Inspectoratului General al Politiei</t>
  </si>
  <si>
    <t>14317-Inspectoratul de Politie Cahul al Inspectoratului General al Politiei</t>
  </si>
  <si>
    <t>14318-Inspectoratul de Politie Orhei al Inspectoratului General al Politiei</t>
  </si>
  <si>
    <t>14319-INSPECTORATUL NATIONAL DE SECURITATE PUBLICA</t>
  </si>
  <si>
    <t>14324-Inspectoratul de Politie Taraclia al Inspectoratului General al Politiei</t>
  </si>
  <si>
    <t>14325-Inspectoratul de politie Bender al Inspectoratului General al Politiei</t>
  </si>
  <si>
    <t>14326-Inspectoratul de Politie Stefan Voda al Inspectoratului General al Politiei</t>
  </si>
  <si>
    <t>14327-Inspectoratul de Politie Calarasi al Inspectoratului General al Politiei</t>
  </si>
  <si>
    <t>14328-Inspectoratul de Politie Basarabeasca al Inspectoratului General al Politiei</t>
  </si>
  <si>
    <t>14329-Inspectoratul de Politie Cimislia al Inspectoratului General al Politiei</t>
  </si>
  <si>
    <t>14330-Inspectoratul de Politie Drochia al Inspectoratului General al Politiei</t>
  </si>
  <si>
    <t>14331-Inspectoratul de Politie Riscani al Inspectoratului General al Politiei</t>
  </si>
  <si>
    <t>14332-Inspectoratul de Politie Singerei al Inspectoratului General al Politiei</t>
  </si>
  <si>
    <t>14333-Inspectoratul de Politie Ungheni al Inspectoratului General al Politiei</t>
  </si>
  <si>
    <t>14334-Inspectoratul de Politie al municipiului Balti al Inspectoratului General al Politiei</t>
  </si>
  <si>
    <t>14335-Inspectoratul de Politie Soroca al Inspectoratului General al Politiei</t>
  </si>
  <si>
    <t>14336-Inspectoratul de Politie Floresti al Inspectoratului General al Politiei</t>
  </si>
  <si>
    <t>14338-Inspectoratul General de Carabineri</t>
  </si>
  <si>
    <t>14339-Directia Regionala Sud</t>
  </si>
  <si>
    <t>14340-Directia Regionala Nord</t>
  </si>
  <si>
    <t>14341-Directia Regionala Centru</t>
  </si>
  <si>
    <t>14663-Oficiul teritorial Chisinau al Consiliului National pentru Asistenta Juridica Garantata de Stat</t>
  </si>
  <si>
    <t>14839-Curtea de Apel Centru</t>
  </si>
  <si>
    <t>14842-Agentia Resurse Informationale Juridice</t>
  </si>
  <si>
    <t>14844-Agentia de  Administrare a Instantelor Judecatoresti</t>
  </si>
  <si>
    <t>14848-Centrul Serviciului Civil</t>
  </si>
  <si>
    <t>14849-Centrul de instruire continua in domeniul electoral pe linga comisia electorala centrala</t>
  </si>
  <si>
    <t>14885-Oficiul teritorial Balti al Consiliului National pentru Asistenta Juridica Garantata de Stat</t>
  </si>
  <si>
    <t>14886-Oficiul teritorial Comrat al Consiliului National pentru Asistenta Juridica Garantata de Stat</t>
  </si>
  <si>
    <t>14898-Inspectoratul de Politie Glodeni al Inspectoratului General al Politiei</t>
  </si>
  <si>
    <t>14899-Curtea Suprema de Justitie</t>
  </si>
  <si>
    <t>14977-Batalion de comunicatii si aparare cibernetica</t>
  </si>
  <si>
    <t>15000-Directia Situatii Exeptionale mun.Chisinau</t>
  </si>
  <si>
    <t>15005-Oficiul teritorial Cahul al Consiliului National pentru Asistenta Juridica Garantata de Stat</t>
  </si>
  <si>
    <t>15084-SPFAIC</t>
  </si>
  <si>
    <t>15232-Judecatoria Chisinau</t>
  </si>
  <si>
    <t>15272-Serviciul Fiscal de Stat</t>
  </si>
  <si>
    <t>15297-Agentia Nationala pentru Solutionarea Contestatiilor</t>
  </si>
  <si>
    <t>15624-Consiliul Superior al Procurorilor</t>
  </si>
  <si>
    <t>15648-Biroul de Curieri Speciali</t>
  </si>
  <si>
    <t>15677-Agentia Proprietatii Publice</t>
  </si>
  <si>
    <t>15678-Agentia Medicamentului si Dispozitivelor Medicale</t>
  </si>
  <si>
    <t>15796-Ambasada Republicii Moldova in Emiratele Arabe Unite</t>
  </si>
  <si>
    <t>15799-Serviciul Prevenirea si Combaterea Spalarii Banilor</t>
  </si>
  <si>
    <t>15800-Agentia Rezerve Materiale</t>
  </si>
  <si>
    <t>15812-Agentia Nationala pentru Cercetare si Dezvoltare</t>
  </si>
  <si>
    <t>15851-Agentia de Stat pentru Proprietatea Intelectuala</t>
  </si>
  <si>
    <t>15859-Agentia Nationala a Arhivelor</t>
  </si>
  <si>
    <t>15887-Institutul Diplomatic</t>
  </si>
  <si>
    <t>15896-Ambasada Republicii Moldova in Irlanda</t>
  </si>
  <si>
    <t>15897-Ambasada Republicii Moldova in Republica India</t>
  </si>
  <si>
    <t>16006-Centrul National Anticoruptie</t>
  </si>
  <si>
    <t>16012-Inspectoratul de Management Operational</t>
  </si>
  <si>
    <t>16013-Penitenciarul nr.8 Bender</t>
  </si>
  <si>
    <t>16014-Penitenciarul nr.12 Bender</t>
  </si>
  <si>
    <t>16134-Consulatul General al RM in or.Barselona</t>
  </si>
  <si>
    <t>16135-Consulatul General al RM in or.Nisa</t>
  </si>
  <si>
    <t>16228-Agentia pentru Stiinta si Memorie Militara</t>
  </si>
  <si>
    <t>16266-Serviciul Vamal al Republicii Moldova</t>
  </si>
  <si>
    <t>16285-Ministerul Dezvoltarii Economice si Digitalizarii</t>
  </si>
  <si>
    <t>16286-Ministerul Infrastructurii si Dezvoltarii Regionale</t>
  </si>
  <si>
    <t>16287-Ministerul Agriculturii si Industriei Alimentare</t>
  </si>
  <si>
    <t>16288-Ministerul Mediului</t>
  </si>
  <si>
    <t>16289-Ministerul Educatiei si Cercetarii</t>
  </si>
  <si>
    <t>16290-Ministerul Culturii</t>
  </si>
  <si>
    <t>16291-Ministerul Muncii si Protectiei Sociale</t>
  </si>
  <si>
    <t>16292-Ministerul Sanatatii</t>
  </si>
  <si>
    <t>16293-Agentia pentru Gestionarea Serviciilor Sociale cu Specializare Inalta</t>
  </si>
  <si>
    <t>16296-Liceul Teoretic "Lucian Blaga" or. Tiraspol</t>
  </si>
  <si>
    <t>16297-Scoala-internat speciala pentru copii cu consecinte de poliomelita si paralizie cerebrala or. Hincesti</t>
  </si>
  <si>
    <t>16298-Gimnaziul s. Corjova r-nul Dubasari</t>
  </si>
  <si>
    <t>16299-Gimnaziul Roghi, r-nul Dubasari</t>
  </si>
  <si>
    <t>16300-Centrul Tehnologii Informationale si Comunicationale in Educatie</t>
  </si>
  <si>
    <t>16301-Agentia nationala pentru curriculum si evaluare</t>
  </si>
  <si>
    <t>16302-Centrul Republican pentru copii si tineret</t>
  </si>
  <si>
    <t>16303-Centrul Educational pentru Copii Bolnavi de Cancer</t>
  </si>
  <si>
    <t>16304-Liceul Teoretic Republican "Ion Creanga" din mun. Balti</t>
  </si>
  <si>
    <t>16305-Liceul teoretic "Mihai Eminescu" Dubasari</t>
  </si>
  <si>
    <t>16307-Scoala Sportiva din or. Ungheni</t>
  </si>
  <si>
    <t>16327-Scoala Republicana Specializata de Hipism si Pentatlon Modern</t>
  </si>
  <si>
    <t>16328-Agentia Nationala de Asigurare a Calitatii in Educatie si Cercetare</t>
  </si>
  <si>
    <t>16332-Liceul Teoretic Republican "Aristotel"</t>
  </si>
  <si>
    <t>16336-Inspectoratul de Stat pentru Supravegherea Produselor Nealimentare si Protectia Consumatorilor</t>
  </si>
  <si>
    <t>16339-INSPECTORATUL NATIONAL PENTRU SUPRAVEGHERE TEHNICA</t>
  </si>
  <si>
    <t>16340-Agentia Nationala Transport Auto</t>
  </si>
  <si>
    <t>16341-Autoritatea Aeronautica Civila</t>
  </si>
  <si>
    <t>16342-Agentia Navala</t>
  </si>
  <si>
    <t>16346-Agentia pentru Geologie si Resurse Minerale</t>
  </si>
  <si>
    <t>16347-Serviciul Hidrometeorologic de Stat</t>
  </si>
  <si>
    <t>16349-Agentia Nationala de Reglementare a Activitatilor Nucleare si Radiologice</t>
  </si>
  <si>
    <t>16359-I.P. Centrul National de Cercetare si Producere a Semintelor Pascani,Criuleni</t>
  </si>
  <si>
    <t>16362-Agentia de Interventie si Plati pentru Agricultura</t>
  </si>
  <si>
    <t>16363-Serviciul Special pentru Influente Active asupra Proceselor Hidrometeorologice</t>
  </si>
  <si>
    <t>16364-Inspectoratul pentru Protectia Mediului</t>
  </si>
  <si>
    <t>16365-Agentia de Mediu</t>
  </si>
  <si>
    <t>16368-Centrul de Consiliere Agricola si Rurala</t>
  </si>
  <si>
    <t>16369-Inspectoratul de Stat al Muncii</t>
  </si>
  <si>
    <t>16370-Consiliul National pentru Determinarea Dizabilitatii si Capacitatii de Munca</t>
  </si>
  <si>
    <t>16371-INSPECTORATUL SOCIAL DE STAT</t>
  </si>
  <si>
    <t>16375-Centrul National de Medicina Sportiva "Atletmed"</t>
  </si>
  <si>
    <t>16377-Centrul National de Transfuzie a Sangelui</t>
  </si>
  <si>
    <t>16378-Centrul Recuperare pentru Copii, or. Ceadir-Lunga</t>
  </si>
  <si>
    <t>16379-Centrul de Medicina Legala</t>
  </si>
  <si>
    <t>16384-Agentia de Transplant</t>
  </si>
  <si>
    <t>16386-Centru de reabilitare pentru copii s.Ivancea</t>
  </si>
  <si>
    <t>16387-Agentia Nationala pentru Sanatate Publica</t>
  </si>
  <si>
    <t>16390-Agentia Nationala pentru Ocuparea Fortei de Munca</t>
  </si>
  <si>
    <t>16392-Centrul de plasament pentru persoane virstnice si persoane cu dizabilitati, com. Cocieri, r-nul Dubasari</t>
  </si>
  <si>
    <t>16393-Centrul de reabilitare a persoanelor virstnice si persoanelor cu dizabilitati (adulte) "Speranta", or.Vadul lui Voda</t>
  </si>
  <si>
    <t>16394-Centrul de recuperare a invalizilor si pensionarilor "Victoria" al RM, Sergheevka, Ucraina</t>
  </si>
  <si>
    <t>16395-Centrul de plasament pentru persoane virstnice si persoane cu dizabilitati, mun. Chisinau</t>
  </si>
  <si>
    <t>16397-Centrul de plasament temporar pentru persoane cu dizabilitati (adulte), com. Badiceni, mun. Soroca</t>
  </si>
  <si>
    <t>16398-Centrul de plasament temporar pentru persoane cu dizabilitati (adulte), com. Brinzeni, mun. Edinet</t>
  </si>
  <si>
    <t>16399-Centrul de plasament temporar pentru persoane cu dizabilitati (adulte), mun. Balti</t>
  </si>
  <si>
    <t>16400-Centrul de Plasament Temporar pentru Persoane cu Dizabilitati, mun. Hincesti</t>
  </si>
  <si>
    <t>16401-Centrul de Plasament Temporar pentru Persoane cu Dizabilitati, mun.Orhei</t>
  </si>
  <si>
    <t>16402-Centrul de reabilitare de zi pentru copii cu dizabilitati, or. Criuleni</t>
  </si>
  <si>
    <t>16404-Centrul de asistenta si protectie a victimelor si potentialelor victime ale traficului de fiinte umane, mun. Chisinau</t>
  </si>
  <si>
    <t>16405-Centrul de plasament temporar pentru copii separati de parinti, mun. Soroca</t>
  </si>
  <si>
    <t>16406-Liceul-internat Republican de Muzica Ciprian Porumbescu</t>
  </si>
  <si>
    <t>16407-Liceul Academic de Arte Plastice "Igor Vieru"</t>
  </si>
  <si>
    <t>16408-Biblioteca Nationala</t>
  </si>
  <si>
    <t>16409-Biblioteca nationala pentru copii Ion Creanga</t>
  </si>
  <si>
    <t>16410-Muzeul National de Etnografie si Istorie Naturala cu filiale</t>
  </si>
  <si>
    <t>16411-Muzeul National de Arta</t>
  </si>
  <si>
    <t>16412-Muzeul National de Istorie a Moldovei cu filiale</t>
  </si>
  <si>
    <t>16413-Casa - muzeu "A.S. Puskin", mun. Chisinau</t>
  </si>
  <si>
    <t>16414-Rezervatia cultural-naturala Orheiul Vechi</t>
  </si>
  <si>
    <t>16415-MUZEUL NATIONAL AL LITERATURII ROMANE</t>
  </si>
  <si>
    <t>16416-Centrul National de Conservare si Promovare a Patrimoniului Cultural Imaterial</t>
  </si>
  <si>
    <t>16417-Camera Nationala a Cartii</t>
  </si>
  <si>
    <t>16420-Agentia de inspectare si restaurare a monumentelor</t>
  </si>
  <si>
    <t>16421-Agentia Nationala Arheologica</t>
  </si>
  <si>
    <t>16422-Comisia Nationala a Republicii Moldova pentru UNESCO</t>
  </si>
  <si>
    <t>16423-Liceul-internat Republican de Muzica "Serghei Rahmaninov"</t>
  </si>
  <si>
    <t>16424-Centrul National al Cinematografiei</t>
  </si>
  <si>
    <t>16426-Scoala sportiva specializata de fotbal nr.1, mun. Chisinau</t>
  </si>
  <si>
    <t>16427-Scoala sportiva specializata de fotbal nr.2, mun. Chisinau</t>
  </si>
  <si>
    <t>16428-Scoala Sportiva Specializata de Sah si Joc de Dame din Chisinau</t>
  </si>
  <si>
    <t>16429-Scoala sportiva specializata de tenis mun.Chisinau</t>
  </si>
  <si>
    <t>16430-Scoala sportiva specializata republicana de box, com. Grimancauti, r-nul Briceni</t>
  </si>
  <si>
    <t>16431-Scoala sportiva mun.Balti</t>
  </si>
  <si>
    <t>16432-Scoala sportiva (judo), s. Taul, r-nul Donduseni</t>
  </si>
  <si>
    <t>16433-Scoala sportiva specializata de haltere, or. Cahul</t>
  </si>
  <si>
    <t>16434-Scoala sportiva specializata judo "Oleg Cretul",mun.Chisinau</t>
  </si>
  <si>
    <t>16435-Scoala sportiva specializata de caiac-canoe, mun Chisinau</t>
  </si>
  <si>
    <t>16436-Scoala sportiva specializata de ciclism, mun. Chisinau</t>
  </si>
  <si>
    <t>16437-Scoala sportiva specializata de atletism, mun. Chisinau</t>
  </si>
  <si>
    <t>16438-Scoala Sportiva Specializata a Probelor de Contact din Chisinau</t>
  </si>
  <si>
    <t>16439-Scoala sportiva specializata de inot, mun. Chisinau</t>
  </si>
  <si>
    <t>16440-Centrul sportiv de pregatire a loturilor nationale</t>
  </si>
  <si>
    <t>16441-Scoala sportiva de lupte, s. Fundul Galbenei, r-nul Hincesti</t>
  </si>
  <si>
    <t>16442-Scoala sportiva a rezervelor olimpice mun. Chisinau</t>
  </si>
  <si>
    <t>16443-Scoala sportiva specializata de tenis de masa or Dubasari</t>
  </si>
  <si>
    <t>16444-Scoala sportiva specializata de lupte "A.Doga"</t>
  </si>
  <si>
    <t>16445-Liceul Teoretic "Stefan cel Mare si Sfint" din Grigoriopol</t>
  </si>
  <si>
    <t>16447-INSTITUTIA PUBLICA OFICIUL NATIONAL DE DEZVOLTARE A CULTURII</t>
  </si>
  <si>
    <t>16448-Liceul-internat cu profil sportiv</t>
  </si>
  <si>
    <t>16449-Centrul Republican de Asistenta Psihopedagogica</t>
  </si>
  <si>
    <t>16450-Scoala de tip internat pentru copii orfani si copii ramasi fara ingrijirea parintilor din or.Bender</t>
  </si>
  <si>
    <t>16451-Liceul teoretic Alexandru cel Bun or. Bender</t>
  </si>
  <si>
    <t>16454-Liceul teoretic "Evrica", or. Ribnita</t>
  </si>
  <si>
    <t>16455-Scoala de tip internat pentru copii orfani si copii ramasi fara ingrijirea parintilor or.Ceadir-Lunga</t>
  </si>
  <si>
    <t>16457-Agentia Moldsilva</t>
  </si>
  <si>
    <t>16516-Oficiul Avocatului Poporului</t>
  </si>
  <si>
    <t>16542-AGENTIA  NATIONALA  PENTRU TINERET</t>
  </si>
  <si>
    <t>16565-INSTITUTIA PUBLICA INSTITUTUL PATRIMONIULUI CULTURAL</t>
  </si>
  <si>
    <t>16638-Centrul de aprovizionare tehnico-materiala</t>
  </si>
  <si>
    <t>16646-Ministerul Energiei</t>
  </si>
  <si>
    <t>16662-AGENTIA FEROVIARA</t>
  </si>
  <si>
    <t>16665-Agentia Nationala de Imbunatatiri Funciare</t>
  </si>
  <si>
    <t>16668-Centrul pentru Comunicare Strategica si Combatere a Dezinformarii</t>
  </si>
  <si>
    <t>16669-Serviciul de Evidenta  si Circulatie a Bunurilor Culturale Mobile</t>
  </si>
  <si>
    <t>16675-Agentia Teritoriala de Asistenta Sociala Nord-Nord-Vest</t>
  </si>
  <si>
    <t>16676-Agentia Teritoriala de Asistenta Sociala Centru-Vest</t>
  </si>
  <si>
    <t>16677-Agentia Teritoriala de Asistenta Sociala Sud-Vest</t>
  </si>
  <si>
    <t>16678-Agentia Teritoriala de Asistenta Sociala Centru</t>
  </si>
  <si>
    <t>16679-Agentia Teritoriala de Asistenta Sociala Sud</t>
  </si>
  <si>
    <t>16680-Agentia Teritoriala de Asistenta Sociala Centru-Est</t>
  </si>
  <si>
    <t>16681-Agentia Teritoriala de Asistenta Sociala Nord</t>
  </si>
  <si>
    <t>16682-Agentia Teritoriala de Asistenta Sociala Nord-Est</t>
  </si>
  <si>
    <t>16683-Agentia Teritoriala de Asistenta Sociala Nord-Vest</t>
  </si>
  <si>
    <t>16684-Agentia Teritoriala de Asistenta Sociala Sud-Est</t>
  </si>
  <si>
    <t>16685-Structura teritoriala de asistenta sociala Calarasi</t>
  </si>
  <si>
    <t>16686-Structura Teritoriala de Asistenta Sociala Nisporeni</t>
  </si>
  <si>
    <t>16687-Structura Teritoriala de Asistenta Sociala Ungheni</t>
  </si>
  <si>
    <t>16688-Structura Teritoriala de Asistenta Sociala Balti</t>
  </si>
  <si>
    <t>16689-Structura Teritoriala de Asistenta Sociala Criuleni</t>
  </si>
  <si>
    <t>16690-Structura Teritoriala de Asistenta Sociala Dubasari</t>
  </si>
  <si>
    <t>16691-Structura Teritoriala de Asistenta Sociala Ialoveni</t>
  </si>
  <si>
    <t>16692-Structura Teritoriala de Asistenta Sociala Straseni</t>
  </si>
  <si>
    <t>16693-StructuraTeritoriala de Asistenta Sociala Basarabeasca</t>
  </si>
  <si>
    <t>16694-Structura Teritoriala de Asistenta Sociala Cimislia</t>
  </si>
  <si>
    <t>16695-Structura Teritoriala de Asistenta Sociala Hincesti</t>
  </si>
  <si>
    <t>16696-Structura Teritoriala de Asistenta Sociala Leova</t>
  </si>
  <si>
    <t>16697-Structura Teritoriala de Asistenta Sociala Cahul</t>
  </si>
  <si>
    <t>16698-Structura Teritoriala de Asistenta Sociala Cantemir</t>
  </si>
  <si>
    <t>16699-Structura Teritoriala de Asistenta Sociala Taraclia</t>
  </si>
  <si>
    <t>16700-Structura Teritoriala de Asistenta Sociala Orhei</t>
  </si>
  <si>
    <t>16701-Structura Teritoriala de Asistenta Sociala Rezina</t>
  </si>
  <si>
    <t>16702-Structura Teritoriala de Asistenta Sociala Soldanesti</t>
  </si>
  <si>
    <t>16703-Structura Teritoriala de Asistenta Sociala Telenesti</t>
  </si>
  <si>
    <t>16704-Structura Teritoriala de Asistenta Sociala Briceni</t>
  </si>
  <si>
    <t>16705-Structura Teritoriala de Asistenta Sociala Edinet</t>
  </si>
  <si>
    <t>16706-Structura Teritoriala de Asistenta Sociala Ocnita</t>
  </si>
  <si>
    <t>16707-Structura Teritoriala de Asistenta Sociala Riscani</t>
  </si>
  <si>
    <t>16708-Structura Teritoriala de Asistenta Sociala Donduseni</t>
  </si>
  <si>
    <t>16709-Structura Teritoriala de Asistenta Sociala Drochia</t>
  </si>
  <si>
    <t>16710-Structura Teritoriala de Asistenta Sociala Floresti</t>
  </si>
  <si>
    <t>16711-Structura Teritoriala de Asistenta Sociala Soroca</t>
  </si>
  <si>
    <t>16712-Structura Teritoriala de Asistenta Sociala Falesti</t>
  </si>
  <si>
    <t>16713-Structura Teritoriala de Asistenta Sociala Glodeni</t>
  </si>
  <si>
    <t>16714-Structura Teritoriala de Asistenta Sociala Singerei</t>
  </si>
  <si>
    <t>16715-Structura Teritoriala de Asistenta Sociala Anenii-Noi</t>
  </si>
  <si>
    <t>16716-Structura Teritoriala de Asistenta Sociala Causeni</t>
  </si>
  <si>
    <t>16717-Structura Teritoriala de Asistenta Sociala Stefan-Voda</t>
  </si>
  <si>
    <t>16720-Centrul de Plasament Temporar si Reabilitare pentru Copii mun.Balti</t>
  </si>
  <si>
    <t>16721-Centrul de Plasament si Reabilitare pentru Copii de Virsta Frageda, Chisinau</t>
  </si>
  <si>
    <t>16722-AZILUL DE BATRINI SI INVALIZI DIN OR.CIMISLIA</t>
  </si>
  <si>
    <t>16723-AZILUL PENTRU PERSOANE IN VARSTA SI PERSOANE CU DIZABILITATI DIN COM. SARATA GALBENA</t>
  </si>
  <si>
    <t>16724-AZILUL PENTRU PERSOANELE CU DIZABILITATI SI IN ETATE OR.LEOVA</t>
  </si>
  <si>
    <t>16725-CENTRUL RAIONAL MATERNAL PRO-FEMINA  DIN OR.HINCESTI</t>
  </si>
  <si>
    <t>16726-INSTITUTIA PUBLICA INSTITUTIA PUBLICA DE SERVICII SOCIALE CENTRUL DE SERVICII PENTRU COPII CU DIZABILITATI-PASAREA ALBASTRA MUN.HINCESTI</t>
  </si>
  <si>
    <t>16727-INSTITUTIA PUBLICA AZILUL RAIONAL PENTRU PERSOANE IN VIRSTA SI PERSOANE CU DIZABILITATI S.MOSCOVEI R.CAHUL</t>
  </si>
  <si>
    <t>16729-CENTRUL DE PLASAMENT TEMPORAR AL COPIILOR IN SITUATIE DE RISC  "DRUMUL SPRE CASA" BALTI</t>
  </si>
  <si>
    <t>16730-CENTRUL SOCIAL REGIONAL VIATA CU SPERANTA MUN.BALTI</t>
  </si>
  <si>
    <t>16731-CENTRUL COMUNITAR PENTRU OAMENII IN ETATE  RESPIRATIA A DOUA MUN.BALTI</t>
  </si>
  <si>
    <t>16732-CENTRUL DE CRIZA FAMILIALA  SOTIS MUN.BALTI</t>
  </si>
  <si>
    <t>16733-CENTRUL RAIONAL DE PLASAMENT PENTRU PERSOANE VARSTNICE SI CU DIZABILITATI S.PUHACENI,R.ANENII NOI</t>
  </si>
  <si>
    <t>16734-INSTITUTIA PUBLICA CASA COMUNITARA CHIRCA R.ANENII NOI</t>
  </si>
  <si>
    <t>16735-AZILUL RAIONAL DE BATRINI TANATARI</t>
  </si>
  <si>
    <t>16736-INSTITUTIA PUBLICA CENTRUL MATERNAL PRO FAMILIA DIN CAUSENI</t>
  </si>
  <si>
    <t>16737-INSTITUTIA PUBLICA CENTRUL DE PRESTARE A SERVICIILOR SOCIALE, OR. ANENII NOI</t>
  </si>
  <si>
    <t>16738-CENTRUL DE PLASAMENT PENTRU PERSOANE ADULTE SI VARSTNICE  "ALINARE" S.COSTESTI,RL RISCANI</t>
  </si>
  <si>
    <t>16739-INSTITUTIA PUBLICA CENTRUL DE PRESTARE A SERVICIILOR SOCIALE OR. CALARASI</t>
  </si>
  <si>
    <t>16740-CENTRUL DE PLASAMENT PENTRU PERSOANE VARSTNICE SI CU DIZABILITATI  ALEXANDRA GRAJDIAN CRIULENI</t>
  </si>
  <si>
    <t>16741-INSTITUTIA PUBLICA CENTRUL DE INGRIJIRE SI ASISTENTA PENTRU PERSOANE VIRSTNICE AZILUL ACASA S.BADICENI,RL SOROCA</t>
  </si>
  <si>
    <t>16742-INSTITUTIA PUBLICA CENTRUL COMUNITAR MULTIFUNCTIONAL IMPREUNA S.RUBLENITA,RL SOROCA</t>
  </si>
  <si>
    <t>16743-INSTITUTIA PUBLICA CENTRUL DE PRESTARE A SERVICIILOR SOCIALE, MUN. SOROCA</t>
  </si>
  <si>
    <t>16744-INSTITUTIA PUBLICA CASA COMUNITARA "VOLOAVE",S.VOLOAVE,RL.SOROCA</t>
  </si>
  <si>
    <t>16745-INSTITUTIA PUBLICA SERVICII DE ASISTENTA SUBIECTILOR VIOLENTEI IN FAMILIE OR.DROCHIA</t>
  </si>
  <si>
    <t>16746-Agentia Nationala de Prevenire si Combatere a Violentei Impotriva Femeilor si a Violentei in Familiile</t>
  </si>
  <si>
    <t>16751-AGENTIA PENTRU SECURITATE CIBERNETICA</t>
  </si>
  <si>
    <t>16780-Biroul de Investigare a Accidentelor si Incidentelor in Transporturi</t>
  </si>
  <si>
    <t>16929-INSTITUTIA PUBLICA INSTITUTUL NATIONAL DE CERCETARI APLICATIVE IN AGRICULTURA SI MEDICINA VETERINARA</t>
  </si>
  <si>
    <t>16939-Institutie Publica Centrul de Reabilitare si Protectie Sociala a Copiilor in Situatie de Risc "Plamice",or.Taraclia</t>
  </si>
  <si>
    <t>16941-Centrul de Reabilitare pentru Copii "Sergheevca",or.Sergheevca,Ucraina</t>
  </si>
  <si>
    <t>16955-Consulatul General al Republicii Moldova in Padova</t>
  </si>
  <si>
    <t>16957-Curtea de Apel Sud</t>
  </si>
  <si>
    <t>R220100</t>
  </si>
  <si>
    <t>03772-Aparatul directiei generala asistenta medicala si sociala a Consiliului municipal Chisinau</t>
  </si>
  <si>
    <t>03775-Aparatul Directiei generala educatie,tineret si sport a Consiliului municipal Chisinau</t>
  </si>
  <si>
    <t>03776-Aparatul Directia cultura a Consiliului municipal Chisinau</t>
  </si>
  <si>
    <t>03778-Aparatul Directiei educatie, tineret si sport a sectorului Botanica</t>
  </si>
  <si>
    <t>03779-Aparatul  Directiei educatie, tineret si sport a sectorului Riscani</t>
  </si>
  <si>
    <t>03780-Aparatul Directiei educatie, tineret si sport a sectorului Buiucani</t>
  </si>
  <si>
    <t>03781-Aparatul  Directia educatie, tineret si sport a sectorului Ciocana</t>
  </si>
  <si>
    <t>03782-Aparatul Directiei educatie, tineret si sport a sectorului Centru</t>
  </si>
  <si>
    <t>07221-Directia generala arhitectura, urbanusm si relatii funciare a Consiliului municipal Chisinau</t>
  </si>
  <si>
    <t>07229-Aparatul Primarului  municipiului Chisinau</t>
  </si>
  <si>
    <t>07247-Scoala sportiva specializata nr.2 de handbal Chisinau</t>
  </si>
  <si>
    <t>07248-Scoala sportiva specializata de atletizm nr. 3 Chisinau</t>
  </si>
  <si>
    <t>07249-Scoala sportiva specializata de polo pe apa nr. 4 "Gheorghe Osipov" Chisinau</t>
  </si>
  <si>
    <t>07250-Scoala sportiva specializata la Taekwondo WTF nr.6 Chisinau</t>
  </si>
  <si>
    <t>07251-Scoala sportiva de sah pentru copii si juniori nr. 7 Chisinau</t>
  </si>
  <si>
    <t>07252-Scoala sportiva pentru copii si juniori nr. 8 Chisinau</t>
  </si>
  <si>
    <t>07253-Scoala sportiva pentru copii si juniori nr. 11 Chisinau</t>
  </si>
  <si>
    <t>07254-Scoala sportiva pentru copii si adolescenti nr. 12 Vadul lui Voda</t>
  </si>
  <si>
    <t>07255-Scoala sportiva nr. 13 Cricova</t>
  </si>
  <si>
    <t>07256-Clubul sportiv "Speranta" Chisinau</t>
  </si>
  <si>
    <t>07257-Centrul orasenesc a tinerilor naturalisti Chisinau</t>
  </si>
  <si>
    <t>07258-Statia oraseneasca a tinerilor turisti Chisinau</t>
  </si>
  <si>
    <t>07259-Centrul orasenesc de creatie tehnica a elevilor Chisinau</t>
  </si>
  <si>
    <t>07260-Scoala de meserii Chisinau</t>
  </si>
  <si>
    <t>07261-Scoala sportiva specializata de haltere Chisinau</t>
  </si>
  <si>
    <t>07262-Scoala sportiva specializata in scrima a rezervelor olimpice pentru copii si juniori Chisinau</t>
  </si>
  <si>
    <t>07267-Biblioteca municipala "B.P.Hasdeu" Chisinau</t>
  </si>
  <si>
    <t>07268-Scoala de arte "Alexei Stircea" Chisinau</t>
  </si>
  <si>
    <t>07269-Scoala de arte "Valeriu Poleacov" Chisinau</t>
  </si>
  <si>
    <t>07270-Scoala muzicala nr. 5 "Eugen Doga" Chisinau</t>
  </si>
  <si>
    <t>07271-Scoala muzicala nr. 3 "Maria Biesu" Chisinau</t>
  </si>
  <si>
    <t>07272-Gradinita cresa nr.174</t>
  </si>
  <si>
    <t>07273-Scoala de pictura "Alexei Sciusev" Chisinau</t>
  </si>
  <si>
    <t>07274-Muzeul orasului Chisinau</t>
  </si>
  <si>
    <t>07275-Clubul "Orion" Chisinau</t>
  </si>
  <si>
    <t>07276-Palatul Tineretului Chisinau</t>
  </si>
  <si>
    <t>07284-Directia generala locativ-comunala si amenajare a Consiliului municipal Chisinau</t>
  </si>
  <si>
    <t>07290-Pretura sectorului Botanica Chisinau</t>
  </si>
  <si>
    <t>07292-Gradinita-cresa nr. 9 Chisinau</t>
  </si>
  <si>
    <t>07293-Gradinita-cresa nr. 17 Chisinau</t>
  </si>
  <si>
    <t>07294-Gradinita-cresa nr. 35 Chisinau</t>
  </si>
  <si>
    <t>07295-Gradinita-cresa nr. 44 Chisinau</t>
  </si>
  <si>
    <t>07296-Gradinita-cresa nr. 40 Chisinau</t>
  </si>
  <si>
    <t>07297-Gradinita-cresa nr. 49 Chisinau</t>
  </si>
  <si>
    <t>07298-Gradinita-cresa nr. 77 Chisinau</t>
  </si>
  <si>
    <t>07299-Gradinita-cresa nr. 89 Chisinau</t>
  </si>
  <si>
    <t>07300-Gradinita-cresa nr. 91 Chisinau</t>
  </si>
  <si>
    <t>07301-Gradinita-cresa nr. 96 Chisinau</t>
  </si>
  <si>
    <t>07302-Gradinita-cresa nr. 98 Chisinau</t>
  </si>
  <si>
    <t>07303-Gradinita-cresa nr. 99 Chisinau</t>
  </si>
  <si>
    <t>07304-Gradinita-cresa nr. 103 Chisinau</t>
  </si>
  <si>
    <t>07305-Gradinita-cresa nr. 104 Chisinau</t>
  </si>
  <si>
    <t>07306-Gradinita-cresa nr. 112 Chisinau</t>
  </si>
  <si>
    <t>07307-Gradinita-cresa nr. 122 Chisinau</t>
  </si>
  <si>
    <t>07308-Gradinita-cresa nr. 123 Chisinau</t>
  </si>
  <si>
    <t>07309-Gradinita-cresa nr. 139 Chisinau</t>
  </si>
  <si>
    <t>07310-Gradinita-cresa nr. 141 Chisinau</t>
  </si>
  <si>
    <t>07311-Gradinita-cresa nr. 151 Chisinau</t>
  </si>
  <si>
    <t>07312-Gradinita-cresa nr. 153 Chisinau</t>
  </si>
  <si>
    <t>07313-Gradinita-cresa nr. 168 Chisinau</t>
  </si>
  <si>
    <t>07314-Gradinita-cresa nr. 180 Chisinau</t>
  </si>
  <si>
    <t>07315-Gradinita-cresa nr. 181 Chisinau</t>
  </si>
  <si>
    <t>07316-Gradinita-cresa nr. 182 Chisinau</t>
  </si>
  <si>
    <t>07317-Gradinita-cresa nr. 216 Chisinau</t>
  </si>
  <si>
    <t>07318-Cresa-gradinita nr. 71 Chisinau</t>
  </si>
  <si>
    <t>07319-Cresa-gradinita nr. 106 Chisinau</t>
  </si>
  <si>
    <t>07320-Scoala-gradinita nr. 120 Chisinau</t>
  </si>
  <si>
    <t>07321-Scoala-gradinita nr. 124 Chisinau</t>
  </si>
  <si>
    <t>07322-Gradinita-cresa nr. 142 Chisinau</t>
  </si>
  <si>
    <t>07324-Cresa-gradinita nr. 165 Chisinau</t>
  </si>
  <si>
    <t>07325-Gimnaziul "Nicolaie Costin" Chisinau</t>
  </si>
  <si>
    <t>07327-Scoala primara nr. 90 Chisinau</t>
  </si>
  <si>
    <t>07328-Liceul teoretic "Mircea cel Batrin" Chisinau</t>
  </si>
  <si>
    <t>07332-Scoala speciala nr. 12 Chisinau</t>
  </si>
  <si>
    <t>07333-Liceul sportiv nr.3 Chisinau</t>
  </si>
  <si>
    <t>07334-Gimnaziul "Galata" Chisinau</t>
  </si>
  <si>
    <t>07335-Liceul teoretic "Elena Alistar" Chisinau</t>
  </si>
  <si>
    <t>07339-Gimnaziul nr. 49 Chisinau</t>
  </si>
  <si>
    <t>07342-Liceul "Mihai Grecu" Chisinau</t>
  </si>
  <si>
    <t>07343-Liceul teoretic "Mihai Eminescu" Chisinau</t>
  </si>
  <si>
    <t>07344-Liceul teoretic "Iulia Hasdeu" Chisinau</t>
  </si>
  <si>
    <t>07345-Liceul teoretic "Bogdan Petriceicu Hajdeu" Chisinau</t>
  </si>
  <si>
    <t>07348-Gimnaziul-internat nr. 2 Chisinau</t>
  </si>
  <si>
    <t>07350-Centrul de creatie  Chisinau</t>
  </si>
  <si>
    <t>07351-Bazinul de inot Chisinau</t>
  </si>
  <si>
    <t>07352-Baza de odihna "Poienita vesela" Chisinau</t>
  </si>
  <si>
    <t>07354-Serviciul de deservire administrativa centralizata al Directiei educatie, tineret si sport a sectorului Botanica</t>
  </si>
  <si>
    <t>07355-Pretura sectorului Riscani Chisinau</t>
  </si>
  <si>
    <t>07357-Gradinita-cresa nr. 5 Chisinau</t>
  </si>
  <si>
    <t>07358-Gradinita-cresa nr. 25 Chisinau</t>
  </si>
  <si>
    <t>07359-Gradinita-cresa nr. 38 Chisinau</t>
  </si>
  <si>
    <t>07360-Gradinita-cresa nr. 41Chisinau</t>
  </si>
  <si>
    <t>07361-Gradinita-cresa nr. 47 Chisinau</t>
  </si>
  <si>
    <t>07362-Gradinita-cresa nr. 51Chisinau</t>
  </si>
  <si>
    <t>07363-Gradinita-cresa nr. 56 Chisinau</t>
  </si>
  <si>
    <t>07364-Gradinita-cresa nr. 57 Chisinau</t>
  </si>
  <si>
    <t>07365-Gradinita-cresa nr. 64 Chisinau</t>
  </si>
  <si>
    <t>07366-Gradinita-cresa nr. 66 Chisinau</t>
  </si>
  <si>
    <t>07367-Gradinita-evreiasca de copii nr.68 Chisinau</t>
  </si>
  <si>
    <t>07368-Gradinita-cresa nr. 74 Chisinau</t>
  </si>
  <si>
    <t>07370-Gradinita nr. 80 Chisinau</t>
  </si>
  <si>
    <t>07371-Gradinita-cresa nr. 81Chisinau</t>
  </si>
  <si>
    <t>07372-Gradinita-cresa nr. 88 Chisinau</t>
  </si>
  <si>
    <t>07373-Gradinita-cresa nr. 100 Chisinau</t>
  </si>
  <si>
    <t>07374-Gradinita-cresa nr. 108 Chisinau</t>
  </si>
  <si>
    <t>07375-Gradinita-cresa nr. 118 Chisinau</t>
  </si>
  <si>
    <t>07376-Gradinita-cresa nr. 127 Chisinau</t>
  </si>
  <si>
    <t>07377-Gradinita-cresa nr. 129 Chisinau</t>
  </si>
  <si>
    <t>07378-Gradinita-cresa nr. 146 Chisinau</t>
  </si>
  <si>
    <t>07379-Gradinita-cresa nr. 150 Chisinau</t>
  </si>
  <si>
    <t>07380-Gradinita-cresa nr. 159 Chisinau</t>
  </si>
  <si>
    <t>07381-Gradinita-cresa nr. 160 Chisinau</t>
  </si>
  <si>
    <t>07383-Gradinita-cresa nr. 196 Chisinau</t>
  </si>
  <si>
    <t>07386-Gimnaziul nr. 8 "Taras Sevcenco" Chisinau</t>
  </si>
  <si>
    <t>07387-Gimnaziul-pilot de Pedagogie Curativa "Orfeu" Chisinau</t>
  </si>
  <si>
    <t>07389-Liceul teoretic "Mihai Sadoveanu" Chisinau</t>
  </si>
  <si>
    <t>07390-Liceul teoretic "Natalia Gheorghiu" Chisinau</t>
  </si>
  <si>
    <t>07393-Liceul  teoretic "Chiril si Mifodi" Chisinau</t>
  </si>
  <si>
    <t>07396-Liceul teoretic "George Meniuc" Chisinau</t>
  </si>
  <si>
    <t>07397-Gimnaziul cu profil teatral  "Ion Luca Caragiale" Chisinau</t>
  </si>
  <si>
    <t>07398-Liceul teoretic "Mihail Lomonosov" Chisinau</t>
  </si>
  <si>
    <t>07399-Liceul teoretic "Lucian Blaga" Chisinau</t>
  </si>
  <si>
    <t>07402-Liceul teoretic bulgar "Vasile Levschi" Chisinau</t>
  </si>
  <si>
    <t>07403-Liceul teoretic "George Galinescu" Chisinau</t>
  </si>
  <si>
    <t>07404-Gradinita-cresa  nr. 105 Chisinau</t>
  </si>
  <si>
    <t>07405-Gradinita-cresa  nr. 136 Chisinau</t>
  </si>
  <si>
    <t>07407-Liceul teoretic "Alecu Russo" Chisinau</t>
  </si>
  <si>
    <t>07408-Scoala auxiliara internat  nr. 6 Chisinau</t>
  </si>
  <si>
    <t>07409-Centrul de activatate extrascolara "Curcubeu" Chisinau</t>
  </si>
  <si>
    <t>07410-Centrul tinerilor tehnicieni Chisinau</t>
  </si>
  <si>
    <t>07412-Serviciul de deservire administrativa al Directiei educatie, tineret si sport a sectorului Riscani</t>
  </si>
  <si>
    <t>07413-Pretura sectorului Buiucani Chisinau</t>
  </si>
  <si>
    <t>07416-Centrul de creatie tehnica a copiilor sectorul Buiucani</t>
  </si>
  <si>
    <t>07417-Centrul Edicatie Estetice "Lastarel" sectorul Buiucani</t>
  </si>
  <si>
    <t>07418-Tabara pentru copii "Ulmu" Chisinau</t>
  </si>
  <si>
    <t>07419-Serviciul de deservire administrativa centralizata a Directiei educatiei,tineret si sport a sectorului Buiucani</t>
  </si>
  <si>
    <t>07425-Liceul  Teoretic "I.S.Neciui-Levitchi" Chisinau</t>
  </si>
  <si>
    <t>07426-Liceul Teoretic "N.V.Gogol" Chisinau</t>
  </si>
  <si>
    <t>07431-Gimnaziul nr.86 cu predarea in limba rusa</t>
  </si>
  <si>
    <t>07433-Scoala Primara nr.91"Antonin Ursu" Chisinau</t>
  </si>
  <si>
    <t>07434-Cresa-gradinita nr.143 Chisinau</t>
  </si>
  <si>
    <t>07436-Contabilitatea centralizata al Directiei educatie, tineret si sport a sectorului Buiucani</t>
  </si>
  <si>
    <t>07437-Gradinita-cresa nr. 20 Chisinau</t>
  </si>
  <si>
    <t>07438-Gradinita-cresa nr. 26 Chisinau</t>
  </si>
  <si>
    <t>07439-Gradinita-cresa nr. 34 Chisinau</t>
  </si>
  <si>
    <t>07440-Gradinita-cresa nr. 52 Chisinau</t>
  </si>
  <si>
    <t>07441-Gradinita-cresa nr. 54 Chisinau</t>
  </si>
  <si>
    <t>07442-Gradinita-cresa  nr. 62 Chisinau</t>
  </si>
  <si>
    <t>07443-Gradinita-cresa nr. 63 Chisinau</t>
  </si>
  <si>
    <t>07444-Gradinita-cresa nr. 75 Chisinau</t>
  </si>
  <si>
    <t>07445-Gradinita-cresa nr. 85 Chisinau</t>
  </si>
  <si>
    <t>07446-Gradinita-cresa nr. 87 Chisinau</t>
  </si>
  <si>
    <t>07447-Gradinita-cresa nr. 110 Chisinau</t>
  </si>
  <si>
    <t>07448-Gradinita-cresa nr. 113 Chisinau</t>
  </si>
  <si>
    <t>07449-Gradinita-cresa nr. 116 Chisinau</t>
  </si>
  <si>
    <t>07450-Gradinita-cresa  nr. 119 Chisinau</t>
  </si>
  <si>
    <t>07451-Gradinita-cresa  nr. 145 Chisinau</t>
  </si>
  <si>
    <t>07452-Gradinita-cresa  nr. 157 Chisinau</t>
  </si>
  <si>
    <t>07453-Gradinita-cresa  nr. 158 Chisinau</t>
  </si>
  <si>
    <t>07454-Gradinita-cresa nr. 164 Chisinau</t>
  </si>
  <si>
    <t>07455-Gradinita-cresa nr. 183 Chisinau</t>
  </si>
  <si>
    <t>07456-Gradinita-cresa  nr. 185 Chisinau</t>
  </si>
  <si>
    <t>07457-Gradinita-cresa nr.186  Chisinau</t>
  </si>
  <si>
    <t>07458-Gradinita-cresa nr. 215 Chisinau</t>
  </si>
  <si>
    <t>07459-Pretura sectorului Ciocana Chisinau</t>
  </si>
  <si>
    <t>07462-Gradinita-cresa nr. 30 Chisinau</t>
  </si>
  <si>
    <t>07463-Gradinita-cresa  nr. 32 Chisinau</t>
  </si>
  <si>
    <t>07464-Gradinita-cresa  nr. 67 Chisinau</t>
  </si>
  <si>
    <t>07465-Gradinita-cresa  nr. 128 Chisinau</t>
  </si>
  <si>
    <t>07466-Gradinita-cresa nr. 130 Chisinau</t>
  </si>
  <si>
    <t>07467-Gradinita-cresa  nr. 135 Chisinau</t>
  </si>
  <si>
    <t>07468-Gradinita-cresa  nr. 138 Chisinau</t>
  </si>
  <si>
    <t>07469-Gradinita-cresa  nr. 149 Chisinau</t>
  </si>
  <si>
    <t>07470-Gradinita-cresa  nr. 161 Chisinau</t>
  </si>
  <si>
    <t>07472-Gradinita-cresa  nr. 177 Chisinau</t>
  </si>
  <si>
    <t>07473-Gradinita-cresa  nr. 179 Chisinau</t>
  </si>
  <si>
    <t>07474-Gradinita-cresa  nr. 212 Chisinau</t>
  </si>
  <si>
    <t>07475-Gradinita-cresa  nr. 225 Chisinau</t>
  </si>
  <si>
    <t>07476-Gradinita-cresa  nr. 197 Chisinau</t>
  </si>
  <si>
    <t>07477-Gradinita-cresa  nr. 211 Chisinau</t>
  </si>
  <si>
    <t>07480-Gradinita-cresa  nr. 184 Chisinau</t>
  </si>
  <si>
    <t>07481-Gradinita-cresa  nr. 188 Chisinau</t>
  </si>
  <si>
    <t>07485-Gimnaziul "Steliana Grama" Chisinau</t>
  </si>
  <si>
    <t>07491-Liceul tioretic "P.Zadnipru" Chisinau</t>
  </si>
  <si>
    <t>07492-Scoala primara nr. 83 ""Grigore Vieru Chisinau</t>
  </si>
  <si>
    <t>07494-Scoala primara nr. 95 Chisinau</t>
  </si>
  <si>
    <t>07496-Casa de creatie "Ghiocel"a sectorului Ciocana Chisinau</t>
  </si>
  <si>
    <t>07497-Contabilitatea centralizata al Directiei educatiei,tineret si sport a sectorului Ciocana</t>
  </si>
  <si>
    <t>07498-Pretura sectorului Centru Chisinau</t>
  </si>
  <si>
    <t>07500-Gradinita-cresa nr. 6 Chisinau</t>
  </si>
  <si>
    <t>07501-Gradinita-cresa  nr. 7 Chisinau</t>
  </si>
  <si>
    <t>07502-Gradinita-cresa nr. 8 Chisinau</t>
  </si>
  <si>
    <t>07503-Gradinita-cresa nr. 12 Chisinau</t>
  </si>
  <si>
    <t>07504-Gradinita-cresa nr. 15 Chisinau</t>
  </si>
  <si>
    <t>07505-Gradinita-cresa nr. 23 Chisinau</t>
  </si>
  <si>
    <t>07506-Gradinita-cresa  nr. 46 Chisinau</t>
  </si>
  <si>
    <t>07507-Gradinita-cresa nr. 53 Chisinau</t>
  </si>
  <si>
    <t>07508-Gradinita-cresa nr. 55 Chisinau</t>
  </si>
  <si>
    <t>07509-Gradinita-cresa nr. 59 Chisinau</t>
  </si>
  <si>
    <t>07510-Gradinita-cresa nr. 78 Chisinau</t>
  </si>
  <si>
    <t>07512-Gradinita-cresa nr. 92 Chisinau</t>
  </si>
  <si>
    <t>07513-Gradinita-cresa nr. 125 Chisinau</t>
  </si>
  <si>
    <t>07514-Gradinita-cresa  nr. 133 Chisinau</t>
  </si>
  <si>
    <t>07516-Gradinita-cresa nr. 156 Chisinau</t>
  </si>
  <si>
    <t>07517-Gradinita-cresa nr. 167 Chisinau</t>
  </si>
  <si>
    <t>07518-Gradinita-cresa nr. 175 Chisinau</t>
  </si>
  <si>
    <t>07519-Gradinita-cresa nr. 210 Chisinau</t>
  </si>
  <si>
    <t>07520-Gradinita-cresa nr. 60 Chisinau</t>
  </si>
  <si>
    <t>07521-Gradinita-cresa nr. 227 Chisinau</t>
  </si>
  <si>
    <t>07522-Gradinita-scoala primara nr. 226 Chisinau</t>
  </si>
  <si>
    <t>07523-Gimnaziul nr. 53 Chisinau</t>
  </si>
  <si>
    <t>07524-Liceul teoretic "Titu Maiorescu" Chisinau</t>
  </si>
  <si>
    <t>07525-Gimnaziul  nr. 7 Chisinau</t>
  </si>
  <si>
    <t>07527-Liceul teoretic "Vasile Lupu" Chisinau</t>
  </si>
  <si>
    <t>07531-Liceul teoretic "Acamedician Constantin Sibirschi" Chisinau</t>
  </si>
  <si>
    <t>07533-Scoala auxiliara nr. 7 Chisinau</t>
  </si>
  <si>
    <t>07534-Liceul cu profil tehnologic pentru copii cu vederea slaba Chisinau</t>
  </si>
  <si>
    <t>07536-Gimnaziul-internat pentru copii orfani nr. 3 Chisinau</t>
  </si>
  <si>
    <t>07537-Scoala auxiliara-internat nr. 5 Chisinau</t>
  </si>
  <si>
    <t>07538-Centrul de creatie tehnica "Politehnic" Chisinau</t>
  </si>
  <si>
    <t>07539-Centrul de creatie a copiilor "Floarea Soarelui" Chisinau</t>
  </si>
  <si>
    <t>07540-Baza  de odihna "Zarnita" Chisinau</t>
  </si>
  <si>
    <t>07541-Serviciul de deservire administrativa centralizata al Directiei educatie, tineret si sport a sectorului Centru</t>
  </si>
  <si>
    <t>07542-Gradinita "Ghiocel" Vadul lui Voda</t>
  </si>
  <si>
    <t>07545-Caminul cultural Vadul lui Voda</t>
  </si>
  <si>
    <t>07547-Gradinita nr. 193 Vatra</t>
  </si>
  <si>
    <t>07551-Gradinita-Cresa nr. 2 "Tarancuta" or. Durlesti</t>
  </si>
  <si>
    <t>07552-Gradinita-Cresa nr. 201 "Martisor" or. Durlesti</t>
  </si>
  <si>
    <t>07553-Gradinita-Cresa nr.3 "Fat-Frumos" or. Durlesti</t>
  </si>
  <si>
    <t>07559-Caminul cultural or.Durlesti</t>
  </si>
  <si>
    <t>07561-Gradinita nr. 1 Gratiesti</t>
  </si>
  <si>
    <t>07562-Gradinita nr. 2 Hulboaca</t>
  </si>
  <si>
    <t>07565-Scoala de arte Gratiesti</t>
  </si>
  <si>
    <t>07567-Caminul cultural Gratiesti</t>
  </si>
  <si>
    <t>07568-Gradinita nr. 33 Cricova</t>
  </si>
  <si>
    <t>07572-Biblioteca Cricova</t>
  </si>
  <si>
    <t>07573-Caminul cultural Cricova</t>
  </si>
  <si>
    <t>07574-Scoala de arte Cricova</t>
  </si>
  <si>
    <t>07576-Gradinita nr. 202 Singera</t>
  </si>
  <si>
    <t>07579-Gradinita nr. 214 Dobrogea</t>
  </si>
  <si>
    <t>07584-Caminul cultural Singera</t>
  </si>
  <si>
    <t>07586-Gradinita nr. 223 Tohatin</t>
  </si>
  <si>
    <t>07589-Caminul cultural Tohatin</t>
  </si>
  <si>
    <t>07591-Gradinita nr. 1 Bubuieci</t>
  </si>
  <si>
    <t>07592-Gradinita nr. 2 Bubuieci</t>
  </si>
  <si>
    <t>07594-Clubul Bubuieci</t>
  </si>
  <si>
    <t>07596-Gradinita nr. 220 Ciorescu</t>
  </si>
  <si>
    <t>07599-Scoala de arte Ciorescu</t>
  </si>
  <si>
    <t>07601-Caminul cultural Ciorescu</t>
  </si>
  <si>
    <t>07603-Gradinita nr. 194 Codru</t>
  </si>
  <si>
    <t>07606-Gimnaziul special pe linga spitalul de psihiatrie nr. 81 Chisinau</t>
  </si>
  <si>
    <t>07608-Gradinita nr. 203 Ghidighici</t>
  </si>
  <si>
    <t>07611-Caminul cultural Ghidighici</t>
  </si>
  <si>
    <t>07616-Cresa-Gradinita de copii nr. 24 Colonita, Chisinau</t>
  </si>
  <si>
    <t>07619-Centrul de Creatie si Agrement din s. Colonita</t>
  </si>
  <si>
    <t>07622-Gradinita nr. 1 Truseni</t>
  </si>
  <si>
    <t>07623-Gradinita nr. 2 Truseni</t>
  </si>
  <si>
    <t>07624-Caminul cultural Truseni</t>
  </si>
  <si>
    <t>07626-Gradinita "Viorel si Viorica" Budesti</t>
  </si>
  <si>
    <t>07629-Caminul cultural Budesti</t>
  </si>
  <si>
    <t>07630-Biblioteca Budesti</t>
  </si>
  <si>
    <t>07631-Gradinita "Salcioara" Stauceni</t>
  </si>
  <si>
    <t>07633-Scoala muzicala Stauceni</t>
  </si>
  <si>
    <t>07635-Biblioteca Stauceni</t>
  </si>
  <si>
    <t>07637-Gradinita nr. 171 Bacioi</t>
  </si>
  <si>
    <t>07638-Gradinita nr. 101 Bacioi</t>
  </si>
  <si>
    <t>07639-Gradinita nr. 45 Braila</t>
  </si>
  <si>
    <t>07643-Caminul cultural Bacioi</t>
  </si>
  <si>
    <t>07646-Biblioteca nr. 1 Bacioi</t>
  </si>
  <si>
    <t>07647-Biblioteca Braila</t>
  </si>
  <si>
    <t>09746-DIRECTIA GENERALA MOBILITATE URBANA</t>
  </si>
  <si>
    <t>10335-Biblioteca</t>
  </si>
  <si>
    <t>10504-Baza de odihna "Alunelul" Chisinau</t>
  </si>
  <si>
    <t>10506-Biblioteca din orasul Vatra</t>
  </si>
  <si>
    <t>10529-Tabara de odihna pentru copii "Ciresarii" Vadu lui Voda</t>
  </si>
  <si>
    <t>10546-Biblioteca Tohatin</t>
  </si>
  <si>
    <t>10547-Biblioteca Ciorescu</t>
  </si>
  <si>
    <t>11181-Aparatul Primarului orasului Vadul lui Voda</t>
  </si>
  <si>
    <t>11182-Aparatul Primarului Vatra</t>
  </si>
  <si>
    <t>11183-Aparatul Primarului  Durlesti</t>
  </si>
  <si>
    <t>11184-Aparatul Primarului Gratiesti</t>
  </si>
  <si>
    <t>11185-Aparatul Primarului Cricova</t>
  </si>
  <si>
    <t>11186-Aparatul Primarului Singera</t>
  </si>
  <si>
    <t>11187-Aparatul Primarului Tohatin</t>
  </si>
  <si>
    <t>11188-Aparatul Primarului Bubuieci</t>
  </si>
  <si>
    <t>11189-Aparatul Primarului Ciorescu</t>
  </si>
  <si>
    <t>11190-Aparatul primarului orasului Codru</t>
  </si>
  <si>
    <t>11191-Aparatul Primarului Ghidighici</t>
  </si>
  <si>
    <t>11192-Aparatul Primarului Cruzesti</t>
  </si>
  <si>
    <t>11193-Aparatul Primarului Colonita</t>
  </si>
  <si>
    <t>11194-Aparatul Primarului Truseni</t>
  </si>
  <si>
    <t>11195-Aparatul Primarului Budesti</t>
  </si>
  <si>
    <t>11196-Aparatul Primarului Stauceni</t>
  </si>
  <si>
    <t>11197-Aparatul Primarului Bacioi</t>
  </si>
  <si>
    <t>11270-Scoala primara nr. 82 Ciocana Chisinau</t>
  </si>
  <si>
    <t>11274-Gradinita nr. 140 Bacioi</t>
  </si>
  <si>
    <t>11275-Gradinita nr. 176 Bacioi</t>
  </si>
  <si>
    <t>11292-Gimnaziul nr. 73 Chisinau</t>
  </si>
  <si>
    <t>11343-Aparatul Primarului Condrita</t>
  </si>
  <si>
    <t>12271-Centrul militar al municipiului Chisinau</t>
  </si>
  <si>
    <t>12325-Centrul de gazduire si orientare pentru persoanele fara domiciliu stabil Chisinau</t>
  </si>
  <si>
    <t>12562-Liceul "ProSucces" Chisinau</t>
  </si>
  <si>
    <t>12616-Gradinta nr.166 Chisinau</t>
  </si>
  <si>
    <t>12623-Gradinita-cresa  nr.37 Chisinau</t>
  </si>
  <si>
    <t>12652-Liceul Teoretic "Dacia" Chisinau</t>
  </si>
  <si>
    <t>13143-Biblioteca</t>
  </si>
  <si>
    <t>13145-Centrul pentru copii si tineret "Udo Jurgens"</t>
  </si>
  <si>
    <t>13151-Biblioteca</t>
  </si>
  <si>
    <t>13152-Biblioteca Cruzesti</t>
  </si>
  <si>
    <t>13154-Biblioteca Ghidighici</t>
  </si>
  <si>
    <t>13157-Biblioteca Codru</t>
  </si>
  <si>
    <t>13169-Filiala nr.34 a bibliotecii municipale, Durlesti</t>
  </si>
  <si>
    <t>13183-Biblioteca Vadul lui Voda</t>
  </si>
  <si>
    <t>13264-Club</t>
  </si>
  <si>
    <t>13265-Scoala sportiva Stauceni</t>
  </si>
  <si>
    <t>13268-Biblioteca Truseni</t>
  </si>
  <si>
    <t>14171-Aparatul Directiei municipala pentru protectia drepturilor copilului Chisinau</t>
  </si>
  <si>
    <t>14176-Centrul municipal de plasament si reabilitare a copiilor de virsta frageda Chisinau</t>
  </si>
  <si>
    <t>14177-Centrul de recuperare activa si reintegrare sociala a copiilor si tinerilor cu handicap fizic</t>
  </si>
  <si>
    <t>14178-Centrul de reabilitare sociala a copiilor"Casa Gavroche" Chisinau</t>
  </si>
  <si>
    <t>14179-Centrul de plasament temporar "Teritoriul Adolescentei" Chisinau</t>
  </si>
  <si>
    <t>14181-Centrul pentru copilarie adolescenta si familie Chisinau</t>
  </si>
  <si>
    <t>14182-Serviciul de asistenta parentala profesionista Chisinau</t>
  </si>
  <si>
    <t>14183-Centrul comunitar pentru copii si tineret Chisinau</t>
  </si>
  <si>
    <t>14204-Liceul teoretic "Mircea Eliade" din mun.Chisinau</t>
  </si>
  <si>
    <t>14205-Liceul Teoretic "Alexandr Puskin" mun.Chisinau</t>
  </si>
  <si>
    <t>14207-Liceul teoretic "Spiru Haret" min.Chisinau</t>
  </si>
  <si>
    <t>14208-Scoala-gradinita nr.152 "Pas cu pas" Chisinau</t>
  </si>
  <si>
    <t>14209-Liceul teoretic "Liviu Rebreanu" min.Chisinau</t>
  </si>
  <si>
    <t>14210-Liceul teoretic "Tudor Vladimirescu" min.Chisinau</t>
  </si>
  <si>
    <t>14211-Liceul teoretic "Traian" min.Chisinau</t>
  </si>
  <si>
    <t>14212-Liceul Teoretic "Petru Movila" mun.Chisinau</t>
  </si>
  <si>
    <t>14213-Liceul Teoretic "Stefan cel Mare" mun.Chisina</t>
  </si>
  <si>
    <t>14231-Gradinita-cresa nr.137 Chisinau</t>
  </si>
  <si>
    <t>14234-Contabilitate centralizata DETS a sec.Riscani</t>
  </si>
  <si>
    <t>14241-Liceul teoretic "Principesa Natalia Dadiani" mun.Chisinau</t>
  </si>
  <si>
    <t>14242-Liceul teoretic "Onisifor Ghibu" Mun.Chisinau</t>
  </si>
  <si>
    <t>14243-Liceul teoretic "Petru Rares" Mun.Chisinau</t>
  </si>
  <si>
    <t>14246-Liceul teoretic "Liviu Deleanu" mun.Chisinau</t>
  </si>
  <si>
    <t>14248-Liceul teoretic "Ginta Latina" mun.Chisina</t>
  </si>
  <si>
    <t>14251-Liceul teoretic "Olimp" mun.Chisinau</t>
  </si>
  <si>
    <t>14252-Liceul teoretic "Constantin Negruzzi" mun.Chisinau</t>
  </si>
  <si>
    <t>14253-Gimnaziul "Dumitru Matcovschi"Chisinau</t>
  </si>
  <si>
    <t>14254-Liceul teoretic "Minerva" mun.Chisinau</t>
  </si>
  <si>
    <t>14255-Liceul teoretic "Mihai Viteazu" mun.Chisinau</t>
  </si>
  <si>
    <t>14256-Liceul teoretic "Alexandru Ioan Cuza" mun.Chisinau</t>
  </si>
  <si>
    <t>14257-Liceul Teoretic "Universul" mun.Chisinau</t>
  </si>
  <si>
    <t>14259-Liceul Teoretic "Hiperion" din Durlesti mun.Chisinau</t>
  </si>
  <si>
    <t>14260-Liceul Teoretic "Alexandr cel Bun" din or.Singera mun.Chisinau</t>
  </si>
  <si>
    <t>14261-Liceul Teoretic "Toader Bobuiog" din comuna Bubuieci mun.Chisinau</t>
  </si>
  <si>
    <t>14262-Liceul Teoretic "Nicolae Balcescu" din comuna Ciorescu mun.Chisinau</t>
  </si>
  <si>
    <t>14263-Liceul Teoretic "Budesti" din comuna Budesti mun.Chisinau</t>
  </si>
  <si>
    <t>14264-Liceul Teoretic "Grigore Vieru" din comuna Bacioi mun.Chisinau</t>
  </si>
  <si>
    <t>14265-Institutia Publica Comlexul Educational Scoala Primara-Gradinita "Ilie Fulga"</t>
  </si>
  <si>
    <t>14267-Serviciul de deservire al Directiei educatie,tineret si sport a sectorului Ciocana</t>
  </si>
  <si>
    <t>14268-Primaria municipiului Chisinau - Actiuni generale</t>
  </si>
  <si>
    <t>14269-Directia generala finante a Consiliului municipal Chisinau</t>
  </si>
  <si>
    <t>14286-Scoala specializata pentru copii si tineret a rezervelor olimpice de polo pe apa "Delfin" Chisinau</t>
  </si>
  <si>
    <t>14750-Serviciul social "Asistenta personala" Chisinau</t>
  </si>
  <si>
    <t>14752-Serviciul social "Casa Comunitara" Chisinau</t>
  </si>
  <si>
    <t>14753-Serviciul de asistenta sociala comunitara Chisinau</t>
  </si>
  <si>
    <t>14754-Serviciul social "Locuinta sociala asistata" Chisinau</t>
  </si>
  <si>
    <t>14755-Serviciul de sprijin pentru familiile cu copii Chisinau</t>
  </si>
  <si>
    <t>14757-Serviciul de ingrijire sociala la domiciliu Chisinau</t>
  </si>
  <si>
    <t>14758-Serviciul de asistenta sociala comunitara Chisinau</t>
  </si>
  <si>
    <t>14759-Serviciul protezare si ortopedie Chisinau</t>
  </si>
  <si>
    <t>14760-Serviciul social "Asistenta personala" Chisinau</t>
  </si>
  <si>
    <t>14761-Serviciul social "Echipa Mobila" Chisinau</t>
  </si>
  <si>
    <t>14790-Gradinita-cresa nr. 13 Chisinau</t>
  </si>
  <si>
    <t>14836-Scoala-gradinita nr. 199 Chisinau</t>
  </si>
  <si>
    <t>14850-Cresa-gradinita nr. 16 Chisinau</t>
  </si>
  <si>
    <t>14854-Contabilitatea centralizata al DETS s.Centru mun.Chisinau</t>
  </si>
  <si>
    <t>14855-Contabilitatea centralizata al Directiei educatie, tineret si sport a sectorului Botanica</t>
  </si>
  <si>
    <t>14872-Caminul nr.1</t>
  </si>
  <si>
    <t>14873-Aerodromul Vadul lui Voda</t>
  </si>
  <si>
    <t>15088-Centru psiho-socio-pedagogic "Armonia"</t>
  </si>
  <si>
    <t>15191-Serviciul social "casa comunitara" pentru copii cu dizabilitati</t>
  </si>
  <si>
    <t>15289-Liceul Teoretic cu Profil de Arte "Doina si Ion Aldea-Teodorovici" Chisinau</t>
  </si>
  <si>
    <t>15290-Liceul Teoretic "Gheorghe Asachi" Chisinau</t>
  </si>
  <si>
    <t>15291-Liceul Teoretic cu Profil de Arte "Mihail Berezovschi" Chisinau</t>
  </si>
  <si>
    <t>15292-Liceul Teoretic cu Profil Arte "Mihai Grecu" Chisinau</t>
  </si>
  <si>
    <t>15293-Liceul Teoretic "Nicolae Iorga" Chisinau</t>
  </si>
  <si>
    <t>15294-Liceul Teoretic "Nicolae Milescu-Spataru" Chisinau</t>
  </si>
  <si>
    <t>15786-Gradinita din str.B.P.Hasdeu Colonita</t>
  </si>
  <si>
    <t>15789-Liceul Teoretic Vasile Vasilache,mun.Chisinau</t>
  </si>
  <si>
    <t>15831-Cresa-gradinita nr.155 Chisinau</t>
  </si>
  <si>
    <t>15832-Bazinul de inot</t>
  </si>
  <si>
    <t>15843-Serviciul "Centrul de resurse si suport pentru copii si tineri" Chisinau</t>
  </si>
  <si>
    <t>15890-Scoala de arte Vasile Costin</t>
  </si>
  <si>
    <t>15977-Liceul Teoretic "Alexei Mateevici" din or.Cricova</t>
  </si>
  <si>
    <t>15978-Liceul Teoretic "Dmitrie Cantemir" din mun.Chisinau</t>
  </si>
  <si>
    <t>15979-Liceul Teoretic "Gaudeamus" din mun.Chisinau</t>
  </si>
  <si>
    <t>15980-Cresa- gradinita nr.3 Chisinau</t>
  </si>
  <si>
    <t>15981-Liceul Teoretic "Academia Copiilor"</t>
  </si>
  <si>
    <t>15982-Scoala primara nr.101</t>
  </si>
  <si>
    <t>15983-Gimnaziul nr.42</t>
  </si>
  <si>
    <t>15984-Liceul Tehnologic Resurse Educationale si Trayning Tehnologic (ORT) "Beniamin Zeev Hertli"</t>
  </si>
  <si>
    <t>15987-Institutia Publica Scoala Primara Anatol Popovici Chisinau</t>
  </si>
  <si>
    <t>15988-Cresa-gradinita nr.79 Chisinau</t>
  </si>
  <si>
    <t>15989-Liceul Teoretic cu Frecventa Redusa nr. 1</t>
  </si>
  <si>
    <t>15990-Serviciul Asistenta Stradala</t>
  </si>
  <si>
    <t>15991-Serviciul Social "Casa de copii de tip familial" Chisinau</t>
  </si>
  <si>
    <t>15996-Centrul Municipal de Tineret Chisinau</t>
  </si>
  <si>
    <t>16001-Liceul Teoretic cu Frecventa Redusa nr. 2</t>
  </si>
  <si>
    <t>16010-Liceul Teoretic "Mihail Kogalniceanu"</t>
  </si>
  <si>
    <t>16038-Cresa-Gradinita nr.28 Chisinau</t>
  </si>
  <si>
    <t>16076-Centrul de tineret</t>
  </si>
  <si>
    <t>16119-Scoala de Arte Vadul lui Voda</t>
  </si>
  <si>
    <t>16123-Directia generala economie,comert si turism a Consiliului municipal Chisinau</t>
  </si>
  <si>
    <t>16164-Muzeul de istorie si etnografie s.Budesti</t>
  </si>
  <si>
    <t>16183-Scoala primara nr19 Vadul lui Voda</t>
  </si>
  <si>
    <t>16184-Gimnaziul nr.74 Tohatin</t>
  </si>
  <si>
    <t>16185-Complexul educational Gimnaziul-Gradinita nr75 Cruzesti</t>
  </si>
  <si>
    <t>16186-Liceul Teoretic Stefan Voda Vadul lui Voda</t>
  </si>
  <si>
    <t>16187-Liceul Teoretic Gheorghe Gimpu Colonita</t>
  </si>
  <si>
    <t>16188-Gimnaziul nr.65 Condrita</t>
  </si>
  <si>
    <t>16189-Gimnaziul nr.51 Gh.Malarciuc</t>
  </si>
  <si>
    <t>16190-Gimnaziul Ion T.Costin</t>
  </si>
  <si>
    <t>16191-Gimnaziul nr.99 Truseni</t>
  </si>
  <si>
    <t>16192-Gimnaziul Truseni</t>
  </si>
  <si>
    <t>16193-Gimnaziul Durlesti</t>
  </si>
  <si>
    <t>16195-Liceul Teoretic  Antioh Cantemir</t>
  </si>
  <si>
    <t>16196-Liceul Teoretic  Mihai Marinciuc</t>
  </si>
  <si>
    <t>16197-Liceul Teoretic Dante Alighieri</t>
  </si>
  <si>
    <t>16198-Liceul -Internat Municipal cu Profil Sportiv</t>
  </si>
  <si>
    <t>16199-Liceul Teoretic Vasile Alexandri</t>
  </si>
  <si>
    <t>16202-Gimnaziul nr.102 Braila</t>
  </si>
  <si>
    <t>16203-Gimnaziul nr.68 Dobrogea</t>
  </si>
  <si>
    <t>16204-Gimnaziul nr.67 Revaca</t>
  </si>
  <si>
    <t>16205-Gimnaziul nr.45 Ciorescu</t>
  </si>
  <si>
    <t>16206-Gimnaziul nr.77 Cricova</t>
  </si>
  <si>
    <t>16207-Gimnaziul nr.93</t>
  </si>
  <si>
    <t>16209-Liceul Teoretic Miguel de Cervantes Saavedra</t>
  </si>
  <si>
    <t>16272-Institutia Publica Liceul Teoretic Gratiesti</t>
  </si>
  <si>
    <t>16273-Institutia Publica Liceul Teoretic "M. Kotiubinski", Mun. Chisinau</t>
  </si>
  <si>
    <t>16274-Institutia Publica Complexul Educational nr.88 Codru</t>
  </si>
  <si>
    <t>16275-INSTITUTIA PUBLICA GIMNAZIUL NR. 31 DIN MUNICIPIUL CHISINAU</t>
  </si>
  <si>
    <t>16276-INSTITUTIA PUBLICA LICEUL TEORETIC ANTON CEHOV MUN. CHISINAU</t>
  </si>
  <si>
    <t>16277-INSTITUTIA PUBLICA LICEUL TEORETIC DRAGOS-VODA MUN. CHISINAU</t>
  </si>
  <si>
    <t>16278-INSTITUTIA PUBLICA LICEUL TEORETIC MATEI BASARAB MUN. CHISINAU</t>
  </si>
  <si>
    <t>16281-INSTITUTIA PUBLICA LICEUL TEORETIC CU PROFIL DE ARTE NICOLAE SULAC</t>
  </si>
  <si>
    <t>16282-INSTITUTIA PUBLICA LICEUL TEORETIC RAMBAM ORT DIN MUN. CHISINAU</t>
  </si>
  <si>
    <t>16283-INSTITUTIA PUBLICA LICEUL TEORETIC ION CREANGA DIN MUN. CHISINAU</t>
  </si>
  <si>
    <t>16517-INSTITUTIA PUBLICA LICEUL TEORETIC WALDORF</t>
  </si>
  <si>
    <t>16519-Institutia Publica Liceul cu Profil Arte "Iurie Harmelin" Chisinau</t>
  </si>
  <si>
    <t>16546-Serviciul social Centrul de zi pentru copii in situatie de risc</t>
  </si>
  <si>
    <t>16547-CENTRUL DE ZI SI ACTIVITATI 'START' PENTRU PERSOANE CU DIZABILITATI DE INTELECT CHISINAU</t>
  </si>
  <si>
    <t>16548-Institutia Publica Centrul Social Regional "RENASTEREA" Chisinau</t>
  </si>
  <si>
    <t>16627-Serviciul social  "Centrul maternal de plasament pentru cuplul mama-copil" mun. Chisinau</t>
  </si>
  <si>
    <t>16628-Serviciul social Centrul de zi pentru copii cu boli rare si autism "Fluturele Albastru" mun Chisinau</t>
  </si>
  <si>
    <t>16629-Centrul de plasament pentru copii separati de parinti "Lumina" mun. Chisinau</t>
  </si>
  <si>
    <t>16630-Serviciul social "Echipa mobila pentru copii" mun. Chisinau</t>
  </si>
  <si>
    <t>16631-Serviciul social Centrul de reabilitare pentru copii cu dizabilitati "Casa Sperantei" mun. Chisinau</t>
  </si>
  <si>
    <t>16632-Serviciul social Centrul de reabilitare pentru copii cu dizabilitati "Atentie" mun. Chisinau</t>
  </si>
  <si>
    <t>16633-Serviciul social "Plasament familial pentru adulti" mun. Chisinau</t>
  </si>
  <si>
    <t>16634-Centrul de zi pentru persoane virstnice si refugiati</t>
  </si>
  <si>
    <t>16644-Centrul Municipal de Invatare si Educatie a Adultilor</t>
  </si>
  <si>
    <t>16653-Centrul de zi  ADIR  pentru Persoane cu Dizabilitati si Tulburari din Spectrul Autismului mun.Chisinau</t>
  </si>
  <si>
    <t>16931-Institutia Publica Gimnaziul "Adrian Paunescu" Chisinau</t>
  </si>
  <si>
    <t>16932-Institutia Publica Liceul Teoretic "Miguel de Cervantes Saavedra" Chisinau</t>
  </si>
  <si>
    <t>16933-Institutia Publica Complexul Educational Liceul-Gradinita "Kiril si Metodii" Chisinau</t>
  </si>
  <si>
    <t>16934-Institutia Publica Liceul Teoretic "Mihai Eminescu" Chisinau</t>
  </si>
  <si>
    <t>R220300</t>
  </si>
  <si>
    <t>03751-Aparatul Directiei Invatamint</t>
  </si>
  <si>
    <t>04151-Gimnaziul nr.10</t>
  </si>
  <si>
    <t>04156-Liceul Teoretic "D.Cantemir"</t>
  </si>
  <si>
    <t>04157-Liceul Teoretic "B.P. Hajdeu"</t>
  </si>
  <si>
    <t>04158-Casa de Creatie a Copiilor</t>
  </si>
  <si>
    <t>04168-Biblioteca Sadovoe</t>
  </si>
  <si>
    <t>04169-Biblioteca Elizaveta</t>
  </si>
  <si>
    <t>04174-Caminul Cultural</t>
  </si>
  <si>
    <t>04175-Caminul cultural Sadovoe</t>
  </si>
  <si>
    <t>04178-Scoala sportiva specializata "B.Petuhov"</t>
  </si>
  <si>
    <t>04181-Scoala sportiva specializata nr. 2</t>
  </si>
  <si>
    <t>04182-Scoala sportiva specializata nr.1</t>
  </si>
  <si>
    <t>09861-Serviciul de deservire administrativa centralizata al Directiei Invatamint,Tineret si Sport</t>
  </si>
  <si>
    <t>09863-Liceul Teoretic "L.Blaga"</t>
  </si>
  <si>
    <t>09864-Gimnaziul nr. 2</t>
  </si>
  <si>
    <t>09865-Gimnaziul nr. 3</t>
  </si>
  <si>
    <t>09867-Liceul Teoretic "M.Lomonosov"</t>
  </si>
  <si>
    <t>09868-Gimnaziul nr. 6</t>
  </si>
  <si>
    <t>09869-Gimnaziul nr. 7</t>
  </si>
  <si>
    <t>09870-Liceul Teoretic "G.Gorikii"</t>
  </si>
  <si>
    <t>09871-Gimnaziul nr. 9</t>
  </si>
  <si>
    <t>09872-Liceul Teoretic "G.Cosbuc"</t>
  </si>
  <si>
    <t>09873-Liceul Teoretic "V.Maiakovski"</t>
  </si>
  <si>
    <t>09874-Liceul Teoretic "Stefan cel Mare"</t>
  </si>
  <si>
    <t>09875-Gimnaziul nr. 14</t>
  </si>
  <si>
    <t>09877-Liceul Teoretic "A.Puskin"</t>
  </si>
  <si>
    <t>09878-Gimnaziul "A.I.Cuza"</t>
  </si>
  <si>
    <t>09880-Liceul Teoretic "V.Alexandri"</t>
  </si>
  <si>
    <t>09881-Scoala primara nr. 21 "S.Vangheli"</t>
  </si>
  <si>
    <t>09882-Gradinita-cresa nr. 1</t>
  </si>
  <si>
    <t>09883-Gradinita-cresa nr. 2</t>
  </si>
  <si>
    <t>09884-Gradinita-cresa nr. 3</t>
  </si>
  <si>
    <t>09885-Gradinita-cresa nr. 4</t>
  </si>
  <si>
    <t>09886-Cresa nr. 5</t>
  </si>
  <si>
    <t>09888-Gradinita-cresa nr. 7</t>
  </si>
  <si>
    <t>09889-Gradinita-cresa nr. 10</t>
  </si>
  <si>
    <t>09890-Gradinita nr. 11 Elizaveta</t>
  </si>
  <si>
    <t>09891-Gradinita-cresa nr. 12</t>
  </si>
  <si>
    <t>09892-Gradinita-cresa nr. 13</t>
  </si>
  <si>
    <t>09893-Gradinita-cresa nr. 15</t>
  </si>
  <si>
    <t>09894-Gradinita-cresa nr. 16</t>
  </si>
  <si>
    <t>09895-Gradinita-cresa nr. 17</t>
  </si>
  <si>
    <t>09896-Gradinita-cresa nr. 18</t>
  </si>
  <si>
    <t>09897-Gradinita-cresa nr. 19</t>
  </si>
  <si>
    <t>09898-Gradinita-cresa nr. 20</t>
  </si>
  <si>
    <t>09899-Gradinita -cresa nr. 21</t>
  </si>
  <si>
    <t>09900-Gradinita-cresa nr. 23</t>
  </si>
  <si>
    <t>09901-Gradinita-cresa nr. 24</t>
  </si>
  <si>
    <t>09902-Gradinita-cresa nr. 27</t>
  </si>
  <si>
    <t>09903-Gradinita-cresa nr. 28</t>
  </si>
  <si>
    <t>09904-Gradinita-cresa nr. 30</t>
  </si>
  <si>
    <t>09905-Gradinita-cresa nr. 31</t>
  </si>
  <si>
    <t>09906-Gradinita-cresa nr. 33</t>
  </si>
  <si>
    <t>09907-Gradinita-cresa nr. 34</t>
  </si>
  <si>
    <t>09908-Gradinita-cresa nr. 35</t>
  </si>
  <si>
    <t>09909-Gradinita-cresa nr. 36</t>
  </si>
  <si>
    <t>09910-Gradinita-cresa nr. 37</t>
  </si>
  <si>
    <t>09911-Gradinita-cresa nr. 38</t>
  </si>
  <si>
    <t>09912-Gradinita-cresa nr. 43</t>
  </si>
  <si>
    <t>09913-Gradinita-cresa nr. 46</t>
  </si>
  <si>
    <t>09914-Gradinita-cresa nr. 48</t>
  </si>
  <si>
    <t>09915-Gradinita-cresa nr. 49</t>
  </si>
  <si>
    <t>09916-Gradinita nr. 26</t>
  </si>
  <si>
    <t>10163-Gradinita -cresa nr. 29</t>
  </si>
  <si>
    <t>10311-Contabilitatea centralizata a Directiei Invatamint,Tineret si Sport</t>
  </si>
  <si>
    <t>10549-Aparatul primarului orasului Balti</t>
  </si>
  <si>
    <t>11273-Centrul militar teritorialal Balti</t>
  </si>
  <si>
    <t>11344-Aparatul Primarului Elizaveta</t>
  </si>
  <si>
    <t>11345-Aparatul Primarului</t>
  </si>
  <si>
    <t>11621-Centrul municipal de tineret</t>
  </si>
  <si>
    <t>14087-Aparatul Directiei Cultura</t>
  </si>
  <si>
    <t>14089-Contabilitatea centralizata pe linga Directia Cultura</t>
  </si>
  <si>
    <t>14137-Scoala de muzica "Geoge Enescu"</t>
  </si>
  <si>
    <t>14138-Scoala de Arte "C.Porumbescu" mun.Balti</t>
  </si>
  <si>
    <t>14139-Scoala de Arte Plastice pentru Copii</t>
  </si>
  <si>
    <t>14140-Biblioteca Municipala "E.Coseriu"</t>
  </si>
  <si>
    <t>14141-Muzeul de stat istorie si Etnografie</t>
  </si>
  <si>
    <t>14142-Pinacoteca "Antioh Cantemir"</t>
  </si>
  <si>
    <t>14143-Palatul Municipal de Cultura</t>
  </si>
  <si>
    <t>14147-Caminul de Cultura "Veteranul"</t>
  </si>
  <si>
    <t>14149-Caminul de Cultura "Mesterul Popular"</t>
  </si>
  <si>
    <t>14170-Scoala sportiva specializata pentru copii si juniori rezerve olimpice de probe pe apa</t>
  </si>
  <si>
    <t>14174-Scoala Sportiva Specializata de Fotbal</t>
  </si>
  <si>
    <t>14198-Centru de gazduire si adaptare sociala a persoanelor fara adapost "Reintoarcere"</t>
  </si>
  <si>
    <t>14250-Directia Generala Financiar Economica</t>
  </si>
  <si>
    <t>14274-Gimnaziul nr.19 s.Elizaveta</t>
  </si>
  <si>
    <t>14275-Centru de resurse pentru adolescenti si tineret "Mostenitori"</t>
  </si>
  <si>
    <t>14276-Tabara de odihna si intremare a sanatatii copiilor si adolescentilor "Olimpiet"</t>
  </si>
  <si>
    <t>14279-Scoala primara nr. 16 s.Sadovoe</t>
  </si>
  <si>
    <t>14673-Centrul Comunitar de Sanatate Mintala mun. Balti</t>
  </si>
  <si>
    <t>15175-Centrul MEDICO-SOCIAL DE ZI "Rebeca" Balti</t>
  </si>
  <si>
    <t>15650-Liceul Teoretic "N.Gogol" din mun. Balti</t>
  </si>
  <si>
    <t>15651-Liceul Teoretic "Mihai Eminescu" din mun. Balti</t>
  </si>
  <si>
    <t>15903-Institutie de educatie timpurie nr. 6 ”Luceafarul”</t>
  </si>
  <si>
    <t>15995-Centrul de Adapost pentru Animale Fara Stapin din mun.Balti</t>
  </si>
  <si>
    <t>16782-INSTITUTIA PUBLICA CASA DE CULTURA POLIVALENTA DIN MUN.BALTI</t>
  </si>
  <si>
    <t>R221000</t>
  </si>
  <si>
    <t>01436-Liceul teoretic "Mihai Eminescu" Anenii Noi</t>
  </si>
  <si>
    <t>01437-Liceul teoretic "Alexandr Puskin" Anenii Noi</t>
  </si>
  <si>
    <t>01438-Gimnaziul Gura Bicului</t>
  </si>
  <si>
    <t>01440-Liceul teoretic Varnita</t>
  </si>
  <si>
    <t>01441-Scoala primara Hirbovat</t>
  </si>
  <si>
    <t>01443-Directia finante Anenii Noi</t>
  </si>
  <si>
    <t>01444-Scoala primara-gradinita Mereni</t>
  </si>
  <si>
    <t>01447-Tabara de odihna "Viisoara" Anenii Noi</t>
  </si>
  <si>
    <t>01448-Gimnaziul Maximovca</t>
  </si>
  <si>
    <t>01449-Gimnaziul Calfa</t>
  </si>
  <si>
    <t>01450-Gimnaziul Cobusca Noua</t>
  </si>
  <si>
    <t>01451-Gimnaziul Cobusca Veche</t>
  </si>
  <si>
    <t>01452-Gimnaziul Chirca</t>
  </si>
  <si>
    <t>01453-Gimnaziul Floreni</t>
  </si>
  <si>
    <t>01454-Gimnaziul Geamana</t>
  </si>
  <si>
    <t>01456-Gimnaziul Roscani</t>
  </si>
  <si>
    <t>01457-Gimnaziul Serpeni</t>
  </si>
  <si>
    <t>01458-Gimnaziul Speia</t>
  </si>
  <si>
    <t>01460-Gimnaziul Todiresti</t>
  </si>
  <si>
    <t>01461-Gimnaziul Zolotievca</t>
  </si>
  <si>
    <t>01462-Gimnaziul Chetrosu</t>
  </si>
  <si>
    <t>01463-Gimnaziul Ciobanovca</t>
  </si>
  <si>
    <t>01465-Gimnaziul Tintareni</t>
  </si>
  <si>
    <t>01466-Gimnaziul Botnaresti</t>
  </si>
  <si>
    <t>01479-Centrul de plasament temporar pentru batrini Calfa</t>
  </si>
  <si>
    <t>01481-Muzeul Gura Bicului</t>
  </si>
  <si>
    <t>01486-Centrul de zi pentru persoane varstnice "Nadejda" Anenii Noi</t>
  </si>
  <si>
    <t>01487-Centrul comunitar al serviciilor de informare, integrare si asistenta sociala Roscani</t>
  </si>
  <si>
    <t>03932-Aparatul Directiei Generala Educatie Anenii Noi</t>
  </si>
  <si>
    <t>05558-Gradinita "Plopusor" Bulboaca</t>
  </si>
  <si>
    <t>05559-Gradinita "Romanita" Bulboaca</t>
  </si>
  <si>
    <t>05561-Biblioteca  Bulboaca</t>
  </si>
  <si>
    <t>05564-Gradinita de copii Chetrosu</t>
  </si>
  <si>
    <t>05566-Gradinita cresa "Romanita" Todiresti</t>
  </si>
  <si>
    <t>05568-Biblioteca Todiresti</t>
  </si>
  <si>
    <t>05569-Biblioteca Chetrosu</t>
  </si>
  <si>
    <t>05570-Biblioteca Merenii Noi</t>
  </si>
  <si>
    <t>05572-Caminul cultural Chetrosu</t>
  </si>
  <si>
    <t>05573-Caminul cultural Todiresti</t>
  </si>
  <si>
    <t>05574-Caminul cultural Merenii Noi</t>
  </si>
  <si>
    <t>05575-Gradinita "Andries" Chirca</t>
  </si>
  <si>
    <t>05576-Gradinita de copii din comuna Botnaresti</t>
  </si>
  <si>
    <t>05580-Biblioteca Chirca</t>
  </si>
  <si>
    <t>05581-Biblioteca Botnaresti</t>
  </si>
  <si>
    <t>05582-Caminul cultural Chirca</t>
  </si>
  <si>
    <t>05583-Gradinita de copii Ciobanovca</t>
  </si>
  <si>
    <t>05584-Gradinita de copii Troita Noua</t>
  </si>
  <si>
    <t>05587-Biblioteca Ciobanovca</t>
  </si>
  <si>
    <t>05588-Biblioteca Troita Noua</t>
  </si>
  <si>
    <t>05589-Caminul cultural Troita Noua</t>
  </si>
  <si>
    <t>05590-Caminul cultural Ciobanovca</t>
  </si>
  <si>
    <t>05591-Gradinita de copii "Spicusor" Cobusca Noua</t>
  </si>
  <si>
    <t>05595-Biblioteca Cobusca Noua</t>
  </si>
  <si>
    <t>05596-Caminul cultural Cobusca Noua</t>
  </si>
  <si>
    <t>05597-Gradinita-cresa "Clopotel" c. Cobusca Veche</t>
  </si>
  <si>
    <t>05600-Biblioteca Cobusca Veche</t>
  </si>
  <si>
    <t>05601-Caminul cultural Cobusca Veche</t>
  </si>
  <si>
    <t>05602-Gradinita Geamana</t>
  </si>
  <si>
    <t>05604-Biblioteca Geamana</t>
  </si>
  <si>
    <t>05605-Caminul cultural Geamana</t>
  </si>
  <si>
    <t>05606-Gradinita "Ghiocel" Gura Bicului</t>
  </si>
  <si>
    <t>05608-Biblioteca Gura Bicului</t>
  </si>
  <si>
    <t>05609-Caminul cultural Gura Bicului</t>
  </si>
  <si>
    <t>05612-Biblioteca Delacau</t>
  </si>
  <si>
    <t>05613-Caminul cultural Delacau</t>
  </si>
  <si>
    <t>05614-Gradinita "Poiana picilor "Floreni</t>
  </si>
  <si>
    <t>05616-Biblioteca Floreni</t>
  </si>
  <si>
    <t>05617-Caminul cultural Floreni</t>
  </si>
  <si>
    <t>05618-Gradinita-cresa "Ghiocel" Hirbovat</t>
  </si>
  <si>
    <t>05620-Liceul teoretic "Ion Creanga" Hirbovat</t>
  </si>
  <si>
    <t>05625-Gradinita Maximovca</t>
  </si>
  <si>
    <t>05630-Biblioteca Maximovca</t>
  </si>
  <si>
    <t>05632-Caminul cultural Maximovca</t>
  </si>
  <si>
    <t>05634-Gradinita "Scufita Rosie" Roscani</t>
  </si>
  <si>
    <t>05635-Gradinita "Pestisorul de aur"Calfa</t>
  </si>
  <si>
    <t>05638-Biblioteca Roscani</t>
  </si>
  <si>
    <t>05640-Caminul cultural Roscani</t>
  </si>
  <si>
    <t>05641-Caminul cultural Calfa</t>
  </si>
  <si>
    <t>05642-Gradinita "Scufita Rosie" Speia</t>
  </si>
  <si>
    <t>05647-Biblioteca Speia</t>
  </si>
  <si>
    <t>05648-Biblioteca Telita</t>
  </si>
  <si>
    <t>05649-Caminul cultural Speia</t>
  </si>
  <si>
    <t>05650-Caminul cultural Telita</t>
  </si>
  <si>
    <t>05651-Muzeul Speia</t>
  </si>
  <si>
    <t>05652-Gradinita " Scufita Rosie"  Serpeni</t>
  </si>
  <si>
    <t>05654-Biblioteca Serpeni</t>
  </si>
  <si>
    <t>05655-Caminul cultural Serpeni</t>
  </si>
  <si>
    <t>05656-Gradinita "Andries" Tintareni</t>
  </si>
  <si>
    <t>05661-Biblioteca Tintareni</t>
  </si>
  <si>
    <t>05662-Biblioteca Cretoaia</t>
  </si>
  <si>
    <t>05663-Caminul cultural Tintareni</t>
  </si>
  <si>
    <t>05664-Caminul cultural Cretoaia</t>
  </si>
  <si>
    <t>05665-Gradinita "Romanita" Varnita</t>
  </si>
  <si>
    <t>05668-Biblioteca Varnita</t>
  </si>
  <si>
    <t>05669-Caminul cultural Varnita</t>
  </si>
  <si>
    <t>05671-Gradinita "Andries" Anenii Noi</t>
  </si>
  <si>
    <t>05672-Gradinita "Izvoras" Anenii Noi</t>
  </si>
  <si>
    <t>05679-Biblioteca Hirbovatul Nou</t>
  </si>
  <si>
    <t>05680-Biblioteca Beriozchi</t>
  </si>
  <si>
    <t>05681-Biblioteca Ruseni</t>
  </si>
  <si>
    <t>05682-Caminul cultural Ruseni</t>
  </si>
  <si>
    <t>05696-Scoala de arte Anenii Noi</t>
  </si>
  <si>
    <t>08329-Gradinita "Andries" Mereni</t>
  </si>
  <si>
    <t>08330-Liceul teoretic "Emil Nicula" Mereni</t>
  </si>
  <si>
    <t>08331-Scoala de Arte Mereni</t>
  </si>
  <si>
    <t>08333-Biblioteca Mereni</t>
  </si>
  <si>
    <t>08334-Caminul cultural Mereni</t>
  </si>
  <si>
    <t>08335-Muzeul Mereni</t>
  </si>
  <si>
    <t>08336-Gradinita "Andries" Puhaceni</t>
  </si>
  <si>
    <t>08338-Biblioteca Puhaceni</t>
  </si>
  <si>
    <t>08339-Caminul cultural Puhaceni</t>
  </si>
  <si>
    <t>08961-Gradinita Zolotievca</t>
  </si>
  <si>
    <t>08969-Biblioteca Larga</t>
  </si>
  <si>
    <t>08970-Biblioteca Ochiul Ros</t>
  </si>
  <si>
    <t>08971-Biblioteca Zolotievca</t>
  </si>
  <si>
    <t>08974-Caminul cultural Larga</t>
  </si>
  <si>
    <t>08975-Caminul cultural Ochiul Ros</t>
  </si>
  <si>
    <t>08976-Caminul cultural Zolotievca</t>
  </si>
  <si>
    <t>09648-Liceul teoretic "Andrei Straista" Anenii Noi</t>
  </si>
  <si>
    <t>10746-Aparatul primarului Bulboaca</t>
  </si>
  <si>
    <t>10747-Aparatul primarului Chetrosu</t>
  </si>
  <si>
    <t>10748-Aparatul primarului Chirca</t>
  </si>
  <si>
    <t>10749-Aparatul primarului Ciobanovca</t>
  </si>
  <si>
    <t>10750-Aparatul primarului Cobusca Noua</t>
  </si>
  <si>
    <t>10751-Aparatul primarului Cobusca Veche</t>
  </si>
  <si>
    <t>10752-Aparatul  primarului Geamana</t>
  </si>
  <si>
    <t>10753-Aparatul primarului Gura Bicului</t>
  </si>
  <si>
    <t>10754-Aparatul primarului Delacau</t>
  </si>
  <si>
    <t>10755-Aparatul  primarului Floreni</t>
  </si>
  <si>
    <t>10756-Aparatul primarului Hirbovat</t>
  </si>
  <si>
    <t>10757-Aparatul primarului Maximovca</t>
  </si>
  <si>
    <t>10758-Aparatul primarului Roscani</t>
  </si>
  <si>
    <t>10759-Aparatul primarului Speia</t>
  </si>
  <si>
    <t>10760-Aparatul primarului Serpeni</t>
  </si>
  <si>
    <t>10761-Aparatul  primarului Tintareni</t>
  </si>
  <si>
    <t>10762-Aparatul primarului Varnita</t>
  </si>
  <si>
    <t>10763-Aparatul primarului  Anenii Noi</t>
  </si>
  <si>
    <t>10764-Aparatul primarului Mereni</t>
  </si>
  <si>
    <t>10765-Aparatul primarului Puhaceni</t>
  </si>
  <si>
    <t>11346-Aparatul  primarului Botnaresti</t>
  </si>
  <si>
    <t>11347-Aparatul primarului Calfa</t>
  </si>
  <si>
    <t>11348-Aparatul primarului Merenii Noi</t>
  </si>
  <si>
    <t>11349-Aparatul  primarului Ochiul Ros</t>
  </si>
  <si>
    <t>11350-Aparatul primarului Telita</t>
  </si>
  <si>
    <t>11351-Aparatul  primarului Zolotievca</t>
  </si>
  <si>
    <t>11606-Aparatul presedintelui raionului Anenii Noi</t>
  </si>
  <si>
    <t>12175-Centrul comunitar multifunctional "Asclepio" Varnita</t>
  </si>
  <si>
    <t>12650-Cresa-gradinita s.Hirbovatul Nou</t>
  </si>
  <si>
    <t>14778-Scoala de arte s.Varnita</t>
  </si>
  <si>
    <t>15206-I.P.Gimnaziul "Anton Guzun" din s.Bulboaca, r-nul Anenii Noi</t>
  </si>
  <si>
    <t>15840-Institutia Publica "Centrul Multifunctional de Dezvoltare Locala Integrata Anenii Noi"</t>
  </si>
  <si>
    <t>15899-Directia economie si dezvoltare regionala Anenii Noi</t>
  </si>
  <si>
    <t>15900-Sectia constructii Anenii Noi</t>
  </si>
  <si>
    <t>15901-Sectia agricultura Anenii Noi</t>
  </si>
  <si>
    <t>15902-Serviciul transport si gospodarie Anenii Noi</t>
  </si>
  <si>
    <t>15904-Institutia Publica Scoala Sportiva Anenii Noi</t>
  </si>
  <si>
    <t>15905-Complexul sportiv Serpeni</t>
  </si>
  <si>
    <t>15963-Institutia Publica Centrul de Creatie a Elevilor din Anenii Noi ,,Ciocirlia</t>
  </si>
  <si>
    <t>15964-Institutia Publica Gimnaziul-Gradinita Telita din s. Telita r-n Anenii Noi</t>
  </si>
  <si>
    <t>15965-Sectia management al curriculumului si formare profesionala continua Anenii Noi</t>
  </si>
  <si>
    <t>16025-Institutia Publica Gimnaziul-Gradinita Merenii Noi din s.Merenii Noi r-n Anenii Noi</t>
  </si>
  <si>
    <t>16026-Institutia Publica Complexul Educational Gimnaziul-Gradinita "Luceafarul" Delacau din s.Delacau r-n Anenii Noi</t>
  </si>
  <si>
    <t>16165-Institutia Publica Centrul de Cultura Tineret si Sport Hirbovat</t>
  </si>
  <si>
    <t>16474-Centrul social de zi pentru copii</t>
  </si>
  <si>
    <t>16523-Caminul Cultural Bulboaca</t>
  </si>
  <si>
    <t>16718-Institutia Publica Gimnaziul OLIMP din satul Puhaceni, Raionul Anenii Noi</t>
  </si>
  <si>
    <t>16914-Muzeul de Istorie si Etnografie a orasului Anenii Noi</t>
  </si>
  <si>
    <t>16922-Sectia Cultura,Turism,Tineret si Sport Anenii Noi</t>
  </si>
  <si>
    <t>16923-Palatul de Cultura Anenii Noi</t>
  </si>
  <si>
    <t>16924-Biblioteca Publica Raionala Anenii Noi</t>
  </si>
  <si>
    <t>R221200</t>
  </si>
  <si>
    <t>03986-Directia  invatamint Basarabeasca</t>
  </si>
  <si>
    <t>06452-Gradinita nr. 1 Sadaclia</t>
  </si>
  <si>
    <t>06453-Biblioteca Sadaclia</t>
  </si>
  <si>
    <t>06454-Caminul cultural Sadaclia</t>
  </si>
  <si>
    <t>06461-Biblioteca Bascalia</t>
  </si>
  <si>
    <t>06462-Caminul cultural Bascalia</t>
  </si>
  <si>
    <t>06464-Gradinita Carabetovca</t>
  </si>
  <si>
    <t>06466-Biblioteca Carabetovca</t>
  </si>
  <si>
    <t>06467-Caminul cultural Carabetovca</t>
  </si>
  <si>
    <t>06469-Gradinita Iordanovca</t>
  </si>
  <si>
    <t>06471-Caminul cultural Iordanovca</t>
  </si>
  <si>
    <t>06472-Biblioteca Iordanovca</t>
  </si>
  <si>
    <t>06475-Caminul cultural Iserlia</t>
  </si>
  <si>
    <t>06476-Biblioteca Iserlia</t>
  </si>
  <si>
    <t>06478-Gradinita Iserlia</t>
  </si>
  <si>
    <t>06484-Caminul cultural Basarabeasca</t>
  </si>
  <si>
    <t>06485-Gradinita nr. 1 "Anrosca" Basarabeasca</t>
  </si>
  <si>
    <t>06486-Gradinita nr. 3 "Andries" Basarabeasca</t>
  </si>
  <si>
    <t>06487-Gradinita nr. 4"Solnisco" Basarabeasca</t>
  </si>
  <si>
    <t>09480-Centrul raional de creatie a copiilor "Luceafarul" Basarabeasca</t>
  </si>
  <si>
    <t>09503-Ansamblul de dans popular "Maruntica" (copii) s.Carabetovca</t>
  </si>
  <si>
    <t>09504-Scoala de arte Basarabeasca</t>
  </si>
  <si>
    <t>09506-Ansamblul folcloric "Speranta" s. Sadaclia</t>
  </si>
  <si>
    <t>09518-Gradinita nr. 2 "Alienca" Basarabeasca</t>
  </si>
  <si>
    <t>09521-Biblioteca publica  Basarabeasca</t>
  </si>
  <si>
    <t>09522-Biblioteca pentru copii Basarabeasca</t>
  </si>
  <si>
    <t>09523-Filiala bibliotecii publice Basarabeasca</t>
  </si>
  <si>
    <t>09538-Gradinita nr. 2 Abaclia</t>
  </si>
  <si>
    <t>09539-Biblioteca Abaclia</t>
  </si>
  <si>
    <t>09540-Biblioteca pentru copii Abaclia</t>
  </si>
  <si>
    <t>09541-Gradinita "Izvoras" Bascalia</t>
  </si>
  <si>
    <t>09569-Caminul cultural Ivanovca</t>
  </si>
  <si>
    <t>09593-Gradinita nr. 2 Sadaclia</t>
  </si>
  <si>
    <t>09594-Biblioteca pentru copii Sadaclia</t>
  </si>
  <si>
    <t>09779-Ansamblul de muzica si dans popular "Lia" s.Abaclia</t>
  </si>
  <si>
    <t>10473-Scoala sportiva Basarabeasca</t>
  </si>
  <si>
    <t>10868-Aparatul primarului Sadaclia</t>
  </si>
  <si>
    <t>10869-Aparatul primarului Abaclia</t>
  </si>
  <si>
    <t>10870-Aparatul primarului Bascalia</t>
  </si>
  <si>
    <t>10871-Aparatul primarului Carabetovca</t>
  </si>
  <si>
    <t>10872-Aparatul primarului Iserlia</t>
  </si>
  <si>
    <t>10873-Aparatul primarului orasului Basarabeasca</t>
  </si>
  <si>
    <t>11598-Aparatul primarului Iordanovca</t>
  </si>
  <si>
    <t>11611-Aparatul presedintelui raionului Basarabeasca</t>
  </si>
  <si>
    <t>12671-Ansamblul de fluierasi "Mugurasii" (copii) s.Abaclia</t>
  </si>
  <si>
    <t>12672-Directia finante Basarabeasca</t>
  </si>
  <si>
    <t>13276-Sectia administrativ militara Basarabeasca</t>
  </si>
  <si>
    <t>13278-Serviciul cultura Basarabeasca</t>
  </si>
  <si>
    <t>14660-Liceul teoretic "M.Eminescu" s.Sadaclia</t>
  </si>
  <si>
    <t>14661-Liceul teoretic "Constantin Stere" s.Abaclia</t>
  </si>
  <si>
    <t>14662-Liceul teoretic "Alexandr Puskin" Basarabeasca</t>
  </si>
  <si>
    <t>14866-Centrul pentru tineret Basarabeasca</t>
  </si>
  <si>
    <t>14983-Caminul cultural Abaclia</t>
  </si>
  <si>
    <t>15006-Gimnaziul Iserlia din s.Iserlia</t>
  </si>
  <si>
    <t>15007-Gimnaziul Ivan Bondarev din or.Basarabeasca</t>
  </si>
  <si>
    <t>15009-Liceul teoretic "Matei Basarab" Basarabeasca</t>
  </si>
  <si>
    <t>15010-Liceul teoretic "N.V.Gogol" Basarabeasca</t>
  </si>
  <si>
    <t>15270-Ansamblul folcloric "Basarabencile" s. Iordanovca</t>
  </si>
  <si>
    <t>16145-Gimnaziul Marcu Tarlev din s.Bascalia</t>
  </si>
  <si>
    <t>16146-Gimnaziul Stefan cel Mare din s.Carabetovca</t>
  </si>
  <si>
    <t>16568-Sectia Economie,Constructii si Dezvoltarea Teritoriului</t>
  </si>
  <si>
    <t>16569-Serviciul agricultura,relatii funciare si cadastru</t>
  </si>
  <si>
    <t>R221400</t>
  </si>
  <si>
    <t>01489-Centrul multifunctional din s. Caracusenii Vechi</t>
  </si>
  <si>
    <t>01490-Centrul multifunctional Drepcauti</t>
  </si>
  <si>
    <t>01491-Centrul comunitar de servicii sociale integrate Larga</t>
  </si>
  <si>
    <t>01492-Centrul comunitar multifunctional Briceni</t>
  </si>
  <si>
    <t>01503-Gimnaziul Bogdanesti</t>
  </si>
  <si>
    <t>01507-Gimnaziul Balasinesti</t>
  </si>
  <si>
    <t>01509-Gimnaziul Coteala</t>
  </si>
  <si>
    <t>01511-Gimnaziul Corjeuti</t>
  </si>
  <si>
    <t>01512-Gimnaziul Larga</t>
  </si>
  <si>
    <t>01515-Gimnaziul Pererita</t>
  </si>
  <si>
    <t>01516-Gimnaziul Lipcani</t>
  </si>
  <si>
    <t>01517-Gimnaziul Halahora de Sus</t>
  </si>
  <si>
    <t>01518-Gimnaziul Sirauti</t>
  </si>
  <si>
    <t>01519-Liceul teoretic Grimancauti</t>
  </si>
  <si>
    <t>01520-Liceul teoretic Drepcauti</t>
  </si>
  <si>
    <t>01524-Liceul teoretic Larga</t>
  </si>
  <si>
    <t>01526-Liceul teoretic Tabani</t>
  </si>
  <si>
    <t>01527-Liceul teoretic Trebisauti</t>
  </si>
  <si>
    <t>01531-Liceul teoretic Lipcani</t>
  </si>
  <si>
    <t>01532-Liceul teoretic Tetcani</t>
  </si>
  <si>
    <t>04021-Directia  invatamint, tineret si sport Briceni</t>
  </si>
  <si>
    <t>04022-Directia Finante Briceni</t>
  </si>
  <si>
    <t>04025-Serviciul cultura  Briceni</t>
  </si>
  <si>
    <t>07926-Gradinita Balasinesti</t>
  </si>
  <si>
    <t>07928-Biblioteca Balasinesti</t>
  </si>
  <si>
    <t>07929-Caminul cultural Balasinesti</t>
  </si>
  <si>
    <t>07931-Gradinita Berlinti</t>
  </si>
  <si>
    <t>07933-Biblioteca Berlinti</t>
  </si>
  <si>
    <t>07934-Biblioteca Caracusenii Noi</t>
  </si>
  <si>
    <t>07935-Caminul cultural Berlinti</t>
  </si>
  <si>
    <t>07937-Gradinita Grimancauti</t>
  </si>
  <si>
    <t>07939-Biblioteca Grimancauti</t>
  </si>
  <si>
    <t>07940-Caminul cultural Grimancauti</t>
  </si>
  <si>
    <t>07942-Gradinita de copii din s.Drepcauti</t>
  </si>
  <si>
    <t>07944-Biblioteca Drepcauti</t>
  </si>
  <si>
    <t>07945-Caminul cultural Drepcauti</t>
  </si>
  <si>
    <t>07946-Gradinita de copii din s.Coteala</t>
  </si>
  <si>
    <t>07947-Gradinita Hlina</t>
  </si>
  <si>
    <t>07950-Biblioteca Coteala</t>
  </si>
  <si>
    <t>07951-Biblioteca Hlina</t>
  </si>
  <si>
    <t>07952-Caminul cultural Coteala</t>
  </si>
  <si>
    <t>07953-Caminul cultural Hlina</t>
  </si>
  <si>
    <t>07955-Gradinita de copii din s.Cotiujeni</t>
  </si>
  <si>
    <t>07957-Biblioteca Cotiujeni</t>
  </si>
  <si>
    <t>07958-Caminul cultural Cotiujeni</t>
  </si>
  <si>
    <t>07962-Biblioteca Criva</t>
  </si>
  <si>
    <t>07963-Caminul cultural Criva</t>
  </si>
  <si>
    <t>07965-Gradinita de copii din s.Colicauti</t>
  </si>
  <si>
    <t>07969-Biblioteca Colicauti</t>
  </si>
  <si>
    <t>07971-Caminul cultural Colicauti</t>
  </si>
  <si>
    <t>07972-Caminul cultural Trestieni</t>
  </si>
  <si>
    <t>07976-Biblioteca Corjeuti</t>
  </si>
  <si>
    <t>07977-Caminul cultural Corjeuti</t>
  </si>
  <si>
    <t>07979-Gradinita nr. 1 "Prichindel"  Larga</t>
  </si>
  <si>
    <t>07983-Biblioteca Larga</t>
  </si>
  <si>
    <t>07984-Caminul cultural Larga</t>
  </si>
  <si>
    <t>07986-Gradinita de copii din s.Medveja</t>
  </si>
  <si>
    <t>07987-Biblioteca Medveja</t>
  </si>
  <si>
    <t>07989-Caminul cultural Medveja</t>
  </si>
  <si>
    <t>07991-Gradinita de copii din s. Marcauti</t>
  </si>
  <si>
    <t>07994-Biblioteca Marcauti</t>
  </si>
  <si>
    <t>07995-Biblioteca Balcauti</t>
  </si>
  <si>
    <t>07996-Caminul cultural Marcauti</t>
  </si>
  <si>
    <t>07997-Caminul cultural Balcauti</t>
  </si>
  <si>
    <t>07999-Gradinita Pererita</t>
  </si>
  <si>
    <t>08001-Biblioteca Pererita</t>
  </si>
  <si>
    <t>08002-Caminul cultural Pererita</t>
  </si>
  <si>
    <t>08004-Gradinita de copii din s.Caracusenii Vechi</t>
  </si>
  <si>
    <t>08006-Biblioteca Caracusenii Vechi</t>
  </si>
  <si>
    <t>08007-Caminul cultural Caracusenii Vechi</t>
  </si>
  <si>
    <t>08009-Gradinita de copii din s. Tabani</t>
  </si>
  <si>
    <t>08011-Biblioteca Tabani</t>
  </si>
  <si>
    <t>08012-Caminul cultural Tabani</t>
  </si>
  <si>
    <t>08014-Gradinita Trebisauti</t>
  </si>
  <si>
    <t>08015-Gradinita Bulboaca</t>
  </si>
  <si>
    <t>08018-Biblioteca Trebisauti</t>
  </si>
  <si>
    <t>08019-Biblioteca Bulboaca</t>
  </si>
  <si>
    <t>08020-Caminul cultural Trebisauti</t>
  </si>
  <si>
    <t>08021-Caminul cultural Bulboaca</t>
  </si>
  <si>
    <t>08023-Gradinita nr. 1 Briceni</t>
  </si>
  <si>
    <t>08024-Gradinita nr. 2 Briceni</t>
  </si>
  <si>
    <t>08025-Gradinita nr. 3 Briceni</t>
  </si>
  <si>
    <t>08031-Gradinita Lipcani</t>
  </si>
  <si>
    <t>08034-Biblioteca nr. 1 Lipcani</t>
  </si>
  <si>
    <t>08035-Biblioteca nr. 2 Lipcani</t>
  </si>
  <si>
    <t>08036-Caminul cultural Lipcani</t>
  </si>
  <si>
    <t>08038-Gradinita de copii din s.Halahora de Sus</t>
  </si>
  <si>
    <t>08041-Biblioteca Halahora de Sus</t>
  </si>
  <si>
    <t>08042-Biblioteca Mihaileni</t>
  </si>
  <si>
    <t>08043-Caminul cultural Halahora de Sus</t>
  </si>
  <si>
    <t>08044-Caminul cultural Halahora de Jos</t>
  </si>
  <si>
    <t>08045-Caminul cultural Groznita</t>
  </si>
  <si>
    <t>08046-Caminul cultural Mihaileni</t>
  </si>
  <si>
    <t>08048-Gradinita Tetcani</t>
  </si>
  <si>
    <t>08049-Gradinita de copii din s.Bogdanesti</t>
  </si>
  <si>
    <t>08050-Biblioteca Bezeda</t>
  </si>
  <si>
    <t>08051-Biblioteca Tetcani</t>
  </si>
  <si>
    <t>08054-Caminul cultural Tetcani</t>
  </si>
  <si>
    <t>08055-Caminul cultural Bogdanesti</t>
  </si>
  <si>
    <t>08059-Gradinita Sirauti</t>
  </si>
  <si>
    <t>08060-Gradinita Slobozia-Sirauti</t>
  </si>
  <si>
    <t>08061-Biblioteca Sirauti</t>
  </si>
  <si>
    <t>08062-Caminul cultural Sirauti</t>
  </si>
  <si>
    <t>08063-Caminul cultural Slobozia-Sirauti</t>
  </si>
  <si>
    <t>09626-Biblioteca centrala Briceni</t>
  </si>
  <si>
    <t>09633-Scoala de muzica Larga</t>
  </si>
  <si>
    <t>09636-Biblioteca Beleavinet</t>
  </si>
  <si>
    <t>09637-Caminul cultural Beleavinti</t>
  </si>
  <si>
    <t>10074-Casa de creatie pentru copii Briceni</t>
  </si>
  <si>
    <t>10075-Statia tinerilor tehnicieni Briceni</t>
  </si>
  <si>
    <t>10076-Scoala sportiva Briceni</t>
  </si>
  <si>
    <t>10077-Centrul de creatie Lipcani, r-nul Briceni</t>
  </si>
  <si>
    <t>10134-Gradinita de copii din s.Corjeuti</t>
  </si>
  <si>
    <t>10135-Gradinita Beleavinti</t>
  </si>
  <si>
    <t>10154-Scoala de arta Briceni</t>
  </si>
  <si>
    <t>10155-Scoala de muzica Briceni</t>
  </si>
  <si>
    <t>10156-Scoala de arta Lipcani</t>
  </si>
  <si>
    <t>10157-Scoala de arte Colicauti</t>
  </si>
  <si>
    <t>10807-Aparatul primarului Balasinesti</t>
  </si>
  <si>
    <t>10808-Aparatul primarului Berlinti</t>
  </si>
  <si>
    <t>10809-Aparatul primarului Grimancauti</t>
  </si>
  <si>
    <t>10810-Aparatul primarului Drepcauti</t>
  </si>
  <si>
    <t>10811-Aparatul primarului Coteala</t>
  </si>
  <si>
    <t>10812-Aparatul primarului Cotiujeni</t>
  </si>
  <si>
    <t>10813-Aparatul primarului Criva</t>
  </si>
  <si>
    <t>10814-Aparatul  primarului Colicauti</t>
  </si>
  <si>
    <t>10815-Aparatul primarului Corjeuti</t>
  </si>
  <si>
    <t>10816-Aparatul primarului Larga</t>
  </si>
  <si>
    <t>10817-Aparatul  primarului Medveja</t>
  </si>
  <si>
    <t>10818-Aparatul primarului Marcauti</t>
  </si>
  <si>
    <t>10819-Aparatul primarului Pererita</t>
  </si>
  <si>
    <t>10820-Aparatul primarului Caracusenii Vechi</t>
  </si>
  <si>
    <t>10821-Aparatul primarului Tabani</t>
  </si>
  <si>
    <t>10822-Aparatul  primarului Trebisauti</t>
  </si>
  <si>
    <t>10823-Aparatul  primarului orasului Briceni</t>
  </si>
  <si>
    <t>10824-Aparatul primarului orasului Lipcani</t>
  </si>
  <si>
    <t>10825-Aparatul primarului Halahora de Sus</t>
  </si>
  <si>
    <t>10826-Aparatul primarului Tetcani</t>
  </si>
  <si>
    <t>10827-Aparatul primarului Sirauti</t>
  </si>
  <si>
    <t>10842-Aparatul primarului Beleavinti</t>
  </si>
  <si>
    <t>11297-Gradinita nr. 3 "Andries" Larga</t>
  </si>
  <si>
    <t>11352-Aparatul primarului Balcauti</t>
  </si>
  <si>
    <t>11353-Aparatul primarului Bogdanesti</t>
  </si>
  <si>
    <t>11354-Aparatul  primarului Bulboaca</t>
  </si>
  <si>
    <t>11355-Aparatul primarului Hlina</t>
  </si>
  <si>
    <t>11356-Aparatul primarului Mihaileni</t>
  </si>
  <si>
    <t>11357-Aparatul primarului Slobozia-Sirauti</t>
  </si>
  <si>
    <t>11608-Aparatul Presedintelui raionului Briceni</t>
  </si>
  <si>
    <t>11915-Sectia economie Briceni</t>
  </si>
  <si>
    <t>11916-Sectia constructii, gospodarie comunala si drumuri Briceni</t>
  </si>
  <si>
    <t>11918-Centrul metodic al Directiei invatamint Briceni</t>
  </si>
  <si>
    <t>11920-Grupul gospodaresc al Directiei invatamint Briceni</t>
  </si>
  <si>
    <t>12082-Colectiv model Briceni</t>
  </si>
  <si>
    <t>12181-Bibloiteca Slobozia-Sirauti</t>
  </si>
  <si>
    <t>12295-Stadionul orasanesc Briceni</t>
  </si>
  <si>
    <t>12396-Gradinita Groznita</t>
  </si>
  <si>
    <t>12512-Caminul cultural Briceni</t>
  </si>
  <si>
    <t>12651-Gradinita Caracusenii Noi</t>
  </si>
  <si>
    <t>14686-Scoala sportiva din comuna Larga</t>
  </si>
  <si>
    <t>14700-Sectia agricultura si alimentacie Briceni</t>
  </si>
  <si>
    <t>15165-Gimnaziul Beleavinti</t>
  </si>
  <si>
    <t>15166-Gimnaziul Cotiujeni</t>
  </si>
  <si>
    <t>15167-Gimnaziul Colicauti</t>
  </si>
  <si>
    <t>16111-Gradinita de copii s.Trestieni</t>
  </si>
  <si>
    <t>16113-Gradinita de copii s.Balcauti</t>
  </si>
  <si>
    <t>16925-Liceul Teoretic Corjeuti</t>
  </si>
  <si>
    <t>16926-Liceul Teoretic "Constantin Stamati-Ciurea" Caracusenii Vechi</t>
  </si>
  <si>
    <t>16927-Liceul Teoretic "Grigore Vieru" Briceni</t>
  </si>
  <si>
    <t>16928-Liceul Teoretic nr.1 Briceni</t>
  </si>
  <si>
    <t>16944-Liceul Teoretic din s.Grimancauti</t>
  </si>
  <si>
    <t>16946-GIMNAZIUL DIN COM.HALAHORA DE SUS, RAIONUL BRICENI</t>
  </si>
  <si>
    <t>16947-GIMNAZIUL DIN OR.LIPCANI, RAIONUL BRICENI</t>
  </si>
  <si>
    <t>16948-LICEUL TEORETIC DIN S.DREPCAUTI, RAIONUL BRICENI</t>
  </si>
  <si>
    <t>16949-LICEUL TEORETIC DIN COM.LARGA, RAIONUL BRICENI</t>
  </si>
  <si>
    <t>16950-LICEUL TEORETIC DIN S.TABANI, RAIONUL BRICENI</t>
  </si>
  <si>
    <t>16951-LICEUL TEORETIC DIN S.TREBISAUTI,RAIONUL BRICENI</t>
  </si>
  <si>
    <t>16952-LICEUL TEORETIC DIN OR.LIPCANI, RAIONUL BRICENI</t>
  </si>
  <si>
    <t>16953-GIMNAZIUL DIN S.COTIUJENI, RAIONUL BRICENI</t>
  </si>
  <si>
    <t>16959-GIMNAZIUL DIN S.CORJEUTI, RAIONUL BRICENI</t>
  </si>
  <si>
    <t>R221700</t>
  </si>
  <si>
    <t>01582-Orchestra de muzica populara "Andries"(copii) Andrusul de Jos</t>
  </si>
  <si>
    <t>01624-Colectivul de dans popular "Tarancuta" Giurgiulesti</t>
  </si>
  <si>
    <t>01625-Muzeul Giurgiulesti</t>
  </si>
  <si>
    <t>01626-Stadion Giurgiulesti</t>
  </si>
  <si>
    <t>01632-Ansamblul vocal "Lacramioare" or.Cahul</t>
  </si>
  <si>
    <t>01633-Teatrul-studio "Masca" Cahul</t>
  </si>
  <si>
    <t>01636-Fanfara Slobozia Mare</t>
  </si>
  <si>
    <t>01638-Colectivul vocal folcloric "Mocanasii" s.Slobozia Mare</t>
  </si>
  <si>
    <t>01639-Serviciul tineret si sport</t>
  </si>
  <si>
    <t>01641-Gimnaziul-gradinita "Ioan Voda" sat. Bucuria</t>
  </si>
  <si>
    <t>01644-Gimnaziul "George Cosbuc" s.Andrusul de Jos</t>
  </si>
  <si>
    <t>01645-Gimnaziul "Grigore Racovita " din localitatea Andrusul de Sus, r-nul Cahul</t>
  </si>
  <si>
    <t>01646-Gimnaziul "Ion Neculce" s.Baurci-Moldoveni</t>
  </si>
  <si>
    <t>01648-Gimnaziul-gradinita  "Mihail  Lomonosov"  sat,  Lebedenco</t>
  </si>
  <si>
    <t>01649-Gimnaziul "Alexandru Ioan Cuza" s.Rosu</t>
  </si>
  <si>
    <t>01651-Institutia Publica "Gimnaziul Bogdan Petriceicu Hasdeu" s.Tataresti r.Cahul</t>
  </si>
  <si>
    <t>01655-Gimnaziul "Alexandrul cel Bun" s.Larga Noua</t>
  </si>
  <si>
    <t>01656-Gimnaziul "Stefan cel Mare" s.Pelinei</t>
  </si>
  <si>
    <t>01657-Gimnaziul "Vasile Alecsandri" s.Taraclia de Salce</t>
  </si>
  <si>
    <t>01661-Gimnaziul "Nichita Stanescu" s.Pascani</t>
  </si>
  <si>
    <t>01675-Gimnaziul "Alexei Mateevici" s.Manta</t>
  </si>
  <si>
    <t>01683-Gimnaziul "Mircea cel Batrin" s.Moscovei</t>
  </si>
  <si>
    <t>01685-Gimnaziul "Ion Luca Caragiale" s.Doina</t>
  </si>
  <si>
    <t>01687-Gimnaziul "Mihai Sadoveanu" s.Vadul lui Isac</t>
  </si>
  <si>
    <t>01688-Gimnaziul "Stefan cel Mare" s.Valeni</t>
  </si>
  <si>
    <t>01689-Gimnaziul "Alexandr Puskin" s.Burlaceni</t>
  </si>
  <si>
    <t>01692-Gimnaziul "Alecu Mare" s.Slobozia Mare</t>
  </si>
  <si>
    <t>01693-Gimnaziul-gradinita "Serghei Rahmaninov" or.Cahul</t>
  </si>
  <si>
    <t>01702-Gimnaziul "Vladimir Corolenco" s.Moscovei</t>
  </si>
  <si>
    <t>01703-Gimnaziul-gradinita "Igor Cretu" com.Gavanoasa</t>
  </si>
  <si>
    <t>01704-Gimnaziul "Nicolaie Iorga" s.Burlacu</t>
  </si>
  <si>
    <t>01705-Gimnaziul "Ion Creanga" s.Borceag</t>
  </si>
  <si>
    <t>01706-IP Scoala Primara "Alexandru Donici" mun. Cahul</t>
  </si>
  <si>
    <t>01707-Scoala Primara "Alexei Mateevici" or.Cahu</t>
  </si>
  <si>
    <t>01708-Liceul Teoretic "Alexei Mateevici" s.Alexandru Ioan Cuza</t>
  </si>
  <si>
    <t>01709-Liceul Teoretic "Academician Ion Bostan" s.Brinza</t>
  </si>
  <si>
    <t>01710-Liceul Teoretic "Vasile Alecsandri" s.Colibas</t>
  </si>
  <si>
    <t>01715-Liceul Teoretic "Mihail Sadoveanu" s.Giurgiulesti</t>
  </si>
  <si>
    <t>01716-Liceul Teoretic "Mihai Eminescu" s.Slobozia Mare</t>
  </si>
  <si>
    <t>01718-Liceul Teoretic "Petr Rumeantev" or.Cahul</t>
  </si>
  <si>
    <t>01719-Liceul Teoretic "Ion Creanga" or.Cahul</t>
  </si>
  <si>
    <t>01720-Liceul Teoretic "Dimitrie Cantemir" or.Cahul</t>
  </si>
  <si>
    <t>01723-Liceul Teoretic "Mihai Eminescu" or.Cahul</t>
  </si>
  <si>
    <t>01724-Liceul Teoretic "Ioan Voda" or.Cahul</t>
  </si>
  <si>
    <t>03754-Aparatul Directiei Invatamint Cahul</t>
  </si>
  <si>
    <t>04695-Casa de cultura Cotihana</t>
  </si>
  <si>
    <t>04696-Cresa-gradinita "Andries" Andrusul de Jos</t>
  </si>
  <si>
    <t>04697-Cresa-gradinita "Floricica" Andrusul de Sus</t>
  </si>
  <si>
    <t>04700-Biblioteca Andrusul de Jos</t>
  </si>
  <si>
    <t>04701-Biblioteca Andrusul de Sus</t>
  </si>
  <si>
    <t>04702-Casa de cultura Andrusul de Jos</t>
  </si>
  <si>
    <t>04703-Caminul cultural Andrusul de Sus</t>
  </si>
  <si>
    <t>04706-Cresa-gradinita "Maria Trandafira" Baurci-Moldoveni</t>
  </si>
  <si>
    <t>04708-Biblioteca Baurci-Moldoveni</t>
  </si>
  <si>
    <t>04709-Casa de  cultura Baurci-Moldoveni</t>
  </si>
  <si>
    <t>04711-Gradinita-cresa "Struguras" Burlacu</t>
  </si>
  <si>
    <t>04716-Biblioteca Burlacu</t>
  </si>
  <si>
    <t>04717-Casa de cultura Burlacu</t>
  </si>
  <si>
    <t>04718-Caminul cultural Spicoasa</t>
  </si>
  <si>
    <t>04721-Gradinita-cresa Ursoaia</t>
  </si>
  <si>
    <t>04724-Biblioteca Lebedenco</t>
  </si>
  <si>
    <t>04725-Biblioteca Ursoaia</t>
  </si>
  <si>
    <t>04726-Casa de cultura Lebedenco</t>
  </si>
  <si>
    <t>04728-Gradinita-cresa "Albinuta" Rosu</t>
  </si>
  <si>
    <t>04730-Biblioteca Rosu</t>
  </si>
  <si>
    <t>04731-Caminul cultural Rosu</t>
  </si>
  <si>
    <t>04733-Gradinita Tataresti</t>
  </si>
  <si>
    <t>04736-Gradinita-cresa "Ghiocel" Huluboaia</t>
  </si>
  <si>
    <t>04738-Biblioteca Tataresti</t>
  </si>
  <si>
    <t>04739-Biblioteca Huluboaia</t>
  </si>
  <si>
    <t>04740-Caminul cultural Licesti</t>
  </si>
  <si>
    <t>04741-Casa de cultura Tataresti</t>
  </si>
  <si>
    <t>04745-Biblioteca Zirnesti</t>
  </si>
  <si>
    <t>04746-Casa de cultura Zirnesti</t>
  </si>
  <si>
    <t>04750-Gradinita de copii "Albinuta" Cucoara</t>
  </si>
  <si>
    <t>04754-Biblioteca Cucoara</t>
  </si>
  <si>
    <t>04755-Biblioteca Chircani</t>
  </si>
  <si>
    <t>04756-Caminul cultural Chircani</t>
  </si>
  <si>
    <t>04757-Casa de cultura Cucoara</t>
  </si>
  <si>
    <t>04759-Gradinita-cresa "Clopotel" Crihana Veche</t>
  </si>
  <si>
    <t>04761-Biblioteca Crihana Veche</t>
  </si>
  <si>
    <t>04762-Caminul cultural Crihana Veche</t>
  </si>
  <si>
    <t>04764-Gradinita-cresa "Guguta" Larga Noua</t>
  </si>
  <si>
    <t>04765-Gradinita "Porumbita" Badicul Moldovenesc</t>
  </si>
  <si>
    <t>04768-Biblioteca Larga Noua</t>
  </si>
  <si>
    <t>04769-Biblioteca Badicul Moldovenesc</t>
  </si>
  <si>
    <t>04770-Caminul cultural Badicul Moldovenesc</t>
  </si>
  <si>
    <t>04771-Caminul cultural Larga Noua</t>
  </si>
  <si>
    <t>04773-Gradinita-cresa "Prichindel" Pelinei</t>
  </si>
  <si>
    <t>04775-Biblioteca Pelinei</t>
  </si>
  <si>
    <t>04776-Casa de cultura Pelinei</t>
  </si>
  <si>
    <t>04778-Gradinita de copii "Visina" Taraclia de Salcie</t>
  </si>
  <si>
    <t>04779-Gradinita-cresa "Spicusor" Tartaul de Salcie</t>
  </si>
  <si>
    <t>04782-Biblioteca Taraclia de Salcie</t>
  </si>
  <si>
    <t>04784-Casa de cultura Taraclia de Salcie</t>
  </si>
  <si>
    <t>04786-Gradinita-cresa "Viorica" nr. 1 Manta</t>
  </si>
  <si>
    <t>04788-Gradinita-cresa "Catincuta" Manta</t>
  </si>
  <si>
    <t>04791-Biblioteca Manta</t>
  </si>
  <si>
    <t>04792-Casa de cultura Manta</t>
  </si>
  <si>
    <t>04793-Colectivul popular "Cimpoesul" Manta</t>
  </si>
  <si>
    <t>04801-Biblioteca Moscovei</t>
  </si>
  <si>
    <t>04802-Biblioteca Bucuria</t>
  </si>
  <si>
    <t>04803-Casa de  cultura Bucuria</t>
  </si>
  <si>
    <t>04804-Caminul cultural Lopatica</t>
  </si>
  <si>
    <t>04811-Biblioteca Frumusica</t>
  </si>
  <si>
    <t>04812-Biblioteca Chioselia Mare</t>
  </si>
  <si>
    <t>04814-Caminul cultural Frumusica</t>
  </si>
  <si>
    <t>04815-Caminul cultural Chioselia Mare</t>
  </si>
  <si>
    <t>04855-Gradinita-cresa Doina</t>
  </si>
  <si>
    <t>04860-Caminul cultural Doina</t>
  </si>
  <si>
    <t>04862-Caminul cultural Rumeantev</t>
  </si>
  <si>
    <t>04863-Caminul cultural Iasnaia Poleana</t>
  </si>
  <si>
    <t>04865-Biblioteca Doina</t>
  </si>
  <si>
    <t>04867-Biblioteca Rumeantev</t>
  </si>
  <si>
    <t>04897-Casa de cultura Tartaul de Salcie</t>
  </si>
  <si>
    <t>05005-Gradinita-cresa "Beriozca" Alexanderfeld</t>
  </si>
  <si>
    <t>05009-Biblioteca Alexanderfeld</t>
  </si>
  <si>
    <t>05010-Caminul cultural Iujnoe</t>
  </si>
  <si>
    <t>05014-Casa del cultura Colibasi</t>
  </si>
  <si>
    <t>05015-Colectivul popular "Doina Prutului" Colibasi</t>
  </si>
  <si>
    <t>05017-Gradinita-cresa "Andries" Vadul lui Isac</t>
  </si>
  <si>
    <t>05019-Gradinita-cresa nr. 1 "Albinuta" Valeni</t>
  </si>
  <si>
    <t>05020-Casa de cultura Vadul lui Isac</t>
  </si>
  <si>
    <t>05021-Biblioteca Vadul lui Isac</t>
  </si>
  <si>
    <t>05022-Casa de cultura Valeni</t>
  </si>
  <si>
    <t>05024-Gradinita-cresa nr. 2 "Romanuta" Valeni</t>
  </si>
  <si>
    <t>05026-Biblioteca Valeni</t>
  </si>
  <si>
    <t>05028-Cresa-gradinita "Soarele" Burlaceni</t>
  </si>
  <si>
    <t>05030-Biblioteca Burlaceni</t>
  </si>
  <si>
    <t>05031-Caminul cultural Burlaceni</t>
  </si>
  <si>
    <t>05033-Biblioteca Giurgiulesti</t>
  </si>
  <si>
    <t>05035-Gradinita-cresa "Albinuta" Giurgiulesti</t>
  </si>
  <si>
    <t>05036-Gradinita-cresa "Alunelul" Cislita-Prut</t>
  </si>
  <si>
    <t>05038-Biblioteca Cislita-Prut</t>
  </si>
  <si>
    <t>05039-Casa de cultura Giurgiulesti</t>
  </si>
  <si>
    <t>05040-Caminul cultural Cislita-Prut</t>
  </si>
  <si>
    <t>05041-Ansamblul vocal "Vatra Dorului"</t>
  </si>
  <si>
    <t>05044-Cresa-Gradinita nr. 1 "Scufita rosie" Alexandru Ioan Cuza</t>
  </si>
  <si>
    <t>05046-Biblioteca Alexandru Ioan Cuza</t>
  </si>
  <si>
    <t>05047-Casa de cultura Alexandru Ioan Cuza</t>
  </si>
  <si>
    <t>05049-Cresa-gradinita "Bucuria" Brinza</t>
  </si>
  <si>
    <t>05051-Biblioteca Brinza</t>
  </si>
  <si>
    <t>05052-Casa de cultura Brinza</t>
  </si>
  <si>
    <t>05057-Biblioteca Gavanoasa</t>
  </si>
  <si>
    <t>05059-Casa de cultura Gavanoasa</t>
  </si>
  <si>
    <t>05063-Gradinita-cresa nr.1 "Miorita" Slobozia Mare</t>
  </si>
  <si>
    <t>05066-Biblioteca Slobozia Mare</t>
  </si>
  <si>
    <t>05067-Casa de cultura Slobozia Mare</t>
  </si>
  <si>
    <t>05068-Colectivul de dans popular "Vatra Horelor" Slobozia Mare</t>
  </si>
  <si>
    <t>05080-Centrul de creatie "Miorita" Cahul</t>
  </si>
  <si>
    <t>05081-Scoala de sport si turism pentru copii si juniori Nr. 1 Cahul</t>
  </si>
  <si>
    <t>05082-Scoala sportiva pentru copii si juniori Nr.2 Cahul</t>
  </si>
  <si>
    <t>05086-Scoala de arte pentru copii "M.Cebotari" Cahul</t>
  </si>
  <si>
    <t>05087-Scoala de arte plastice Cahul</t>
  </si>
  <si>
    <t>05088-Gradinita-cresa nr. 1 "Ghiocel" Cahul</t>
  </si>
  <si>
    <t>05089-Gradinita-cresa nr. 2 "Licurici" Cahul</t>
  </si>
  <si>
    <t>05090-Gradinita-cresa nr. 4 "Zimbetul" Cahul</t>
  </si>
  <si>
    <t>05091-Gradinita-cresa nr. 5 "Colocolicic" Cahul</t>
  </si>
  <si>
    <t>05092-Gradinita-cresa nr. 8 "Prichindel" Cahul</t>
  </si>
  <si>
    <t>05093-Gradinita-cresa nr. 9 "Scufita Rosie" Cahul</t>
  </si>
  <si>
    <t>05094-Gradinita-cresa nr. 14 "Spicusor" Cahul</t>
  </si>
  <si>
    <t>05095-Palatul  Culturii Cahul</t>
  </si>
  <si>
    <t>05097-Muzeul Cahul</t>
  </si>
  <si>
    <t>05100-Grupul de salubrizare Cahul</t>
  </si>
  <si>
    <t>05752-Gradinita-cresa nr. 2 "Ghiocel" Colibasi</t>
  </si>
  <si>
    <t>05754-Biblioteca nr. 2 Colibasi</t>
  </si>
  <si>
    <t>05756-Cresa-Gradinita nr. 2 "Andries" Alexandru Ioan Cuza</t>
  </si>
  <si>
    <t>05759-Gradinita-cresa nr. 2 "Licurici" Slobozia Mare</t>
  </si>
  <si>
    <t>09693-Caminul cultural Borciag</t>
  </si>
  <si>
    <t>09694-Cresa-gradinita "Romanita" Borciag</t>
  </si>
  <si>
    <t>09702-Centrul de creatie "Universul" Zirnesti</t>
  </si>
  <si>
    <t>09703-Biblioteca raionala "Andrei Ciurunga" Cahul</t>
  </si>
  <si>
    <t>09704-Scoala de arte Colibasi</t>
  </si>
  <si>
    <t>09705-Scoala muzicala Slobozia Mare</t>
  </si>
  <si>
    <t>09706-Muzeul Slobozia Mare</t>
  </si>
  <si>
    <t>09707-Scoala muzicala Moscovei</t>
  </si>
  <si>
    <t>09709-Colectivul popular "Izvoras" or.Cahul</t>
  </si>
  <si>
    <t>10198-Colectivul popular "Fanfara" Huluboaia</t>
  </si>
  <si>
    <t>10199-Biblioteca Iujnoe</t>
  </si>
  <si>
    <t>10200-Gradinita-cresa nr. 1 Colibasi</t>
  </si>
  <si>
    <t>10202-Biblioteca de copii Giurgiulesti</t>
  </si>
  <si>
    <t>10208-Caminul cultural Alexanderfeld</t>
  </si>
  <si>
    <t>10209-Colectivul popular "La roata norocului" Andrusul de Sus</t>
  </si>
  <si>
    <t>10210-Colectivul popular "Cucoreni" s.Cucoara</t>
  </si>
  <si>
    <t>10212-Colectivul popular "Nufarul" Cahul</t>
  </si>
  <si>
    <t>10214-Colectivul popular "Bobocel" Cahul</t>
  </si>
  <si>
    <t>10215-Colectivul popular nr.1 "Valenasii" Valeni</t>
  </si>
  <si>
    <t>10218-Biblioteca Lopatica</t>
  </si>
  <si>
    <t>10229-Stadionul Slobozia Mare</t>
  </si>
  <si>
    <t>10631-Aparatul primarului Andrusul de Jos</t>
  </si>
  <si>
    <t>10632-Aparatul primarului Baurci-Moldoveni</t>
  </si>
  <si>
    <t>10633-Aparatul primarului Burlacu</t>
  </si>
  <si>
    <t>10634-Aparatul primarului Chioselia Mare</t>
  </si>
  <si>
    <t>10635-Aparatul primarului Crihana Veche</t>
  </si>
  <si>
    <t>10636-Aparatul primaruli Cucoara</t>
  </si>
  <si>
    <t>10637-Aparatul primarului Doina</t>
  </si>
  <si>
    <t>10638-Aparatul primarului Larga Noua</t>
  </si>
  <si>
    <t>10639-Aparatul primarului Lebedenco</t>
  </si>
  <si>
    <t>10640-Aparatul primarului Manta</t>
  </si>
  <si>
    <t>10641-Aparatul primarului  Moscovei</t>
  </si>
  <si>
    <t>10642-Aparatul primarului Pelinei</t>
  </si>
  <si>
    <t>10643-Aparatul primarului Rosu</t>
  </si>
  <si>
    <t>10644-Aparatul primarului Taraclia de Salcie</t>
  </si>
  <si>
    <t>10645-Aparatul primarului Tataresti</t>
  </si>
  <si>
    <t>10646-Aparatul primarului Zirnesti</t>
  </si>
  <si>
    <t>10647-Aparatul primarului Alexanderfeld</t>
  </si>
  <si>
    <t>10648-Aparatul primarului Gavanoasa</t>
  </si>
  <si>
    <t>10649-Aparatul primarului Brinza</t>
  </si>
  <si>
    <t>10650-Aparatul primarului Vadul lui Isac</t>
  </si>
  <si>
    <t>10651-Aparatul primarului Valeni</t>
  </si>
  <si>
    <t>10652-Aparatul primarului Colibasi</t>
  </si>
  <si>
    <t>10669-Aparatul primarului Alexandru Ioan Cuza</t>
  </si>
  <si>
    <t>10670-Aparatul primarului Burlaceni</t>
  </si>
  <si>
    <t>10671-Aparatul primarului Giurgiulesti</t>
  </si>
  <si>
    <t>10672-Aparatul primarului Slobozia Mare</t>
  </si>
  <si>
    <t>10673-Aparatul primarului mun. Cahul</t>
  </si>
  <si>
    <t>10674-Aparatul Presedintelui Raionului Cahul</t>
  </si>
  <si>
    <t>10675-Aparatul primarului Borciag</t>
  </si>
  <si>
    <t>11225-Caminul cultural Trifestii Noi</t>
  </si>
  <si>
    <t>11276-Gradinita-cresa nr. 1 "Soarele" Moscovei</t>
  </si>
  <si>
    <t>11281-Camin cultural Huluboaia</t>
  </si>
  <si>
    <t>11321-"Fanfara" Vadul lui Isac</t>
  </si>
  <si>
    <t>11358-Aparatul primarului Andrusul de Sus</t>
  </si>
  <si>
    <t>11359-Aparatul primarului Badicul Moldovenesc</t>
  </si>
  <si>
    <t>11360-Aparatul primarului Bucuria</t>
  </si>
  <si>
    <t>11361-Aparatul primarului Cislita-Prut</t>
  </si>
  <si>
    <t>11362-Aparatul primarului Huluboaia</t>
  </si>
  <si>
    <t>11363-Aparatul primarului Iujnoe</t>
  </si>
  <si>
    <t>11364-Aparatul primarului Lopatica</t>
  </si>
  <si>
    <t>11365-Aparatul primarului Lucesti</t>
  </si>
  <si>
    <t>11366-Aparatul primarului Tartaul de Salcie</t>
  </si>
  <si>
    <t>12240-Gradinita-cresa Zirnesti</t>
  </si>
  <si>
    <t>12333-Scoala muzicala "Vladimir Gnidenco" Burlaceni</t>
  </si>
  <si>
    <t>12367-Stadionul raional "Atlant"Cahul</t>
  </si>
  <si>
    <t>12485-Gradinita-cresa nr. 2 Trifestii Noi</t>
  </si>
  <si>
    <t>12487-Tabara de odihna si indremare a sanatatii copiilor "Romantica" Moscovei</t>
  </si>
  <si>
    <t>12515-Colectivul popular nr.2 "Craitele" Valeni</t>
  </si>
  <si>
    <t>12523-Teatrul de papusi Vadul lui Isac</t>
  </si>
  <si>
    <t>12580-Gradinita Paicu</t>
  </si>
  <si>
    <t>12581-Biblioteca Borciag</t>
  </si>
  <si>
    <t>12582-Formatia folclorica "Bogheana" Cislita-Prut</t>
  </si>
  <si>
    <t>12583-Formatia folclorica  Giurgiulesti</t>
  </si>
  <si>
    <t>12584-Orchestra de muzica populara "Vatra horelor" Slobozia Mare</t>
  </si>
  <si>
    <t>13330-Directia constructii si drumuri Cahul</t>
  </si>
  <si>
    <t>13331-Directia agricultura,relatii funciare,cadastru si patrimoniu public</t>
  </si>
  <si>
    <t>13332-Directia generala finante Cahul</t>
  </si>
  <si>
    <t>13470-Sectia Cultura Cahul</t>
  </si>
  <si>
    <t>14683-Muzeul s.Valeni</t>
  </si>
  <si>
    <t>14684-Muzeul s.Burlacu</t>
  </si>
  <si>
    <t>14857-Gradinita-cresa de copii "Garofita" s.Cotihana</t>
  </si>
  <si>
    <t>14858-Studioul coreografic "Iuventa" or.Cahul</t>
  </si>
  <si>
    <t>14884-Colectivul popular "Colibasanca" Colibas</t>
  </si>
  <si>
    <t>15168-Centrul militar teritorial Cahul</t>
  </si>
  <si>
    <t>15170-Gimnaziul "Ion Creanga" s.Zirnesti</t>
  </si>
  <si>
    <t>15171-Muzeul etnografic Crihana Veche</t>
  </si>
  <si>
    <t>15777-Gradinita de copii sat.Iujnoe</t>
  </si>
  <si>
    <t>15779-Gimnaziul-gradinita "Ivan Vazov" sat.Lopatica</t>
  </si>
  <si>
    <t>15780-Gimnaziul "Iaroslav Gasek" sat.Huluboaia</t>
  </si>
  <si>
    <t>15781-Gimnaziul-Gradinita Lesea Ukrainka s.Lucesti</t>
  </si>
  <si>
    <t>15782-Gimnaziul "Alecu Russo" sat.Ursoaia</t>
  </si>
  <si>
    <t>15783-Gimnaziul "Gheorghe Asachi" sat.Cucoara</t>
  </si>
  <si>
    <t>15790-Gradinita de copii s.Rumeantev</t>
  </si>
  <si>
    <t>15828-Serviciul de mediator comunitar Zirnesti</t>
  </si>
  <si>
    <t>15883-Gimnaziul - gradinita Constantin Stere sat. Chircani</t>
  </si>
  <si>
    <t>15884-Scoala Primara - gradinita Grigore Vieru sat. Frumusica</t>
  </si>
  <si>
    <t>15885-Gimnaziul "Mihai Eminescu” sat. Crihana Veche</t>
  </si>
  <si>
    <t>16017-Ansamblul Filarmonic</t>
  </si>
  <si>
    <t>16027-Institutia Publica "Centrul de Tineret Cahul"</t>
  </si>
  <si>
    <t>16091-Directia economie si atragerea investitiilor</t>
  </si>
  <si>
    <t>16663-Centrul Municipal de Tineret Cahul</t>
  </si>
  <si>
    <t>16835-I.P. Scoala Sportiva Raionala Cahul</t>
  </si>
  <si>
    <t>16920-Gimnaziul "Mihai Kogalniceanu" s.Cotihana , r.Cahul</t>
  </si>
  <si>
    <t>R222100</t>
  </si>
  <si>
    <t>01783-Gimnaziul "Nicolaie Botgros" Chiselia</t>
  </si>
  <si>
    <t>01785-Liceul Teoretic "Nicolaie Mihai" s.Ciobalaccia</t>
  </si>
  <si>
    <t>01786-Gimnaziul "Stefan cel Mare" s.Cirpest</t>
  </si>
  <si>
    <t>01788-Gimnaziul "Grigore Vieru" s.Costangalia</t>
  </si>
  <si>
    <t>01789-Gimnaziul Enichioi</t>
  </si>
  <si>
    <t>01791-Gimnaziul "Vasile Pirvan" s.Gotest</t>
  </si>
  <si>
    <t>01792-Gimnaziul Haragis</t>
  </si>
  <si>
    <t>01793-Gimnaziul Larguta</t>
  </si>
  <si>
    <t>01795-Liceul Teoretic "Dimitrie Cantemir" or.Cantemir</t>
  </si>
  <si>
    <t>01796-Gimnaziul "Alexandru Puskin" or.Cantemir</t>
  </si>
  <si>
    <t>01797-Gimnaziul "Mihai Eminescu" or.Cantemir</t>
  </si>
  <si>
    <t>01798-Gimnaziul "Mihai Sadoveanu" Hanaseni</t>
  </si>
  <si>
    <t>01799-Gimnaziul Plopi</t>
  </si>
  <si>
    <t>01800-Gimnaziul Porumbesti</t>
  </si>
  <si>
    <t>01801-Gimnaziul "Nicolaie Sulac" Sadic</t>
  </si>
  <si>
    <t>01844-Gimnaziul "Ivan Vazov" Stoianovca</t>
  </si>
  <si>
    <t>01845-Gimnaziul "Delta" Tartaul</t>
  </si>
  <si>
    <t>01847-Gimnaziul "Ion Cojocaru" Tiganca</t>
  </si>
  <si>
    <t>01850-Gimnaziul "Paraskieva Wiszniowska" din s.Visniovca</t>
  </si>
  <si>
    <t>04050-Aparatul Directiei invatamint  Cantemir</t>
  </si>
  <si>
    <t>04060-Aparatul Sectiei Cultura,Turism ,Tineret si Sport Cantemir</t>
  </si>
  <si>
    <t>04783-Caminul cultural Tartaul</t>
  </si>
  <si>
    <t>04807-Gradinita Ciietu</t>
  </si>
  <si>
    <t>04810-Biblioteca Ciietu</t>
  </si>
  <si>
    <t>04813-Caminul cultural Ciietu</t>
  </si>
  <si>
    <t>04818-Gradinita nr.1 Gotesti</t>
  </si>
  <si>
    <t>04821-Caminul cultural Gotesti</t>
  </si>
  <si>
    <t>04822-Biblioteca Constantinesti</t>
  </si>
  <si>
    <t>04823-Biblioteca Gotesti</t>
  </si>
  <si>
    <t>04826-Gradinita Pleseni</t>
  </si>
  <si>
    <t>04827-Gradinita Hanaseni</t>
  </si>
  <si>
    <t>04829-Caminul cultural Pleseni</t>
  </si>
  <si>
    <t>04830-Biblioteca Hanaseni</t>
  </si>
  <si>
    <t>04831-Biblioteca Pleseni</t>
  </si>
  <si>
    <t>04834-Gradinita Sadic</t>
  </si>
  <si>
    <t>04837-Caminul cultural Sadic</t>
  </si>
  <si>
    <t>04838-Caminul cultural Taraclia</t>
  </si>
  <si>
    <t>04839-Biblioteca Taraclia</t>
  </si>
  <si>
    <t>04840-Biblioteca Sadic</t>
  </si>
  <si>
    <t>04844-Caminul cultural Cirpesti</t>
  </si>
  <si>
    <t>04845-Biblioteca Cirpesti</t>
  </si>
  <si>
    <t>04847-Gradinita Cirpesti</t>
  </si>
  <si>
    <t>04849-Gradinita Cociulia</t>
  </si>
  <si>
    <t>04851-Caminul cultural Cociulia</t>
  </si>
  <si>
    <t>04852-Biblioteca Cociulia</t>
  </si>
  <si>
    <t>04861-Caminul cultural Cisla</t>
  </si>
  <si>
    <t>04866-Biblioteca Cisla</t>
  </si>
  <si>
    <t>04869-Gradinita nr.1 Cantemir</t>
  </si>
  <si>
    <t>04871-Biblioteca nr. 1 Cantemir</t>
  </si>
  <si>
    <t>04875-Gradinita Hirtop</t>
  </si>
  <si>
    <t>04877-Gradinita Porumbesti</t>
  </si>
  <si>
    <t>04882-Caminul cultural Cania</t>
  </si>
  <si>
    <t>04883-Caminul cultural Plopi</t>
  </si>
  <si>
    <t>04884-Caminul cultural Hirtop</t>
  </si>
  <si>
    <t>04885-Caminul cultural Porumbesti</t>
  </si>
  <si>
    <t>04886-Biblioteca Cania</t>
  </si>
  <si>
    <t>04887-Biblioteca Hirtop</t>
  </si>
  <si>
    <t>04888-Biblioteca Taraclia</t>
  </si>
  <si>
    <t>04889-Biblioteca Porumbesti</t>
  </si>
  <si>
    <t>04892-Gradinita Tartaul</t>
  </si>
  <si>
    <t>04898-Caminul cultural Craciun</t>
  </si>
  <si>
    <t>04899-Caminul cultural Lingura</t>
  </si>
  <si>
    <t>04900-Biblioteca Tartaul</t>
  </si>
  <si>
    <t>04901-Biblioteca Craciun</t>
  </si>
  <si>
    <t>04902-Biblioteca Lingura</t>
  </si>
  <si>
    <t>04906-Gradinita Tiganca</t>
  </si>
  <si>
    <t>04908-Gradinita Stoianovca</t>
  </si>
  <si>
    <t>04915-Caminul cultural Stoianovca</t>
  </si>
  <si>
    <t>04918-Biblioteca Stoianovca</t>
  </si>
  <si>
    <t>04920-Gradinita Larguta</t>
  </si>
  <si>
    <t>04922-Caminul cultural Larguta</t>
  </si>
  <si>
    <t>04923-Biblioteca Larguta</t>
  </si>
  <si>
    <t>04925-Gradinita Visniovca</t>
  </si>
  <si>
    <t>04926-Gradinita Samalia</t>
  </si>
  <si>
    <t>04929-Caminul cultural Visniovca</t>
  </si>
  <si>
    <t>04930-Caminul cultural Samalia</t>
  </si>
  <si>
    <t>04931-Biblioteca Samalia</t>
  </si>
  <si>
    <t>04932-Biblioteca Visniovca</t>
  </si>
  <si>
    <t>04934-Gradinita Baimaclia</t>
  </si>
  <si>
    <t>04936-Gradinita Bobocica</t>
  </si>
  <si>
    <t>04945-Caminul cultural Baimaclia</t>
  </si>
  <si>
    <t>04946-Caminul cultural Acui</t>
  </si>
  <si>
    <t>04947-Caminul cultural Bobocica</t>
  </si>
  <si>
    <t>04948-Caminul cultural Enichioi</t>
  </si>
  <si>
    <t>04949-Caminul cultural Suhat</t>
  </si>
  <si>
    <t>04950-Caminul cultural Tolica</t>
  </si>
  <si>
    <t>04951-Biblioteca Baimaclia</t>
  </si>
  <si>
    <t>04952-Biblioteca Acui</t>
  </si>
  <si>
    <t>04953-Biblioteca Enichioi</t>
  </si>
  <si>
    <t>04954-Biblioteca Suhat</t>
  </si>
  <si>
    <t>04955-Biblioteca Tolica</t>
  </si>
  <si>
    <t>04956-Gradinita Flocoasa</t>
  </si>
  <si>
    <t>04958-Gradinita Chioselia</t>
  </si>
  <si>
    <t>04959-Gradinita Costangalia</t>
  </si>
  <si>
    <t>04964-Caminul cultural Chioselia</t>
  </si>
  <si>
    <t>04965-Caminul cultural Costangalia</t>
  </si>
  <si>
    <t>04966-Caminul cultural Tarancuta</t>
  </si>
  <si>
    <t>04967-Biblioteca Tarancuta</t>
  </si>
  <si>
    <t>04968-Biblioteca Chioselia</t>
  </si>
  <si>
    <t>04969-Biblioteca Costangalia</t>
  </si>
  <si>
    <t>04970-Gradinita Ciobalaccia</t>
  </si>
  <si>
    <t>04974-Caminul cultural Ciobalaccia</t>
  </si>
  <si>
    <t>04976-Biblioteca Flocoasa</t>
  </si>
  <si>
    <t>04977-Biblioteca Ciobalaccia</t>
  </si>
  <si>
    <t>04980-Gradinita Antonesti</t>
  </si>
  <si>
    <t>04982-Gradinita Toceni</t>
  </si>
  <si>
    <t>04983-Gradinita Leca</t>
  </si>
  <si>
    <t>04985-Gradinita Vilcele</t>
  </si>
  <si>
    <t>04988-Biblioteca Antonesti</t>
  </si>
  <si>
    <t>04989-Biblioteca Leca</t>
  </si>
  <si>
    <t>04990-Biblioteca Toceni</t>
  </si>
  <si>
    <t>04991-Biblioteca Vilcele</t>
  </si>
  <si>
    <t>04992-Caminul cultural Antonesti</t>
  </si>
  <si>
    <t>04993-Clubul Leca</t>
  </si>
  <si>
    <t>04994-Clubul Toceni</t>
  </si>
  <si>
    <t>04995-Clubul Vilcele</t>
  </si>
  <si>
    <t>04997-Gradinita Capaclia</t>
  </si>
  <si>
    <t>04998-Gradinita Haragis</t>
  </si>
  <si>
    <t>05001-Caminul cultural Capaclia</t>
  </si>
  <si>
    <t>05002-Caminul cultural Haragis</t>
  </si>
  <si>
    <t>05003-Biblioteca Capaclia</t>
  </si>
  <si>
    <t>05731-Gradinita nr. 2 Dimitrov</t>
  </si>
  <si>
    <t>05732-Gradinita nr. 2 Gotesti</t>
  </si>
  <si>
    <t>05733-Gradinita nr. 4 Gotesti</t>
  </si>
  <si>
    <t>05735-Caminul cultural Constantinesti</t>
  </si>
  <si>
    <t>05736-Gradinita nr. 2 Cociulia</t>
  </si>
  <si>
    <t>05738-Gradinita nr.2 Cantemir</t>
  </si>
  <si>
    <t>05740-Biblioteca nr. 2 Cantemir</t>
  </si>
  <si>
    <t>05744-Gradinita  Cania</t>
  </si>
  <si>
    <t>05745-Gradinita nr. 2 Plopi</t>
  </si>
  <si>
    <t>05748-Biblioteca nr. 2 Baimaclia</t>
  </si>
  <si>
    <t>09244-Gradinita Iepureni</t>
  </si>
  <si>
    <t>09245-Caminul cultural Iepureni</t>
  </si>
  <si>
    <t>09246-Biblioteca Iepureni</t>
  </si>
  <si>
    <t>09247-Gradinita Enichioi</t>
  </si>
  <si>
    <t>09708-Muzeul Cantemir</t>
  </si>
  <si>
    <t>09710-Caminul cultural Cantemir</t>
  </si>
  <si>
    <t>09711-Scoala de Arte "V.Hanganu" Cantemir</t>
  </si>
  <si>
    <t>09712-Centrul de creatie Cantemir</t>
  </si>
  <si>
    <t>09713-Scoala sportiva Cantemir</t>
  </si>
  <si>
    <t>10201-Biblioteca de copii Cirpesti</t>
  </si>
  <si>
    <t>10653-Aparatul primarului Antonesti</t>
  </si>
  <si>
    <t>10654-Aparatul primarului Baimaclia</t>
  </si>
  <si>
    <t>10655-Aparatul primarului Cania</t>
  </si>
  <si>
    <t>10656-Aparatul primarului Capaclia</t>
  </si>
  <si>
    <t>10657-Aparatul primarului Chioselia</t>
  </si>
  <si>
    <t>10658-Aparatul primarului Ciobalaccia</t>
  </si>
  <si>
    <t>10659-Aparatul primarului Cirpesti</t>
  </si>
  <si>
    <t>10660-Aparatul primarului Cociulia</t>
  </si>
  <si>
    <t>10661-Aparatul primarului Gotesti</t>
  </si>
  <si>
    <t>10662-Aparatul primarului Larguta</t>
  </si>
  <si>
    <t>10663-Aparatul primarului Pleseni</t>
  </si>
  <si>
    <t>10664-Aparatul primarului Sadic</t>
  </si>
  <si>
    <t>10665-Aparatul primarului Tartaul</t>
  </si>
  <si>
    <t>10666-Aparatul primarului Tiganca</t>
  </si>
  <si>
    <t>10667-Aparatul primarului Visniovca</t>
  </si>
  <si>
    <t>10668-Aparatul primarului orasului Cantemir</t>
  </si>
  <si>
    <t>11367-Aparatul primarului Ciietu</t>
  </si>
  <si>
    <t>11368-Aparatul primarului Chisla</t>
  </si>
  <si>
    <t>11369-Aparatul primarului Costangalia</t>
  </si>
  <si>
    <t>11370-Aparatul primarului Enichioi</t>
  </si>
  <si>
    <t>11371-Aparatul primarului Haraghis</t>
  </si>
  <si>
    <t>11372-Aparatul primarului Lingura</t>
  </si>
  <si>
    <t>11373-Aparatul primarului Plopi</t>
  </si>
  <si>
    <t>11374-Aparatul primarului Porumbesti</t>
  </si>
  <si>
    <t>11375-Aparatul primarului Stoianovca</t>
  </si>
  <si>
    <t>11376-Aparatul primarului Samalia</t>
  </si>
  <si>
    <t>11377-Aparatul primarului Toceni</t>
  </si>
  <si>
    <t>11603-Aparatul Presedintelui raionului Cantemir</t>
  </si>
  <si>
    <t>12244-Colective populare model Cantemir</t>
  </si>
  <si>
    <t>12399-Biblioteca Haraghis</t>
  </si>
  <si>
    <t>12522-Stadionul sportiv "Fortuna" Pleseni</t>
  </si>
  <si>
    <t>14648-Gimnaziul "Liubomir Chiriac"Antonesti</t>
  </si>
  <si>
    <t>14652-Gimnaziul "Mihai Eminescu" Baimaclia</t>
  </si>
  <si>
    <t>14653-Gimnaziul "Ion Creanga" Cania</t>
  </si>
  <si>
    <t>14654-Gimnaziul Capaclia</t>
  </si>
  <si>
    <t>14655-Gimnaziul Ciietu</t>
  </si>
  <si>
    <t>14706-Directia Finante</t>
  </si>
  <si>
    <t>14707-Directia agricultura,economie,dezvoltare regionala si atragerea investitiilor Cantemir</t>
  </si>
  <si>
    <t>15131-Gimnaziul  "Valeriu Hanganu" s.Cociulia</t>
  </si>
  <si>
    <t>15162-Gradinita de copii din s.Suhat</t>
  </si>
  <si>
    <t>15163-Gradinita de copii din s. Tolica</t>
  </si>
  <si>
    <t>15183-Muzeul Tartaul</t>
  </si>
  <si>
    <t>15644-Gimnaziu-Gradinita "V.Curbet" Tarancuta</t>
  </si>
  <si>
    <t>15827-Muzeul de etnografie Cania</t>
  </si>
  <si>
    <t>15848-Gimnaziu - gradinita Cisla</t>
  </si>
  <si>
    <t>16024-Gimnaziul-gradinita Lingura</t>
  </si>
  <si>
    <t>16116-Centrul de Cultura, Sport si Agrement</t>
  </si>
  <si>
    <t>16120-Gradinita Acui</t>
  </si>
  <si>
    <t>16640-Muzeul or Cantemir</t>
  </si>
  <si>
    <t>16664-Gradinita de Copii Ghioltosu</t>
  </si>
  <si>
    <t>R222500</t>
  </si>
  <si>
    <t>01545-Serviciul de deservire a scolilor</t>
  </si>
  <si>
    <t>01549-Gimnaziul "Pavel Tihon" Radeni</t>
  </si>
  <si>
    <t>01550-Gimnaziul Oniscani</t>
  </si>
  <si>
    <t>01586-Gimnaziul "Ion Creanga" or.Calarasi</t>
  </si>
  <si>
    <t>01588-Gimnaziul Peticeni</t>
  </si>
  <si>
    <t>01589-Gimnaziul Pirjolteni</t>
  </si>
  <si>
    <t>01596-Gimnaziul Bahmut</t>
  </si>
  <si>
    <t>01598-Gimnaziul Hoginesti</t>
  </si>
  <si>
    <t>01604-Gimnaziul Temeleuti</t>
  </si>
  <si>
    <t>01605-Gimnaziul Raciula</t>
  </si>
  <si>
    <t>01606-Gimnaziul Sadova</t>
  </si>
  <si>
    <t>01607-Liceul teoretic "Vasile Alecsandri"</t>
  </si>
  <si>
    <t>01608-Gimnaziu "Stefan cel Mare" s.Bravicea</t>
  </si>
  <si>
    <t>01610-Liceul teoretic "Mihai Eminescu" Sipoteni</t>
  </si>
  <si>
    <t>01611-Liceul teoretic "Mihai Sadoveanu" or.Calarasi</t>
  </si>
  <si>
    <t>01613-Gimnaziu Saseni</t>
  </si>
  <si>
    <t>01614-Gimnaziul Valcinet</t>
  </si>
  <si>
    <t>01615-Gimnaziul Hirjauca</t>
  </si>
  <si>
    <t>01616-IP Gimnaziul "Constantin Etco" Horodiste</t>
  </si>
  <si>
    <t>01618-Gimnaziul Pitusca</t>
  </si>
  <si>
    <t>01620-Scoala primara or.Calarasi</t>
  </si>
  <si>
    <t>01622-Directia Finante Calarasi</t>
  </si>
  <si>
    <t>01623-Muzeul  Stefan cel Mare Bahmut</t>
  </si>
  <si>
    <t>01628-Centrul Cultural Mindra</t>
  </si>
  <si>
    <t>01631-Serviciul de pompieri si salvatori Oniscani</t>
  </si>
  <si>
    <t>01635-Muzeul de etnografie Calarasi</t>
  </si>
  <si>
    <t>01753-Centrul pentru tineret "Gladiator club" Tuzara</t>
  </si>
  <si>
    <t>01754-Gradinita Tuzara</t>
  </si>
  <si>
    <t>03992-Sectia politici educationale si management  Calarasi</t>
  </si>
  <si>
    <t>05450-Gradinita Sadova</t>
  </si>
  <si>
    <t>05452-Biblioteca Sadova</t>
  </si>
  <si>
    <t>05453-Centrul cultural Sadova</t>
  </si>
  <si>
    <t>06962-Gradinita-cresa nr. 3 Calarasi</t>
  </si>
  <si>
    <t>06963-Gradinita-cresa nr. 2 Calarasi</t>
  </si>
  <si>
    <t>06971-Scoala sportiva  specializata de rezerve olimpice ”Constantin Cobilean” Calarasi</t>
  </si>
  <si>
    <t>06972-Clubul sportiv "Mihai Viteazul"  Calarasi</t>
  </si>
  <si>
    <t>06976-Biblioteca Oricova</t>
  </si>
  <si>
    <t>06979-Gradinita Bahmut</t>
  </si>
  <si>
    <t>06981-Biblioteca Bahmut</t>
  </si>
  <si>
    <t>06985-Gradinita Temeleuti</t>
  </si>
  <si>
    <t>06990-Biblioteca nr. 1 Valcinet</t>
  </si>
  <si>
    <t>06991-Biblioteca Temeleuti</t>
  </si>
  <si>
    <t>06992-Centrul cultural Valcinet</t>
  </si>
  <si>
    <t>06993-Centrul Cultural Temeleuti</t>
  </si>
  <si>
    <t>06994-Gradinita Hirjauca</t>
  </si>
  <si>
    <t>06999-Biblioteca Hirjauca</t>
  </si>
  <si>
    <t>07000-Biblioteca Mindra</t>
  </si>
  <si>
    <t>07001-Biblioteca Palanca</t>
  </si>
  <si>
    <t>07002-Biblioteca Leordoaia</t>
  </si>
  <si>
    <t>07003-Centrul Cultural Hirjauca</t>
  </si>
  <si>
    <t>07004-Centrul Cultural Leordoaia</t>
  </si>
  <si>
    <t>07005-Gradinita Hirova</t>
  </si>
  <si>
    <t>07007-Biblioteca Hirova</t>
  </si>
  <si>
    <t>07008-Centrul cultural Hirova</t>
  </si>
  <si>
    <t>07009-Gradinita Horodiste</t>
  </si>
  <si>
    <t>07011-Biblioteca Horodiste</t>
  </si>
  <si>
    <t>07014-Gradinita Hoginesti</t>
  </si>
  <si>
    <t>07016-Biblioteca Hoginesti</t>
  </si>
  <si>
    <t>07017-Centrul Cultural Hoginesti</t>
  </si>
  <si>
    <t>07020-Biblioteca Dereneu</t>
  </si>
  <si>
    <t>07021-Centrul cultural Dereneu</t>
  </si>
  <si>
    <t>07022-Gradinita Pirjolteni</t>
  </si>
  <si>
    <t>07023-Gradinita Cabaiesti</t>
  </si>
  <si>
    <t>07028-Biblioteca Pirjolteni</t>
  </si>
  <si>
    <t>07029-Biblioteca Cabaiesti</t>
  </si>
  <si>
    <t>07030-Biblioteca Buda</t>
  </si>
  <si>
    <t>07031-Centrul cultural Pirjolteni</t>
  </si>
  <si>
    <t>07032-Centrul cultural Buda</t>
  </si>
  <si>
    <t>07037-Biblioteca Niscani</t>
  </si>
  <si>
    <t>07038-Biblioteca Paulesti</t>
  </si>
  <si>
    <t>07039-Centrul Cultural Niscani</t>
  </si>
  <si>
    <t>07040-Centrul cultural Paulesti</t>
  </si>
  <si>
    <t>07041-Gradinita Pitusca</t>
  </si>
  <si>
    <t>07042-Gradinita Varzarestii Noi</t>
  </si>
  <si>
    <t>07045-Biblioteca nr. 2 Pitusca</t>
  </si>
  <si>
    <t>07047-Biblioteca Varzarestii Noi</t>
  </si>
  <si>
    <t>07048-Centrul cultural Pitusca</t>
  </si>
  <si>
    <t>07049-Centrul cultural Varzarestii Noi</t>
  </si>
  <si>
    <t>07050-Gradinita Raciula</t>
  </si>
  <si>
    <t>07051-Gradinita Frumoasa</t>
  </si>
  <si>
    <t>07057-Biblioteca Raciula</t>
  </si>
  <si>
    <t>07058-Biblioteca Frumoasa</t>
  </si>
  <si>
    <t>07060-Centrul cultural Raciula</t>
  </si>
  <si>
    <t>07061-Centrul cultural Frumoasa</t>
  </si>
  <si>
    <t>07062-Gradinita Oniscani</t>
  </si>
  <si>
    <t>07063-Gradinita Hirbovat</t>
  </si>
  <si>
    <t>07066-Biblioteca Oniscani</t>
  </si>
  <si>
    <t>07067-Biblioteca Hirbovat</t>
  </si>
  <si>
    <t>07068-Centrul cultural Oniscani</t>
  </si>
  <si>
    <t>07069-Centrul cultural Hirbovat</t>
  </si>
  <si>
    <t>07070-Gradinita Radeni</t>
  </si>
  <si>
    <t>07072-Biblioteca Radeni</t>
  </si>
  <si>
    <t>07073-Centrul cultural Radeni</t>
  </si>
  <si>
    <t>07074-Gradinita nr. 1 Sipoteni</t>
  </si>
  <si>
    <t>07080-Biblioteca nr. 1 Sipoteni</t>
  </si>
  <si>
    <t>07081-Gradinita Tibirica</t>
  </si>
  <si>
    <t>07082-Gradinita Meleseni</t>
  </si>
  <si>
    <t>07085-Biblioteca  Tibirica</t>
  </si>
  <si>
    <t>07086-Biblioteca Meleseni</t>
  </si>
  <si>
    <t>07088-Centrul Cultural Meleseni</t>
  </si>
  <si>
    <t>07089-Gradinita Peticeni</t>
  </si>
  <si>
    <t>07090-Gradinita Novaci</t>
  </si>
  <si>
    <t>07095-Biblioteca Tuzara</t>
  </si>
  <si>
    <t>07097-Biblioteca Peticeni</t>
  </si>
  <si>
    <t>07099-Centrul Cultural Peticeni</t>
  </si>
  <si>
    <t>07100-Centrul cultural Novaci</t>
  </si>
  <si>
    <t>08452-Gradinita Bravicea</t>
  </si>
  <si>
    <t>08453-Scoala muzicala Bravicea</t>
  </si>
  <si>
    <t>08455-Centrul cultural Bravicea</t>
  </si>
  <si>
    <t>08456-Biblioteca  Bravicea</t>
  </si>
  <si>
    <t>08460-Biblioteca publica sateasca Bahu</t>
  </si>
  <si>
    <t>08461-Centrul cultural Bahu</t>
  </si>
  <si>
    <t>09228-Gradinita Saseni</t>
  </si>
  <si>
    <t>09229-Biblioteca publica sateasca Saseni</t>
  </si>
  <si>
    <t>09231-Muzeul Saseni</t>
  </si>
  <si>
    <t>09232-Centrul cultural Saseni</t>
  </si>
  <si>
    <t>10186-Gradinita Paulesti</t>
  </si>
  <si>
    <t>10192-Centrul cultural Sipoteni</t>
  </si>
  <si>
    <t>10219-Biblioteca nr. 2 Calarasi</t>
  </si>
  <si>
    <t>10226-Stadionul orasenesc Calarasi</t>
  </si>
  <si>
    <t>10548-Gradinita-cresa nr. 1 Calarasi</t>
  </si>
  <si>
    <t>10728-Aparatul primarului Sadova</t>
  </si>
  <si>
    <t>10934-Aparatul primarului Bravicea</t>
  </si>
  <si>
    <t>10978-Aparatul primarului Saseni</t>
  </si>
  <si>
    <t>11107-Aparatul  primarului orasului Calarasi</t>
  </si>
  <si>
    <t>11108-Aparatul primarului Bahmut</t>
  </si>
  <si>
    <t>11109-Aparatul primarului Valcinet</t>
  </si>
  <si>
    <t>11110-Aparatul primarului Hirjauca</t>
  </si>
  <si>
    <t>11111-Aparatul primarului Hirova</t>
  </si>
  <si>
    <t>11112-Aparatul primarului Horodiste</t>
  </si>
  <si>
    <t>11113-Aparatul primarului Hoginesti</t>
  </si>
  <si>
    <t>11114-Aparatul primarului Dereneu</t>
  </si>
  <si>
    <t>11115-Aparatul  primarului Pirjolteni</t>
  </si>
  <si>
    <t>11116-Aparatul primarului Niscani</t>
  </si>
  <si>
    <t>11117-Aparatul primarului Pitusca</t>
  </si>
  <si>
    <t>11118-Aparatul primarului Raciula</t>
  </si>
  <si>
    <t>11119-Aparatul primarului Oniscani</t>
  </si>
  <si>
    <t>11120-Aparatul primarului Radeni</t>
  </si>
  <si>
    <t>11121-Aparatul primarului Tibirica</t>
  </si>
  <si>
    <t>11122-Aparatul primarului Tuzara</t>
  </si>
  <si>
    <t>11140-Aparatul primarului Sipoteni</t>
  </si>
  <si>
    <t>11378-Aparatul primarului Buda</t>
  </si>
  <si>
    <t>11379-Aparatul  primarului Frumoasa</t>
  </si>
  <si>
    <t>11380-Aparatul primarului Meleseni</t>
  </si>
  <si>
    <t>11381-Aparatul primarului Paulesti</t>
  </si>
  <si>
    <t>11382-Aparatul primarului Cabaiesti</t>
  </si>
  <si>
    <t>11383-Aparatul  primarului Temeleuti</t>
  </si>
  <si>
    <t>11384-Aparatul primarului Peticeni</t>
  </si>
  <si>
    <t>11385-Aparatul primarului Varzarestii Noi</t>
  </si>
  <si>
    <t>11618-Aparatul Presedintelui raionului Calarasi</t>
  </si>
  <si>
    <t>11811-Directia economie si dezvoltare rurala Calarasi</t>
  </si>
  <si>
    <t>11815-Sectia managment al curiculum si formarea profesionala continua Calarasi</t>
  </si>
  <si>
    <t>12263-Muzeul Hoginesti</t>
  </si>
  <si>
    <t>12264-Scoala de arte Sipoteni</t>
  </si>
  <si>
    <t>12265-Muzeul Horodiste</t>
  </si>
  <si>
    <t>12266-Muzeul Valcinet</t>
  </si>
  <si>
    <t>12268-Muzeul Bravicea</t>
  </si>
  <si>
    <t>12338-Centrulcultural Cabaiesti</t>
  </si>
  <si>
    <t>12390-Tabara de odihna Oricova</t>
  </si>
  <si>
    <t>14888-Centrul militar al raionului Calarasi</t>
  </si>
  <si>
    <t>15106-Gradinita nr. 03 Sipoteni</t>
  </si>
  <si>
    <t>15579-Scoala primara-gradinita Niscani</t>
  </si>
  <si>
    <t>15643-Gradinita Valcinet</t>
  </si>
  <si>
    <t>15653-Scoala de Arte "George Enescu"</t>
  </si>
  <si>
    <t>15654-Sectia Cultura si Turism Calarasi</t>
  </si>
  <si>
    <t>15655-Colectivul Model</t>
  </si>
  <si>
    <t>15656-Centrul Cultural "Ion Ungureanu" Calarasi</t>
  </si>
  <si>
    <t>15657-Biblioteca Publica "Gr. Vieru"</t>
  </si>
  <si>
    <t>15687-Estrada de Vara</t>
  </si>
  <si>
    <t>16103-Serviciul de pompieri si salvatori</t>
  </si>
  <si>
    <t>16506-Scoala primara-gradinita Parcani</t>
  </si>
  <si>
    <t>16536-Muzeul de Etnografie Sipoteni</t>
  </si>
  <si>
    <t>16566-INSTITUTIA PUBLICA GIMNAZIUL TIBIRICA,S.TIBIRICA,R-NUL CALARASI</t>
  </si>
  <si>
    <t>16749-Cantina de ajutor social din comuna Dereneu</t>
  </si>
  <si>
    <t>16785-Sectia Constructii Calarasi</t>
  </si>
  <si>
    <t>16910-Scoala primara Hirova</t>
  </si>
  <si>
    <t>16911-Scoala primara-gradinita Dereneu</t>
  </si>
  <si>
    <t>16912-Scoala primara-gradinita Buda</t>
  </si>
  <si>
    <t>R222700</t>
  </si>
  <si>
    <t>01852-Biblioteca Plop</t>
  </si>
  <si>
    <t>01854-Centrul comunitar multifunctional de asistenta sociala Baccealia</t>
  </si>
  <si>
    <t>01856-Gradinita-cresa "Ghiocel" s.Salcuta</t>
  </si>
  <si>
    <t>01905-Centrul comunitar multifunctional de asistenta sociala Ucrainca</t>
  </si>
  <si>
    <t>01906-Centrul comunitar multifunctional de asistenta sociala Chircaesti</t>
  </si>
  <si>
    <t>03795-Aparatul directiei  educatie, cultura, tineret, sport si turism Causeni</t>
  </si>
  <si>
    <t>08834-Gradinita-cresa nr. 1 Causeni</t>
  </si>
  <si>
    <t>08835-Gradinita-cresa nr. 2 Causeni</t>
  </si>
  <si>
    <t>08836-Gradinita-cresa nr. 3 Causeni</t>
  </si>
  <si>
    <t>08837-Gradinita-cresa nr. 4 Causeni</t>
  </si>
  <si>
    <t>08838-Gradinita-cresa nr. 6 Causeni</t>
  </si>
  <si>
    <t>08843-Biblioteca nr. 1 Causeni</t>
  </si>
  <si>
    <t>08844-Biblioteca nr. 2 Causeni</t>
  </si>
  <si>
    <t>08846-Gradinita de copii Baccealia</t>
  </si>
  <si>
    <t>08848-Biblioteca Baccealia</t>
  </si>
  <si>
    <t>08849-Casa de cultura Baccealia</t>
  </si>
  <si>
    <t>08850-Gradinita Baimaclia</t>
  </si>
  <si>
    <t>08853-Biblioteca Baimaclia</t>
  </si>
  <si>
    <t>08854-Biblioteca Sirchiceni</t>
  </si>
  <si>
    <t>08855-Caminul cultural Baimaclia</t>
  </si>
  <si>
    <t>08856-Caminul cultural Sirchiceni</t>
  </si>
  <si>
    <t>08870-Gradinita Taraclia</t>
  </si>
  <si>
    <t>08872-Biblioteca Taraclia</t>
  </si>
  <si>
    <t>08874-Casa de cultura Taraclia</t>
  </si>
  <si>
    <t>08875-Gradinita Zaim</t>
  </si>
  <si>
    <t>08877-Biblioteca publica s. Zaim</t>
  </si>
  <si>
    <t>08880-Casa de cultura s.Zaim</t>
  </si>
  <si>
    <t>08882-Gradinita Chircaiesti</t>
  </si>
  <si>
    <t>08884-Biblioteca Chircaiesti</t>
  </si>
  <si>
    <t>08885-Caminul cultural Chircaiesti</t>
  </si>
  <si>
    <t>08886-Gradinita de copii Cirnateni</t>
  </si>
  <si>
    <t>08888-Biblioteca Cirnateni</t>
  </si>
  <si>
    <t>08889-Casa de  cultura Cirnateni</t>
  </si>
  <si>
    <t>08890-Gradinita de copii "Ingerasii" Opaci</t>
  </si>
  <si>
    <t>08892-Biblioteca Opaci</t>
  </si>
  <si>
    <t>08893-Casa de cultura Opaci</t>
  </si>
  <si>
    <t>08894-Gradinita de copii Saiti</t>
  </si>
  <si>
    <t>08896-Biblioteca Saiti</t>
  </si>
  <si>
    <t>08900-Biblioteca  Salcuta</t>
  </si>
  <si>
    <t>08902-Casa de cultura Salcuta</t>
  </si>
  <si>
    <t>08903-Gradinita Tanatari</t>
  </si>
  <si>
    <t>08907-Biblioteca publica s.Tanatari</t>
  </si>
  <si>
    <t>08908-Biblioteca Tanatarii Noi</t>
  </si>
  <si>
    <t>08909-Casa de cultura Tanatarii Noi</t>
  </si>
  <si>
    <t>08911-Gradinita de copii  Tocuz</t>
  </si>
  <si>
    <t>08913-Biblioteca Tocuz</t>
  </si>
  <si>
    <t>08915-Casa de  cultura Tocuz</t>
  </si>
  <si>
    <t>08916-Gradinita de copii Ucrainca</t>
  </si>
  <si>
    <t>08918-Biblioteca Ucrainca</t>
  </si>
  <si>
    <t>08919-Casa de  cultura Ucrainca</t>
  </si>
  <si>
    <t>08921-Gradinita de copii s.Ursoaia</t>
  </si>
  <si>
    <t>08923-Biblioteca Ursoaia</t>
  </si>
  <si>
    <t>08924-Casa de cultura Ursoaia</t>
  </si>
  <si>
    <t>08925-Gradinita-cresa "Prichindel" s.Firladeni</t>
  </si>
  <si>
    <t>08927-Biblioteca publica s.Firladeni</t>
  </si>
  <si>
    <t>08928-Biblioteca pentru copii s.Firladeni</t>
  </si>
  <si>
    <t>08929-Casa de  cultura Firladeni</t>
  </si>
  <si>
    <t>08930-Gradinita de copii Hagimus</t>
  </si>
  <si>
    <t>08932-Biblioteca Hagimus</t>
  </si>
  <si>
    <t>08933-Caminul cultural Hagimus</t>
  </si>
  <si>
    <t>08934-Gradinita Plop-Stiubei</t>
  </si>
  <si>
    <t>08935-Gradinita de copii Gradinita</t>
  </si>
  <si>
    <t>08938-Biblioteca Plop-Stiubei</t>
  </si>
  <si>
    <t>08941-Casa de  cultura Plop-Stiubei</t>
  </si>
  <si>
    <t>08942-Casa de cultura Gradinita</t>
  </si>
  <si>
    <t>08943-Gradinita de copii  Copanca</t>
  </si>
  <si>
    <t>08947-Biblioteca publica s.Copanca</t>
  </si>
  <si>
    <t>08949-Caminul cultural Copanca</t>
  </si>
  <si>
    <t>08950-Gradinita de copii nr. 1 Cainari</t>
  </si>
  <si>
    <t>08951-Gradinita de copii nr. 2 Cainari</t>
  </si>
  <si>
    <t>08953-Gradinita Coscalia</t>
  </si>
  <si>
    <t>08957-Casa de  cultura Coscalia</t>
  </si>
  <si>
    <t>08959-Gradinita de copii Pervomaisc</t>
  </si>
  <si>
    <t>08967-Biblioteca Pervomaisc</t>
  </si>
  <si>
    <t>08968-Biblioteca Constantinovca</t>
  </si>
  <si>
    <t>08972-Casa de  cultura Pervomaisc</t>
  </si>
  <si>
    <t>08973-Casa de cultura Constantinovca</t>
  </si>
  <si>
    <t>08977-Gradinita de copii Cirnatenii Noi</t>
  </si>
  <si>
    <t>08979-Biblioteca Cirnatenii Noi</t>
  </si>
  <si>
    <t>08980-Casa de cultura Cirnatenii Noi</t>
  </si>
  <si>
    <t>08981-Gradinita de copii Chircaiestii Noi</t>
  </si>
  <si>
    <t>08982-Gradinita de copii Ciuflesti</t>
  </si>
  <si>
    <t>08983-Gradinita de copii Baurci</t>
  </si>
  <si>
    <t>08987-Biblioteca Chircaiestii Noi</t>
  </si>
  <si>
    <t>08988-Biblioteca Ciuflesti</t>
  </si>
  <si>
    <t>08989-Biblioteca Baurci</t>
  </si>
  <si>
    <t>08990-Caminul cultural Chircaiestii Noi</t>
  </si>
  <si>
    <t>08991-Caminul cultural Ciuflesti</t>
  </si>
  <si>
    <t>08992-Caminul cultural Baurci</t>
  </si>
  <si>
    <t>09214-Biblioteca Grigorievca</t>
  </si>
  <si>
    <t>09215-Casa de  cultura Grigorievca</t>
  </si>
  <si>
    <t>09216-Biblioteca Coscalia</t>
  </si>
  <si>
    <t>09655-Gradinita-cresa nr. 7 Causeni</t>
  </si>
  <si>
    <t>09656-Gradinita de copii  Grigorievca</t>
  </si>
  <si>
    <t>09658-Biblioteca publica oraseneasca Cainari</t>
  </si>
  <si>
    <t>09660-Casa de cultural Cainari</t>
  </si>
  <si>
    <t>10489-Centrul militar teritorial Causeni</t>
  </si>
  <si>
    <t>11043-Aparatul primarului Grigorievca</t>
  </si>
  <si>
    <t>11044-Aparatul primarului orasului Causeni</t>
  </si>
  <si>
    <t>11045-Aparatul primarului Baccealia</t>
  </si>
  <si>
    <t>11046-Aparatul primarului Baimaclia</t>
  </si>
  <si>
    <t>11050-Aparatul primarului Taraclia</t>
  </si>
  <si>
    <t>11051-Aparatul primarului Zaim</t>
  </si>
  <si>
    <t>11052-Aparatul primarului Chircaiesti</t>
  </si>
  <si>
    <t>11053-Aparatul primarului Cirnateni</t>
  </si>
  <si>
    <t>11054-Aparatul primarului Opaci</t>
  </si>
  <si>
    <t>11055-Aparatul primarului Saiti</t>
  </si>
  <si>
    <t>11056-Aparatul primarului Salcuta</t>
  </si>
  <si>
    <t>11057-Aparatul primarului Tanatari</t>
  </si>
  <si>
    <t>11058-Aparatul primarului Tocuz</t>
  </si>
  <si>
    <t>11059-Aparatul primarului Ucrainca</t>
  </si>
  <si>
    <t>11060-Aparatul primarului Ursoaia</t>
  </si>
  <si>
    <t>11061-Aparatul primarului Firladeni</t>
  </si>
  <si>
    <t>11062-Aparatul primarului Hagimus</t>
  </si>
  <si>
    <t>11063-Aparatul primarului Plop-Stiubei</t>
  </si>
  <si>
    <t>11064-Aparatul primarului Copanca</t>
  </si>
  <si>
    <t>11065-Aparatul  primarului orasului Cainari</t>
  </si>
  <si>
    <t>11066-Aparatul primarului Coscalia</t>
  </si>
  <si>
    <t>11067-Aparatul primarului Pervomaisc</t>
  </si>
  <si>
    <t>11068-Aparatul primarului Cirnatenii Noi</t>
  </si>
  <si>
    <t>11069-Aparatul primarului Chircaiestii Noi</t>
  </si>
  <si>
    <t>11221-Caminul cultural Tanatari</t>
  </si>
  <si>
    <t>11386-Aparatul primarului Ciuflesti</t>
  </si>
  <si>
    <t>11387-Aparatul primarului Gradinita</t>
  </si>
  <si>
    <t>11388-Aparatul primarului Tanatarii Noi</t>
  </si>
  <si>
    <t>14281-Aparatul presedintelui raionului Causeni</t>
  </si>
  <si>
    <t>14536-Directia finante Causeni</t>
  </si>
  <si>
    <t>14539-Gimnaziul Ciuflesti</t>
  </si>
  <si>
    <t>14540-Gimnaziul Coscalia</t>
  </si>
  <si>
    <t>14541-I.P.Gimnaziul -Gradinita Constantinovca r.Causeni</t>
  </si>
  <si>
    <t>14542-Gimnaziul Ursoaia</t>
  </si>
  <si>
    <t>14543-Liceul Teoretic "Mihai Sadoveanu" s.Firladeni</t>
  </si>
  <si>
    <t>14544-Liceul Teoretic cu Profil Arte Grigore Grigoriu s.Cirnateni</t>
  </si>
  <si>
    <t>14545-Gimnaziul "Mihai Viteazul" s.Chircaiesti</t>
  </si>
  <si>
    <t>14546-Gimnaziul "Grigore Vieru" s.Baccealia</t>
  </si>
  <si>
    <t>14548-Gimnaziul Saiti</t>
  </si>
  <si>
    <t>14549-Gimnaziul Tocuz</t>
  </si>
  <si>
    <t>14550-Gimnaziul "Alexandru Sturza" s.Ucrainca</t>
  </si>
  <si>
    <t>14552-Liceul Teoretic "Ion Creanga" or.Causeni</t>
  </si>
  <si>
    <t>14553-Gimnaziul "Pantelimon Erhan" s.Tanatari</t>
  </si>
  <si>
    <t>14555-I.P.GIMNAZIUL-GRADINITA TANATARII NOI,RN.CAUSENI</t>
  </si>
  <si>
    <t>14556-Gimnaziul Plop-Stiubei</t>
  </si>
  <si>
    <t>14557-Gimnaziul Cirnatenii Noi</t>
  </si>
  <si>
    <t>14558-Gimnaziul "Ion Ungureanu" s.Opaci</t>
  </si>
  <si>
    <t>14559-Liceul Teoretic "Mesterul Manole" Salcuta</t>
  </si>
  <si>
    <t>14560-Gimnaziul "Vasile Alexandri" Copanca</t>
  </si>
  <si>
    <t>14561-Liceul Teoretic "A.Mateevici" Zaim</t>
  </si>
  <si>
    <t>14563-Gimnaziul "Prometeu" s.Copanca</t>
  </si>
  <si>
    <t>14564-Gimnaziul "Ioan Voda" s.Hagimus</t>
  </si>
  <si>
    <t>14565-Gimnaziul Chircaiestii Noi</t>
  </si>
  <si>
    <t>14566-Gimnaziul "V.Harnaj" s.Baimaclia</t>
  </si>
  <si>
    <t>14665-INSTITUTIA DE INVATAMINT LICEUL TEORETIC ALEXEI MATEEVICI OR. CAINARI</t>
  </si>
  <si>
    <t>14666-Liceul Teoretic "Stefan cel Mare" s.Taraclia</t>
  </si>
  <si>
    <t>14667-Liceul Teoretic "A.Puskin" or.Causeni</t>
  </si>
  <si>
    <t>14668-Liceul Teoreic "Mihai Eminescu" or.Causeni</t>
  </si>
  <si>
    <t>14669-Liceul Teoretic "A.Mateevici" or.Causeni</t>
  </si>
  <si>
    <t>14756-Centrul de crearea a copiilor si adolescentilor Causeni</t>
  </si>
  <si>
    <t>14764-Centrul de asistenta sociala de zi pentru copii Taraclia</t>
  </si>
  <si>
    <t>15688-Scoala de muzica s. Copanca</t>
  </si>
  <si>
    <t>15689-Scoala de Arte or. Causeni</t>
  </si>
  <si>
    <t>15690-Scoala de muzica or. Cainari</t>
  </si>
  <si>
    <t>15691-Casa muzeu "A.Mateevici" s. Zaim</t>
  </si>
  <si>
    <t>15692-Casa muzeu "A.Mateevici" or. Cainari</t>
  </si>
  <si>
    <t>15693-Biblioteca Publica raionala Causeni</t>
  </si>
  <si>
    <t>15694-Casa de Cultura raionala Causeni</t>
  </si>
  <si>
    <t>15695-Colective populare</t>
  </si>
  <si>
    <t>15696-Muzeul de istorie si etnografie or. Causeni</t>
  </si>
  <si>
    <t>15698-IP Scoala sportiva Causeni</t>
  </si>
  <si>
    <t>R222900</t>
  </si>
  <si>
    <t>03985-Directia  invatamint Cimislia</t>
  </si>
  <si>
    <t>04063-Sectia Cultura, Tineret si Sport  Cimislia</t>
  </si>
  <si>
    <t>05198-Biblioteca Codreni</t>
  </si>
  <si>
    <t>05202-Caminul cultural Codreni</t>
  </si>
  <si>
    <t>06479-Gradinita Troitcoe</t>
  </si>
  <si>
    <t>06481-Caminul cultural Troitcoe</t>
  </si>
  <si>
    <t>06491-Gradinita Satul-Nou</t>
  </si>
  <si>
    <t>06493-Biblioteca Satul-Nou</t>
  </si>
  <si>
    <t>06494-Caminul cultural Satul-Nou</t>
  </si>
  <si>
    <t>06496-Caminul cultural Suric</t>
  </si>
  <si>
    <t>06497-Biblioteca Suric</t>
  </si>
  <si>
    <t>06500-Caminul cultural Gradiste</t>
  </si>
  <si>
    <t>06501-Biblioteca Gradiste</t>
  </si>
  <si>
    <t>06503-Biblioteca Iurievca</t>
  </si>
  <si>
    <t>06504-Caminul cultural Iurievca</t>
  </si>
  <si>
    <t>06506-Caminul cultural Cenac</t>
  </si>
  <si>
    <t>06507-Biblioteca Cenac</t>
  </si>
  <si>
    <t>06511-Gradinita Cenac</t>
  </si>
  <si>
    <t>06512-Biblioteca Topala</t>
  </si>
  <si>
    <t>06513-Caminul cultural Topala</t>
  </si>
  <si>
    <t>06516-Biblioteca Gura Galbenei</t>
  </si>
  <si>
    <t>06517-Centru Cultural Gura Galbenei</t>
  </si>
  <si>
    <t>06520-Caminul cultural Albina</t>
  </si>
  <si>
    <t>06521-Biblioteca Albina</t>
  </si>
  <si>
    <t>06523-Gradinita Sagaidac</t>
  </si>
  <si>
    <t>06525-Biblioteca Sagaidac</t>
  </si>
  <si>
    <t>06526-Caminul cultural Sagaidac</t>
  </si>
  <si>
    <t>06528-Gradinita Hirtop</t>
  </si>
  <si>
    <t>06530-Biblioteca Hirtop</t>
  </si>
  <si>
    <t>06532-Biblioteca Ialpug</t>
  </si>
  <si>
    <t>06533-Caminul cultural Mereni</t>
  </si>
  <si>
    <t>06536-Gradinita Rindunica Cimislia</t>
  </si>
  <si>
    <t>06537-Gradinita Ghiocel Cimislia</t>
  </si>
  <si>
    <t>06538-Gradinita Fat-Frumos Cimislia</t>
  </si>
  <si>
    <t>06550-Biblioteca Valea Perjei</t>
  </si>
  <si>
    <t>06551-Caminul cultural Valea Perjei</t>
  </si>
  <si>
    <t>06553-Centrul cultural Costangalia</t>
  </si>
  <si>
    <t>06554-Gradinita Batir</t>
  </si>
  <si>
    <t>06556-Caminul cultural Batir</t>
  </si>
  <si>
    <t>06557-Biblioteca publica Batir</t>
  </si>
  <si>
    <t>06583-Biblioteca Ciucur-Mingir</t>
  </si>
  <si>
    <t>06584-Caminul cultural Ciucur-Mingir</t>
  </si>
  <si>
    <t>06586-Biblioteca Marienfeld</t>
  </si>
  <si>
    <t>06587-Caminul cultural Ialpujeni</t>
  </si>
  <si>
    <t>06588-Caminul cultural Marienfeld</t>
  </si>
  <si>
    <t>06589-Gradinita Javgur</t>
  </si>
  <si>
    <t>06590-Gradinita Maximeni</t>
  </si>
  <si>
    <t>06593-Caminul cultural Maximeni</t>
  </si>
  <si>
    <t>06594-Biblioteca Javgur</t>
  </si>
  <si>
    <t>06596-Gradinita Lipoveni</t>
  </si>
  <si>
    <t>06598-Caminul cultural Lipoveni</t>
  </si>
  <si>
    <t>06599-Caminul cultural Munteni</t>
  </si>
  <si>
    <t>06600-Caminul cultural Schinosica</t>
  </si>
  <si>
    <t>06601-Biblioteca Lipoveni</t>
  </si>
  <si>
    <t>06602-Biblioteca Munteni</t>
  </si>
  <si>
    <t>06606-Caminul cultural Mihailovca</t>
  </si>
  <si>
    <t>06608-Biblioteca Selemet</t>
  </si>
  <si>
    <t>06609-Caminul cultural Selemet</t>
  </si>
  <si>
    <t>09487-Caminul cultural Cimislia</t>
  </si>
  <si>
    <t>09489-Biblioteca Cimislia</t>
  </si>
  <si>
    <t>09509-Orchestra de muzica populara "Rapsozii" Cimislia</t>
  </si>
  <si>
    <t>09510-Fanfara Cimislia</t>
  </si>
  <si>
    <t>09529-Gradinita Viorica Cimislia</t>
  </si>
  <si>
    <t>09531-Gradinita  Scufita rosie  Cimislia</t>
  </si>
  <si>
    <t>09533-Caminul cultural Dimitrovca</t>
  </si>
  <si>
    <t>09547-Caminul cultural Ivanovca Noua</t>
  </si>
  <si>
    <t>09556-Biblioteca Ecaterinovca</t>
  </si>
  <si>
    <t>09557-Biblioteca Costangalia</t>
  </si>
  <si>
    <t>09558-Centrul cultural Ecaterinovca</t>
  </si>
  <si>
    <t>09559-Gradinita Gradiste</t>
  </si>
  <si>
    <t>09562-Biblioteca Fetita</t>
  </si>
  <si>
    <t>09564-Centrul Cultural din s.Hirtop</t>
  </si>
  <si>
    <t>09565-Biblioteca Mereni</t>
  </si>
  <si>
    <t>09566-Biblioteca Troitcoe</t>
  </si>
  <si>
    <t>09570-Biblioteca Maximeni</t>
  </si>
  <si>
    <t>09571-Caminul cultural Javgur</t>
  </si>
  <si>
    <t>09572-Gradinita Munteni</t>
  </si>
  <si>
    <t>09573-Gradinita Romanita Mihailovca</t>
  </si>
  <si>
    <t>09574-Biblioteca Mihailovca</t>
  </si>
  <si>
    <t>09595-Caminul cultural Porumbrei</t>
  </si>
  <si>
    <t>09596-Biblioteca Porumbrei</t>
  </si>
  <si>
    <t>10383-Gradinita Porumbrei</t>
  </si>
  <si>
    <t>10384-Gradinita Ialpujeni</t>
  </si>
  <si>
    <t>10389-Gradinita Selemet</t>
  </si>
  <si>
    <t>10396-Caminul cultural Fetita</t>
  </si>
  <si>
    <t>10399-Scoala de arte Cimislia</t>
  </si>
  <si>
    <t>10874-Aparatul  primarului Satul-Nou</t>
  </si>
  <si>
    <t>10875-Aparatul primarului Gradiste</t>
  </si>
  <si>
    <t>10876-Aparatul primarului Cenac</t>
  </si>
  <si>
    <t>10877-Aparatul primarului Gura Galbenei</t>
  </si>
  <si>
    <t>10878-Aparatulul primarului Sagaidac</t>
  </si>
  <si>
    <t>10879-Aparatul primarului orasului Cimislia</t>
  </si>
  <si>
    <t>10880-Aparatul primarului Ecaterinovca</t>
  </si>
  <si>
    <t>10881-Aparatul primarului Batir</t>
  </si>
  <si>
    <t>10885-Aparatul primarului Ciucur-Mingir</t>
  </si>
  <si>
    <t>10886-Aparatul primarului Ialpujeni</t>
  </si>
  <si>
    <t>10887-Aparatul primarului Javgur</t>
  </si>
  <si>
    <t>10888-Aparatul primarului Lipoveni</t>
  </si>
  <si>
    <t>10889-Aparatul primaruluii Mihailovca</t>
  </si>
  <si>
    <t>10890-Aparatul  primarului Selemet</t>
  </si>
  <si>
    <t>11198-Gradinita Guguta Gura-Galbenei</t>
  </si>
  <si>
    <t>11199-Complexul sportiv Gura-Galbenei</t>
  </si>
  <si>
    <t>11265-Aparatul primarului Hirtop</t>
  </si>
  <si>
    <t>11389-Aparatul primarului Albina</t>
  </si>
  <si>
    <t>11390-Aparatul primarului  Codreni</t>
  </si>
  <si>
    <t>11391-Aparatul  primarului Ivanovca Noua</t>
  </si>
  <si>
    <t>11392-Aparatul primarului  Porumbrei</t>
  </si>
  <si>
    <t>11393-Aparatul  primarului  Suric</t>
  </si>
  <si>
    <t>11394-Aparatul  primarului  Topala</t>
  </si>
  <si>
    <t>11395-Aparatul  primarului  Troitcoe</t>
  </si>
  <si>
    <t>11396-Aparatul primarului Valea Perjei</t>
  </si>
  <si>
    <t>12281-Tabara de odihna pentru copii</t>
  </si>
  <si>
    <t>12350-Gradinita de copii Fetita</t>
  </si>
  <si>
    <t>12574-Ansamblu de dans "La izvor" Cimislia</t>
  </si>
  <si>
    <t>12575-Formatie folclorica "Busuioc moldovenesc" Ialpujeni</t>
  </si>
  <si>
    <t>12620-Gradinita Foisor Cimislia</t>
  </si>
  <si>
    <t>12991-Formatia folclorica Ilincuta Batiri</t>
  </si>
  <si>
    <t>12997-Serviciul de salvatori si pompieri Gura-Galbenei</t>
  </si>
  <si>
    <t>12998-Teatrul de satira si umor Thalia Hirtop</t>
  </si>
  <si>
    <t>12999-Formatia folclorica Salcioara Hirtop</t>
  </si>
  <si>
    <t>13050-Formatia folclorica Spicusor Mihailovca</t>
  </si>
  <si>
    <t>13069-Gradinita  Bogdanowca Vechea</t>
  </si>
  <si>
    <t>13081-Stadionul orasenesc Cimislia</t>
  </si>
  <si>
    <t>13093-Formatia folclorica Datina Porumdrei</t>
  </si>
  <si>
    <t>13102-Scoala muzicala Selemet</t>
  </si>
  <si>
    <t>13103-Muzeul Selemet</t>
  </si>
  <si>
    <t>13106-Formatia folclorica Cununita Selemet</t>
  </si>
  <si>
    <t>13107-Ansamblul de dans Maruntica Selemet</t>
  </si>
  <si>
    <t>14349-Aparatul Presedintelui  Raionului Cimislia</t>
  </si>
  <si>
    <t>14350-Directia Economie,Agricultura,Investitii si Turizm Cimislia</t>
  </si>
  <si>
    <t>14352-Directia dezvoltare teritoriala Cimislia</t>
  </si>
  <si>
    <t>14356-Directia finante Cimislia</t>
  </si>
  <si>
    <t>14357-Muzeul de istorie, etnografie si arta Cimislia</t>
  </si>
  <si>
    <t>14359-Centru de tineret Cimislia</t>
  </si>
  <si>
    <t>14405-Liceul Teoretic M. Eminescu Cimislia</t>
  </si>
  <si>
    <t>14408-Gimnaziul A.Puskin Cimislia</t>
  </si>
  <si>
    <t>14410-Gimnaziul Sergiu Coipan Selemet</t>
  </si>
  <si>
    <t>14411-Liceul Teoretic Hyperion Gura Galbenei</t>
  </si>
  <si>
    <t>14412-Gimnaziul Stefan cel Mare Mihailovca</t>
  </si>
  <si>
    <t>14415-Liceul internat cu profil sportiv Lipoveni</t>
  </si>
  <si>
    <t>14418-Gimnaziul Porumbeni</t>
  </si>
  <si>
    <t>14419-Gimnaziul Cenac</t>
  </si>
  <si>
    <t>14420-Gimnaziul Hirtop</t>
  </si>
  <si>
    <t>14421-Gimnaziul Sagaidac</t>
  </si>
  <si>
    <t>14423-Gimnaziul Gradiste</t>
  </si>
  <si>
    <t>14424-Gimnaziul Javgur</t>
  </si>
  <si>
    <t>14425-Gimnaziul Batir</t>
  </si>
  <si>
    <t>14426-Gimnaziul Troitcoe</t>
  </si>
  <si>
    <t>14427-Gimnaziul Satul-Nou</t>
  </si>
  <si>
    <t>14441-Liceul Teoretic I.Creanga Cimislia</t>
  </si>
  <si>
    <t>14910-Centru social "Concordia"</t>
  </si>
  <si>
    <t>15015-Gradinita Iurievca</t>
  </si>
  <si>
    <t>15086-Formatia folclorica Opincutele Satul Nou</t>
  </si>
  <si>
    <t>15087-Formatia folclorica Haiducii Gura-Galbenei</t>
  </si>
  <si>
    <t>15187-Gradinita Suric</t>
  </si>
  <si>
    <t>15188-Gradinita Ecaterinovca</t>
  </si>
  <si>
    <t>15189-Gradinita Ivanovca Noua</t>
  </si>
  <si>
    <t>15190-Gradinita Valea-Perjei</t>
  </si>
  <si>
    <t>15234-Centrul raional de creatie Cimislia</t>
  </si>
  <si>
    <t>15235-Scoala primara-gradinita Codreni</t>
  </si>
  <si>
    <t>15236-Scoala sportiva Cimislia</t>
  </si>
  <si>
    <t>15263-Cantina sociala Selemet</t>
  </si>
  <si>
    <t>15730-Cantina de ajutor social Nadejda Gura Galbenei</t>
  </si>
  <si>
    <t>15731-Cantina de ajutor social "Casa Nadejda" din s.Satul Nou</t>
  </si>
  <si>
    <t>15732-Gradinita de copii s.Topala</t>
  </si>
  <si>
    <t>15774-Gradinita de copii s.Costangalia</t>
  </si>
  <si>
    <t>15775-Gradinita de copii s.Albina</t>
  </si>
  <si>
    <t>15876-Gradinita Mereni</t>
  </si>
  <si>
    <t>16004-Cantina de ajutor social "Speranta" din s.Maximeni com.Javgur</t>
  </si>
  <si>
    <t>16029-Scoala primara-gradinita "Liuba Dimitriu"  s.Ciucur-Minjir</t>
  </si>
  <si>
    <t>16072-Clubul sportiv Mihailovca</t>
  </si>
  <si>
    <t>16672-Formatia Folclorica "Vatra Dorului" Valea Perjei</t>
  </si>
  <si>
    <t>16836-INSTITUTIA PUBLICA SCOALA PRIMARA "DIMITRIE CANTEMIR " DIN S. IALPUJENI, RAIONUL CIMISLIA</t>
  </si>
  <si>
    <t>R223100</t>
  </si>
  <si>
    <t>03942-Aparatul Directiei edicatie</t>
  </si>
  <si>
    <t>03943-Aparatul Sectiei Cultura si Turism Criuleni</t>
  </si>
  <si>
    <t>05213-Caminul cultural Baltata</t>
  </si>
  <si>
    <t>05243-Gradinita Balabanesti</t>
  </si>
  <si>
    <t>05244-Gradinita Malaiesti</t>
  </si>
  <si>
    <t>05247-Scoala demuzica si arta plastica Balabanesti</t>
  </si>
  <si>
    <t>05249-Biblioteca Balabanesti</t>
  </si>
  <si>
    <t>05250-Biblioteca Malaiesti</t>
  </si>
  <si>
    <t>05251-Caminul cultural Balabanesti</t>
  </si>
  <si>
    <t>05252-Gradinita Baltata</t>
  </si>
  <si>
    <t>05254-Biblioteca Baltata</t>
  </si>
  <si>
    <t>05255-Gradinita Boscana</t>
  </si>
  <si>
    <t>05256-Gradinita Mardareuca</t>
  </si>
  <si>
    <t>05260-Biblioteca Boscana</t>
  </si>
  <si>
    <t>05261-Biblioteca Cosernita</t>
  </si>
  <si>
    <t>05262-Caminul cultural Boscana</t>
  </si>
  <si>
    <t>05264-Biblioteca Cimiseni</t>
  </si>
  <si>
    <t>05265-Caminul cultural Cimiseni</t>
  </si>
  <si>
    <t>05266-Gradinita Corjova(Criuleni)</t>
  </si>
  <si>
    <t>05268-Biblioteca Corjova(Criuleni)</t>
  </si>
  <si>
    <t>05269-Caminul cultural Corjova(Criuleni)</t>
  </si>
  <si>
    <t>05270-Gradinita Cruglic</t>
  </si>
  <si>
    <t>05272-Scoala de muzica si arta plastica  Cruglic</t>
  </si>
  <si>
    <t>05274-Biblioteca Cruglic</t>
  </si>
  <si>
    <t>05275-Caminul cultural Cruglic</t>
  </si>
  <si>
    <t>05276-Gradinita Drasliceni</t>
  </si>
  <si>
    <t>05277-Gradinita Ratus</t>
  </si>
  <si>
    <t>05280-Scoala sportiva Drasliceni</t>
  </si>
  <si>
    <t>05282-Biblioteca Drasliceni</t>
  </si>
  <si>
    <t>05283-Biblioteca Ratus</t>
  </si>
  <si>
    <t>05284-Caminul cultural Drasliceni</t>
  </si>
  <si>
    <t>05285-Caminul cultural Ratus</t>
  </si>
  <si>
    <t>05286-Gradinita Dubasarii Vechi</t>
  </si>
  <si>
    <t>05289-Scoala de muzica si arta plastica Dubasarii Vechi</t>
  </si>
  <si>
    <t>05290-Biblioteca Dubasarii Vechi</t>
  </si>
  <si>
    <t>05291-Caminul cultural Dubasarii Vechi</t>
  </si>
  <si>
    <t>05294-Biblioteca Hirtopul Mare</t>
  </si>
  <si>
    <t>05295-Caminul cultural Hirtopul Mare</t>
  </si>
  <si>
    <t>05297-Gradinita Hrusova</t>
  </si>
  <si>
    <t>05299-Biblioteca Hrusova</t>
  </si>
  <si>
    <t>05300-Caminul cultural Hrusova</t>
  </si>
  <si>
    <t>05301-Gradinita Isnovati</t>
  </si>
  <si>
    <t>05302-Gradinita Riscova</t>
  </si>
  <si>
    <t>05306-Biblioteca Isnovati</t>
  </si>
  <si>
    <t>05307-Biblioteca Riscova</t>
  </si>
  <si>
    <t>05308-Caminul cultural Isnovati</t>
  </si>
  <si>
    <t>05309-Caminul cultural Riscova</t>
  </si>
  <si>
    <t>05310-Gradinita Izbiste</t>
  </si>
  <si>
    <t>05312-Biblioteca Izbiste</t>
  </si>
  <si>
    <t>05313-Caminul cultural Izbiste</t>
  </si>
  <si>
    <t>05314-Gradinita Jevreni</t>
  </si>
  <si>
    <t>05315-Gradinita Raculesti</t>
  </si>
  <si>
    <t>05316-Gradinita Balasesti</t>
  </si>
  <si>
    <t>05320-Biblioteca Jevreni</t>
  </si>
  <si>
    <t>05321-Biblioteca Raculesti</t>
  </si>
  <si>
    <t>05322-Biblioteca Balasesti</t>
  </si>
  <si>
    <t>05323-Caminul cultural Jevreni</t>
  </si>
  <si>
    <t>05324-Caminul cultural Raculesti</t>
  </si>
  <si>
    <t>05325-Caminul cultural Balasesti</t>
  </si>
  <si>
    <t>05326-Gradinita Mascauti</t>
  </si>
  <si>
    <t>05330-Biblioteca Mascauti</t>
  </si>
  <si>
    <t>05331-Caminul cultural Mascauti</t>
  </si>
  <si>
    <t>05332-Gradinita Magdacesti</t>
  </si>
  <si>
    <t>05336-Caminul cultural Magdacesti</t>
  </si>
  <si>
    <t>05337-Gradinita Miclesti</t>
  </si>
  <si>
    <t>05338-Gradinita Stetcani</t>
  </si>
  <si>
    <t>05341-Biblioteca Miclesti</t>
  </si>
  <si>
    <t>05342-Biblioteca Stetcani</t>
  </si>
  <si>
    <t>05343-Caminul cultural Miclesti</t>
  </si>
  <si>
    <t>05344-Caminul cultural Stetcani</t>
  </si>
  <si>
    <t>05345-Gradinita Onitcani</t>
  </si>
  <si>
    <t>05347-Biblioteca Onitcani</t>
  </si>
  <si>
    <t>05348-Caminul cultural Onitcani</t>
  </si>
  <si>
    <t>05349-Gradinita Pascani</t>
  </si>
  <si>
    <t>05350-Gradinita Porumbeni</t>
  </si>
  <si>
    <t>05352-Biblioteca Pascani</t>
  </si>
  <si>
    <t>05353-Gradinita Slobozia-Dusca</t>
  </si>
  <si>
    <t>05356-Biblioteca Slobozia-Dusca</t>
  </si>
  <si>
    <t>05357-Caminul cultural Slobozia-Dusca</t>
  </si>
  <si>
    <t>05358-Gradinita Zaicana</t>
  </si>
  <si>
    <t>05363-Gradinita "Spicusor" Criuleni</t>
  </si>
  <si>
    <t>05369-Biblioteca Ohrincea</t>
  </si>
  <si>
    <t>05370-Caminul cultural Ohrincea</t>
  </si>
  <si>
    <t>05626-Gradinita Dolinnoe</t>
  </si>
  <si>
    <t>05631-Biblioteca Dolinnoe</t>
  </si>
  <si>
    <t>05633-Caminul cultural Dolinnoe</t>
  </si>
  <si>
    <t>05689-Centrul de creatie si agrement a elevilor</t>
  </si>
  <si>
    <t>05692-Scoala sportiva</t>
  </si>
  <si>
    <t>05695-Scoala de muzica si arta plastica Criuleni</t>
  </si>
  <si>
    <t>05706-Centru de cultura si tineret "Gr.Sirbu"</t>
  </si>
  <si>
    <t>09647-Statia de salvare pe apa Criuleni</t>
  </si>
  <si>
    <t>10696-Aparatul Primarului Balabanesti</t>
  </si>
  <si>
    <t>10697-Aparatul Primarului Boscana</t>
  </si>
  <si>
    <t>10698-Aparatul Primarului Cimiseni</t>
  </si>
  <si>
    <t>10699-Aparatul Primarului Corjova(Criuleni)</t>
  </si>
  <si>
    <t>10700-Aparatul Primarului Cruglic</t>
  </si>
  <si>
    <t>10701-Aparatul Primarului Drasliceni</t>
  </si>
  <si>
    <t>10702-Aparatul Primarului Dubasarii Vechi</t>
  </si>
  <si>
    <t>10703-Aparatul primaruluii Hirtopul Mare</t>
  </si>
  <si>
    <t>10704-Aparatul Primarului Miclesti</t>
  </si>
  <si>
    <t>10705-Aparatul Primarului Hrusova</t>
  </si>
  <si>
    <t>10706-Aparatul Primarului Isnovati</t>
  </si>
  <si>
    <t>10707-Aparatul Primarului Izbiste</t>
  </si>
  <si>
    <t>10708-Aparatul Primarului Jevreni</t>
  </si>
  <si>
    <t>10709-Aparatul Primarului Mascauti</t>
  </si>
  <si>
    <t>10710-Aparatul Primarului Magdacesti</t>
  </si>
  <si>
    <t>10711-Aparatul Primarului Onitcani</t>
  </si>
  <si>
    <t>10712-Aparatul Primarului Pascani</t>
  </si>
  <si>
    <t>10713-Aparatul Primarului  Slobozia-Dusca</t>
  </si>
  <si>
    <t>10714-Aparatul Primarului  Zaicana</t>
  </si>
  <si>
    <t>10715-Aparatul primarului  orasului Criuleni</t>
  </si>
  <si>
    <t>10766-Aparatul Primarului Baltata</t>
  </si>
  <si>
    <t>11295-Gradinita Hirtopul Mare</t>
  </si>
  <si>
    <t>11397-Aparatul Primarului Cosernita</t>
  </si>
  <si>
    <t>11398-Aparatul Primarului Dolinnoe</t>
  </si>
  <si>
    <t>11399-Aparatul Primarului Riscova</t>
  </si>
  <si>
    <t>11400-Aparatul Primarului Raculesti</t>
  </si>
  <si>
    <t>11604-Aparatul Presedintelui raionului Criuleni</t>
  </si>
  <si>
    <t>11702-Cabinet metodic a directiei edicatie</t>
  </si>
  <si>
    <t>12310-Gradinita Cosernita</t>
  </si>
  <si>
    <t>12311-Gradinita Cimiseni</t>
  </si>
  <si>
    <t>12477-Sectia administrativ-militara Criuleni</t>
  </si>
  <si>
    <t>13048-Centru pentru tineret Cosernita</t>
  </si>
  <si>
    <t>13056-Muzeu</t>
  </si>
  <si>
    <t>13101-Scoala sportiva Magdacesti</t>
  </si>
  <si>
    <t>13114-Biblioteca oraseneasca "Tamara Isac" Criuleni</t>
  </si>
  <si>
    <t>13117-Muzeul de Istorie si Etnografie Criuleni</t>
  </si>
  <si>
    <t>13119-Gradinita  "Mesteacanul" Criuleni</t>
  </si>
  <si>
    <t>13327-Directia constructii, gospodarie comunala si arhitectura</t>
  </si>
  <si>
    <t>13339-Gimnaziul Balabanesti</t>
  </si>
  <si>
    <t>13373-Gimnazuiul Baltata</t>
  </si>
  <si>
    <t>13412-Gimnaziul Corjova</t>
  </si>
  <si>
    <t>13427-Gimnaziul Drasliceni</t>
  </si>
  <si>
    <t>13431-Gimnaziul Ratus</t>
  </si>
  <si>
    <t>13434-Gimnaziul Hirtopul Mare</t>
  </si>
  <si>
    <t>13446-Gimnaziul Hrusova</t>
  </si>
  <si>
    <t>13447-Gimnaziul Isnovet</t>
  </si>
  <si>
    <t>13453-Gimnaziul Izbeste</t>
  </si>
  <si>
    <t>13458-Gimnaziul Miclesti</t>
  </si>
  <si>
    <t>13461-Gimnaziul Raculesti</t>
  </si>
  <si>
    <t>13463-Gimnaziul Slobozia Dusca</t>
  </si>
  <si>
    <t>13465-Gimnaziul Zaicana</t>
  </si>
  <si>
    <t>13466-Gimnaziul "Mihai Eminescu" Jevreni</t>
  </si>
  <si>
    <t>13471-Scoala primara "Haralambie Corbu" Dubasarii Vechi</t>
  </si>
  <si>
    <t>13473-Scoala primara Criuleni</t>
  </si>
  <si>
    <t>13474-Liceul Teoretuc Malaiesti</t>
  </si>
  <si>
    <t>13475-Liceul Teoretuc "Mihai Stratulat" Boscana</t>
  </si>
  <si>
    <t>13477-Liceul Teoretuc Cruglic</t>
  </si>
  <si>
    <t>13478-Liceul Teoretuc "Nicolae Donici" Dubasarii Vechi</t>
  </si>
  <si>
    <t>13483-Liceul Teoretuc Magdacesti</t>
  </si>
  <si>
    <t>13484-Gimnaziul Onitcani</t>
  </si>
  <si>
    <t>13485-Liceul Teoretuc "Boris Dinga" Criuleni</t>
  </si>
  <si>
    <t>13487-Directia finante</t>
  </si>
  <si>
    <t>13491-Directia agricultura, economie investitii,relatii externe si servicii funciare</t>
  </si>
  <si>
    <t>14779-Caminul cultural Pascani</t>
  </si>
  <si>
    <t>14869-Centrul pentru tineret Malaiestii Noi</t>
  </si>
  <si>
    <t>14875-Cantina Sociala</t>
  </si>
  <si>
    <t>15233-Gimnaziul "Ion Sirbu" Mascauti</t>
  </si>
  <si>
    <t>15641-Gimnaziul Hirtopul Mic</t>
  </si>
  <si>
    <t>15642-Gimnaziul Cimiseni</t>
  </si>
  <si>
    <t>15685-Scoala de Arte Magdacesti</t>
  </si>
  <si>
    <t>15959-Gimnaziul Stetcani</t>
  </si>
  <si>
    <t>15960-Gimnaziul Pascani</t>
  </si>
  <si>
    <t>15962-Gimnaziul Riscova</t>
  </si>
  <si>
    <t>16018-Centrul Resurse pentru Tineri - "UNIT"</t>
  </si>
  <si>
    <t>16267-Institutie prescolara Gradinita de copii Tic Pitic Mioveni</t>
  </si>
  <si>
    <t>16660-INSTITUTIA PUBLICA SCOALA SPORTIVA DIN DUBASARII VECHI</t>
  </si>
  <si>
    <t>16786-Centrul de Cultura,Tineret si Sport Zaicana</t>
  </si>
  <si>
    <t>16847-Muzeul "Vatra Neamului" s.Onitcani</t>
  </si>
  <si>
    <t>16851-Stadionul orasenesc Criuleni</t>
  </si>
  <si>
    <t>R223400</t>
  </si>
  <si>
    <t>01907-Centrul comunitar "Solnisco"</t>
  </si>
  <si>
    <t>01908-Gimnaziul "Mihail Baban" s. Arionesti</t>
  </si>
  <si>
    <t>01916-Centru de zi pentru copiii aflati in deficultate</t>
  </si>
  <si>
    <t>01972-Gimnaziul Igor Vieru din s.Cernoleuca r-nul Donduseni</t>
  </si>
  <si>
    <t>01973-Gimnaziul s.Taul</t>
  </si>
  <si>
    <t>01974-Gimnaziul s.Plop</t>
  </si>
  <si>
    <t>01975-Liceul teoretic "Puschin" or.Donduseni</t>
  </si>
  <si>
    <t>02526-Directia finante Donduseni</t>
  </si>
  <si>
    <t>02549-Gimnaziul s.Corbu</t>
  </si>
  <si>
    <t>02564-Gimnaziul s.Criscauti</t>
  </si>
  <si>
    <t>02578-Gimnaziul s.Donduseni</t>
  </si>
  <si>
    <t>02691-Gimnaziul s.Horodiste</t>
  </si>
  <si>
    <t>02698-Gimnaziul s.Pocrovca</t>
  </si>
  <si>
    <t>02700-Gimnaziul s.Scaieni</t>
  </si>
  <si>
    <t>02709-Tabara de odihna "Speranta" s.Plop</t>
  </si>
  <si>
    <t>04017-Aparatul Directiei Educatie</t>
  </si>
  <si>
    <t>05992-Gradinita Criscauti</t>
  </si>
  <si>
    <t>05993-Gradinita Teleseuca</t>
  </si>
  <si>
    <t>05997-Biblioteca Criscauti</t>
  </si>
  <si>
    <t>05998-Biblioteca Teleseuca</t>
  </si>
  <si>
    <t>05999-Caminul cultural Criscauti</t>
  </si>
  <si>
    <t>06000-Caminul cultural Teleseuca</t>
  </si>
  <si>
    <t>07651-Biblioteca Arionesti</t>
  </si>
  <si>
    <t>07652-Biblioteca Pocrovca</t>
  </si>
  <si>
    <t>07653-Caminul cultural Arionesti</t>
  </si>
  <si>
    <t>07654-Caminul cultural Pocrovca</t>
  </si>
  <si>
    <t>07657-Biblioteca Baraboi</t>
  </si>
  <si>
    <t>07658-Caminul cultural Baraboi</t>
  </si>
  <si>
    <t>07663-Biblioteca Mosana</t>
  </si>
  <si>
    <t>07664-Biblioteca s.Briceni</t>
  </si>
  <si>
    <t>07666-Caminul cultural Mosana</t>
  </si>
  <si>
    <t>07667-Caminul cultural s.Briceni</t>
  </si>
  <si>
    <t>07672-Biblioteca Cernoleuca</t>
  </si>
  <si>
    <t>07673-Biblioteca Climauti</t>
  </si>
  <si>
    <t>07674-Caminul cultural nr. 1 Cernoleuca</t>
  </si>
  <si>
    <t>07679-Biblioteca Corbu</t>
  </si>
  <si>
    <t>07680-Biblioteca Pivniceni</t>
  </si>
  <si>
    <t>07681-Biblioteca Rediul Mare</t>
  </si>
  <si>
    <t>07682-Caminul cultural Corbu</t>
  </si>
  <si>
    <t>07683-Caminul cultural Pivniceni</t>
  </si>
  <si>
    <t>07684-Caminul cultural Rediul Mare</t>
  </si>
  <si>
    <t>07685-Gradinita Corbu</t>
  </si>
  <si>
    <t>07693-Biblioteca Donduseni</t>
  </si>
  <si>
    <t>07694-Caminul cultural Donduseni</t>
  </si>
  <si>
    <t>07695-Gradinita nr. 1 or.Donduseni</t>
  </si>
  <si>
    <t>07696-Gradinita nr. 2 or.Donduseni</t>
  </si>
  <si>
    <t>07698-Gradinita "Andries" Donduseni</t>
  </si>
  <si>
    <t>07702-Biblioteca Plop</t>
  </si>
  <si>
    <t>07703-Biblioteca Elizavetovca</t>
  </si>
  <si>
    <t>07704-Caminul cultural Plop</t>
  </si>
  <si>
    <t>07705-Caminul cultural Elizavetovca</t>
  </si>
  <si>
    <t>07706-Gradinita Elizavetovca</t>
  </si>
  <si>
    <t>07710-Caminul cultural Horodiste</t>
  </si>
  <si>
    <t>07721-Biblioteca Sudarca</t>
  </si>
  <si>
    <t>07722-Caminul cultural Sudarca</t>
  </si>
  <si>
    <t>07723-Gradinita Sudarca</t>
  </si>
  <si>
    <t>07724-Gradinita Braicau</t>
  </si>
  <si>
    <t>07732-Biblioteca Taul</t>
  </si>
  <si>
    <t>07733-Caminul cultural Taul</t>
  </si>
  <si>
    <t>07734-Gradinita Taul</t>
  </si>
  <si>
    <t>07738-Biblioteca Frasin</t>
  </si>
  <si>
    <t>07739-Caminul cultural Frasin</t>
  </si>
  <si>
    <t>07855-Biblioteca Tirnova</t>
  </si>
  <si>
    <t>07856-Caminul cultural Tirnova</t>
  </si>
  <si>
    <t>10079-Centrul de creatie Donduseni</t>
  </si>
  <si>
    <t>10112-Caminul cultural Climauti</t>
  </si>
  <si>
    <t>10119-Gradinita nr. 3 Baraboi</t>
  </si>
  <si>
    <t>10120-Gradinita Cernoleuca</t>
  </si>
  <si>
    <t>10121-Gradinita Pivniceni</t>
  </si>
  <si>
    <t>10122-Gradinita Scaieni</t>
  </si>
  <si>
    <t>10331-Gradinita nr. 2 "Alunelul" Tirnova</t>
  </si>
  <si>
    <t>10332-Casa de cultura (f-ca de zahar) Donduseni</t>
  </si>
  <si>
    <t>10771-Aparatul primarului Arionesti</t>
  </si>
  <si>
    <t>10772-Aparatul primarului Baraboi</t>
  </si>
  <si>
    <t>10773-Aparatul primarului Mosana</t>
  </si>
  <si>
    <t>10774-Aparatul primarului Cernoleuca</t>
  </si>
  <si>
    <t>10775-Aparatul primarului Corbu</t>
  </si>
  <si>
    <t>10776-Aparatul primarului orasului Donduseni</t>
  </si>
  <si>
    <t>10777-Aparatul primarului Plop</t>
  </si>
  <si>
    <t>10778-Aparatul primarului Horodiste</t>
  </si>
  <si>
    <t>10780-Aparatul primarului Scaieni</t>
  </si>
  <si>
    <t>10781-Aparatul primarului Sudarca</t>
  </si>
  <si>
    <t>10783-Aparatul primarului Taul</t>
  </si>
  <si>
    <t>10784-Aparatul primarului Frasin</t>
  </si>
  <si>
    <t>10798-Aparatul primarului Tirnova</t>
  </si>
  <si>
    <t>11004-Aparatul primarului Criscauti</t>
  </si>
  <si>
    <t>11401-Aparatul primarului Briceni</t>
  </si>
  <si>
    <t>11402-Aparatul primarului Climauti</t>
  </si>
  <si>
    <t>11403-Aparatul primarului Donduseni</t>
  </si>
  <si>
    <t>11404-Aparatul primarului Pivniceni</t>
  </si>
  <si>
    <t>11405-Aparatul primarului Pocrovca</t>
  </si>
  <si>
    <t>11406-Aparatul primarului Rediul Mare</t>
  </si>
  <si>
    <t>11407-Aparatul primarului Teleseuca</t>
  </si>
  <si>
    <t>11408-Aparatul primarului Elizavetovca</t>
  </si>
  <si>
    <t>11607-Aparatul Presedintelui raionului Donduseni</t>
  </si>
  <si>
    <t>11907-Sectia Agricultura</t>
  </si>
  <si>
    <t>11908-Sectia constructii, investitii si economie</t>
  </si>
  <si>
    <t>11910-Centrul metodic al Directiei invatamint Donduseni</t>
  </si>
  <si>
    <t>12129-Gradinita Plop</t>
  </si>
  <si>
    <t>12185-Gradinita de copii Pocrovca</t>
  </si>
  <si>
    <t>12229-Caminul cultural Scaieni</t>
  </si>
  <si>
    <t>12318-Gradinita de copii Frasin</t>
  </si>
  <si>
    <t>12442-Gradinita de copii Arionesti</t>
  </si>
  <si>
    <t>12496-Gradinita de copii Mosana</t>
  </si>
  <si>
    <t>12497-Gradinita de copii Horodiste</t>
  </si>
  <si>
    <t>12498-Gradinita de copii Climauti</t>
  </si>
  <si>
    <t>14656-Liceul teoretic "A.Mateevici" Donduseni</t>
  </si>
  <si>
    <t>14657-Liceul teoretic "M.Eminescu" s.Sudarca</t>
  </si>
  <si>
    <t>14658-Gimnaziul s.Frasin</t>
  </si>
  <si>
    <t>14659-Gimnaziul s.Mosana</t>
  </si>
  <si>
    <t>14981-Muzeul Taul</t>
  </si>
  <si>
    <t>15185-Scoala primara-gradinita s. Briceni</t>
  </si>
  <si>
    <t>15710-Gimnaziul-gradinita "Ion Dediu" s.Rediul-Mare</t>
  </si>
  <si>
    <t>15794-Gimnaziul-gradinita "Constantin Negruzzi" s.Tirnova</t>
  </si>
  <si>
    <t>16064-Aparatul Sectiei Cultura, Turism,Tineret si Sport Donduseni</t>
  </si>
  <si>
    <t>16066-Casa raionala de cultura</t>
  </si>
  <si>
    <t>16136-Scoala de Arte Mihai Batrinu</t>
  </si>
  <si>
    <t>16137-Scoala sportiva</t>
  </si>
  <si>
    <t>16567-I. P. GIMNAZIUL PROMETEU DIN SATUL BARABOI, RAIONUL DONDUSENI</t>
  </si>
  <si>
    <t>16575-Biblioteca Donduseni</t>
  </si>
  <si>
    <t>R223600</t>
  </si>
  <si>
    <t>04013-Aparatul Directiei Educatiei Drochia</t>
  </si>
  <si>
    <t>04071-Aparatul Directiei Cultura si Turism a Consiliul Raional Drochia</t>
  </si>
  <si>
    <t>04114-IP "Scoala de arte din s.Pelinia"</t>
  </si>
  <si>
    <t>04223-Caminul cultural Pelinia</t>
  </si>
  <si>
    <t>04224-Biblioteca Pelinia</t>
  </si>
  <si>
    <t>04225-Biblioteca pentru copii Pelinia</t>
  </si>
  <si>
    <t>04303-Caminul cultural Sofia</t>
  </si>
  <si>
    <t>04304-Biblioteca Sofia</t>
  </si>
  <si>
    <t>04305-IP "Muzeul de istorie si etnografie din s.Sofia"</t>
  </si>
  <si>
    <t>04306-IP "Scoala de muzica pentru copii din s.Sofia"</t>
  </si>
  <si>
    <t>04309-Caminul cultural Dominteni</t>
  </si>
  <si>
    <t>04310-Biblioteca Dominteni</t>
  </si>
  <si>
    <t>04311-Biblioteca Petreni</t>
  </si>
  <si>
    <t>04317-Caminul cultural Hasnasenii Noi</t>
  </si>
  <si>
    <t>04318-Caminul cultural Hasnasenii Mari</t>
  </si>
  <si>
    <t>04319-Centrul Cultural Serghei Ciuhrii s.Moara de Piatra</t>
  </si>
  <si>
    <t>04320-Biblioteca Hasnasenii Noi</t>
  </si>
  <si>
    <t>04321-Biblioteca Hasnasenii Mari</t>
  </si>
  <si>
    <t>04322-Biblioteca Moara de Piatra</t>
  </si>
  <si>
    <t>06179-Gradinita nr. 1 Drochia</t>
  </si>
  <si>
    <t>06180-Gradinita nr. 3 Drochia</t>
  </si>
  <si>
    <t>06181-Gradinita nr. 5 Drochia</t>
  </si>
  <si>
    <t>06182-Gradinita nr. 8 Drochia</t>
  </si>
  <si>
    <t>06183-Gradinita nr. 9 Drochia</t>
  </si>
  <si>
    <t>06191-Biblioteca Miciurin</t>
  </si>
  <si>
    <t>06192-IP Biblioteca Publica Raionala Iulian Filip or. Drochia</t>
  </si>
  <si>
    <t>06193-Biblioteca pentru copii Drochia</t>
  </si>
  <si>
    <t>06195-Caminul cultural Miciurin</t>
  </si>
  <si>
    <t>06196-IP "Centrul Cultural Drochia"</t>
  </si>
  <si>
    <t>06197-Gradinita Chetrosu</t>
  </si>
  <si>
    <t>06202-Biblioteca Chetrosu</t>
  </si>
  <si>
    <t>06203-Caminul cultural Chetrosu</t>
  </si>
  <si>
    <t>06204-Gradinita Cotova</t>
  </si>
  <si>
    <t>06209-Biblioteca Cotova</t>
  </si>
  <si>
    <t>06210-Biblioteca Macareuca</t>
  </si>
  <si>
    <t>06211-Biblioteca Salvirii Vechi</t>
  </si>
  <si>
    <t>06212-Caminul cultural Cotova</t>
  </si>
  <si>
    <t>06213-Gradinita Ochiul Alb</t>
  </si>
  <si>
    <t>06215-Biblioteca Ochiul Alb</t>
  </si>
  <si>
    <t>06216-Caminul cultural Ochiul Alb</t>
  </si>
  <si>
    <t>06217-Gradinita Popestii de Sus</t>
  </si>
  <si>
    <t>06220-Biblioteca Popestii de Sus</t>
  </si>
  <si>
    <t>06221-Biblioteca Popestii de Jos</t>
  </si>
  <si>
    <t>06222-Caminul cultural Popestii de Sus</t>
  </si>
  <si>
    <t>06223-Caminul cultural Popestii de Jos</t>
  </si>
  <si>
    <t>06224-Gradinita Suri</t>
  </si>
  <si>
    <t>06227-Biblioteca Suri</t>
  </si>
  <si>
    <t>06228-Centrul Cultural Suri</t>
  </si>
  <si>
    <t>06229-Gradinita nr. 1 Tarigrad</t>
  </si>
  <si>
    <t>06230-Gradinita nr. 2 Tarigrad</t>
  </si>
  <si>
    <t>06234-Biblioteca Tarigrad</t>
  </si>
  <si>
    <t>06235-Centrul Cultural Tarigrad</t>
  </si>
  <si>
    <t>06239-Biblioteca Zgurita</t>
  </si>
  <si>
    <t>06240-Biblioteca Salvirii Noi</t>
  </si>
  <si>
    <t>06241-Biblioteca Holosnita Noua</t>
  </si>
  <si>
    <t>06242-Caminul cultural Zgurita</t>
  </si>
  <si>
    <t>06243-Caminul cultural Salvirii Vechi</t>
  </si>
  <si>
    <t>06244-Caminul cultural Iliciovca</t>
  </si>
  <si>
    <t>06245-Caminul cultural Ceapaevca</t>
  </si>
  <si>
    <t>06247-Biblioteca Drochia</t>
  </si>
  <si>
    <t>06248-Caminul cultural Drochia</t>
  </si>
  <si>
    <t>06249-Gradinita Antoneuca</t>
  </si>
  <si>
    <t>06253-Biblioteca Fintinita</t>
  </si>
  <si>
    <t>06254-Biblioteca Pervomaiscoe</t>
  </si>
  <si>
    <t>06255-Caminul cultural Fintinita</t>
  </si>
  <si>
    <t>06256-Caminul cultural Antoneuca</t>
  </si>
  <si>
    <t>06257-Caminul cultural Pervomaiscoe</t>
  </si>
  <si>
    <t>06261-Biblioteca Gribova</t>
  </si>
  <si>
    <t>06262-Biblioteca Baroncea Noua</t>
  </si>
  <si>
    <t>06263-Biblioteca Baroncea</t>
  </si>
  <si>
    <t>06264-Caminul cultural Baroncea</t>
  </si>
  <si>
    <t>06265-Caminul cultural Baroncea Noua</t>
  </si>
  <si>
    <t>06266-Caminul cultural Gribova</t>
  </si>
  <si>
    <t>06269-Biblioteca Nicoreni</t>
  </si>
  <si>
    <t>06270-Caminul cultural Nicoreni</t>
  </si>
  <si>
    <t>06272-Caminul cultural Mindic</t>
  </si>
  <si>
    <t>07713-Caminul cultural Maramonovca</t>
  </si>
  <si>
    <t>07714-Gradinita Maramonovca</t>
  </si>
  <si>
    <t>09692-IP "Muzeul Raional de Istorie,Etnografie si Arta Drochia"</t>
  </si>
  <si>
    <t>09829-Gradinita nr. 1 Hasnasenii Mari</t>
  </si>
  <si>
    <t>09830-Gradinita nr. 2 Hasnasenii Noi</t>
  </si>
  <si>
    <t>09831-Caminul cultural Lazo</t>
  </si>
  <si>
    <t>09832-Biblioteca Lazo</t>
  </si>
  <si>
    <t>09843-Gradinita nr. 1 Dominteni</t>
  </si>
  <si>
    <t>09844-Gradinita nr. 2 Dominteni</t>
  </si>
  <si>
    <t>09845-Caminul cultural Petreni</t>
  </si>
  <si>
    <t>09846-Gradinita Petreni</t>
  </si>
  <si>
    <t>09847-Clubul Popestii Noi</t>
  </si>
  <si>
    <t>09848-Gradinita Sofia</t>
  </si>
  <si>
    <t>09853-Gradinita "Licurici" Pelinia</t>
  </si>
  <si>
    <t>09854-Colectivul popular Pelinia</t>
  </si>
  <si>
    <t>10236-Stadionul Pelinia</t>
  </si>
  <si>
    <t>10237-Gradinita "Clopotel" Pelinia</t>
  </si>
  <si>
    <t>10238-Gradinita "Steluta" Pelinia</t>
  </si>
  <si>
    <t>10239-Gradinita "Izvoras" Pelinia</t>
  </si>
  <si>
    <t>10315-IP "Scoala de muzica pentru copii or. Drochia"</t>
  </si>
  <si>
    <t>10316-Scoala de arte plastice Drochia</t>
  </si>
  <si>
    <t>10442-Caminul cultural Salvirii Noi</t>
  </si>
  <si>
    <t>10445-Gradinita Popestii de Jos</t>
  </si>
  <si>
    <t>10446-Gradinita Ochiul Alb</t>
  </si>
  <si>
    <t>10447-Gradinita Gribova</t>
  </si>
  <si>
    <t>10448-Gradinita Baroncea</t>
  </si>
  <si>
    <t>10449-Gradinita Fintinita</t>
  </si>
  <si>
    <t>10450-Gradinita Pervomaiscoe</t>
  </si>
  <si>
    <t>10451-Caminul cultural Sergheuca</t>
  </si>
  <si>
    <t>10452-Gradinita Mindic</t>
  </si>
  <si>
    <t>10453-Gradinita Nicoreni</t>
  </si>
  <si>
    <t>10459-Scoala sportiva Drochia</t>
  </si>
  <si>
    <t>10461-Centrul de creatie al copiilor Drochia</t>
  </si>
  <si>
    <t>10481-Gradinita Zgurita</t>
  </si>
  <si>
    <t>10556-Aparatul primarului Pelinia</t>
  </si>
  <si>
    <t>10566-Aparatul primarului Sofia</t>
  </si>
  <si>
    <t>10567-Aparatul Primarului Dominteni</t>
  </si>
  <si>
    <t>10568-Aparatul primarului Hasnasenii Mari</t>
  </si>
  <si>
    <t>10779-Aparatul primarului Maramonovca</t>
  </si>
  <si>
    <t>11030-Aparatul Primarului orasului Drochia</t>
  </si>
  <si>
    <t>11031-Aparatul Primarului Chetrosu</t>
  </si>
  <si>
    <t>11032-Aparatul Primarului Cotova</t>
  </si>
  <si>
    <t>11033-Aparatul primarului Ochiul Alb</t>
  </si>
  <si>
    <t>11034-Aparatul primarului Popestii de Sus</t>
  </si>
  <si>
    <t>11035-Aparatul primarului Suri</t>
  </si>
  <si>
    <t>11036-Aparatul primarului Tarigrad</t>
  </si>
  <si>
    <t>11037-Aparatul primarului Zgurita</t>
  </si>
  <si>
    <t>11038-Aparatul Primarului Drochia</t>
  </si>
  <si>
    <t>11039-Aparatul Primarului Fintinita</t>
  </si>
  <si>
    <t>11040-Aparatul primarului Gribova</t>
  </si>
  <si>
    <t>11041-Aparatul primarului Nicoreni</t>
  </si>
  <si>
    <t>11042-Aparatul primarului Mindic</t>
  </si>
  <si>
    <t>11251-Gradinita Drochia</t>
  </si>
  <si>
    <t>11257-Gradinita nr. 2 Chetrosu</t>
  </si>
  <si>
    <t>11409-Aparatul Primarului Antoneuca</t>
  </si>
  <si>
    <t>11410-Aparatul primarului Baroncea</t>
  </si>
  <si>
    <t>11411-Aparatul primarului Hasnasenii Noi</t>
  </si>
  <si>
    <t>11412-Aparatul primarului Moara de Piatra</t>
  </si>
  <si>
    <t>11413-Aparatul primarului Miciurin</t>
  </si>
  <si>
    <t>11414-Aparatul primarului Palanca</t>
  </si>
  <si>
    <t>11415-Aparatul primarului Pervomaiscoe</t>
  </si>
  <si>
    <t>11416-Aparatul primarului Petreni</t>
  </si>
  <si>
    <t>11417-Aparatul primarului Popestii de Jos</t>
  </si>
  <si>
    <t>11418-Aparatul primarului Salvirii Vechi</t>
  </si>
  <si>
    <t>11615-Aparatul Presedintelui raionului  Drochia</t>
  </si>
  <si>
    <t>11897-Directia economie, reforme si atragerea investitiilor a Consiliul raional Drochia</t>
  </si>
  <si>
    <t>11901-Centrul metodic al Directiei Invatamint Drochia</t>
  </si>
  <si>
    <t>11973-Caminul cultural Holosnita Noua</t>
  </si>
  <si>
    <t>12130-Muzeul Boris Glavan</t>
  </si>
  <si>
    <t>12251-IP "Muzeul de Studiere a Tinutului Natal din s. Pelinia"</t>
  </si>
  <si>
    <t>12252-Colectivele populare Drochia</t>
  </si>
  <si>
    <t>12313-Gradinita de copii Miciurin</t>
  </si>
  <si>
    <t>12331-Gradinita de copii Lazo</t>
  </si>
  <si>
    <t>12371-Gradinita nr. 2 Nicoreni</t>
  </si>
  <si>
    <t>12373-Biblioteca sateasca Mindic</t>
  </si>
  <si>
    <t>12427-Centrul comunitar de dezvoltare timpurie a copiilor "Luceafarul" Palanca</t>
  </si>
  <si>
    <t>12428-Gradinita de copii Moara de Piatra</t>
  </si>
  <si>
    <t>12447-Gradinita de copii Salvirii Vechi</t>
  </si>
  <si>
    <t>12568-Muzeul Gribova</t>
  </si>
  <si>
    <t>12569-Gradinita Surii Noi</t>
  </si>
  <si>
    <t>12572-Statia salvare pe apa Drochia</t>
  </si>
  <si>
    <t>12590-Biblioteca Maramonovca</t>
  </si>
  <si>
    <t>13024-Stadionul Drochia</t>
  </si>
  <si>
    <t>13040-Colectivul popular</t>
  </si>
  <si>
    <t>13155-Muzeul Nicoreni</t>
  </si>
  <si>
    <t>13156-Colectiv popular Nicoreni</t>
  </si>
  <si>
    <t>13162-Colectiv popular Ochiul Alb</t>
  </si>
  <si>
    <t>13164-Centru de zi si plasament temporar pentru persoane in etate "Speranta in ziua mine" Ochiul Alb</t>
  </si>
  <si>
    <t>13184-Centrul pentru copii si familii in situatie de risc Pelinia</t>
  </si>
  <si>
    <t>13186-Colectiv popular Petreni</t>
  </si>
  <si>
    <t>13195-Gimnaziul nr.2 Drochia</t>
  </si>
  <si>
    <t>13206-Liceul teoretic "M.Eminescu" Drochia</t>
  </si>
  <si>
    <t>13301-Liceul teoretic "B.P.Hasdeu" Drochia</t>
  </si>
  <si>
    <t>13302-Liceul teoretic rus nr.3 or.Drochia</t>
  </si>
  <si>
    <t>13309-Liceul teoretic "Stefan cel Mare" Drochia</t>
  </si>
  <si>
    <t>13310-Liceul teoretic Pelinia</t>
  </si>
  <si>
    <t>13311-Liceul teoretic "Ion Creanga" s.Popestii de Sus</t>
  </si>
  <si>
    <t>13312-Gimnaziul "V.Cantemir" s.Sofia</t>
  </si>
  <si>
    <t>13314-Gimnaziu Cotova</t>
  </si>
  <si>
    <t>13315-Gimnaziul "Bunescu Dimitru" s.Chetrosu</t>
  </si>
  <si>
    <t>13316-Gimnaziul "Boris Cosciuc" s.Domenteni</t>
  </si>
  <si>
    <t>13317-Gimnaziul "Dumitru Roman" s.Drochia</t>
  </si>
  <si>
    <t>13318-Gimnaziul Fintinita</t>
  </si>
  <si>
    <t>13319-Gimnaziul s.Gribova</t>
  </si>
  <si>
    <t>13320-Gimnaziul Hasnasenii Mari</t>
  </si>
  <si>
    <t>13321-Gimnaziul "Vasile Bejenaru" Hasanasenii Noi</t>
  </si>
  <si>
    <t>13322-Gimnaziul Maramonovca</t>
  </si>
  <si>
    <t>13323-Gimnaziul Mindic</t>
  </si>
  <si>
    <t>13325-Gimnaziul Moara de Piatra</t>
  </si>
  <si>
    <t>13326-Gimnaziul Nicoreni</t>
  </si>
  <si>
    <t>13375-Gimnaziul "Nicolae Testemitanu" Ochul Alb</t>
  </si>
  <si>
    <t>13381-Gimnaziul Pelinia</t>
  </si>
  <si>
    <t>13394-Gimnaziul "Ion Creanga" Tarigrad</t>
  </si>
  <si>
    <t>13395-Gimnaziul "Viorel Ciobanu" s.Suri</t>
  </si>
  <si>
    <t>13397-Gimnaziul Tarigrad</t>
  </si>
  <si>
    <t>13523-Directi finante a Consiliului raional Drochia</t>
  </si>
  <si>
    <t>14987-Gimnaziul Zgurita</t>
  </si>
  <si>
    <t>14989-Gimnazilul Baroncea</t>
  </si>
  <si>
    <t>14993-Scoala Primara Miciurin</t>
  </si>
  <si>
    <t>14995-Scoala primara Antoneuca</t>
  </si>
  <si>
    <t>14997-Scoala primara-gradinita Macareuca</t>
  </si>
  <si>
    <t>15112-Scoala primara Salvirii Vechi</t>
  </si>
  <si>
    <t>15114-Gimnaziul "Victor Cotofana" s.Chetrosu</t>
  </si>
  <si>
    <t>15115-Scoala primara Salvirii Noi</t>
  </si>
  <si>
    <t>15116-Scoala primara Pervomaiscoe</t>
  </si>
  <si>
    <t>R223800</t>
  </si>
  <si>
    <t>05510-Gradinita de copii Cocieri</t>
  </si>
  <si>
    <t>05512-Scoala de arte Cocieri</t>
  </si>
  <si>
    <t>05514-Biblioteca sateasca Cocieri</t>
  </si>
  <si>
    <t>05515-Caminul cultural Cocieri</t>
  </si>
  <si>
    <t>05516-Caminul cultural Vasilievca</t>
  </si>
  <si>
    <t>05520-Scoala de arte Cosnita</t>
  </si>
  <si>
    <t>05522-Biblioteca nr. 1 Cosnita</t>
  </si>
  <si>
    <t>05523-Biblioteca nr. 2 Cosnita</t>
  </si>
  <si>
    <t>05524-Biblioteca Pohrebea</t>
  </si>
  <si>
    <t>05525-Caminul cultural Pohrebea</t>
  </si>
  <si>
    <t>05526-Gradinita de copii Dorotcaia</t>
  </si>
  <si>
    <t>05528-Scoala de arte Dorotcaia</t>
  </si>
  <si>
    <t>05529-Biblioteca sateasca Dorotcaia</t>
  </si>
  <si>
    <t>05530-Caminul cultural Dorotcaia</t>
  </si>
  <si>
    <t>05531-Gradinita de copii Holercani</t>
  </si>
  <si>
    <t>05534-Biblioteca Holercani</t>
  </si>
  <si>
    <t>05535-Caminul cultural Holercani</t>
  </si>
  <si>
    <t>05536-Biblioteca Marcauti</t>
  </si>
  <si>
    <t>05537-Caminul cultural Marcauti</t>
  </si>
  <si>
    <t>05539-Biblioteca sateasca Oxentea</t>
  </si>
  <si>
    <t>05540-Caminul cultural Oxentea</t>
  </si>
  <si>
    <t>05542-Biblioteca Molovata Noua</t>
  </si>
  <si>
    <t>05543-Caminul cultural Molovata Noua</t>
  </si>
  <si>
    <t>05544-Gradinita de copii Molovata</t>
  </si>
  <si>
    <t>05548-Caminul cultural Molovata</t>
  </si>
  <si>
    <t>05549-Gradinita de copii Pirita</t>
  </si>
  <si>
    <t>05551-Biblioteca sateasca Pirita</t>
  </si>
  <si>
    <t>05552-Caminul cultural Pirita</t>
  </si>
  <si>
    <t>05553-Gradinita de copii Ustia</t>
  </si>
  <si>
    <t>05555-Biblioteca Ustia</t>
  </si>
  <si>
    <t>05556-Caminul cultural Ustia</t>
  </si>
  <si>
    <t>10338-Gradinita nr. 1 Cosnita</t>
  </si>
  <si>
    <t>10339-Gradinita nr. 2 Cosnita</t>
  </si>
  <si>
    <t>10340-Gradinita Pohrebea</t>
  </si>
  <si>
    <t>10341-Gradinita de copii  Marcauti</t>
  </si>
  <si>
    <t>10342-Gradinita de copii Molovata Noua</t>
  </si>
  <si>
    <t>10736-Aparatul primarului Cocieri</t>
  </si>
  <si>
    <t>10737-Aparatul primarului Corjova</t>
  </si>
  <si>
    <t>10738-Aparatul primarului Cosnita</t>
  </si>
  <si>
    <t>10739-Aparatul primarului Dorotcaia</t>
  </si>
  <si>
    <t>10740-Aparatul primarului Holercani</t>
  </si>
  <si>
    <t>10741-Aparatul primarului Oxentea</t>
  </si>
  <si>
    <t>10742-Aparatul primarului Molovata Noua</t>
  </si>
  <si>
    <t>10743-Aparatul primarului Molovata</t>
  </si>
  <si>
    <t>10744-Aparatul primarului Pirita</t>
  </si>
  <si>
    <t>10745-Aparatul primarului Ustia</t>
  </si>
  <si>
    <t>11294-Muzeul satesc Dorotcaia</t>
  </si>
  <si>
    <t>11623-Aparatul primarului Marcauti</t>
  </si>
  <si>
    <t>11719-Aparatul presedintelui raionului Dubasari(Cocieri)</t>
  </si>
  <si>
    <t>11726-Sectia agricultura si cadastru</t>
  </si>
  <si>
    <t>12465-Biblioteca pentru copii Pirita</t>
  </si>
  <si>
    <t>12467-Biblioteca pentru copii Molovata</t>
  </si>
  <si>
    <t>12490-Gradinita de copii Oxentea</t>
  </si>
  <si>
    <t>13345-Serviciul de interventie si protectie civila</t>
  </si>
  <si>
    <t>14672-Sectia constructii,gospodarie comunla si dezvoltarea teritoriului</t>
  </si>
  <si>
    <t>14780-Muzeul satesc Molovata Noua</t>
  </si>
  <si>
    <t>14900-Sectia cultura si turism</t>
  </si>
  <si>
    <t>14903-Centrul raional de tineret Dubasari</t>
  </si>
  <si>
    <t>16009-Casa de odihna a Consiliului Raional</t>
  </si>
  <si>
    <t>16524-Centrul local de tineret din s.Ustia</t>
  </si>
  <si>
    <t>16671-Casa de Cultura Cosnita</t>
  </si>
  <si>
    <t>16783-SECTIA FINANTE DUBASARI</t>
  </si>
  <si>
    <t>16787-Aparat Directiei Educatiei, Dubasari</t>
  </si>
  <si>
    <t>16789-GIMNAZIUL USTIA, DIN S. USTIA, R-NUL DUBASARI</t>
  </si>
  <si>
    <t>16790-GIMNAZIUL  PIRITA, DIN S. PIRITA, R NUL DUBASARI</t>
  </si>
  <si>
    <t>16791-INSTITUTIA PUBLICA GIMNAZIUL STEFAN CEL MARE DIN SATUL MOLOVATA, RAIONUL DUBASARI</t>
  </si>
  <si>
    <t>16792-INSTITUTIA PUBLICA GIMNAZIUL OXENTEA, DIN S. OXENTEA, R-NUL DUBASARI</t>
  </si>
  <si>
    <t>16793-INSTITUTIA PUBLICA GIMNAZIUL ANATOL CODRU DIN COMUNA MOLOVATA NOUA, R-NUL DUBASARI</t>
  </si>
  <si>
    <t>16794-INSTITUTIA PUBLICA SCOALA SPORTIVA RAIONALA DUBASARI, R-NUL DUBASARI</t>
  </si>
  <si>
    <t>16795-INSTITUTIA PUBLICA LICEUL TEORETIC HOLERCANI, DIN S. HOLERCANI, R-NUL DUBASARI</t>
  </si>
  <si>
    <t>16796-INSTITUTIA PUBLICA LICEUL TEORETIC DOROTCAIA, DIN S. DOROTCAIA, R-NUL DUBASARI</t>
  </si>
  <si>
    <t>16797-INSTITUTIA PUBLICA LICEUL TEORETIC ION CREANGA DIN S. COSNITA, R-NUL DUBASARI</t>
  </si>
  <si>
    <t>16798-INSTITUTIA PUBLICA LICEUL TEORETIC VLAD IOVITA, DIN S. COCIERI, R-NUL DUBASARI</t>
  </si>
  <si>
    <t>16900-Spalatorie Sociala Cocieri</t>
  </si>
  <si>
    <t>R224100</t>
  </si>
  <si>
    <t>01909-Centrul Comunitar multifunctional</t>
  </si>
  <si>
    <t>01919-Centrul de asistenta sociala pentru persoane in etate Corpaci</t>
  </si>
  <si>
    <t>01920-Casa de creatie Hincauti</t>
  </si>
  <si>
    <t>01924-Centrul Cultural Cupcini</t>
  </si>
  <si>
    <t>01968-Centrul pentru persoanele in etete</t>
  </si>
  <si>
    <t>03785-Aparatul  Directiei Educatie,Tineret si Sport a Consiliului Raional Edinet</t>
  </si>
  <si>
    <t>07727-Biblioteca Tirnova</t>
  </si>
  <si>
    <t>07728-Centrul Cultural Tirnova</t>
  </si>
  <si>
    <t>07729-Gradinita nr. 1 Tirnova</t>
  </si>
  <si>
    <t>07744-Gradinita nr. 2 Edinet</t>
  </si>
  <si>
    <t>07745-Gradinita nr. 3 Edinet</t>
  </si>
  <si>
    <t>07746-Gradinita nr. 4 Edinet</t>
  </si>
  <si>
    <t>07747-Gradinita nr. 1 Edinet</t>
  </si>
  <si>
    <t>07748-Biblioteca municipala Edinet</t>
  </si>
  <si>
    <t>07750-Biblioteca Alexandreni</t>
  </si>
  <si>
    <t>07751-Centrul Cultural Alexandreni</t>
  </si>
  <si>
    <t>07756-Gradinita nr. 1 Cupcini</t>
  </si>
  <si>
    <t>07757-Gradinita nr. 2 Cupcini</t>
  </si>
  <si>
    <t>07758-Gradinita nr. 3 Cupcini</t>
  </si>
  <si>
    <t>07759-Gradinita Chetrosica Veche</t>
  </si>
  <si>
    <t>07760-Gradinita Chiurt</t>
  </si>
  <si>
    <t>07761-Biblioteca Cupcini</t>
  </si>
  <si>
    <t>07762-Biblioteca nr. 1 Cupcini</t>
  </si>
  <si>
    <t>07763-Biblioteca Chiurt</t>
  </si>
  <si>
    <t>07764-Centrul Cultural Chiurt</t>
  </si>
  <si>
    <t>07766-Biblioteca Blesteni</t>
  </si>
  <si>
    <t>07767-Centrul Cultural Blesteni</t>
  </si>
  <si>
    <t>07770-Gradinita nr. 2 Bratuseni</t>
  </si>
  <si>
    <t>07771-Biblioteca Bratuseni</t>
  </si>
  <si>
    <t>07772-Biblioteca Bratusenii Noi</t>
  </si>
  <si>
    <t>07773-Caminul cultural Bratuseni</t>
  </si>
  <si>
    <t>07774-Caminul cultural Bratusenii Noi</t>
  </si>
  <si>
    <t>07778-Biblioteca Brinzeni</t>
  </si>
  <si>
    <t>07779-Biblioteca Badragii Vechi</t>
  </si>
  <si>
    <t>07780-Centrul Cultural Brinzeni</t>
  </si>
  <si>
    <t>07781-Caminul cultural Badragii Vechi</t>
  </si>
  <si>
    <t>07785-Gradinita Corpaci</t>
  </si>
  <si>
    <t>07786-Gradinita Hancauti</t>
  </si>
  <si>
    <t>07787-Biblioteca Corpaci</t>
  </si>
  <si>
    <t>07788-Biblioteca Hancauti</t>
  </si>
  <si>
    <t>07789-Caminul cultural Corpaci</t>
  </si>
  <si>
    <t>07790-Centrul Cultural Hancauti</t>
  </si>
  <si>
    <t>07793-Biblioteca Cuconestii Noi</t>
  </si>
  <si>
    <t>07794-Centrul Cultural Cuconestii Noi</t>
  </si>
  <si>
    <t>07798-Biblioteca Gaspar</t>
  </si>
  <si>
    <t>07799-Biblioteca Chetrosica Noua</t>
  </si>
  <si>
    <t>07800-Centrul Cultural Gaspar</t>
  </si>
  <si>
    <t>07801-Centrul Cultural Chetrosica Noua</t>
  </si>
  <si>
    <t>07804-Gradinita Gordinesti</t>
  </si>
  <si>
    <t>07805-Biblioteca Gordinesti</t>
  </si>
  <si>
    <t>07806-Centrul Cultural Gordinesti</t>
  </si>
  <si>
    <t>07811-Biblioteca Hincauti</t>
  </si>
  <si>
    <t>07812-Biblioteca Rotunda</t>
  </si>
  <si>
    <t>07814-Biblioteca Cepeleuti</t>
  </si>
  <si>
    <t>07815-Biblioteca Ringaci</t>
  </si>
  <si>
    <t>07816-Centrul Cultural Hincauti</t>
  </si>
  <si>
    <t>07817-Centrul Cultural Rotunda</t>
  </si>
  <si>
    <t>07818-Centrul Cultural Poiana</t>
  </si>
  <si>
    <t>07819-Centrul Cultural Cepeleuti</t>
  </si>
  <si>
    <t>07820-Centrul Cultural Ringaci</t>
  </si>
  <si>
    <t>07823-Gradinita Hlinaia</t>
  </si>
  <si>
    <t>07824-Biblioteca Hlinaia</t>
  </si>
  <si>
    <t>07825-Caminul cultural Hlinaia</t>
  </si>
  <si>
    <t>07829-Biblioteca Parcova</t>
  </si>
  <si>
    <t>07830-Biblioteca Fintina Alba</t>
  </si>
  <si>
    <t>07831-Centrul Cultural Parcova</t>
  </si>
  <si>
    <t>07832-Centrul Cultural Fintina Alba</t>
  </si>
  <si>
    <t>07835-Gradinita Ruseni</t>
  </si>
  <si>
    <t>07836-Biblioteca Ruseni</t>
  </si>
  <si>
    <t>07837-Biblioteca Goleni</t>
  </si>
  <si>
    <t>07839-Centrul Cultural Ruseni</t>
  </si>
  <si>
    <t>07840-Centrul Cultural Goleni</t>
  </si>
  <si>
    <t>07841-Centrul Cultural Slobodca</t>
  </si>
  <si>
    <t>07845-Biblioteca Sofrincani</t>
  </si>
  <si>
    <t>07846-Biblioteca Stolniceni</t>
  </si>
  <si>
    <t>07847-Centrul Cultural Sofrincani</t>
  </si>
  <si>
    <t>07848-Centrul Cultural Stolniceni</t>
  </si>
  <si>
    <t>07851-Biblioteca Terebna</t>
  </si>
  <si>
    <t>07852-Centrul Cultural p/u Tineret</t>
  </si>
  <si>
    <t>07860-Biblioteca nr. 1 Trinca</t>
  </si>
  <si>
    <t>07861-Biblioteca Constantinovca</t>
  </si>
  <si>
    <t>07862-Centrul Cultural Trinca</t>
  </si>
  <si>
    <t>07863-Centrul Cultural Constantinovca</t>
  </si>
  <si>
    <t>07867-Biblioteca Viisoara</t>
  </si>
  <si>
    <t>07868-Biblioteca Badragii Noi</t>
  </si>
  <si>
    <t>07869-Caminul cultural Viisoara</t>
  </si>
  <si>
    <t>07870-Centrul Cultural Badragii Noi</t>
  </si>
  <si>
    <t>07875-Biblioteca Zabriceni</t>
  </si>
  <si>
    <t>07876-Biblioteca Alexeevca</t>
  </si>
  <si>
    <t>07877-Biblioteca Onesti</t>
  </si>
  <si>
    <t>07878-Centrul Cultural Zabriceni</t>
  </si>
  <si>
    <t>07879-Centrul Cultural Alexeevca</t>
  </si>
  <si>
    <t>07882-Gradinita Fetesti</t>
  </si>
  <si>
    <t>07883-Biblioteca Fetesti</t>
  </si>
  <si>
    <t>07884-Centrul Cultural Fetesti</t>
  </si>
  <si>
    <t>07917-Biblioteca Burlanesti</t>
  </si>
  <si>
    <t>07918-Biblioteca Buzdugeni</t>
  </si>
  <si>
    <t>07919-Centrul Cultural Burlanesti</t>
  </si>
  <si>
    <t>07920-Centrul Cultural Buzdugeni</t>
  </si>
  <si>
    <t>07923-Gradinita Lopatnic</t>
  </si>
  <si>
    <t>07924-Biblioteca Lopatnic</t>
  </si>
  <si>
    <t>07925-Centrul Cultural Lopatnic</t>
  </si>
  <si>
    <t>09613-Gradinita Blesteni</t>
  </si>
  <si>
    <t>09614-Gradinita Brinzeni</t>
  </si>
  <si>
    <t>09615-Gradinita Cuconestii Noi</t>
  </si>
  <si>
    <t>09616-Gradinita Gaspar</t>
  </si>
  <si>
    <t>09618-Gradinita Parcova</t>
  </si>
  <si>
    <t>09619-Gradinita Fintina Alba</t>
  </si>
  <si>
    <t>09620-Gradinita Sofrincani</t>
  </si>
  <si>
    <t>09621-Gradinita Stolniceni</t>
  </si>
  <si>
    <t>09623-Gradinita Alexeevca</t>
  </si>
  <si>
    <t>09624-Gradinita Zabriceni</t>
  </si>
  <si>
    <t>09627-Muzeul Edinet</t>
  </si>
  <si>
    <t>09628-Scoala de muzica Edinet</t>
  </si>
  <si>
    <t>09629-Scoala de muzica Cupcini</t>
  </si>
  <si>
    <t>09630-Scoala de arte Edinet</t>
  </si>
  <si>
    <t>10067-Casa de creatie pentru copii Edinet</t>
  </si>
  <si>
    <t>10068-Casa de creatie pentru copii Cupcini</t>
  </si>
  <si>
    <t>10069-Statia tinerilor tehnicieni Edinet</t>
  </si>
  <si>
    <t>10070-Scoala sportiva Edinet</t>
  </si>
  <si>
    <t>10083-Grupul gospodaresc al Directiei invatamint Edinet</t>
  </si>
  <si>
    <t>10123-Gradinita Alexandreni</t>
  </si>
  <si>
    <t>10124-Gradinita Badragii Vechi</t>
  </si>
  <si>
    <t>10125-Gradinita Hincauti</t>
  </si>
  <si>
    <t>10126-Gradinita Rotunda</t>
  </si>
  <si>
    <t>10128-Gradinita Trinca</t>
  </si>
  <si>
    <t>10129-Gradinita Constantinovca</t>
  </si>
  <si>
    <t>10130-Gradinita Viisoara</t>
  </si>
  <si>
    <t>10131-Gradinita Badragii Noi</t>
  </si>
  <si>
    <t>10132-Gradinita Burlanesti</t>
  </si>
  <si>
    <t>10158-Tabara de odihna Edinet</t>
  </si>
  <si>
    <t>10317-Biblioteca nr. 1 Edinet</t>
  </si>
  <si>
    <t>10318-Biblioteca de copii Bratuseni</t>
  </si>
  <si>
    <t>10322-Gradinita Chetrosica Noua</t>
  </si>
  <si>
    <t>10330-Centrul Cultural Edinet</t>
  </si>
  <si>
    <t>10768-Aparatul presedintelui raionului Edinet</t>
  </si>
  <si>
    <t>10770-Aparatul primarului Stolniceni</t>
  </si>
  <si>
    <t>10782-Aparatul primarului Tirnova</t>
  </si>
  <si>
    <t>10785-Aparatul primarului  Edinet</t>
  </si>
  <si>
    <t>10786-Aparatul primarului orasului Cupcini</t>
  </si>
  <si>
    <t>10787-Aparatul primarului Blesteni</t>
  </si>
  <si>
    <t>10788-Aparatul primarului Bratuseni</t>
  </si>
  <si>
    <t>10789-Aparatul primarului Brinzeni</t>
  </si>
  <si>
    <t>10790-Aparatul primarului Corpaci</t>
  </si>
  <si>
    <t>10791-Aparatul primarului Cuconestii Noi</t>
  </si>
  <si>
    <t>10792-Aparatul primarului Gordinesti</t>
  </si>
  <si>
    <t>10793-Aparatul primarului Hincauti</t>
  </si>
  <si>
    <t>10794-Aparatul primarului Hlinaia</t>
  </si>
  <si>
    <t>10795-Aparatul primarului Parcova</t>
  </si>
  <si>
    <t>10796-Aparatul primarului Sofrincani</t>
  </si>
  <si>
    <t>10797-Aparatul primarului Terebna</t>
  </si>
  <si>
    <t>10799-Aparatul primarului Trinca</t>
  </si>
  <si>
    <t>10800-Aparatul primarului Viisoara</t>
  </si>
  <si>
    <t>10801-Aparatul primarului Zabriceni</t>
  </si>
  <si>
    <t>10802-Aparatul primarului Fetesti</t>
  </si>
  <si>
    <t>10806-Aparatul primarului Burlanesti</t>
  </si>
  <si>
    <t>11419-Aparatul primarului Alexeevca</t>
  </si>
  <si>
    <t>11420-Aparatul primarului Badragii Vechi</t>
  </si>
  <si>
    <t>11421-Aparatul primarului Badragii Noi</t>
  </si>
  <si>
    <t>11422-Aparatul primarului Cepeleuti</t>
  </si>
  <si>
    <t>11423-Aparatul primarului Chetrosica Noua</t>
  </si>
  <si>
    <t>11424-Aparatul primarului Gaspar</t>
  </si>
  <si>
    <t>11425-Aparatul primarului Goleni</t>
  </si>
  <si>
    <t>11426-Aparatul primarului Hancauti</t>
  </si>
  <si>
    <t>11427-Aparatul primarului Lopatnic</t>
  </si>
  <si>
    <t>11428-Aparatul primarului Rotunda</t>
  </si>
  <si>
    <t>11429-Aparatul primarului Ruseni</t>
  </si>
  <si>
    <t>11430-Aparatul primarului Constantinovca</t>
  </si>
  <si>
    <t>11952-Centrul militar Edinet</t>
  </si>
  <si>
    <t>12172-Gradinita Gordinestii Noi</t>
  </si>
  <si>
    <t>12173-Centrul Cultural Gordinestii Noi</t>
  </si>
  <si>
    <t>12299-Gradinita Goleni</t>
  </si>
  <si>
    <t>12471-Scoala de muzica Bratuseni</t>
  </si>
  <si>
    <t>12472-Scoala sportiva Trinca</t>
  </si>
  <si>
    <t>13486-Directia Finante Edinet</t>
  </si>
  <si>
    <t>13488-Centrul pentru tinere Edinet</t>
  </si>
  <si>
    <t>13489-DIRECTIA AGRICULTURA A CONSILIULUI RAIONAL EDINET</t>
  </si>
  <si>
    <t>13493-Liceul "Mihai Eminescu" Edinet</t>
  </si>
  <si>
    <t>13494-Liceul "Pan Halipa" Edinet</t>
  </si>
  <si>
    <t>13495-Liceul "Dimitrii Cantemir" Edinet</t>
  </si>
  <si>
    <t>13496-Liceul "Vasile Suhomlinschi" Edinet</t>
  </si>
  <si>
    <t>13499-Liceul "Sofia Kovalevskaia" Cupcini</t>
  </si>
  <si>
    <t>13501-Liceul Gordinesti</t>
  </si>
  <si>
    <t>13506-Liceul "Valeriu Topala" Zabriceni</t>
  </si>
  <si>
    <t>13518-Gimnaziul Trinca</t>
  </si>
  <si>
    <t>13520-Gimnaziul Bratuseni</t>
  </si>
  <si>
    <t>13521-Liceul Fetesti</t>
  </si>
  <si>
    <t>13541-I.P. GIMNAZIUL GRIGORE VIERU DIN OR.EDINET</t>
  </si>
  <si>
    <t>13542-Gimnaziul Ruseni</t>
  </si>
  <si>
    <t>13547-Gimnaziul Hlinaia</t>
  </si>
  <si>
    <t>13552-Gimnaziul Viisoara</t>
  </si>
  <si>
    <t>13555-Gimnaziul Cuconestii Noi</t>
  </si>
  <si>
    <t>13627-Gimnaziul Corpaci</t>
  </si>
  <si>
    <t>13658-Gimnaziul Burlanesti</t>
  </si>
  <si>
    <t>13664-Gimnaziul Tirnova</t>
  </si>
  <si>
    <t>13709-Gimnaziul Hancauti</t>
  </si>
  <si>
    <t>13710-Gimnaziul-gradinita Terebna</t>
  </si>
  <si>
    <t>13713-Gimnaziul "Viorel Prisacaru" Gaspar</t>
  </si>
  <si>
    <t>13718-Gimnaziul "Mircea Bologa" Parcova</t>
  </si>
  <si>
    <t>13730-Gimnaziul Cupcini</t>
  </si>
  <si>
    <t>13743-INSTITUTIA PUBLICA COMPLEXUL EDUCATIONAL GIMNAZIUL-GRADINITA VICTOR TELEUCA</t>
  </si>
  <si>
    <t>14689-Casa de creatie a copiilor din satul Corpaci</t>
  </si>
  <si>
    <t>14692-Scoala sportiva pentru copii si juniori s.Fintina Alba</t>
  </si>
  <si>
    <t>14694-Casa de creatie a copiilor din satul Parcova</t>
  </si>
  <si>
    <t>14721-Casa de creatie din satul Viisoara</t>
  </si>
  <si>
    <t>14781-Gradinita  Bratusenii Noi</t>
  </si>
  <si>
    <t>14878-Sectia raionala cultura Edinet</t>
  </si>
  <si>
    <t>15645-Casa de creatie din satul Trinca</t>
  </si>
  <si>
    <t>15646-Casa de creatie din satul Tirnova</t>
  </si>
  <si>
    <t>15647-Gimnaziul "Mihail Sadoveanu" Cupcini</t>
  </si>
  <si>
    <t>16028-Scoala de muzica Sofrincani</t>
  </si>
  <si>
    <t>16182-Scoala sportiva Tirnova</t>
  </si>
  <si>
    <t>16658-Institutia Publica Scoala Sportiva pentru Copii si Juniori</t>
  </si>
  <si>
    <t>16752-Directia Economie si Atragerea Investitiilor Edinet</t>
  </si>
  <si>
    <t>16753-Directia Constructii,Relatii Funciare si Cadastru Edinet</t>
  </si>
  <si>
    <t>R224300</t>
  </si>
  <si>
    <t>04038-Aparatul Directiei Generala Educatie Falesti</t>
  </si>
  <si>
    <t>04143-Casa de creatie si agrement pentru copii si tineri Falestii</t>
  </si>
  <si>
    <t>04267-Caminul cultural Hiliuti</t>
  </si>
  <si>
    <t>04268-Biblioteca Hiliuti</t>
  </si>
  <si>
    <t>04412-Biblioteca Albinetul Vechi</t>
  </si>
  <si>
    <t>04414-Caminul cultural Albinetul Vechi</t>
  </si>
  <si>
    <t>04415-Caminul cultural Albinetul Nou</t>
  </si>
  <si>
    <t>04416-Gradinita "Mugurel" Bocani</t>
  </si>
  <si>
    <t>04419-Biblioteca Bocani</t>
  </si>
  <si>
    <t>04420-Biblioteca Pietrosu</t>
  </si>
  <si>
    <t>04421-Caminul cultural Bocani</t>
  </si>
  <si>
    <t>04422-Caminul cultural Pietrosu</t>
  </si>
  <si>
    <t>04424-Caminul cultural Glinjeni</t>
  </si>
  <si>
    <t>04425-Gradinita "Albinuta" Glinjeni</t>
  </si>
  <si>
    <t>04428-Biblioteca Egorovca</t>
  </si>
  <si>
    <t>04429-Biblioteca Gara Catranic</t>
  </si>
  <si>
    <t>04430-Caminul cultural Egorovca</t>
  </si>
  <si>
    <t>04431-Caminul cultural Gara Catranic</t>
  </si>
  <si>
    <t>04432-Caminul cultural Ciuluc</t>
  </si>
  <si>
    <t>04434-Biblioteca Ilenuta</t>
  </si>
  <si>
    <t>04435-Caminul cultural Ilenuta</t>
  </si>
  <si>
    <t>04439-Biblioteca Iscalau</t>
  </si>
  <si>
    <t>04440-Biblioteca Catranic</t>
  </si>
  <si>
    <t>04441-Biblioteca Doltu</t>
  </si>
  <si>
    <t>04442-Biblioteca Burghelea</t>
  </si>
  <si>
    <t>04443-Caminul cultural Iscalau</t>
  </si>
  <si>
    <t>04444-Caminul cultural Catranic</t>
  </si>
  <si>
    <t>04445-Caminul cultural Doltu</t>
  </si>
  <si>
    <t>04446-Caminul cultural Burghelea</t>
  </si>
  <si>
    <t>04448-Caminul cultural Izvoare</t>
  </si>
  <si>
    <t>04449-Biblioteca nr. 1 Izvoare</t>
  </si>
  <si>
    <t>04453-Biblioteca Calinesti</t>
  </si>
  <si>
    <t>04454-Biblioteca Hincesti</t>
  </si>
  <si>
    <t>04455-Biblioteca Chetris</t>
  </si>
  <si>
    <t>04456-Caminul cultural Calinesti</t>
  </si>
  <si>
    <t>04457-Caminul cultural Hincesti</t>
  </si>
  <si>
    <t>04467-Caminul cultural Musteata</t>
  </si>
  <si>
    <t>04469-Biblioteca Marandeni</t>
  </si>
  <si>
    <t>04470-Caminul cultural Marandeni</t>
  </si>
  <si>
    <t>04485-Centrul de Cultura si Agrement din Comuna Natalievca</t>
  </si>
  <si>
    <t>04496-Biblioteca Navirnet</t>
  </si>
  <si>
    <t>04497-Biblioteca Logofteni</t>
  </si>
  <si>
    <t>04498-Caminul cultural Logofteni</t>
  </si>
  <si>
    <t>04501-Biblioteca Obreja Veche</t>
  </si>
  <si>
    <t>04502-Biblioteca Oreja Noua</t>
  </si>
  <si>
    <t>04503-Caminul cultural Obreja Veche</t>
  </si>
  <si>
    <t>04504-Caminul cultural Oreja Noua</t>
  </si>
  <si>
    <t>04507-Gradinita Pruteni</t>
  </si>
  <si>
    <t>04508-Biblioteca Pruteni</t>
  </si>
  <si>
    <t>04510-Caminul cultural Pruteni</t>
  </si>
  <si>
    <t>04512-Gradinita "Romanita" Pinzareni</t>
  </si>
  <si>
    <t>04516-Biblioteca Moldoveanca</t>
  </si>
  <si>
    <t>04518-Caminul cultural Moldoveanca</t>
  </si>
  <si>
    <t>04522-Gradinita "Ghiocel" Rautel</t>
  </si>
  <si>
    <t>04524-Biblioteca Rautel</t>
  </si>
  <si>
    <t>04539-Biblioteca Falestii Noi</t>
  </si>
  <si>
    <t>04541-Caminul cultural Pietrosul Nou</t>
  </si>
  <si>
    <t>04546-Biblioteca Rautelul Nou</t>
  </si>
  <si>
    <t>04548-Caminul cultural Rautelul Nou</t>
  </si>
  <si>
    <t>04552-Biblioteca Taxobeni</t>
  </si>
  <si>
    <t>04556-Centrul Cultural Taxobeni</t>
  </si>
  <si>
    <t>04557-Centrul Cultural Hrubna Noua</t>
  </si>
  <si>
    <t>04561-Biblioteca Ciolacu Nou</t>
  </si>
  <si>
    <t>04562-Biblioteca Ciolacu Vechi</t>
  </si>
  <si>
    <t>04563-Biblioteca Fagadau</t>
  </si>
  <si>
    <t>04564-Caminul cultural Ciolacu Nou</t>
  </si>
  <si>
    <t>04565-Caminul cultural Ciolacu Vechi</t>
  </si>
  <si>
    <t>04566-Caminul cultural Fagadau</t>
  </si>
  <si>
    <t>04567-Gradinita nr. 4 - fabrica de zahar Falesti</t>
  </si>
  <si>
    <t>04568-Gradinita nr. 5 Falesti</t>
  </si>
  <si>
    <t>04569-Gradinita nr. 6 Falesti</t>
  </si>
  <si>
    <t>04570-Gradinita nr. 8 Falesti</t>
  </si>
  <si>
    <t>04572-Gradinita nr. 10 Falesti</t>
  </si>
  <si>
    <t>04573-Gradinita nr. 12 Falesti</t>
  </si>
  <si>
    <t>04580-Caminul cultural - fabrica de zahar Falesti</t>
  </si>
  <si>
    <t>04581-Caminul cultural Gara Feroviara Falesti</t>
  </si>
  <si>
    <t>09102-Biblioteca  Glinjeni</t>
  </si>
  <si>
    <t>09103-Biblioteca nr. 2 Izvoare</t>
  </si>
  <si>
    <t>09104-Biblioteca Gara Feroviara  Falesti</t>
  </si>
  <si>
    <t>09979-Biblioteca Rediul de Jos</t>
  </si>
  <si>
    <t>09980-Caminul cultural Rediul de Jos</t>
  </si>
  <si>
    <t>09982-Caminul cultural Magura</t>
  </si>
  <si>
    <t>09983-Gradinita nr. 1 Calinesti</t>
  </si>
  <si>
    <t>09984-Gradinita nr. 2 Calinesti</t>
  </si>
  <si>
    <t>09985-Gradinita Chetris</t>
  </si>
  <si>
    <t>09986-Gradinita "Albinuta" Hincesti</t>
  </si>
  <si>
    <t>09989-Gradinita "Albinuta" Calugar</t>
  </si>
  <si>
    <t>09991-Gradinita "Izvoras" Musteata</t>
  </si>
  <si>
    <t>09993-Gradinita Ciolacu Nou</t>
  </si>
  <si>
    <t>09994-Gradinita Ciolacu Vechi</t>
  </si>
  <si>
    <t>09995-Gradinita Fagadau</t>
  </si>
  <si>
    <t>09997-Gradinita Egorovca</t>
  </si>
  <si>
    <t>10000-Gradinita "Fulgusor" Falestii Noi</t>
  </si>
  <si>
    <t>10002-Gradinita Hiliuti</t>
  </si>
  <si>
    <t>10005-Gradinita Ilenuta</t>
  </si>
  <si>
    <t>10007-Gradinita "Spicusor" Iscalau</t>
  </si>
  <si>
    <t>10011-Gradinita "Ghuocel" Catranic</t>
  </si>
  <si>
    <t>10012-Gradinita "Licuricii" Izvoare</t>
  </si>
  <si>
    <t>10014-Colectivul popular "Mugurel" Izvoare</t>
  </si>
  <si>
    <t>10015-Gradinita "Ghiocel" Marandeni</t>
  </si>
  <si>
    <t>10017-Gradinita "Ghiocel" Natalievca</t>
  </si>
  <si>
    <t>10019-Gradinita "Andries" Pompa</t>
  </si>
  <si>
    <t>10021-Gradinita "Romanita" Navirnet</t>
  </si>
  <si>
    <t>10023-Gradinita "Luceafarul" Pirlita</t>
  </si>
  <si>
    <t>10027-Biblioteca Valea Rusului</t>
  </si>
  <si>
    <t>10030-Gradinita "Ghiocel" Risipeni</t>
  </si>
  <si>
    <t>10032-Biblioteca Risipeni</t>
  </si>
  <si>
    <t>10033-Caminul cultural Risipeni</t>
  </si>
  <si>
    <t>10036-Gradinita Sarata Veche</t>
  </si>
  <si>
    <t>10037-Gradinita "Lia-Ciocirlia" Scumpia</t>
  </si>
  <si>
    <t>10039-Gradinita Obreja Veche</t>
  </si>
  <si>
    <t>10247-Gradinita "Albinuta" Albinetul Vechi</t>
  </si>
  <si>
    <t>10248-Gradinita "Ingeras" Pietrosu</t>
  </si>
  <si>
    <t>10561-Aparatul primarului Hiliuti</t>
  </si>
  <si>
    <t>10585-Aparatul primarului Albinetul Vechi</t>
  </si>
  <si>
    <t>10586-Aparatul primarului Bocani</t>
  </si>
  <si>
    <t>10587-Aparatul primarului Glinjeni</t>
  </si>
  <si>
    <t>10588-Aparatul primarului Egorovca</t>
  </si>
  <si>
    <t>10589-Aparatul primarului Ilenuta</t>
  </si>
  <si>
    <t>10590-Aparatul primarului Iscalau</t>
  </si>
  <si>
    <t>10591-Aparatul primarului Izvoare</t>
  </si>
  <si>
    <t>10592-Aparatul primarului Calinesti</t>
  </si>
  <si>
    <t>10593-Aparatul primarului Calugar</t>
  </si>
  <si>
    <t>10594-Aparatul primarului Marandeni</t>
  </si>
  <si>
    <t>10595-Aparatul primarului Natalievca</t>
  </si>
  <si>
    <t>10596-Aparatul primarului Navirnet</t>
  </si>
  <si>
    <t>10597-Aparatul primarului Obreja Veche</t>
  </si>
  <si>
    <t>10598-Aparatul primarului Pruteni</t>
  </si>
  <si>
    <t>10599-Aparatul primarului  Pinzareni</t>
  </si>
  <si>
    <t>10600-Aparatul primarului Pirlita</t>
  </si>
  <si>
    <t>10601-Aparatul primarului Rautel</t>
  </si>
  <si>
    <t>10602-Aparatul primarului Scumpia</t>
  </si>
  <si>
    <t>10603-Aparatul primarului Sarata Veche</t>
  </si>
  <si>
    <t>10604-Aparatula primarului Falestii Noi</t>
  </si>
  <si>
    <t>10606-Aaparatul primarului Horesti</t>
  </si>
  <si>
    <t>10607-Aparatul primarului Ciolacu Nou</t>
  </si>
  <si>
    <t>10608-Aparatul primarului orasului Falesti</t>
  </si>
  <si>
    <t>10630-Aparatul primarului Risipeni</t>
  </si>
  <si>
    <t>11319-Caminul cultural Navirnet</t>
  </si>
  <si>
    <t>11431-Aparatul primarului Catranic</t>
  </si>
  <si>
    <t>11432-Aparatul primarului Logofteni</t>
  </si>
  <si>
    <t>11433-Aparatul primarului Musteata</t>
  </si>
  <si>
    <t>11434-Aparatul primarului Pietrosu</t>
  </si>
  <si>
    <t>11435-Aparatul primarului Pompa</t>
  </si>
  <si>
    <t>11436-Aparatul primarului Taxobeni</t>
  </si>
  <si>
    <t>11437-Aparatul primarului Chetris</t>
  </si>
  <si>
    <t>11438-Aparatul primarului Hincesti</t>
  </si>
  <si>
    <t>11599-Aparatul Presedintelui Raionului Falesti</t>
  </si>
  <si>
    <t>12180-Gradinita de copii "Ghiocel" Taxobeni</t>
  </si>
  <si>
    <t>12314-Tabara de odihna pentru copii  "Romantica" s.Calinesti</t>
  </si>
  <si>
    <t>12335-Gradinita Moldoveanca</t>
  </si>
  <si>
    <t>12448-Tabara de odihna pentru copii "Olimp'' s.Pinzareni</t>
  </si>
  <si>
    <t>12478-Gradinita "Albinuta" Horesti</t>
  </si>
  <si>
    <t>12842-Caminul cultural Soltoaia</t>
  </si>
  <si>
    <t>12866-Muzeul Glinjeni</t>
  </si>
  <si>
    <t>12983-Muzeul Pirlita</t>
  </si>
  <si>
    <t>13599-Sectia Agricultura si Alimentatie Falesti</t>
  </si>
  <si>
    <t>13602-Directia Generala Finante si Economie Falesti</t>
  </si>
  <si>
    <t>13671-Grupa de deservire a Directiei invatamint,tineret si sport Falesti</t>
  </si>
  <si>
    <t>13777-Liceul Teoretic''Ion Creanga din or.Falesti,r-ul Falesti</t>
  </si>
  <si>
    <t>13819-Gimnaziul ''Mihai Corloteanu'' din s.Glinjeni</t>
  </si>
  <si>
    <t>13851-Gimnaziul Ciolacu Vechi din s.Ciolacu Vechi,r-ul Falesti</t>
  </si>
  <si>
    <t>13943-Gimnaziul Taxobeni din s.Taxobeni,r-ul Falesti</t>
  </si>
  <si>
    <t>13946-Gimnaziul ''Ion Dumeniuk''din s.Calugar,r-nul Falesti</t>
  </si>
  <si>
    <t>13967-Gimnaziul Izvoare din s.Izvoare,r-ul Falesti</t>
  </si>
  <si>
    <t>13973-Gimnaziul Logofteni din r-ul Falesti</t>
  </si>
  <si>
    <t>13980-Gimnaziul Ciolacu Nou din s.Ciolacu Nou,r-ul Falesti</t>
  </si>
  <si>
    <t>13998-Gimnaziul ''Sergiu Moraru''din s.Obreja Veche,r-ul Falesti</t>
  </si>
  <si>
    <t>14017-Gimnaziul Pompa din s.Pompa,r-nul Falesti</t>
  </si>
  <si>
    <t>14032-Gimnaziul Popovca din r-ul Falesti</t>
  </si>
  <si>
    <t>14036-Gimnaziul Pruteni din s.Pruteni,r-ul Falesti</t>
  </si>
  <si>
    <t>14045-Gimnaziul ''Diomid Gherman''din s.Risipeni,r-ul Falesti</t>
  </si>
  <si>
    <t>14090-Gimnaziul Chetris din s.Chetris,r. Falesti</t>
  </si>
  <si>
    <t>14094-Gimnaziul Falestii Noi,com.Falestii Noi,r-nul Falesti</t>
  </si>
  <si>
    <t>14097-Gimnaziul Hiliuti din r-nul Falesti</t>
  </si>
  <si>
    <t>14102-Gimnaziul Horesti din s.Horesti,r-nul Falesti</t>
  </si>
  <si>
    <t>14105-Gimnaziul Ilenuta din s.Ilenuta,r-nul Falesti</t>
  </si>
  <si>
    <t>14110-Gimnaziul ''Dimitrie Cantemir''din s.Pirlita,r-nul  Falesti</t>
  </si>
  <si>
    <t>14118-Gimnaziul ''Eugen Coseriu''din s.Catranic,r-nul  Falesti</t>
  </si>
  <si>
    <t>14126-Gimnaziul ''Grigore Vieru''din s.Sarata Veche,r-nul  Falest</t>
  </si>
  <si>
    <t>14127-Gimnaziul Albinetul Vechi din s.Albinetul Vechi,r-nul Falesti</t>
  </si>
  <si>
    <t>14129-Gimnaziul ''Nicolae Dabija''din s.Pinzareni,r-nul  Falesti</t>
  </si>
  <si>
    <t>14132-Gimnaziul Musteata din ,r-nul Falesti</t>
  </si>
  <si>
    <t>14135-Gimnaziul Marandeni din s.Marandeni,r-nul Falesti</t>
  </si>
  <si>
    <t>14136-Gimnaziul Bocani din s.Bocani,r-ul Falesti</t>
  </si>
  <si>
    <t>14641-Liceul teoretic "Mihai Eminescu" din or.Falesti</t>
  </si>
  <si>
    <t>14735-Liceul teoretic "A.Puschin" Falesti</t>
  </si>
  <si>
    <t>15028-Gimnaziul Egorovca</t>
  </si>
  <si>
    <t>15271-Caminul pentru elevi or.Falesti</t>
  </si>
  <si>
    <t>15619-Gimnaziul ''Alexei Mateevici'' s.Rautel</t>
  </si>
  <si>
    <t>15620-Gimnaziul ''Vasile Alecsandri'' s.Scumpia</t>
  </si>
  <si>
    <t>15729-Centru mestesugaresc Rautel</t>
  </si>
  <si>
    <t>15845-Gimnaziul "Stefan cel Mare si Sfint" din s. Navirnet, r-ul Falesti</t>
  </si>
  <si>
    <t>15985-Centrul de cultura si agrement s. Pirlita</t>
  </si>
  <si>
    <t>15986-Centrul de cultura si agrement com. Scumpia</t>
  </si>
  <si>
    <t>16015-Centrul de cultura si agrement Calugar</t>
  </si>
  <si>
    <t>16016-Gimnaziul Gheorghe Vrabie din s.Calinesti</t>
  </si>
  <si>
    <t>16039-Centrul de Cultura si Agrement s.Pinzareni</t>
  </si>
  <si>
    <t>16040-Centrul de Cultura si Agrement s.Sarata Veche</t>
  </si>
  <si>
    <t>16044-Centrul de Cultura si Agrement s.Horesti</t>
  </si>
  <si>
    <t>16045-Centrul de Cultura si Agrement s.Pompa</t>
  </si>
  <si>
    <t>16080-Scoala de Arte s.Glinjeni</t>
  </si>
  <si>
    <t>16081-Scoala de Arte Plastice "Gheorghe Vrabie" or.Falesti</t>
  </si>
  <si>
    <t>16088-Scoala de Arte s.Marandeni</t>
  </si>
  <si>
    <t>16089-Scoala de Muzica or. Falesti</t>
  </si>
  <si>
    <t>16092-Scoala sportiva pentru copii si juniori Falesti</t>
  </si>
  <si>
    <t>16781-Directia de Cooperare Transfrontaliera,Atragerea Investitiilor si Constructie Falesti</t>
  </si>
  <si>
    <t>16803-Aparatul Directiei Cultura, Turism, Tineret  si Sport  Falesti</t>
  </si>
  <si>
    <t>16804-Orchestra de muzica populara "Rapsozii Falesteni" Falesti</t>
  </si>
  <si>
    <t>16805-Formatii artistice cu titlul Model Falesti</t>
  </si>
  <si>
    <t>16806-Muzeul raional de Istorie si Etnografie "Lazar Dubinovschi" Falesti</t>
  </si>
  <si>
    <t>16807-Centrul Regional de Resurse pentru Tineret Falesti</t>
  </si>
  <si>
    <t>16809-Stadionul raional "Spicul" Falesti</t>
  </si>
  <si>
    <t>16810-Biblioteca publica raionala "Mihai Eminescu" Falesti</t>
  </si>
  <si>
    <t>16811-Palatul raional de cultura "Mihai Volontir" Falesti</t>
  </si>
  <si>
    <t>R224500</t>
  </si>
  <si>
    <t>03998-Aparatul Directiei Generale Educatie,Cultura,Tineret si Sport  Floresti</t>
  </si>
  <si>
    <t>04111-Scoala muzicala Iliciovca</t>
  </si>
  <si>
    <t>04626-Caminul cultural Nicolaevca</t>
  </si>
  <si>
    <t>04632-Biblioteca Nicolaevca</t>
  </si>
  <si>
    <t>04665-Caminul cultural Iliciovca</t>
  </si>
  <si>
    <t>04666-Caminul cultural Maiscoe</t>
  </si>
  <si>
    <t>04667-Biblioteca Iliciovca</t>
  </si>
  <si>
    <t>04668-Biblioteca Maiscoe</t>
  </si>
  <si>
    <t>05939-Biblioteca Ciripcau</t>
  </si>
  <si>
    <t>05940-Caminul cultural Ciripcau</t>
  </si>
  <si>
    <t>05958-Gradinita Tirgul-Vertiujeni</t>
  </si>
  <si>
    <t>05961-Biblioteca Tirgul-Vertiujeni</t>
  </si>
  <si>
    <t>05962-Biblioteca Zaluceni</t>
  </si>
  <si>
    <t>05963-Caminul cultural Zaluceni</t>
  </si>
  <si>
    <t>05964-Caminul cultural Tirgul-Vertiujeni</t>
  </si>
  <si>
    <t>05966-Caminul cultural Vertiujeni</t>
  </si>
  <si>
    <t>05967-Biblioteca publica sateasca Vertiujeni</t>
  </si>
  <si>
    <t>05976-Biblioteca Vascauti</t>
  </si>
  <si>
    <t>05977-Biblioteca sateasca Temeleuti</t>
  </si>
  <si>
    <t>05978-Caminul cultural Vascauti</t>
  </si>
  <si>
    <t>05979-Caminul cultural Temeleuti</t>
  </si>
  <si>
    <t>05980-Caminul cultural Octeabriscoe</t>
  </si>
  <si>
    <t>06005-Gradinita Sanatauca</t>
  </si>
  <si>
    <t>06008-Biblioteca Sanatauca</t>
  </si>
  <si>
    <t>06009-Biblioteca Napadova</t>
  </si>
  <si>
    <t>06010-Caminul cultural Sanatauca</t>
  </si>
  <si>
    <t>06011-Caminul cultural Napadova</t>
  </si>
  <si>
    <t>06013-Tabara de odihna Cuhurestii de Sus</t>
  </si>
  <si>
    <t>06015-Biblioteca Cuhurestii de Sus</t>
  </si>
  <si>
    <t>06016-Casa del cultura Cuhurestii de Sus</t>
  </si>
  <si>
    <t>06019-Casa de  cultura Cuhurestii de Jos</t>
  </si>
  <si>
    <t>06021-Gradinita Cunicea</t>
  </si>
  <si>
    <t>06024-Biblioteca Cunicea</t>
  </si>
  <si>
    <t>06025-Caminul cultural Cunicea</t>
  </si>
  <si>
    <t>06028-Biblioteca Japca</t>
  </si>
  <si>
    <t>06029-Biblioteca Bursuc</t>
  </si>
  <si>
    <t>06030-Caminul cultural Bursuc</t>
  </si>
  <si>
    <t>06031-Caminul cultural Japca</t>
  </si>
  <si>
    <t>06032-Gradinita nr. 2 "Porumbel" Floresti</t>
  </si>
  <si>
    <t>06033-Gradinita nr. 7 "Licurici" Floresti</t>
  </si>
  <si>
    <t>06034-Gradinita nr. 9 "Andries" Floresti</t>
  </si>
  <si>
    <t>06042-Biblioteca Floresti</t>
  </si>
  <si>
    <t>06044-Gradinita Ghindesti</t>
  </si>
  <si>
    <t>06046-Casa de cultura Ghindesti</t>
  </si>
  <si>
    <t>06048-Caminul cultural Tira</t>
  </si>
  <si>
    <t>06049-Caminul cultural Hirtop</t>
  </si>
  <si>
    <t>06050-Gradinita "Guguta" Marculesti</t>
  </si>
  <si>
    <t>06052-Biblioteca Marculesti</t>
  </si>
  <si>
    <t>06053-Biblioteca publica sateasca Marculesti</t>
  </si>
  <si>
    <t>06054-Centrul Cultural Marculesti</t>
  </si>
  <si>
    <t>06055-Caminul cultural Marculesti</t>
  </si>
  <si>
    <t>06057-Biblioteca Bahrinesti</t>
  </si>
  <si>
    <t>06058-Centrul Cultural Bahrinesti</t>
  </si>
  <si>
    <t>06060-Caminul cultural Sirbesti</t>
  </si>
  <si>
    <t>06061-Casa de cultura Casunca</t>
  </si>
  <si>
    <t>06062-Biblioteca Casunca</t>
  </si>
  <si>
    <t>06066-Biblioteca Ciutulesti</t>
  </si>
  <si>
    <t>06067-Caminul cultural Ciutulesti</t>
  </si>
  <si>
    <t>06068-Caminul cultural Ion-Voda</t>
  </si>
  <si>
    <t>06072-Biblioteca Cosernita</t>
  </si>
  <si>
    <t>06073-Biblioteca Cernita</t>
  </si>
  <si>
    <t>06074-Caminul cultural Cernita</t>
  </si>
  <si>
    <t>06075-Caminul cultural Cosernita</t>
  </si>
  <si>
    <t>06078-Biblioteca Frumusica</t>
  </si>
  <si>
    <t>06079-Biblioteca Izvoare</t>
  </si>
  <si>
    <t>06080-Casa del cultura Izvoare</t>
  </si>
  <si>
    <t>06081-Caminul cultural Frumusica</t>
  </si>
  <si>
    <t>06082-Gradinita Gura Camencii</t>
  </si>
  <si>
    <t>06083-Gradinita Bobulesti</t>
  </si>
  <si>
    <t>06088-Biblioteca Gura Camencii</t>
  </si>
  <si>
    <t>06089-Biblioteca Bobulesti</t>
  </si>
  <si>
    <t>06090-Biblioteca Gvozdova</t>
  </si>
  <si>
    <t>06091-Caminul cultural Gura Camencii</t>
  </si>
  <si>
    <t>06092-Caminul cultural Bobulesti</t>
  </si>
  <si>
    <t>06093-Caminul cultural Gvozdova</t>
  </si>
  <si>
    <t>06095-Biblioteca Lunga</t>
  </si>
  <si>
    <t>06096-Centrul Cultural Lunga</t>
  </si>
  <si>
    <t>06100-Biblioteca Prajila</t>
  </si>
  <si>
    <t>06101-Caminul cultural Prajila</t>
  </si>
  <si>
    <t>06104-Biblioteca Domulgeni</t>
  </si>
  <si>
    <t>06105-Biblioteca Prodanesti</t>
  </si>
  <si>
    <t>06107-Caminul cultural Prodanesti</t>
  </si>
  <si>
    <t>06111-Biblioteca Putinesti</t>
  </si>
  <si>
    <t>06112-Biblioteca Gura Cainarului</t>
  </si>
  <si>
    <t>06113-Caminul cultural Putinesti</t>
  </si>
  <si>
    <t>06114-Casa de cultura Gura Cainarului</t>
  </si>
  <si>
    <t>06115-Caminul cultural Zarojeni</t>
  </si>
  <si>
    <t>06120-Biblioteca Radulenii Vechi</t>
  </si>
  <si>
    <t>06121-Biblioteca Alexeevca</t>
  </si>
  <si>
    <t>06122-Biblioteca Dumitreni</t>
  </si>
  <si>
    <t>06123-Caminul cultural Radulenii Vechi</t>
  </si>
  <si>
    <t>06124-Caminul cultural Alexeevca</t>
  </si>
  <si>
    <t>06128-Biblioteca publica sateasca Cenusa</t>
  </si>
  <si>
    <t>06129-Biblioteca publica comunala Rosietici</t>
  </si>
  <si>
    <t>06131-Caminul cultural Rosieticii Vechi</t>
  </si>
  <si>
    <t>06132-Caminul cultural Cenusa</t>
  </si>
  <si>
    <t>06135-Biblioteca Stefanesti</t>
  </si>
  <si>
    <t>06136-Biblioteca Prodanestii Vechi</t>
  </si>
  <si>
    <t>06137-Caminul cultural Stefanesti</t>
  </si>
  <si>
    <t>06138-Caminul cultural Prodanestii Vechi</t>
  </si>
  <si>
    <t>06142-Caminul cultural Trifanesti</t>
  </si>
  <si>
    <t>06143-Caminul cultural Alexandrovca</t>
  </si>
  <si>
    <t>06145-Biblioteca Trifanesti</t>
  </si>
  <si>
    <t>06147-Biblioteca Sevirova</t>
  </si>
  <si>
    <t>06148-Caminul cultural Sevirova</t>
  </si>
  <si>
    <t>06149-Caminul cultural Ivanovca</t>
  </si>
  <si>
    <t>06150-Gradinita-cresa Varvareuca</t>
  </si>
  <si>
    <t>06153-Biblioteca publica sateasca Varvareuca</t>
  </si>
  <si>
    <t>06154-Casa de cultura Varvareuca</t>
  </si>
  <si>
    <t>09819-Stadionul Floresti</t>
  </si>
  <si>
    <t>10418-Gradinita de copii Ciripcau</t>
  </si>
  <si>
    <t>10420-Gradinita Ciutulesti</t>
  </si>
  <si>
    <t>10424-Biblioteca Ghindesti</t>
  </si>
  <si>
    <t>10425-Biblioteca Tira</t>
  </si>
  <si>
    <t>10426-Biblioteca Hirtop</t>
  </si>
  <si>
    <t>10427-Biblioteca orasaneasca Ghindesti</t>
  </si>
  <si>
    <t>10428-Caminul cultural Ghindesti</t>
  </si>
  <si>
    <t>10429-Centrul Cultural Floresti</t>
  </si>
  <si>
    <t>10430-Caminul cultural Dumitreni</t>
  </si>
  <si>
    <t>10431-Gradinita Radulenii Vechi</t>
  </si>
  <si>
    <t>10432-Gradinita Alexeevca</t>
  </si>
  <si>
    <t>10435-Biblioteca Sirbesti</t>
  </si>
  <si>
    <t>10437-Gradinita "Mugurel" Casunca</t>
  </si>
  <si>
    <t>10439-Gradinita Marculesti</t>
  </si>
  <si>
    <t>10440-Gradinita Cuhurestii de Sus</t>
  </si>
  <si>
    <t>10441-Gradinita Vertiujeni</t>
  </si>
  <si>
    <t>10458-Scoala sportiva pentru copii si juniori Floresti</t>
  </si>
  <si>
    <t>10460-Centrul de creatie a copiilor Floresti</t>
  </si>
  <si>
    <t>10480-Clubul "Luciafarul" Floresti</t>
  </si>
  <si>
    <t>10524-Gradinita Bahrinesti</t>
  </si>
  <si>
    <t>10525-Gradinita Gvozdova</t>
  </si>
  <si>
    <t>10526-Gradinita Hirtop</t>
  </si>
  <si>
    <t>10527-Gradinita de copii "Ghiocel" Cenusa</t>
  </si>
  <si>
    <t>10625-Aparatul primarului Iliciovca</t>
  </si>
  <si>
    <t>10998-Aparatul primarului Tirgul-Vertiujeni</t>
  </si>
  <si>
    <t>10999-Aparatul primarului Vertiujeni</t>
  </si>
  <si>
    <t>11001-Aparatul primarului Vascauti</t>
  </si>
  <si>
    <t>11005-Aparatul primarului Sanatauca</t>
  </si>
  <si>
    <t>11006-Aparatul primarului Cuhurestii de Sus</t>
  </si>
  <si>
    <t>11007-Aparatul primarului Cuhurestii de Jos</t>
  </si>
  <si>
    <t>11008-Aparatul primarului Cunicea</t>
  </si>
  <si>
    <t>11009-Aparatul primarului Japca</t>
  </si>
  <si>
    <t>11010-Aparatul primarului orasului Floresti</t>
  </si>
  <si>
    <t>11011-Aparatul primarului  Ghindesti</t>
  </si>
  <si>
    <t>11012-Aparatul primarului or. Marculesti</t>
  </si>
  <si>
    <t>11013-Aparatul primarului Bahrinesti</t>
  </si>
  <si>
    <t>11014-Aparatul primarului Casunca</t>
  </si>
  <si>
    <t>11015-Aparatul primarului Ciutulesti</t>
  </si>
  <si>
    <t>11016-Aparatul primarului Cosernita</t>
  </si>
  <si>
    <t>11017-Aparatul primarului Frumusica</t>
  </si>
  <si>
    <t>11018-Aparatul primarului Gura Camencii</t>
  </si>
  <si>
    <t>11019-Aparatul primarului Lunga</t>
  </si>
  <si>
    <t>11020-Aparatul primarului Prajila</t>
  </si>
  <si>
    <t>11021-Aparatul primarului Prodanesti</t>
  </si>
  <si>
    <t>11022-Aparatul primarului Putinesti</t>
  </si>
  <si>
    <t>11023-Aparatul primarului Radulenii Vechi</t>
  </si>
  <si>
    <t>11024-Aparatul primarului Rosietici</t>
  </si>
  <si>
    <t>11025-Aparatul primarului Stefanesti</t>
  </si>
  <si>
    <t>11026-Aparatul primarului Trifanesti</t>
  </si>
  <si>
    <t>11027-Aparatul primarului Varvareuca</t>
  </si>
  <si>
    <t>11252-Gradinita Zaluceni</t>
  </si>
  <si>
    <t>11254-Gradinita Putinesti</t>
  </si>
  <si>
    <t>11255-Gradinita Lunga</t>
  </si>
  <si>
    <t>11256-Gradinita Unchitesti</t>
  </si>
  <si>
    <t>11258-Gradinita Prajila</t>
  </si>
  <si>
    <t>11259-Gradinita Stefanesti</t>
  </si>
  <si>
    <t>11278-Gradinita "Fluturasii" Cosernita</t>
  </si>
  <si>
    <t>11279-Gradinita Cernita</t>
  </si>
  <si>
    <t>11280-Gradinita Izvoare</t>
  </si>
  <si>
    <t>11291-Gradinita Iliciovca</t>
  </si>
  <si>
    <t>11323-Gradinita Tipordei</t>
  </si>
  <si>
    <t>11328-Gradinita Japca</t>
  </si>
  <si>
    <t>11439-Aparatul primarului Alexeevca</t>
  </si>
  <si>
    <t>11440-Aparatul primarului Cernita</t>
  </si>
  <si>
    <t>11441-Aparatul primarului Ciripcau</t>
  </si>
  <si>
    <t>11442-Aparatul primarului Domulgeni</t>
  </si>
  <si>
    <t>11443-Aparatul primarului Ghindesti</t>
  </si>
  <si>
    <t>11444-Aparatul primarului Gura Cainarului</t>
  </si>
  <si>
    <t>11445-Aparatul primarului Izvoare</t>
  </si>
  <si>
    <t>11446-Aparatul primarului Marculesti</t>
  </si>
  <si>
    <t>11447-Aparatul primarului Napadova</t>
  </si>
  <si>
    <t>11448-Aparatul primarului Nicolaevca</t>
  </si>
  <si>
    <t>11449-Aparatul primarului Sevirova</t>
  </si>
  <si>
    <t>11450-Aparatul primarului Temeleuti</t>
  </si>
  <si>
    <t>11451-Aparatul primarului Zaluceni</t>
  </si>
  <si>
    <t>11616-Aparatul presedintelui raionului Floresti</t>
  </si>
  <si>
    <t>11880-Directia Economie si Atragere a Investitiilor Floresti</t>
  </si>
  <si>
    <t>11881-Sectia Constructii, Gospodarie Comunala si Drumuri Floresti</t>
  </si>
  <si>
    <t>12189-Gradinita "Licuricii" Temeleuti</t>
  </si>
  <si>
    <t>12190-Gradinita Domulgeni</t>
  </si>
  <si>
    <t>12232-Gradinita "Paradisul" Frumusica</t>
  </si>
  <si>
    <t>12234-Biblioteca Cuhurestii de Jos</t>
  </si>
  <si>
    <t>12269-Biblioteca Bezeni</t>
  </si>
  <si>
    <t>12270-Biblioteca Octeabriscoe</t>
  </si>
  <si>
    <t>12389-Grdinita "Auras- Pacuras" Rosieticii Vechi</t>
  </si>
  <si>
    <t>12417-Caminul  cultural Unchitesti</t>
  </si>
  <si>
    <t>12450-Caminul din or. Floresti</t>
  </si>
  <si>
    <t>12539-Gradinita de copii "Albinuta" Gura Cainarului</t>
  </si>
  <si>
    <t>12563-Gradinita  Bursuc</t>
  </si>
  <si>
    <t>12625-Gradinita de copii Vascauti</t>
  </si>
  <si>
    <t>12774-Caminul cultural Chirilovca</t>
  </si>
  <si>
    <t>12775-Centrul comunitar Dumitreni</t>
  </si>
  <si>
    <t>12777-Muzeul "Constantin Sterea" Ciripcau</t>
  </si>
  <si>
    <t>12778-Centrul comunitar Cuhurestii de Jos</t>
  </si>
  <si>
    <t>12797-Gradinita de copii Napadovaa</t>
  </si>
  <si>
    <t>12805-Club s.Mihailovca</t>
  </si>
  <si>
    <t>12806-Gradinita de copii Prodanesti</t>
  </si>
  <si>
    <t>12808-Biblioteca publica sateasca Rosieticii Vechi</t>
  </si>
  <si>
    <t>12812-Centrul comunitar Sevirova</t>
  </si>
  <si>
    <t>12817-Gradinita de copii Trifanesti</t>
  </si>
  <si>
    <t>12994-Administratia Directia agricultura si alimentatie Floresti</t>
  </si>
  <si>
    <t>13016-Directia Finante Floresti</t>
  </si>
  <si>
    <t>13020-Scoala primara Lunga</t>
  </si>
  <si>
    <t>13021-Ginmaziul Nicolaievca</t>
  </si>
  <si>
    <t>13028-Gimnaziul "C.Stere" s.Ciripcau</t>
  </si>
  <si>
    <t>13030-Gimnaziul Zaluceni</t>
  </si>
  <si>
    <t>13031-Gimnaziul Iliciovca</t>
  </si>
  <si>
    <t>13033-Gimnaziul Temeleu</t>
  </si>
  <si>
    <t>13034-Gimnaziul N?padova</t>
  </si>
  <si>
    <t>13035-Gimnaziul Japca</t>
  </si>
  <si>
    <t>13038-Gimnaziul Cernita</t>
  </si>
  <si>
    <t>13039-Gimnaziul Izvoare</t>
  </si>
  <si>
    <t>13051-Scoala primara Floresti</t>
  </si>
  <si>
    <t>13052-Gimnaziul Vertiujeni</t>
  </si>
  <si>
    <t>13054-Gimnaziul Cuhurestii de jos</t>
  </si>
  <si>
    <t>13055-Gimnaziul "Eustafie Popescu" Bahrinesti</t>
  </si>
  <si>
    <t>13057-Gimnaziul Ciutulesti</t>
  </si>
  <si>
    <t>13058-Gimnaziul Cosernita</t>
  </si>
  <si>
    <t>13059-Gimnaziul Gura Camencii</t>
  </si>
  <si>
    <t>13060-Gimnaziul Prajila</t>
  </si>
  <si>
    <t>13062-Gimnaziul Prodanesti</t>
  </si>
  <si>
    <t>13064-Gimnaziul Putinesti</t>
  </si>
  <si>
    <t>13065-Gimnaziul Rosietic</t>
  </si>
  <si>
    <t>13077-Gimnaziul Varvareuca</t>
  </si>
  <si>
    <t>13084-Gimnaziul Gura Cainarului</t>
  </si>
  <si>
    <t>13086-Gimnaziul Casunca</t>
  </si>
  <si>
    <t>13089-Gimnaziul Domulgeni</t>
  </si>
  <si>
    <t>13127-Liceul Teoretic "Alexei Mateevici" Sanatauca</t>
  </si>
  <si>
    <t>13132-Liceul Teoretic "Ion Creanga" or. Floresti</t>
  </si>
  <si>
    <t>13135-Gimnaziul Cunicea</t>
  </si>
  <si>
    <t>13137-Liceul Teoretic "Mihai Eminescu" or.Floresti</t>
  </si>
  <si>
    <t>13138-Liceul Teoretic "Anton Cehov"</t>
  </si>
  <si>
    <t>13139-Liceul Teoretic "Miron Costin" Floresti</t>
  </si>
  <si>
    <t>14705-Muzeu din satul Vertiujeni</t>
  </si>
  <si>
    <t>14709-Cantina sociala din or. Marculesti</t>
  </si>
  <si>
    <t>15156-Scoala primara Vascauti</t>
  </si>
  <si>
    <t>15158-Scoala primara Sirbesti</t>
  </si>
  <si>
    <t>15673-Gimnaziul or. Marculesti</t>
  </si>
  <si>
    <t>15674-Gimnaziul Ghindesti</t>
  </si>
  <si>
    <t xml:space="preserve">16508-Gradinita Ion Voda </t>
  </si>
  <si>
    <t>16580-Gimnaziul Frumusica</t>
  </si>
  <si>
    <t>16747-Cantina Sociala Bahrinesti</t>
  </si>
  <si>
    <t>16755-Scoala de Arte Plastice Floresti</t>
  </si>
  <si>
    <t>16756-Scoala de Arte "Nicolae Sulac" Floresti</t>
  </si>
  <si>
    <t>16757-Muzeul de Istorie si Etnografie Floresti</t>
  </si>
  <si>
    <t>16758-Colective Populare "Model" Floresti</t>
  </si>
  <si>
    <t>16759-Centrul Raional de Tineret Floresti</t>
  </si>
  <si>
    <t>16760-Gimnaziul Stefanesti</t>
  </si>
  <si>
    <t>16761-Gimnaziul Cuhurestii de Sus</t>
  </si>
  <si>
    <t>16899-Gradinita de copii "Solnisco" Nicolaevca</t>
  </si>
  <si>
    <t>R224800</t>
  </si>
  <si>
    <t>01922-Centrul comunitar multifunctional de asistenta sociala Fundurii Vechi</t>
  </si>
  <si>
    <t>01925-Muzeul de Istorie si Etnografie Petrunea</t>
  </si>
  <si>
    <t>01926-Muzee si expozitii Cobani</t>
  </si>
  <si>
    <t>01927-Centrul comunitar multifunctional de asistenta sociala "Vita" Sturzovca</t>
  </si>
  <si>
    <t>01928-Centrul  comunitar multifunctional de asistenta sociala Balatina</t>
  </si>
  <si>
    <t>02299-Scoala primara-gradinita Fundurii Noi</t>
  </si>
  <si>
    <t>02300-Scoala primara-gradinita Clococenii Vechi</t>
  </si>
  <si>
    <t>02301-Liceul teoretic "Lev Tolstoi" Glodeni</t>
  </si>
  <si>
    <t>02304-Gimnaziul Limbenii Vechi</t>
  </si>
  <si>
    <t>02306-Gimnaziul Ciuciulea</t>
  </si>
  <si>
    <t>02307-Gimnaziul Limbenii Noi</t>
  </si>
  <si>
    <t>02308-Orchestra de Fanfara</t>
  </si>
  <si>
    <t>02310-Orchestra de muzica si dans  cu titlu de model "Hora Moldovei" Glodeni</t>
  </si>
  <si>
    <t>02317-Liceul teoretic Balatina</t>
  </si>
  <si>
    <t>04035-Directia  invatamint Glodeni</t>
  </si>
  <si>
    <t>04086-Sectia cultura si turism Glodeni</t>
  </si>
  <si>
    <t>04124-Muzeul de istorie si  etnografie  Cuhnesti</t>
  </si>
  <si>
    <t>04129-Scoala de Arte Hijdieni</t>
  </si>
  <si>
    <t>04130-Scoala de Arte Cuhnesti</t>
  </si>
  <si>
    <t>04133-Biblioteca publica raionala "C.Coroban" Glodeni</t>
  </si>
  <si>
    <t>04323-Gradinita nr. 1 Balatina</t>
  </si>
  <si>
    <t>04324-Caminul cultural Balatina</t>
  </si>
  <si>
    <t>04325-Caminul cultural Clococenii Vechi</t>
  </si>
  <si>
    <t>04326-Biblioteca Balatina</t>
  </si>
  <si>
    <t>04328-Gradinita Danu</t>
  </si>
  <si>
    <t>04334-Gradinita Camenca</t>
  </si>
  <si>
    <t>04335-Gradinita Butesti</t>
  </si>
  <si>
    <t>04336-Clubul Camenca</t>
  </si>
  <si>
    <t>04337-Clubul Brinzeni</t>
  </si>
  <si>
    <t>04339-Biblioteca Camenca</t>
  </si>
  <si>
    <t>04341-Biblioteca Butesti</t>
  </si>
  <si>
    <t>04344-Gradinita Cajba</t>
  </si>
  <si>
    <t>04345-Caminul cultural Cajba</t>
  </si>
  <si>
    <t>04346-Biblioteca Cajba</t>
  </si>
  <si>
    <t>04347-Muzeul de istorie si etnografie Cajba</t>
  </si>
  <si>
    <t>04350-Gradinita Cobani</t>
  </si>
  <si>
    <t>04351-Caminul cultural Cobani</t>
  </si>
  <si>
    <t>04354-Biblioteca pentru copii Cuhnesti</t>
  </si>
  <si>
    <t>04355-Biblioteca Cuhnesti</t>
  </si>
  <si>
    <t>04357-Biblioteca Viisoara</t>
  </si>
  <si>
    <t>04363-Gradinita Limbenii Noi</t>
  </si>
  <si>
    <t>04364-Caminul cultural Limbenii Noi</t>
  </si>
  <si>
    <t>04365-Caminul cultural Fundurii Noi</t>
  </si>
  <si>
    <t>04366-Biblioteca Limbenii Noi</t>
  </si>
  <si>
    <t>04367-Biblioteca Fundurii Noi</t>
  </si>
  <si>
    <t>04370-Gradinita Limbenii Vechi</t>
  </si>
  <si>
    <t>04371-Caminul cultural Limbenii Vechi</t>
  </si>
  <si>
    <t>04372-Biblioteca nr. 1 Limbenii Vechi</t>
  </si>
  <si>
    <t>04374-Gradinita Dusmani</t>
  </si>
  <si>
    <t>04375-Caminul cultural Dusmani</t>
  </si>
  <si>
    <t>04376-Biblioteca Dusmani</t>
  </si>
  <si>
    <t>04379-Caminul cultural Petrunea</t>
  </si>
  <si>
    <t>04380-Biblioteca nr. 1 Petrunea</t>
  </si>
  <si>
    <t>04381-Gradinita nr. 1 Petrunea</t>
  </si>
  <si>
    <t>04384-Biblioteca nr. 1 Sturzovca</t>
  </si>
  <si>
    <t>04386-Caminul cultural Sturzovca</t>
  </si>
  <si>
    <t>04389-Gradinita Ustia</t>
  </si>
  <si>
    <t>04390-Caminul cultural Ustia</t>
  </si>
  <si>
    <t>04391-Biblioteca Ustia</t>
  </si>
  <si>
    <t>04393-Caminul cultural Fundurii Vechi</t>
  </si>
  <si>
    <t>04394-Biblioteca Fundurii Vechi</t>
  </si>
  <si>
    <t>04397-Gradinita nr. 1 Ciuciulea</t>
  </si>
  <si>
    <t>04398-Biblioteca nr. 1 Ciuciulea</t>
  </si>
  <si>
    <t>04399-Caminul cultural Ciuciulea</t>
  </si>
  <si>
    <t>04402-Gradinita nr. 1 Iabloana</t>
  </si>
  <si>
    <t>04403-Caminul cultural Iabloana</t>
  </si>
  <si>
    <t>04404-Biblioteca  Iabloana</t>
  </si>
  <si>
    <t>04409-Scoala de Arte  Glodeni</t>
  </si>
  <si>
    <t>05701-Biblioteca pentru copii  Glodeni</t>
  </si>
  <si>
    <t>05709-Gradinita nr. 2 Balatina</t>
  </si>
  <si>
    <t>05710-Biblioteca nr. 2 Danu</t>
  </si>
  <si>
    <t>05711-Biblioteca Cobani</t>
  </si>
  <si>
    <t>05712-Biblioteca nr. 2 Limbenii Vechi</t>
  </si>
  <si>
    <t>05716-Gradinita Hijdieni</t>
  </si>
  <si>
    <t>05717-Caminul cultural Hijdieni</t>
  </si>
  <si>
    <t>05718-Biblioteca nr. 1 Hijdieni</t>
  </si>
  <si>
    <t>05720-Gradinita nr. 2 Ciuciulea</t>
  </si>
  <si>
    <t>05723-Gradinita nr. 2 Iabloana</t>
  </si>
  <si>
    <t>10043-Gradinita nr. 4 Glodeni</t>
  </si>
  <si>
    <t>10044-Gradinita nr. 5 Glodeni</t>
  </si>
  <si>
    <t>10047-Biblioteca Clococenii Vechi</t>
  </si>
  <si>
    <t>10050-Caminul cultural Cuhnesti</t>
  </si>
  <si>
    <t>10051-Caminul cultural Bisericani</t>
  </si>
  <si>
    <t>10052-Caminul cultural Viisoara</t>
  </si>
  <si>
    <t>10053-Caminul cultural Moara Domneasca</t>
  </si>
  <si>
    <t>10054-Gradinita Moara Domneasca</t>
  </si>
  <si>
    <t>10055-Gradinita Cuhnesti</t>
  </si>
  <si>
    <t>10056-Gradinita Viisoara</t>
  </si>
  <si>
    <t>10058-Caminul cultural Danu</t>
  </si>
  <si>
    <t>10060-Gradinita Fundurii Vechi</t>
  </si>
  <si>
    <t>10063-Gradinita nr. 2 Sturzovca</t>
  </si>
  <si>
    <t>10064-Gradinita nr. 3 Sturzovca</t>
  </si>
  <si>
    <t>10167-Gradinita Tomestii Noi</t>
  </si>
  <si>
    <t>10168-Biblioteca Tomestii Noi</t>
  </si>
  <si>
    <t>10169-Caminul cultural Tomestii Noi</t>
  </si>
  <si>
    <t>10170-Gradinita Cuhnesti (Movileni)</t>
  </si>
  <si>
    <t>10171-Caminul cultural Cuhnesti (Movileni)</t>
  </si>
  <si>
    <t>10172-Biblioteca Cuhnesti (Movileni)</t>
  </si>
  <si>
    <t>10291-Tabara de odihna Hijdieni</t>
  </si>
  <si>
    <t>10307-Casa de cultura Cuhnesti (Clococeni)</t>
  </si>
  <si>
    <t>10569-Aparatul primarului Balatina</t>
  </si>
  <si>
    <t>10570-Aparatul primarului Danu</t>
  </si>
  <si>
    <t>10571-Aparatul primarului Camenca</t>
  </si>
  <si>
    <t>10572-Aparatul primarului Cajba</t>
  </si>
  <si>
    <t>10573-Aparatul primarului Cobani</t>
  </si>
  <si>
    <t>10574-Aparatul primarului Cuhnesti</t>
  </si>
  <si>
    <t>10575-Aparatul primarului Limbenii Noi</t>
  </si>
  <si>
    <t>10576-Aparatul primarului Limbenii Vechi</t>
  </si>
  <si>
    <t>10577-Aparatul primarului Dusmani</t>
  </si>
  <si>
    <t>10578-Aparatul primarului Petrunea</t>
  </si>
  <si>
    <t>10579-Aparatul primarului Sturzovca</t>
  </si>
  <si>
    <t>10580-Aparatul primarului Ustia</t>
  </si>
  <si>
    <t>10581-Aparatul primarului Fundurii Vechi</t>
  </si>
  <si>
    <t>10582-Aparatul primarului Ciuciulea</t>
  </si>
  <si>
    <t>10583-Aparatul primarului Iabloana</t>
  </si>
  <si>
    <t>10584-Aparatul primarului orasului Glodeni</t>
  </si>
  <si>
    <t>10629-Aparatul primarului Hijdieni</t>
  </si>
  <si>
    <t>11316-Colectivul  model cu titlul onorific "Crizantema" Hijdieni</t>
  </si>
  <si>
    <t>11317-Ansamblul model "Svitanoc" Sturzovca</t>
  </si>
  <si>
    <t>11452-Aparatul primarului Fundurii Noi</t>
  </si>
  <si>
    <t>11453-Aparatul primarului Viisoara</t>
  </si>
  <si>
    <t>11600-Aparatul presedintelui raionului Glodeni</t>
  </si>
  <si>
    <t>11934-Sectia economie Glodeni</t>
  </si>
  <si>
    <t>11935-Sectia constructii, gospodarie comunala si drumuri Glodeni</t>
  </si>
  <si>
    <t>11954-Centrul metodic al Directiei invatamint Glodeni</t>
  </si>
  <si>
    <t>12272-Casa raionala de cultura Glodeni</t>
  </si>
  <si>
    <t>12273-Muzeul de istorie si etnografie Limbenii Vechi</t>
  </si>
  <si>
    <t>12274-Muzeul de istorie si etnografie Stircea</t>
  </si>
  <si>
    <t>12431-Formatia vocala cu titlu model "Cimpoiesul" Glodeni</t>
  </si>
  <si>
    <t>12433-Formatia folclorica cu titlu  model "Stirceanshie Dzvoneciki" Glodeni</t>
  </si>
  <si>
    <t>12555-Formatia cu titlu model  "Fluerasii" Glodeni</t>
  </si>
  <si>
    <t>13308-Directia finante Glodeni</t>
  </si>
  <si>
    <t>14675-Directia agricultura si alimentatie Glodeni</t>
  </si>
  <si>
    <t>15031-Liceul teoretic "Vasile Coroban" Glodeni</t>
  </si>
  <si>
    <t>15032-Gimnaziul Sturzovca</t>
  </si>
  <si>
    <t>15033-Gimnaziul Danu</t>
  </si>
  <si>
    <t>15034-Gimnaziul Fundurii Vechi</t>
  </si>
  <si>
    <t>15035-Gimnaziul Petrunea</t>
  </si>
  <si>
    <t>15036-Gimnaziul Hijdiehi</t>
  </si>
  <si>
    <t>15177-Gimnaziul Cobani</t>
  </si>
  <si>
    <t>15178-Gimnaziul Sturzovca nr.1</t>
  </si>
  <si>
    <t>15238-Institutia Publica Gimnaziul Ustia</t>
  </si>
  <si>
    <t>15239-Institutia Publica Gimnaziul Iabloana</t>
  </si>
  <si>
    <t>15240-Institutia Publica Gimnaziul Dusmani</t>
  </si>
  <si>
    <t>15241-Institutia Publica Gimnaziul ”Vasile Coroban” Camenca</t>
  </si>
  <si>
    <t>15242-Institutia Publica Gimnaziul ”Dmitrie Cantemir” Glodeni</t>
  </si>
  <si>
    <t>15243-Institutia Publica Gimnaziul Cajb</t>
  </si>
  <si>
    <t>15244-Institutia Publica Gimnaziul Viisoara</t>
  </si>
  <si>
    <t>15847-Institutia Publica Gimnaziul Cuhnesti</t>
  </si>
  <si>
    <t>16073-IP Centrul de Creatie al Copiilor or. Glodeni</t>
  </si>
  <si>
    <t>16078-Institutia Publica Scola Sportiva pentru Copii si Juniori Glodeni,r-nul Glodeni</t>
  </si>
  <si>
    <t>16215-Centrul de Tineret</t>
  </si>
  <si>
    <t>16921-Directia Economie,Constructii,Agricultura,Cadastru si Atraderea Investitiilor Glodeni</t>
  </si>
  <si>
    <t>R225300</t>
  </si>
  <si>
    <t>06274-Gradinita Bobeica</t>
  </si>
  <si>
    <t>06276-Caminul cultural Bobeica</t>
  </si>
  <si>
    <t>06277-Biblioteca Bobeica</t>
  </si>
  <si>
    <t>06281-Gradinita Boghiceni</t>
  </si>
  <si>
    <t>06283-Caminul cultural Boghiceni</t>
  </si>
  <si>
    <t>06284-Caminul cultural Pervomaiscoe</t>
  </si>
  <si>
    <t>06285-Biblioteca Boghiceni</t>
  </si>
  <si>
    <t>06286-Biblioteca Pervomaiscoe</t>
  </si>
  <si>
    <t>06291-Gradinita de copii Bozieni</t>
  </si>
  <si>
    <t>06293-Gradinita de copii Dubovca</t>
  </si>
  <si>
    <t>06294-Caminul cultural Bozieni</t>
  </si>
  <si>
    <t>06295-Caminul cultural Firladeni</t>
  </si>
  <si>
    <t>06296-Caminul cultural Dubovca</t>
  </si>
  <si>
    <t>06297-Biblioteca Bozieni</t>
  </si>
  <si>
    <t>06298-Biblioteca Firladeni</t>
  </si>
  <si>
    <t>06299-Biblioteca Dubovca</t>
  </si>
  <si>
    <t>06301-Gradinita Buteni</t>
  </si>
  <si>
    <t>06302-Biblioteca Buteni</t>
  </si>
  <si>
    <t>06305-Gradinita Calmatui</t>
  </si>
  <si>
    <t>06306-Biblioteca Dancu</t>
  </si>
  <si>
    <t>06307-Biblioteca Calmatui</t>
  </si>
  <si>
    <t>06308-Caminul cultural Dancu</t>
  </si>
  <si>
    <t>06309-Caminul cultural Calmatui</t>
  </si>
  <si>
    <t>06312-Gradinita Fundul Galbenei</t>
  </si>
  <si>
    <t>06313-Caminul cultural Fundul Galbenei</t>
  </si>
  <si>
    <t>06314-Biblioteca Fundul Galbenei</t>
  </si>
  <si>
    <t>06316-Gradinita Caracui</t>
  </si>
  <si>
    <t>06317-Caminul cultural Caracui</t>
  </si>
  <si>
    <t>06318-Biblioteca Caracui</t>
  </si>
  <si>
    <t>06322-Gradinita nr. 1 Crasnoarmeiscoe</t>
  </si>
  <si>
    <t>06323-Gradinita nr. 2 Crasnoarmeiscoe</t>
  </si>
  <si>
    <t>06324-Gradinita nr. 3 Crasnoarmeiscoe</t>
  </si>
  <si>
    <t>06325-Caminul cultural Crasnoarmeiscoe</t>
  </si>
  <si>
    <t>06326-Biblioteca Crasnoarmeiscoe</t>
  </si>
  <si>
    <t>06329-Caminul cultural Lapusna</t>
  </si>
  <si>
    <t>06330-Biblioteca nr. 1 Lapusna</t>
  </si>
  <si>
    <t>06332-Gradinita nr. 1 Lapusna</t>
  </si>
  <si>
    <t>06335-Caminul cultural Leuseni</t>
  </si>
  <si>
    <t>06336-Biblioteca Leuseni</t>
  </si>
  <si>
    <t>06337-Gradinita Leuseni</t>
  </si>
  <si>
    <t>06341-Gradinita Loganesti</t>
  </si>
  <si>
    <t>06342-Caminul cultural Loganesti</t>
  </si>
  <si>
    <t>06343-Biblioteca Loganesti</t>
  </si>
  <si>
    <t>06344-Gradinita nr. 3 Carpineni</t>
  </si>
  <si>
    <t>06350-Caminul cultural Carpineni</t>
  </si>
  <si>
    <t>06351-Biblioteca nr. 1 Carpineni</t>
  </si>
  <si>
    <t>06352-Biblioteca nr. 2 Carpineni</t>
  </si>
  <si>
    <t>06353-Biblioteca Horjesti</t>
  </si>
  <si>
    <t>06356-Gradinita Cioara</t>
  </si>
  <si>
    <t>06357-Gradinita Poganesti</t>
  </si>
  <si>
    <t>06358-Biblioteca Cioara</t>
  </si>
  <si>
    <t>06359-Biblioteca Poganesti</t>
  </si>
  <si>
    <t>06360-Caminul cultural Cioara</t>
  </si>
  <si>
    <t>06361-Caminul cultural Poganesti</t>
  </si>
  <si>
    <t>06367-Caminul cultural Cotul Morii</t>
  </si>
  <si>
    <t>06369-Biblioteca Sarateni</t>
  </si>
  <si>
    <t>06370-Biblioteca Cotul Morii</t>
  </si>
  <si>
    <t>06374-Gradinita Sarata-Mereseni</t>
  </si>
  <si>
    <t>06375-Gradinita Mereseni</t>
  </si>
  <si>
    <t>06376-Biblioteca Mereseni</t>
  </si>
  <si>
    <t>06377-Biblioteca Sarata-Mereseni</t>
  </si>
  <si>
    <t>06378-Caminul cultural Sarata-Mereseni</t>
  </si>
  <si>
    <t>06379-Caminul cultural Mereseni</t>
  </si>
  <si>
    <t>06382-Gradinita Mingir</t>
  </si>
  <si>
    <t>06383-Caminul cultural Mingir</t>
  </si>
  <si>
    <t>06384-Biblioteca Mingir</t>
  </si>
  <si>
    <t>06386-Gradinita Negrea</t>
  </si>
  <si>
    <t>06387-Caminul cultural Negrea</t>
  </si>
  <si>
    <t>06388-Biblioteca Negrea</t>
  </si>
  <si>
    <t>06392-Gradinita Obileni</t>
  </si>
  <si>
    <t>06393-Gradinita Nemteni</t>
  </si>
  <si>
    <t>06394-Caminul cultural Nemteni</t>
  </si>
  <si>
    <t>06395-Caminul cultural Obileni</t>
  </si>
  <si>
    <t>06396-Biblioteca Obileni</t>
  </si>
  <si>
    <t>06397-Biblioteca Nemteni</t>
  </si>
  <si>
    <t>06402-Gradinita Onesti</t>
  </si>
  <si>
    <t>06403-Biblioteca Ivanovca</t>
  </si>
  <si>
    <t>06404-Biblioteca Cateleni</t>
  </si>
  <si>
    <t>06406-Caminul cultural Onesti</t>
  </si>
  <si>
    <t>06407-Caminul cultural Ivanovca</t>
  </si>
  <si>
    <t>06412-Gradinita Pascani</t>
  </si>
  <si>
    <t>06413-Gradinita Pereni</t>
  </si>
  <si>
    <t>06416-Biblioteca Pascani</t>
  </si>
  <si>
    <t>06417-Caminul cultural Cornesti</t>
  </si>
  <si>
    <t>06418-Caminul cultural Secareni</t>
  </si>
  <si>
    <t>06419-Caminul cultural Pereni</t>
  </si>
  <si>
    <t>06423-Caminul cultural Carpineanca</t>
  </si>
  <si>
    <t>06426-Biblioteca nr. 1 Sarata-Galbena</t>
  </si>
  <si>
    <t>06430-Gradinita Balceana</t>
  </si>
  <si>
    <t>06431-Gradinita Sofia</t>
  </si>
  <si>
    <t>06432-Caminul cultural Sofia</t>
  </si>
  <si>
    <t>06433-Caminul cultural Balceana</t>
  </si>
  <si>
    <t>06434-Biblioteca Balceana</t>
  </si>
  <si>
    <t>06435-Biblioteca Sofia</t>
  </si>
  <si>
    <t>06437-Gradinita nr. 1 Voinescu</t>
  </si>
  <si>
    <t>06438-Caminul cultural Voinescu</t>
  </si>
  <si>
    <t>06444-Gradinita nr. 1 Hincesti</t>
  </si>
  <si>
    <t>06445-Gradinita nr. 6 Hincesti</t>
  </si>
  <si>
    <t>06446-Gradinita nr. 3 Hincesti</t>
  </si>
  <si>
    <t>06447-Gradinita nr. 4 Hincesti</t>
  </si>
  <si>
    <t>06448-Gradinita nr. 7 Hincesti</t>
  </si>
  <si>
    <t>06546-Gradinita de copii nr. 1 Sarata-Galbena</t>
  </si>
  <si>
    <t>06547-Gradinita de copii nr. 3 Sarata-Galbena</t>
  </si>
  <si>
    <t>06558-Gradinita Dragusenii Noi</t>
  </si>
  <si>
    <t>06560-Biblioteca Dragusenii Noi</t>
  </si>
  <si>
    <t>06561-Caminul cultural Dragusenii Noi</t>
  </si>
  <si>
    <t>06562-Gradinita nr. 1 Ciuciuleni</t>
  </si>
  <si>
    <t>06563-Gradinita nr. 2 Ciuciuleni</t>
  </si>
  <si>
    <t>06564-Biblioteca nr. 2 Ciuciuleni</t>
  </si>
  <si>
    <t>06565-Caminul cultural Ciuciuleni</t>
  </si>
  <si>
    <t>06567-Biblioteca nr. 1 Ciuciuleni</t>
  </si>
  <si>
    <t>06575-Gradinita Bujor</t>
  </si>
  <si>
    <t>06576-Caminul cultural Bujor</t>
  </si>
  <si>
    <t>06579-Gradinita Miresti</t>
  </si>
  <si>
    <t>06580-Caminul cultural Miresti</t>
  </si>
  <si>
    <t>06581-Biblioteca Miresti</t>
  </si>
  <si>
    <t>06612-Gradinita de copii Stolniceni</t>
  </si>
  <si>
    <t>06613-Biblioteca Stolniceni</t>
  </si>
  <si>
    <t>06616-Biblioteca Sipoteni</t>
  </si>
  <si>
    <t>06617-Caminul cultural Sipoteni</t>
  </si>
  <si>
    <t>09467-Sectia constructii, gospodarie comunala si drumuri Hincesti</t>
  </si>
  <si>
    <t>09475-Scoala sportiva pentru copii or.Hincesti</t>
  </si>
  <si>
    <t>09478-Casa de creatie Hincesti</t>
  </si>
  <si>
    <t>09549-Caminul cultural Buteni</t>
  </si>
  <si>
    <t>09553-Biblioteca pentru copii Carpineni</t>
  </si>
  <si>
    <t>09554-Biblioteca pentru copii Crasnoarmeiscoe</t>
  </si>
  <si>
    <t>09555-Gradinita Dancu</t>
  </si>
  <si>
    <t>09577-Gradinita Cateleni</t>
  </si>
  <si>
    <t>09578-Biblioteca Onesti</t>
  </si>
  <si>
    <t>09579-Gradinita de copii Carpineanca</t>
  </si>
  <si>
    <t>09588-Gradinita nr. 2 Voinescu</t>
  </si>
  <si>
    <t>09589-Biblioteca pentru copii Voinescu</t>
  </si>
  <si>
    <t>09590-Biblioteca Secareni</t>
  </si>
  <si>
    <t>09591-Biblioteca Pereni</t>
  </si>
  <si>
    <t>09592-Biblioteca Cornesti</t>
  </si>
  <si>
    <t>09774-Gradinita de copii Bratianovca</t>
  </si>
  <si>
    <t>09775-Biblioteca pentru copii Sarata-Galbena</t>
  </si>
  <si>
    <t>09776-Tabara pentru copii "Codreanca"  Hincesti</t>
  </si>
  <si>
    <t>09777-Stadionul sportiv Hincesti</t>
  </si>
  <si>
    <t>10394-Caminul culural Pascani</t>
  </si>
  <si>
    <t>10843-Aparatul presedintelui raionului Hincesti</t>
  </si>
  <si>
    <t>10844-Aparatul primarului Bobeica</t>
  </si>
  <si>
    <t>10845-Aparatul primarului Boghiceni</t>
  </si>
  <si>
    <t>10846-Aparatul primarului Bozieni</t>
  </si>
  <si>
    <t>10847-Aparatul primarului Buteni</t>
  </si>
  <si>
    <t>10848-Aparatul primarului Dancu</t>
  </si>
  <si>
    <t>10849-Aparatul primarului Fundul Galbenei</t>
  </si>
  <si>
    <t>10850-Aparatul primarului Caracui</t>
  </si>
  <si>
    <t>10851-Aparatul primarului Crasnoarmeiscoe</t>
  </si>
  <si>
    <t>10852-Aparatul primarului Lapusna</t>
  </si>
  <si>
    <t>10853-Aparatul primarului Leuseni</t>
  </si>
  <si>
    <t>10854-Aparatul primarului Loganesti</t>
  </si>
  <si>
    <t>10855-Aparatul primarului Carpineni</t>
  </si>
  <si>
    <t>10856-Aparatul primarului Cioara</t>
  </si>
  <si>
    <t>10857-Aparatul primarului Cotul Morii</t>
  </si>
  <si>
    <t>10858-Aparatul primarului Mereseni</t>
  </si>
  <si>
    <t>10859-Aparatul primarului Mingir</t>
  </si>
  <si>
    <t>10860-Aparatul primarului Negrea</t>
  </si>
  <si>
    <t>10861-Aparatul primarului Nemteni</t>
  </si>
  <si>
    <t>10862-Aparatul primarului Onesti</t>
  </si>
  <si>
    <t>10863-Aparatul primarului Pascani</t>
  </si>
  <si>
    <t>10864-Aparatul primarului  Sarata-Galbena</t>
  </si>
  <si>
    <t>10865-Aparatul primarului  Sofia</t>
  </si>
  <si>
    <t>10866-Aparatul primarului Voinescu</t>
  </si>
  <si>
    <t>10867-Aparatul primarului Hincesti</t>
  </si>
  <si>
    <t>10882-Aparatul primarului Dragusenii Noi</t>
  </si>
  <si>
    <t>10883-Aparatul primarului Ciuciuleni</t>
  </si>
  <si>
    <t>10884-Aparatul primarului Bujor</t>
  </si>
  <si>
    <t>10891-Aparatul primarului Stolniceni</t>
  </si>
  <si>
    <t>11202-Biblioteca Bujor</t>
  </si>
  <si>
    <t>11204-Centrul de plasament temporar pentru copii "Brindusa" Hincesti</t>
  </si>
  <si>
    <t>11206-Gradinita nr. 2 Nemteni</t>
  </si>
  <si>
    <t>11454-Aparatul primarului Balceana</t>
  </si>
  <si>
    <t>11455-Aparatul primarului Calmatui</t>
  </si>
  <si>
    <t>11456-Aparatul primarului Cateleni</t>
  </si>
  <si>
    <t>11457-Aparatul primarului Firladeni</t>
  </si>
  <si>
    <t>11458-Aparatul primarului Ivanovca</t>
  </si>
  <si>
    <t>11459-Aparatul primarului Miresti</t>
  </si>
  <si>
    <t>11460-Aparatul primarului Obileni</t>
  </si>
  <si>
    <t>11461-Aparatul primarului Pervomaiscoe</t>
  </si>
  <si>
    <t>11462-Aparatul primarului  Poganesti</t>
  </si>
  <si>
    <t>11463-Aparatul primarului  Secareni</t>
  </si>
  <si>
    <t>11464-Aparatul primarului  Sipoteni</t>
  </si>
  <si>
    <t>11504-Centrul Militar Hincesti</t>
  </si>
  <si>
    <t>13063-Stadion sportiv Balceana</t>
  </si>
  <si>
    <t>13073-Tabara pentru copii "Privighetoarea" Bobeica</t>
  </si>
  <si>
    <t>13074-Stadion sportiv Bobeica</t>
  </si>
  <si>
    <t>13087-Stadionul Bozieni</t>
  </si>
  <si>
    <t>13090-Stadionul Bujor</t>
  </si>
  <si>
    <t>13091-Stadionul Buteni</t>
  </si>
  <si>
    <t>13095-Stadionul Carpineni</t>
  </si>
  <si>
    <t>13096-Serviciul mediator comunitar Carpineni</t>
  </si>
  <si>
    <t>13098-Serviciul de pompieri Carpineni</t>
  </si>
  <si>
    <t>13104-Stadionul Cateleni</t>
  </si>
  <si>
    <t>13105-Centru de tineret Cateleni</t>
  </si>
  <si>
    <t>13109-Stadionul Ciuciuleni</t>
  </si>
  <si>
    <t>13110-Centrul comunitar de zi pentru copii si tineret "O mina intinsa copiilor" Cotul Morii</t>
  </si>
  <si>
    <t>13111-Serviciul de pompieri Crasnoarmeiscoe</t>
  </si>
  <si>
    <t>13113-Stadionul Fundul Galbenei</t>
  </si>
  <si>
    <t>13116-Stadionul Lapusna</t>
  </si>
  <si>
    <t>13120-Stadionul Loganesti</t>
  </si>
  <si>
    <t>13123-Stadionul Mereseni</t>
  </si>
  <si>
    <t>13124-Complexul memorial Mingir</t>
  </si>
  <si>
    <t>13125-Stadionul Mingir</t>
  </si>
  <si>
    <t>13126-Serviciul mediator comunitar Mingir</t>
  </si>
  <si>
    <t>13142-Serviciul mediator comunitar Hincesti</t>
  </si>
  <si>
    <t>13146-Centrul comunitar p/u copii si tineret "Viitorul" Sarata-Galbena</t>
  </si>
  <si>
    <t>13147-Caminul cultural Sarata-Galbena</t>
  </si>
  <si>
    <t>13148-Stadionul Sarata-Galbena</t>
  </si>
  <si>
    <t>13150-Stadionul Stolniceni</t>
  </si>
  <si>
    <t>13524-Directia Generala Finante Hincesti</t>
  </si>
  <si>
    <t>13536-Directia Economie si Cooperare transfrontaliera Hincesti</t>
  </si>
  <si>
    <t>13550-Serviciul reglementari funciare si cadastru Hincesti</t>
  </si>
  <si>
    <t>13562-Directia agricultura si alimentatie Hincesti</t>
  </si>
  <si>
    <t>13790-Aparatul Directiei cultura si turizm  Hincesti</t>
  </si>
  <si>
    <t>13800-Biblioteca publica Raionala IPS 'Antonie Plamadeala'</t>
  </si>
  <si>
    <t>13802-Caminul culturalHincesti</t>
  </si>
  <si>
    <t>13809-Muzeul Mingir</t>
  </si>
  <si>
    <t>13813-Muzeul Ciuciuleni</t>
  </si>
  <si>
    <t>13814-Scoala de arta'Timofei Batrinu' Hncesti</t>
  </si>
  <si>
    <t>13816-Scoala muzicala Sarata Galbena</t>
  </si>
  <si>
    <t>13827-Scoala  de muzica  Lapusna</t>
  </si>
  <si>
    <t>13828-Scoala de artae Carpineni</t>
  </si>
  <si>
    <t>13829-Colective populare</t>
  </si>
  <si>
    <t>13854-Aparatul Directiei Invatamint,Hincesti</t>
  </si>
  <si>
    <t>13879-Cabinetul metodic al Directiein Invatamint,Hincesti</t>
  </si>
  <si>
    <t>13882-Grupul gospodaresc al Directiei Invatamint, Hincesti</t>
  </si>
  <si>
    <t>13886-Scoala sportiva raionala, Hincesti</t>
  </si>
  <si>
    <t>13893-Liceul Teoretic "Mihai Sadoveanu" Hincesti</t>
  </si>
  <si>
    <t>13904-Liceul Teoretic "Mihai Eminescu" Hincesti</t>
  </si>
  <si>
    <t>13909-Liceul Teoretic "Mihail Lomonosov" Hincesti</t>
  </si>
  <si>
    <t>13918-Gimnaziul Bobeica</t>
  </si>
  <si>
    <t>13927-Liceul Teoretic "Stefan Holban", Carpineni</t>
  </si>
  <si>
    <t>13941-Liceul Teoretic "Dmitrii Cantemir", Crasnoarmeiscoe</t>
  </si>
  <si>
    <t>13942-Liceul Teoretic , Lapusna</t>
  </si>
  <si>
    <t>13958-Gimnaziul Mingir</t>
  </si>
  <si>
    <t>13975-Liceul Teoretic "Universum",Sarata Galbena</t>
  </si>
  <si>
    <t>13991-Gimnaziul "Mihai Viteazul ,or.Hincesti"</t>
  </si>
  <si>
    <t>13994-Gimnaziul Bozieni</t>
  </si>
  <si>
    <t>13995-Gimnaziul Boghiceni</t>
  </si>
  <si>
    <t>13996-Gimnaziul Balceana</t>
  </si>
  <si>
    <t>13997-Gimnaziul Bujor</t>
  </si>
  <si>
    <t>13999-Gimnaziul Anton Bunduchi, Buteni</t>
  </si>
  <si>
    <t>14005-Gimnaziul Alexei Gustiuc s.Caracui r.Hincesti</t>
  </si>
  <si>
    <t>14015-Gimnaziul "Dumitru Cretu"Carpineni</t>
  </si>
  <si>
    <t>14019-Gimnaziul Cataleni</t>
  </si>
  <si>
    <t>14043-Gimnaziul Dancu</t>
  </si>
  <si>
    <t>14048-Gimnaziul Calmatui</t>
  </si>
  <si>
    <t>14050-Gimnaziul Dragusenii Noi</t>
  </si>
  <si>
    <t>14060-Gimnaziul Fundul Galbenei</t>
  </si>
  <si>
    <t>14061-Complexul educational gimnaziul-gradinita Ivanovca</t>
  </si>
  <si>
    <t>14064-Gimnaziul Loganesti</t>
  </si>
  <si>
    <t>14065-Gimnaziul  Miresti</t>
  </si>
  <si>
    <t>14066-Gimnaziul Mereseni</t>
  </si>
  <si>
    <t>14069-Gimnaziul Constantin Tanase, Nemteni</t>
  </si>
  <si>
    <t>14071-Institutia Publica Gimnaziul  "Serghei Anisei", s. Negrea, r-nul Hincesti</t>
  </si>
  <si>
    <t>14075-Gimnaziul Obileni</t>
  </si>
  <si>
    <t>14079-Gimnaziul Onesti</t>
  </si>
  <si>
    <t>14081-Gimnaziul Pascani</t>
  </si>
  <si>
    <t>14086-Gimnaziul Pereni</t>
  </si>
  <si>
    <t>14088-Complexul educational gimnaziul-gradinita Pervomaiscoe</t>
  </si>
  <si>
    <t>14091-Gimnaziul Poganesti</t>
  </si>
  <si>
    <t>14095-Gimnaziul Stolniceni</t>
  </si>
  <si>
    <t>14096-Complexul educational gimnaziul-gradinita Vasile Movileanu Secareni</t>
  </si>
  <si>
    <t>14100-Gimnaziul Talaiesti</t>
  </si>
  <si>
    <t>14101-Gimnaziul Voinescu</t>
  </si>
  <si>
    <t>14108-Complexul educational gimnaziul-gradinita  Cotul Morii</t>
  </si>
  <si>
    <t>14114-Scoala primara-gradinita Horjesti</t>
  </si>
  <si>
    <t>14121-Scoala Primara-gradinita Sipoteni</t>
  </si>
  <si>
    <t>14979-Gradinita Lapusnita</t>
  </si>
  <si>
    <t>15227-Muzeul Negrea</t>
  </si>
  <si>
    <t>15279-Gimnaziul "Serghei Andreev"din s. Cioara</t>
  </si>
  <si>
    <t>15280-Gimnaziul "Cezar Radu" din s. Leuseni</t>
  </si>
  <si>
    <t>15281-Gimnaziul "Alexandru Donici" din s. Ciuciuleni</t>
  </si>
  <si>
    <t>15882-Centrul Comunitar de Asistenta Sociala "Renastere"</t>
  </si>
  <si>
    <t>15970-Serviciul de pompieri Mingir</t>
  </si>
  <si>
    <t>15976-Centrul Raional de Cultura "Conacul Manuc Bey" Hincesti</t>
  </si>
  <si>
    <t>16046-Centrul raional de tineret Hincesti</t>
  </si>
  <si>
    <t>16094-Centrul raional de Ghidare si Consiliere in Excelenta Hincesti</t>
  </si>
  <si>
    <t>16095-Centrul Comunitar de Asistenta Sociala Minjir</t>
  </si>
  <si>
    <t>16525-Postul de Pompieri si Salvatori din s.Sarata Galbena</t>
  </si>
  <si>
    <t>16576-Gradinita Firladeni</t>
  </si>
  <si>
    <t>16904-INSTITUTIA PUBLICA SCOALA PRIMARA - GRADINITA CARPINENI DIN COM. CARPINENI, R-NUL HINCESTI</t>
  </si>
  <si>
    <t>R225500</t>
  </si>
  <si>
    <t>03758-Aparatul directiei generale educatiei Ialoveni</t>
  </si>
  <si>
    <t>05101-Gradinita "Licurici" s.Bardar</t>
  </si>
  <si>
    <t>05106-Biblioteca Bardar</t>
  </si>
  <si>
    <t>05107-Biblioteca Pojareni</t>
  </si>
  <si>
    <t>05108-Caminul cultural Bardar</t>
  </si>
  <si>
    <t>05110-Gradinita "Scufita Rosie" s.Carbuna</t>
  </si>
  <si>
    <t>05112-Biblioteca Carbuna</t>
  </si>
  <si>
    <t>05113-Caminul cultural Carbuna</t>
  </si>
  <si>
    <t>05114-Gradinita nr. 1 Cigirleni</t>
  </si>
  <si>
    <t>05115-Gradinita nr. 2 Cigirleni</t>
  </si>
  <si>
    <t>05117-Biblioteca Cigirleni</t>
  </si>
  <si>
    <t>05118-Caminul cultural Cigirleni</t>
  </si>
  <si>
    <t>05119-Gradinita "Andries" s.Costesti</t>
  </si>
  <si>
    <t>05120-Gradinita "Scufita Rosie" s.Costesti</t>
  </si>
  <si>
    <t>05121-Gradinita "Poiana" s.Costesti</t>
  </si>
  <si>
    <t>05125-Scoala de arte Costesti</t>
  </si>
  <si>
    <t>05128-Biblioteca Hansca</t>
  </si>
  <si>
    <t>05129-Caminul cultural Costesti</t>
  </si>
  <si>
    <t>05130-Gradinita Gangura</t>
  </si>
  <si>
    <t>05135-Biblioteca Gangura</t>
  </si>
  <si>
    <t>05140-Caminul Cultural Misovca s.Gangura</t>
  </si>
  <si>
    <t>05142-Gradinita "Albinuta" Danceni</t>
  </si>
  <si>
    <t>05143-Gradinita "Licurici" s.Sociteni</t>
  </si>
  <si>
    <t>05146-Biblioteca A.Vartic Danceni</t>
  </si>
  <si>
    <t>05147-Biblioteca publica Sociteni</t>
  </si>
  <si>
    <t>05148-Caminul cultural Danceni</t>
  </si>
  <si>
    <t>05149-Caminul cultural Sociteni</t>
  </si>
  <si>
    <t>05150-Gradinita nr.1 "Garofita" s.Horesti</t>
  </si>
  <si>
    <t>05153-Biblioteca Horesti</t>
  </si>
  <si>
    <t>05154-Caminul cultural Horesti</t>
  </si>
  <si>
    <t>05155-Gradinita  "Poienita" s.Malcoci</t>
  </si>
  <si>
    <t>05158-Biblioteca Malcoci</t>
  </si>
  <si>
    <t>05159-Caminul cultural Malcoci</t>
  </si>
  <si>
    <t>05160-Gradinita Milestii Mici</t>
  </si>
  <si>
    <t>05161-Gradinita Piatra Alba</t>
  </si>
  <si>
    <t>05165-Biblioteca Piatra Alba</t>
  </si>
  <si>
    <t>05166-Biblioteca Milestii Mici</t>
  </si>
  <si>
    <t>05167-Caminul cultural Milestii Mici</t>
  </si>
  <si>
    <t>05168-Gradinita "Clopotel" s.Molesti</t>
  </si>
  <si>
    <t>05169-Gradinita "Garofita" s.Molesti</t>
  </si>
  <si>
    <t>05171-Biblioteca Molesti</t>
  </si>
  <si>
    <t>05172-Caminul cultural Molesti</t>
  </si>
  <si>
    <t>05173-Gradinita Nimoreni</t>
  </si>
  <si>
    <t>05175-Biblioteca Nimoreni</t>
  </si>
  <si>
    <t>05176-Gradinita cresa nr.1 "Lacrimioara" s.Puhoi</t>
  </si>
  <si>
    <t>05177-Gradinita cresa nr.2 "Foisor" s.Puhoi</t>
  </si>
  <si>
    <t>05178-Gradinita nr.3 "Viorele" s.Puhoi</t>
  </si>
  <si>
    <t>05179-Gradinita "Ghiocel" Varatic</t>
  </si>
  <si>
    <t>05183-Biblioteca Varatic</t>
  </si>
  <si>
    <t>05184-Biblioteca Puhoi</t>
  </si>
  <si>
    <t>05185-Casa de cultura s.Puhoi</t>
  </si>
  <si>
    <t>05186-Caminul cultural Varatic</t>
  </si>
  <si>
    <t>05187-Gradinita Rusestii Noi</t>
  </si>
  <si>
    <t>05190-Biblioteca Rusestii Noi</t>
  </si>
  <si>
    <t>05191-Caminul cultural Rusestii Noi</t>
  </si>
  <si>
    <t>05192-Gradinita nr. 1 Razeni</t>
  </si>
  <si>
    <t>05193-Gradinita nr. 2 Razeni</t>
  </si>
  <si>
    <t>05200-Biblioteca "Elena Alistar" Razeni</t>
  </si>
  <si>
    <t>05201-Caminul cultural "Ion Inculet" Razeni</t>
  </si>
  <si>
    <t>05203-Gradinita "Martisor" s.Suruceni</t>
  </si>
  <si>
    <t>05205-Biblioteca Suruceni</t>
  </si>
  <si>
    <t>05206-Caminul cultural Suruceni</t>
  </si>
  <si>
    <t>05207-Gradinita Tipala</t>
  </si>
  <si>
    <t>05210-Biblioteca Tipala</t>
  </si>
  <si>
    <t>05212-Caminul cultural Tipala</t>
  </si>
  <si>
    <t>05214-Gradinita "Srejarel" Ulmu</t>
  </si>
  <si>
    <t>05218-Biblioteca Ulmu</t>
  </si>
  <si>
    <t>05219-Biblioteca Horodca</t>
  </si>
  <si>
    <t>05220-Caminul cultural Ulmu</t>
  </si>
  <si>
    <t>05221-Gradinita nr. 1 Vasieni</t>
  </si>
  <si>
    <t>05222-Gradinita nr. 2 Vasieni</t>
  </si>
  <si>
    <t>05226-Biblioteca Vasieni</t>
  </si>
  <si>
    <t>05228-Caminul cultural Vasieni</t>
  </si>
  <si>
    <t>05229-Gradinita nr. 1 Zimbreni</t>
  </si>
  <si>
    <t>05231-Biblioteca Zimbreni</t>
  </si>
  <si>
    <t>05232-Caminul cultural Zimbreni</t>
  </si>
  <si>
    <t>05233-Cresa-Gradinita de copii nr.1 "Andries" Ialoveni</t>
  </si>
  <si>
    <t>05234-Cresa-Gradinita de copii nr.3 "Lastarel"  Ialoveni</t>
  </si>
  <si>
    <t>05240-Scoala de arte Ialoveni</t>
  </si>
  <si>
    <t>05241-Biblioteca Publica Oraseneasca pentru copii Spiridon Vangheli</t>
  </si>
  <si>
    <t>05687-Centrul de creatie Ialoveni</t>
  </si>
  <si>
    <t>10334-Gradinita Hansca</t>
  </si>
  <si>
    <t>10677-Aparatul primarului Bardar</t>
  </si>
  <si>
    <t>10678-Aparatul primarului Carbuna</t>
  </si>
  <si>
    <t>10679-Aparatul primarului Cigirleni</t>
  </si>
  <si>
    <t>10680-Aparatul primarului Costesti</t>
  </si>
  <si>
    <t>10681-Aparatul primarului Gangura</t>
  </si>
  <si>
    <t>10682-Aparatul primarului Danceni</t>
  </si>
  <si>
    <t>10683-Aparatul primarului Horesti</t>
  </si>
  <si>
    <t>10684-Aparatul primarului Malcoci</t>
  </si>
  <si>
    <t>10685-Aparatul primarului Milestii Mici</t>
  </si>
  <si>
    <t>10686-Aparatul primarului Molesti</t>
  </si>
  <si>
    <t>10687-Aparatul primarului Nimoreni</t>
  </si>
  <si>
    <t>10688-Aparatul primarului Puhoi</t>
  </si>
  <si>
    <t>10689-Aparatul primarului Rusestii Noi</t>
  </si>
  <si>
    <t>10690-Aparatul primarului Razeni</t>
  </si>
  <si>
    <t>10691-Aparatul primarului Suruceni</t>
  </si>
  <si>
    <t>10692-Aparatul primarului Tipala</t>
  </si>
  <si>
    <t>10693-Aparatul primarului Vasieni</t>
  </si>
  <si>
    <t>10694-Aparatul primarului Zimbreni</t>
  </si>
  <si>
    <t>10695-Aparatul primarului orasului Ialoveni</t>
  </si>
  <si>
    <t>10767-Aparatul primarului Ulmu</t>
  </si>
  <si>
    <t>11465-Aparatul primarului Hansca</t>
  </si>
  <si>
    <t>11466-Aparatul primarului Horodca</t>
  </si>
  <si>
    <t>11467-Aparatul primarului Pojareni</t>
  </si>
  <si>
    <t>11468-Aparatul primarului Sociteni</t>
  </si>
  <si>
    <t>11469-Aparatul primarului Varatic</t>
  </si>
  <si>
    <t>12608-Gradinta "Spicusor" s.Costesti</t>
  </si>
  <si>
    <t>12986-Caminul cultural Hansca</t>
  </si>
  <si>
    <t>12987-Gradinita de copii nr.5 Regina Maria</t>
  </si>
  <si>
    <t>12988-Orchestra de muzica populara "Porumbita" Ialoveni</t>
  </si>
  <si>
    <t>12989-Studio artistic "Enigma" Ialoveni</t>
  </si>
  <si>
    <t>13026-Gradinita Milestii Noi</t>
  </si>
  <si>
    <t>13053-Gradinita Baltati</t>
  </si>
  <si>
    <t>13527-Aparatul presedintelui raionului Ialoveni</t>
  </si>
  <si>
    <t>14589-Directia finante</t>
  </si>
  <si>
    <t>14591-Scoala sportiva pentru copii si tineret Ialoveni</t>
  </si>
  <si>
    <t>14605-Serviciul transport scolar</t>
  </si>
  <si>
    <t>14607-Liceul teoretic "Aurel David" Bardar</t>
  </si>
  <si>
    <t>14608-Liceul teoretic "Olimp" Costesti</t>
  </si>
  <si>
    <t>14609-Liceul teoretic Costesti</t>
  </si>
  <si>
    <t>14610-Liceul teoretic Horesti</t>
  </si>
  <si>
    <t>14611-Liceul teoretic "Petre Stefanuca" Ialoveni</t>
  </si>
  <si>
    <t>14612-Liceul teoretic "Mihai Birca" Milestii mici</t>
  </si>
  <si>
    <t>14613-Liceul teoretic Molesti</t>
  </si>
  <si>
    <t>14614-Liceul Teoretic Gheorghe Palade</t>
  </si>
  <si>
    <t>14615-Liceul teoretic Rusestii Noi</t>
  </si>
  <si>
    <t>14616-Liceul teoretic "Ion Suruceanu" Suruceni</t>
  </si>
  <si>
    <t>14617-Liceul teoretic Tipala</t>
  </si>
  <si>
    <t>14618-Liceul teoretic Zimbreni</t>
  </si>
  <si>
    <t>14619-Liceul teoretic "Dimitrie Cantemir" Vasieni</t>
  </si>
  <si>
    <t>14620-Liceul teoretic "Andrei Vartic" Ialoven</t>
  </si>
  <si>
    <t>14621-Liceul teoretic "Ion Pelivan" Rezeni</t>
  </si>
  <si>
    <t>14622-Gimnaziul "Mihai Eminescu" Ulmu</t>
  </si>
  <si>
    <t>14624-Gimnaziul Hansca</t>
  </si>
  <si>
    <t>14625-Gimnaziul "Grigore Vieru" Ialoveni</t>
  </si>
  <si>
    <t>14627-Gimnaziul Horodca</t>
  </si>
  <si>
    <t>14629-Gimnaziul "Mitropolit Gurie Grosu" Nimoreni</t>
  </si>
  <si>
    <t>14630-Institutia Publica Complexul Educational Scoala Primara-Gradinita din satul Pojareni,rl Ialoveni</t>
  </si>
  <si>
    <t>14631-Gimnaziul Sociteni</t>
  </si>
  <si>
    <t>14632-Gimnaziul Vasieni</t>
  </si>
  <si>
    <t>14633-Gimnaziul Varatic</t>
  </si>
  <si>
    <t>14634-Gimnaziul Gangura</t>
  </si>
  <si>
    <t>14635-Gimnaziul "Alexandrina Rusu" Danceni</t>
  </si>
  <si>
    <t>14636-Gimnaziul Malcoci</t>
  </si>
  <si>
    <t>14637-Gimnaziul Cigirleni</t>
  </si>
  <si>
    <t>14638-Gimnaziul Carbuna</t>
  </si>
  <si>
    <t>14639-Scoala primara "Ion Creanga" Ialoveni</t>
  </si>
  <si>
    <t>15193-Gradinita nr.2 Bardar</t>
  </si>
  <si>
    <t>16099-Aparatul Sectiei Cultura</t>
  </si>
  <si>
    <t>16100-Casa raionala de cultura</t>
  </si>
  <si>
    <t>16101-Orchestra raionala de muzica populara "Porumbita"</t>
  </si>
  <si>
    <t>16102-Muzeul raional de istorie si etnografie "Anatol Candu"s.Vasieni</t>
  </si>
  <si>
    <t>16168-Galeria Colectiilor Petre Costin a Consiliului raional Ialoveni</t>
  </si>
  <si>
    <t>16169-Biblioteca publica raionala Petre Stefanuca</t>
  </si>
  <si>
    <t>16170-Formatia folclorica Ialoveneanca</t>
  </si>
  <si>
    <t>16181-Gradinita nr.5 Alunelul</t>
  </si>
  <si>
    <t>16777-Scoala Sportiva pentru Copii si Tineret Costesti</t>
  </si>
  <si>
    <t>16846-Institutie de Educatie Timpurie Gradinita Cresa "Rusestii Vechi-Domnesti" din com.Rusestii Noi</t>
  </si>
  <si>
    <t>R225700</t>
  </si>
  <si>
    <t>03984-Directia  invatamint Leova</t>
  </si>
  <si>
    <t>06625-Gradinita "Andries" Hanasenii Noi</t>
  </si>
  <si>
    <t>06626-Gradinita "Romanita" Leova</t>
  </si>
  <si>
    <t>06627-Gradinita "Andries" Sirma</t>
  </si>
  <si>
    <t>06628-Scoala sportiva Leova</t>
  </si>
  <si>
    <t>06629-Statia tinerilor naturalisti Leova</t>
  </si>
  <si>
    <t>06630-Biblioteca Sirma</t>
  </si>
  <si>
    <t>06631-Biblioteca Hanasenii Noi</t>
  </si>
  <si>
    <t>06632-Clubul Sirma</t>
  </si>
  <si>
    <t>06633-Clubul Hanasenii Noi</t>
  </si>
  <si>
    <t>06638-Gradinita "Lasatarel" Iargara</t>
  </si>
  <si>
    <t>06640-Gradinita "Scufita Rosie" Iargara</t>
  </si>
  <si>
    <t>06641-Gradinita "Floricica" Baius</t>
  </si>
  <si>
    <t>06642-Casa de creatie Iargara</t>
  </si>
  <si>
    <t>06645-Biblioteca Baius</t>
  </si>
  <si>
    <t>06647-Clubul Baius</t>
  </si>
  <si>
    <t>06650-Gradinita "Fluturas" Filipeni</t>
  </si>
  <si>
    <t>06651-Gradinita "Andries" Filipeni</t>
  </si>
  <si>
    <t>06652-Caminul cultural Filipeni</t>
  </si>
  <si>
    <t>06653-Biblioteca pentru copii Filipeni</t>
  </si>
  <si>
    <t>06654-Biblioteca publica Filipeni</t>
  </si>
  <si>
    <t>06656-Gradinita "Faguras" Tomai</t>
  </si>
  <si>
    <t>06657-Biblioteca pentru copii Tomai</t>
  </si>
  <si>
    <t>06658-Biblioteca publica Tomai</t>
  </si>
  <si>
    <t>06659-Caminul cultural Tomai</t>
  </si>
  <si>
    <t>06661-Gradinita "Albinuta" Covurlui</t>
  </si>
  <si>
    <t>06663-Biblioteca publica Covurlui</t>
  </si>
  <si>
    <t>06664-Caminul cultural Covurlui</t>
  </si>
  <si>
    <t>06667-Gradinita "Ingerasul" Cazangic</t>
  </si>
  <si>
    <t>06668-Gradinita "Prichindel" Seliste</t>
  </si>
  <si>
    <t>06669-Gradinita "Strugurel" Frumusica</t>
  </si>
  <si>
    <t>06670-Biblioteca Cazangic</t>
  </si>
  <si>
    <t>06672-Clubul Cazangic</t>
  </si>
  <si>
    <t>06673-Clubul Frumusica</t>
  </si>
  <si>
    <t>06678-Gradinita "Soarele" Sarata Noua</t>
  </si>
  <si>
    <t>06679-Gradinita "Albinuta" Cupcui</t>
  </si>
  <si>
    <t>06683-Biblioteca Cupcui</t>
  </si>
  <si>
    <t>06684-Biblioteca Romanovca</t>
  </si>
  <si>
    <t>06686-Clubul Cupcui</t>
  </si>
  <si>
    <t>06687-Clubul Romanovca</t>
  </si>
  <si>
    <t>06691-Gradinita "Fialca" Vozneseni</t>
  </si>
  <si>
    <t>06692-Gradinita "Ivusca" Troian</t>
  </si>
  <si>
    <t>06694-Biblioteca Vozneseni</t>
  </si>
  <si>
    <t>06695-Biblioteca Troita</t>
  </si>
  <si>
    <t>06696-Caminul cultural Vozneseni</t>
  </si>
  <si>
    <t>06702-Gradinita "Andries" Sarateni</t>
  </si>
  <si>
    <t>06703-Gradinita Cneazevca</t>
  </si>
  <si>
    <t>06705-Gradinita Tomaiul Nou</t>
  </si>
  <si>
    <t>06706-Gradinita Saratica Veche</t>
  </si>
  <si>
    <t>06707-Biblioteca Sarateni</t>
  </si>
  <si>
    <t>06708-Biblioteca Tomaiul Nou</t>
  </si>
  <si>
    <t>06709-Biblioteca Saratica Veche</t>
  </si>
  <si>
    <t>06710-Clubul Sarateni</t>
  </si>
  <si>
    <t>06711-Clubul Cneazevca</t>
  </si>
  <si>
    <t>06712-Clubul Tomaiul Nou</t>
  </si>
  <si>
    <t>06713-Clubul Saratica Veche</t>
  </si>
  <si>
    <t>06718-Gradinita "Alunelul" Tochile-Raducani</t>
  </si>
  <si>
    <t>06719-Gradinita "Ghiocel" Sarata-Razesi</t>
  </si>
  <si>
    <t>06721-Biblioteca Sarata-Razesi</t>
  </si>
  <si>
    <t>06722-Clubul Sarata-Razesi</t>
  </si>
  <si>
    <t>06728-Gradinita "Voinicel" Orac</t>
  </si>
  <si>
    <t>06729-Gradinita "Rodnicioc" Colibabovca</t>
  </si>
  <si>
    <t>06730-Gradinita Ceadir</t>
  </si>
  <si>
    <t>06731-Biblioteca Orac</t>
  </si>
  <si>
    <t>06732-Biblioteca Colibabovca</t>
  </si>
  <si>
    <t>06733-Biblioteca Ceadir</t>
  </si>
  <si>
    <t>06734-Clubul Ceadir</t>
  </si>
  <si>
    <t>06735-Caminul cultural Colibabovca</t>
  </si>
  <si>
    <t>06736-Caminul cultural Orac</t>
  </si>
  <si>
    <t>06740-Gradinita "Spicusor" Bestemac</t>
  </si>
  <si>
    <t>06741-Gradinita "Izvoras" Saratica Noua</t>
  </si>
  <si>
    <t>06743-Biblioteca Bestemac</t>
  </si>
  <si>
    <t>06744-Biblioteca Saratica Noua</t>
  </si>
  <si>
    <t>06745-Biblioteca Cimpul Drept</t>
  </si>
  <si>
    <t>06746-Caminul cultural Saratica Noua</t>
  </si>
  <si>
    <t>06747-Clubul Bestemac</t>
  </si>
  <si>
    <t>06751-Gradinita "Andries" Borogani</t>
  </si>
  <si>
    <t>06753-Biblioteca publica  Borogani</t>
  </si>
  <si>
    <t>06754-Caminul cultural Borogani</t>
  </si>
  <si>
    <t>06757-Gradinita "Clopotel" Tigheci</t>
  </si>
  <si>
    <t>06758-Gradinita "Foisor" Tigheci</t>
  </si>
  <si>
    <t>06760-Biblioteca  Tigheci</t>
  </si>
  <si>
    <t>06761-Caminul cultural Tigheci</t>
  </si>
  <si>
    <t>09481-Casa de creatie  Leova</t>
  </si>
  <si>
    <t>09535-Biblioteca  "Roza Moldovei" Leova</t>
  </si>
  <si>
    <t>10377-Biblioteca Cneazevca</t>
  </si>
  <si>
    <t>10892-Aparatul primarului orasului Leova</t>
  </si>
  <si>
    <t>10893-Aparatul primarului orasului Iargara</t>
  </si>
  <si>
    <t>10894-Aparatul primarului Filipeni</t>
  </si>
  <si>
    <t>10895-Aparatul primarului Tomai</t>
  </si>
  <si>
    <t>10896-Aparatul primarului Covurlui</t>
  </si>
  <si>
    <t>10897-Aparatul primarului Cazangic</t>
  </si>
  <si>
    <t>10898-Aparatul primarului Sarata Noua</t>
  </si>
  <si>
    <t>10899-Aparatul primarului Vozneseni</t>
  </si>
  <si>
    <t>10900-Aparatul primarului Sarateni</t>
  </si>
  <si>
    <t>10901-Aparatul primarului Tochile-Raducani</t>
  </si>
  <si>
    <t>10902-Aparatul primarului Orac</t>
  </si>
  <si>
    <t>10903-Aparatul primarului Bestemac</t>
  </si>
  <si>
    <t>10904-Aparatul primarului Borogani</t>
  </si>
  <si>
    <t>10905-Aparatul primarului Tigheci</t>
  </si>
  <si>
    <t>11306-Muzeul Tigheci</t>
  </si>
  <si>
    <t>11470-Aparatul primarului Baius</t>
  </si>
  <si>
    <t>11471-Aparatul primarului Ceadir</t>
  </si>
  <si>
    <t>11472-Aparatul primarului Cneazevca</t>
  </si>
  <si>
    <t>11473-Aparatul primarului Colibabovca</t>
  </si>
  <si>
    <t>11474-Aparatul primarului Cupcui</t>
  </si>
  <si>
    <t>11475-Aparatul primarului Hanasenii Noi</t>
  </si>
  <si>
    <t>11476-Aparatul primarului Romanovca</t>
  </si>
  <si>
    <t>11477-Aparatul primarului Sarata-Razesi</t>
  </si>
  <si>
    <t>11478-Aparatul primarului Saratica Noua</t>
  </si>
  <si>
    <t>11479-Aparatul primarului Sirma</t>
  </si>
  <si>
    <t>11480-Aparatul primarului Tomaiul Nou</t>
  </si>
  <si>
    <t>11610-Aparatul presedintelui raionului Leova</t>
  </si>
  <si>
    <t>12484-Muzeul Borogani</t>
  </si>
  <si>
    <t>12930-Directia economie, dezvoltarea teritoriului si atragerea investitiilor Leova</t>
  </si>
  <si>
    <t>12932-Directia finante Leova</t>
  </si>
  <si>
    <t>12935-Tabara de odihna si intremare a sanatatii  copiilor si adolescentilor Leova</t>
  </si>
  <si>
    <t>12939-Liceul teoretic "Mihai Eminescu" Leova</t>
  </si>
  <si>
    <t>12941-Liceul teoretic "Lucian Blaga" Leova</t>
  </si>
  <si>
    <t>12944-Gimnaziul Filipeni</t>
  </si>
  <si>
    <t>12945-Gimnaziul Sarata Noua</t>
  </si>
  <si>
    <t>12946-Gimnaziul Tigheci</t>
  </si>
  <si>
    <t>12949-Gimnaziul Borogani</t>
  </si>
  <si>
    <t>12950-Gimnaziul Cazangic</t>
  </si>
  <si>
    <t>12951-Gimnaziul Ceadar</t>
  </si>
  <si>
    <t>12952-Gimnaziul Cneazevca</t>
  </si>
  <si>
    <t>12954-Gimnaziul Covurlui</t>
  </si>
  <si>
    <t>12955-Gimnaziul Cupciu</t>
  </si>
  <si>
    <t>12956-Gimnaziul Hanasenii Noi</t>
  </si>
  <si>
    <t>12958-Gimnaziul Sarateni</t>
  </si>
  <si>
    <t>12959-Gimnaziul Saratica Noua</t>
  </si>
  <si>
    <t>12961-Gimnaziul Sirma</t>
  </si>
  <si>
    <t>12962-Gimnaziul Tochile-Raducani</t>
  </si>
  <si>
    <t>12964-Ansamblul folcloric "Padureanca" Baius</t>
  </si>
  <si>
    <t>12965-Ansamblul folcloric "Tarancuta" Bestemac</t>
  </si>
  <si>
    <t>12966-Ansamblul folcloric "Busuioc moldovenesc" Borogani</t>
  </si>
  <si>
    <t>12972-Stadionul sportiv Leova</t>
  </si>
  <si>
    <t>12973-Ansamblul folcloric "Linu-i lin" Romanovca</t>
  </si>
  <si>
    <t>12976-Ansamblul folcloric "Dorul" Saratica Noua</t>
  </si>
  <si>
    <t>12978-Ansamblul folcloric "Codreanca" Tigheci</t>
  </si>
  <si>
    <t>12980-Muzeul Tomai</t>
  </si>
  <si>
    <t>14783-Administratia Sectia cultura Leova</t>
  </si>
  <si>
    <t>14784-Muzeul Leova</t>
  </si>
  <si>
    <t>14785-Biblioteca centrala nr. 1 Leova</t>
  </si>
  <si>
    <t>14788-Centrul de informare pentru tineret Leova</t>
  </si>
  <si>
    <t>14789-Scoala muzicala Leova</t>
  </si>
  <si>
    <t>15020-Directia agricultura si alimentatie Leova</t>
  </si>
  <si>
    <t>15026-Tabara de odihna Hanasenii Noi</t>
  </si>
  <si>
    <t>15708-Centrul de zi pentru copilul aflat in dificultate "Speranta" Leova</t>
  </si>
  <si>
    <t>15709-Casa de cultura Leova</t>
  </si>
  <si>
    <t>15714-Cantina de ajutor social "Marinimie"</t>
  </si>
  <si>
    <t>15715-Centrul cultural Cizlar</t>
  </si>
  <si>
    <t>15716-Liceul Teoretic "Constantin Spataru" Leova</t>
  </si>
  <si>
    <t>15737-Scoala sportiva raionala Leova</t>
  </si>
  <si>
    <t>15738-Camin pentru elevi Leova</t>
  </si>
  <si>
    <t>15739-Centru "Pentru Tine" Iargara</t>
  </si>
  <si>
    <t>15997-Caminul de Cultura Iargara</t>
  </si>
  <si>
    <t>16052-Gradinita Romanovca</t>
  </si>
  <si>
    <t>16068-Scoala primara Sarata Razesti</t>
  </si>
  <si>
    <t>16143-Caminul de cultura</t>
  </si>
  <si>
    <t>16216-Camin de cultura</t>
  </si>
  <si>
    <t>16833-Gimnaziul "Grigore Vieru" s.Borogani</t>
  </si>
  <si>
    <t>16834-Gimnaziul "Mihai Viteazul" s.Tomai</t>
  </si>
  <si>
    <t>16849-Gradinita "Albinuta"  Leova</t>
  </si>
  <si>
    <t>R226000</t>
  </si>
  <si>
    <t>06569-Gradinita nr.1 "Ghiocel" Siscani</t>
  </si>
  <si>
    <t>06570-Caminul cultural Siscani</t>
  </si>
  <si>
    <t>06571-Biblioteca publica Siscani</t>
  </si>
  <si>
    <t>07101-Gradinita-cresa nr. 2 "Andries" Nisporeni</t>
  </si>
  <si>
    <t>07102-Gradinita-cresa nr. 3 "Licuricii" Nisporeni</t>
  </si>
  <si>
    <t>07103-Gradinita-cresa nr. 1 Nisporeni</t>
  </si>
  <si>
    <t>07112-Biblioteca nr. 2 Nisporeni</t>
  </si>
  <si>
    <t>07113-Biblioteca publica Soltanesti</t>
  </si>
  <si>
    <t>07114-Caminul cultural Soltanesti</t>
  </si>
  <si>
    <t>07121-Biblioteca publica Balauresti</t>
  </si>
  <si>
    <t>07122-Caminul cultural Balauresti</t>
  </si>
  <si>
    <t>07123-Gradinita "Poenita" Bolduresti</t>
  </si>
  <si>
    <t>07126-Biblioteca publica  Bolduresti</t>
  </si>
  <si>
    <t>07127-Biblioteca publica  Bacseni</t>
  </si>
  <si>
    <t>07128-Caminul cultural Bacseni</t>
  </si>
  <si>
    <t>07129-Caminul cultural Bolduresti</t>
  </si>
  <si>
    <t>07130-Gradinita Bratuleni</t>
  </si>
  <si>
    <t>07133-Biblioteca publica Balanesti</t>
  </si>
  <si>
    <t>07135-Biblioteca publica Gaureni</t>
  </si>
  <si>
    <t>07136-Caminul cultural Balanesti</t>
  </si>
  <si>
    <t>07137-Caminul cultural Gaureni</t>
  </si>
  <si>
    <t>07140-Biblioteca publica Bratuleni</t>
  </si>
  <si>
    <t>07141-Biblioteca publica Cirnesti</t>
  </si>
  <si>
    <t>07142-Caminul cultural Cirnesti</t>
  </si>
  <si>
    <t>07143-Caminul cultural Bratuleni</t>
  </si>
  <si>
    <t>07144-Gradinita-cresa "Albinuta" Varzaresti</t>
  </si>
  <si>
    <t>07149-Biblioteca publica nr. 1 Varzaresti</t>
  </si>
  <si>
    <t>07150-Biblioteca publica nr. 2 Varzaresti</t>
  </si>
  <si>
    <t>07151-Biblioteca publica Sendreni</t>
  </si>
  <si>
    <t>07152-Caminul cultural Varzaresti</t>
  </si>
  <si>
    <t>07153-Caminul cultural Sendreni</t>
  </si>
  <si>
    <t>07154-Gradinita "Decelusi" Grozesti</t>
  </si>
  <si>
    <t>07155-Gradinita de copii "Raza" Barboieni</t>
  </si>
  <si>
    <t>07158-Biblioteca publica Barboieni</t>
  </si>
  <si>
    <t>07159-Biblioteca publica Grozesti</t>
  </si>
  <si>
    <t>07161-Caminul cultural Grozesti</t>
  </si>
  <si>
    <t>07162-Caminul cultural Barboieni</t>
  </si>
  <si>
    <t>07163-Gradinita Milesti</t>
  </si>
  <si>
    <t>07165-Biblioteca publica Milesti</t>
  </si>
  <si>
    <t>07166-Caminul cultural Milesti</t>
  </si>
  <si>
    <t>07167-Gradinita de copii "Luminita" Calimanesti</t>
  </si>
  <si>
    <t>07168-Gradinita Marinici</t>
  </si>
  <si>
    <t>07171-Biblioteca publica Calimanesti</t>
  </si>
  <si>
    <t>07172-Biblioteca publica Marinici</t>
  </si>
  <si>
    <t>07174-Caminul cultural Calimanesti</t>
  </si>
  <si>
    <t>07175-Caminul cultural Marinici</t>
  </si>
  <si>
    <t>07177-Gradinita de copii "Greerasul" Seliste</t>
  </si>
  <si>
    <t>07180-Biblioteca publica Seliste</t>
  </si>
  <si>
    <t>07181-Biblioteca publica Paruceni</t>
  </si>
  <si>
    <t>07182-Caminul cultural Paruceni</t>
  </si>
  <si>
    <t>07183-Gradinita Bursuc</t>
  </si>
  <si>
    <t>07184-Gradinita de copii "Izvoras" Cristesti</t>
  </si>
  <si>
    <t>07187-Biblioteca publica Bursuc</t>
  </si>
  <si>
    <t>07188-Biblioteca publica Cristesti</t>
  </si>
  <si>
    <t>07190-Caminul cultural Cristesti</t>
  </si>
  <si>
    <t>07193-Biblioteca publica Ciutesti</t>
  </si>
  <si>
    <t>07194-Biblioteca publica Vinatori</t>
  </si>
  <si>
    <t>07195-Caminul cultural Vinatori</t>
  </si>
  <si>
    <t>07196-Caminul cultural Ciutesti</t>
  </si>
  <si>
    <t>07197-Gradinita "Dumbravioara" Cioresti</t>
  </si>
  <si>
    <t>07201-Biblioteca publica Cioresti</t>
  </si>
  <si>
    <t>07202-Caminul cultural Cioresti</t>
  </si>
  <si>
    <t>07203-Gradinita "Gurita de rai" Iurceni</t>
  </si>
  <si>
    <t>07206-Biblioteca publica Boltun</t>
  </si>
  <si>
    <t>07207-Biblioteca publica Iurceni</t>
  </si>
  <si>
    <t>07208-Caminul cultural Iurceni</t>
  </si>
  <si>
    <t>07209-Caminul cultural Boltun</t>
  </si>
  <si>
    <t>07212-Biblioteca  Valea-Trestieni</t>
  </si>
  <si>
    <t>07213-Biblioteca publica Isaicani</t>
  </si>
  <si>
    <t>07214-Caminul cultural Valea-Trestieni</t>
  </si>
  <si>
    <t>07215-Caminul cultural Isaicani</t>
  </si>
  <si>
    <t>07216-Gradinita "Ghiocel" Zberoaia</t>
  </si>
  <si>
    <t>07218-Biblioteca publica Zberoaia</t>
  </si>
  <si>
    <t>07219-Caminul cultural Zberoaia</t>
  </si>
  <si>
    <t>10187-Gradinita de copii Balanesti</t>
  </si>
  <si>
    <t>10191-Gradinita Ciutesti</t>
  </si>
  <si>
    <t>10227-Gradinita Valea Nirnovei</t>
  </si>
  <si>
    <t>10475-Tabara de odihna Milesti</t>
  </si>
  <si>
    <t>11087-Aparatul primarului Siscani</t>
  </si>
  <si>
    <t>11123-Aparatul primarului orasului Nisporeni</t>
  </si>
  <si>
    <t>11124-Aparatul primarului Balauresti</t>
  </si>
  <si>
    <t>11125-Aparatil primarului Bolduresti</t>
  </si>
  <si>
    <t>11126-Aparatul primarului Balanesti</t>
  </si>
  <si>
    <t>11127-Aparatul primarului Bratuleni</t>
  </si>
  <si>
    <t>11128-Aparatul primarului Varzaresti</t>
  </si>
  <si>
    <t>11129-Aparatul primarului Grozesti</t>
  </si>
  <si>
    <t>11130-Aparatul primarului Milesti</t>
  </si>
  <si>
    <t>11131-Aparatul primarului Marinici</t>
  </si>
  <si>
    <t>11132-Aparatul primarului Seliste</t>
  </si>
  <si>
    <t>11133-Aparatul primarului Cristesti</t>
  </si>
  <si>
    <t>11134-Aparatul primarului Ciutesti</t>
  </si>
  <si>
    <t>11135-Aparatul primarului Cioresti</t>
  </si>
  <si>
    <t>11136-Aparatul primarului Iurceni</t>
  </si>
  <si>
    <t>11137-Aparatul primarului Valea-Trestieni</t>
  </si>
  <si>
    <t>11138-Aparatul primarului Zberoaia</t>
  </si>
  <si>
    <t>11226-Gradinita nr. 2 Siscani</t>
  </si>
  <si>
    <t>11227-Gradinita de copii "Izvorasul" Balauresti</t>
  </si>
  <si>
    <t>11481-Aparatul primarului Barboieni</t>
  </si>
  <si>
    <t>11482-Aparatul primarului Boltun</t>
  </si>
  <si>
    <t>11483-Aparatul primarului Bursuc</t>
  </si>
  <si>
    <t>11484-Aparatul primarului Calimanesti</t>
  </si>
  <si>
    <t>11485-Aparatul primarului Soltanesti</t>
  </si>
  <si>
    <t>11486-Aparatul primarului Vinatori</t>
  </si>
  <si>
    <t>11619-Aparatul Presedintelui raionului Nisporeni</t>
  </si>
  <si>
    <t>11803-Serviciul de deservire a cladirilor si subdiviziunilor Consiliului raional Nisporeni</t>
  </si>
  <si>
    <t>11804-Sectia economie Nisporeni</t>
  </si>
  <si>
    <t>11805-Sectia constructii, gospodarie comunala si drumuri Nisporeni</t>
  </si>
  <si>
    <t>12352-Gradinita Soltanesti</t>
  </si>
  <si>
    <t>12353-Gradinita Boltun</t>
  </si>
  <si>
    <t>12454-Gradinita Nr. 2 "Andries" Sendreni</t>
  </si>
  <si>
    <t>12621-Centrul de reabilitare pentru invalizii si pensionari "Incredere" Nisporeni</t>
  </si>
  <si>
    <t>12683-Casa de cultura Nisporeni</t>
  </si>
  <si>
    <t>12685-Centrul comunitar multifunctional Milesti</t>
  </si>
  <si>
    <t>12692-Gradinita Vinatori</t>
  </si>
  <si>
    <t>12693-Centrul mediator comunitar Bursuc</t>
  </si>
  <si>
    <t>14882-Directia agricultura si alimentatie Nisporeni</t>
  </si>
  <si>
    <t>16008-Centrul Raional de Tineret Nisporeni</t>
  </si>
  <si>
    <t>16218-Scoala sportiva ”Grigore Brasoveanu” din or.Nisporeni</t>
  </si>
  <si>
    <t>16589-Aparatul Directiei invatamint, tineret si sport Nisporeni</t>
  </si>
  <si>
    <t>16590-Centrul de creatie Nisporeni</t>
  </si>
  <si>
    <t>16591-Tabara de odihna Codru</t>
  </si>
  <si>
    <t>16592-Centrul metodic Nisporeni</t>
  </si>
  <si>
    <t>16594-Liceul Teoretic "Boris Cazacu" Nisporeni</t>
  </si>
  <si>
    <t>16595-Liceul Teoretic "Mircea Eliade"</t>
  </si>
  <si>
    <t>16596-Caminul LiceuluI Teoretic Boris Cazacu Nisporeni</t>
  </si>
  <si>
    <t>16597-Liceul Teoretic "Prometeu"</t>
  </si>
  <si>
    <t>16598-Gimnaziul Seliste</t>
  </si>
  <si>
    <t>16599-Gimnaziul Balauresti</t>
  </si>
  <si>
    <t>16600-Gimnaziul "Mihail Eminescu" Nisporeni</t>
  </si>
  <si>
    <t>16601-IP Gimnaziul ”Elvira Brasoveanu” din satul Balanesti</t>
  </si>
  <si>
    <t>16602-Gimnaziul Barboieni</t>
  </si>
  <si>
    <t>16603-Gimnaziul Boltun</t>
  </si>
  <si>
    <t>16604-Gimnaziul V Bulicanu Bolduresti</t>
  </si>
  <si>
    <t>16605-Gimnaziul Bursuc</t>
  </si>
  <si>
    <t>16606-Gimnaziul Bratuleni</t>
  </si>
  <si>
    <t>16607-Gimnaziul "V. Dumbrava" Cioresti</t>
  </si>
  <si>
    <t>16608-Gimnaziul Calimanesti</t>
  </si>
  <si>
    <t>16609-Gimnaziul Tudor Tarna din s.Ciutesti,raionul Nisporeni</t>
  </si>
  <si>
    <t>16610-Gimnaziul Cristesti</t>
  </si>
  <si>
    <t>16611-Gimnaziul Marinici</t>
  </si>
  <si>
    <t>16612-Gimnaziul Isaicani</t>
  </si>
  <si>
    <t>16613-Gimnaziul "Ion Creanga" Soltanesti</t>
  </si>
  <si>
    <t>16614-Gimnaziul Siscani</t>
  </si>
  <si>
    <t>16615-Gimnaziul Sendreni</t>
  </si>
  <si>
    <t>16616-Gimnaziul Valea Trestieni</t>
  </si>
  <si>
    <t>16617-Gimnaziul Vinatori</t>
  </si>
  <si>
    <t>16618-Gimnaziul Vulcanesti</t>
  </si>
  <si>
    <t>16619-Gimnaziul ”Gheorghe Tofan” din s.Zberoia</t>
  </si>
  <si>
    <t>16620-Gimnaziul Stefan cel Mare Nisporeni</t>
  </si>
  <si>
    <t>16621-Gimnaziul Alexandru cel Bun Varzaresti</t>
  </si>
  <si>
    <t>16622-Gimnaziul Grigore Vieru Iurceni</t>
  </si>
  <si>
    <t>16623-Gimnaziul Milesti</t>
  </si>
  <si>
    <t>16624-Scoala primara gradinita Paruceni</t>
  </si>
  <si>
    <t>16625-Scoala primara gradinita Bacseni</t>
  </si>
  <si>
    <t>16626-Scoala primara gradinita Gaureni</t>
  </si>
  <si>
    <t>16830-Directia Finante Nisporeni</t>
  </si>
  <si>
    <t>16837-Aparatul Sectiei Cultura si Turism, Nisporeni</t>
  </si>
  <si>
    <t>16838-Scoala de Arte Plastice Nisporeni</t>
  </si>
  <si>
    <t>16839-Muzeul de Istorie si Etnografie Nisporeni</t>
  </si>
  <si>
    <t>16840-Muzeul de Istorie si Etnografie Iurceni</t>
  </si>
  <si>
    <t>16841-Colective de muzicieni si amatori Nisporeni</t>
  </si>
  <si>
    <t>16842-Biblioteca Publica Raionala Nisporeni</t>
  </si>
  <si>
    <t>16843-Scoala de Muzica Nisporeni</t>
  </si>
  <si>
    <t>16844-Palatul de Cultura Nisporeni</t>
  </si>
  <si>
    <t>16938-Gimnaziul-Gradinita din s. Isaicani, raionul Nisporeni</t>
  </si>
  <si>
    <t>16960-SCOALA PRIMARA-GRADINITA DIN S. VULCANESTI, RAIONUL NISPORENI</t>
  </si>
  <si>
    <t>R226200</t>
  </si>
  <si>
    <t>04026-Aparatul Directiei invatamint Ocnita</t>
  </si>
  <si>
    <t>04055-Sectia cultura si turizm Ocnita</t>
  </si>
  <si>
    <t>07665-Biblioteca Sauca</t>
  </si>
  <si>
    <t>07668-Caminul cultural Sauca</t>
  </si>
  <si>
    <t>08065-Gradinita nr. 1 Otaci</t>
  </si>
  <si>
    <t>08066-Gradinita nr. 2 Otaci</t>
  </si>
  <si>
    <t>08069-Caminul cultural Otaci</t>
  </si>
  <si>
    <t>08070-Biblioteca Otaci</t>
  </si>
  <si>
    <t>08072-Gradinita nr. 1 Ocnita</t>
  </si>
  <si>
    <t>08077-Biblioteca Naslavcea</t>
  </si>
  <si>
    <t>08078-Caminul cultural Naslavcea</t>
  </si>
  <si>
    <t>08082-Biblioteca Frunza</t>
  </si>
  <si>
    <t>08083-Biblioteca Girbova</t>
  </si>
  <si>
    <t>08084-Caminul cultural Girbova</t>
  </si>
  <si>
    <t>08088-Biblioteca Rujnita</t>
  </si>
  <si>
    <t>08089-Biblioteca Paladea</t>
  </si>
  <si>
    <t>08090-Caminul cultural Rujnita</t>
  </si>
  <si>
    <t>08091-Caminul cultural Paladea</t>
  </si>
  <si>
    <t>08095-Biblioteca Birnova</t>
  </si>
  <si>
    <t>08096-Caminul cultural Birnova</t>
  </si>
  <si>
    <t>08097-Gradinita Valcinet</t>
  </si>
  <si>
    <t>08100-Biblioteca Valcinet</t>
  </si>
  <si>
    <t>08101-Biblioteca Codreni</t>
  </si>
  <si>
    <t>08102-Caminul cultural Valcinet</t>
  </si>
  <si>
    <t>08103-Caminul cultural Codreni</t>
  </si>
  <si>
    <t>08107-Biblioteca Grinauti-Moldova</t>
  </si>
  <si>
    <t>08109-Caminul cultural  Grinauti-Moldova</t>
  </si>
  <si>
    <t>08113-Biblioteca Dingeni</t>
  </si>
  <si>
    <t>08114-Biblioteca Mihalaseni</t>
  </si>
  <si>
    <t>08115-Caminul cultural Dingeni</t>
  </si>
  <si>
    <t>08116-Caminul cultural Mihalaseni</t>
  </si>
  <si>
    <t>08121-Biblioteca Calarasovca</t>
  </si>
  <si>
    <t>08122-Biblioteca Unguri</t>
  </si>
  <si>
    <t>08123-Biblioteca Berezovca</t>
  </si>
  <si>
    <t>08125-Caminul cultural Unguri</t>
  </si>
  <si>
    <t>08126-Caminul cultural Berezovca</t>
  </si>
  <si>
    <t>08129-Biblioteca Clocusna</t>
  </si>
  <si>
    <t>08130-Caminul cultural Clocusna</t>
  </si>
  <si>
    <t>08135-Biblioteca Lencauti</t>
  </si>
  <si>
    <t>08136-Biblioteca Verejeni</t>
  </si>
  <si>
    <t>08137-Biblioteca Mereseuca</t>
  </si>
  <si>
    <t>08138-Caminul cultural Lencauti</t>
  </si>
  <si>
    <t>08139-Caminul cultural Mereseuca</t>
  </si>
  <si>
    <t>08142-Biblioteca Lipnic</t>
  </si>
  <si>
    <t>08143-Caminul cultural Lipnic</t>
  </si>
  <si>
    <t>08144-Caminul cultural Paustova</t>
  </si>
  <si>
    <t>08147-Biblioteca s.Ocnita</t>
  </si>
  <si>
    <t>08149-Caminul cultural s.Ocnita</t>
  </si>
  <si>
    <t>08154-Biblioteca Hadarauti</t>
  </si>
  <si>
    <t>08155-Biblioteca Corestauti</t>
  </si>
  <si>
    <t>08156-Caminul cultural Hadarauti</t>
  </si>
  <si>
    <t>08157-Caminul cultural Corestauti</t>
  </si>
  <si>
    <t>09617-Gradinita Grinauti-Moldova</t>
  </si>
  <si>
    <t>09625-Biblioteca oraseneasca centrala Ocnita</t>
  </si>
  <si>
    <t>09631-Scoala de arte "Teodor Negara" or. Ocnita</t>
  </si>
  <si>
    <t>10071-Centrul de creatie Ocnita</t>
  </si>
  <si>
    <t>10072-Scoala sportiva Ocnita</t>
  </si>
  <si>
    <t>10073-Centrul de creatie Otaci</t>
  </si>
  <si>
    <t>10085-Scoala de muzica Otaci</t>
  </si>
  <si>
    <t>10113-Caminul cultural Frunza</t>
  </si>
  <si>
    <t>10114-Caminul cultural Rediul Mare</t>
  </si>
  <si>
    <t>10137-Gradinita Paladea</t>
  </si>
  <si>
    <t>10138-Gradinita Rujnita</t>
  </si>
  <si>
    <t>10140-Gradinita Dingeni</t>
  </si>
  <si>
    <t>10141-Gradinita Mihalaseni</t>
  </si>
  <si>
    <t>10143-Gradinita Clocusna</t>
  </si>
  <si>
    <t>10144-Gradinita Lencauti</t>
  </si>
  <si>
    <t>10145-Gradinita s.Ocnita</t>
  </si>
  <si>
    <t>10323-Caminul cultural Ocnita</t>
  </si>
  <si>
    <t>10325-Caminul cultural Verejeni</t>
  </si>
  <si>
    <t>10327-Caminul cultural Grinauti-Raia</t>
  </si>
  <si>
    <t>10333-Gradinita nr. 3 Ocnita</t>
  </si>
  <si>
    <t>10769-Aparatul primarului Sauca</t>
  </si>
  <si>
    <t>10828-Aparatul primarului orasului Otaci</t>
  </si>
  <si>
    <t>10829-Aparatul primarului orasului Ocnita</t>
  </si>
  <si>
    <t>10830-Aparatul primarului orasului Frunza</t>
  </si>
  <si>
    <t>10831-Aparatul primarului Birladeni</t>
  </si>
  <si>
    <t>10832-Aparatul primarului Birnova</t>
  </si>
  <si>
    <t>10833-Aparatul primarului Valcinet</t>
  </si>
  <si>
    <t>10834-Aparatul primarului Grinauti-Moldova</t>
  </si>
  <si>
    <t>10835-Aparatul primarului Dingeni</t>
  </si>
  <si>
    <t>10836-Aparatul primarului Calarasovca</t>
  </si>
  <si>
    <t>10837-Aparatul primarului Clocusna</t>
  </si>
  <si>
    <t>10838-Aparatul primarului Lencauti</t>
  </si>
  <si>
    <t>10839-Aparatul  primarului Lipnic</t>
  </si>
  <si>
    <t>10840-Aparatul primarului s.Ocnita</t>
  </si>
  <si>
    <t>10841-Aparatul primarului Hadarauti</t>
  </si>
  <si>
    <t>11487-Aparatul primarului Corestauti</t>
  </si>
  <si>
    <t>11488-Aparatul primarului Girbova</t>
  </si>
  <si>
    <t>11489-Aparatul primarului Mereseuca</t>
  </si>
  <si>
    <t>11490-Aparatul primarului Mihalaseni</t>
  </si>
  <si>
    <t>11491-Aparatul primarului Naslavcea</t>
  </si>
  <si>
    <t>11492-Aparatul primarului Unguri</t>
  </si>
  <si>
    <t>11609-Aparatul presedintelui  raionului  Ocnita</t>
  </si>
  <si>
    <t>11927-Centrul metodic al Directiei invatamint Ocnita</t>
  </si>
  <si>
    <t>12085-Orchestra de muzica populara "Rapsozii Nordului" Ocnita</t>
  </si>
  <si>
    <t>12750-Gradinita Berezovca</t>
  </si>
  <si>
    <t>12756-Gradinita Corestauti</t>
  </si>
  <si>
    <t>12758-Centrul comunitar multifunctional din comuna Dingeni</t>
  </si>
  <si>
    <t>12760-Gradinita Girbova</t>
  </si>
  <si>
    <t>12763-Gradinita Lipnic</t>
  </si>
  <si>
    <t>12764-Gradinita Mereseuca</t>
  </si>
  <si>
    <t>12771-Gradinita Sauca</t>
  </si>
  <si>
    <t>12772-Gradinita  Unguri</t>
  </si>
  <si>
    <t>13570-Directia finante Ocnita</t>
  </si>
  <si>
    <t>13811-Scoala-primara gradinata Frunza</t>
  </si>
  <si>
    <t>13848-Scoala primara-gradinita Codreni</t>
  </si>
  <si>
    <t>13853-Liceul Teoretic "Mihail Sadoveanu" or. Ocnita</t>
  </si>
  <si>
    <t>13855-Liceul Teoretic "Gheorghe Biruitorul" or.Ocnita"</t>
  </si>
  <si>
    <t>13858-Liceul Teoretic "Constantin Stamati" r.Ocnita</t>
  </si>
  <si>
    <t>13860-Liceul Teoretic "Mihai Eminescu" or. Otaci</t>
  </si>
  <si>
    <t>13864-Gimnaziul Rujnita</t>
  </si>
  <si>
    <t>13869-Gimnaziul Birnova</t>
  </si>
  <si>
    <t>13884-Gimnaziul Berezovca</t>
  </si>
  <si>
    <t>13889-Gimnaziul "Emil Loteanu" Clocusna</t>
  </si>
  <si>
    <t>13891-Gimnaziul "Vitalie Tonu" Dingeni"</t>
  </si>
  <si>
    <t>13894-Gimnaziul Grinauti Moldova</t>
  </si>
  <si>
    <t>13900-Gimnaziul Lencauti</t>
  </si>
  <si>
    <t>13908-Gimnaziul "Stefan cel Mare" Lipnic</t>
  </si>
  <si>
    <t>13911-Gimnaziul "Petru Zadnipru" Sauca</t>
  </si>
  <si>
    <t>13913-Gimnaziul Valcinet</t>
  </si>
  <si>
    <t>13917-Gimnaziul Corestauti</t>
  </si>
  <si>
    <t>13924-Gimnaziul Girbova</t>
  </si>
  <si>
    <t>13929-Gimnaziul Mereseuca</t>
  </si>
  <si>
    <t>13935-Gimnaziul Mihalaseni</t>
  </si>
  <si>
    <t>13939-Gimnaziul "Olga Cobileanscaia" Unguri</t>
  </si>
  <si>
    <t>14792-Gradinita Birnova</t>
  </si>
  <si>
    <t>15105-Serviciul transport elevi Ocnita</t>
  </si>
  <si>
    <t>15578-Gimnaziul-gradinita  Calarasovca</t>
  </si>
  <si>
    <t>15839-Centrul de Tineret Ocnita</t>
  </si>
  <si>
    <t>16070-Directia de Dezvoltare a Sectorului Agrar,Economic,Funciar</t>
  </si>
  <si>
    <t>16144-Serviciul comunal Lipnic</t>
  </si>
  <si>
    <t>16510-Gimnaziul-gradinita Alexandru Groppa Verejeni</t>
  </si>
  <si>
    <t>16511-Serviciul gospodarie comunala Grincauti Moldova</t>
  </si>
  <si>
    <t>16514-Gimnaziul-gradinita Petru Sargu Hadarauti</t>
  </si>
  <si>
    <t>16578-Centrul medico - social "Sfinta Agata"</t>
  </si>
  <si>
    <t>16670-Gimnaziul-gradinita Naslavcea</t>
  </si>
  <si>
    <t>R226400</t>
  </si>
  <si>
    <t>08194-Biblioteca publica  Berezlogi</t>
  </si>
  <si>
    <t>08195-Biblioteca publica  Hijdieni</t>
  </si>
  <si>
    <t>08196-Caminul cultural Berezlogi</t>
  </si>
  <si>
    <t>08197-Caminul cultural Hijdieni</t>
  </si>
  <si>
    <t>08199-Biblioteca publica  Biesti</t>
  </si>
  <si>
    <t>08200-Caminul cultural Biesti</t>
  </si>
  <si>
    <t>08203-Gradinita de copii "Albinuta" Braviceni</t>
  </si>
  <si>
    <t>08204-Gradinita de copii "Ghiocel" Malaiesti</t>
  </si>
  <si>
    <t>08208-Biblioteca publica  Braviceni</t>
  </si>
  <si>
    <t>08209-Biblioteca publica  Malaiesti</t>
  </si>
  <si>
    <t>08210-Caminul cultural Braviceni</t>
  </si>
  <si>
    <t>08211-Caminul cultural Malaiesti</t>
  </si>
  <si>
    <t>08212-Caminul cultural Tirzieni</t>
  </si>
  <si>
    <t>08216-Biblioteca publica  Bulaiesti</t>
  </si>
  <si>
    <t>08217-Biblioteca publica  Mirzaci</t>
  </si>
  <si>
    <t>08218-Caminul cultural Bulaiesti</t>
  </si>
  <si>
    <t>08219-Caminul cultural Mirzesti</t>
  </si>
  <si>
    <t>08220-Caminul cultural Mirzaci</t>
  </si>
  <si>
    <t>08227-Biblioteca publica  Ciocilteni</t>
  </si>
  <si>
    <t>08228-Biblioteca publica  Fedoreuca</t>
  </si>
  <si>
    <t>08229-Biblioteca publica  Clisova</t>
  </si>
  <si>
    <t>08230-Caminul cultural Ciocilteni</t>
  </si>
  <si>
    <t>08231-Caminul cultural Clisova</t>
  </si>
  <si>
    <t>08233-Gradinita de copii "Ghiocel" Chiperceni</t>
  </si>
  <si>
    <t>08237-Biblioteca publica  Chiperceni</t>
  </si>
  <si>
    <t>08238-Biblioteca publica  Vorotet</t>
  </si>
  <si>
    <t>08239-Caminul cultural Chiperceni</t>
  </si>
  <si>
    <t>08240-Caminul cultural Vorotet</t>
  </si>
  <si>
    <t>08242-Gradinita de copii "Stejarel" Zorile</t>
  </si>
  <si>
    <t>08248-Biblioteca publica  Cucuruzeni</t>
  </si>
  <si>
    <t>08249-Biblioteca publica  Sirota</t>
  </si>
  <si>
    <t>08250-Biblioteca publica  Zorile</t>
  </si>
  <si>
    <t>08252-Caminul cultural Cucuruzeni</t>
  </si>
  <si>
    <t>08253-Caminul cultural Cucuruzenii de Sus</t>
  </si>
  <si>
    <t>08254-Caminul cultural Sirota</t>
  </si>
  <si>
    <t>08259-Gradinita de copii  Donici</t>
  </si>
  <si>
    <t>08260-Gradinita de copii Camencea</t>
  </si>
  <si>
    <t>08263-Biblioteca publica Donici</t>
  </si>
  <si>
    <t>08264-Biblioteca publica  Camencea</t>
  </si>
  <si>
    <t>08265-Caminul cultural Camencea</t>
  </si>
  <si>
    <t>08266-Gradinita "Romanita" Ghetlova</t>
  </si>
  <si>
    <t>08267-Gradinita de copii Hulboaca</t>
  </si>
  <si>
    <t>08270-Biblioteca publica  Ghetlova</t>
  </si>
  <si>
    <t>08271-Biblioteca publica  Hulboaca</t>
  </si>
  <si>
    <t>08272-Caminul cultural Ghetlova</t>
  </si>
  <si>
    <t>08273-Caminul cultural Hulboaca</t>
  </si>
  <si>
    <t>08276-Gradinita de copii Isacova</t>
  </si>
  <si>
    <t>08279-Biblioteca publica  Isacova</t>
  </si>
  <si>
    <t>08280-Biblioteca publica  Neculaieuca</t>
  </si>
  <si>
    <t>08281-Caminul cultural Isacova</t>
  </si>
  <si>
    <t>08282-Caminul cultural Neculaieuca</t>
  </si>
  <si>
    <t>08283-Gradinita de copii Branesti</t>
  </si>
  <si>
    <t>08284-Gradinita de copii Furceni</t>
  </si>
  <si>
    <t>08289-Biblioteca publica  Ivancea</t>
  </si>
  <si>
    <t>08290-Biblioteca publica  Branesti</t>
  </si>
  <si>
    <t>08291-Biblioteca publica  Furceni</t>
  </si>
  <si>
    <t>08292-Caminul cultural Ivancea</t>
  </si>
  <si>
    <t>08293-Caminul cultural Furceni</t>
  </si>
  <si>
    <t>08294-Gradinita de copii  Jora de Jos</t>
  </si>
  <si>
    <t>08295-Gradinita de copii  Jora de Sus</t>
  </si>
  <si>
    <t>08296-Gradinita de copii Lopatna</t>
  </si>
  <si>
    <t>08300-Biblioteca publica  Jora de Mijloc</t>
  </si>
  <si>
    <t>08301-Biblioteca publica  Jora de Sus</t>
  </si>
  <si>
    <t>08302-Caminul cultural Jora de Mijloc</t>
  </si>
  <si>
    <t>08303-Caminul cultural Jora de Sus</t>
  </si>
  <si>
    <t>08304-Caminul cultural Lopatna</t>
  </si>
  <si>
    <t>08305-Gradinita de copii Mitoc</t>
  </si>
  <si>
    <t>08308-Biblioteca publica  Mitoc</t>
  </si>
  <si>
    <t>08309-Caminul cultural Mitoc</t>
  </si>
  <si>
    <t>08310-Gradinita de copii  Breanova</t>
  </si>
  <si>
    <t>08313-Biblioteca publica  Morozeni</t>
  </si>
  <si>
    <t>08314-Gradinita de copii Pelivan</t>
  </si>
  <si>
    <t>08318-Caminul cultural Pelivan</t>
  </si>
  <si>
    <t>08319-Biblioteca publica  Pelivan</t>
  </si>
  <si>
    <t>08322-Gradinita  de copii nr. 2 "Albinuta" Peresecina</t>
  </si>
  <si>
    <t>08323-Gradinita de copii nr. 3 "Mugurasii" Peresecina</t>
  </si>
  <si>
    <t>08326-Biblioteca publica  Peresecina</t>
  </si>
  <si>
    <t>08327-Caminul cultural Peresecina</t>
  </si>
  <si>
    <t>08343-Gradinita de copii Piatra</t>
  </si>
  <si>
    <t>08347-Biblioteca publica  Piatra</t>
  </si>
  <si>
    <t>08348-Caminul cultural Piatra</t>
  </si>
  <si>
    <t>08351-Biblioteca publica  Podgoreni</t>
  </si>
  <si>
    <t>08352-Biblioteca publica  Zahoreni</t>
  </si>
  <si>
    <t>08353-Caminul cultural Zahoreni</t>
  </si>
  <si>
    <t>08356-Biblioteca publica  Pohrebeni</t>
  </si>
  <si>
    <t>08357-Caminul cultural Pohrebeni</t>
  </si>
  <si>
    <t>08358-Caminul cultural Izvoare</t>
  </si>
  <si>
    <t>08359-Gradinita de copii Putintei</t>
  </si>
  <si>
    <t>08362-Biblioteca publica  Discova</t>
  </si>
  <si>
    <t>08363-Biblioteca publica  Viprova</t>
  </si>
  <si>
    <t>08364-Caminul cultural Viprova</t>
  </si>
  <si>
    <t>08365-Caminul cultural Discova</t>
  </si>
  <si>
    <t>08366-Gradinita de copii  Mana</t>
  </si>
  <si>
    <t>08369-Gradinita de copii nr. 2 Lucaseuca</t>
  </si>
  <si>
    <t>08373-Biblioteca publica  Seliste</t>
  </si>
  <si>
    <t>08374-Biblioteca publica Lucaseuca</t>
  </si>
  <si>
    <t>08375-Biblioteca publica  Mana</t>
  </si>
  <si>
    <t>08376-Caminul cultural Seliste</t>
  </si>
  <si>
    <t>08377-Caminul cultural Lucaseuca</t>
  </si>
  <si>
    <t>08378-Caminul cultural Mana</t>
  </si>
  <si>
    <t>08381-Biblioteca publica  Step-Soci</t>
  </si>
  <si>
    <t>08382-Caminul cultural Step-Soci</t>
  </si>
  <si>
    <t>08384-Gradinita de copii "Andries" Susleni</t>
  </si>
  <si>
    <t>08389-Biblioteca publica  Susleni</t>
  </si>
  <si>
    <t>08390-Biblioteca publica  Viscauti</t>
  </si>
  <si>
    <t>08391-Caminul cultural Susleni</t>
  </si>
  <si>
    <t>08393-Gradinita de copii "Speranta" Teleseu</t>
  </si>
  <si>
    <t>08394-Gradinita de copii  Samananca</t>
  </si>
  <si>
    <t>08397-Biblioteca publica  Teleseu</t>
  </si>
  <si>
    <t>08398-Caminul cultural Teleseu</t>
  </si>
  <si>
    <t>08399-Caminul cultural Samananca</t>
  </si>
  <si>
    <t>08403-Biblioteca publica Trebujeni</t>
  </si>
  <si>
    <t>08404-Caminul cultural Trebujeni</t>
  </si>
  <si>
    <t>08405-Caminul cultural Morovaia</t>
  </si>
  <si>
    <t>08406-Caminul cultural Butuceni</t>
  </si>
  <si>
    <t>08407-Gradinita de copii Vatici</t>
  </si>
  <si>
    <t>08408-Gradinita de copii Tabara</t>
  </si>
  <si>
    <t>08411-Biblioteca publica  Vatici</t>
  </si>
  <si>
    <t>08412-Caminul cultural Vatici</t>
  </si>
  <si>
    <t>08413-Caminul cultural Tabara</t>
  </si>
  <si>
    <t>08414-Gradinita de copii nr. 1 "Foisorul" Orhei</t>
  </si>
  <si>
    <t>08415-Gradinita de copii nr. 2 "Albinuta" Orhei</t>
  </si>
  <si>
    <t>08416-Gradinita de copii nr. 4 "Clopotelul" Orhei</t>
  </si>
  <si>
    <t>08417-Gradinita de copii nr. 5 "Ghiocel" Orhei</t>
  </si>
  <si>
    <t>08418-Gradinita de copii nr. 6 "Steluta" Orhei</t>
  </si>
  <si>
    <t>08419-Gradinita de copii nr. 8 "Vintulet" Orhei</t>
  </si>
  <si>
    <t>08420-Gradinita de copii nr. 12 "Curcubeu" Orhei</t>
  </si>
  <si>
    <t>08421-Gradinita de copii Bolohan</t>
  </si>
  <si>
    <t>08431-Scoala de arte plastice pentru copii Orhei</t>
  </si>
  <si>
    <t>08432-Scoala de  muzica pentru copii  Orhei</t>
  </si>
  <si>
    <t>08436-Biblioteca publica Bolohan</t>
  </si>
  <si>
    <t>08437-Biblioteca publica  Pohorniceni</t>
  </si>
  <si>
    <t>08440-Caminul cultural Bolohan</t>
  </si>
  <si>
    <t>08441-Caminul cultural Pohorniceni</t>
  </si>
  <si>
    <t>08449-Muzeul de  istorie si etnografie Orhei</t>
  </si>
  <si>
    <t>09223-Biblioteca publica  Sercani</t>
  </si>
  <si>
    <t>09224-Caminul cultural Sercani</t>
  </si>
  <si>
    <t>09731-Caminul cultural Morozeni</t>
  </si>
  <si>
    <t>09732-Caminul cultural Breanova</t>
  </si>
  <si>
    <t>10108-Caminul cultural Zorile</t>
  </si>
  <si>
    <t>10906-Aparatul Presedintelui raionului Orhei</t>
  </si>
  <si>
    <t>10907-Aparatul primarului Berezlogi</t>
  </si>
  <si>
    <t>10908-Aparatul primarului Biesti</t>
  </si>
  <si>
    <t>10909-Aparatul primarului Braviceni</t>
  </si>
  <si>
    <t>10910-Aparatul  primarului Bulaiesti</t>
  </si>
  <si>
    <t>10911-Aparatul primarului Ciocilteni</t>
  </si>
  <si>
    <t>10912-Aparatul primarului Chiperceni</t>
  </si>
  <si>
    <t>10913-Aparatul primarului Cucuruzeni</t>
  </si>
  <si>
    <t>10914-Aparatul primarului Donici</t>
  </si>
  <si>
    <t>10915-Aparatul primarului Ghetlova</t>
  </si>
  <si>
    <t>10916-Aparatul primarului Isacova</t>
  </si>
  <si>
    <t>10917-Aparatul primarului Ivancea</t>
  </si>
  <si>
    <t>10918-Aparatul primarului Jora de Mijloc</t>
  </si>
  <si>
    <t>10919-Aparatul  primarului Mitoc</t>
  </si>
  <si>
    <t>10920-Aparatul primarului Morozeni</t>
  </si>
  <si>
    <t>10921-Aparatul primarului Pelivan</t>
  </si>
  <si>
    <t>10922-Aparatul primarului Peresecina</t>
  </si>
  <si>
    <t>10923-Aparatul primarului Piatra</t>
  </si>
  <si>
    <t>10924-Aparatul primarului Podgoreni</t>
  </si>
  <si>
    <t>10925-Aparatul primarului Pohrebeni</t>
  </si>
  <si>
    <t>10926-Aparatul primarului Putintei</t>
  </si>
  <si>
    <t>10927-Aparatul primarului Seliste</t>
  </si>
  <si>
    <t>10928-Aparatul primarului Step-Soci</t>
  </si>
  <si>
    <t>10929-Aparatul primarului Susleni</t>
  </si>
  <si>
    <t>10930-Aparatul primarului Teleseu</t>
  </si>
  <si>
    <t>10931-Aparatul primarului Trebujeni</t>
  </si>
  <si>
    <t>10932-Aparatul primarului Vatici</t>
  </si>
  <si>
    <t>10933-Aparatul primarului  Orhei</t>
  </si>
  <si>
    <t>11238-Gradinita de copii Trebujeni</t>
  </si>
  <si>
    <t>11239-Gradinita de copii "Guguta" Step-Soci</t>
  </si>
  <si>
    <t>11240-Gradinita Ciocilteni</t>
  </si>
  <si>
    <t>11493-Aparatul primarului Bolohan</t>
  </si>
  <si>
    <t>11494-Aparatul primarului Clisova</t>
  </si>
  <si>
    <t>11495-Aparatul primarului Crihana</t>
  </si>
  <si>
    <t>11496-Aparatul primarului Malaiesti</t>
  </si>
  <si>
    <t>11497-Aparatul primarului Neculaieuca</t>
  </si>
  <si>
    <t>11498-Aparatul primarului Samananca</t>
  </si>
  <si>
    <t>11499-Aparatul primarului Viscauti</t>
  </si>
  <si>
    <t>11500-Aparatul primarului Zahoreni</t>
  </si>
  <si>
    <t>11501-Aparatul primarului Zorile</t>
  </si>
  <si>
    <t>11502-Aparatul primarului Pohorniceni</t>
  </si>
  <si>
    <t>11503-Aparatul primarului Mirzesti</t>
  </si>
  <si>
    <t>12201-Gradinita de copii Crihana</t>
  </si>
  <si>
    <t>12202-Gradinita de copii "Romanita" Zahoreni</t>
  </si>
  <si>
    <t>12207-Gradinita de copii Viscauti</t>
  </si>
  <si>
    <t>12211-Gradinita de copii Biesti</t>
  </si>
  <si>
    <t>12213-Gradinita de copii  Pohrebeni</t>
  </si>
  <si>
    <t>12214-Gradinita de copii Sercani</t>
  </si>
  <si>
    <t>12217-Biblioteca publica Mirzesti</t>
  </si>
  <si>
    <t>12224-Gradinita de copii Ivancea</t>
  </si>
  <si>
    <t>12226-Biblioteca publica Tirzieni</t>
  </si>
  <si>
    <t>12288-Gradinita de copii "Izvoras" Cismea</t>
  </si>
  <si>
    <t>12289-Gradinita de copii  Berezlogi</t>
  </si>
  <si>
    <t>12291-Gradinita de copii Morozeni</t>
  </si>
  <si>
    <t>12344-Gradinita de copii Pohorniceni</t>
  </si>
  <si>
    <t>12345-Biblioteca publica Butuceni</t>
  </si>
  <si>
    <t>12346-Biblioteca publica Lopatna</t>
  </si>
  <si>
    <t>12514-Gradinita de copii "Romanita" Cucuruzeni</t>
  </si>
  <si>
    <t>12537-Biblioteca publica  Tabara</t>
  </si>
  <si>
    <t>12546-Centrul de reabilitare si integrare sociala  "Speranta" Zorile</t>
  </si>
  <si>
    <t>12554-Gradinita de copii Clisova</t>
  </si>
  <si>
    <t>12674-Statia de salvare pe apa Orhei</t>
  </si>
  <si>
    <t>12678-Gradinita de copii Vorotet</t>
  </si>
  <si>
    <t>12689-Gradinita de copii Discova</t>
  </si>
  <si>
    <t>12691-Caminul cultural Putintei</t>
  </si>
  <si>
    <t>13510-Aparatul Directia Generala Finante</t>
  </si>
  <si>
    <t>13511-Gimnaziul Berezlogi "Tamara Ciobanu"</t>
  </si>
  <si>
    <t>13516-Gimnaziul Braviceni</t>
  </si>
  <si>
    <t>13621-Gimnaziul Chipirceni</t>
  </si>
  <si>
    <t>13626-Gimnaziul Ciocilteni "Dimitrie Cantemir"</t>
  </si>
  <si>
    <t>13628-Gimnaziul Cucuruzeni</t>
  </si>
  <si>
    <t>13629-Gimnaziul Camencea</t>
  </si>
  <si>
    <t>13630-Gimnaziul Ghetlova</t>
  </si>
  <si>
    <t>13631-Gimnaziul Jora de Jos</t>
  </si>
  <si>
    <t>13632-Gimnaziul Mitoc</t>
  </si>
  <si>
    <t>13637-Gimnaziul Piatra</t>
  </si>
  <si>
    <t>13640-Gimnaziul Putintei</t>
  </si>
  <si>
    <t>13643-Gimnaziul Lucaseuca</t>
  </si>
  <si>
    <t>13647-Gimnaziul Trebujeni</t>
  </si>
  <si>
    <t>13653-Gimnaziul Zahoreni</t>
  </si>
  <si>
    <t>13655-Liceul teoretic "Alecu Russo" Orhei</t>
  </si>
  <si>
    <t>13656-Liceul teoretic "Ion Luca Caragiale" Orhei</t>
  </si>
  <si>
    <t>13662-Liceul teoretic Peresecina "Alexandru Donici</t>
  </si>
  <si>
    <t>13778-Centrul militar teritorial Orhei</t>
  </si>
  <si>
    <t>14674-Gradinita Podgoreni</t>
  </si>
  <si>
    <t>14677-Caminul cultural Podgoreni</t>
  </si>
  <si>
    <t>14917-Aparatul Directiei Generale Educatiei Orhei</t>
  </si>
  <si>
    <t>14918-Liceul teoretic "Onisifor Ghibu" Orhei</t>
  </si>
  <si>
    <t>14919-Liceul teoretic "Mihail Lomonosov" Orhei</t>
  </si>
  <si>
    <t>14921-Gimnaziul "Ion si Doina Aldea Teodorovici" Orhei</t>
  </si>
  <si>
    <t>14923-Gimnaziul "Grigore Vieru" Orhei</t>
  </si>
  <si>
    <t>14934-Gimnaziul Pelivan</t>
  </si>
  <si>
    <t>14935-Gimnaziul Cismea</t>
  </si>
  <si>
    <t>14945-Scoala primara - gradinita Sirota</t>
  </si>
  <si>
    <t>14947-Gimnaziu Samanaca</t>
  </si>
  <si>
    <t>14950-Casa de creatie pentru copii Orhei</t>
  </si>
  <si>
    <t>14951-Tabara de odihna "Miorita" Ivancea</t>
  </si>
  <si>
    <t>14953-Aparatul Sectiei cultura Orhei</t>
  </si>
  <si>
    <t>14954-Biblioteca Publica Raionala "A.Donici" Orhei</t>
  </si>
  <si>
    <t>14955-Centru de Cultura Raional "A.Suruceanu" Orhei</t>
  </si>
  <si>
    <t>15172-Gimnaziul "Vasile Lupu" Susleni</t>
  </si>
  <si>
    <t>15173-Gimnaziul Biesti</t>
  </si>
  <si>
    <t>15296-Centrul Raional invatamint extrascolar "Copii cu interes si aptitudini pentru Stiinte" Orhei</t>
  </si>
  <si>
    <t>15834-Caminul cultural Branesti</t>
  </si>
  <si>
    <t>16105-Gimnaziul Clisova</t>
  </si>
  <si>
    <t>16106-Gimnaziul Viscauti</t>
  </si>
  <si>
    <t>16107-Gimnaziul Zorile</t>
  </si>
  <si>
    <t>16108-Complexul educational gimnaziu-gradinita Neculaieuca</t>
  </si>
  <si>
    <t>16142-Gimnaziul Isacova</t>
  </si>
  <si>
    <t>16150-Gimnaziul "Mihai Moraru" Branesti</t>
  </si>
  <si>
    <t>16152-Gimnaziul Furceni</t>
  </si>
  <si>
    <t>16153-Gimnaziul Ivancea</t>
  </si>
  <si>
    <t>16154-Gimnaziul Jora de Sus</t>
  </si>
  <si>
    <t>16155-Gimnaziul Malaiesti</t>
  </si>
  <si>
    <t>16157-Gimnaziul Morozeni</t>
  </si>
  <si>
    <t>16158-Gimnaziul Seliste</t>
  </si>
  <si>
    <t>16159-Gimnaziul Step Soci</t>
  </si>
  <si>
    <t>16160-Gimnaziul Tabara</t>
  </si>
  <si>
    <t>16161-Gimnaziul "Ion Creanga" Teleseu</t>
  </si>
  <si>
    <t>16162-Gimnaziul Vatici</t>
  </si>
  <si>
    <t>16163-Gimnaziul Vorotet</t>
  </si>
  <si>
    <t>16217-Gimnaziul  Pohrebeni</t>
  </si>
  <si>
    <t>16229-Directia Economie si Politici Investitionale</t>
  </si>
  <si>
    <t>16230-Directia Dezvoltzre Teritoriala</t>
  </si>
  <si>
    <t>16231-Sectia Agricultura si Relatii Funciare</t>
  </si>
  <si>
    <t>16507-Complexul Educational Gimnaziu-Gradinita Bulaiesti</t>
  </si>
  <si>
    <t>16521-Serviciul de Pompieri Peresecina</t>
  </si>
  <si>
    <t>16558-Centrul de Dezvoltare Locala si Regionala din municipiul Orhei</t>
  </si>
  <si>
    <t>16577-Complexul educational gimnaziu-gradinita  Mirzesti</t>
  </si>
  <si>
    <t>16908-Centrul de Tineret Orhei</t>
  </si>
  <si>
    <t>16909-Scoala Sportiva Orhei</t>
  </si>
  <si>
    <t>R226700</t>
  </si>
  <si>
    <t>03906-Aparatul Sectia cultura Rezina</t>
  </si>
  <si>
    <t>08462-Gradinita nr. 1 Ciniseuti</t>
  </si>
  <si>
    <t>08463-Gradinita nr. 3 Ciniseuti</t>
  </si>
  <si>
    <t>08466-Biblioteca publica nr.1 Ciniseuti</t>
  </si>
  <si>
    <t>08467-Biblioteca publica nr.2 Ciniseuti</t>
  </si>
  <si>
    <t>08468-Caminul cultural Ciniseuti</t>
  </si>
  <si>
    <t>08474-Biblioteca publica Cogilniceni</t>
  </si>
  <si>
    <t>08475-Biblioteca publica Otac</t>
  </si>
  <si>
    <t>08476-Biblioteca publica comunala Cuizauca</t>
  </si>
  <si>
    <t>08477-Caminul cultural Cogilniceni</t>
  </si>
  <si>
    <t>08478-Caminul cultural Otac</t>
  </si>
  <si>
    <t>08479-Caminul cultural Cuizauca</t>
  </si>
  <si>
    <t>08482-Biblioteca publica Echimauti</t>
  </si>
  <si>
    <t>08483-Caminul cultural Echimauti</t>
  </si>
  <si>
    <t>08487-Biblioteca publica Ghiduleni</t>
  </si>
  <si>
    <t>08488-Biblioteca publica Busauca</t>
  </si>
  <si>
    <t>08489-Caminul cultural Ghiduleni</t>
  </si>
  <si>
    <t>08490-Caminul cultural Busauca</t>
  </si>
  <si>
    <t>08491-Gradinita Horodiste</t>
  </si>
  <si>
    <t>08500-Caminul cultural Horodiste</t>
  </si>
  <si>
    <t>08501-Caminul cultural Lalova</t>
  </si>
  <si>
    <t>08502-Caminul cultural Tipova</t>
  </si>
  <si>
    <t>08503-Caminul cultural Mincenii de Jos</t>
  </si>
  <si>
    <t>08504-Caminul cultural Mincenii de Sus</t>
  </si>
  <si>
    <t>08505-Biblioteca publica Horodiste</t>
  </si>
  <si>
    <t>08506-Biblioteca publica Slobozia-Horodiste</t>
  </si>
  <si>
    <t>08507-Biblioteca publica Mincenii de Jos</t>
  </si>
  <si>
    <t>08508-Biblioteca publica Lalova</t>
  </si>
  <si>
    <t>08514-Caminul cultural Ignatei</t>
  </si>
  <si>
    <t>08515-Caminul cultural Meseni</t>
  </si>
  <si>
    <t>08516-Biblioteca publica Meseni</t>
  </si>
  <si>
    <t>08517-Biblioteca publica Ignatei</t>
  </si>
  <si>
    <t>08519-Biblioteca publica Mateuti</t>
  </si>
  <si>
    <t>08520-Caminul cultural Mateuti</t>
  </si>
  <si>
    <t>08524-Biblioteca publica Lipceni</t>
  </si>
  <si>
    <t>08525-Biblioteca publica comunala Papauti</t>
  </si>
  <si>
    <t>08526-Caminul cultural Papauti</t>
  </si>
  <si>
    <t>08527-Caminul cultural Lipceni</t>
  </si>
  <si>
    <t>08529-Caminul cultural Pecistea</t>
  </si>
  <si>
    <t>08530-Biblioteca publica Pecistea</t>
  </si>
  <si>
    <t>08533-Caminul cultural Piscaresti</t>
  </si>
  <si>
    <t>08534-Caminul cultural Sircova</t>
  </si>
  <si>
    <t>08535-Biblioteca publica Piscaresti</t>
  </si>
  <si>
    <t>08536-Biblioteca Sircova</t>
  </si>
  <si>
    <t>08538-Gradinita Gordinesti</t>
  </si>
  <si>
    <t>08542-Caminul cultural Pereni</t>
  </si>
  <si>
    <t>08543-Caminul cultural Trifesti</t>
  </si>
  <si>
    <t>08544-Caminul cultural Gordinesti</t>
  </si>
  <si>
    <t>08545-Biblioteca publica Trifesti</t>
  </si>
  <si>
    <t>08546-Biblioteca publica Gordinesti</t>
  </si>
  <si>
    <t>08547-Biblioteca publica Pereni</t>
  </si>
  <si>
    <t>08550-Gradinita Tahnauti</t>
  </si>
  <si>
    <t>08551-Gradinita Tareuca</t>
  </si>
  <si>
    <t>08552-Caminul cultural Tahnauti</t>
  </si>
  <si>
    <t>08553-Caminul cultural Tareuca</t>
  </si>
  <si>
    <t>08554-Biblioteca Tareuca</t>
  </si>
  <si>
    <t>08555-Biblioteca publica Tahnauti</t>
  </si>
  <si>
    <t>08562-Gradinita Saharna Noua</t>
  </si>
  <si>
    <t>08564-Gradinita nr. 2 Rezina</t>
  </si>
  <si>
    <t>08567-Gradinita nr. 5 Rezina</t>
  </si>
  <si>
    <t>08568-Gradinita nr. 6 Rezina</t>
  </si>
  <si>
    <t>08573-Caminul cultural Stohnaia</t>
  </si>
  <si>
    <t>08574-Caminul cultural Saharna</t>
  </si>
  <si>
    <t>08575-Caminul cultural Buciusca</t>
  </si>
  <si>
    <t>08576-Caminul cultural Solonceni</t>
  </si>
  <si>
    <t>08577-Caminul cultural Saharna Noua</t>
  </si>
  <si>
    <t>08578-Caminul cultural Ciorna</t>
  </si>
  <si>
    <t>08579-Biblioteca publica sateasca Bosernita</t>
  </si>
  <si>
    <t>08580-Biblioteca Ciorna</t>
  </si>
  <si>
    <t>08582-Biblioteca publica sateasca Saharna</t>
  </si>
  <si>
    <t>08583-Biblioteca publica sateasca Saharna Noua</t>
  </si>
  <si>
    <t>08584-Biblioteca publica sateasca Buciusca</t>
  </si>
  <si>
    <t>08585-Biblioteca publica Solonceni</t>
  </si>
  <si>
    <t>09233-Gradinita Pripiceni-Razesti</t>
  </si>
  <si>
    <t>09235-Caminul cultural Pripiceni-Razesti</t>
  </si>
  <si>
    <t>09236-Biblioteca publica  Pripiceni-Razesti</t>
  </si>
  <si>
    <t>09727-Biblioteca publica Tarasova</t>
  </si>
  <si>
    <t>09730-Caminul cultural Tarasova</t>
  </si>
  <si>
    <t>10935-Aparatul primarului Ciniseuti</t>
  </si>
  <si>
    <t>10936-Aparatul primarului Cuizauca</t>
  </si>
  <si>
    <t>10937-Aparatul primarului Echimauti</t>
  </si>
  <si>
    <t>10938-Aparatul primarului Ghiduleni</t>
  </si>
  <si>
    <t>10939-Aparatul primarului Horodiste</t>
  </si>
  <si>
    <t>10940-Aparatul primarului Ignatei</t>
  </si>
  <si>
    <t>10941-Aparatul primarului Mateuti</t>
  </si>
  <si>
    <t>10942-Aparatul primarului Papauti</t>
  </si>
  <si>
    <t>10943-Aparatul primarului Pecistea</t>
  </si>
  <si>
    <t>10944-Aparatul primarului Sircova</t>
  </si>
  <si>
    <t>10945-Aparatul primarului Trifesti</t>
  </si>
  <si>
    <t>10946-Aparatul primarului Tareuca</t>
  </si>
  <si>
    <t>10947-Aparatul primarului orasului Rezina</t>
  </si>
  <si>
    <t>11241-Gradinita Mateuti</t>
  </si>
  <si>
    <t>11505-Aparatul primarului Busauca</t>
  </si>
  <si>
    <t>11506-Aparatul primarului Cogilniceni</t>
  </si>
  <si>
    <t>11507-Aparatul primarului Gordinesti</t>
  </si>
  <si>
    <t>11508-Aparatul primarului Lalova</t>
  </si>
  <si>
    <t>11509-Aparatul primarului Lipceni</t>
  </si>
  <si>
    <t>11510-Aparatul primarului Meseni</t>
  </si>
  <si>
    <t>11511-Aparatul primarului Mincenii de Jos</t>
  </si>
  <si>
    <t>11512-Aparatul primarului Otac</t>
  </si>
  <si>
    <t>11513-Aparatul Primarului Pripiceni-Razesi</t>
  </si>
  <si>
    <t>11514-Aparatul primarului Saharna Noua</t>
  </si>
  <si>
    <t>11515-Aparatul primarului Solonceni</t>
  </si>
  <si>
    <t>11516-Aparatul primarului Pereni</t>
  </si>
  <si>
    <t>11612-Aparatul Presedintelui raionului Rezina</t>
  </si>
  <si>
    <t>11640-Sectia constructii, gospodarie comunala si drumuri Rezina</t>
  </si>
  <si>
    <t>12137-Serviciul relatii funciare si cadastru Rezina</t>
  </si>
  <si>
    <t>12139-Gradinita Lalova</t>
  </si>
  <si>
    <t>12296-Gradinita Ignatei</t>
  </si>
  <si>
    <t>12391-Gradinita Pereni</t>
  </si>
  <si>
    <t>12419-Gradinita Echimauti</t>
  </si>
  <si>
    <t>12460-Gradinita Lipceni</t>
  </si>
  <si>
    <t>12525-Sectia administrativ militara Rezina</t>
  </si>
  <si>
    <t>12560-Gradinita Meseni</t>
  </si>
  <si>
    <t>12628-Gradinita Cuizauca</t>
  </si>
  <si>
    <t>13072-Gradinita Papauti</t>
  </si>
  <si>
    <t>13112-Gradinita Pecistea</t>
  </si>
  <si>
    <t>13128-Centru comunitar Otac</t>
  </si>
  <si>
    <t>13170-Gradinita Sircova</t>
  </si>
  <si>
    <t>13181-Gradinita N1 Rezina</t>
  </si>
  <si>
    <t>13872-Sectia economie Rezina</t>
  </si>
  <si>
    <t>13873-Sectia agricultura, alimentatie Rezina</t>
  </si>
  <si>
    <t>13887-Directia finante Rezina</t>
  </si>
  <si>
    <t>13916-Palatul raional de cultura "Nicolae Lupov" Rezina</t>
  </si>
  <si>
    <t>13925-Biblioteca publica oraseneasca Rezina</t>
  </si>
  <si>
    <t>13934-Colectivul popular Rezina</t>
  </si>
  <si>
    <t>14000-Aparatul Directiei invatamint, tineret si sport Rezina</t>
  </si>
  <si>
    <t>14001-Tabara de odihna "Nistru" Saharna</t>
  </si>
  <si>
    <t>14003-Tabara de odihna Ignatei</t>
  </si>
  <si>
    <t>14006-Centrul metodic al directiei invatamint, tineret si sport Rezina</t>
  </si>
  <si>
    <t>14008-Scoala sportiva or.Rezina</t>
  </si>
  <si>
    <t>14059-Scoala primara-gradinita Roscanii de sus</t>
  </si>
  <si>
    <t>14063-Scoala primara-gradinita Mincenii de sus</t>
  </si>
  <si>
    <t>14083-Gimnaziul din S.Ciniseuti</t>
  </si>
  <si>
    <t>14113-Gimnaziul Horodiste</t>
  </si>
  <si>
    <t>14115-Scoala Primara s.Lalova</t>
  </si>
  <si>
    <t>14116-Scoala Primara s.Meseni</t>
  </si>
  <si>
    <t>14119-Gimnaziul Mateuti</t>
  </si>
  <si>
    <t>14120-Gimnaziul Papauti</t>
  </si>
  <si>
    <t>14125-Gimnaziul Sircova</t>
  </si>
  <si>
    <t>14133-Gimnaziul Pereni</t>
  </si>
  <si>
    <t>14134-Gimnaziul Tareuca</t>
  </si>
  <si>
    <t>14160-Gimnaziul Saharna Noua</t>
  </si>
  <si>
    <t>14162-Gimnaziul Pripiceni-Razesti</t>
  </si>
  <si>
    <t>14164-Liceul Teoretic Cuizauca</t>
  </si>
  <si>
    <t>14165-Gimnaziul Echimauti</t>
  </si>
  <si>
    <t>14166-Liceul Teoretic Ignatei</t>
  </si>
  <si>
    <t>14167-Gimnaziul Peciste</t>
  </si>
  <si>
    <t>14168-Liceul Teoretic "Alexandru cel Bun" Rezina</t>
  </si>
  <si>
    <t>14911-Caminul cultural s.Bosernita</t>
  </si>
  <si>
    <t>14912-Gradinita  Cogilniceni</t>
  </si>
  <si>
    <t>15149-Liceul teoretic "Olimp" din or</t>
  </si>
  <si>
    <t>15228-Gradinita Tipova</t>
  </si>
  <si>
    <t>15264-Scoala-primara Gordinesti</t>
  </si>
  <si>
    <t>15265-Scoala primara-gradinita Trifesti</t>
  </si>
  <si>
    <t>15266-Scoala primara-gradinita Ciorna</t>
  </si>
  <si>
    <t>15682-Gimnaziu-gradinita Busauca</t>
  </si>
  <si>
    <t>15683-Scoala primara-gradinita Ghiduleni</t>
  </si>
  <si>
    <t>15844-IP "Muzeul raional de Istorie si Etnografie" Rezina</t>
  </si>
  <si>
    <t>16458-Muzeul de istorie, literatura si etnografie</t>
  </si>
  <si>
    <t>16555-INSTITUTIA PUBLICA GIMNAZIUL - GRADINITA SOLONCENI, RAIONUL REZINA</t>
  </si>
  <si>
    <t>16556-Gradinita s.Piscaresti</t>
  </si>
  <si>
    <t>16557-GRADINITA s.MINCENII DE JOS</t>
  </si>
  <si>
    <t>16915-Scoala de arte plastice din or.Rezina</t>
  </si>
  <si>
    <t>16916-Casa de creatie pentru copii or.Rezina</t>
  </si>
  <si>
    <t>16917-Scoala muzicala pentru copii din or.Rezina</t>
  </si>
  <si>
    <t>R227100</t>
  </si>
  <si>
    <t>04044-Directia raionala invatamint, tineret si sport Riscani</t>
  </si>
  <si>
    <t>04087-Sectia cultura Riscani</t>
  </si>
  <si>
    <t>04112-Scoala de arte Costesti</t>
  </si>
  <si>
    <t>04113-Scoala de Arte  Riscani</t>
  </si>
  <si>
    <t>04116-Biblioteca centrala Riscani</t>
  </si>
  <si>
    <t>04117-Biblioteca pentru copii Riscani</t>
  </si>
  <si>
    <t>04118-Muzeul  istorico-etnografic Riscani</t>
  </si>
  <si>
    <t>04185-Biblioteca Borosenii Noi</t>
  </si>
  <si>
    <t>04187-Caminul cultural Braniste</t>
  </si>
  <si>
    <t>04188-Biblioteca Braniste</t>
  </si>
  <si>
    <t>04194-Caminul cultural Vasileuti</t>
  </si>
  <si>
    <t>04195-Caminul cultural Moseni</t>
  </si>
  <si>
    <t>04196-Caminul cultural Stiubeieni</t>
  </si>
  <si>
    <t>04197-Caminul cultural Ciubara</t>
  </si>
  <si>
    <t>04198-Caminul cultural Mihailenii Noi</t>
  </si>
  <si>
    <t>04199-Biblioteca Vasileuti</t>
  </si>
  <si>
    <t>04200-Biblioteca Moseni</t>
  </si>
  <si>
    <t>04201-Biblioteca Stiubeieni</t>
  </si>
  <si>
    <t>04203-Biblioteca Mihailenii Noi</t>
  </si>
  <si>
    <t>04208-Caminul cultural Corlateni</t>
  </si>
  <si>
    <t>04209-Biblioteca Corlateni</t>
  </si>
  <si>
    <t>04211-Caminul cultural Grinauti</t>
  </si>
  <si>
    <t>04212-Biblioteca Grinauti</t>
  </si>
  <si>
    <t>04213-Biblioteca Singureni</t>
  </si>
  <si>
    <t>04217-Caminul cultural Mihaileni</t>
  </si>
  <si>
    <t>04218-Biblioteca Mihaileni</t>
  </si>
  <si>
    <t>04230-Caminul cultural Usurei</t>
  </si>
  <si>
    <t>04232-Caminul cultural Malinovscoe</t>
  </si>
  <si>
    <t>04233-Biblioteca Usurei</t>
  </si>
  <si>
    <t>04234-Biblioteca Racaria</t>
  </si>
  <si>
    <t>04236-Biblioteca Malinovscoe</t>
  </si>
  <si>
    <t>04239-Caminul cultural Pirjota</t>
  </si>
  <si>
    <t>04240-Biblioteca Pirjota</t>
  </si>
  <si>
    <t>04246-Caminul cultural Slobozia-Recea</t>
  </si>
  <si>
    <t>04247-Caminul cultural Sverdiac</t>
  </si>
  <si>
    <t>04248-Caminul cultural Alunis</t>
  </si>
  <si>
    <t>04250-Caminul cultural Bulhac</t>
  </si>
  <si>
    <t>04251-Caminul cultural Ceparia</t>
  </si>
  <si>
    <t>04252-Biblioteca Alunis</t>
  </si>
  <si>
    <t>04253-Biblioteca Recea</t>
  </si>
  <si>
    <t>04254-Biblioteca Sumna</t>
  </si>
  <si>
    <t>04260-Caminul cultural Sturzeni</t>
  </si>
  <si>
    <t>04262-Biblioteca Sturzeni</t>
  </si>
  <si>
    <t>04263-Biblioteca Alexandresti</t>
  </si>
  <si>
    <t>04264-Biblioteca Cucuietii Vechi</t>
  </si>
  <si>
    <t>04271-Caminul cultural Nihoreni</t>
  </si>
  <si>
    <t>04272-Biblioteca Nihoreni</t>
  </si>
  <si>
    <t>04278-Caminul cultural Saptebani</t>
  </si>
  <si>
    <t>04279-Caminul cultural Galaseni</t>
  </si>
  <si>
    <t>04280-Caminul cultural Malaiesti</t>
  </si>
  <si>
    <t>04281-Caminul cultural Petruseni</t>
  </si>
  <si>
    <t>04282-Biblioteca Saptebani</t>
  </si>
  <si>
    <t>04283-Biblioteca Galaseni</t>
  </si>
  <si>
    <t>04284-Biblioteca Petruseni</t>
  </si>
  <si>
    <t>04289-Biblioteca Balanul Nou</t>
  </si>
  <si>
    <t>04290-Biblioteca Ramazan</t>
  </si>
  <si>
    <t>04291-Caminul cultural Ramazan</t>
  </si>
  <si>
    <t>04292-Caminul cultural Balanul Nou</t>
  </si>
  <si>
    <t>04295-Caminul cultural Costesti</t>
  </si>
  <si>
    <t>04296-Caminul cultural Pascauti</t>
  </si>
  <si>
    <t>04297-Biblioteca Costesti</t>
  </si>
  <si>
    <t>04298-Biblioteca pentru copii Costesti</t>
  </si>
  <si>
    <t>04299-Biblioteca Pascauti</t>
  </si>
  <si>
    <t>04300-Biblioteca Duruitoarea</t>
  </si>
  <si>
    <t>04543-Gradinita Hiliuti</t>
  </si>
  <si>
    <t>04545-Biblioteca Hiliuti</t>
  </si>
  <si>
    <t>04547-Caminul cultural Hiliuti</t>
  </si>
  <si>
    <t>07887-Gradinita nr. 1 Zaicani</t>
  </si>
  <si>
    <t>07889-Biblioteca Zaicani</t>
  </si>
  <si>
    <t>07890-Caminul cultural Zaicani</t>
  </si>
  <si>
    <t>07893-Caminul cultural Varatic</t>
  </si>
  <si>
    <t>07894-Gradinita Varatic</t>
  </si>
  <si>
    <t>07896-Gradinita Duruitoarea Noua</t>
  </si>
  <si>
    <t>07897-Biblioteca Duruitoarea Noua</t>
  </si>
  <si>
    <t>07898-Caminul cultural Dumeni</t>
  </si>
  <si>
    <t>07903-Gradinita Pociumbeni</t>
  </si>
  <si>
    <t>07904-Gradinita Pociumbauti</t>
  </si>
  <si>
    <t>07905-Gradinita Druta</t>
  </si>
  <si>
    <t>07906-Gradinita Horodiste</t>
  </si>
  <si>
    <t>07907-Biblioteca Pociumbeni</t>
  </si>
  <si>
    <t>07908-Biblioteca Pociumbauti</t>
  </si>
  <si>
    <t>07909-Biblioteca Druta</t>
  </si>
  <si>
    <t>07910-Biblioteca Horodiste</t>
  </si>
  <si>
    <t>07911-Caminul cultural Pociumbeni</t>
  </si>
  <si>
    <t>07912-Caminul cultural Pociumbauti</t>
  </si>
  <si>
    <t>07913-Caminul cultural Druta</t>
  </si>
  <si>
    <t>07914-Caminul cultural Horodiste</t>
  </si>
  <si>
    <t>09821-Gradinita Costesti</t>
  </si>
  <si>
    <t>09822-Gradinita Pascauti</t>
  </si>
  <si>
    <t>09824-Biblioteca Damascani</t>
  </si>
  <si>
    <t>09825-Gadinita  Damascani</t>
  </si>
  <si>
    <t>09826-Clubul Duruitoarea</t>
  </si>
  <si>
    <t>09828-Gradinita Braniste</t>
  </si>
  <si>
    <t>09833-Gradinita Pirjota</t>
  </si>
  <si>
    <t>09834-Caminul cultural Racaria</t>
  </si>
  <si>
    <t>09835-Gradinita Recea</t>
  </si>
  <si>
    <t>09836-Gradinita  Sverdiac</t>
  </si>
  <si>
    <t>09837-Gradinita Sturzeni</t>
  </si>
  <si>
    <t>09838-Gradinita Saptebani</t>
  </si>
  <si>
    <t>09839-Gradinita Galaseni</t>
  </si>
  <si>
    <t>09841-Gradinita Petruseni</t>
  </si>
  <si>
    <t>09842-Gradinita Vasileuti</t>
  </si>
  <si>
    <t>09849-Caminul cultural Borosenii Noi</t>
  </si>
  <si>
    <t>09850-Gradinita "Ghiocel" Corlateni</t>
  </si>
  <si>
    <t>09852-Gradinita Mihaileni</t>
  </si>
  <si>
    <t>09855-Gradinita Nihoreni</t>
  </si>
  <si>
    <t>09856-Azilul pentru batrini Nihoreni</t>
  </si>
  <si>
    <t>09858-Caminul cultural Riscani</t>
  </si>
  <si>
    <t>09859-Colectivul popular Riscani</t>
  </si>
  <si>
    <t>10084-Scoala de muzica Zaicani</t>
  </si>
  <si>
    <t>10116-Biblioteca Varatic</t>
  </si>
  <si>
    <t>10175-Gradinita-cresa nr. 1 Riscani</t>
  </si>
  <si>
    <t>10176-Gradinita-cresa nr. 7 Riscani</t>
  </si>
  <si>
    <t>10177-Gradinita-cresa nr. 10 Riscani</t>
  </si>
  <si>
    <t>10231-Gradinita Borosenii Noi</t>
  </si>
  <si>
    <t>10232-Teatrul popular "Brazdenii" Borosenii Noi</t>
  </si>
  <si>
    <t>10233-Gradinita Stiubeieni</t>
  </si>
  <si>
    <t>10234-Gradinita Grinauti</t>
  </si>
  <si>
    <t>10240-Gradinita Racaria</t>
  </si>
  <si>
    <t>10241-Biblioteca Malaiesti</t>
  </si>
  <si>
    <t>10242-Gradinita Ramazan</t>
  </si>
  <si>
    <t>10243-Gradinita Balanul Nou</t>
  </si>
  <si>
    <t>10309-Scoala sportiva Riscani</t>
  </si>
  <si>
    <t>10310-Centrul de creatie, agrement si sport Riscani</t>
  </si>
  <si>
    <t>10319-Biblioteca nr. 1 Zaicani</t>
  </si>
  <si>
    <t>10321-Caminul cultural Duruitoarea Noua</t>
  </si>
  <si>
    <t>10467-Serviciul arhiva Riscani</t>
  </si>
  <si>
    <t>10528-Caminul cultural Recea</t>
  </si>
  <si>
    <t>10551-Aparatul primarului Borosenii Noi</t>
  </si>
  <si>
    <t>10552-Aparatul primarului Braniste</t>
  </si>
  <si>
    <t>10553-Aparatul primarului Vasileuti</t>
  </si>
  <si>
    <t>10554-Aparatul primarului Corlateni</t>
  </si>
  <si>
    <t>10555-Aparatul primarului Mihaileni</t>
  </si>
  <si>
    <t>10557-Aparatul primarului Racaria</t>
  </si>
  <si>
    <t>10558-Aparatul primarului Pirjota</t>
  </si>
  <si>
    <t>10559-Aparatul primarului Recea</t>
  </si>
  <si>
    <t>10560-Aparatul primarului Sturzeni</t>
  </si>
  <si>
    <t>10562-Aparatul primarului Nihoreni</t>
  </si>
  <si>
    <t>10563-Aparatul primarului Saptebani</t>
  </si>
  <si>
    <t>10564-Aparatul primarului Riscani</t>
  </si>
  <si>
    <t>10565-Aparatul primarului Costesti</t>
  </si>
  <si>
    <t>10605-Aparatul primarului Hiliuti</t>
  </si>
  <si>
    <t>10803-Aparatul primarului Zaicani</t>
  </si>
  <si>
    <t>10804-Aparatul primarului Varatic</t>
  </si>
  <si>
    <t>10805-Aparatul primarului Pociumbeni</t>
  </si>
  <si>
    <t>11246-Gradinita Moseni</t>
  </si>
  <si>
    <t>11247-Gradinita Ciubara</t>
  </si>
  <si>
    <t>11517-Aparatul primarului Alexandresti</t>
  </si>
  <si>
    <t>11518-Aparatul primarului Alunis</t>
  </si>
  <si>
    <t>11519-Aparatul primarului Duruitoarea Noua</t>
  </si>
  <si>
    <t>11520-Aparatul primarului Galaseni</t>
  </si>
  <si>
    <t>11521-Aparatul primarului Grinauti</t>
  </si>
  <si>
    <t>11522-Aparatul primarului Horodiste</t>
  </si>
  <si>
    <t>11523-Apartul primarului Pociumbauti</t>
  </si>
  <si>
    <t>11524-Aparatul primarului Malinovscoe</t>
  </si>
  <si>
    <t>11525-Aparatul primarului Petruseni</t>
  </si>
  <si>
    <t>11526-Aparatul primarului Singureni</t>
  </si>
  <si>
    <t>11527-Aparatul primarului Sumna</t>
  </si>
  <si>
    <t>11601-Aparatul presedintelui raionului Riscani</t>
  </si>
  <si>
    <t>11946-Sectia economie Riscani</t>
  </si>
  <si>
    <t>11947-Sectia constructii, gospodarie comunala si drumuri Riscani</t>
  </si>
  <si>
    <t>11948-Serviciul relatii funciare si cadastru Riscani</t>
  </si>
  <si>
    <t>11959-Centrul metodic al Directiei invatamint Riscani</t>
  </si>
  <si>
    <t>12097-Grupul gospodaresc al Directiei invatamint Riscani</t>
  </si>
  <si>
    <t>12186-Gradinita Alexandresti</t>
  </si>
  <si>
    <t>12188-Colectiv de tip model Riscani</t>
  </si>
  <si>
    <t>12308-Tabara de odihna "Vulturas" Riscani</t>
  </si>
  <si>
    <t>12341-Gradinita Usurei</t>
  </si>
  <si>
    <t>12342-Gradinita "Hulubas" Corlateni</t>
  </si>
  <si>
    <t>12429-Stadionul raional "Tinerete" Riscani</t>
  </si>
  <si>
    <t>12479-Gradinita Nr.6 or.Riscani</t>
  </si>
  <si>
    <t>12480-Gradinita "Fluturas" s.Singureni</t>
  </si>
  <si>
    <t>12544-Centrul raional de tineret Riscani</t>
  </si>
  <si>
    <t>12644-Gradinita de copii Alunis</t>
  </si>
  <si>
    <t>12696-Centrul comunitar Malinovscoe</t>
  </si>
  <si>
    <t>12697-Centrul comunitar Balanul Nou</t>
  </si>
  <si>
    <t>12701-Biblioteca Sverdiac</t>
  </si>
  <si>
    <t>12704-Serviciul audit intern Riscani</t>
  </si>
  <si>
    <t>12705-Directia agricultura si alimentatie Riscani</t>
  </si>
  <si>
    <t>12713-Gimnaziul Cucuietii Vechi</t>
  </si>
  <si>
    <t>12718-Serviciul de deservire cu transport a invatamintului secundar Riscani</t>
  </si>
  <si>
    <t>12748-Gimnaziul Braniste</t>
  </si>
  <si>
    <t>12749-Gimnaziul Borosenii Noi</t>
  </si>
  <si>
    <t>12751-Gimnaziul Vasiliuti</t>
  </si>
  <si>
    <t>12752-Gimnaziul Singureni</t>
  </si>
  <si>
    <t>12753-Gimnaziul "S.Vangheli" Grinauti</t>
  </si>
  <si>
    <t>12754-Gimnaziul Mihaileni</t>
  </si>
  <si>
    <t>12755-Gimnaziul Racaria</t>
  </si>
  <si>
    <t>12757-Gimnaziul Malinovscoe</t>
  </si>
  <si>
    <t>12759-Gimnaziul "V.Ghereg" Pirjota</t>
  </si>
  <si>
    <t>12762-Gimnaziul Pociumbeni</t>
  </si>
  <si>
    <t>12765-Gimnaziul "Gh.Riscanu" Riscani</t>
  </si>
  <si>
    <t>12766-Liceul "L.Damian"  Riscani</t>
  </si>
  <si>
    <t>12768-Gimnaziul Alunis</t>
  </si>
  <si>
    <t>12769-Gimnaziul Saptebani</t>
  </si>
  <si>
    <t>12773-Directia finante Riscani</t>
  </si>
  <si>
    <t>12780-Gimnaziul Galaseni</t>
  </si>
  <si>
    <t>12781-Gimnaziul Petruseni</t>
  </si>
  <si>
    <t>12783-Gimnaziul Hiliuti</t>
  </si>
  <si>
    <t>12788-Liceul "E.Cosieru"  Mihaileni</t>
  </si>
  <si>
    <t>12789-Liceul Recea</t>
  </si>
  <si>
    <t>12790-Liceul "C.Popovici"  Nihoreni</t>
  </si>
  <si>
    <t>12791-Liceul "D.Cantemir"  Riscani</t>
  </si>
  <si>
    <t>12792-Liceul "S.Lucaci"  Costesti</t>
  </si>
  <si>
    <t>12793-Liceul "L.Gherman" Zaicani</t>
  </si>
  <si>
    <t>12794-Liceul Varatic</t>
  </si>
  <si>
    <t>14860-Gradinita Malaiesti</t>
  </si>
  <si>
    <t>16167-Gimnaziul "V.Dumbraveanu" Corlateni</t>
  </si>
  <si>
    <t>R227400</t>
  </si>
  <si>
    <t>04041-Directia educatie Singerei</t>
  </si>
  <si>
    <t>04145-Scoala muzicala Chiscareni</t>
  </si>
  <si>
    <t>04472-Gradinita Octeabriscoe</t>
  </si>
  <si>
    <t>04483-Biblioteca Tambula</t>
  </si>
  <si>
    <t>04484-Biblioteca Octeabriscoe</t>
  </si>
  <si>
    <t>04492-Caminul cultural Octeabriscoe</t>
  </si>
  <si>
    <t>04582-Caminul cultural Heciul Vechi</t>
  </si>
  <si>
    <t>04583-Caminul cultural Tiplesti</t>
  </si>
  <si>
    <t>04584-Caminul cultural Tipletesti</t>
  </si>
  <si>
    <t>04585-Biblioteca Tiplesti</t>
  </si>
  <si>
    <t>04587-Biblioteca Grigoresti</t>
  </si>
  <si>
    <t>04588-Biblioteca Heciul Vechi</t>
  </si>
  <si>
    <t>04589-Caminul cultural Bilicenii Noi</t>
  </si>
  <si>
    <t>04590-Caminul cultural Mindrestii Noi</t>
  </si>
  <si>
    <t>04591-Caminul cultural Lipovanca</t>
  </si>
  <si>
    <t>04592-Biblioteca Bilicenii Noi</t>
  </si>
  <si>
    <t>04593-Biblioteca Mindrestii Noi</t>
  </si>
  <si>
    <t>04594-Gradinita Bilicenii Vechi</t>
  </si>
  <si>
    <t>04599-Centrul de creatie si agrement pentru copii Chiscareni</t>
  </si>
  <si>
    <t>04600-Gradinita Chiscareni</t>
  </si>
  <si>
    <t>04601-Caminul cultural Slobozia-Chiscareni</t>
  </si>
  <si>
    <t>04602-Gradinita Copaceni</t>
  </si>
  <si>
    <t>04603-Caminul cultural Copaceni</t>
  </si>
  <si>
    <t>04604-Caminul cultural Petrovca</t>
  </si>
  <si>
    <t>04605-Gradinita Coscodeni</t>
  </si>
  <si>
    <t>04606-Gradinita Bursuceni</t>
  </si>
  <si>
    <t>04607-Caminul cultural Coscodeni</t>
  </si>
  <si>
    <t>04608-Caminul cultural Bobletici</t>
  </si>
  <si>
    <t>04609-Caminul cultural Slobozia-Magura</t>
  </si>
  <si>
    <t>04610-Biblioteca Coscodeni</t>
  </si>
  <si>
    <t>04611-Biblioteca Bursuceni</t>
  </si>
  <si>
    <t>04612-Caminul cultural Cubolta</t>
  </si>
  <si>
    <t>04614-Biblioteca Cubolta</t>
  </si>
  <si>
    <t>04616-Caminul cultural Dobrogea Veche</t>
  </si>
  <si>
    <t>04617-Gradinita Draganesti</t>
  </si>
  <si>
    <t>04618-Gradinita Cotiujenii Mici</t>
  </si>
  <si>
    <t>04619-Gradinita Izvoare</t>
  </si>
  <si>
    <t>04621-Caminul cultural Draganesti</t>
  </si>
  <si>
    <t>04622-Caminul cultural Izvoare</t>
  </si>
  <si>
    <t>04623-Caminul cultural Chirileni</t>
  </si>
  <si>
    <t>04624-Caminul cultural Valea Norocului</t>
  </si>
  <si>
    <t>04625-Caminul cultural Cotiujenii Mici</t>
  </si>
  <si>
    <t>04627-Biblioteca Draganesti</t>
  </si>
  <si>
    <t>04628-Biblioteca Izvoare</t>
  </si>
  <si>
    <t>04629-Biblioteca Sacarovca</t>
  </si>
  <si>
    <t>04630-Biblioteca Valea Norocului</t>
  </si>
  <si>
    <t>04631-Biblioteca Cotiujenii Mici</t>
  </si>
  <si>
    <t>04633-Caminul cultural Dumbravita</t>
  </si>
  <si>
    <t>04634-Caminul cultural Bocancea-Schit</t>
  </si>
  <si>
    <t>04635-Biblioteca Dumbravita</t>
  </si>
  <si>
    <t>04636-Caminul cultural Heciul Nou</t>
  </si>
  <si>
    <t>04638-Biblioteca Heciul Nou</t>
  </si>
  <si>
    <t>04639-Gradinita Ciuciuieni</t>
  </si>
  <si>
    <t>04640-Gradinita Iezarenii Vechi</t>
  </si>
  <si>
    <t>04643-Caminul cultural Iezarenii Vechi</t>
  </si>
  <si>
    <t>04644-Caminul cultural Ciuciuieni</t>
  </si>
  <si>
    <t>04645-Biblioteca Iezarenii Vechi</t>
  </si>
  <si>
    <t>04646-Biblioteca Ciuciuieni</t>
  </si>
  <si>
    <t>04647-Caminul cultural Balasesti</t>
  </si>
  <si>
    <t>04648-Caminul cultural nr. 1 Pepeni</t>
  </si>
  <si>
    <t>04649-Caminul cultural Razalai</t>
  </si>
  <si>
    <t>04650-Caminul cultural Sloveanca</t>
  </si>
  <si>
    <t>04651-Biblioteca Balasesti</t>
  </si>
  <si>
    <t>04652-Biblioteca nr. 1 Pepeni</t>
  </si>
  <si>
    <t>04653-Biblioteca Sloveanca</t>
  </si>
  <si>
    <t>04654-Biblioteca Razalai</t>
  </si>
  <si>
    <t>04655-Gradinita Mihailovca</t>
  </si>
  <si>
    <t>04656-Caminul cultural Prepelita</t>
  </si>
  <si>
    <t>04657-Biblioteca Prepelita</t>
  </si>
  <si>
    <t>04658-Caminul cultural Mihailovca</t>
  </si>
  <si>
    <t>04659-Gradinita nr. 1 Radoaia</t>
  </si>
  <si>
    <t>04660-Caminul cultural Radoaia</t>
  </si>
  <si>
    <t>04661-Biblioteca Radoaia</t>
  </si>
  <si>
    <t>04662-Caminul cultural Singereii Noi</t>
  </si>
  <si>
    <t>04670-Caminul cultural Cozesti</t>
  </si>
  <si>
    <t>04672-Biblioteca Cozesti</t>
  </si>
  <si>
    <t>04678-Scoala de arte "M.Dolgan" Singerei</t>
  </si>
  <si>
    <t>04679-Scoala sportiva Singerei</t>
  </si>
  <si>
    <t>04680-Centrul de creatie si agrement pentru copii  Singerei</t>
  </si>
  <si>
    <t>04681-Gradinita nr. 1 Singerei</t>
  </si>
  <si>
    <t>04685-Gradinita nr. 5 Singerei</t>
  </si>
  <si>
    <t>04686-Gradinita nr. 6 Singerei</t>
  </si>
  <si>
    <t>04687-Gradinita Vranesti</t>
  </si>
  <si>
    <t>04688-Caminul cultural nr. 1 Singerei</t>
  </si>
  <si>
    <t>04689-Caminul cultural Vranesti</t>
  </si>
  <si>
    <t>04690-Biblioteca nr. 1 Singerei</t>
  </si>
  <si>
    <t>04691-Biblioteca Vranesti</t>
  </si>
  <si>
    <t>09917-Gradinita nr. 3 Biruinta</t>
  </si>
  <si>
    <t>09931-Caminul cultural Chiscareni</t>
  </si>
  <si>
    <t>09932-Gradinita Grigorauca</t>
  </si>
  <si>
    <t>09933-Gradinita Petropavlovca</t>
  </si>
  <si>
    <t>09937-Caminul cultural Grigorauca</t>
  </si>
  <si>
    <t>09938-Caminul cultural Petropavlovca</t>
  </si>
  <si>
    <t>09939-Biblioteca Copaceni</t>
  </si>
  <si>
    <t>09940-Biblioteca Grigorauca</t>
  </si>
  <si>
    <t>09941-Biblioteca Petrovca</t>
  </si>
  <si>
    <t>09947-Biblioteca Bobletici</t>
  </si>
  <si>
    <t>09949-Gradinita Dobrogea Veche</t>
  </si>
  <si>
    <t>09959-Gradinita Dumbravita</t>
  </si>
  <si>
    <t>09967-Biblioteca Mihailovca</t>
  </si>
  <si>
    <t>10256-Gradinita Heciul Vechi</t>
  </si>
  <si>
    <t>10257-Gradinita Bilicenii Noi</t>
  </si>
  <si>
    <t>10259-Gradinita Mindrestii Noi</t>
  </si>
  <si>
    <t>10261-Biblioteca pentru copii Chiscareni</t>
  </si>
  <si>
    <t>10265-Biblioteca Taura Veche</t>
  </si>
  <si>
    <t>10266-Caminul cultural Taura Veche</t>
  </si>
  <si>
    <t>10269-Biblioteca Petropavlovca</t>
  </si>
  <si>
    <t>10270-Gradinita Cubolta</t>
  </si>
  <si>
    <t>10273-Biblioteca Dobrogea Veche</t>
  </si>
  <si>
    <t>10278-Gradinita Balasesti</t>
  </si>
  <si>
    <t>10281-Gradinita Prepelita</t>
  </si>
  <si>
    <t>10285-Gradinita Cozesti</t>
  </si>
  <si>
    <t>10550-Aparatul primarului orasului Biruinta</t>
  </si>
  <si>
    <t>10609-Aparatul primarului Alexandreni</t>
  </si>
  <si>
    <t>10610-Aparatul primarului Bilicenii Noi</t>
  </si>
  <si>
    <t>10611-Aparatul primarului Bilicenii Vechi</t>
  </si>
  <si>
    <t>10612-Aparatul primarului Chiscareni</t>
  </si>
  <si>
    <t>10613-Aparatul primarului Copaceni</t>
  </si>
  <si>
    <t>10614-Aparatul primarului Coscodeni</t>
  </si>
  <si>
    <t>10615-Aparatul primarului Cubolta</t>
  </si>
  <si>
    <t>10616-Aparatul primarului Dobrogea Veche</t>
  </si>
  <si>
    <t>10617-Aparatul primarului Draganesti</t>
  </si>
  <si>
    <t>10618-Aparatul primarului Dumbravita</t>
  </si>
  <si>
    <t>10619-Aparatul primarului Heciul Nou</t>
  </si>
  <si>
    <t>10620-Aparatul primarului Iezarenii Vechi</t>
  </si>
  <si>
    <t>10621-Aparatul primarului Pepeni</t>
  </si>
  <si>
    <t>10622-Aparatul primarului Prepelita</t>
  </si>
  <si>
    <t>10623-Aparatul primarului Radoaia</t>
  </si>
  <si>
    <t>10624-Aparatul primarului Singereii Noi</t>
  </si>
  <si>
    <t>10628-Aparatul primarului orasului Singerei</t>
  </si>
  <si>
    <t>11211-Gradinita Pepeni</t>
  </si>
  <si>
    <t>11212-Gradinita Razalai</t>
  </si>
  <si>
    <t>11213-Gradinita Sloveanca</t>
  </si>
  <si>
    <t>11312-Gradinita Taura Veche</t>
  </si>
  <si>
    <t>11528-Aparatul primarului Balasesti</t>
  </si>
  <si>
    <t>11529-Aparatul primarului Bursuceni</t>
  </si>
  <si>
    <t>11530-Aparatul primarului Ciuciuieni</t>
  </si>
  <si>
    <t>11531-Aparatul primarului Cotiujenii Mici</t>
  </si>
  <si>
    <t>11532-Aparatul primarului Grigorauca</t>
  </si>
  <si>
    <t>11533-Aparatul primarului Izvoare</t>
  </si>
  <si>
    <t>11534-Aparatul primarului Taura Veche</t>
  </si>
  <si>
    <t>11535-Aparatul primarului Tambula</t>
  </si>
  <si>
    <t>11602-Aparatul presedintelui raionului Singerei</t>
  </si>
  <si>
    <t>11962-Centrul metodic al Directiei educatie Singerei</t>
  </si>
  <si>
    <t>12131-Sectia cultura Singerei</t>
  </si>
  <si>
    <t>12400-Gradinita Petrovca</t>
  </si>
  <si>
    <t>12401-Gradinita Singereii Noi</t>
  </si>
  <si>
    <t>12489-Gradinita Heciul Nou</t>
  </si>
  <si>
    <t>12604-Centrul de zi copii si tineri cerinte educationale speciale Singerei</t>
  </si>
  <si>
    <t>12632-Gradinita de copii Tipletesti</t>
  </si>
  <si>
    <t>13023-Centrul de zi pentru copii Alexandreni</t>
  </si>
  <si>
    <t>13025-Gradinita "Ghiocel" Alexandreni</t>
  </si>
  <si>
    <t>13027-Gradinita Grigoresti</t>
  </si>
  <si>
    <t>13088-Centru pentru tineret Bursuceni</t>
  </si>
  <si>
    <t>13092-Biblioteca Slobozia-Chiscareni</t>
  </si>
  <si>
    <t>13149-Gradinita Trifanesti</t>
  </si>
  <si>
    <t>13167-Muzeul Singerei</t>
  </si>
  <si>
    <t>13168-Stadionul "Olimpiada-80" Singerei</t>
  </si>
  <si>
    <t>13296-Gradinita Marinesti</t>
  </si>
  <si>
    <t>13344-Directia finante Singerei</t>
  </si>
  <si>
    <t>13357-Centrul de formare profesionala pentru tineri s.Grigorauca</t>
  </si>
  <si>
    <t>13359-Gimnaziul Tipletesti</t>
  </si>
  <si>
    <t>13361-Gimnaziul Bilicenii Noi</t>
  </si>
  <si>
    <t>13362-Gimnaziul "Ion Vatamanu" Mindrestii Noi</t>
  </si>
  <si>
    <t>13368-Gimnaziul "Vasile Alexandri" Draganesti</t>
  </si>
  <si>
    <t>13371-Gimnaziul Mihailovca</t>
  </si>
  <si>
    <t>13372-Gimnaziul "Catinca si Ilie Galben" Sloveanca</t>
  </si>
  <si>
    <t>13374-Gimnaziul "Leonida Lari" Bursuceni</t>
  </si>
  <si>
    <t>13377-Gimnaziul Ciuciuieni</t>
  </si>
  <si>
    <t>13396-Gimnaziul "Vitalie Ciobanu" Alexandreni</t>
  </si>
  <si>
    <t>13398-Gimnaziul "Nicolae Dabija" Hechiul Vechi</t>
  </si>
  <si>
    <t>13401-Gimnaziul Balasesti</t>
  </si>
  <si>
    <t>13402-Gimnaziul "V.Mereniuc" Bilicenii Vechi</t>
  </si>
  <si>
    <t>13403-Liceul teoretic "N.Casso" Chiscareni</t>
  </si>
  <si>
    <t>13404-Gimnaziul Slobozia Chiscareni</t>
  </si>
  <si>
    <t>13405-Gimnaziul "Adrian Paunescu" Copaceni</t>
  </si>
  <si>
    <t>13407-Gimnaziul "Iurie Boghiu" Flaminzani</t>
  </si>
  <si>
    <t>13411-Gimanziul "Dumitru Matcovschi" Cotiujenii Mici</t>
  </si>
  <si>
    <t>13414-Gimnaziul Dobrogea Veche</t>
  </si>
  <si>
    <t>13416-Gimnaziul "Grigore Vieru" Hechiul Nou</t>
  </si>
  <si>
    <t>13418-Gimnaziul Grigorauca</t>
  </si>
  <si>
    <t>13424-Gimnaziul "A.Crihan" Singerei</t>
  </si>
  <si>
    <t>13426-Liceul teoretic "Olimp" Singerei</t>
  </si>
  <si>
    <t>13428-IP Gimnaziul "Ion Ignatiuc" s. Prepelita</t>
  </si>
  <si>
    <t>13429-Liceul teoretic "Ion Creanga" Radoaia</t>
  </si>
  <si>
    <t>13432-Gimnaziul Tambula</t>
  </si>
  <si>
    <t>13433-Gimnaziul Marinesti</t>
  </si>
  <si>
    <t>13435-Liceul teoretic "M.Eminescu" Singerei</t>
  </si>
  <si>
    <t>13436-Liceul teoretic "A.Agapie" Pepeni</t>
  </si>
  <si>
    <t>13449-Scoala de arte Biruinta</t>
  </si>
  <si>
    <t>13451-Biblioteca publica Singerei</t>
  </si>
  <si>
    <t>14678-Centrul de creatie si agrement s.Razalai</t>
  </si>
  <si>
    <t>15706-Institutia Publica Gimnaziul "Luceafarul" Biruinta</t>
  </si>
  <si>
    <t>15727-Gimnaziul "Sergiu Radautan" din s.iezarenii Vechi"</t>
  </si>
  <si>
    <t>15728-Gimnaziul "Valeriu Matei" s.Dumbravita</t>
  </si>
  <si>
    <t>15881-Centrul raional de Tineret Singerei</t>
  </si>
  <si>
    <t>15972-Institutia Publica Gimnaziul "A.Russo" Singereii Noi</t>
  </si>
  <si>
    <t>16054-Centrul de Cultura, Tineret si Sport</t>
  </si>
  <si>
    <t>16719-Centrul de Tineret Pepeni</t>
  </si>
  <si>
    <t>16779-IP Gimnaziul "Pan Halippa" s.Cubolta</t>
  </si>
  <si>
    <t>16799-Centrul de Cultura,Tineret si Sport Biruinta</t>
  </si>
  <si>
    <t>16853-GIMNAZIUL  DIMITRIE CANTEMIR  DIN OR. SINGEREI, RAIONUL SINGEREI</t>
  </si>
  <si>
    <t>R227800</t>
  </si>
  <si>
    <t>03813-Aparatul Directiei Invatamint Soroca</t>
  </si>
  <si>
    <t>03814-Aparatul Sectiei cultura si turism Soroca</t>
  </si>
  <si>
    <t>05749-Gradinita "Diumovocica" Soroca</t>
  </si>
  <si>
    <t>05751-Gradinita-5 "Andries" Soroca</t>
  </si>
  <si>
    <t>05753-Gradinita-6 "Ghiocel" Soroca</t>
  </si>
  <si>
    <t>05755-Gradinita-7 "Calinca " Soroca</t>
  </si>
  <si>
    <t>05757-Gradinita-12 "Soarele" Soroca</t>
  </si>
  <si>
    <t>05760-Gradinita-13 "Steluta" Soroca</t>
  </si>
  <si>
    <t>05761-Gradinita nr. 15 Soroca</t>
  </si>
  <si>
    <t>05762-Gradinita-16 "Izvoras" Soroca</t>
  </si>
  <si>
    <t>05763-Gradinita-17 "Cheita de aur" Soroca</t>
  </si>
  <si>
    <t>05771-Scoala muzicala pentru copii "E.Coca" Soroca</t>
  </si>
  <si>
    <t>05772-Scoala de arte plastice Soroca</t>
  </si>
  <si>
    <t>05773-Scoala sportiva  Soroca</t>
  </si>
  <si>
    <t>05775-Palatul de Cultura Soroca</t>
  </si>
  <si>
    <t>05776-Muzeul Soroca</t>
  </si>
  <si>
    <t>05777-Gradinita Rublenita</t>
  </si>
  <si>
    <t>05781-Caminul cultural Rublenita</t>
  </si>
  <si>
    <t>05782-Caminul cultural Rublenita Noua</t>
  </si>
  <si>
    <t>05783-Gradinita Ocolina</t>
  </si>
  <si>
    <t>05784-Gradinita Pirlita</t>
  </si>
  <si>
    <t>05785-Gradinita Tepilova</t>
  </si>
  <si>
    <t>05786-Gradinita Hristici</t>
  </si>
  <si>
    <t>05793-Biblioteca Tepilova</t>
  </si>
  <si>
    <t>05794-Biblioteca Hristici</t>
  </si>
  <si>
    <t>05795-Biblioteca Pirlita</t>
  </si>
  <si>
    <t>05796-Biblioteca Ocolina</t>
  </si>
  <si>
    <t>05797-Biblioteca Vantina</t>
  </si>
  <si>
    <t>05798-Caminul cultural Ocolina</t>
  </si>
  <si>
    <t>05799-Caminul cultural Tepilova</t>
  </si>
  <si>
    <t>05800-Caminul cultural Hristici</t>
  </si>
  <si>
    <t>05801-Caminul cultural Pirlita</t>
  </si>
  <si>
    <t>05802-Caminul cultural Vantina</t>
  </si>
  <si>
    <t>05803-Gradinita Zastinca</t>
  </si>
  <si>
    <t>05805-Biblioteca Zastinca</t>
  </si>
  <si>
    <t>05806-Gradinita Vasilcau</t>
  </si>
  <si>
    <t>05807-Gradinita Volovita</t>
  </si>
  <si>
    <t>05808-Gradinita Ruslanovca</t>
  </si>
  <si>
    <t>05809-Gradinita Trifauti</t>
  </si>
  <si>
    <t>05810-Gradinita Alexandru cel Bun</t>
  </si>
  <si>
    <t>05816-Biblioteca Vasilcau</t>
  </si>
  <si>
    <t>05817-Biblioteca Trifauti</t>
  </si>
  <si>
    <t>05818-Biblioteca Volovita</t>
  </si>
  <si>
    <t>05819-Caminul cultural Vasilcau</t>
  </si>
  <si>
    <t>05820-Caminul cultural Trifauti</t>
  </si>
  <si>
    <t>05821-Caminul cultural Volovita</t>
  </si>
  <si>
    <t>05822-Gradinita Septelici</t>
  </si>
  <si>
    <t>05823-Gradinita Solcani</t>
  </si>
  <si>
    <t>05830-Biblioteca Septelici</t>
  </si>
  <si>
    <t>05831-Biblioteca Holosnita</t>
  </si>
  <si>
    <t>05832-Biblioteca Curesnita</t>
  </si>
  <si>
    <t>05833-Biblioteca Solcani</t>
  </si>
  <si>
    <t>05834-Biblioteca Curesnita Noua</t>
  </si>
  <si>
    <t>05835-Caminul cultural Septelici</t>
  </si>
  <si>
    <t>05836-Caminul cultural Holosnita</t>
  </si>
  <si>
    <t>05837-Caminul cultural Solcani</t>
  </si>
  <si>
    <t>05838-Caminul cultural Curesnita Noua</t>
  </si>
  <si>
    <t>05839-Gradinita Cosauti</t>
  </si>
  <si>
    <t>05844-Biblioteca Cosauti</t>
  </si>
  <si>
    <t>05845-Biblioteca Iorjnita</t>
  </si>
  <si>
    <t>05846-Biblioteca Egoreni</t>
  </si>
  <si>
    <t>05847-Caminul cultural Cosauti</t>
  </si>
  <si>
    <t>05848-Caminul cultural Iorjnita</t>
  </si>
  <si>
    <t>05849-Gradinita Redi-Ceresnovat</t>
  </si>
  <si>
    <t>05850-Gradinita Valoave</t>
  </si>
  <si>
    <t>05851-Gradinita Parcani</t>
  </si>
  <si>
    <t>05855-Biblioteca Parcani</t>
  </si>
  <si>
    <t>05856-Biblioteca Valoave</t>
  </si>
  <si>
    <t>05857-Biblioteca Redi-Ceresnovat</t>
  </si>
  <si>
    <t>05858-Caminul cultural Redi-Ceresnovat</t>
  </si>
  <si>
    <t>05859-Caminul cultural Valoave</t>
  </si>
  <si>
    <t>05860-Caminul cultural Parcani</t>
  </si>
  <si>
    <t>05866-Biblioteca Cremenciug</t>
  </si>
  <si>
    <t>05867-Biblioteca Sobari</t>
  </si>
  <si>
    <t>05868-Biblioteca Oclanda</t>
  </si>
  <si>
    <t>05869-Biblioteca Iarova</t>
  </si>
  <si>
    <t>05870-Biblioteca Balinti</t>
  </si>
  <si>
    <t>05871-Caminul cultural Iarova</t>
  </si>
  <si>
    <t>05872-Caminul cultural Balinti</t>
  </si>
  <si>
    <t>05874-Caminul cultural Oclanda</t>
  </si>
  <si>
    <t>05875-Caminul cultural Sobari</t>
  </si>
  <si>
    <t>05876-Gradinita nr. 1 Racovat</t>
  </si>
  <si>
    <t>05879-Biblioteca nr. 1 Racovat</t>
  </si>
  <si>
    <t>05880-Caminul cultural Racovat</t>
  </si>
  <si>
    <t>05881-Gradinita Varancau</t>
  </si>
  <si>
    <t>05882-Gradinita Slobozia-Cremene</t>
  </si>
  <si>
    <t>05883-Gradinita Slobozia-Varancau</t>
  </si>
  <si>
    <t>05889-Biblioteca Varancau</t>
  </si>
  <si>
    <t>05890-Biblioteca Slobozia-Cremene</t>
  </si>
  <si>
    <t>05891-Caminul cultural Varancau</t>
  </si>
  <si>
    <t>05892-Caminul cultural Slobozia-Varancau</t>
  </si>
  <si>
    <t>05893-Caminul cultural Slobozia-Cremene</t>
  </si>
  <si>
    <t>05894-Gradinita nr. 1 Bulboci</t>
  </si>
  <si>
    <t>05896-Gradinita Regina Maria</t>
  </si>
  <si>
    <t>05897-Gradinita Lugovoe</t>
  </si>
  <si>
    <t>05901-Biblioteca Bulboci</t>
  </si>
  <si>
    <t>05902-Biblioteca Bulbocii Noi</t>
  </si>
  <si>
    <t>05903-Biblioteca Regina Maria</t>
  </si>
  <si>
    <t>05904-Caminul cultural Bulboci</t>
  </si>
  <si>
    <t>05905-Caminul cultural Bulbocii Noi</t>
  </si>
  <si>
    <t>05906-Caminul cultural Regina Maria</t>
  </si>
  <si>
    <t>05907-Gradinita Baxani</t>
  </si>
  <si>
    <t>05908-Gradinita Schineni</t>
  </si>
  <si>
    <t>05911-Biblioteca Baxani</t>
  </si>
  <si>
    <t>05912-Biblioteca Schineni</t>
  </si>
  <si>
    <t>05913-Caminul cultural Schineni</t>
  </si>
  <si>
    <t>05914-Caminul cultural Baxani</t>
  </si>
  <si>
    <t>05915-Gradinita  Badiceni</t>
  </si>
  <si>
    <t>05916-Gradinita Darcauti</t>
  </si>
  <si>
    <t>05917-Gradinita Malcauti</t>
  </si>
  <si>
    <t>05923-Biblioteca Badiceni</t>
  </si>
  <si>
    <t>05924-Biblioteca Darcauti</t>
  </si>
  <si>
    <t>05925-Biblioteca Malcauti</t>
  </si>
  <si>
    <t>05926-Caminul cultural Badiceni</t>
  </si>
  <si>
    <t>05928-Caminul cultural Malcauti</t>
  </si>
  <si>
    <t>05929-Gradinita de copii Solonet</t>
  </si>
  <si>
    <t>05930-Gradinita de copii Stoicani</t>
  </si>
  <si>
    <t>05936-Biblioteca Stoicani</t>
  </si>
  <si>
    <t>05937-Biblioteca Solonet</t>
  </si>
  <si>
    <t>05938-Biblioteca Dubna</t>
  </si>
  <si>
    <t>05941-Caminul cultural Stoicani</t>
  </si>
  <si>
    <t>05942-Caminul cultural Solonet</t>
  </si>
  <si>
    <t>05943-Caminul cultural Dubna</t>
  </si>
  <si>
    <t>05944-Gradinita Vadeni</t>
  </si>
  <si>
    <t>05948-Biblioteca Vadeni</t>
  </si>
  <si>
    <t>05950-Caminul cultural Vadeni</t>
  </si>
  <si>
    <t>05951-Caminul cultural Dumbraveni</t>
  </si>
  <si>
    <t>05952-Gradinita Cainarii Vechi</t>
  </si>
  <si>
    <t>05956-Biblioteca Cainarii Vechi</t>
  </si>
  <si>
    <t>05957-Caminul cultural Cainarii Vechi</t>
  </si>
  <si>
    <t>05971-Biblioteca Nimereuca</t>
  </si>
  <si>
    <t>05972-Caminul cultural Cerlina</t>
  </si>
  <si>
    <t>05973-Caminul cultural Nimereuca</t>
  </si>
  <si>
    <t>05982-Caminul cultural Visoca</t>
  </si>
  <si>
    <t>05983-Biblioteca Visoca</t>
  </si>
  <si>
    <t>05987-Biblioteca Niorcani</t>
  </si>
  <si>
    <t>05988-Biblioteca Tatarauca Veche</t>
  </si>
  <si>
    <t>05989-Biblioteca Tatarauca Noua</t>
  </si>
  <si>
    <t>05990-Caminul cultural Tatarauca Veche</t>
  </si>
  <si>
    <t>05991-Caminul cultural Slobozia Noua</t>
  </si>
  <si>
    <t>06001-Gradinita Rudi</t>
  </si>
  <si>
    <t>06003-Biblioteca Rudi</t>
  </si>
  <si>
    <t>06004-Caminul cultural Rudi</t>
  </si>
  <si>
    <t>09209-Gradinita Vantina</t>
  </si>
  <si>
    <t>09211-Caminul cultural Floriceni</t>
  </si>
  <si>
    <t>09809-Gradinita nr. 2 Racovat</t>
  </si>
  <si>
    <t>09811-Caminul cultural Darcauti</t>
  </si>
  <si>
    <t>09812-Sectia management al curiculmului siformare profesionala continua a Directiei Invatamint</t>
  </si>
  <si>
    <t>09815-Centrul de creatie Directiei invatamint Soroca</t>
  </si>
  <si>
    <t>09816-Scoala sportiva Soroca</t>
  </si>
  <si>
    <t>10312-Scoala muzicala Cosauti</t>
  </si>
  <si>
    <t>10313-Scoala muzicala Varancau</t>
  </si>
  <si>
    <t>10314-Scoala muzicala Cainarii Vechi</t>
  </si>
  <si>
    <t>10408-Biblioteca Slobozia Noua</t>
  </si>
  <si>
    <t>10409-Caminul cultural Curesnita</t>
  </si>
  <si>
    <t>10410-Gradinita Curesnita</t>
  </si>
  <si>
    <t>10411-Gradinita Holosnita</t>
  </si>
  <si>
    <t>10412-Gradinita Cremenciug</t>
  </si>
  <si>
    <t>10416-Caminul cultural Ruslanovca</t>
  </si>
  <si>
    <t>10482-Caminul cultural Tatarauca Noua</t>
  </si>
  <si>
    <t>10483-Gradinita Nimereuca</t>
  </si>
  <si>
    <t>10484-Gradinita Cerlina</t>
  </si>
  <si>
    <t>10980-Aparatul presedintelui raionului Soroca</t>
  </si>
  <si>
    <t>10981-Aparatul primarului Soroca</t>
  </si>
  <si>
    <t>10982-Aparatul primarului Rublenita</t>
  </si>
  <si>
    <t>10983-Aparatul primarului Ocolina</t>
  </si>
  <si>
    <t>10984-Aparatul primarului Zastinca</t>
  </si>
  <si>
    <t>10985-Aparatul primarului Vasilcau</t>
  </si>
  <si>
    <t>10986-Aparatul primarului Septelici</t>
  </si>
  <si>
    <t>10987-Aparatul primarului Cosauti</t>
  </si>
  <si>
    <t>10988-Aparatul primarului Redi-Ceresnovat</t>
  </si>
  <si>
    <t>10989-Aparatul primarului Cremenciug</t>
  </si>
  <si>
    <t>10990-Aparatul primarului Racovat</t>
  </si>
  <si>
    <t>10991-Aparatul primarului Varancau</t>
  </si>
  <si>
    <t>10992-Aparatil primarului Bulboci</t>
  </si>
  <si>
    <t>10993-Aparatul primarului Baxani</t>
  </si>
  <si>
    <t>10994-Aparatul primarului Badiceni</t>
  </si>
  <si>
    <t>10995-Aparatul primarului Stoicani</t>
  </si>
  <si>
    <t>10996-Aparatul primarului Vadeni</t>
  </si>
  <si>
    <t>10997-Aparatul primarului Cainarii Vechi</t>
  </si>
  <si>
    <t>11000-Aparatul primarului Nimereuca</t>
  </si>
  <si>
    <t>11002-Aparatul primarului Visoca</t>
  </si>
  <si>
    <t>11003-Aparatul primarului Tatarauca Veche</t>
  </si>
  <si>
    <t>11327-Muzeul Cosauti</t>
  </si>
  <si>
    <t>11536-Aparatul primarului Darcauti</t>
  </si>
  <si>
    <t>11537-Aparatul primarului Dubna</t>
  </si>
  <si>
    <t>11538-Aparatul primarului Holosnita</t>
  </si>
  <si>
    <t>11539-Aparatul primarului Hristici</t>
  </si>
  <si>
    <t>11540-Aparatul primarului Iarova</t>
  </si>
  <si>
    <t>11541-Aparatul primarului Oclanda</t>
  </si>
  <si>
    <t>11542-Aparatul primarului Parcani</t>
  </si>
  <si>
    <t>11543-Aparatul primarului Pirlita</t>
  </si>
  <si>
    <t>11544-Aparatul primarului Regina Maria</t>
  </si>
  <si>
    <t>11545-Aparatul primarului Rudi</t>
  </si>
  <si>
    <t>11546-Aparatul primarului Schineni</t>
  </si>
  <si>
    <t>11547-Aparatul primarului Solcani</t>
  </si>
  <si>
    <t>11548-Aparatul primarului Trifauti</t>
  </si>
  <si>
    <t>11549-Aparatul primarului Volovita</t>
  </si>
  <si>
    <t>11550-Aparatul primarului Egoreni</t>
  </si>
  <si>
    <t>12121-Gradinita Iorjnita</t>
  </si>
  <si>
    <t>12196-Caminul cultural Egoreni</t>
  </si>
  <si>
    <t>12197-Biblioteca Cerlina</t>
  </si>
  <si>
    <t>12328-Scoala de muzica Vadeni</t>
  </si>
  <si>
    <t>12357-Biblioteca nr. 2 Racovat</t>
  </si>
  <si>
    <t>12415-Gradinita Egoreni</t>
  </si>
  <si>
    <t>12695-Centrul comunitar pentru tineret Cremenciug</t>
  </si>
  <si>
    <t>12700-Serviciul mediatori comunitari Soroca</t>
  </si>
  <si>
    <t>12732-Caminul cultural Niorcani</t>
  </si>
  <si>
    <t>13824-Gimnaziul Nr.1 Soroca</t>
  </si>
  <si>
    <t>13826-Gimnaziul Holosnita</t>
  </si>
  <si>
    <t>13830-Gimnaziul Solcani</t>
  </si>
  <si>
    <t>13831-Gimnaziul Darcauti</t>
  </si>
  <si>
    <t>13832-Gimnaziul Cerlina</t>
  </si>
  <si>
    <t>13834-Gimnaziul Slobozia Cremene</t>
  </si>
  <si>
    <t>13839-Gimnaziul Bulboci</t>
  </si>
  <si>
    <t>13843-Gimnaziul Volovita</t>
  </si>
  <si>
    <t>13850-Gimnaziul Vadeni</t>
  </si>
  <si>
    <t>13856-Gimnaziul Schineni</t>
  </si>
  <si>
    <t>13857-Gimnaziul Stoicani</t>
  </si>
  <si>
    <t>13859-Gimnaziul Zastinca</t>
  </si>
  <si>
    <t>13861-Gimnaziul Varancau</t>
  </si>
  <si>
    <t>13863-Gimnaziul Septelici</t>
  </si>
  <si>
    <t>13865-Gimnaziul Tatarauca Veche</t>
  </si>
  <si>
    <t>13867-Gimnaziul Racovat</t>
  </si>
  <si>
    <t>13868-Gimnaziul Vasilcau</t>
  </si>
  <si>
    <t>13871-Gimnaziul Cosauti</t>
  </si>
  <si>
    <t>13874-Gimnaziul Badiceni</t>
  </si>
  <si>
    <t>13875-Gimnaziul Cainarii Vechi</t>
  </si>
  <si>
    <t>13877-Gimnaziul Nimereuca</t>
  </si>
  <si>
    <t>13878-Liceul teoretic "C.Stere"</t>
  </si>
  <si>
    <t>13880-Liceul teoretic "P.Rares"</t>
  </si>
  <si>
    <t>13883-Liceul teoretic "A.Puskin"</t>
  </si>
  <si>
    <t>13896-Liceul teoretic "I.Creanga"</t>
  </si>
  <si>
    <t>13898-Gimnaziul Rublenita</t>
  </si>
  <si>
    <t>13901-Liceul Visoca</t>
  </si>
  <si>
    <t>13906-Scoala primara-gradinita Sobari</t>
  </si>
  <si>
    <t>13915-Scoala primara-gradinita Niorcani</t>
  </si>
  <si>
    <t>13920-Scoala primara-gradinita Tatarauca Noua</t>
  </si>
  <si>
    <t>13921-Scoala primara-gradinita Slobozia Noua</t>
  </si>
  <si>
    <t>13930-IP Tabara "La Dumbrava"</t>
  </si>
  <si>
    <t>13978-IP "Teatrul Veniamin Apostol"</t>
  </si>
  <si>
    <t>13989-Directia agricultura si alimentatie Soroca</t>
  </si>
  <si>
    <t>13990-Directia finante Soroca</t>
  </si>
  <si>
    <t>13992-Comisariatul militar zonal SOROCA</t>
  </si>
  <si>
    <t>14703-Scoala primara Baxani</t>
  </si>
  <si>
    <t>14704-Scoala primara -gradinita 'Veniamin Apostol' Dubna</t>
  </si>
  <si>
    <t>14716-Scoala primara Redi-Ceresnovat</t>
  </si>
  <si>
    <t>14718-Scoala primara Slobozia-Varancau</t>
  </si>
  <si>
    <t>14719-Scoala primara Trifauti</t>
  </si>
  <si>
    <t>14727-Centru de documentare siinformare Mihail Sadoveanu</t>
  </si>
  <si>
    <t>14733-Centrul social pentru persoanele aflate in situatii de risc "Revenire"</t>
  </si>
  <si>
    <t>14982-Serviciul transport elevi al Directiei invatamint</t>
  </si>
  <si>
    <t>14998-IP Gimnaziul Voloave</t>
  </si>
  <si>
    <t>14999-IP Gimnaziul Cremenciug</t>
  </si>
  <si>
    <t>15003-IP Gimnaziul Rudi</t>
  </si>
  <si>
    <t>15004-IP Gimnaziul "Anatol Pinzaru" s.Pirlit</t>
  </si>
  <si>
    <t>15102-Gradinita de copii din s.Tatarauca Veche</t>
  </si>
  <si>
    <t>15975-IPCentrul Raional pentru Elevi Capabili de Performanta</t>
  </si>
  <si>
    <t>16147-Scoala primara gradinita Oclanda</t>
  </si>
  <si>
    <t>16475-Gradinita de copii Prichindelul</t>
  </si>
  <si>
    <t>16480-Scoala primara-gradinita Iarova</t>
  </si>
  <si>
    <t>16579-IP CENTRUL DE DEZVOLTARE LOCALA SI REGIONALA DI</t>
  </si>
  <si>
    <t>16635-Institutia Publica Centrul Raional pentru Tineret din Soroca</t>
  </si>
  <si>
    <t>16831-Scoala Primara "Gheorghe Nastas"  s.Hristici</t>
  </si>
  <si>
    <t>16832-Scoala Primara satul Regina Maria</t>
  </si>
  <si>
    <t>R228000</t>
  </si>
  <si>
    <t>05371-Biblioteca Capriana</t>
  </si>
  <si>
    <t>05372-Caminul cultural Capriana</t>
  </si>
  <si>
    <t>05373-Gradinita Codreanca</t>
  </si>
  <si>
    <t>05375-Biblioteca Codreanca</t>
  </si>
  <si>
    <t>05377-Biblioteca Cojusna</t>
  </si>
  <si>
    <t>05378-Casa de Cultura</t>
  </si>
  <si>
    <t>05379-Scoala de Arte Cojusna</t>
  </si>
  <si>
    <t>05381-Gradinita Galesti</t>
  </si>
  <si>
    <t>05383-Biblioteca Galesti</t>
  </si>
  <si>
    <t>05384-Caminul cultural Galesti</t>
  </si>
  <si>
    <t>05389-Biblioteca nr. 1 Lozova</t>
  </si>
  <si>
    <t>05391-Caminul cultural Lozova</t>
  </si>
  <si>
    <t>05394-Gradinita Micauti</t>
  </si>
  <si>
    <t>05395-Biblioteca Micauti</t>
  </si>
  <si>
    <t>05396-Caminul cultural Micauti</t>
  </si>
  <si>
    <t>05400-Biblioteca Micleuseni</t>
  </si>
  <si>
    <t>05401-Biblioteca Dolna</t>
  </si>
  <si>
    <t>05402-Caminul cultural Micleuseni</t>
  </si>
  <si>
    <t>05403-Caminul cultural Dolna</t>
  </si>
  <si>
    <t>05405-Gradinita Ghelauza</t>
  </si>
  <si>
    <t>05408-Biblioteca Negresti</t>
  </si>
  <si>
    <t>05409-Biblioteca Ghelauza</t>
  </si>
  <si>
    <t>05410-Caminul cultural Negresti</t>
  </si>
  <si>
    <t>05411-Caminul cultural Saca</t>
  </si>
  <si>
    <t>05412-Gradinita Onesti</t>
  </si>
  <si>
    <t>05413-Gradinita Tiganesti</t>
  </si>
  <si>
    <t>05417-Biblioteca Onesti</t>
  </si>
  <si>
    <t>05418-Biblioteca Tiganesti</t>
  </si>
  <si>
    <t>05419-Caminul cultural Tiganesti</t>
  </si>
  <si>
    <t>05420-Gradinita Panasesti</t>
  </si>
  <si>
    <t>05421-Gradinita Ciobanca</t>
  </si>
  <si>
    <t>05423-Biblioteca Panasesti</t>
  </si>
  <si>
    <t>05425-Caminul cultural Panasesti</t>
  </si>
  <si>
    <t>05426-Gradinita Radeni</t>
  </si>
  <si>
    <t>05427-Gradinita Romanesti</t>
  </si>
  <si>
    <t>05428-Gradinita Draguseni</t>
  </si>
  <si>
    <t>05429-Gradinita Zamcioji</t>
  </si>
  <si>
    <t>05434-Biblioteca Radeni</t>
  </si>
  <si>
    <t>05435-Biblioteca Romanesti</t>
  </si>
  <si>
    <t>05436-Biblioteca Draguseni</t>
  </si>
  <si>
    <t>05437-Caminul cultural Radeni</t>
  </si>
  <si>
    <t>05438-Caminul cultural Romanesti</t>
  </si>
  <si>
    <t>05439-Caminul cultural Draguseni</t>
  </si>
  <si>
    <t>05440-Caminul cultural Zamcioji</t>
  </si>
  <si>
    <t>05441-Gradinita Recea</t>
  </si>
  <si>
    <t>05442-Gradinita Greblesti</t>
  </si>
  <si>
    <t>05446-Biblioteca Recea</t>
  </si>
  <si>
    <t>05447-Biblioteca Greblesti</t>
  </si>
  <si>
    <t>05448-Caminul cultural Recea</t>
  </si>
  <si>
    <t>05449-Caminul cultural Greblesti</t>
  </si>
  <si>
    <t>05454-Gradinita Scoreni</t>
  </si>
  <si>
    <t>05456-Biblioteca Scoreni</t>
  </si>
  <si>
    <t>05457-Caminul cultural Scoreni</t>
  </si>
  <si>
    <t>05458-Gradinita nr.1 Sireti</t>
  </si>
  <si>
    <t>05459-Gradinita Roscani</t>
  </si>
  <si>
    <t>05463-Biblioteca Sireti</t>
  </si>
  <si>
    <t>05464-Biblioteca Roscani</t>
  </si>
  <si>
    <t>05465-Caminul cultural Sireti</t>
  </si>
  <si>
    <t>05466-Caminul cultural Roscani</t>
  </si>
  <si>
    <t>05467-Gradinita Voinova</t>
  </si>
  <si>
    <t>05468-Gradinita Chirianca</t>
  </si>
  <si>
    <t>05472-Biblioteca Voinova</t>
  </si>
  <si>
    <t>05473-Biblioteca Chirianca</t>
  </si>
  <si>
    <t>05474-Caminul cultural Voinova</t>
  </si>
  <si>
    <t>05475-Caminul cultural Chirianca</t>
  </si>
  <si>
    <t>05476-Gradinita Vorniceni</t>
  </si>
  <si>
    <t>05479-Biblioteca Vorniceni</t>
  </si>
  <si>
    <t>05480-Caminul cultural Vorniceni</t>
  </si>
  <si>
    <t>05481-Gradinita Zubresti</t>
  </si>
  <si>
    <t>05484-Biblioteca Zubresti</t>
  </si>
  <si>
    <t>05485-Caminul cultural Zubresti</t>
  </si>
  <si>
    <t>05486-Gradinita Bucovat</t>
  </si>
  <si>
    <t>05487-Gradinita Tataresti</t>
  </si>
  <si>
    <t>05492-Biblioteca Bucovat</t>
  </si>
  <si>
    <t>05493-Biblioteca Tataresti</t>
  </si>
  <si>
    <t>05494-Biblioteca Rassvet</t>
  </si>
  <si>
    <t>05496-Caminul cultural Tataresti</t>
  </si>
  <si>
    <t>05497-Gradinita nr. 1 Straseni</t>
  </si>
  <si>
    <t>05498-Gradinita nr. 2 Straseni</t>
  </si>
  <si>
    <t>05499-Gradinita nr. 4 Straseni</t>
  </si>
  <si>
    <t>05500-Gradinita nr. 3 Straseni</t>
  </si>
  <si>
    <t>05508-Biblioteca Fagureni</t>
  </si>
  <si>
    <t>05509-Caminul cultural Fagureni</t>
  </si>
  <si>
    <t>05694-Scoala muzicala Straseni</t>
  </si>
  <si>
    <t>09643-Gradinita Lupa Rece</t>
  </si>
  <si>
    <t>09645-Biblioteca Lupa-Recea</t>
  </si>
  <si>
    <t>10087-Gradinita nr. 1 Cojusna</t>
  </si>
  <si>
    <t>10088-Gradinita nr. 2 Cojusna</t>
  </si>
  <si>
    <t>10089-Gradinita Lozova</t>
  </si>
  <si>
    <t>10091-Caminul cultural Onesti</t>
  </si>
  <si>
    <t>10092-Muzeul Recea</t>
  </si>
  <si>
    <t>10093-Gradinita Fagureni</t>
  </si>
  <si>
    <t>10337-Biblioteca Saca</t>
  </si>
  <si>
    <t>10716-Aparatul primarului Capriana</t>
  </si>
  <si>
    <t>10717-Aparatul primarului Codreanca</t>
  </si>
  <si>
    <t>10718-Aparatul primarului Cojusna</t>
  </si>
  <si>
    <t>10719-Aparatul primarului Galesti</t>
  </si>
  <si>
    <t>10720-Aparatul primarului Lozova</t>
  </si>
  <si>
    <t>10721-Aparatul primarului Micauti</t>
  </si>
  <si>
    <t>10722-Aparatul primarului Micleuseni</t>
  </si>
  <si>
    <t>10723-Aparatul primarului Negresti</t>
  </si>
  <si>
    <t>10724-Aparatul primarului Onesti</t>
  </si>
  <si>
    <t>10725-Aparatul primarului Panasesti</t>
  </si>
  <si>
    <t>10726-Aparatul primarului Radeni</t>
  </si>
  <si>
    <t>10727-Aparatul primarului Recea</t>
  </si>
  <si>
    <t>10729-Aparatul primarului Scoreni</t>
  </si>
  <si>
    <t>10730-Aparatul primarului Sireti</t>
  </si>
  <si>
    <t>10731-Aparatul primarului Voinova</t>
  </si>
  <si>
    <t>10732-Aparatul primarului Vorniceni</t>
  </si>
  <si>
    <t>10733-Aparatul primarului Zubresti</t>
  </si>
  <si>
    <t>10734-Aparatul primarului orasului Bucovat</t>
  </si>
  <si>
    <t>10735-Aparatul primarului municipiului Straseni</t>
  </si>
  <si>
    <t>11232-Gradinita Capriana</t>
  </si>
  <si>
    <t>11272-Comisariatul militar Straseni</t>
  </si>
  <si>
    <t>11551-Aparatul primarului Chirianca</t>
  </si>
  <si>
    <t>11552-Aparatul primarului Dolna</t>
  </si>
  <si>
    <t>11553-Aparatul primarului Ghelauza</t>
  </si>
  <si>
    <t>11554-Aparatul primarului Greblesti</t>
  </si>
  <si>
    <t>11555-Aparatul primarului Romanesti</t>
  </si>
  <si>
    <t>11556-Aparatul primarului Roscani</t>
  </si>
  <si>
    <t>11557-Aparatul primarului Tataresti</t>
  </si>
  <si>
    <t>11558-Aparatul primarului Tiganesti</t>
  </si>
  <si>
    <t>12176-Casa de cultura Ghelauza</t>
  </si>
  <si>
    <t>12177-Casa de cultura Codreanca</t>
  </si>
  <si>
    <t>12178-Gradinita Negresti</t>
  </si>
  <si>
    <t>12552-Gradinita Saca</t>
  </si>
  <si>
    <t>12566-Caminul cultural Rassvet</t>
  </si>
  <si>
    <t>12567-Muzeul Lozova</t>
  </si>
  <si>
    <t>12673-Gradinita Micleuseni</t>
  </si>
  <si>
    <t>12675-Gradinita Dolna</t>
  </si>
  <si>
    <t>12677-Centu de tineret Bucovat</t>
  </si>
  <si>
    <t>12681-Gradinita nr.5 Straseni</t>
  </si>
  <si>
    <t>12745-Gradinita nr.2 Vorniceni</t>
  </si>
  <si>
    <t>12746-Gradinita nr.2 Sireti</t>
  </si>
  <si>
    <t>13742-Liceul Teoretic "N.Vornicescu" s. Lozovo</t>
  </si>
  <si>
    <t>13769-Liceul Teoretic "Universul" s. Scoreni</t>
  </si>
  <si>
    <t>13776-Liceul Teoretic s.Sireti</t>
  </si>
  <si>
    <t>13779-Liceul Teoretic "I.Inculet" s.Vorniceni</t>
  </si>
  <si>
    <t>13781-Liceul Teoretic Zubresti</t>
  </si>
  <si>
    <t>13782-Gimnaziul s. Romanesti</t>
  </si>
  <si>
    <t>13783-Liceul Teoretic "M.Eminescu" or.Straseni</t>
  </si>
  <si>
    <t>13786-Liceul Teoretic "N.Necrasov" or.Straseni</t>
  </si>
  <si>
    <t>13788-Gimnaziul "M.Viteazul" or.Straseni</t>
  </si>
  <si>
    <t>13791-Liceul Teoretic "A.Russo" s.Cojusna</t>
  </si>
  <si>
    <t>15037-Aparatul Directiei generale educatie si cultura</t>
  </si>
  <si>
    <t>15040-Centru de creatie al elevilor</t>
  </si>
  <si>
    <t>15044-Tabara de odihna "Codru"</t>
  </si>
  <si>
    <t>15155-Gradinita Gornoe</t>
  </si>
  <si>
    <t>15245-Liceul Teoretic "I.Vatamanu" Straseni</t>
  </si>
  <si>
    <t>15745-Aparatul Presedintelui raionului Straseni</t>
  </si>
  <si>
    <t>15750-Serviciul juridic Straseni</t>
  </si>
  <si>
    <t>15769-Biblioteca Publica Oraseneasca "M.Sadoveanu" Straseni</t>
  </si>
  <si>
    <t>16132-Gimnaziul Ion Creanga s.Micleuseni</t>
  </si>
  <si>
    <t>16481-Muzeul de Istorie si Etnografie a municipiului Straseni</t>
  </si>
  <si>
    <t>16537-Sectia Finante</t>
  </si>
  <si>
    <t>16538-Sectia Cultura, Turism, Tineret si Sport Straseni</t>
  </si>
  <si>
    <t>16539-Centrul Raional de Tineret Straseni</t>
  </si>
  <si>
    <t>16540-Casa Raionala Cultura</t>
  </si>
  <si>
    <t>16541-Sectia Proiecte Investitionale</t>
  </si>
  <si>
    <t>16549-INSTITUTIA PUBLICA GIMNAZIUL CAPRIANA, RAIONUL STRASENI</t>
  </si>
  <si>
    <t>16550-INSTITUTIA PUBLICA GIMNAZIUL PANASESTI, RAIONUL STRASENI</t>
  </si>
  <si>
    <t>16552-INSTITUTIA PUBLICA GIMNAZIUL RECEA, RAIONUL STRASENI</t>
  </si>
  <si>
    <t>16553-INSTITUTIA PUBLICA GIMNAZIUL VALENTIN SLOBOZENCO DIN S.MICAUTI,R.STRASENI</t>
  </si>
  <si>
    <t>16554-INSTITUTIA PUBLICA GIMNAZIUL RADENI, RAIONUL STRASENI</t>
  </si>
  <si>
    <t>16581-Gospodaria comunala Lozova</t>
  </si>
  <si>
    <t>16582-Institutia Publica Gimnaziul Tiganesti</t>
  </si>
  <si>
    <t>16583-Institutia Publica Gimnaziul Voinova</t>
  </si>
  <si>
    <t>16584-Institutia Publica Gimnaziul Tataresti</t>
  </si>
  <si>
    <t>16585-Institutia Publica Gimnaziul Dimitrie Cantemir Roscani</t>
  </si>
  <si>
    <t>16586-Institutia Publica Gimnaziul Dolna</t>
  </si>
  <si>
    <t>16587-Institutia Publica Gimnaziul Codreanca</t>
  </si>
  <si>
    <t>16588-Institutia Publica Gimnaziul Bucovat</t>
  </si>
  <si>
    <t>16637-IP Gimnaziul Anastasia Dicescu com.Galesti r-nul Straseni</t>
  </si>
  <si>
    <t>16643-I P Complexul Sportiv Raional Straseni</t>
  </si>
  <si>
    <t>16647-I P Centrul Raional de Odihna si Agrement</t>
  </si>
  <si>
    <t>16800-INSTITUTIA PUBLICA SCOALA SPORTIVA PENTRU ELEVI DIN RAIONUL STRASENI</t>
  </si>
  <si>
    <t>16940-Managementul Deseurilor Lozova</t>
  </si>
  <si>
    <t>R228300</t>
  </si>
  <si>
    <t>02313-Gradinita Curatura</t>
  </si>
  <si>
    <t>02315-Centrul comunitar Climautii de Jos</t>
  </si>
  <si>
    <t>02320-Colectiv artistic "Socoleanca" Socola</t>
  </si>
  <si>
    <t>02321-Casa de cultura Vadul-Rascov</t>
  </si>
  <si>
    <t>02327-Biblioteca publica pentru copii Cusmirca</t>
  </si>
  <si>
    <t>02340-Scoala de muzica "Gheorghe Urschi" Cotiujenii Mari</t>
  </si>
  <si>
    <t>02341-Centrul de creatie Cotiujenii Mari</t>
  </si>
  <si>
    <t>02342-Gradinita-cresa "Albinuta" Raspopeni</t>
  </si>
  <si>
    <t>02343-Biblioteca pentru copii Raspopeni</t>
  </si>
  <si>
    <t>02344-Gradinita-cresa "Andries" Soldanesti</t>
  </si>
  <si>
    <t>02345-Centrul de creatie a copiilor Soldanesti</t>
  </si>
  <si>
    <t>02381-Scoala de arte plastice Soldanesti</t>
  </si>
  <si>
    <t>02383-Biblioteca publica pentru copii Cobilmea</t>
  </si>
  <si>
    <t>06155-Gradinita de copii "Ghiocel" Cotiujenii Mari</t>
  </si>
  <si>
    <t>06157-Gradinita- cresa "Martisor" Dobrusa</t>
  </si>
  <si>
    <t>06158-Gradinita de copii Recesti</t>
  </si>
  <si>
    <t>06163-Biblioteca publica Recesti</t>
  </si>
  <si>
    <t>06164-Biblioteca publica Dobrusa</t>
  </si>
  <si>
    <t>06167-Biblioteca publica Cotiujenii Mari</t>
  </si>
  <si>
    <t>06168-Caminul cultural Cotiujenii Mari</t>
  </si>
  <si>
    <t>06169-Centrul comunitar Dobrusa</t>
  </si>
  <si>
    <t>06170-Centrul cultural Zahorna</t>
  </si>
  <si>
    <t>06171-Gradinita-cresa pentru copii "Spicusor" Pohoarna</t>
  </si>
  <si>
    <t>06175-Biblioteca publica Pohoarna</t>
  </si>
  <si>
    <t>06176-Biblioteca Rogojeni</t>
  </si>
  <si>
    <t>06177-Casa de cultura Pohoarna</t>
  </si>
  <si>
    <t>06178-Caminul cultural Rogojeni</t>
  </si>
  <si>
    <t>08176-Scoala muzicala Soldanesti</t>
  </si>
  <si>
    <t>08178-Biblioteca publica pentru copii Soldanesti</t>
  </si>
  <si>
    <t>08179-Biblioteca publica oraseneasca Soldanesti</t>
  </si>
  <si>
    <t>08180-Caminul cultural "Gheorghe Cosbuc" Soldanesti</t>
  </si>
  <si>
    <t>08182-Formatia folclorica "Busuioc" Soldanesti</t>
  </si>
  <si>
    <t>08184-Formatia folclorica "Tarancuta" Soldanesti</t>
  </si>
  <si>
    <t>08587-Gradinita-cresa "Ingerasul" Parcani</t>
  </si>
  <si>
    <t>08588-Gradinita-cresa "Scufita Rosie" Sestaci</t>
  </si>
  <si>
    <t>08589-Gradinita-cresa "Martisor"  Soldanesti</t>
  </si>
  <si>
    <t>08596-Biblioteca publica "Ion Creanga" Parcani</t>
  </si>
  <si>
    <t>08597-Biblioteca publica  Sestaci</t>
  </si>
  <si>
    <t>08598-Caminul cultural "Maria Dragan" Parcani</t>
  </si>
  <si>
    <t>08599-Caminul cultural Sestaci</t>
  </si>
  <si>
    <t>08600-Gradinita de copii "Romanita" Alcedar</t>
  </si>
  <si>
    <t>08606-Biblioteca publica  Alcedar</t>
  </si>
  <si>
    <t>08607-Biblioteca publica sateasca Curatura</t>
  </si>
  <si>
    <t>08608-Biblioteca publica  Poiana</t>
  </si>
  <si>
    <t>08609-Casa de cultura Alcedar</t>
  </si>
  <si>
    <t>08610-Casa de cultura Curatura</t>
  </si>
  <si>
    <t>08611-Caminul cultural Poiana</t>
  </si>
  <si>
    <t>08612-Gradinita-cresa "Prichindel" Vadul-Rascov</t>
  </si>
  <si>
    <t>08616-Biblioteca publica comunala Vadul-Rascov</t>
  </si>
  <si>
    <t>08617-Biblioteca publica sateasca Socola</t>
  </si>
  <si>
    <t>08618-Gradinita-cresa "Ghiocel" Chipesca</t>
  </si>
  <si>
    <t>08621-Biblioteca publica  Chipesca</t>
  </si>
  <si>
    <t>08622-Caminul cultural Chipesca</t>
  </si>
  <si>
    <t>08623-Gradinita- cresa "Nistru" Climautii de Jos</t>
  </si>
  <si>
    <t>08624-Gradinita-cresa "Ghiocel" Cot</t>
  </si>
  <si>
    <t>08628-Biblioteca publica comunala Climautii de Jos</t>
  </si>
  <si>
    <t>08629-Biblioteca publica  Cot</t>
  </si>
  <si>
    <t>08630-Casa de cultura Climautii de Jos</t>
  </si>
  <si>
    <t>08631-Casa de cultura Cot</t>
  </si>
  <si>
    <t>08632-Gradinita de copii "Scufita rosie" Cobilea</t>
  </si>
  <si>
    <t>08635-Biblioteca publica  Cobilea</t>
  </si>
  <si>
    <t>08636-Centrul comunitar Cobilea</t>
  </si>
  <si>
    <t>08637-Gradinita "Pestisorul de aur" Cusmirca</t>
  </si>
  <si>
    <t>08641-Biblioteca publica Cusmirca</t>
  </si>
  <si>
    <t>08642-Biblioteca publica  Salcia</t>
  </si>
  <si>
    <t>08643-Casa de cultura Cusmirca</t>
  </si>
  <si>
    <t>08644-Casa de cultura Salcia</t>
  </si>
  <si>
    <t>08648-Biblioteca publica comunala Mihuleni</t>
  </si>
  <si>
    <t>08649-Biblioteca publica Glinjeni</t>
  </si>
  <si>
    <t>08651-Biblioteca publica  Sipca</t>
  </si>
  <si>
    <t>08652-Caminul cultural Mihuleni</t>
  </si>
  <si>
    <t>08653-Caminul cultural Glinjeni</t>
  </si>
  <si>
    <t>08654-Caminul cultural Sipca</t>
  </si>
  <si>
    <t>08655-Gradinita "Scufita rosie" Oliscani</t>
  </si>
  <si>
    <t>08657-Biblioteca publica  Oliscani</t>
  </si>
  <si>
    <t>08658-Casa de cultura Oliscani</t>
  </si>
  <si>
    <t>08659-Gradinitade copii "Ghiocel" Raspopeni</t>
  </si>
  <si>
    <t>08660-Gradinita-cresa "Rindunica" Gauzeni</t>
  </si>
  <si>
    <t>08664-Biblioteca publica Raspopeni</t>
  </si>
  <si>
    <t>08665-Biblioteca publica Gauzeni</t>
  </si>
  <si>
    <t>08666-Gradinita-cresa "Ghiocel" Samascani</t>
  </si>
  <si>
    <t>08667-Gradinita-cresa "Romanita" Fuzauca</t>
  </si>
  <si>
    <t>08670-Biblioteca publica comunala Samascani</t>
  </si>
  <si>
    <t>08671-Biblioteca publica  Fuzauca</t>
  </si>
  <si>
    <t>08672-Caminul cultural Fuzauca</t>
  </si>
  <si>
    <t>09733-Caminul cultural Gauzeni</t>
  </si>
  <si>
    <t>09734-Caminul cultural Raspopeni</t>
  </si>
  <si>
    <t>09735-Caminul cultural Samascani</t>
  </si>
  <si>
    <t>09736-Casa de cultura Socola</t>
  </si>
  <si>
    <t>10948-Aparatul primarului orasului Soldanesti</t>
  </si>
  <si>
    <t>10949-Aparatul primarului Alcedar</t>
  </si>
  <si>
    <t>10950-Aparatul primarului Vadul-Rascov</t>
  </si>
  <si>
    <t>10951-Aparatul primarului Chipesca</t>
  </si>
  <si>
    <t>10952-Aparatul primarului Cobilea</t>
  </si>
  <si>
    <t>10953-Aparatul primarului Cusmirca</t>
  </si>
  <si>
    <t>10954-Aparatul primarului Mihuleni</t>
  </si>
  <si>
    <t>10955-Aparatul primarului Oliscani</t>
  </si>
  <si>
    <t>10956-Aparatul primarului Raspopeni</t>
  </si>
  <si>
    <t>10957-Aparatul primarului Samascani</t>
  </si>
  <si>
    <t>10979-Aparatul primarului Climautii de Jos</t>
  </si>
  <si>
    <t>11028-Aparatul primarului Cotiujenii Mari</t>
  </si>
  <si>
    <t>11029-Aparatul primarului Pohoarna</t>
  </si>
  <si>
    <t>11242-Colectivul folcloric "Lozioara" Soldanesti</t>
  </si>
  <si>
    <t>11244-Colectuvul de muzica "Trandafirii" Soldanesti</t>
  </si>
  <si>
    <t>11559-Aparatul primarului Dobrusa</t>
  </si>
  <si>
    <t>11560-Aparatul primarului Fuzauca</t>
  </si>
  <si>
    <t>11561-Aparatul primarului Gauzeni</t>
  </si>
  <si>
    <t>11562-Aparatul primarului Parcani</t>
  </si>
  <si>
    <t>11563-Aparatul primarului Rogojeni</t>
  </si>
  <si>
    <t>11564-Aparatul primarului Poiana</t>
  </si>
  <si>
    <t>11565-Aparatul primarului Salcia</t>
  </si>
  <si>
    <t>11566-Aparatul primarului Sestaci</t>
  </si>
  <si>
    <t>11567-Aparatul primarului Sipca</t>
  </si>
  <si>
    <t>11568-Aparatul primarului Glinjeni</t>
  </si>
  <si>
    <t>11613-Aparatul presedintelui raionului Soldanesti</t>
  </si>
  <si>
    <t>11654-Sectia economie Soldanesti</t>
  </si>
  <si>
    <t>11659-Sectia constructii, gospodarie comunala si drumuri Soldanesti</t>
  </si>
  <si>
    <t>12624-Gradinita-cresa "Andries" Cotiujenii Mari</t>
  </si>
  <si>
    <t>13661-Directia Agricultura si alimentatie</t>
  </si>
  <si>
    <t>13666-Serviciul relatii funciare si cadastru</t>
  </si>
  <si>
    <t>13837-Directia finante Soldanesti</t>
  </si>
  <si>
    <t>14067-Liceul teoretic "Alexei Mateevici" Soldanesti</t>
  </si>
  <si>
    <t>14068-Liceul teoretic "Stefan cel Mare" Soldanesti</t>
  </si>
  <si>
    <t>14072-Liceul teoretic Raspopeni</t>
  </si>
  <si>
    <t>14073-Liceul teoretic Cotiujenii Mari</t>
  </si>
  <si>
    <t>14077-Gimnaziul Alcedar</t>
  </si>
  <si>
    <t>14103-Gimnaziul "Dumitru Matcovshi" s.Vadul-Rascov</t>
  </si>
  <si>
    <t>14104-Gimnaziul "S.S.Cibotaru" s.Cobilea</t>
  </si>
  <si>
    <t>14106-Gimnaziul Samascani</t>
  </si>
  <si>
    <t>14148-Gimnaziul Gauzeni</t>
  </si>
  <si>
    <t>14150-Gimnaziul Chipesca</t>
  </si>
  <si>
    <t>14151-Gimnaziul Climautii de Jos</t>
  </si>
  <si>
    <t>14152-Gimnaziul Cusmirca</t>
  </si>
  <si>
    <t>14156-Gimnaziul Dobrusa</t>
  </si>
  <si>
    <t>14157-Gimnaziul Pohoarna</t>
  </si>
  <si>
    <t>14244-Sectia cultura, tineret si sport</t>
  </si>
  <si>
    <t>14975-Gradinita de copii Mihuleni</t>
  </si>
  <si>
    <t>15141-Centrul metodic al Directiei invatamint, Soldanesti</t>
  </si>
  <si>
    <t>15142-Tabara de odihna "Dumbrava"</t>
  </si>
  <si>
    <t>15143-Scoala sportiva, Soldanesti</t>
  </si>
  <si>
    <t>15144-Directiei invatamint Soldanesti</t>
  </si>
  <si>
    <t>15146-Scoala primara-gradinita, Rogojeni</t>
  </si>
  <si>
    <t>15164-Gimnaziul Oliscani</t>
  </si>
  <si>
    <t>15194-IP Complexul educational Gimnaziu-gradinita "Mihai Volontir" s.Glinjeni</t>
  </si>
  <si>
    <t>15842-IP Complexul Educational Gimnaziul-Gradinita Salcia din s. Salcia r-l Soldanesti</t>
  </si>
  <si>
    <t>16279-Gradinita de copii Socola</t>
  </si>
  <si>
    <t>16505-Institutia Publica Complex Educational Gimnaziu-gradinita Poiana</t>
  </si>
  <si>
    <t>16812-Institutie de Educatie Timpurie Sipca</t>
  </si>
  <si>
    <t>R228500</t>
  </si>
  <si>
    <t>02326-Centrul de plasament pentru persoane virstnice si cu disabilitati s.Ermoclia</t>
  </si>
  <si>
    <t>02384-Centrul de plasament temporar pentru copii in situatie de risc, s.Volintiri</t>
  </si>
  <si>
    <t>02403-Liceul teoretic "Stefan Voda" or. Stefan Voda</t>
  </si>
  <si>
    <t>02408-Gimnaziul "Alexandru cel Bun" s.Slobozia</t>
  </si>
  <si>
    <t>02414-Gimnaziul "Mihai Sirghi" s.Cioburciu</t>
  </si>
  <si>
    <t>02417-Liceul teoretic "B.P.Hasdeu" s.Olanesti</t>
  </si>
  <si>
    <t>02427-Gimnaziul "Ion Creanga" s.Ermoclia</t>
  </si>
  <si>
    <t>02430-Gimnaziul "Mihai Eminescu" s.Antonesti</t>
  </si>
  <si>
    <t>02431-Gimnaziul "Caplani" s.Caplani</t>
  </si>
  <si>
    <t>02432-Gimnaziul "Mihai Viteazul" s.Carahasani</t>
  </si>
  <si>
    <t>02433-I.P. GIMNAZIUL ACADEMICIANUL MITROFAN CIOBANU DIN S.COPCEAC</t>
  </si>
  <si>
    <t>02434-Gimnaziul "Vasile Moga" s.Festelita</t>
  </si>
  <si>
    <t>02437-Gimnaziul Rascaieti</t>
  </si>
  <si>
    <t>02438-Gimnaziul Popeasca</t>
  </si>
  <si>
    <t>02507-Gimnaziul "Anatol Sirghi" s.Talmaza</t>
  </si>
  <si>
    <t>02508-Scoala primara "Grigore Vieru" or.Stefan Voda</t>
  </si>
  <si>
    <t>08858-Gradinita de copii s.Ermoclia</t>
  </si>
  <si>
    <t>08860-Biblioteca Ermoclia</t>
  </si>
  <si>
    <t>08861-Caminul cultural Ermoclia</t>
  </si>
  <si>
    <t>08862-Gradinita Festelita</t>
  </si>
  <si>
    <t>08864-Biblioteca Festelita</t>
  </si>
  <si>
    <t>08865-Caminul cultural Festelita</t>
  </si>
  <si>
    <t>08866-Gradinita Popeasca</t>
  </si>
  <si>
    <t>08868-Biblioteca Popeasca</t>
  </si>
  <si>
    <t>08869-Caminul cultural Popeasca</t>
  </si>
  <si>
    <t>08994-Gradinita Antonesti</t>
  </si>
  <si>
    <t>08996-Biblioteca Antonesti</t>
  </si>
  <si>
    <t>08997-Caminul cultural Antonesti</t>
  </si>
  <si>
    <t>08998-Gradinita Carahasani</t>
  </si>
  <si>
    <t>09001-Caminul cultural Carahasani</t>
  </si>
  <si>
    <t>09002-Biblioteca Carahasani</t>
  </si>
  <si>
    <t>09003-Gradinita Caplani</t>
  </si>
  <si>
    <t>09006-Biblioteca Caplani</t>
  </si>
  <si>
    <t>09007-Caminul cultural Caplani</t>
  </si>
  <si>
    <t>09008-Gradinita nr. 1 Cioburciu</t>
  </si>
  <si>
    <t>09009-Gradinita nr. 2 Cioburciu</t>
  </si>
  <si>
    <t>09012-Biblioteca Cioburciu</t>
  </si>
  <si>
    <t>09013-Caminul cultural Cioburciu</t>
  </si>
  <si>
    <t>09014-Gradinita Copceac</t>
  </si>
  <si>
    <t>09017-Biblioteca Copceac</t>
  </si>
  <si>
    <t>09018-Caminul cultural Copceac</t>
  </si>
  <si>
    <t>09019-Gradinita Crocmaz</t>
  </si>
  <si>
    <t>09022-Biblioteca Crocmaz</t>
  </si>
  <si>
    <t>09023-Caminul cultural Crocmaz</t>
  </si>
  <si>
    <t>09024-Gradinita nr. 1 Olanesti</t>
  </si>
  <si>
    <t>09025-Gradinita nr. 2 Olanesti</t>
  </si>
  <si>
    <t>09029-Biblioteca Olanesti</t>
  </si>
  <si>
    <t>09032-Caminul cultural Olanesti</t>
  </si>
  <si>
    <t>09034-Gradinita Palanca</t>
  </si>
  <si>
    <t>09037-Biblioteca Palanca</t>
  </si>
  <si>
    <t>09038-Caminul cultural Palanca</t>
  </si>
  <si>
    <t>09039-Gradinita Purcari</t>
  </si>
  <si>
    <t>09041-Gradinita Viisoara, Purcari</t>
  </si>
  <si>
    <t>09044-Biblioteca Purcari</t>
  </si>
  <si>
    <t>09045-Biblioteca Viisoara, Purcari</t>
  </si>
  <si>
    <t>09046-Caminul cultural Purcari</t>
  </si>
  <si>
    <t>09047-Caminul cultural Viisoara, Purcari</t>
  </si>
  <si>
    <t>09048-Gradinita nr. 1 Rascaieti</t>
  </si>
  <si>
    <t>09050-Gradinita Rascaieti Noi</t>
  </si>
  <si>
    <t>09054-Biblioteca Rascaieti</t>
  </si>
  <si>
    <t>09055-Biblioteca Rascaietii Noi</t>
  </si>
  <si>
    <t>09056-Gradinita Alava</t>
  </si>
  <si>
    <t>09057-Gradinita Semionovca</t>
  </si>
  <si>
    <t>09062-Biblioteca Alava</t>
  </si>
  <si>
    <t>09063-Biblioteca Lazo</t>
  </si>
  <si>
    <t>09064-Biblioteca Brezoaia</t>
  </si>
  <si>
    <t>09065-Biblioteca Semionovca</t>
  </si>
  <si>
    <t>09066-Caminul cultural Brezoaia</t>
  </si>
  <si>
    <t>09067-Caminul cultural Alava</t>
  </si>
  <si>
    <t>09069-Gradinita Slobozia</t>
  </si>
  <si>
    <t>09072-Biblioteca Slobozia</t>
  </si>
  <si>
    <t>09073-Caminul cultural Slobozia</t>
  </si>
  <si>
    <t>09074-Gradinita nr. 1 Talmaza</t>
  </si>
  <si>
    <t>09075-Gradinita nr. 2 Talmaza</t>
  </si>
  <si>
    <t>09076-Gradinita nr. 3 Talmaza</t>
  </si>
  <si>
    <t>09080-Biblioteca nr. 1 Talmaza</t>
  </si>
  <si>
    <t>09081-Biblioteca nr. 2 Talmaza</t>
  </si>
  <si>
    <t>09082-Caminul cultural Talmaza</t>
  </si>
  <si>
    <t>09083-Gradinita Tudora</t>
  </si>
  <si>
    <t>09086-Biblioteca Tudora</t>
  </si>
  <si>
    <t>09087-Caminul cultural Tudora</t>
  </si>
  <si>
    <t>09088-Gradinita Volintiri</t>
  </si>
  <si>
    <t>09091-Biblioteca Volintiri</t>
  </si>
  <si>
    <t>09092-Caminul cultural Volintiri</t>
  </si>
  <si>
    <t>09093-Gradinita nr. 2 Stefan Voda</t>
  </si>
  <si>
    <t>09094-Gradinita nr. 3 Stefan Voda</t>
  </si>
  <si>
    <t>09095-Gradinita Stefanesti</t>
  </si>
  <si>
    <t>09100-Biblioteca Stefanesti</t>
  </si>
  <si>
    <t>09101-Caminul cultural Stefanesti</t>
  </si>
  <si>
    <t>09217-Caminul cultural Rascaieti</t>
  </si>
  <si>
    <t>09218-Gradinita Marianca de Jos</t>
  </si>
  <si>
    <t>09220-Biblioteca Marianca de Jos</t>
  </si>
  <si>
    <t>09221-Caminul cultural Marianca de Jos</t>
  </si>
  <si>
    <t>09667-Biblioteca publica comunala Stefan Voda</t>
  </si>
  <si>
    <t>09669-Caminul cultural Stefan Voda</t>
  </si>
  <si>
    <t>10487-Caminul cultural Semionovca</t>
  </si>
  <si>
    <t>11047-Aparatul primarului Ermoclia</t>
  </si>
  <si>
    <t>11048-Aparatul primarului Festelita</t>
  </si>
  <si>
    <t>11049-Aparatul primarului Popeasca</t>
  </si>
  <si>
    <t>11070-Aparatul primarului Antonesti</t>
  </si>
  <si>
    <t>11071-Aparatul primarului Carahasani</t>
  </si>
  <si>
    <t>11072-Aparatul primarului Caplani</t>
  </si>
  <si>
    <t>11073-Aparatul primarului Cioburciu</t>
  </si>
  <si>
    <t>11074-Aparatul primarului Copceac</t>
  </si>
  <si>
    <t>11075-Aparatul primarului Crocmaz</t>
  </si>
  <si>
    <t>11076-Aparatul primarului Olanesti</t>
  </si>
  <si>
    <t>11077-Aparatul primarului Palanca</t>
  </si>
  <si>
    <t>11078-Aparatul primarului Purcari</t>
  </si>
  <si>
    <t>11079-Aparatul primarului Rascaieti</t>
  </si>
  <si>
    <t>11080-Aparatul primarului Semionovca</t>
  </si>
  <si>
    <t>11081-Aparatul primarului Slobozia</t>
  </si>
  <si>
    <t>11082-Aparatul primarului Talmaza</t>
  </si>
  <si>
    <t>11083-Aparatul primarului Tudora</t>
  </si>
  <si>
    <t>11084-Aparatul primarului Volintiri</t>
  </si>
  <si>
    <t>11085-Aparatul primarului orasului Stefan Voda</t>
  </si>
  <si>
    <t>11569-Aparatul primarului Alava</t>
  </si>
  <si>
    <t>11570-Aparatul primarului Brezoaia</t>
  </si>
  <si>
    <t>11571-Aparatul primarului Marianca de Jos</t>
  </si>
  <si>
    <t>11572-Aparatul primarului Stefanesti</t>
  </si>
  <si>
    <t>11617-Aparatul presedintelui raionului  Stefan Voda</t>
  </si>
  <si>
    <t>12051-Serviciul relatii funciare si cadastru Stefan Voda</t>
  </si>
  <si>
    <t>12052-Directia cultura, tineret, sport si turism Stefan Voda</t>
  </si>
  <si>
    <t>12565-Gradinita Brezoaia</t>
  </si>
  <si>
    <t>14645-Sectia administrativ-militara Stefan Voda</t>
  </si>
  <si>
    <t>14646-Directia economie si atragerea investitiilor Stefan Voda</t>
  </si>
  <si>
    <t>14809-Aparatul directiei invatamint Stefan Voda</t>
  </si>
  <si>
    <t>14810-Tabara de odihna pentru copii din s. Talmaza</t>
  </si>
  <si>
    <t>14815-Gimnaziul Stefanesti</t>
  </si>
  <si>
    <t>14820-Gimnaziul Tudora</t>
  </si>
  <si>
    <t>14822-Scoala de arte din Olanesti</t>
  </si>
  <si>
    <t>14823-Muzeul Rascaieti</t>
  </si>
  <si>
    <t>14824-Muzeul Crocmaz</t>
  </si>
  <si>
    <t>14826-Centrul de creatie Stefan Voda</t>
  </si>
  <si>
    <t>14827-Scoala sportiva Stefan Voda</t>
  </si>
  <si>
    <t>14829-Muzeul Stefan Voda</t>
  </si>
  <si>
    <t>14868-Caminul cultural Lazo</t>
  </si>
  <si>
    <t>15176-Gimnaziul "Ecaterina Malcoci"</t>
  </si>
  <si>
    <t>15195-Directia Finante Stefan Voda</t>
  </si>
  <si>
    <t>15700-Scoala de Arte "Maria Biesu" Stefan Voda</t>
  </si>
  <si>
    <t>15712-Gimnaziul "Stefan Ciobanu" s.Talmaza</t>
  </si>
  <si>
    <t>15968-Gimnaziul ,,Maria Biesu s. Volintiri</t>
  </si>
  <si>
    <t>16042-Gimnaziul rus Dmitrie Cantemir Stefan Voda</t>
  </si>
  <si>
    <t>16043-Gimnaziul Grigore Vieru Purcari</t>
  </si>
  <si>
    <t>16148-Directia constructii, gospodarie comunala si drumuri Stefan Voda</t>
  </si>
  <si>
    <t>16149-Directia agricultura si alimentatie Stefan Voda</t>
  </si>
  <si>
    <t>16636-Centrul de tineret Stefan Voda</t>
  </si>
  <si>
    <t>16913-Gimnaziul Palanca</t>
  </si>
  <si>
    <t>R228700</t>
  </si>
  <si>
    <t>09110-Gradinita de copii  Novosiolovca</t>
  </si>
  <si>
    <t>09111-Biblioteca Novosiolovca</t>
  </si>
  <si>
    <t>09112-Caminul cultural Aluatu</t>
  </si>
  <si>
    <t>09113-Caminul cultural Novosiolovca</t>
  </si>
  <si>
    <t>09118-Gradinita Albota de Jos</t>
  </si>
  <si>
    <t>09121-Gradinita de copii Balabanu</t>
  </si>
  <si>
    <t>09122-Biblioteca Albota de Jos</t>
  </si>
  <si>
    <t>09123-Biblioteca Hirtop</t>
  </si>
  <si>
    <t>09124-Biblioteca Balabanu</t>
  </si>
  <si>
    <t>09125-Caminul cultural Albota de Jos</t>
  </si>
  <si>
    <t>09126-Caminul cultural Hirtop</t>
  </si>
  <si>
    <t>09127-Caminul cultural Hagichioi</t>
  </si>
  <si>
    <t>09128-Caminul cultural Balabanu</t>
  </si>
  <si>
    <t>09132-Gradinita Albota de Sus</t>
  </si>
  <si>
    <t>09133-Gradinita Sofievca</t>
  </si>
  <si>
    <t>09134-Gradinita de copii Cealic</t>
  </si>
  <si>
    <t>09135-Biblioteca Albota de Sus</t>
  </si>
  <si>
    <t>09136-Biblioteca Sofievca</t>
  </si>
  <si>
    <t>09137-Biblioteca Cealic</t>
  </si>
  <si>
    <t>09138-Caminul cultural Albota de Sus</t>
  </si>
  <si>
    <t>09139-Caminul cultural Sofievca</t>
  </si>
  <si>
    <t>09140-Caminul cultural Cealic</t>
  </si>
  <si>
    <t>09141-Caminul cultural Samurza</t>
  </si>
  <si>
    <t>09146-Biblioteca Musaitu</t>
  </si>
  <si>
    <t>09147-Biblioteca Budai</t>
  </si>
  <si>
    <t>09148-Caminul cultural Budai</t>
  </si>
  <si>
    <t>09149-Caminul cultural Musaitu</t>
  </si>
  <si>
    <t>09152-Gradinita de copii Ciumai</t>
  </si>
  <si>
    <t>09155-Biblioteca Ciumai</t>
  </si>
  <si>
    <t>09156-Biblioteca Vinogradovca</t>
  </si>
  <si>
    <t>09157-Biblioteca Chirilovca</t>
  </si>
  <si>
    <t>09158-Biblioteca Mirnoe</t>
  </si>
  <si>
    <t>09159-Caminul cultural Vinogradovca</t>
  </si>
  <si>
    <t>09160-Caminul cultural Salcia</t>
  </si>
  <si>
    <t>09164-Biblioteca  Valea Perjei</t>
  </si>
  <si>
    <t>09165-Caminul cultural Valea Perjei</t>
  </si>
  <si>
    <t>09168-Biblioteca nr. 1 Cairaclia</t>
  </si>
  <si>
    <t>09170-Caminul cultural Cairaclia</t>
  </si>
  <si>
    <t>09171-Muzeul Cairaclia</t>
  </si>
  <si>
    <t>09173-Biblioteca nr. 1 Corten</t>
  </si>
  <si>
    <t>09175-Caminul cultural Corten</t>
  </si>
  <si>
    <t>09179-Scoala muzicala Tvardita</t>
  </si>
  <si>
    <t>09180-Biblioteca nr. 1 Tvardita</t>
  </si>
  <si>
    <t>09181-Biblioteca nr. 2 Tvardita</t>
  </si>
  <si>
    <t>09186-Gradinita de copii nr. 1 Taraclia</t>
  </si>
  <si>
    <t>09187-Gradinita de copii nr. 2 Taraclia</t>
  </si>
  <si>
    <t>09189-Gradinita de copii nr. 4 Taraclia</t>
  </si>
  <si>
    <t>09194-Teatrul popular Taraclia</t>
  </si>
  <si>
    <t>10205-Gradinita de copii Corten</t>
  </si>
  <si>
    <t>10496-Gradinita de copii  Valea Perjei</t>
  </si>
  <si>
    <t>11143-Aparatul presedintelui raionului  Taraclia</t>
  </si>
  <si>
    <t>11144-Aparatul primarului Aluatu</t>
  </si>
  <si>
    <t>11145-Aparatul primarului Albota de Jos</t>
  </si>
  <si>
    <t>11146-Aparatul primarului Albota de Sus</t>
  </si>
  <si>
    <t>11147-Aparatul primarului Budai</t>
  </si>
  <si>
    <t>11148-Aparatul primarului Vinogradovca</t>
  </si>
  <si>
    <t>11149-Aparatul primarului Valea Perjei</t>
  </si>
  <si>
    <t>11150-Aparatul primarului Cairaclia</t>
  </si>
  <si>
    <t>11151-Aparatul primarului Corten</t>
  </si>
  <si>
    <t>11152-Aparatul primarului Tvardita</t>
  </si>
  <si>
    <t>11153-Aparatul primarului orasului Taraclia</t>
  </si>
  <si>
    <t>11573-Aparatul primarului Balabanu</t>
  </si>
  <si>
    <t>11574-Aparatul primarului Cealic</t>
  </si>
  <si>
    <t>11575-Aparatul primarului Musaitu</t>
  </si>
  <si>
    <t>11576-Aparatul primarului Novosiolovca</t>
  </si>
  <si>
    <t>11577-Aparatul primarului Salcia</t>
  </si>
  <si>
    <t>12260-Tabara "Ciaica" Taraclia</t>
  </si>
  <si>
    <t>12262-Gradinita de copii Cairaclia</t>
  </si>
  <si>
    <t>12425-Gradinita de copii nr. 1 Tvardita</t>
  </si>
  <si>
    <t>12426-Gradinita de copii nr. 2 Tvardita</t>
  </si>
  <si>
    <t>12779-Gradinita de copii "Luminita" Budai</t>
  </si>
  <si>
    <t>12782-Muzeul Taraclia</t>
  </si>
  <si>
    <t>12785-Centrul de reabilitare  pentru invalizi si pensionari Taraclia</t>
  </si>
  <si>
    <t>12786-Biblioteca Salcia</t>
  </si>
  <si>
    <t>12787-Palatul de cultura Tvardita</t>
  </si>
  <si>
    <t>12795-Centrul de reabilitare "Speranta" Tvardita</t>
  </si>
  <si>
    <t>12798-Muzeul Vinogradovca</t>
  </si>
  <si>
    <t>12801-Directia investitii si economie</t>
  </si>
  <si>
    <t>12802-Directia generala agricultura, alimentatie, relatii funciare si cadastru Taraclia</t>
  </si>
  <si>
    <t>12803-Serviciul constructii, gospodarie comunala si drumuri Taraclia</t>
  </si>
  <si>
    <t>12833-Directia finante Taraclia</t>
  </si>
  <si>
    <t>14726-Tabara Valea Perjei</t>
  </si>
  <si>
    <t>16051-Scoala sportiva din or. Taraclia</t>
  </si>
  <si>
    <t>16235-DIRECTIA INVATAMANT A CONSILIULUI RAIONAL TARACLIA</t>
  </si>
  <si>
    <t>16236-Institutia publica Gimnaziul-Gradinita Dmitrie Cantemir</t>
  </si>
  <si>
    <t>16240-Casa de Creatie a copiilor Taraclia</t>
  </si>
  <si>
    <t>16242-Liceul Teoretic Olimpii Panov</t>
  </si>
  <si>
    <t>16244-Liceul Teoretic Vasov</t>
  </si>
  <si>
    <t>16245-Gimnaziul Albota de Jos</t>
  </si>
  <si>
    <t>16246-Gimnaziul Albota de Sus</t>
  </si>
  <si>
    <t>16249-Gimnaziul Cairaclia</t>
  </si>
  <si>
    <t>16250-Liceul Teoretic Sfintul Paisii Hilendarschi</t>
  </si>
  <si>
    <t>16251-Liceul Teoretic Ciumai</t>
  </si>
  <si>
    <t>16252-Gimnaziul General Ivan Inzov</t>
  </si>
  <si>
    <t>16254-Gimnaziul Novosiolovca</t>
  </si>
  <si>
    <t>16256-Gimnaziul Taraclia</t>
  </si>
  <si>
    <t>16257-Liceul Teoretic Tvardita</t>
  </si>
  <si>
    <t>16258-Liceul Teoretic Hristo Botev</t>
  </si>
  <si>
    <t>16659-Institutia Publica Centrul de Tineret Vasil Levski Taraclia</t>
  </si>
  <si>
    <t>16771-Sectie de cultura  si turismTaraclia</t>
  </si>
  <si>
    <t>16772-Biblioteca Taraclia</t>
  </si>
  <si>
    <t>16773-Caminul Cultural Taraclia</t>
  </si>
  <si>
    <t>16774-Scoala de Arte pentru Copii Taraclia</t>
  </si>
  <si>
    <t>16907-Gradinita Musaitu</t>
  </si>
  <si>
    <t>R228900</t>
  </si>
  <si>
    <t>04669-Caminul cultural Zgardesti</t>
  </si>
  <si>
    <t>04671-Biblioteca Zgardesti</t>
  </si>
  <si>
    <t>04673-Biblioteca Cisla</t>
  </si>
  <si>
    <t>04674-Gradinita Ghiliceni</t>
  </si>
  <si>
    <t>04675-Caminul cultural Ghiliceni</t>
  </si>
  <si>
    <t>04676-Biblioteca Ghiliceni</t>
  </si>
  <si>
    <t>04677-Biblioteca Cucioaia</t>
  </si>
  <si>
    <t>08162-Teatrul popular Telenesti</t>
  </si>
  <si>
    <t>08165-Centrul  de cultura Telenesti</t>
  </si>
  <si>
    <t>08676-Gradinita nr. 3 Telenesti</t>
  </si>
  <si>
    <t>08677-Gradinita nr. 4 Telenesti</t>
  </si>
  <si>
    <t>08679-Biblioteca publica  Mihalasa</t>
  </si>
  <si>
    <t>08680-Centrul  de cultura Mihalasa</t>
  </si>
  <si>
    <t>08682-Biblioteca publica Banestii Noi</t>
  </si>
  <si>
    <t>08683-Caminul cultural Banestii Noi</t>
  </si>
  <si>
    <t>08688-Gradinita Budai</t>
  </si>
  <si>
    <t>08690-Gradinita Hiriseni</t>
  </si>
  <si>
    <t>08691-Gradinita Crasnaseni</t>
  </si>
  <si>
    <t>08694-Biblioteca publica  Budai</t>
  </si>
  <si>
    <t>08695-Biblioteca publica  Bogzesti</t>
  </si>
  <si>
    <t>08696-Biblioteca publica  Hiriseni</t>
  </si>
  <si>
    <t>08697-Biblioteca publica  Crasnaseni</t>
  </si>
  <si>
    <t>08698-Caminul cultural Budai</t>
  </si>
  <si>
    <t>08699-Caminul cultural Bogzesti</t>
  </si>
  <si>
    <t>08700-Caminul cultural Hiriseni</t>
  </si>
  <si>
    <t>08701-Caminul cultural Crasnaseni</t>
  </si>
  <si>
    <t>08702-Teatrul popular Bogzesti</t>
  </si>
  <si>
    <t>08704-Gradinita Verejeni</t>
  </si>
  <si>
    <t>08705-Biblioteca publica  Verejeni</t>
  </si>
  <si>
    <t>08706-Biblioteca publica pentru copii Verejeni</t>
  </si>
  <si>
    <t>08707-Caminul cultural Verejeni</t>
  </si>
  <si>
    <t>08709-Gradinita Inesti</t>
  </si>
  <si>
    <t>08710-Biblioteca publica  Inesti</t>
  </si>
  <si>
    <t>08711-Caminul cultural Inesti</t>
  </si>
  <si>
    <t>08712-Teatrul popular Inesti</t>
  </si>
  <si>
    <t>08715-Gradinita Cazanesti</t>
  </si>
  <si>
    <t>08716-Gradinita Vadul-Leca</t>
  </si>
  <si>
    <t>08717-Biblioteca publica Cazanesti</t>
  </si>
  <si>
    <t>08718-Biblioteca  pentru copii Cazanesti</t>
  </si>
  <si>
    <t>08719-Biblioteca publica Vadul-Leca</t>
  </si>
  <si>
    <t>08720-Caminul cultural Cazanesti</t>
  </si>
  <si>
    <t>08721-Caminul cultural Vadul-Leca</t>
  </si>
  <si>
    <t>08725-Gradinita Chitcanii Vechi</t>
  </si>
  <si>
    <t>08726-Biblioteca publica  Chitcanii Vechi</t>
  </si>
  <si>
    <t>08727-Biblioteca publica  Chitcanii Noi</t>
  </si>
  <si>
    <t>08728-Caminul cultural Chitcanii Vechi</t>
  </si>
  <si>
    <t>08729-Caminul cultural Chitcanii Noi</t>
  </si>
  <si>
    <t>08730-Teatrul popular Chitcanii Vechi</t>
  </si>
  <si>
    <t>08733-Gradinita nr. 1 Chistelnita</t>
  </si>
  <si>
    <t>08734-Gradinita nr. 2 Chistelnita</t>
  </si>
  <si>
    <t>08735-Biblioteca publica  Chistelnita</t>
  </si>
  <si>
    <t>08737-Caminul cultural Chistelnita</t>
  </si>
  <si>
    <t>08738-Gradinita Leuseni</t>
  </si>
  <si>
    <t>08739-Gradinita Vasieni</t>
  </si>
  <si>
    <t>08742-Biblioteca publica Leuseni</t>
  </si>
  <si>
    <t>08743-Biblioteca publica  Vasieni</t>
  </si>
  <si>
    <t>08744-Caminul cultural Leuseni</t>
  </si>
  <si>
    <t>08745-Caminul cultural Vasieni</t>
  </si>
  <si>
    <t>08746-Gradinita Mindresti</t>
  </si>
  <si>
    <t>08747-Gradinita Ciulucani</t>
  </si>
  <si>
    <t>08753-Biblioteca publica  Mindresti</t>
  </si>
  <si>
    <t>08754-Biblioteca publica  Codru</t>
  </si>
  <si>
    <t>08755-Biblioteca publica  Ciulucani</t>
  </si>
  <si>
    <t>08756-Caminul cultural Mindresti</t>
  </si>
  <si>
    <t>08757-Caminul cultural Codru</t>
  </si>
  <si>
    <t>08758-Caminul cultural Ciulucani</t>
  </si>
  <si>
    <t>08760-Biblioteca publica  Negureni</t>
  </si>
  <si>
    <t>08761-Muzeul Negureni</t>
  </si>
  <si>
    <t>08762-Caminul cultural Negureni</t>
  </si>
  <si>
    <t>08765-Gradinita Brinzenii Vechi</t>
  </si>
  <si>
    <t>08769-Biblioteca publica  Brinzenii Noi</t>
  </si>
  <si>
    <t>08775-Gradinita Pistruieni</t>
  </si>
  <si>
    <t>08776-Biblioteca publica  Ordasei</t>
  </si>
  <si>
    <t>08777-Biblioteca publica Pistrueni</t>
  </si>
  <si>
    <t>08778-Biblioteca publica  Hirtop</t>
  </si>
  <si>
    <t>08779-Caminul cultural Ordasei</t>
  </si>
  <si>
    <t>08780-Caminul cultural Pistruieni</t>
  </si>
  <si>
    <t>08781-Caminul cultural Hirtop</t>
  </si>
  <si>
    <t>08783-Biblioteca publica  Ratus</t>
  </si>
  <si>
    <t>08785-Caminul cultural Mindra</t>
  </si>
  <si>
    <t>08786-Caminul cultural Saratenii Noi</t>
  </si>
  <si>
    <t>08789-Gradinita Scorteni</t>
  </si>
  <si>
    <t>08790-Biblioteca publica  Scorteni</t>
  </si>
  <si>
    <t>08791-Biblioteca publica  pentru copii Scorteni</t>
  </si>
  <si>
    <t>08792-Caminul cultural Scorteni</t>
  </si>
  <si>
    <t>08794-Gradinita Saratenii Vechi</t>
  </si>
  <si>
    <t>08795-Biblioteca publica  Saratenii Vechi</t>
  </si>
  <si>
    <t>08796-Biblioteca publica  Zahareuca</t>
  </si>
  <si>
    <t>08800-Gradinita Suhuluceni</t>
  </si>
  <si>
    <t>08801-Gradinita Coropceni</t>
  </si>
  <si>
    <t>08802-Gradinita Ghermanesti</t>
  </si>
  <si>
    <t>08804-Biblioteca publica  Suhuluceni</t>
  </si>
  <si>
    <t>08805-Biblioteca publica  Coropceni</t>
  </si>
  <si>
    <t>08806-Biblioteca publica  Ghermanesti</t>
  </si>
  <si>
    <t>08807-Caminul cultural Suhuluceni</t>
  </si>
  <si>
    <t>08808-Caminul cultural Coropceni</t>
  </si>
  <si>
    <t>08809-Caminul cultural Ghermanesti</t>
  </si>
  <si>
    <t>08810-Teatrul popular Suhuluceni</t>
  </si>
  <si>
    <t>08812-Gradinita de copii Tirsitei</t>
  </si>
  <si>
    <t>08813-Biblioteca publica  Tirsitei</t>
  </si>
  <si>
    <t>08814-Biblioteca publica  Flutura</t>
  </si>
  <si>
    <t>08815-Caminul cultural Tirsitei</t>
  </si>
  <si>
    <t>08816-Caminul cultural Flutura</t>
  </si>
  <si>
    <t>08820-Gradinita Tintareni</t>
  </si>
  <si>
    <t>08822-Gradinita Nucareni</t>
  </si>
  <si>
    <t>08823-Gradinita Codrul Nou</t>
  </si>
  <si>
    <t>08825-Caminul cultural Tintareni</t>
  </si>
  <si>
    <t>08826-Caminul cultural Nucareni</t>
  </si>
  <si>
    <t>08827-Caminul cultural Codrul Nou</t>
  </si>
  <si>
    <t>08828-Biblioteca publica  Tintareni</t>
  </si>
  <si>
    <t>08829-Biblioteca publica  Nucareni</t>
  </si>
  <si>
    <t>08830-Biblioteca publica Codrul Nou</t>
  </si>
  <si>
    <t>09238-Gradinita Banesti</t>
  </si>
  <si>
    <t>09239-Caminul cultural Banesti</t>
  </si>
  <si>
    <t>09241-Caminul cultural Zaicani</t>
  </si>
  <si>
    <t>09242-Caminul cultural Saratenii Vechi</t>
  </si>
  <si>
    <t>09243-Teatrul  Saratenii Vechi</t>
  </si>
  <si>
    <t>09728-Biblioteca publica  Banesti</t>
  </si>
  <si>
    <t>09729-Biblioteca publica Brinzenii Veci</t>
  </si>
  <si>
    <t>09971-Gradinita Zgardesti</t>
  </si>
  <si>
    <t>09974-Gradinita Cisla</t>
  </si>
  <si>
    <t>10626-Aparatul primarului Zgardesti</t>
  </si>
  <si>
    <t>10627-Aparatul primarului Ghiliceni</t>
  </si>
  <si>
    <t>10958-Aparatul primarului orasului Telenesti</t>
  </si>
  <si>
    <t>10959-Aparatul primarului Banesti</t>
  </si>
  <si>
    <t>10960-Aparatul primarului Budai</t>
  </si>
  <si>
    <t>10961-Aparatul primarului Verejeni</t>
  </si>
  <si>
    <t>10962-Aparatul primarului Inesti</t>
  </si>
  <si>
    <t>10963-Aparatul primarului Cazanesti</t>
  </si>
  <si>
    <t>10964-Aparatul primarului Chitcanii Vechi</t>
  </si>
  <si>
    <t>10965-Aparatul primarului Chistelnita</t>
  </si>
  <si>
    <t>10966-Aparatul primarului Leuseni</t>
  </si>
  <si>
    <t>10967-Aparatul primarului Mindresti</t>
  </si>
  <si>
    <t>10968-Aparatul primarului Negureni</t>
  </si>
  <si>
    <t>10969-Aparatul primarului Brinzenii Noi</t>
  </si>
  <si>
    <t>10970-Aparatul primarului Ordasei</t>
  </si>
  <si>
    <t>10971-Aparatul primarului Ratus</t>
  </si>
  <si>
    <t>10972-Aparatul primarului Scorteni</t>
  </si>
  <si>
    <t>10973-Aparatul primarului Saratenii Vechi</t>
  </si>
  <si>
    <t>10974-Aparatul primarului Suhuluceni</t>
  </si>
  <si>
    <t>10975-Aparatul primarului Tirsitei</t>
  </si>
  <si>
    <t>10976-Aparatul primarului Tintareni</t>
  </si>
  <si>
    <t>10977-Aparatul primarului Hiriseni</t>
  </si>
  <si>
    <t>11578-Aparatul primarului Bogzesti</t>
  </si>
  <si>
    <t>11579-Aparatul primarului Cisla</t>
  </si>
  <si>
    <t>11580-Aparatul primarului Codrul Nou</t>
  </si>
  <si>
    <t>11581-Aparatul primarului Coropceni</t>
  </si>
  <si>
    <t>11582-Aparatul primarului  Nucareni</t>
  </si>
  <si>
    <t>11583-Aparatul primarului Pistruieni</t>
  </si>
  <si>
    <t>11584-Aparatul primarului Vasieni</t>
  </si>
  <si>
    <t>11585-Aparatul primarului Crasnaseni</t>
  </si>
  <si>
    <t>11586-Aparatul primarului Ciulucani</t>
  </si>
  <si>
    <t>11614-Aparatul presedintelui raionului Telenesti</t>
  </si>
  <si>
    <t>11672-Sectia constructii, gospodarie comunala si drumuri Telenesti</t>
  </si>
  <si>
    <t>12378-Caminul cultural Cisla</t>
  </si>
  <si>
    <t>12380-Gradinita Negureni</t>
  </si>
  <si>
    <t>12383-Gradinita Banestii Noi</t>
  </si>
  <si>
    <t>12384-Teatrul popular Chistelnita</t>
  </si>
  <si>
    <t>12836-Caminul cultural Brinzenii Noi</t>
  </si>
  <si>
    <t>12837-Colective populare Brinzenii Noi</t>
  </si>
  <si>
    <t>12841-Centrul comunitar Ordasei</t>
  </si>
  <si>
    <t>12843-Gradinita "Poenita vesela"  Ratus</t>
  </si>
  <si>
    <t>12846-Centrul multifunctional Verejeni</t>
  </si>
  <si>
    <t>12847-Directia educatie Telenesti</t>
  </si>
  <si>
    <t>12853-Gimnaziul Cisla</t>
  </si>
  <si>
    <t>12855-Casa de creatie pentru copii Telenesti</t>
  </si>
  <si>
    <t>12856-Scoala sportiva pentu copii si tineret Telenesti</t>
  </si>
  <si>
    <t>12857-Scoala de arte plastice Telenesti</t>
  </si>
  <si>
    <t>12858-Biblioteca publica  oraseneasca centrala "V.Alexandri"  Telenesti</t>
  </si>
  <si>
    <t>12859-Scoala de muzica "Academician Gh.Mustea" Telenesti</t>
  </si>
  <si>
    <t>12860-Centrul metodic al Directiei educatie Telenesti</t>
  </si>
  <si>
    <t>12862-Tabara Crasnaseni</t>
  </si>
  <si>
    <t>12864-Tabara Mindresti</t>
  </si>
  <si>
    <t>12867-Liceul teoretic "L.Blaga" Telenesti</t>
  </si>
  <si>
    <t>12872-Gimnaziul Telenesti</t>
  </si>
  <si>
    <t>12873-Gimnaziul Banestii Vechi</t>
  </si>
  <si>
    <t>12874-Gimnaziul Chistelnita</t>
  </si>
  <si>
    <t>12875-Gimnaziul Chitcani</t>
  </si>
  <si>
    <t>12876-Gimnaziul Coropceni</t>
  </si>
  <si>
    <t>12877-Gimnaziul Inesti</t>
  </si>
  <si>
    <t>12878-Gimnaziul Leuseni</t>
  </si>
  <si>
    <t>12879-Gimnaziul Scorteni</t>
  </si>
  <si>
    <t>12880-Gimnaziul Tirsitei</t>
  </si>
  <si>
    <t>12881-Gimnaziul Verejeni</t>
  </si>
  <si>
    <t>12882-Gimnaziul Suhuluceni</t>
  </si>
  <si>
    <t>12883-Gimnaziul Tintareni</t>
  </si>
  <si>
    <t>12884-Gimnaziul Brinzenii Vechi</t>
  </si>
  <si>
    <t>12885-Gimnaziul Banestii Noi</t>
  </si>
  <si>
    <t>12886-Gimnaziul Budai</t>
  </si>
  <si>
    <t>12888-Gimnaziul Vadul-Leca</t>
  </si>
  <si>
    <t>12889-Gimnaziul "Efim Josanu" satul Ciulucani</t>
  </si>
  <si>
    <t>12890-Gimnaziul Crasnaseni</t>
  </si>
  <si>
    <t>12891-Gimnaziul Ghiliceni</t>
  </si>
  <si>
    <t>12892-Gimnaziul Hiriseni</t>
  </si>
  <si>
    <t>12893-Gimnaziul Nucareni</t>
  </si>
  <si>
    <t>12894-Gimnaziul Pistruieni</t>
  </si>
  <si>
    <t>12895-Gimnaziul Ratus</t>
  </si>
  <si>
    <t>12896-Gimnaziul Vasieni</t>
  </si>
  <si>
    <t>12924-Directia economie  Telenesti</t>
  </si>
  <si>
    <t>12925-Sectia cultura Telenesti</t>
  </si>
  <si>
    <t>12926-Serviciul relatii funciare si cadastru Telenesti</t>
  </si>
  <si>
    <t>14671-Directia finante Telenesti</t>
  </si>
  <si>
    <t>14729-Muzeul de Istorie si Etnografie</t>
  </si>
  <si>
    <t>14731-Postul de Salvatori si Pompieri s.Mindresti</t>
  </si>
  <si>
    <t>14736-Postul de Salvatori si Pompieri s.Cazanesti</t>
  </si>
  <si>
    <t>14737-Stadionul Raional Telenesti</t>
  </si>
  <si>
    <t>14769-Ansamblul Folcloric "Cucoara" s.Ciulucani</t>
  </si>
  <si>
    <t>14804-Directia agricultura si alimentatie Telenesti</t>
  </si>
  <si>
    <t>14853-Centrul Social Mindresti</t>
  </si>
  <si>
    <t>15136-Gimnaziul "D.Cantemir" Mindresti</t>
  </si>
  <si>
    <t>15137-Gimnaziul Negureni</t>
  </si>
  <si>
    <t>15618-Gimnaziul "V.Anestiade" Sarateni</t>
  </si>
  <si>
    <t>16071-Gradinita Bogzesti</t>
  </si>
  <si>
    <t>16564-Gradinita Cucioaia</t>
  </si>
  <si>
    <t>16906-Gimnaziul "Adrian Paunescu" Cazanesti</t>
  </si>
  <si>
    <t>R229200</t>
  </si>
  <si>
    <t>06762-Sectia economie Ungheni</t>
  </si>
  <si>
    <t>06772-Gradinita-cresa nr. 9 Ungheni</t>
  </si>
  <si>
    <t>06773-Gradinita-cresa nr. 2 Ungheni</t>
  </si>
  <si>
    <t>06774-Gradinita-cresa nr. 3 Ungheni</t>
  </si>
  <si>
    <t>06775-Gradinita-cresa nr. 11 Ungheni</t>
  </si>
  <si>
    <t>06776-Gradinita-cresa nr. 47 Ungheni</t>
  </si>
  <si>
    <t>06778-Scoala sportiva pentru copii si junior Ungheni</t>
  </si>
  <si>
    <t>06780-Muzeul Ungheni</t>
  </si>
  <si>
    <t>06781-Palatul de cultura Ungheni</t>
  </si>
  <si>
    <t>06783-Clubul nr. 2 Ungheni</t>
  </si>
  <si>
    <t>06785-Stadionul Ungheni</t>
  </si>
  <si>
    <t>06794-Biblioteca Boghenii Noi</t>
  </si>
  <si>
    <t>06795-Biblioteca publica Sinesti</t>
  </si>
  <si>
    <t>06797-Caminul cultural Stefan Dabija Magurele</t>
  </si>
  <si>
    <t>06800-Caminul cultural Boghenii Noi</t>
  </si>
  <si>
    <t>06802-Gradinita-cresa Bumbata</t>
  </si>
  <si>
    <t>06803-Biblioteca Bumbata</t>
  </si>
  <si>
    <t>06804-Caminul social-cultural multifunctionalBumbata</t>
  </si>
  <si>
    <t>06809-Gradinita-cresa  Floritoaia Veche</t>
  </si>
  <si>
    <t>06810-Biblioteca Cetireni</t>
  </si>
  <si>
    <t>06811-Biblioteca Floritoaia Veche</t>
  </si>
  <si>
    <t>06812-Caminul cultural Cetireni</t>
  </si>
  <si>
    <t>06813-Caminul cultural Floritoaia Veche</t>
  </si>
  <si>
    <t>06814-Caminul cultural Floritoaia Noua</t>
  </si>
  <si>
    <t>06815-Caminul cultural Grozasca</t>
  </si>
  <si>
    <t>06821-Biblioteca Cioropcani</t>
  </si>
  <si>
    <t>06822-Biblioteca Stolniceni</t>
  </si>
  <si>
    <t>06823-Biblioteca Buciumeni</t>
  </si>
  <si>
    <t>06824-Caminul cultural Cioropcani</t>
  </si>
  <si>
    <t>06825-Caminul cultural Buciumeni</t>
  </si>
  <si>
    <t>06826-Caminul cultural Stolniceni</t>
  </si>
  <si>
    <t>06827-Caminul cultural Bulhac</t>
  </si>
  <si>
    <t>06830-Gradinita cresa Andries Cornova</t>
  </si>
  <si>
    <t>06831-Gradinita Napadeni</t>
  </si>
  <si>
    <t>06832-Biblioteca Cornova</t>
  </si>
  <si>
    <t>06833-Biblioteca Napadeni</t>
  </si>
  <si>
    <t>06834-Caminul cultural Napadeni</t>
  </si>
  <si>
    <t>06835-Caminul cultural Cornova</t>
  </si>
  <si>
    <t>06838-Gradinita-cresa Floricica  Costuleni</t>
  </si>
  <si>
    <t>06839-Biblioteca publica Costuleni</t>
  </si>
  <si>
    <t>06840-Casa de cultural Costuleni</t>
  </si>
  <si>
    <t>06850-Biblioteca Hircesti</t>
  </si>
  <si>
    <t>06851-Biblioteca Condratesti</t>
  </si>
  <si>
    <t>06852-Casa de cultural Condratesti</t>
  </si>
  <si>
    <t>06853-Caminul cultural Minzatesti</t>
  </si>
  <si>
    <t>06859-Gradinita-cresa Izvoras  Macaresti</t>
  </si>
  <si>
    <t>06860-Gradinita-cresa Andries  Frasinesti</t>
  </si>
  <si>
    <t>06861-Biblioteca publica  Macaresti</t>
  </si>
  <si>
    <t>06862-Casa de cultura l Macaresti</t>
  </si>
  <si>
    <t>06866-Gradinita-cresa Manoilesti</t>
  </si>
  <si>
    <t>06867-Biblioteca Manoilesti</t>
  </si>
  <si>
    <t>06868-Caminul cultural Manoilesti</t>
  </si>
  <si>
    <t>06869-Caminul cultural Rezina</t>
  </si>
  <si>
    <t>06875-Biblioteca Negurenii Vechi</t>
  </si>
  <si>
    <t>06876-Casa de cultural Negurenii Vechi</t>
  </si>
  <si>
    <t>06877-Caminul cultural Tighira</t>
  </si>
  <si>
    <t>06878-Caminul cultural Coseni</t>
  </si>
  <si>
    <t>06879-Caminul cultural Zazulenii Vechi</t>
  </si>
  <si>
    <t>06882-Biblioteca Petresti</t>
  </si>
  <si>
    <t>06883-Caminul cultural Petresti</t>
  </si>
  <si>
    <t>06884-Caminul cultural Medeleni</t>
  </si>
  <si>
    <t>06887-Gradinita-cresa "Prietenia" Pirlita</t>
  </si>
  <si>
    <t>06888-Gradinita Tescureni</t>
  </si>
  <si>
    <t>06889-Gradinita "Ghiocel" Hristoforovca</t>
  </si>
  <si>
    <t>06894-Biblioteca nr. 1 Pirlita</t>
  </si>
  <si>
    <t>06895-Biblioteca Tescureni</t>
  </si>
  <si>
    <t>06897-Caminul cultural Tescureni</t>
  </si>
  <si>
    <t>06898-Caminul cultural Hristoforovca</t>
  </si>
  <si>
    <t>06899-Caminul cultural Agronomovca</t>
  </si>
  <si>
    <t>06900-Caminul cultural Zazulenii Noi</t>
  </si>
  <si>
    <t>06904-Gradinita Radenii Vechi</t>
  </si>
  <si>
    <t>06905-Biblioteca Radenii Vechi</t>
  </si>
  <si>
    <t>06906-Biblioteca Alexeevca</t>
  </si>
  <si>
    <t>06907-Caminul cultural Radenii Vechi</t>
  </si>
  <si>
    <t>06908-Caminul cultural Alexeevca</t>
  </si>
  <si>
    <t>06913-Gradinita-cresa "Albinita" Sculeni</t>
  </si>
  <si>
    <t>06914-Gradinita Gherman</t>
  </si>
  <si>
    <t>06915-Gradinita-cresa "Andries" Blindesti</t>
  </si>
  <si>
    <t>06916-Biblioteca publica Sculeni</t>
  </si>
  <si>
    <t>06917-Casa de cultura Sculeni</t>
  </si>
  <si>
    <t>06918-Caminul cultural Gherman</t>
  </si>
  <si>
    <t>06919-Biblioteca publica Gherman</t>
  </si>
  <si>
    <t>06924-Biblioteca Todiresti</t>
  </si>
  <si>
    <t>06925-Casa de cultura Todiresti</t>
  </si>
  <si>
    <t>06926-Caminul cultural Graseni</t>
  </si>
  <si>
    <t>06929-Biblioteca Untesti</t>
  </si>
  <si>
    <t>06930-Caminul cultural Untesti</t>
  </si>
  <si>
    <t>06935-Gradinita Valea Mare</t>
  </si>
  <si>
    <t>06936-Gradinita-cresa Buzduganii de Jos</t>
  </si>
  <si>
    <t>06937-Gradinita-cresa Buzduganii de Sus</t>
  </si>
  <si>
    <t>06938-Gradinita-cresa  Morenii Noi</t>
  </si>
  <si>
    <t>06939-Biblioteca Valea Mare</t>
  </si>
  <si>
    <t>06940-Biblioteca Morenii Noi</t>
  </si>
  <si>
    <t>06941-Caminul cultural Valea Mare</t>
  </si>
  <si>
    <t>06942-Caminul cultural Buzduganii de Sus</t>
  </si>
  <si>
    <t>06943-Caminul cultural Buzduganii de Jos</t>
  </si>
  <si>
    <t>06944-Caminul cultural Morenii Noi</t>
  </si>
  <si>
    <t>06945-Caminul cultural Morenii Vechi</t>
  </si>
  <si>
    <t>06949-Gradinita-cresa "Andries" Zagarancea</t>
  </si>
  <si>
    <t>06950-Biblioteca publica Zagarancea</t>
  </si>
  <si>
    <t>06953-IET Cresa-Gradinita "Poenita" or.Cornesti cu subdiviziunea Romanovca</t>
  </si>
  <si>
    <t>06956-Biblioteca nr. 1 Cornesti</t>
  </si>
  <si>
    <t>06957-Biblioteca Romanovca</t>
  </si>
  <si>
    <t>06958-Caminul cultural Cornesti</t>
  </si>
  <si>
    <t>06959-Caminul cultural Romanovca</t>
  </si>
  <si>
    <t>06960-Sectia constructii, gospodarie comunala si drumuri Ungheni</t>
  </si>
  <si>
    <t>08832-Scoala de muzica Ungheni</t>
  </si>
  <si>
    <t>08833-Scoala de arte plastice Ungheni</t>
  </si>
  <si>
    <t>09600-Biblioteca Chirileni</t>
  </si>
  <si>
    <t>09601-Biblioteca Busila</t>
  </si>
  <si>
    <t>09602-Caminul cultural Chirileni</t>
  </si>
  <si>
    <t>09603-Caminul cultural Busila</t>
  </si>
  <si>
    <t>09605-Gradinita Garofita Garofita Cornesti</t>
  </si>
  <si>
    <t>09606-Biblioteca Cornesti</t>
  </si>
  <si>
    <t>09607-Casa de cultura  Cornesti</t>
  </si>
  <si>
    <t>09714-Statia oraseneasca a tinerilor turisti Ungheni</t>
  </si>
  <si>
    <t>09721-Casa limbii romine Ungheni</t>
  </si>
  <si>
    <t>09747-Biblioteca Constantin Andriuta  Magurele</t>
  </si>
  <si>
    <t>09748-Caminul cultural Sinesti</t>
  </si>
  <si>
    <t>09750-Biblioteca publica Frasinesti</t>
  </si>
  <si>
    <t>09751-Biblioteca nr. 2 Pirlita</t>
  </si>
  <si>
    <t>09753-Caminul cultural Floreni</t>
  </si>
  <si>
    <t>09754-Gradinita-cresa "Ghiocel" Semeni</t>
  </si>
  <si>
    <t>09755-Biblioteca publica Semeni</t>
  </si>
  <si>
    <t>09758-Gradinita-cresa Romanita Chirileni</t>
  </si>
  <si>
    <t>10110-Biblioteca Morenii Vechi</t>
  </si>
  <si>
    <t>10111-Biblioteca Buzduganii de Jos</t>
  </si>
  <si>
    <t>10178-Caminul cultural Hircesti</t>
  </si>
  <si>
    <t>10179-Institutia de Educatie Timpurie Petresti cu subdiviziunea Medeleni</t>
  </si>
  <si>
    <t>10181-Biblioteca Agronomovca</t>
  </si>
  <si>
    <t>10184-Biblioteca Hristoforovca</t>
  </si>
  <si>
    <t>10185-Biblioteca publica Blindesti</t>
  </si>
  <si>
    <t>10193-Gradinita-cresa Pricindel Busila</t>
  </si>
  <si>
    <t>10221-Gradinita "Auras" Graseni</t>
  </si>
  <si>
    <t>10222-Biblioteca Rezina</t>
  </si>
  <si>
    <t>11086-Aparatul presedintelui raionului Ungheni</t>
  </si>
  <si>
    <t>11088-Aparatul Primarului Ungheni</t>
  </si>
  <si>
    <t>11089-Aparatul  primarului  Boghenii Noi</t>
  </si>
  <si>
    <t>11090-Aparatul  primarului  Bumbata</t>
  </si>
  <si>
    <t>11091-Aparatul  primarului  Cioropcani</t>
  </si>
  <si>
    <t>11092-Aparatul primarului  Napadeni</t>
  </si>
  <si>
    <t>11093-Aparatul primaruluii Costuleni</t>
  </si>
  <si>
    <t>11094-Aparatul primarului Hircesti</t>
  </si>
  <si>
    <t>11095-Aparatul primarului Macaresti</t>
  </si>
  <si>
    <t>11096-Aparatul primarului  Manoilesti</t>
  </si>
  <si>
    <t>11097-Aparatul primarului  Negurenii Vechi</t>
  </si>
  <si>
    <t>11098-Aparatul primarului Petresti</t>
  </si>
  <si>
    <t>11099-Aparatul primarului Pirlita</t>
  </si>
  <si>
    <t>11100-Aparatul primarului Radenii Vechi</t>
  </si>
  <si>
    <t>11101-Aparatul primarului Sculeni</t>
  </si>
  <si>
    <t>11102-Aparatul primarului Todiresti</t>
  </si>
  <si>
    <t>11103-Aparaul primarului Untesti</t>
  </si>
  <si>
    <t>11104-Aparatul primarului Valea Mare</t>
  </si>
  <si>
    <t>11105-Aparatul primarului Zagarancea</t>
  </si>
  <si>
    <t>11106-Aparatul primarului orasului Cornesti</t>
  </si>
  <si>
    <t>11139-Aparatul  primarului  Cetireni</t>
  </si>
  <si>
    <t>11141-Aparatul  primarului  Chirileni</t>
  </si>
  <si>
    <t>11142-Aparatul  primarului  Cornesti</t>
  </si>
  <si>
    <t>11228-Gradinita-cresa Alexeevca</t>
  </si>
  <si>
    <t>11230-Gradinita-cresa Voinicel Cetireni</t>
  </si>
  <si>
    <t>11587-Aparatul  primarului  Agronomovca</t>
  </si>
  <si>
    <t>11588-Aparatul  primarului  Alexeevca</t>
  </si>
  <si>
    <t>11589-Aparatul  primarului  Buciumeni</t>
  </si>
  <si>
    <t>11590-Aparatul  primarului  Busila</t>
  </si>
  <si>
    <t>11591-Aparatul  primarului Condratesti</t>
  </si>
  <si>
    <t>11592-Aparatul primarului Floritoaia Veche</t>
  </si>
  <si>
    <t>11593-Aparatul primarului Magurele</t>
  </si>
  <si>
    <t>11594-Aparatul primarului  Morenii Noi</t>
  </si>
  <si>
    <t>11595-Aparatul  primarului Cornova</t>
  </si>
  <si>
    <t>11596-Aparatul primarului Sinesti</t>
  </si>
  <si>
    <t>11597-Aparatul primarului Tescureni</t>
  </si>
  <si>
    <t>11798-Serviciul relatii funciare si cadastru Ungheni</t>
  </si>
  <si>
    <t>11801-Centrul militar Ungheni</t>
  </si>
  <si>
    <t>12317-Caminul cultural Blindesti</t>
  </si>
  <si>
    <t>12359-Biblioteca Medeleni</t>
  </si>
  <si>
    <t>12437-Centrul Regional de resurse pentru tineret "Ungheni"</t>
  </si>
  <si>
    <t>12564-Centrul de Resurse pentru Dezvoltare Durabila Locala  si Regionala Ungheni</t>
  </si>
  <si>
    <t>12627-Gradinita-cresa Boghenii Noi</t>
  </si>
  <si>
    <t>12664-Stadionul primariei Chirileni</t>
  </si>
  <si>
    <t>13144-Biblioteca Drujba</t>
  </si>
  <si>
    <t>13158-Biblioteca Tighira</t>
  </si>
  <si>
    <t>13159-Biblioteca Coseni</t>
  </si>
  <si>
    <t>13160-Biblioteca Zazulenii Vechi</t>
  </si>
  <si>
    <t>13187-Gradinita-cresa "Albinuta" Ungheni</t>
  </si>
  <si>
    <t>13188-Institutia prescolara cu incluziune sociala "Guguta"</t>
  </si>
  <si>
    <t>13191-Biblioteca Grasani</t>
  </si>
  <si>
    <t>13192-Gradinita Todiresti</t>
  </si>
  <si>
    <t>13193-Gradinita-cresa Untesti</t>
  </si>
  <si>
    <t>13194-Centrul Cultural comuna Zagarancea</t>
  </si>
  <si>
    <t>13196-Centru de resurse si atragerea investitiilor Ungheni</t>
  </si>
  <si>
    <t>13267-Sectia agricultura si alimentatie Ungheni</t>
  </si>
  <si>
    <t>14856-Caminul cultural Drujba</t>
  </si>
  <si>
    <t>14881-Stadionul primariei Zagarancea</t>
  </si>
  <si>
    <t>15622-Postul de pompieri si salvatori s.Sculeni</t>
  </si>
  <si>
    <t>15623-Gradinita-cresa Grozasca</t>
  </si>
  <si>
    <t>15659-Gradinita "Speranta" Agronomovca</t>
  </si>
  <si>
    <t>15660-Gradinita Coseni</t>
  </si>
  <si>
    <t>15661-Gradinita "Poienita" Rezina</t>
  </si>
  <si>
    <t>16104-Parcul Central Micul Cluj</t>
  </si>
  <si>
    <t>16133-Gradinita-cresa "Delia"</t>
  </si>
  <si>
    <t>16543-Postul Teritorial de Salvatori si Pompieri s.Pirlita</t>
  </si>
  <si>
    <t>16784-Institutia Publica Centrul de Informare Turistica Ungheni</t>
  </si>
  <si>
    <t>16801-Aparatul Sectiei Cultura si Turizm, Ungheni</t>
  </si>
  <si>
    <t>16802-Aparatul Directiei Educatie , Ungheni</t>
  </si>
  <si>
    <t>16813-Directia Finante Ungheni</t>
  </si>
  <si>
    <t>16814-Centrul metodic al Directiei Educatie Ungheni</t>
  </si>
  <si>
    <t>16815-Centrul Raional de Creatie a Copiilor Ungheni</t>
  </si>
  <si>
    <t>16816-Centrul Raional de Tineret Ungheni</t>
  </si>
  <si>
    <t>16817-Centrul Educational Ungheni</t>
  </si>
  <si>
    <t>16818-Centrul Raional de Asistenta si Performanta Educationala Ungheni</t>
  </si>
  <si>
    <t>16819-Scoala Sportiva al Directiei Educatie Ungheni</t>
  </si>
  <si>
    <t>16820-Serviciul de Deservire a Rutelor Scolare Ungheni</t>
  </si>
  <si>
    <t>16821-Tabara de odihna pentru copii si adolescenti "Codreanca"a Directiei Educatie Ungheni</t>
  </si>
  <si>
    <t>16822-Biblioteca Publica "D.Cantemir" Ungheni</t>
  </si>
  <si>
    <t>16823-Centrul Raional de Cultura Pirlita</t>
  </si>
  <si>
    <t>16824-Colectivul de muzicieni si amatori model Ungheni</t>
  </si>
  <si>
    <t>16825-Muzeul din s.Pirlita</t>
  </si>
  <si>
    <t>16826-Muzeul Sculeni</t>
  </si>
  <si>
    <t>16827-Scoala de Arte Cornesti</t>
  </si>
  <si>
    <t>16828-Scoala de Arte Pirlrta</t>
  </si>
  <si>
    <t>16829-Scoala de Arte Sculeni</t>
  </si>
  <si>
    <t>16854-INSTITUTIA PUBLICA COMPLEXUL EDUCATIONAL GIMNAZIUL-GRADINITA VLADIMIR CIMPOIES DIN SATUL BUCIUMENI,</t>
  </si>
  <si>
    <t>16855-INSTITUTIA PUBLICA COMPLEXUL EDUCATIONAL GIMNAZIUL-GRADINITA DIN SATUL HIRCESTI, RAIONUL UNGHENI</t>
  </si>
  <si>
    <t>16856-INSTITUTIA PUBLICA COMPLEXUL EDUCATIONAL GIMNAZIUL-GRADINITA DIN SATUL NEGURENII VECHI, RAIONUL UNGH</t>
  </si>
  <si>
    <t>16857-INSTITUTIA PUBLICA COMPLEXUL EDUCATIONAL GIMNAZIUL-GRADINITA DIN SATUL SINESTI, RAIONUL UNGHENI</t>
  </si>
  <si>
    <t>16858-INSTITUTIA PUBLICA COMPLEXUL EDUCATIONAL GIMNAZIUL-GRADINITA GRIGORE VIERU DIN SATUL TIGHIRA, RAIONU</t>
  </si>
  <si>
    <t>16859-COMPLEXUL EDUCATIONAL GIMNAZIUL-GRADINITA DIN SATUL STOLNICENI, RAIONUL UNGHENI</t>
  </si>
  <si>
    <t>16860-COMPLEXUL EDUCATIONAL GIMNAZIUL-GRADINITA  VASILE BADIU  DIN SATUL MAGURELE, RAIONUL UNGHENI</t>
  </si>
  <si>
    <t>16861-INSTITUTIA PUBLICA LICEUL TEORETIC VASILE ALECSANDRI DIN OR. UNGHENI, R. UNGHENI</t>
  </si>
  <si>
    <t>16862-INSTITUTIA PUBLICA LICEUL TEORETIC MIHAI EMINESCU DIN OR. UNGHENI, R. UNGHENI</t>
  </si>
  <si>
    <t>16863-INSTITUTIA PUBLICA LICEUL TEORETIC GHEORGHE ASACHI DIN OR. UNGHENI, R. UNGHENI</t>
  </si>
  <si>
    <t>16864-LICEUL TEORETIC  ALEXANDR PUSKIN  DIN OR. UNGHENI, R. UNGHENI</t>
  </si>
  <si>
    <t>16865-INSTITUTIA PUBLICA LICEUL TEORETIC ION CREANGA DIN OR. UNGHENI, R. UNGHENI</t>
  </si>
  <si>
    <t>16866-INSTITUTIA PUBLICA LICEUL TEORETIC ALEXEI MATEEVICI DIN S. PIRLITA, R. UNGHENI</t>
  </si>
  <si>
    <t>16867-LICEUL TEORETIC SCULENI DIN S. SCULENI, R. UNGHENI</t>
  </si>
  <si>
    <t>16868-INSTITUTIA PUBLICA LICEUL TEORETIC ELADA DIN S. MACARESTI, R-NUL  UNGHENI</t>
  </si>
  <si>
    <t>16869-GIMNAZIUL BUMBATA DIN S. BUMBATA, R. UNGHENI</t>
  </si>
  <si>
    <t>16870-GIMNAZIUL CETIRENI DIN S. CETIRENI, R. UNGHENI</t>
  </si>
  <si>
    <t>16871-GIMNAZIUL FLORITOAIA NOUA DIN S. FLORITOAIA NOUA, R-NUL UNGHENI</t>
  </si>
  <si>
    <t>16872-GIMNAZIUL  CIOROPCANI  DIN S.CIOROPCANI, R-NUL UNGHENI</t>
  </si>
  <si>
    <t>16873-INSTITUTIA PUBLICA GIMNAZIUL PAUL MIHAIL DIN S. CORNOVA, R-NUL UNGHENI</t>
  </si>
  <si>
    <t>16874-INSTITUTIA PUBLICA GIMNAZIUL COSTULENI DIN S. COSTULENI, R. UNGHENI</t>
  </si>
  <si>
    <t>16875-INSTITUTIA PUBLICA GIMNAZIUL FRASINESTI DIN S. FRASINESTI, R-NUL UNGHENI</t>
  </si>
  <si>
    <t>16876-GIMNAZIUL MANOILESTI DIN S. MANOILESTI, R. UNGHENI</t>
  </si>
  <si>
    <t>16877-INSTITUTIA PUBLICA GIMNAZIUL GAUDEAMUS DIN S. PETRESTI, R. UNGHENI</t>
  </si>
  <si>
    <t>16878-INSTITUTIA PUBLICA GIMNAZIUL ION VATAMANU DIN S. PIRLITA, R. UNGHENI</t>
  </si>
  <si>
    <t>16879-INSTITUTIA PUBLICA GIMNAZIUL TESCURENI DIN S. TESCURENI, R-NUL UNGHENI</t>
  </si>
  <si>
    <t>16880-INSTITUTIA PUBLICA GIMNAZIUL RADENII VECHI DIN S. RADENII VECHI, R-NUL UNGHENI</t>
  </si>
  <si>
    <t>16881-GIMNAZIUL ALEXEEVCA DIN S. ALEXEEVCA, R-NUL UNGHENI</t>
  </si>
  <si>
    <t>16882-GIMNAZIUL GHERMAN DIN S. GHERMAN, R NUL UNGHENI</t>
  </si>
  <si>
    <t>16883-GIMNAZIUL TODIRESTI DIN S. TODIRESTI, R. UNGHENI</t>
  </si>
  <si>
    <t>16884-INSTITUTIA PUBLICA GIMNAZIUL ANDREI TAMAZLICARU DIN S. GRASENI, R-NUL UNGHENI</t>
  </si>
  <si>
    <t>16885-INSTITUTIA PUBLICA GIMNAZIUL VASILE VASILACHE DIN S. UNTESTI, R. UNGHENI</t>
  </si>
  <si>
    <t>16886-INSTITUTIA PUBLICA GIMNAZIUL ANDREI CHIVRIGA DIN S. VALEA MARE, R. UNGHENI</t>
  </si>
  <si>
    <t>16887-GIMNAZIUL MORENII NOI DIN S. MORENII NOI, R-NUL UNGHENI</t>
  </si>
  <si>
    <t>16888-INSTITUTIA PUBLICA GIMNAZIUL ZAGARANCEA DIN S. ZAGARANCEA, R-NUL UNGHENI</t>
  </si>
  <si>
    <t>16889-INSTITUTIA PUBLICA GIMNAZIUL SEMENI DIN S. SEMENI, R-NUL UNGHENI</t>
  </si>
  <si>
    <t>16890-INSTITUTIA PUBLICA GIMNAZIUL ALEXANDRU GROAPA DIN S. CHIRILENI, RAIONUL UNGHENI</t>
  </si>
  <si>
    <t>16891-INSTITUTIA PUBLICA GIMNAZIUL SAVCIUC MIHAIL DIN S. BUSILA, R. UNGHENI</t>
  </si>
  <si>
    <t>16892-INSTITUTIA PUBLICA GIMNAZIUL CORNESTI DIN S. CORNESTI, R-NUL UNGHENI</t>
  </si>
  <si>
    <t>16893-GIMNAZIUL  ANATOL POPOVICI  DIN S. BOGHENII NOI, R-NUL UNGHENI</t>
  </si>
  <si>
    <t>16894-INSTITUTIA PUBLICA GIMNAZIUL DIMITRIE CANTEMIR DIN OR. CORNESTI, R-NUL UNGHENI</t>
  </si>
  <si>
    <t>16895-SCOALA PRIMARA NAPADENI, RAIONUL UNGHENI</t>
  </si>
  <si>
    <t>16896-INSTITUTIA PUBLICA SCOALA PRIMARA SPIRIDON VANGHELI DIN OR. UNGHENI, R. UNGHENI</t>
  </si>
  <si>
    <t>16897-INSTITUTIA PUBLICA SCOALA PRIMARA-GRADINITA DRUJBA DIN S. DRUJBA, R-NUL UNGHENI</t>
  </si>
  <si>
    <t>16898-INSTITUTIA PUBLICA COMPLEXUL EDUCATIONAL GIMNAZIUL-GRADINITA "PAVEL BURUIANA" DIN S.CONDRATESTI</t>
  </si>
  <si>
    <t>16905-Centrul Sportiv Multifunctional Semeni</t>
  </si>
  <si>
    <t>16942-Serviciul Social "Spalatorie Sociala" Pirlita</t>
  </si>
  <si>
    <t>R229600</t>
  </si>
  <si>
    <t>03822-Aparatul Directiei invatamint, Tineret si Sport UTA Gagauzia</t>
  </si>
  <si>
    <t>03829-Directia cultura UTA Gagauzia</t>
  </si>
  <si>
    <t>03899-Aparatul Directiei Tineret si Sport Comrat</t>
  </si>
  <si>
    <t>09251-Cabinetul metodic al Directiei Invatamint UTA Gagauzia</t>
  </si>
  <si>
    <t>09255-Gradinita Avdarma</t>
  </si>
  <si>
    <t>09256-Contabilitatea centralizata Avdarma</t>
  </si>
  <si>
    <t>09258-Biblioteca nr. 2 Avdarma</t>
  </si>
  <si>
    <t>09259-Caminul cultural Avdarma</t>
  </si>
  <si>
    <t>09261-Gradinita Chioselia Rusa</t>
  </si>
  <si>
    <t>09262-Biblioteca Chioselia Rusa</t>
  </si>
  <si>
    <t>09263-Caminul cultural Chioselia Rusa</t>
  </si>
  <si>
    <t>09265-Gradinita nr. 2 Besalma</t>
  </si>
  <si>
    <t>09266-Contabilitatea centralizata Besalma</t>
  </si>
  <si>
    <t>09267-Biblioteca nr. 1 Besalma</t>
  </si>
  <si>
    <t>09268-Biblioteca nr. 2 Besalma</t>
  </si>
  <si>
    <t>09269-Caminul cultural Besalma</t>
  </si>
  <si>
    <t>09271-Gradinita Bugeac</t>
  </si>
  <si>
    <t>09272-Contabilitatea centralizata Bugeac</t>
  </si>
  <si>
    <t>09273-Biblioteca nr. 1 Bugeac</t>
  </si>
  <si>
    <t>09274-Caminul cultural Bugeac</t>
  </si>
  <si>
    <t>09276-Gradinita Dezghingea</t>
  </si>
  <si>
    <t>09277-Contabilitatea centralizata Dezghingea</t>
  </si>
  <si>
    <t>09278-Biblioteca nr. 1 Dezghingea</t>
  </si>
  <si>
    <t>09280-Caminul cultural Dezghingea</t>
  </si>
  <si>
    <t>09283-Gradinita nr. 1 Chirsova</t>
  </si>
  <si>
    <t>09284-Gradinita nr. 2 Chirsova</t>
  </si>
  <si>
    <t>09285-Contabilitatea centralizata Chirsova</t>
  </si>
  <si>
    <t>09286-Biblioteca nr. 1 Chirsova</t>
  </si>
  <si>
    <t>09288-Caminul cultural Chirsova</t>
  </si>
  <si>
    <t>09291-Gradinita nr. 1 Cioc-Maidan</t>
  </si>
  <si>
    <t>09292-Contabilitatea centralizata Cioc-Maidan</t>
  </si>
  <si>
    <t>09293-Biblioteca nr. 1 Cioc-Maidan</t>
  </si>
  <si>
    <t>09295-Caminul cultural Cioc-Maidan</t>
  </si>
  <si>
    <t>09297-Gradinita Congazcicul de Sus</t>
  </si>
  <si>
    <t>09298-Contabilitatea centralizata Congazcicul de Sus</t>
  </si>
  <si>
    <t>09299-Biblioteca Congazcicul de Sus</t>
  </si>
  <si>
    <t>09300-Caminul cultural Congazcicul de Sus</t>
  </si>
  <si>
    <t>09303-Gradinita Cotovscoe</t>
  </si>
  <si>
    <t>09304-Biblioteca Cotovscoe</t>
  </si>
  <si>
    <t>09305-Caminul cultural Cotovscoe</t>
  </si>
  <si>
    <t>09307-Gradinita nr. 1 Svetlii</t>
  </si>
  <si>
    <t>09309-Contabilitatea centralizata Svetlii</t>
  </si>
  <si>
    <t>09311-Biblioteca nr. 2 Svetlii</t>
  </si>
  <si>
    <t>09312-Caminul cultural Svetlii</t>
  </si>
  <si>
    <t>09316-Biblioteca Ferapontievca</t>
  </si>
  <si>
    <t>09317-Caminul cultural Ferapontievca</t>
  </si>
  <si>
    <t>09320-Gradinita nr. 1 Congaz</t>
  </si>
  <si>
    <t>09321-Gradinita nr. 2 Congaz</t>
  </si>
  <si>
    <t>09322-Gradinita nr. 3 Congaz</t>
  </si>
  <si>
    <t>09323-Gradinita nr. 4 Congaz</t>
  </si>
  <si>
    <t>09324-Gradinita nr. 5 Congaz</t>
  </si>
  <si>
    <t>09325-Contabilitatea centralizata Congaz</t>
  </si>
  <si>
    <t>09326-Biblioteca nr. 1 Congaz</t>
  </si>
  <si>
    <t>09327-Biblioteca nr. 2 Congaz</t>
  </si>
  <si>
    <t>09328-Caminul cultural Congaz</t>
  </si>
  <si>
    <t>09334-Gradinita nr. 1 Comrat</t>
  </si>
  <si>
    <t>09335-Gradinita nr. 9 Comrat</t>
  </si>
  <si>
    <t>09336-Gradinita nr. 4 Comrat</t>
  </si>
  <si>
    <t>09337-Gradinita nr. 5 Comrat</t>
  </si>
  <si>
    <t>09338-Gradinita nr. 6 Comrat</t>
  </si>
  <si>
    <t>09339-Gradinita nr. 7 Comrat</t>
  </si>
  <si>
    <t>09340-Gradinita nr. 8 Comrat</t>
  </si>
  <si>
    <t>09341-Contabilitatea centralizata Comrat</t>
  </si>
  <si>
    <t>09345-Gradinita nr. 1 Ceadir-Lunga</t>
  </si>
  <si>
    <t>09346-Gradinita nr. 7 Ceadir-Lunga</t>
  </si>
  <si>
    <t>09347-Gradinita nr. 8 Ceadir-Lunga</t>
  </si>
  <si>
    <t>09348-Gradinita nr. 4 Ceadir-Lunga</t>
  </si>
  <si>
    <t>09349-Gradinita nr. 5 Ceadir-Lunga</t>
  </si>
  <si>
    <t>09350-Gradinita nr. 6 Ceadir-Lunga</t>
  </si>
  <si>
    <t>09357-Contabilitatea centralizata Ceadir-Lunga</t>
  </si>
  <si>
    <t>09361-Muzeul Ceadir-Lunga</t>
  </si>
  <si>
    <t>09362-Caminul cultural Ceadir-Lunga</t>
  </si>
  <si>
    <t>09365-Contabilitatea centralizata Baurci</t>
  </si>
  <si>
    <t>09366-Biblioteca nr. 1 Baurci</t>
  </si>
  <si>
    <t>09367-Biblioteca nr. 2 Baurci</t>
  </si>
  <si>
    <t>09368-Caminul cultural Baurci</t>
  </si>
  <si>
    <t>09370-Gradinita Besghioz</t>
  </si>
  <si>
    <t>09372-Contabilitatea centralizata Besghioz</t>
  </si>
  <si>
    <t>09373-Biblioteca Besghioz</t>
  </si>
  <si>
    <t>09374-Caminul cultural Besghioz</t>
  </si>
  <si>
    <t>09376-Contabilitatea centralizata Gaidar</t>
  </si>
  <si>
    <t>09377-Biblioteca Gaidar</t>
  </si>
  <si>
    <t>09378-Caminul cultural Gaidar</t>
  </si>
  <si>
    <t>09379-Gradinita Joltai</t>
  </si>
  <si>
    <t>09381-Contabilitatea centralizata Joltai</t>
  </si>
  <si>
    <t>09382-Biblioteca Joltai</t>
  </si>
  <si>
    <t>09383-Caminul cultural Joltai</t>
  </si>
  <si>
    <t>09386-Contabilitatea centralizata Cazaclia</t>
  </si>
  <si>
    <t>09387-Biblioteca nr. 1 Cazaclia</t>
  </si>
  <si>
    <t>09388-Caminul cultural nr. 1 Cazaclia</t>
  </si>
  <si>
    <t>09389-Gradinita Chiriet-Lunga</t>
  </si>
  <si>
    <t>09391-Contabilitatea centralizata Chiriet-Lunga</t>
  </si>
  <si>
    <t>09392-Biblioteca Chiriet-Lunga</t>
  </si>
  <si>
    <t>09393-Caminul cultural Chiriet-Lunga</t>
  </si>
  <si>
    <t>09395-Contabilitatea centralizata Tomai</t>
  </si>
  <si>
    <t>09396-Biblioteca nr. 1 Tomai</t>
  </si>
  <si>
    <t>09398-Caminul cultural nr. 1 Tomai</t>
  </si>
  <si>
    <t>09399-Colectivul popular nr. 1 Tomai</t>
  </si>
  <si>
    <t>09400-Colectivul popular nr. 1 Cazaclia</t>
  </si>
  <si>
    <t>09403-Contabilitatea centralizata Copceac</t>
  </si>
  <si>
    <t>09404-Biblioteca nr. 1 Copceac</t>
  </si>
  <si>
    <t>09405-Biblioteca nr. 2 Copceac</t>
  </si>
  <si>
    <t>09406-Caminul cultural Copceac</t>
  </si>
  <si>
    <t>09414-Gradinita nr. 1 Vulcanesti</t>
  </si>
  <si>
    <t>09415-Gradinita nr. 3 Vulcanesti</t>
  </si>
  <si>
    <t>09416-Gradinita nr. 4 Vulcanesti</t>
  </si>
  <si>
    <t>09417-Gradinita st.Vulcanesti</t>
  </si>
  <si>
    <t>09418-Gradinita nr. 8 Vulcanesti</t>
  </si>
  <si>
    <t>09419-Gradinita nr. 7 Vulcanesti</t>
  </si>
  <si>
    <t>09427-Contabilitatea centralizata Vulcanesti</t>
  </si>
  <si>
    <t>09428-Biblioteca Vulcanesti</t>
  </si>
  <si>
    <t>09429-Muzeul Vulcanesti</t>
  </si>
  <si>
    <t>09430-Caminul cultural Vulcanesti</t>
  </si>
  <si>
    <t>09431-Gradinita Etulia</t>
  </si>
  <si>
    <t>09433-Contabilitatea centralizata Etulia</t>
  </si>
  <si>
    <t>09434-Biblioteca Etulia</t>
  </si>
  <si>
    <t>09435-Caminul cultural Etulia</t>
  </si>
  <si>
    <t>09436-Muzeul Etulia</t>
  </si>
  <si>
    <t>09438-Gradinita nr. 2 Cismichioi</t>
  </si>
  <si>
    <t>09445-Contabilitatea centralizata Cismichioi</t>
  </si>
  <si>
    <t>09446-Biblioteca nr. 1 Cismichioi</t>
  </si>
  <si>
    <t>09447-Caminul cultural nr. 1 Cismichioi</t>
  </si>
  <si>
    <t>09448-Colectivul popular nr. 1 Cismichioi</t>
  </si>
  <si>
    <t>09449-Muzeul Cismichioi</t>
  </si>
  <si>
    <t>09451-Gradinita Carbalia</t>
  </si>
  <si>
    <t>09452-Biblioteca Carbalia</t>
  </si>
  <si>
    <t>09453-Caminul cultural Carbalia</t>
  </si>
  <si>
    <t>09454-Contabilitatea centralizata Carbalia</t>
  </si>
  <si>
    <t>09458-Biblioteca Comrat</t>
  </si>
  <si>
    <t>09465-Galeria UTA Gagauzia</t>
  </si>
  <si>
    <t>10347-Azilul pentru  batrini Comrat</t>
  </si>
  <si>
    <t>10349-Casa de cultura Vulcanesti loc.c.f.</t>
  </si>
  <si>
    <t>10353-Tabara Chirsova</t>
  </si>
  <si>
    <t>10354-Tabara s. Congaz</t>
  </si>
  <si>
    <t>10355-Gradinita nr. 1 Gaidar</t>
  </si>
  <si>
    <t>10356-Gradinita Tomai</t>
  </si>
  <si>
    <t>10358-Ansamblul "Lale" Chirsova</t>
  </si>
  <si>
    <t>10361-Adunarea populara "Guravusca" Ferapontievca</t>
  </si>
  <si>
    <t>10368-Gradinita nr. 1 Cazaclia</t>
  </si>
  <si>
    <t>10369-Gradinita nr. 2 Cazaclia</t>
  </si>
  <si>
    <t>10370-Gradinita nr. 3 Cazaclia</t>
  </si>
  <si>
    <t>10371-Gradinita nr.1 Copceac</t>
  </si>
  <si>
    <t>10372-Gradinita nr. 1 Baurci</t>
  </si>
  <si>
    <t>10373-Gradinita nr. 2 Baurci</t>
  </si>
  <si>
    <t>10374-Gradinita nr. 3 Baurci</t>
  </si>
  <si>
    <t>10376-Tabara Ceadir-Lunga</t>
  </si>
  <si>
    <t>11154-Aparatul primarului Avdarma</t>
  </si>
  <si>
    <t>11155-Aparatul primarului Chioselia Rusa</t>
  </si>
  <si>
    <t>11156-Aparatul  primarului Besalma</t>
  </si>
  <si>
    <t>11157-Aparatul primarului Bugeac</t>
  </si>
  <si>
    <t>11158-Aparatul primarului Dezghingea</t>
  </si>
  <si>
    <t>11159-Aparatul primarului Chirsova</t>
  </si>
  <si>
    <t>11160-Aparatul primarului Cioc-Maidan</t>
  </si>
  <si>
    <t>11161-Aparatul primaruluii Congazcicul de Sus</t>
  </si>
  <si>
    <t>11162-Aparatul primarului Cotovscoe</t>
  </si>
  <si>
    <t>11163-Aparatul primarului Svetlii</t>
  </si>
  <si>
    <t>11164-Aparatul primarului Ferapontievca</t>
  </si>
  <si>
    <t>11165-Aparatul primarului Congaz</t>
  </si>
  <si>
    <t>11166-Aparatul primarului municipiului Comrat</t>
  </si>
  <si>
    <t>11167-Aparatul primarului municipiului Ceadir-Lunga</t>
  </si>
  <si>
    <t>11168-Aparatul primarului Baurci</t>
  </si>
  <si>
    <t>11169-Aparatul primarului Besghioz</t>
  </si>
  <si>
    <t>11170-Aparatul primarului Gaidar</t>
  </si>
  <si>
    <t>11171-Aparatul primarului Joltai</t>
  </si>
  <si>
    <t>11172-Aparatul  primarului Cazaclia</t>
  </si>
  <si>
    <t>11173-Aparatul primarului Chiriet-Lunga</t>
  </si>
  <si>
    <t>11174-Aparatul primarului Tomai</t>
  </si>
  <si>
    <t>11175-Aparatul primarului Copceac</t>
  </si>
  <si>
    <t>11176-Aparatul primarului orasului Vulcanesti</t>
  </si>
  <si>
    <t>11177-Aparatul primarului Etulia</t>
  </si>
  <si>
    <t>11178-Aaparatul  primarului Cismichioi</t>
  </si>
  <si>
    <t>11179-Aparatul primarului Carbalia</t>
  </si>
  <si>
    <t>11290-Centrul de reabilitare "Iardimjik" Comrat</t>
  </si>
  <si>
    <t>12242-Centrul de reabilitare "Zabota" Vulcanesti</t>
  </si>
  <si>
    <t>12253-Gradinita nr. 2 Copceac</t>
  </si>
  <si>
    <t>12254-Gradinita nr. 3 Copceac</t>
  </si>
  <si>
    <t>12255-Gradinita nr. 4 Copceac</t>
  </si>
  <si>
    <t>12256-Muzeu Copceac</t>
  </si>
  <si>
    <t>12257-Tabara Copceac</t>
  </si>
  <si>
    <t>12424-Azilul or.Vulcanesti</t>
  </si>
  <si>
    <t>12506-Scoala sportiva pentru copii s. Copceac</t>
  </si>
  <si>
    <t>12507-Scoala sportiva pentru copii s. Congaz</t>
  </si>
  <si>
    <t>12548-Stadionul mun.Comrat</t>
  </si>
  <si>
    <t>14284-Aparatul Dolaiului Comrat</t>
  </si>
  <si>
    <t>14285-Aparatul Dolaiului Vulcanesti</t>
  </si>
  <si>
    <t>14348-Muzeu s.Avdarma</t>
  </si>
  <si>
    <t>14355-Tabara Cazaclia</t>
  </si>
  <si>
    <t>14361-Muzeul regional de istorie si studiere din UAT Gagauzia</t>
  </si>
  <si>
    <t>14362-Muzeul national gagauz de istorie si etnografie "D.Cara-cioban" s. Besalma Comrat</t>
  </si>
  <si>
    <t>14364-Muzeu Cirsova</t>
  </si>
  <si>
    <t>14365-Stadionul Chirsova</t>
  </si>
  <si>
    <t>14366-Centrul de reabilitare Chirsova</t>
  </si>
  <si>
    <t>14367-Centrul de reabilitare Cioc-Maidan</t>
  </si>
  <si>
    <t>14373-Centrul de reabilitare Congaz</t>
  </si>
  <si>
    <t>14374-Liceul teoretic "Celenghir" s.Avdarma</t>
  </si>
  <si>
    <t>14378-Liceul teoretic "G.Gaidarji" Comrat</t>
  </si>
  <si>
    <t>14379-Contabilitatea</t>
  </si>
  <si>
    <t>14383-Gimnaziul s.Bugeac</t>
  </si>
  <si>
    <t>14384-Gimnaziul s.Cazaclia</t>
  </si>
  <si>
    <t>14385-Liceul teoretic s.Cazaclia</t>
  </si>
  <si>
    <t>14386-Muzeu Gaidar</t>
  </si>
  <si>
    <t>14387-Liceul Teoretic "Grigore Vieru" Chioselia Rusa</t>
  </si>
  <si>
    <t>14388-Caminul culturalComrat</t>
  </si>
  <si>
    <t>14390-Teatrul dramatic m.Comrat</t>
  </si>
  <si>
    <t>14391-Scoala sportiva m.Comrat</t>
  </si>
  <si>
    <t>14392-Ansamblul "Serin-Su" Compat</t>
  </si>
  <si>
    <t>14394-Colective muzicale pe linga Caminul Cultural m.Compat</t>
  </si>
  <si>
    <t>14400-Liceul teoretic "M.Tuzlova" s.Chirsova</t>
  </si>
  <si>
    <t>14401-Gimnaziul "M.Tanasoglo" s.Chirsova</t>
  </si>
  <si>
    <t>14403-Liceul teoretic "F.Ianioglo" s.Cioc-Maidan</t>
  </si>
  <si>
    <t>14404-Liceul teoretic s.Cismichioi</t>
  </si>
  <si>
    <t>14407-Centrul de reabilitare Svetlii</t>
  </si>
  <si>
    <t>14409-Stadionul Tomai</t>
  </si>
  <si>
    <t>14414-Liceul teoretic nr.1 Congaz</t>
  </si>
  <si>
    <t>14429-Gimnaziul "N.Cebanova" s.Congaz</t>
  </si>
  <si>
    <t>14431-Gimnaziul V.Topal s.Congaz</t>
  </si>
  <si>
    <t>14434-Liceul moldo-turc "S.Demireli" s.Congaz</t>
  </si>
  <si>
    <t>14437-Gimnaziul s.Congazcicul de Sus</t>
  </si>
  <si>
    <t>14440-Liceul teoretic "S.Baranovscogo" s.Copceac</t>
  </si>
  <si>
    <t>14442-Liceul teoretic "B.Ianacoglo" s.Copceac</t>
  </si>
  <si>
    <t>14443-Gimnaziul s.Cotovscoe</t>
  </si>
  <si>
    <t>14445-Liceul teoretic "S.Economova" s.Etulia</t>
  </si>
  <si>
    <t>14447-Gimnaziul "M.Vovcioc" s.Ferapontievca</t>
  </si>
  <si>
    <t>14448-Gimnaziul s.Joltai</t>
  </si>
  <si>
    <t>14449-Liceul teoretic "D.Caraciobana" m.Comrat</t>
  </si>
  <si>
    <t>14450-Gimnaziul "S.Curoglo" m.Comrat</t>
  </si>
  <si>
    <t>14451-Liceul teoretic "D.Mavrodi" m.Comrat</t>
  </si>
  <si>
    <t>14452-Gimnaziul nr.7 m.Comrat</t>
  </si>
  <si>
    <t>14453-Liceul teoretic "N.Tretiacov" m.Comrat</t>
  </si>
  <si>
    <t>14454-Liceul teoretic "V.Moscova" or.Ceadir-Lunga</t>
  </si>
  <si>
    <t>14455-Liceul teoretic nr.2 or.Ceadir-Lunga</t>
  </si>
  <si>
    <t>14456-Gimnaziul "P.Cazmali" or. Ceadir-Lunga</t>
  </si>
  <si>
    <t>14457-Liceul teoretic "A.Doljnenco" or.Vulcanesti</t>
  </si>
  <si>
    <t>14458-Liceul teoretic nr.2 Vulcanesti</t>
  </si>
  <si>
    <t>14459-Gimnaziul "S.Rudenco" or.Vulcanest</t>
  </si>
  <si>
    <t>14492-Gimnaziul-gradinita "G.Sirtmaci" Ceadir-Lunga</t>
  </si>
  <si>
    <t>14494-Aparatul Comitetului executiv al UTA Gagauzia</t>
  </si>
  <si>
    <t>14495-Adunarea Populara UTA Gagauzia</t>
  </si>
  <si>
    <t>14496-Curtea de Conturi UTA Gagauzia</t>
  </si>
  <si>
    <t>14497-Directia generala finante al UTA Gagauzia</t>
  </si>
  <si>
    <t>14498-Directia de relatii externe si relatii publice local al UAT Gagauziei</t>
  </si>
  <si>
    <t>14499-Directia generala agricultura si alimentatie UTA Gagauzia</t>
  </si>
  <si>
    <t>14500-Directia economie, comert, deservire sociala Gagauzia</t>
  </si>
  <si>
    <t>14501-DIRECTIA GENERALA DE CONSTRUCTII SI INFRASTRUCTURA AL GAGAUZIEI</t>
  </si>
  <si>
    <t>14502-Directia ocrotirea sanatatii si asigurarii sociale UTA Gagauzia</t>
  </si>
  <si>
    <t>14503-Comitetul militar Comrat</t>
  </si>
  <si>
    <t>14507-Centrul stiintific "Marunevici"</t>
  </si>
  <si>
    <t>14509-Aparatul dolaiuliu Ceadir-Lunga</t>
  </si>
  <si>
    <t>14519-Gimnaziul s.Gaidar</t>
  </si>
  <si>
    <t>14830-Teatrul National "D.Tanasoglo"Ceadir-Lunga</t>
  </si>
  <si>
    <t>14831-Liceul teoretic "M.Eminescu" Comrat</t>
  </si>
  <si>
    <t>14832-Liceul teoretic "M.Guboglo" or.Ceadir-Lunga</t>
  </si>
  <si>
    <t>14833-Scoala sportiva pentru copii nr. 1 Ceadir-Lunga</t>
  </si>
  <si>
    <t>14834-Scoala sportiva pentru copii nr. 2 Ceadir-Lunga</t>
  </si>
  <si>
    <t>15017-Ansamblu "Diuz-Ava" Comrat</t>
  </si>
  <si>
    <t>15018-Fanfara Comrat</t>
  </si>
  <si>
    <t>15151-Tabara de odihna "Olimpiet" Comrat</t>
  </si>
  <si>
    <t>15201-Biblioteca №1 Comrat</t>
  </si>
  <si>
    <t>15202-Scoala sportiva pentru copii Comrat</t>
  </si>
  <si>
    <t>15205-Centrul regional social pentru persoane care traiesc cu HIV "Impreuna pentru Viata" Comrat</t>
  </si>
  <si>
    <t>15230-Scoala sportiva pentru copii Vulcanesti</t>
  </si>
  <si>
    <t>15704-Scoala sportiva municipala Ceadir-Lunga</t>
  </si>
  <si>
    <t>15860-Scoala de arte plastice Vulcanesti</t>
  </si>
  <si>
    <t>15863-Ansamblu ''Gagauzlar'' Vulcanesti</t>
  </si>
  <si>
    <t>15864-Statia tinerilor tehnicieni Vulcanesti</t>
  </si>
  <si>
    <t>15865-Casa de creatie pentru copii Vulcanesti</t>
  </si>
  <si>
    <t>15867-Tabara Etulia</t>
  </si>
  <si>
    <t>15869-Scoala de arte plastice Ceadir-Lunga</t>
  </si>
  <si>
    <t>15871-Ansamblul ''Kadincik'' Ceadir-Lunga</t>
  </si>
  <si>
    <t>15872-Casa de creatie Ceadir-Lunga</t>
  </si>
  <si>
    <t>15873-Biblioteca Ceadir-Lunga</t>
  </si>
  <si>
    <t>15878-Scoala de arte plastice Comrat</t>
  </si>
  <si>
    <t>15892-Azilul de batrini Ceadir-Lunga</t>
  </si>
  <si>
    <t>15893-Centrul social s. Copceac</t>
  </si>
  <si>
    <t>15969-Liceul-internat sportiv regional mun. Comrat</t>
  </si>
  <si>
    <t>16057-Clubul regional de sah si dame</t>
  </si>
  <si>
    <t>16058-Studiou de inregistrare sonora</t>
  </si>
  <si>
    <t>16059-Stadionul Vulcanesti</t>
  </si>
  <si>
    <t>16060-Centrul pentru plasarea temporara a copiilor in dificultate</t>
  </si>
  <si>
    <t>16061-Muzeul Cazaclia</t>
  </si>
  <si>
    <t>16063-Centrul de servicii sociale</t>
  </si>
  <si>
    <t>16171-Centrul regional pentru reabilitarea victimelor violentei in familie</t>
  </si>
  <si>
    <t>16172-Scoala sportiva pentru copii s.Avdarma</t>
  </si>
  <si>
    <t>16173-Casa de creatie Cismichioi</t>
  </si>
  <si>
    <t>16174-Gimnaziul s.Dezghingea</t>
  </si>
  <si>
    <t>16175-Gimnaziul M.Chiosea s.Besalma</t>
  </si>
  <si>
    <t>16176-Gimnaziul  s.Svetlii</t>
  </si>
  <si>
    <t>16177-Gimnaziul s.Besghioz</t>
  </si>
  <si>
    <t>16178-Gimnaziul s.Tomai</t>
  </si>
  <si>
    <t>16179-Gimnaziul s.Chiriet-Lunga</t>
  </si>
  <si>
    <t>16180-Gimnaziul s.Baurci</t>
  </si>
  <si>
    <t>16221-Scoala sportiva regionala de atletica grea UTA Gagauzia</t>
  </si>
  <si>
    <t>16263-Casa de creatie Comrat</t>
  </si>
  <si>
    <t>16264-Scoala muzicala Comrat</t>
  </si>
  <si>
    <t>16268-Scoala muzicala din s.Cismichioi</t>
  </si>
  <si>
    <t>16269-Scoala muzicala din or.Vulcanesti</t>
  </si>
  <si>
    <t>16270-Scoala de muzica pentru copii  mun.Ciadir-Lunga</t>
  </si>
  <si>
    <t>16748-INSTITUTIA PUBLICA SCOALA DE FOTBAL CEADIR DIN MUN. CEADIR-LUNGA</t>
  </si>
  <si>
    <t>16954-INSTITUTIA PUBLICA SCOALA SPORTIVA REGIONALA DE SAH SI DAME COMRAT</t>
  </si>
  <si>
    <t>org</t>
  </si>
  <si>
    <t>org1</t>
  </si>
  <si>
    <t>f3</t>
  </si>
  <si>
    <t>p1p2</t>
  </si>
  <si>
    <t>O00027</t>
  </si>
  <si>
    <t>0101</t>
  </si>
  <si>
    <t>0111</t>
  </si>
  <si>
    <t>00001</t>
  </si>
  <si>
    <t>O00065</t>
  </si>
  <si>
    <t>0502</t>
  </si>
  <si>
    <t>0339</t>
  </si>
  <si>
    <t>4012</t>
  </si>
  <si>
    <t>00222</t>
  </si>
  <si>
    <t>O00101</t>
  </si>
  <si>
    <t>0102</t>
  </si>
  <si>
    <t>0201</t>
  </si>
  <si>
    <t>00003</t>
  </si>
  <si>
    <t>O00104</t>
  </si>
  <si>
    <t>0301</t>
  </si>
  <si>
    <t>00004</t>
  </si>
  <si>
    <t>00044</t>
  </si>
  <si>
    <t>00434</t>
  </si>
  <si>
    <t>70219</t>
  </si>
  <si>
    <t>0133</t>
  </si>
  <si>
    <t>2403</t>
  </si>
  <si>
    <t>70229</t>
  </si>
  <si>
    <t>70401</t>
  </si>
  <si>
    <t>0950</t>
  </si>
  <si>
    <t>8812</t>
  </si>
  <si>
    <t>00212</t>
  </si>
  <si>
    <t>O00169</t>
  </si>
  <si>
    <t>0103</t>
  </si>
  <si>
    <t>0401</t>
  </si>
  <si>
    <t>00006</t>
  </si>
  <si>
    <t>O00189</t>
  </si>
  <si>
    <t>0241</t>
  </si>
  <si>
    <t>0132</t>
  </si>
  <si>
    <t>1201</t>
  </si>
  <si>
    <t>00010</t>
  </si>
  <si>
    <t>1202</t>
  </si>
  <si>
    <t>00035</t>
  </si>
  <si>
    <t>O00191</t>
  </si>
  <si>
    <t>0331</t>
  </si>
  <si>
    <t>4002</t>
  </si>
  <si>
    <t>00097</t>
  </si>
  <si>
    <t>O00196</t>
  </si>
  <si>
    <t>0303</t>
  </si>
  <si>
    <t>0333</t>
  </si>
  <si>
    <t>4006</t>
  </si>
  <si>
    <t>00085</t>
  </si>
  <si>
    <t>O00325</t>
  </si>
  <si>
    <t>0203</t>
  </si>
  <si>
    <t>0112</t>
  </si>
  <si>
    <t>0501</t>
  </si>
  <si>
    <t>00014</t>
  </si>
  <si>
    <t>O00348</t>
  </si>
  <si>
    <t>0404</t>
  </si>
  <si>
    <t>0831</t>
  </si>
  <si>
    <t>8509</t>
  </si>
  <si>
    <t>O00417</t>
  </si>
  <si>
    <t>0408</t>
  </si>
  <si>
    <t>0313</t>
  </si>
  <si>
    <t>3602</t>
  </si>
  <si>
    <t>00110</t>
  </si>
  <si>
    <t>O00426</t>
  </si>
  <si>
    <t>0403</t>
  </si>
  <si>
    <t>1503</t>
  </si>
  <si>
    <t>00041</t>
  </si>
  <si>
    <t>O00427</t>
  </si>
  <si>
    <t>0204</t>
  </si>
  <si>
    <t>4001</t>
  </si>
  <si>
    <t>00092</t>
  </si>
  <si>
    <t>O00429</t>
  </si>
  <si>
    <t>0205</t>
  </si>
  <si>
    <t>0319</t>
  </si>
  <si>
    <t>3505</t>
  </si>
  <si>
    <t>00112</t>
  </si>
  <si>
    <t>0369</t>
  </si>
  <si>
    <t>3501</t>
  </si>
  <si>
    <t>70394</t>
  </si>
  <si>
    <t>O00430</t>
  </si>
  <si>
    <t>0206</t>
  </si>
  <si>
    <t>0113</t>
  </si>
  <si>
    <t>0601</t>
  </si>
  <si>
    <t>0602</t>
  </si>
  <si>
    <t>00060</t>
  </si>
  <si>
    <t>00413</t>
  </si>
  <si>
    <t>O00432</t>
  </si>
  <si>
    <t>0243</t>
  </si>
  <si>
    <t>2401</t>
  </si>
  <si>
    <t>O00434</t>
  </si>
  <si>
    <t>0242</t>
  </si>
  <si>
    <t>0419</t>
  </si>
  <si>
    <t>6901</t>
  </si>
  <si>
    <t>O00435</t>
  </si>
  <si>
    <t>0140</t>
  </si>
  <si>
    <t>1901</t>
  </si>
  <si>
    <t>1907</t>
  </si>
  <si>
    <t>80017</t>
  </si>
  <si>
    <t>80019</t>
  </si>
  <si>
    <t>O00436</t>
  </si>
  <si>
    <t>0104</t>
  </si>
  <si>
    <t>0510</t>
  </si>
  <si>
    <t>00027</t>
  </si>
  <si>
    <t>O00442</t>
  </si>
  <si>
    <t>0406</t>
  </si>
  <si>
    <t>3601</t>
  </si>
  <si>
    <t>00109</t>
  </si>
  <si>
    <t>00375</t>
  </si>
  <si>
    <t>00376</t>
  </si>
  <si>
    <t>O00457</t>
  </si>
  <si>
    <t>0405</t>
  </si>
  <si>
    <t>0411</t>
  </si>
  <si>
    <t>5005</t>
  </si>
  <si>
    <t>00117</t>
  </si>
  <si>
    <t>O00458</t>
  </si>
  <si>
    <t>0402</t>
  </si>
  <si>
    <t>0161</t>
  </si>
  <si>
    <t>2202</t>
  </si>
  <si>
    <t>00059</t>
  </si>
  <si>
    <t>00061</t>
  </si>
  <si>
    <t>00062</t>
  </si>
  <si>
    <t>00063</t>
  </si>
  <si>
    <t>O00502</t>
  </si>
  <si>
    <t>0275</t>
  </si>
  <si>
    <t>0421</t>
  </si>
  <si>
    <t>5106</t>
  </si>
  <si>
    <t>00137</t>
  </si>
  <si>
    <t>O00504</t>
  </si>
  <si>
    <t>0409</t>
  </si>
  <si>
    <t>00101</t>
  </si>
  <si>
    <t>O00505</t>
  </si>
  <si>
    <t>0407</t>
  </si>
  <si>
    <t>0702</t>
  </si>
  <si>
    <t>O00507</t>
  </si>
  <si>
    <t>0277</t>
  </si>
  <si>
    <t>0862</t>
  </si>
  <si>
    <t>8601</t>
  </si>
  <si>
    <t>O00509</t>
  </si>
  <si>
    <t>0302</t>
  </si>
  <si>
    <t>00399</t>
  </si>
  <si>
    <t>O00510</t>
  </si>
  <si>
    <t>00009</t>
  </si>
  <si>
    <t>O00524</t>
  </si>
  <si>
    <t>0504</t>
  </si>
  <si>
    <t>00016</t>
  </si>
  <si>
    <t>O00633</t>
  </si>
  <si>
    <t>0508</t>
  </si>
  <si>
    <t>00008</t>
  </si>
  <si>
    <t>O00634</t>
  </si>
  <si>
    <t>0321</t>
  </si>
  <si>
    <t>3702</t>
  </si>
  <si>
    <t>00089</t>
  </si>
  <si>
    <t>00091</t>
  </si>
  <si>
    <t>70087</t>
  </si>
  <si>
    <t>70246</t>
  </si>
  <si>
    <t>70406</t>
  </si>
  <si>
    <t>O00635</t>
  </si>
  <si>
    <t>7006</t>
  </si>
  <si>
    <t>00171</t>
  </si>
  <si>
    <t>70391</t>
  </si>
  <si>
    <t>O00636</t>
  </si>
  <si>
    <t>O00637</t>
  </si>
  <si>
    <t>70051</t>
  </si>
  <si>
    <t>O00638</t>
  </si>
  <si>
    <t>O00639</t>
  </si>
  <si>
    <t>O00640</t>
  </si>
  <si>
    <t>O00641</t>
  </si>
  <si>
    <t>O00642</t>
  </si>
  <si>
    <t>O00643</t>
  </si>
  <si>
    <t>O00644</t>
  </si>
  <si>
    <t>O00645</t>
  </si>
  <si>
    <t>O00646</t>
  </si>
  <si>
    <t>O00647</t>
  </si>
  <si>
    <t>O00648</t>
  </si>
  <si>
    <t>O00649</t>
  </si>
  <si>
    <t>O00651</t>
  </si>
  <si>
    <t>O00652</t>
  </si>
  <si>
    <t>O00653</t>
  </si>
  <si>
    <t>O00707</t>
  </si>
  <si>
    <t>00377</t>
  </si>
  <si>
    <t>O00723</t>
  </si>
  <si>
    <t>0931</t>
  </si>
  <si>
    <t>8808</t>
  </si>
  <si>
    <t>00216</t>
  </si>
  <si>
    <t>0932</t>
  </si>
  <si>
    <t>8809</t>
  </si>
  <si>
    <t>00407</t>
  </si>
  <si>
    <t>0941</t>
  </si>
  <si>
    <t>8810</t>
  </si>
  <si>
    <t>00205</t>
  </si>
  <si>
    <t>00206</t>
  </si>
  <si>
    <t>00207</t>
  </si>
  <si>
    <t>O00741</t>
  </si>
  <si>
    <t>0721</t>
  </si>
  <si>
    <t>8005</t>
  </si>
  <si>
    <t>00181</t>
  </si>
  <si>
    <t>0731</t>
  </si>
  <si>
    <t>8010</t>
  </si>
  <si>
    <t>O00744</t>
  </si>
  <si>
    <t>0311</t>
  </si>
  <si>
    <t>3503</t>
  </si>
  <si>
    <t>00378</t>
  </si>
  <si>
    <t>70268</t>
  </si>
  <si>
    <t>O00746</t>
  </si>
  <si>
    <t>O00792</t>
  </si>
  <si>
    <t>0340</t>
  </si>
  <si>
    <t>4302</t>
  </si>
  <si>
    <t>00106</t>
  </si>
  <si>
    <t>70014</t>
  </si>
  <si>
    <t>70392</t>
  </si>
  <si>
    <t>O00796</t>
  </si>
  <si>
    <t>O00797</t>
  </si>
  <si>
    <t>O00798</t>
  </si>
  <si>
    <t>O00799</t>
  </si>
  <si>
    <t>O00809</t>
  </si>
  <si>
    <t>O00811</t>
  </si>
  <si>
    <t>O00812</t>
  </si>
  <si>
    <t>O00813</t>
  </si>
  <si>
    <t>O00814</t>
  </si>
  <si>
    <t>O00815</t>
  </si>
  <si>
    <t>O00816</t>
  </si>
  <si>
    <t>O00817</t>
  </si>
  <si>
    <t>O00818</t>
  </si>
  <si>
    <t>O00819</t>
  </si>
  <si>
    <t>O00820</t>
  </si>
  <si>
    <t>O00821</t>
  </si>
  <si>
    <t>O00824</t>
  </si>
  <si>
    <t>O00826</t>
  </si>
  <si>
    <t>4009</t>
  </si>
  <si>
    <t>00102</t>
  </si>
  <si>
    <t>O00837</t>
  </si>
  <si>
    <t>0334</t>
  </si>
  <si>
    <t>4016</t>
  </si>
  <si>
    <t>00083</t>
  </si>
  <si>
    <t>O00838</t>
  </si>
  <si>
    <t>4008</t>
  </si>
  <si>
    <t>00100</t>
  </si>
  <si>
    <t>O00840</t>
  </si>
  <si>
    <t>0207</t>
  </si>
  <si>
    <t>0259</t>
  </si>
  <si>
    <t>3101</t>
  </si>
  <si>
    <t>00073</t>
  </si>
  <si>
    <t>O00841</t>
  </si>
  <si>
    <t>0210</t>
  </si>
  <si>
    <t>3106</t>
  </si>
  <si>
    <t>00075</t>
  </si>
  <si>
    <t>O00842</t>
  </si>
  <si>
    <t>00217</t>
  </si>
  <si>
    <t>O00843</t>
  </si>
  <si>
    <t>O00844</t>
  </si>
  <si>
    <t>3104</t>
  </si>
  <si>
    <t>O00846</t>
  </si>
  <si>
    <t>00076</t>
  </si>
  <si>
    <t>00074</t>
  </si>
  <si>
    <t>O00847</t>
  </si>
  <si>
    <t>O00849</t>
  </si>
  <si>
    <t>00178</t>
  </si>
  <si>
    <t>O00850</t>
  </si>
  <si>
    <t>O00851</t>
  </si>
  <si>
    <t>O00852</t>
  </si>
  <si>
    <t>00179</t>
  </si>
  <si>
    <t>O00853</t>
  </si>
  <si>
    <t>O00854</t>
  </si>
  <si>
    <t>O00855</t>
  </si>
  <si>
    <t>O00856</t>
  </si>
  <si>
    <t>O00857</t>
  </si>
  <si>
    <t>O00860</t>
  </si>
  <si>
    <t>O00861</t>
  </si>
  <si>
    <t>O00862</t>
  </si>
  <si>
    <t>O00864</t>
  </si>
  <si>
    <t>O00865</t>
  </si>
  <si>
    <t>O00866</t>
  </si>
  <si>
    <t>O00867</t>
  </si>
  <si>
    <t>O00868</t>
  </si>
  <si>
    <t>O00869</t>
  </si>
  <si>
    <t>O00870</t>
  </si>
  <si>
    <t>O00871</t>
  </si>
  <si>
    <t>O00872</t>
  </si>
  <si>
    <t>O00873</t>
  </si>
  <si>
    <t>O00874</t>
  </si>
  <si>
    <t>O00875</t>
  </si>
  <si>
    <t>O00876</t>
  </si>
  <si>
    <t>O00877</t>
  </si>
  <si>
    <t>O00879</t>
  </si>
  <si>
    <t>O00880</t>
  </si>
  <si>
    <t>O00881</t>
  </si>
  <si>
    <t>O00885</t>
  </si>
  <si>
    <t>O00888</t>
  </si>
  <si>
    <t>O00889</t>
  </si>
  <si>
    <t>O00893</t>
  </si>
  <si>
    <t>O00894</t>
  </si>
  <si>
    <t>O00895</t>
  </si>
  <si>
    <t>O00896</t>
  </si>
  <si>
    <t>O01189</t>
  </si>
  <si>
    <t>0332</t>
  </si>
  <si>
    <t>4018</t>
  </si>
  <si>
    <t>00096</t>
  </si>
  <si>
    <t>O01191</t>
  </si>
  <si>
    <t>O01192</t>
  </si>
  <si>
    <t>O01198</t>
  </si>
  <si>
    <t>00095</t>
  </si>
  <si>
    <t>O01199</t>
  </si>
  <si>
    <t>O01204</t>
  </si>
  <si>
    <t>O01207</t>
  </si>
  <si>
    <t>O01209</t>
  </si>
  <si>
    <t>O01210</t>
  </si>
  <si>
    <t>O01211</t>
  </si>
  <si>
    <t>O01213</t>
  </si>
  <si>
    <t>O01215</t>
  </si>
  <si>
    <t>O01219</t>
  </si>
  <si>
    <t>O01224</t>
  </si>
  <si>
    <t>O01228</t>
  </si>
  <si>
    <t>O01233</t>
  </si>
  <si>
    <t>O01344</t>
  </si>
  <si>
    <t>0799</t>
  </si>
  <si>
    <t>0169</t>
  </si>
  <si>
    <t>0808</t>
  </si>
  <si>
    <t>O01436</t>
  </si>
  <si>
    <t>1023</t>
  </si>
  <si>
    <t>0922</t>
  </si>
  <si>
    <t>8806</t>
  </si>
  <si>
    <t>00203</t>
  </si>
  <si>
    <t>00389</t>
  </si>
  <si>
    <t>00448</t>
  </si>
  <si>
    <t>8814</t>
  </si>
  <si>
    <t>00211</t>
  </si>
  <si>
    <t>O01437</t>
  </si>
  <si>
    <t>O01438</t>
  </si>
  <si>
    <t>0921</t>
  </si>
  <si>
    <t>8804</t>
  </si>
  <si>
    <t>00201</t>
  </si>
  <si>
    <t>O01440</t>
  </si>
  <si>
    <t>O01441</t>
  </si>
  <si>
    <t>0912</t>
  </si>
  <si>
    <t>8803</t>
  </si>
  <si>
    <t>00200</t>
  </si>
  <si>
    <t>O01443</t>
  </si>
  <si>
    <t>00005</t>
  </si>
  <si>
    <t>O01444</t>
  </si>
  <si>
    <t>0911</t>
  </si>
  <si>
    <t>8802</t>
  </si>
  <si>
    <t>00199</t>
  </si>
  <si>
    <t>O01447</t>
  </si>
  <si>
    <t>O01448</t>
  </si>
  <si>
    <t>O01449</t>
  </si>
  <si>
    <t>O01450</t>
  </si>
  <si>
    <t>O01451</t>
  </si>
  <si>
    <t>O01452</t>
  </si>
  <si>
    <t>O01453</t>
  </si>
  <si>
    <t>O01454</t>
  </si>
  <si>
    <t>O01456</t>
  </si>
  <si>
    <t>O01457</t>
  </si>
  <si>
    <t>O01458</t>
  </si>
  <si>
    <t>O01460</t>
  </si>
  <si>
    <t>O01461</t>
  </si>
  <si>
    <t>O01462</t>
  </si>
  <si>
    <t>O01463</t>
  </si>
  <si>
    <t>O01465</t>
  </si>
  <si>
    <t>O01466</t>
  </si>
  <si>
    <t>O01479</t>
  </si>
  <si>
    <t>1026</t>
  </si>
  <si>
    <t>1012</t>
  </si>
  <si>
    <t>9010</t>
  </si>
  <si>
    <t>00347</t>
  </si>
  <si>
    <t>O01481</t>
  </si>
  <si>
    <t>1035</t>
  </si>
  <si>
    <t>0820</t>
  </si>
  <si>
    <t>8503</t>
  </si>
  <si>
    <t>00232</t>
  </si>
  <si>
    <t>O01486</t>
  </si>
  <si>
    <t>1041</t>
  </si>
  <si>
    <t>O01487</t>
  </si>
  <si>
    <t>1043</t>
  </si>
  <si>
    <t>1040</t>
  </si>
  <si>
    <t>9006</t>
  </si>
  <si>
    <t>00348</t>
  </si>
  <si>
    <t>O01489</t>
  </si>
  <si>
    <t>1065</t>
  </si>
  <si>
    <t>O01490</t>
  </si>
  <si>
    <t>1071</t>
  </si>
  <si>
    <t>O01491</t>
  </si>
  <si>
    <t>1075</t>
  </si>
  <si>
    <t>O01492</t>
  </si>
  <si>
    <t>1079</t>
  </si>
  <si>
    <t>O01503</t>
  </si>
  <si>
    <t>1058</t>
  </si>
  <si>
    <t>O01507</t>
  </si>
  <si>
    <t>O01509</t>
  </si>
  <si>
    <t>O01511</t>
  </si>
  <si>
    <t>O01512</t>
  </si>
  <si>
    <t>O01515</t>
  </si>
  <si>
    <t>O01516</t>
  </si>
  <si>
    <t>O01517</t>
  </si>
  <si>
    <t>O01518</t>
  </si>
  <si>
    <t>O01519</t>
  </si>
  <si>
    <t>O01520</t>
  </si>
  <si>
    <t>O01524</t>
  </si>
  <si>
    <t>O01526</t>
  </si>
  <si>
    <t>O01527</t>
  </si>
  <si>
    <t>O01531</t>
  </si>
  <si>
    <t>O01532</t>
  </si>
  <si>
    <t>O01545</t>
  </si>
  <si>
    <t>1153</t>
  </si>
  <si>
    <t>O01549</t>
  </si>
  <si>
    <t>O01550</t>
  </si>
  <si>
    <t>O01582</t>
  </si>
  <si>
    <t>1090</t>
  </si>
  <si>
    <t>8502</t>
  </si>
  <si>
    <t>00234</t>
  </si>
  <si>
    <t>O01586</t>
  </si>
  <si>
    <t>O01588</t>
  </si>
  <si>
    <t>O01589</t>
  </si>
  <si>
    <t>O01596</t>
  </si>
  <si>
    <t>O01598</t>
  </si>
  <si>
    <t>O01604</t>
  </si>
  <si>
    <t>O01605</t>
  </si>
  <si>
    <t>O01606</t>
  </si>
  <si>
    <t>O01607</t>
  </si>
  <si>
    <t>O01608</t>
  </si>
  <si>
    <t>O01610</t>
  </si>
  <si>
    <t>O01611</t>
  </si>
  <si>
    <t>O01613</t>
  </si>
  <si>
    <t>O01614</t>
  </si>
  <si>
    <t>O01615</t>
  </si>
  <si>
    <t>O01616</t>
  </si>
  <si>
    <t>O01618</t>
  </si>
  <si>
    <t>O01620</t>
  </si>
  <si>
    <t>O01622</t>
  </si>
  <si>
    <t>O01623</t>
  </si>
  <si>
    <t>1154</t>
  </si>
  <si>
    <t>O01624</t>
  </si>
  <si>
    <t>1106</t>
  </si>
  <si>
    <t>O01625</t>
  </si>
  <si>
    <t>O01626</t>
  </si>
  <si>
    <t>0812</t>
  </si>
  <si>
    <t>8602</t>
  </si>
  <si>
    <t>00355</t>
  </si>
  <si>
    <t>O01628</t>
  </si>
  <si>
    <t>1160</t>
  </si>
  <si>
    <t>O01631</t>
  </si>
  <si>
    <t>1166</t>
  </si>
  <si>
    <t>O01632</t>
  </si>
  <si>
    <t>1115</t>
  </si>
  <si>
    <t>O01633</t>
  </si>
  <si>
    <t>O01635</t>
  </si>
  <si>
    <t>1167</t>
  </si>
  <si>
    <t>O01636</t>
  </si>
  <si>
    <t>1118</t>
  </si>
  <si>
    <t>O01638</t>
  </si>
  <si>
    <t>O01639</t>
  </si>
  <si>
    <t>1087</t>
  </si>
  <si>
    <t>O01641</t>
  </si>
  <si>
    <t>O01644</t>
  </si>
  <si>
    <t>O01645</t>
  </si>
  <si>
    <t>O01646</t>
  </si>
  <si>
    <t>O01648</t>
  </si>
  <si>
    <t>O01649</t>
  </si>
  <si>
    <t>O01651</t>
  </si>
  <si>
    <t>O01655</t>
  </si>
  <si>
    <t>O01656</t>
  </si>
  <si>
    <t>O01657</t>
  </si>
  <si>
    <t>O01661</t>
  </si>
  <si>
    <t>O01675</t>
  </si>
  <si>
    <t>O01683</t>
  </si>
  <si>
    <t>O01685</t>
  </si>
  <si>
    <t>O01686</t>
  </si>
  <si>
    <t>O01687</t>
  </si>
  <si>
    <t>O01688</t>
  </si>
  <si>
    <t>O01689</t>
  </si>
  <si>
    <t>O01692</t>
  </si>
  <si>
    <t>O01693</t>
  </si>
  <si>
    <t>O01702</t>
  </si>
  <si>
    <t>O01703</t>
  </si>
  <si>
    <t>O01704</t>
  </si>
  <si>
    <t>O01705</t>
  </si>
  <si>
    <t>O01706</t>
  </si>
  <si>
    <t>O01707</t>
  </si>
  <si>
    <t>O01708</t>
  </si>
  <si>
    <t>O01709</t>
  </si>
  <si>
    <t>O01710</t>
  </si>
  <si>
    <t>O01715</t>
  </si>
  <si>
    <t>O01716</t>
  </si>
  <si>
    <t>O01718</t>
  </si>
  <si>
    <t>O01719</t>
  </si>
  <si>
    <t>O01720</t>
  </si>
  <si>
    <t>O01723</t>
  </si>
  <si>
    <t>O01724</t>
  </si>
  <si>
    <t>O01753</t>
  </si>
  <si>
    <t>1179</t>
  </si>
  <si>
    <t>0813</t>
  </si>
  <si>
    <t>8603</t>
  </si>
  <si>
    <t>00394</t>
  </si>
  <si>
    <t>O01754</t>
  </si>
  <si>
    <t>O01783</t>
  </si>
  <si>
    <t>1125</t>
  </si>
  <si>
    <t>O01785</t>
  </si>
  <si>
    <t>00204</t>
  </si>
  <si>
    <t>O01786</t>
  </si>
  <si>
    <t>O01788</t>
  </si>
  <si>
    <t>O01789</t>
  </si>
  <si>
    <t>O01791</t>
  </si>
  <si>
    <t>O01792</t>
  </si>
  <si>
    <t>O01793</t>
  </si>
  <si>
    <t>O01795</t>
  </si>
  <si>
    <t>O01796</t>
  </si>
  <si>
    <t>O01797</t>
  </si>
  <si>
    <t>O01798</t>
  </si>
  <si>
    <t>O01799</t>
  </si>
  <si>
    <t>O01800</t>
  </si>
  <si>
    <t>O01801</t>
  </si>
  <si>
    <t>O01844</t>
  </si>
  <si>
    <t>O01845</t>
  </si>
  <si>
    <t>O01847</t>
  </si>
  <si>
    <t>O01850</t>
  </si>
  <si>
    <t>O01852</t>
  </si>
  <si>
    <t>1183</t>
  </si>
  <si>
    <t>00231</t>
  </si>
  <si>
    <t>O01854</t>
  </si>
  <si>
    <t>1020</t>
  </si>
  <si>
    <t>9004</t>
  </si>
  <si>
    <t>O01856</t>
  </si>
  <si>
    <t>O01905</t>
  </si>
  <si>
    <t>1207</t>
  </si>
  <si>
    <t>O01906</t>
  </si>
  <si>
    <t>1185</t>
  </si>
  <si>
    <t>O01907</t>
  </si>
  <si>
    <t>1300</t>
  </si>
  <si>
    <t>O01908</t>
  </si>
  <si>
    <t>1290</t>
  </si>
  <si>
    <t>O01909</t>
  </si>
  <si>
    <t>1358</t>
  </si>
  <si>
    <t>1070</t>
  </si>
  <si>
    <t>9012</t>
  </si>
  <si>
    <t>00300</t>
  </si>
  <si>
    <t>O01916</t>
  </si>
  <si>
    <t>1307</t>
  </si>
  <si>
    <t>00282</t>
  </si>
  <si>
    <t>O01919</t>
  </si>
  <si>
    <t>1365</t>
  </si>
  <si>
    <t>00405</t>
  </si>
  <si>
    <t>O01920</t>
  </si>
  <si>
    <t>1372</t>
  </si>
  <si>
    <t>00209</t>
  </si>
  <si>
    <t>O01922</t>
  </si>
  <si>
    <t>1472</t>
  </si>
  <si>
    <t>O01924</t>
  </si>
  <si>
    <t>1375</t>
  </si>
  <si>
    <t>O01925</t>
  </si>
  <si>
    <t>1478</t>
  </si>
  <si>
    <t>O01926</t>
  </si>
  <si>
    <t>1467</t>
  </si>
  <si>
    <t>O01927</t>
  </si>
  <si>
    <t>1479</t>
  </si>
  <si>
    <t>O01928</t>
  </si>
  <si>
    <t>1463</t>
  </si>
  <si>
    <t>O01968</t>
  </si>
  <si>
    <t>1385</t>
  </si>
  <si>
    <t>O01972</t>
  </si>
  <si>
    <t>O01973</t>
  </si>
  <si>
    <t>O01974</t>
  </si>
  <si>
    <t>O01975</t>
  </si>
  <si>
    <t>O02299</t>
  </si>
  <si>
    <t>1462</t>
  </si>
  <si>
    <t>O02300</t>
  </si>
  <si>
    <t>O02301</t>
  </si>
  <si>
    <t>O02304</t>
  </si>
  <si>
    <t>O02306</t>
  </si>
  <si>
    <t>O02307</t>
  </si>
  <si>
    <t>O02308</t>
  </si>
  <si>
    <t>O02310</t>
  </si>
  <si>
    <t>O02313</t>
  </si>
  <si>
    <t>1806</t>
  </si>
  <si>
    <t>O02315</t>
  </si>
  <si>
    <t>1808</t>
  </si>
  <si>
    <t>O02317</t>
  </si>
  <si>
    <t>O02320</t>
  </si>
  <si>
    <t>1828</t>
  </si>
  <si>
    <t>O02321</t>
  </si>
  <si>
    <t>O02326</t>
  </si>
  <si>
    <t>1838</t>
  </si>
  <si>
    <t>O02327</t>
  </si>
  <si>
    <t>1811</t>
  </si>
  <si>
    <t>O02340</t>
  </si>
  <si>
    <t>1810</t>
  </si>
  <si>
    <t>O02341</t>
  </si>
  <si>
    <t>O02342</t>
  </si>
  <si>
    <t>1822</t>
  </si>
  <si>
    <t>O02343</t>
  </si>
  <si>
    <t>O02344</t>
  </si>
  <si>
    <t>1818</t>
  </si>
  <si>
    <t>O02345</t>
  </si>
  <si>
    <t>O02381</t>
  </si>
  <si>
    <t>O02383</t>
  </si>
  <si>
    <t>1809</t>
  </si>
  <si>
    <t>O02384</t>
  </si>
  <si>
    <t>1852</t>
  </si>
  <si>
    <t>00283</t>
  </si>
  <si>
    <t>O02403</t>
  </si>
  <si>
    <t>1829</t>
  </si>
  <si>
    <t>O02408</t>
  </si>
  <si>
    <t>O02414</t>
  </si>
  <si>
    <t>O02417</t>
  </si>
  <si>
    <t>O02427</t>
  </si>
  <si>
    <t>O02430</t>
  </si>
  <si>
    <t>O02431</t>
  </si>
  <si>
    <t>O02432</t>
  </si>
  <si>
    <t>O02433</t>
  </si>
  <si>
    <t>O02434</t>
  </si>
  <si>
    <t>O02437</t>
  </si>
  <si>
    <t>O02438</t>
  </si>
  <si>
    <t>O02507</t>
  </si>
  <si>
    <t>O02508</t>
  </si>
  <si>
    <t>O02526</t>
  </si>
  <si>
    <t>O02549</t>
  </si>
  <si>
    <t>O02564</t>
  </si>
  <si>
    <t>O02578</t>
  </si>
  <si>
    <t>O02691</t>
  </si>
  <si>
    <t>O02698</t>
  </si>
  <si>
    <t>O02700</t>
  </si>
  <si>
    <t>O02709</t>
  </si>
  <si>
    <t>O03751</t>
  </si>
  <si>
    <t>0989</t>
  </si>
  <si>
    <t>8801</t>
  </si>
  <si>
    <t>O03754</t>
  </si>
  <si>
    <t>O03758</t>
  </si>
  <si>
    <t>1522</t>
  </si>
  <si>
    <t>O03772</t>
  </si>
  <si>
    <t>1001</t>
  </si>
  <si>
    <t>1091</t>
  </si>
  <si>
    <t>9001</t>
  </si>
  <si>
    <t>O03775</t>
  </si>
  <si>
    <t>8815</t>
  </si>
  <si>
    <t>00215</t>
  </si>
  <si>
    <t>O03776</t>
  </si>
  <si>
    <t>0861</t>
  </si>
  <si>
    <t>8501</t>
  </si>
  <si>
    <t>O03778</t>
  </si>
  <si>
    <t>O03779</t>
  </si>
  <si>
    <t>O03780</t>
  </si>
  <si>
    <t>O03781</t>
  </si>
  <si>
    <t>O03782</t>
  </si>
  <si>
    <t>O03785</t>
  </si>
  <si>
    <t>1354</t>
  </si>
  <si>
    <t>O03795</t>
  </si>
  <si>
    <t>1182</t>
  </si>
  <si>
    <t>O03813</t>
  </si>
  <si>
    <t>1741</t>
  </si>
  <si>
    <t>O03814</t>
  </si>
  <si>
    <t>O03822</t>
  </si>
  <si>
    <t>1210</t>
  </si>
  <si>
    <t>0960</t>
  </si>
  <si>
    <t>8813</t>
  </si>
  <si>
    <t>O03829</t>
  </si>
  <si>
    <t>O03899</t>
  </si>
  <si>
    <t>O03906</t>
  </si>
  <si>
    <t>1659</t>
  </si>
  <si>
    <t>O03932</t>
  </si>
  <si>
    <t>00380</t>
  </si>
  <si>
    <t>00221</t>
  </si>
  <si>
    <t>O03942</t>
  </si>
  <si>
    <t>1264</t>
  </si>
  <si>
    <t>O03943</t>
  </si>
  <si>
    <t>O03984</t>
  </si>
  <si>
    <t>1548</t>
  </si>
  <si>
    <t>00245</t>
  </si>
  <si>
    <t>O03985</t>
  </si>
  <si>
    <t>1240</t>
  </si>
  <si>
    <t>O03986</t>
  </si>
  <si>
    <t>1050</t>
  </si>
  <si>
    <t>O03992</t>
  </si>
  <si>
    <t>O03998</t>
  </si>
  <si>
    <t>1421</t>
  </si>
  <si>
    <t>O04013</t>
  </si>
  <si>
    <t>1313</t>
  </si>
  <si>
    <t>O04017</t>
  </si>
  <si>
    <t>O04021</t>
  </si>
  <si>
    <t>O04022</t>
  </si>
  <si>
    <t>O04025</t>
  </si>
  <si>
    <t>O04026</t>
  </si>
  <si>
    <t>1598</t>
  </si>
  <si>
    <t>O04035</t>
  </si>
  <si>
    <t>O04038</t>
  </si>
  <si>
    <t>1387</t>
  </si>
  <si>
    <t>O04041</t>
  </si>
  <si>
    <t>1714</t>
  </si>
  <si>
    <t>O04044</t>
  </si>
  <si>
    <t>1685</t>
  </si>
  <si>
    <t>O04050</t>
  </si>
  <si>
    <t>O04055</t>
  </si>
  <si>
    <t>O04060</t>
  </si>
  <si>
    <t>O04063</t>
  </si>
  <si>
    <t>O04071</t>
  </si>
  <si>
    <t>O04086</t>
  </si>
  <si>
    <t>O04087</t>
  </si>
  <si>
    <t>O04111</t>
  </si>
  <si>
    <t>1437</t>
  </si>
  <si>
    <t>O04112</t>
  </si>
  <si>
    <t>O04113</t>
  </si>
  <si>
    <t>O04114</t>
  </si>
  <si>
    <t>O04116</t>
  </si>
  <si>
    <t>1700</t>
  </si>
  <si>
    <t>O04117</t>
  </si>
  <si>
    <t>O04118</t>
  </si>
  <si>
    <t>O04124</t>
  </si>
  <si>
    <t>O04129</t>
  </si>
  <si>
    <t>O04130</t>
  </si>
  <si>
    <t>O04133</t>
  </si>
  <si>
    <t>O04143</t>
  </si>
  <si>
    <t>O04145</t>
  </si>
  <si>
    <t>O04151</t>
  </si>
  <si>
    <t>O04156</t>
  </si>
  <si>
    <t>O04157</t>
  </si>
  <si>
    <t>O04158</t>
  </si>
  <si>
    <t>O04168</t>
  </si>
  <si>
    <t>1022</t>
  </si>
  <si>
    <t>O04169</t>
  </si>
  <si>
    <t>1021</t>
  </si>
  <si>
    <t>O04174</t>
  </si>
  <si>
    <t>O04175</t>
  </si>
  <si>
    <t>O04178</t>
  </si>
  <si>
    <t>00238</t>
  </si>
  <si>
    <t>O04181</t>
  </si>
  <si>
    <t>O04182</t>
  </si>
  <si>
    <t>O04185</t>
  </si>
  <si>
    <t>1689</t>
  </si>
  <si>
    <t>O04187</t>
  </si>
  <si>
    <t>1690</t>
  </si>
  <si>
    <t>O04188</t>
  </si>
  <si>
    <t>O04194</t>
  </si>
  <si>
    <t>1712</t>
  </si>
  <si>
    <t>O04195</t>
  </si>
  <si>
    <t>O04196</t>
  </si>
  <si>
    <t>O04197</t>
  </si>
  <si>
    <t>O04198</t>
  </si>
  <si>
    <t>O04199</t>
  </si>
  <si>
    <t>O04200</t>
  </si>
  <si>
    <t>O04201</t>
  </si>
  <si>
    <t>O04203</t>
  </si>
  <si>
    <t>O04208</t>
  </si>
  <si>
    <t>1691</t>
  </si>
  <si>
    <t>O04209</t>
  </si>
  <si>
    <t>O04211</t>
  </si>
  <si>
    <t>1693</t>
  </si>
  <si>
    <t>O04212</t>
  </si>
  <si>
    <t>O04213</t>
  </si>
  <si>
    <t>1708</t>
  </si>
  <si>
    <t>O04217</t>
  </si>
  <si>
    <t>1697</t>
  </si>
  <si>
    <t>O04218</t>
  </si>
  <si>
    <t>O04223</t>
  </si>
  <si>
    <t>1332</t>
  </si>
  <si>
    <t>O04224</t>
  </si>
  <si>
    <t>O04225</t>
  </si>
  <si>
    <t>O04230</t>
  </si>
  <si>
    <t>1705</t>
  </si>
  <si>
    <t>O04232</t>
  </si>
  <si>
    <t>1696</t>
  </si>
  <si>
    <t>O04233</t>
  </si>
  <si>
    <t>O04234</t>
  </si>
  <si>
    <t>O04236</t>
  </si>
  <si>
    <t>O04239</t>
  </si>
  <si>
    <t>1702</t>
  </si>
  <si>
    <t>O04240</t>
  </si>
  <si>
    <t>O04246</t>
  </si>
  <si>
    <t>1706</t>
  </si>
  <si>
    <t>O04247</t>
  </si>
  <si>
    <t>O04248</t>
  </si>
  <si>
    <t>1688</t>
  </si>
  <si>
    <t>O04250</t>
  </si>
  <si>
    <t>1710</t>
  </si>
  <si>
    <t>O04251</t>
  </si>
  <si>
    <t>O04252</t>
  </si>
  <si>
    <t>O04253</t>
  </si>
  <si>
    <t>O04254</t>
  </si>
  <si>
    <t>O04260</t>
  </si>
  <si>
    <t>1709</t>
  </si>
  <si>
    <t>O04262</t>
  </si>
  <si>
    <t>O04263</t>
  </si>
  <si>
    <t>1687</t>
  </si>
  <si>
    <t>O04264</t>
  </si>
  <si>
    <t>O04267</t>
  </si>
  <si>
    <t>1398</t>
  </si>
  <si>
    <t>O04268</t>
  </si>
  <si>
    <t>O04271</t>
  </si>
  <si>
    <t>1698</t>
  </si>
  <si>
    <t>O04272</t>
  </si>
  <si>
    <t>O04278</t>
  </si>
  <si>
    <t>1707</t>
  </si>
  <si>
    <t>O04279</t>
  </si>
  <si>
    <t>1686</t>
  </si>
  <si>
    <t>O04280</t>
  </si>
  <si>
    <t>O04281</t>
  </si>
  <si>
    <t>1701</t>
  </si>
  <si>
    <t>O04282</t>
  </si>
  <si>
    <t>O04283</t>
  </si>
  <si>
    <t>O04284</t>
  </si>
  <si>
    <t>O04289</t>
  </si>
  <si>
    <t>O04290</t>
  </si>
  <si>
    <t>O04291</t>
  </si>
  <si>
    <t>O04292</t>
  </si>
  <si>
    <t>O04295</t>
  </si>
  <si>
    <t>1699</t>
  </si>
  <si>
    <t>O04296</t>
  </si>
  <si>
    <t>O04297</t>
  </si>
  <si>
    <t>O04298</t>
  </si>
  <si>
    <t>O04299</t>
  </si>
  <si>
    <t>O04300</t>
  </si>
  <si>
    <t>O04303</t>
  </si>
  <si>
    <t>1338</t>
  </si>
  <si>
    <t>O04304</t>
  </si>
  <si>
    <t>O04305</t>
  </si>
  <si>
    <t>O04306</t>
  </si>
  <si>
    <t>O04309</t>
  </si>
  <si>
    <t>1318</t>
  </si>
  <si>
    <t>O04310</t>
  </si>
  <si>
    <t>O04311</t>
  </si>
  <si>
    <t>1334</t>
  </si>
  <si>
    <t>O04317</t>
  </si>
  <si>
    <t>1323</t>
  </si>
  <si>
    <t>O04318</t>
  </si>
  <si>
    <t>1322</t>
  </si>
  <si>
    <t>O04319</t>
  </si>
  <si>
    <t>1327</t>
  </si>
  <si>
    <t>O04320</t>
  </si>
  <si>
    <t>O04321</t>
  </si>
  <si>
    <t>O04322</t>
  </si>
  <si>
    <t>O04323</t>
  </si>
  <si>
    <t>O04324</t>
  </si>
  <si>
    <t>O04325</t>
  </si>
  <si>
    <t>O04326</t>
  </si>
  <si>
    <t>O04328</t>
  </si>
  <si>
    <t>1469</t>
  </si>
  <si>
    <t>O04334</t>
  </si>
  <si>
    <t>1465</t>
  </si>
  <si>
    <t>O04335</t>
  </si>
  <si>
    <t>O04336</t>
  </si>
  <si>
    <t>O04337</t>
  </si>
  <si>
    <t>O04339</t>
  </si>
  <si>
    <t>O04341</t>
  </si>
  <si>
    <t>O04344</t>
  </si>
  <si>
    <t>1464</t>
  </si>
  <si>
    <t>O04345</t>
  </si>
  <si>
    <t>O04346</t>
  </si>
  <si>
    <t>O04347</t>
  </si>
  <si>
    <t>O04350</t>
  </si>
  <si>
    <t>O04351</t>
  </si>
  <si>
    <t>O04354</t>
  </si>
  <si>
    <t>1468</t>
  </si>
  <si>
    <t>O04355</t>
  </si>
  <si>
    <t>O04357</t>
  </si>
  <si>
    <t>1481</t>
  </si>
  <si>
    <t>O04363</t>
  </si>
  <si>
    <t>1475</t>
  </si>
  <si>
    <t>O04364</t>
  </si>
  <si>
    <t>O04365</t>
  </si>
  <si>
    <t>1471</t>
  </si>
  <si>
    <t>O04366</t>
  </si>
  <si>
    <t>O04367</t>
  </si>
  <si>
    <t>O04370</t>
  </si>
  <si>
    <t>1476</t>
  </si>
  <si>
    <t>O04371</t>
  </si>
  <si>
    <t>O04372</t>
  </si>
  <si>
    <t>O04374</t>
  </si>
  <si>
    <t>1470</t>
  </si>
  <si>
    <t>O04375</t>
  </si>
  <si>
    <t>O04376</t>
  </si>
  <si>
    <t>O04379</t>
  </si>
  <si>
    <t>O04380</t>
  </si>
  <si>
    <t>O04381</t>
  </si>
  <si>
    <t>O04384</t>
  </si>
  <si>
    <t>O04386</t>
  </si>
  <si>
    <t>O04389</t>
  </si>
  <si>
    <t>1480</t>
  </si>
  <si>
    <t>O04390</t>
  </si>
  <si>
    <t>O04391</t>
  </si>
  <si>
    <t>O04393</t>
  </si>
  <si>
    <t>O04394</t>
  </si>
  <si>
    <t>O04397</t>
  </si>
  <si>
    <t>1466</t>
  </si>
  <si>
    <t>O04398</t>
  </si>
  <si>
    <t>O04399</t>
  </si>
  <si>
    <t>O04402</t>
  </si>
  <si>
    <t>1474</t>
  </si>
  <si>
    <t>O04403</t>
  </si>
  <si>
    <t>O04404</t>
  </si>
  <si>
    <t>O04409</t>
  </si>
  <si>
    <t>O04412</t>
  </si>
  <si>
    <t>1388</t>
  </si>
  <si>
    <t>O04414</t>
  </si>
  <si>
    <t>O04415</t>
  </si>
  <si>
    <t>O04416</t>
  </si>
  <si>
    <t>1389</t>
  </si>
  <si>
    <t>O04419</t>
  </si>
  <si>
    <t>O04420</t>
  </si>
  <si>
    <t>1411</t>
  </si>
  <si>
    <t>O04421</t>
  </si>
  <si>
    <t>O04422</t>
  </si>
  <si>
    <t>O04424</t>
  </si>
  <si>
    <t>1397</t>
  </si>
  <si>
    <t>O04425</t>
  </si>
  <si>
    <t>O04428</t>
  </si>
  <si>
    <t>1395</t>
  </si>
  <si>
    <t>O04429</t>
  </si>
  <si>
    <t>O04430</t>
  </si>
  <si>
    <t>O04431</t>
  </si>
  <si>
    <t>O04432</t>
  </si>
  <si>
    <t>O04434</t>
  </si>
  <si>
    <t>1401</t>
  </si>
  <si>
    <t>O04435</t>
  </si>
  <si>
    <t>O04439</t>
  </si>
  <si>
    <t>1402</t>
  </si>
  <si>
    <t>O04440</t>
  </si>
  <si>
    <t>1392</t>
  </si>
  <si>
    <t>O04441</t>
  </si>
  <si>
    <t>O04442</t>
  </si>
  <si>
    <t>O04443</t>
  </si>
  <si>
    <t>O04444</t>
  </si>
  <si>
    <t>O04445</t>
  </si>
  <si>
    <t>O04446</t>
  </si>
  <si>
    <t>O04448</t>
  </si>
  <si>
    <t>1403</t>
  </si>
  <si>
    <t>O04449</t>
  </si>
  <si>
    <t>O04453</t>
  </si>
  <si>
    <t>1390</t>
  </si>
  <si>
    <t>O04454</t>
  </si>
  <si>
    <t>1399</t>
  </si>
  <si>
    <t>O04455</t>
  </si>
  <si>
    <t>1393</t>
  </si>
  <si>
    <t>O04456</t>
  </si>
  <si>
    <t>O04457</t>
  </si>
  <si>
    <t>O04467</t>
  </si>
  <si>
    <t>1406</t>
  </si>
  <si>
    <t>O04469</t>
  </si>
  <si>
    <t>1405</t>
  </si>
  <si>
    <t>O04470</t>
  </si>
  <si>
    <t>O04472</t>
  </si>
  <si>
    <t>1739</t>
  </si>
  <si>
    <t>O04483</t>
  </si>
  <si>
    <t>O04484</t>
  </si>
  <si>
    <t>O04485</t>
  </si>
  <si>
    <t>1407</t>
  </si>
  <si>
    <t>O04492</t>
  </si>
  <si>
    <t>O04496</t>
  </si>
  <si>
    <t>1408</t>
  </si>
  <si>
    <t>O04497</t>
  </si>
  <si>
    <t>1404</t>
  </si>
  <si>
    <t>O04498</t>
  </si>
  <si>
    <t>O04501</t>
  </si>
  <si>
    <t>1409</t>
  </si>
  <si>
    <t>O04502</t>
  </si>
  <si>
    <t>O04503</t>
  </si>
  <si>
    <t>O04504</t>
  </si>
  <si>
    <t>O04507</t>
  </si>
  <si>
    <t>1415</t>
  </si>
  <si>
    <t>O04508</t>
  </si>
  <si>
    <t>O04510</t>
  </si>
  <si>
    <t>O04512</t>
  </si>
  <si>
    <t>1412</t>
  </si>
  <si>
    <t>O04516</t>
  </si>
  <si>
    <t>O04518</t>
  </si>
  <si>
    <t>O04522</t>
  </si>
  <si>
    <t>1416</t>
  </si>
  <si>
    <t>O04524</t>
  </si>
  <si>
    <t>O04539</t>
  </si>
  <si>
    <t>1396</t>
  </si>
  <si>
    <t>O04541</t>
  </si>
  <si>
    <t>O04543</t>
  </si>
  <si>
    <t>1694</t>
  </si>
  <si>
    <t>O04545</t>
  </si>
  <si>
    <t>O04546</t>
  </si>
  <si>
    <t>O04547</t>
  </si>
  <si>
    <t>O04548</t>
  </si>
  <si>
    <t>O04552</t>
  </si>
  <si>
    <t>1420</t>
  </si>
  <si>
    <t>O04556</t>
  </si>
  <si>
    <t>O04557</t>
  </si>
  <si>
    <t>O04561</t>
  </si>
  <si>
    <t>1394</t>
  </si>
  <si>
    <t>O04562</t>
  </si>
  <si>
    <t>O04563</t>
  </si>
  <si>
    <t>O04564</t>
  </si>
  <si>
    <t>O04565</t>
  </si>
  <si>
    <t>O04566</t>
  </si>
  <si>
    <t>O04567</t>
  </si>
  <si>
    <t>1410</t>
  </si>
  <si>
    <t>O04568</t>
  </si>
  <si>
    <t>O04569</t>
  </si>
  <si>
    <t>O04570</t>
  </si>
  <si>
    <t>O04572</t>
  </si>
  <si>
    <t>O04573</t>
  </si>
  <si>
    <t>O04580</t>
  </si>
  <si>
    <t>O04581</t>
  </si>
  <si>
    <t>O04582</t>
  </si>
  <si>
    <t>1715</t>
  </si>
  <si>
    <t>O04583</t>
  </si>
  <si>
    <t>O04584</t>
  </si>
  <si>
    <t>O04585</t>
  </si>
  <si>
    <t>O04587</t>
  </si>
  <si>
    <t>O04588</t>
  </si>
  <si>
    <t>O04589</t>
  </si>
  <si>
    <t>1717</t>
  </si>
  <si>
    <t>O04590</t>
  </si>
  <si>
    <t>O04591</t>
  </si>
  <si>
    <t>O04592</t>
  </si>
  <si>
    <t>O04593</t>
  </si>
  <si>
    <t>O04594</t>
  </si>
  <si>
    <t>1718</t>
  </si>
  <si>
    <t>O04599</t>
  </si>
  <si>
    <t>O04600</t>
  </si>
  <si>
    <t>1720</t>
  </si>
  <si>
    <t>O04601</t>
  </si>
  <si>
    <t>O04602</t>
  </si>
  <si>
    <t>1722</t>
  </si>
  <si>
    <t>O04603</t>
  </si>
  <si>
    <t>O04604</t>
  </si>
  <si>
    <t>O04605</t>
  </si>
  <si>
    <t>1723</t>
  </si>
  <si>
    <t>O04606</t>
  </si>
  <si>
    <t>1719</t>
  </si>
  <si>
    <t>O04607</t>
  </si>
  <si>
    <t>O04608</t>
  </si>
  <si>
    <t>O04609</t>
  </si>
  <si>
    <t>O04610</t>
  </si>
  <si>
    <t>O04611</t>
  </si>
  <si>
    <t>O04612</t>
  </si>
  <si>
    <t>1725</t>
  </si>
  <si>
    <t>O04614</t>
  </si>
  <si>
    <t>O04616</t>
  </si>
  <si>
    <t>1726</t>
  </si>
  <si>
    <t>O04617</t>
  </si>
  <si>
    <t>1727</t>
  </si>
  <si>
    <t>O04618</t>
  </si>
  <si>
    <t>1724</t>
  </si>
  <si>
    <t>O04619</t>
  </si>
  <si>
    <t>1732</t>
  </si>
  <si>
    <t>O04621</t>
  </si>
  <si>
    <t>O04622</t>
  </si>
  <si>
    <t>O04623</t>
  </si>
  <si>
    <t>O04624</t>
  </si>
  <si>
    <t>O04625</t>
  </si>
  <si>
    <t>O04626</t>
  </si>
  <si>
    <t>1443</t>
  </si>
  <si>
    <t>O04627</t>
  </si>
  <si>
    <t>O04628</t>
  </si>
  <si>
    <t>O04629</t>
  </si>
  <si>
    <t>O04630</t>
  </si>
  <si>
    <t>O04631</t>
  </si>
  <si>
    <t>O04632</t>
  </si>
  <si>
    <t>O04633</t>
  </si>
  <si>
    <t>1728</t>
  </si>
  <si>
    <t>O04634</t>
  </si>
  <si>
    <t>O04635</t>
  </si>
  <si>
    <t>O04636</t>
  </si>
  <si>
    <t>1730</t>
  </si>
  <si>
    <t>O04638</t>
  </si>
  <si>
    <t>O04639</t>
  </si>
  <si>
    <t>1721</t>
  </si>
  <si>
    <t>O04640</t>
  </si>
  <si>
    <t>1731</t>
  </si>
  <si>
    <t>O04643</t>
  </si>
  <si>
    <t>O04644</t>
  </si>
  <si>
    <t>O04645</t>
  </si>
  <si>
    <t>O04646</t>
  </si>
  <si>
    <t>O04647</t>
  </si>
  <si>
    <t>1716</t>
  </si>
  <si>
    <t>O04648</t>
  </si>
  <si>
    <t>1735</t>
  </si>
  <si>
    <t>O04649</t>
  </si>
  <si>
    <t>O04650</t>
  </si>
  <si>
    <t>O04651</t>
  </si>
  <si>
    <t>O04652</t>
  </si>
  <si>
    <t>O04653</t>
  </si>
  <si>
    <t>O04654</t>
  </si>
  <si>
    <t>O04655</t>
  </si>
  <si>
    <t>1736</t>
  </si>
  <si>
    <t>O04656</t>
  </si>
  <si>
    <t>O04657</t>
  </si>
  <si>
    <t>O04658</t>
  </si>
  <si>
    <t>O04659</t>
  </si>
  <si>
    <t>1737</t>
  </si>
  <si>
    <t>O04660</t>
  </si>
  <si>
    <t>O04661</t>
  </si>
  <si>
    <t>O04662</t>
  </si>
  <si>
    <t>1738</t>
  </si>
  <si>
    <t>O04665</t>
  </si>
  <si>
    <t>O04666</t>
  </si>
  <si>
    <t>O04667</t>
  </si>
  <si>
    <t>O04668</t>
  </si>
  <si>
    <t>O04669</t>
  </si>
  <si>
    <t>1900</t>
  </si>
  <si>
    <t>O04670</t>
  </si>
  <si>
    <t>1729</t>
  </si>
  <si>
    <t>O04671</t>
  </si>
  <si>
    <t>O04672</t>
  </si>
  <si>
    <t>O04673</t>
  </si>
  <si>
    <t>1875</t>
  </si>
  <si>
    <t>O04674</t>
  </si>
  <si>
    <t>1882</t>
  </si>
  <si>
    <t>O04675</t>
  </si>
  <si>
    <t>O04676</t>
  </si>
  <si>
    <t>O04677</t>
  </si>
  <si>
    <t>O04678</t>
  </si>
  <si>
    <t>O04679</t>
  </si>
  <si>
    <t>O04680</t>
  </si>
  <si>
    <t>O04681</t>
  </si>
  <si>
    <t>1734</t>
  </si>
  <si>
    <t>O04685</t>
  </si>
  <si>
    <t>O04686</t>
  </si>
  <si>
    <t>O04687</t>
  </si>
  <si>
    <t>O04688</t>
  </si>
  <si>
    <t>O04689</t>
  </si>
  <si>
    <t>O04690</t>
  </si>
  <si>
    <t>O04691</t>
  </si>
  <si>
    <t>O04695</t>
  </si>
  <si>
    <t>O04696</t>
  </si>
  <si>
    <t>O04697</t>
  </si>
  <si>
    <t>O04700</t>
  </si>
  <si>
    <t>O04701</t>
  </si>
  <si>
    <t>O04702</t>
  </si>
  <si>
    <t>O04703</t>
  </si>
  <si>
    <t>O04706</t>
  </si>
  <si>
    <t>1093</t>
  </si>
  <si>
    <t>O04708</t>
  </si>
  <si>
    <t>O04709</t>
  </si>
  <si>
    <t>O04711</t>
  </si>
  <si>
    <t>1098</t>
  </si>
  <si>
    <t>O04716</t>
  </si>
  <si>
    <t>O04717</t>
  </si>
  <si>
    <t>O04718</t>
  </si>
  <si>
    <t>O04721</t>
  </si>
  <si>
    <t>1110</t>
  </si>
  <si>
    <t>O04724</t>
  </si>
  <si>
    <t>O04725</t>
  </si>
  <si>
    <t>O04726</t>
  </si>
  <si>
    <t>O04728</t>
  </si>
  <si>
    <t>1117</t>
  </si>
  <si>
    <t>O04730</t>
  </si>
  <si>
    <t>O04731</t>
  </si>
  <si>
    <t>O04733</t>
  </si>
  <si>
    <t>1121</t>
  </si>
  <si>
    <t>O04736</t>
  </si>
  <si>
    <t>1107</t>
  </si>
  <si>
    <t>O04738</t>
  </si>
  <si>
    <t>O04739</t>
  </si>
  <si>
    <t>O04740</t>
  </si>
  <si>
    <t>1112</t>
  </si>
  <si>
    <t>O04741</t>
  </si>
  <si>
    <t>O04745</t>
  </si>
  <si>
    <t>1124</t>
  </si>
  <si>
    <t>O04746</t>
  </si>
  <si>
    <t>O04750</t>
  </si>
  <si>
    <t>1103</t>
  </si>
  <si>
    <t>O04754</t>
  </si>
  <si>
    <t>O04755</t>
  </si>
  <si>
    <t>O04756</t>
  </si>
  <si>
    <t>O04757</t>
  </si>
  <si>
    <t>O04759</t>
  </si>
  <si>
    <t>1102</t>
  </si>
  <si>
    <t>O04761</t>
  </si>
  <si>
    <t>O04762</t>
  </si>
  <si>
    <t>O04764</t>
  </si>
  <si>
    <t>1109</t>
  </si>
  <si>
    <t>O04765</t>
  </si>
  <si>
    <t>1092</t>
  </si>
  <si>
    <t>O04768</t>
  </si>
  <si>
    <t>O04769</t>
  </si>
  <si>
    <t>O04770</t>
  </si>
  <si>
    <t>O04771</t>
  </si>
  <si>
    <t>O04773</t>
  </si>
  <si>
    <t>1116</t>
  </si>
  <si>
    <t>O04775</t>
  </si>
  <si>
    <t>O04776</t>
  </si>
  <si>
    <t>O04778</t>
  </si>
  <si>
    <t>1119</t>
  </si>
  <si>
    <t>O04779</t>
  </si>
  <si>
    <t>1120</t>
  </si>
  <si>
    <t>O04782</t>
  </si>
  <si>
    <t>O04783</t>
  </si>
  <si>
    <t>1149</t>
  </si>
  <si>
    <t>O04784</t>
  </si>
  <si>
    <t>O04786</t>
  </si>
  <si>
    <t>1113</t>
  </si>
  <si>
    <t>O04788</t>
  </si>
  <si>
    <t>O04791</t>
  </si>
  <si>
    <t>O04792</t>
  </si>
  <si>
    <t>O04793</t>
  </si>
  <si>
    <t>O04801</t>
  </si>
  <si>
    <t>1114</t>
  </si>
  <si>
    <t>O04802</t>
  </si>
  <si>
    <t>1096</t>
  </si>
  <si>
    <t>O04803</t>
  </si>
  <si>
    <t>O04804</t>
  </si>
  <si>
    <t>1111</t>
  </si>
  <si>
    <t>O04807</t>
  </si>
  <si>
    <t>1130</t>
  </si>
  <si>
    <t>O04810</t>
  </si>
  <si>
    <t>O04811</t>
  </si>
  <si>
    <t>1099</t>
  </si>
  <si>
    <t>O04812</t>
  </si>
  <si>
    <t>O04813</t>
  </si>
  <si>
    <t>O04814</t>
  </si>
  <si>
    <t>O04815</t>
  </si>
  <si>
    <t>O04818</t>
  </si>
  <si>
    <t>1138</t>
  </si>
  <si>
    <t>O04821</t>
  </si>
  <si>
    <t>O04822</t>
  </si>
  <si>
    <t>O04823</t>
  </si>
  <si>
    <t>O04826</t>
  </si>
  <si>
    <t>1143</t>
  </si>
  <si>
    <t>O04827</t>
  </si>
  <si>
    <t>O04829</t>
  </si>
  <si>
    <t>O04830</t>
  </si>
  <si>
    <t>O04831</t>
  </si>
  <si>
    <t>O04834</t>
  </si>
  <si>
    <t>1146</t>
  </si>
  <si>
    <t>O04837</t>
  </si>
  <si>
    <t>O04838</t>
  </si>
  <si>
    <t>O04839</t>
  </si>
  <si>
    <t>O04840</t>
  </si>
  <si>
    <t>O04844</t>
  </si>
  <si>
    <t>1134</t>
  </si>
  <si>
    <t>O04845</t>
  </si>
  <si>
    <t>O04847</t>
  </si>
  <si>
    <t>O04849</t>
  </si>
  <si>
    <t>1135</t>
  </si>
  <si>
    <t>O04851</t>
  </si>
  <si>
    <t>O04852</t>
  </si>
  <si>
    <t>O04855</t>
  </si>
  <si>
    <t>1104</t>
  </si>
  <si>
    <t>O04860</t>
  </si>
  <si>
    <t>O04861</t>
  </si>
  <si>
    <t>1132</t>
  </si>
  <si>
    <t>O04862</t>
  </si>
  <si>
    <t>O04863</t>
  </si>
  <si>
    <t>O04865</t>
  </si>
  <si>
    <t>O04866</t>
  </si>
  <si>
    <t>O04867</t>
  </si>
  <si>
    <t>O04869</t>
  </si>
  <si>
    <t>1142</t>
  </si>
  <si>
    <t>O04871</t>
  </si>
  <si>
    <t>O04875</t>
  </si>
  <si>
    <t>1144</t>
  </si>
  <si>
    <t>O04877</t>
  </si>
  <si>
    <t>1145</t>
  </si>
  <si>
    <t>O04882</t>
  </si>
  <si>
    <t>1128</t>
  </si>
  <si>
    <t>O04883</t>
  </si>
  <si>
    <t>O04884</t>
  </si>
  <si>
    <t>O04885</t>
  </si>
  <si>
    <t>O04886</t>
  </si>
  <si>
    <t>O04887</t>
  </si>
  <si>
    <t>O04888</t>
  </si>
  <si>
    <t>O04889</t>
  </si>
  <si>
    <t>O04892</t>
  </si>
  <si>
    <t>O04897</t>
  </si>
  <si>
    <t>O04898</t>
  </si>
  <si>
    <t>1141</t>
  </si>
  <si>
    <t>O04899</t>
  </si>
  <si>
    <t>O04900</t>
  </si>
  <si>
    <t>O04901</t>
  </si>
  <si>
    <t>O04902</t>
  </si>
  <si>
    <t>O04906</t>
  </si>
  <si>
    <t>1150</t>
  </si>
  <si>
    <t>O04908</t>
  </si>
  <si>
    <t>1148</t>
  </si>
  <si>
    <t>O04915</t>
  </si>
  <si>
    <t>O04918</t>
  </si>
  <si>
    <t>O04920</t>
  </si>
  <si>
    <t>1140</t>
  </si>
  <si>
    <t>O04922</t>
  </si>
  <si>
    <t>O04923</t>
  </si>
  <si>
    <t>O04925</t>
  </si>
  <si>
    <t>1152</t>
  </si>
  <si>
    <t>O04926</t>
  </si>
  <si>
    <t>1147</t>
  </si>
  <si>
    <t>O04929</t>
  </si>
  <si>
    <t>O04930</t>
  </si>
  <si>
    <t>O04931</t>
  </si>
  <si>
    <t>O04932</t>
  </si>
  <si>
    <t>O04934</t>
  </si>
  <si>
    <t>1127</t>
  </si>
  <si>
    <t>O04936</t>
  </si>
  <si>
    <t>1137</t>
  </si>
  <si>
    <t>O04945</t>
  </si>
  <si>
    <t>O04946</t>
  </si>
  <si>
    <t>O04947</t>
  </si>
  <si>
    <t>O04948</t>
  </si>
  <si>
    <t>O04949</t>
  </si>
  <si>
    <t>O04950</t>
  </si>
  <si>
    <t>O04951</t>
  </si>
  <si>
    <t>O04952</t>
  </si>
  <si>
    <t>O04953</t>
  </si>
  <si>
    <t>O04954</t>
  </si>
  <si>
    <t>O04955</t>
  </si>
  <si>
    <t>O04956</t>
  </si>
  <si>
    <t>1133</t>
  </si>
  <si>
    <t>O04958</t>
  </si>
  <si>
    <t>1131</t>
  </si>
  <si>
    <t>O04959</t>
  </si>
  <si>
    <t>1136</t>
  </si>
  <si>
    <t>O04964</t>
  </si>
  <si>
    <t>O04965</t>
  </si>
  <si>
    <t>O04966</t>
  </si>
  <si>
    <t>O04967</t>
  </si>
  <si>
    <t>O04968</t>
  </si>
  <si>
    <t>O04969</t>
  </si>
  <si>
    <t>O04970</t>
  </si>
  <si>
    <t>O04974</t>
  </si>
  <si>
    <t>O04976</t>
  </si>
  <si>
    <t>O04977</t>
  </si>
  <si>
    <t>O04980</t>
  </si>
  <si>
    <t>1126</t>
  </si>
  <si>
    <t>O04982</t>
  </si>
  <si>
    <t>1151</t>
  </si>
  <si>
    <t>O04983</t>
  </si>
  <si>
    <t>O04985</t>
  </si>
  <si>
    <t>O04988</t>
  </si>
  <si>
    <t>O04989</t>
  </si>
  <si>
    <t>O04990</t>
  </si>
  <si>
    <t>O04991</t>
  </si>
  <si>
    <t>O04992</t>
  </si>
  <si>
    <t>O04993</t>
  </si>
  <si>
    <t>O04994</t>
  </si>
  <si>
    <t>O04995</t>
  </si>
  <si>
    <t>O04997</t>
  </si>
  <si>
    <t>1129</t>
  </si>
  <si>
    <t>O04998</t>
  </si>
  <si>
    <t>1139</t>
  </si>
  <si>
    <t>O05001</t>
  </si>
  <si>
    <t>O05002</t>
  </si>
  <si>
    <t>O05003</t>
  </si>
  <si>
    <t>O05005</t>
  </si>
  <si>
    <t>1088</t>
  </si>
  <si>
    <t>O05009</t>
  </si>
  <si>
    <t>O05010</t>
  </si>
  <si>
    <t>1108</t>
  </si>
  <si>
    <t>O05014</t>
  </si>
  <si>
    <t>1101</t>
  </si>
  <si>
    <t>O05015</t>
  </si>
  <si>
    <t>O05017</t>
  </si>
  <si>
    <t>1122</t>
  </si>
  <si>
    <t>O05019</t>
  </si>
  <si>
    <t>1123</t>
  </si>
  <si>
    <t>O05020</t>
  </si>
  <si>
    <t>O05021</t>
  </si>
  <si>
    <t>O05022</t>
  </si>
  <si>
    <t>O05024</t>
  </si>
  <si>
    <t>O05026</t>
  </si>
  <si>
    <t>O05028</t>
  </si>
  <si>
    <t>1097</t>
  </si>
  <si>
    <t>O05030</t>
  </si>
  <si>
    <t>O05031</t>
  </si>
  <si>
    <t>O05033</t>
  </si>
  <si>
    <t>O05035</t>
  </si>
  <si>
    <t>O05036</t>
  </si>
  <si>
    <t>1100</t>
  </si>
  <si>
    <t>O05038</t>
  </si>
  <si>
    <t>O05039</t>
  </si>
  <si>
    <t>O05040</t>
  </si>
  <si>
    <t>O05041</t>
  </si>
  <si>
    <t>O05044</t>
  </si>
  <si>
    <t>1089</t>
  </si>
  <si>
    <t>O05046</t>
  </si>
  <si>
    <t>O05047</t>
  </si>
  <si>
    <t>O05049</t>
  </si>
  <si>
    <t>1095</t>
  </si>
  <si>
    <t>O05051</t>
  </si>
  <si>
    <t>O05052</t>
  </si>
  <si>
    <t>O05057</t>
  </si>
  <si>
    <t>1105</t>
  </si>
  <si>
    <t>O05059</t>
  </si>
  <si>
    <t>O05063</t>
  </si>
  <si>
    <t>O05066</t>
  </si>
  <si>
    <t>O05067</t>
  </si>
  <si>
    <t>O05068</t>
  </si>
  <si>
    <t>O05080</t>
  </si>
  <si>
    <t>O05081</t>
  </si>
  <si>
    <t>O05082</t>
  </si>
  <si>
    <t>O05086</t>
  </si>
  <si>
    <t>O05087</t>
  </si>
  <si>
    <t>O05088</t>
  </si>
  <si>
    <t>O05089</t>
  </si>
  <si>
    <t>O05090</t>
  </si>
  <si>
    <t>O05091</t>
  </si>
  <si>
    <t>O05092</t>
  </si>
  <si>
    <t>O05093</t>
  </si>
  <si>
    <t>O05094</t>
  </si>
  <si>
    <t>O05095</t>
  </si>
  <si>
    <t>O05097</t>
  </si>
  <si>
    <t>O05100</t>
  </si>
  <si>
    <t>0620</t>
  </si>
  <si>
    <t>7502</t>
  </si>
  <si>
    <t>00332</t>
  </si>
  <si>
    <t>O05101</t>
  </si>
  <si>
    <t>1523</t>
  </si>
  <si>
    <t>O05106</t>
  </si>
  <si>
    <t>O05107</t>
  </si>
  <si>
    <t>1537</t>
  </si>
  <si>
    <t>O05108</t>
  </si>
  <si>
    <t>O05110</t>
  </si>
  <si>
    <t>1524</t>
  </si>
  <si>
    <t>O05112</t>
  </si>
  <si>
    <t>O05113</t>
  </si>
  <si>
    <t>O05114</t>
  </si>
  <si>
    <t>1525</t>
  </si>
  <si>
    <t>O05115</t>
  </si>
  <si>
    <t>O05117</t>
  </si>
  <si>
    <t>O05118</t>
  </si>
  <si>
    <t>O05119</t>
  </si>
  <si>
    <t>1526</t>
  </si>
  <si>
    <t>O05120</t>
  </si>
  <si>
    <t>O05121</t>
  </si>
  <si>
    <t>O05125</t>
  </si>
  <si>
    <t>O05128</t>
  </si>
  <si>
    <t>1529</t>
  </si>
  <si>
    <t>O05129</t>
  </si>
  <si>
    <t>O05130</t>
  </si>
  <si>
    <t>1528</t>
  </si>
  <si>
    <t>O05135</t>
  </si>
  <si>
    <t>O05140</t>
  </si>
  <si>
    <t>O05142</t>
  </si>
  <si>
    <t>1527</t>
  </si>
  <si>
    <t>O05143</t>
  </si>
  <si>
    <t>1541</t>
  </si>
  <si>
    <t>O05146</t>
  </si>
  <si>
    <t>O05147</t>
  </si>
  <si>
    <t>O05148</t>
  </si>
  <si>
    <t>O05149</t>
  </si>
  <si>
    <t>00224</t>
  </si>
  <si>
    <t>O05150</t>
  </si>
  <si>
    <t>1530</t>
  </si>
  <si>
    <t>O05153</t>
  </si>
  <si>
    <t>O05154</t>
  </si>
  <si>
    <t>O05155</t>
  </si>
  <si>
    <t>1532</t>
  </si>
  <si>
    <t>O05158</t>
  </si>
  <si>
    <t>O05159</t>
  </si>
  <si>
    <t>O05160</t>
  </si>
  <si>
    <t>1533</t>
  </si>
  <si>
    <t>O05161</t>
  </si>
  <si>
    <t>O05165</t>
  </si>
  <si>
    <t>O05166</t>
  </si>
  <si>
    <t>O05167</t>
  </si>
  <si>
    <t>O05168</t>
  </si>
  <si>
    <t>1534</t>
  </si>
  <si>
    <t>O05169</t>
  </si>
  <si>
    <t>O05171</t>
  </si>
  <si>
    <t>O05172</t>
  </si>
  <si>
    <t>O05173</t>
  </si>
  <si>
    <t>1535</t>
  </si>
  <si>
    <t>O05175</t>
  </si>
  <si>
    <t>O05176</t>
  </si>
  <si>
    <t>1538</t>
  </si>
  <si>
    <t>O05177</t>
  </si>
  <si>
    <t>O05178</t>
  </si>
  <si>
    <t>O05179</t>
  </si>
  <si>
    <t>1545</t>
  </si>
  <si>
    <t>O05183</t>
  </si>
  <si>
    <t>O05184</t>
  </si>
  <si>
    <t>O05185</t>
  </si>
  <si>
    <t>O05186</t>
  </si>
  <si>
    <t>O05187</t>
  </si>
  <si>
    <t>1540</t>
  </si>
  <si>
    <t>O05190</t>
  </si>
  <si>
    <t>O05191</t>
  </si>
  <si>
    <t>O05192</t>
  </si>
  <si>
    <t>1539</t>
  </si>
  <si>
    <t>O05193</t>
  </si>
  <si>
    <t>O05198</t>
  </si>
  <si>
    <t>1245</t>
  </si>
  <si>
    <t>O05200</t>
  </si>
  <si>
    <t>O05201</t>
  </si>
  <si>
    <t>O05202</t>
  </si>
  <si>
    <t>O05203</t>
  </si>
  <si>
    <t>1542</t>
  </si>
  <si>
    <t>O05205</t>
  </si>
  <si>
    <t>O05206</t>
  </si>
  <si>
    <t>O05207</t>
  </si>
  <si>
    <t>1543</t>
  </si>
  <si>
    <t>O05210</t>
  </si>
  <si>
    <t>O05212</t>
  </si>
  <si>
    <t>O05213</t>
  </si>
  <si>
    <t>1266</t>
  </si>
  <si>
    <t>O05214</t>
  </si>
  <si>
    <t>1544</t>
  </si>
  <si>
    <t>O05218</t>
  </si>
  <si>
    <t>O05219</t>
  </si>
  <si>
    <t>1531</t>
  </si>
  <si>
    <t>O05220</t>
  </si>
  <si>
    <t>O05221</t>
  </si>
  <si>
    <t>1546</t>
  </si>
  <si>
    <t>O05222</t>
  </si>
  <si>
    <t>O05226</t>
  </si>
  <si>
    <t>O05228</t>
  </si>
  <si>
    <t>O05229</t>
  </si>
  <si>
    <t>1547</t>
  </si>
  <si>
    <t>O05231</t>
  </si>
  <si>
    <t>O05232</t>
  </si>
  <si>
    <t>O05233</t>
  </si>
  <si>
    <t>1536</t>
  </si>
  <si>
    <t>O05234</t>
  </si>
  <si>
    <t>O05240</t>
  </si>
  <si>
    <t>O05241</t>
  </si>
  <si>
    <t>O05243</t>
  </si>
  <si>
    <t>1265</t>
  </si>
  <si>
    <t>O05244</t>
  </si>
  <si>
    <t>O05247</t>
  </si>
  <si>
    <t>O05249</t>
  </si>
  <si>
    <t>O05250</t>
  </si>
  <si>
    <t>O05251</t>
  </si>
  <si>
    <t>O05252</t>
  </si>
  <si>
    <t>O05254</t>
  </si>
  <si>
    <t>O05255</t>
  </si>
  <si>
    <t>1267</t>
  </si>
  <si>
    <t>O05256</t>
  </si>
  <si>
    <t>O05260</t>
  </si>
  <si>
    <t>O05261</t>
  </si>
  <si>
    <t>1270</t>
  </si>
  <si>
    <t>O05262</t>
  </si>
  <si>
    <t>O05264</t>
  </si>
  <si>
    <t>1268</t>
  </si>
  <si>
    <t>O05265</t>
  </si>
  <si>
    <t>O05266</t>
  </si>
  <si>
    <t>1269</t>
  </si>
  <si>
    <t>O05268</t>
  </si>
  <si>
    <t>O05269</t>
  </si>
  <si>
    <t>O05270</t>
  </si>
  <si>
    <t>1271</t>
  </si>
  <si>
    <t>O05272</t>
  </si>
  <si>
    <t>O05274</t>
  </si>
  <si>
    <t>O05275</t>
  </si>
  <si>
    <t>O05276</t>
  </si>
  <si>
    <t>1273</t>
  </si>
  <si>
    <t>O05277</t>
  </si>
  <si>
    <t>O05280</t>
  </si>
  <si>
    <t>O05282</t>
  </si>
  <si>
    <t>O05283</t>
  </si>
  <si>
    <t>O05284</t>
  </si>
  <si>
    <t>O05285</t>
  </si>
  <si>
    <t>O05286</t>
  </si>
  <si>
    <t>1274</t>
  </si>
  <si>
    <t>O05289</t>
  </si>
  <si>
    <t>O05290</t>
  </si>
  <si>
    <t>O05291</t>
  </si>
  <si>
    <t>O05294</t>
  </si>
  <si>
    <t>1275</t>
  </si>
  <si>
    <t>O05295</t>
  </si>
  <si>
    <t>O05297</t>
  </si>
  <si>
    <t>1276</t>
  </si>
  <si>
    <t>O05299</t>
  </si>
  <si>
    <t>O05300</t>
  </si>
  <si>
    <t>O05301</t>
  </si>
  <si>
    <t>1277</t>
  </si>
  <si>
    <t>O05302</t>
  </si>
  <si>
    <t>1287</t>
  </si>
  <si>
    <t>O05306</t>
  </si>
  <si>
    <t>O05307</t>
  </si>
  <si>
    <t>O05308</t>
  </si>
  <si>
    <t>O05309</t>
  </si>
  <si>
    <t>O05310</t>
  </si>
  <si>
    <t>1278</t>
  </si>
  <si>
    <t>O05312</t>
  </si>
  <si>
    <t>O05313</t>
  </si>
  <si>
    <t>O05314</t>
  </si>
  <si>
    <t>1279</t>
  </si>
  <si>
    <t>O05315</t>
  </si>
  <si>
    <t>1286</t>
  </si>
  <si>
    <t>O05316</t>
  </si>
  <si>
    <t>O05320</t>
  </si>
  <si>
    <t>O05321</t>
  </si>
  <si>
    <t>O05322</t>
  </si>
  <si>
    <t>O05323</t>
  </si>
  <si>
    <t>O05324</t>
  </si>
  <si>
    <t>O05325</t>
  </si>
  <si>
    <t>O05326</t>
  </si>
  <si>
    <t>1281</t>
  </si>
  <si>
    <t>O05330</t>
  </si>
  <si>
    <t>O05331</t>
  </si>
  <si>
    <t>O05332</t>
  </si>
  <si>
    <t>1280</t>
  </si>
  <si>
    <t>O05336</t>
  </si>
  <si>
    <t>O05337</t>
  </si>
  <si>
    <t>1282</t>
  </si>
  <si>
    <t>O05338</t>
  </si>
  <si>
    <t>O05341</t>
  </si>
  <si>
    <t>O05342</t>
  </si>
  <si>
    <t>O05343</t>
  </si>
  <si>
    <t>O05344</t>
  </si>
  <si>
    <t>O05345</t>
  </si>
  <si>
    <t>1283</t>
  </si>
  <si>
    <t>O05347</t>
  </si>
  <si>
    <t>O05348</t>
  </si>
  <si>
    <t>O05349</t>
  </si>
  <si>
    <t>1285</t>
  </si>
  <si>
    <t>O05350</t>
  </si>
  <si>
    <t>O05352</t>
  </si>
  <si>
    <t>O05353</t>
  </si>
  <si>
    <t>1288</t>
  </si>
  <si>
    <t>O05356</t>
  </si>
  <si>
    <t>O05357</t>
  </si>
  <si>
    <t>O05358</t>
  </si>
  <si>
    <t>1289</t>
  </si>
  <si>
    <t>O05363</t>
  </si>
  <si>
    <t>1284</t>
  </si>
  <si>
    <t>O05369</t>
  </si>
  <si>
    <t>O05370</t>
  </si>
  <si>
    <t>O05371</t>
  </si>
  <si>
    <t>1778</t>
  </si>
  <si>
    <t>O05372</t>
  </si>
  <si>
    <t>O05373</t>
  </si>
  <si>
    <t>1780</t>
  </si>
  <si>
    <t>O05375</t>
  </si>
  <si>
    <t>O05377</t>
  </si>
  <si>
    <t>1781</t>
  </si>
  <si>
    <t>O05378</t>
  </si>
  <si>
    <t>O05379</t>
  </si>
  <si>
    <t>O05381</t>
  </si>
  <si>
    <t>1783</t>
  </si>
  <si>
    <t>O05383</t>
  </si>
  <si>
    <t>O05384</t>
  </si>
  <si>
    <t>O05389</t>
  </si>
  <si>
    <t>1786</t>
  </si>
  <si>
    <t>O05391</t>
  </si>
  <si>
    <t>O05394</t>
  </si>
  <si>
    <t>1787</t>
  </si>
  <si>
    <t>O05395</t>
  </si>
  <si>
    <t>O05396</t>
  </si>
  <si>
    <t>O05400</t>
  </si>
  <si>
    <t>1788</t>
  </si>
  <si>
    <t>O05401</t>
  </si>
  <si>
    <t>1782</t>
  </si>
  <si>
    <t>O05402</t>
  </si>
  <si>
    <t>O05403</t>
  </si>
  <si>
    <t>O05405</t>
  </si>
  <si>
    <t>1784</t>
  </si>
  <si>
    <t>O05408</t>
  </si>
  <si>
    <t>1789</t>
  </si>
  <si>
    <t>O05409</t>
  </si>
  <si>
    <t>O05410</t>
  </si>
  <si>
    <t>O05411</t>
  </si>
  <si>
    <t>O05412</t>
  </si>
  <si>
    <t>1790</t>
  </si>
  <si>
    <t>O05413</t>
  </si>
  <si>
    <t>1801</t>
  </si>
  <si>
    <t>O05417</t>
  </si>
  <si>
    <t>O05418</t>
  </si>
  <si>
    <t>O05419</t>
  </si>
  <si>
    <t>O05420</t>
  </si>
  <si>
    <t>1793</t>
  </si>
  <si>
    <t>O05421</t>
  </si>
  <si>
    <t>O05423</t>
  </si>
  <si>
    <t>O05425</t>
  </si>
  <si>
    <t>O05426</t>
  </si>
  <si>
    <t>1794</t>
  </si>
  <si>
    <t>O05427</t>
  </si>
  <si>
    <t>1796</t>
  </si>
  <si>
    <t>O05428</t>
  </si>
  <si>
    <t>O05429</t>
  </si>
  <si>
    <t>O05434</t>
  </si>
  <si>
    <t>O05435</t>
  </si>
  <si>
    <t>O05436</t>
  </si>
  <si>
    <t>O05437</t>
  </si>
  <si>
    <t>O05438</t>
  </si>
  <si>
    <t>O05439</t>
  </si>
  <si>
    <t>O05440</t>
  </si>
  <si>
    <t>O05441</t>
  </si>
  <si>
    <t>1795</t>
  </si>
  <si>
    <t>O05442</t>
  </si>
  <si>
    <t>1785</t>
  </si>
  <si>
    <t>O05446</t>
  </si>
  <si>
    <t>O05447</t>
  </si>
  <si>
    <t>O05448</t>
  </si>
  <si>
    <t>O05449</t>
  </si>
  <si>
    <t>O05450</t>
  </si>
  <si>
    <t>1174</t>
  </si>
  <si>
    <t>O05452</t>
  </si>
  <si>
    <t>O05453</t>
  </si>
  <si>
    <t>O05454</t>
  </si>
  <si>
    <t>1798</t>
  </si>
  <si>
    <t>O05456</t>
  </si>
  <si>
    <t>O05457</t>
  </si>
  <si>
    <t>O05458</t>
  </si>
  <si>
    <t>1799</t>
  </si>
  <si>
    <t>O05459</t>
  </si>
  <si>
    <t>1797</t>
  </si>
  <si>
    <t>O05463</t>
  </si>
  <si>
    <t>O05464</t>
  </si>
  <si>
    <t>O05465</t>
  </si>
  <si>
    <t>O05466</t>
  </si>
  <si>
    <t>O05467</t>
  </si>
  <si>
    <t>1802</t>
  </si>
  <si>
    <t>O05468</t>
  </si>
  <si>
    <t>1779</t>
  </si>
  <si>
    <t>O05472</t>
  </si>
  <si>
    <t>O05473</t>
  </si>
  <si>
    <t>O05474</t>
  </si>
  <si>
    <t>O05475</t>
  </si>
  <si>
    <t>O05476</t>
  </si>
  <si>
    <t>1803</t>
  </si>
  <si>
    <t>O05479</t>
  </si>
  <si>
    <t>O05480</t>
  </si>
  <si>
    <t>O05481</t>
  </si>
  <si>
    <t>1804</t>
  </si>
  <si>
    <t>O05484</t>
  </si>
  <si>
    <t>O05485</t>
  </si>
  <si>
    <t>O05486</t>
  </si>
  <si>
    <t>1791</t>
  </si>
  <si>
    <t>O05487</t>
  </si>
  <si>
    <t>1800</t>
  </si>
  <si>
    <t>O05492</t>
  </si>
  <si>
    <t>O05493</t>
  </si>
  <si>
    <t>O05494</t>
  </si>
  <si>
    <t>O05496</t>
  </si>
  <si>
    <t>O05497</t>
  </si>
  <si>
    <t>1792</t>
  </si>
  <si>
    <t>O05498</t>
  </si>
  <si>
    <t>O05499</t>
  </si>
  <si>
    <t>O05500</t>
  </si>
  <si>
    <t>O05508</t>
  </si>
  <si>
    <t>O05509</t>
  </si>
  <si>
    <t>O05510</t>
  </si>
  <si>
    <t>1343</t>
  </si>
  <si>
    <t>O05512</t>
  </si>
  <si>
    <t>O05514</t>
  </si>
  <si>
    <t>O05515</t>
  </si>
  <si>
    <t>O05516</t>
  </si>
  <si>
    <t>O05520</t>
  </si>
  <si>
    <t>1345</t>
  </si>
  <si>
    <t>O05522</t>
  </si>
  <si>
    <t>O05523</t>
  </si>
  <si>
    <t>O05524</t>
  </si>
  <si>
    <t>O05525</t>
  </si>
  <si>
    <t>O05526</t>
  </si>
  <si>
    <t>1346</t>
  </si>
  <si>
    <t>O05528</t>
  </si>
  <si>
    <t>O05529</t>
  </si>
  <si>
    <t>O05530</t>
  </si>
  <si>
    <t>O05531</t>
  </si>
  <si>
    <t>1347</t>
  </si>
  <si>
    <t>O05534</t>
  </si>
  <si>
    <t>O05535</t>
  </si>
  <si>
    <t>O05536</t>
  </si>
  <si>
    <t>1348</t>
  </si>
  <si>
    <t>O05537</t>
  </si>
  <si>
    <t>O05539</t>
  </si>
  <si>
    <t>1351</t>
  </si>
  <si>
    <t>O05540</t>
  </si>
  <si>
    <t>O05542</t>
  </si>
  <si>
    <t>1350</t>
  </si>
  <si>
    <t>O05543</t>
  </si>
  <si>
    <t>O05544</t>
  </si>
  <si>
    <t>1349</t>
  </si>
  <si>
    <t>O05548</t>
  </si>
  <si>
    <t>O05549</t>
  </si>
  <si>
    <t>1352</t>
  </si>
  <si>
    <t>O05551</t>
  </si>
  <si>
    <t>O05552</t>
  </si>
  <si>
    <t>O05553</t>
  </si>
  <si>
    <t>1353</t>
  </si>
  <si>
    <t>O05555</t>
  </si>
  <si>
    <t>O05556</t>
  </si>
  <si>
    <t>O05558</t>
  </si>
  <si>
    <t>1025</t>
  </si>
  <si>
    <t>O05559</t>
  </si>
  <si>
    <t>O05561</t>
  </si>
  <si>
    <t>O05564</t>
  </si>
  <si>
    <t>1027</t>
  </si>
  <si>
    <t>O05566</t>
  </si>
  <si>
    <t>O05568</t>
  </si>
  <si>
    <t>O05569</t>
  </si>
  <si>
    <t>O05570</t>
  </si>
  <si>
    <t>1039</t>
  </si>
  <si>
    <t>O05572</t>
  </si>
  <si>
    <t>O05573</t>
  </si>
  <si>
    <t>O05574</t>
  </si>
  <si>
    <t>O05575</t>
  </si>
  <si>
    <t>1028</t>
  </si>
  <si>
    <t>O05576</t>
  </si>
  <si>
    <t>1024</t>
  </si>
  <si>
    <t>O05580</t>
  </si>
  <si>
    <t>O05581</t>
  </si>
  <si>
    <t>O05582</t>
  </si>
  <si>
    <t>O05583</t>
  </si>
  <si>
    <t>1029</t>
  </si>
  <si>
    <t>O05584</t>
  </si>
  <si>
    <t>O05587</t>
  </si>
  <si>
    <t>O05588</t>
  </si>
  <si>
    <t>O05589</t>
  </si>
  <si>
    <t>O05590</t>
  </si>
  <si>
    <t>O05591</t>
  </si>
  <si>
    <t>1030</t>
  </si>
  <si>
    <t>O05595</t>
  </si>
  <si>
    <t>O05596</t>
  </si>
  <si>
    <t>O05597</t>
  </si>
  <si>
    <t>1031</t>
  </si>
  <si>
    <t>O05600</t>
  </si>
  <si>
    <t>O05601</t>
  </si>
  <si>
    <t>O05602</t>
  </si>
  <si>
    <t>1034</t>
  </si>
  <si>
    <t>O05604</t>
  </si>
  <si>
    <t>O05605</t>
  </si>
  <si>
    <t>O05606</t>
  </si>
  <si>
    <t>O05608</t>
  </si>
  <si>
    <t>O05609</t>
  </si>
  <si>
    <t>O05612</t>
  </si>
  <si>
    <t>1032</t>
  </si>
  <si>
    <t>O05613</t>
  </si>
  <si>
    <t>O05614</t>
  </si>
  <si>
    <t>1033</t>
  </si>
  <si>
    <t>O05616</t>
  </si>
  <si>
    <t>O05617</t>
  </si>
  <si>
    <t>O05618</t>
  </si>
  <si>
    <t>1036</t>
  </si>
  <si>
    <t>O05620</t>
  </si>
  <si>
    <t>O05625</t>
  </si>
  <si>
    <t>1037</t>
  </si>
  <si>
    <t>O05626</t>
  </si>
  <si>
    <t>1272</t>
  </si>
  <si>
    <t>O05630</t>
  </si>
  <si>
    <t>O05631</t>
  </si>
  <si>
    <t>O05632</t>
  </si>
  <si>
    <t>O05633</t>
  </si>
  <si>
    <t>O05634</t>
  </si>
  <si>
    <t>O05635</t>
  </si>
  <si>
    <t>O05638</t>
  </si>
  <si>
    <t>O05640</t>
  </si>
  <si>
    <t>O05641</t>
  </si>
  <si>
    <t>O05642</t>
  </si>
  <si>
    <t>1045</t>
  </si>
  <si>
    <t>O05647</t>
  </si>
  <si>
    <t>O05648</t>
  </si>
  <si>
    <t>1046</t>
  </si>
  <si>
    <t>O05649</t>
  </si>
  <si>
    <t>O05650</t>
  </si>
  <si>
    <t>O05651</t>
  </si>
  <si>
    <t>O05652</t>
  </si>
  <si>
    <t>1044</t>
  </si>
  <si>
    <t>O05654</t>
  </si>
  <si>
    <t>O05655</t>
  </si>
  <si>
    <t>O05656</t>
  </si>
  <si>
    <t>1047</t>
  </si>
  <si>
    <t>O05661</t>
  </si>
  <si>
    <t>O05662</t>
  </si>
  <si>
    <t>O05663</t>
  </si>
  <si>
    <t>O05664</t>
  </si>
  <si>
    <t>O05665</t>
  </si>
  <si>
    <t>1048</t>
  </si>
  <si>
    <t>O05668</t>
  </si>
  <si>
    <t>O05669</t>
  </si>
  <si>
    <t>O05671</t>
  </si>
  <si>
    <t>O05672</t>
  </si>
  <si>
    <t>O05679</t>
  </si>
  <si>
    <t>O05680</t>
  </si>
  <si>
    <t>O05681</t>
  </si>
  <si>
    <t>O05682</t>
  </si>
  <si>
    <t>O05687</t>
  </si>
  <si>
    <t>O05689</t>
  </si>
  <si>
    <t>O05692</t>
  </si>
  <si>
    <t>O05694</t>
  </si>
  <si>
    <t>O05695</t>
  </si>
  <si>
    <t>O05696</t>
  </si>
  <si>
    <t>O05701</t>
  </si>
  <si>
    <t>O05706</t>
  </si>
  <si>
    <t>O05709</t>
  </si>
  <si>
    <t>O05710</t>
  </si>
  <si>
    <t>O05711</t>
  </si>
  <si>
    <t>O05712</t>
  </si>
  <si>
    <t>O05716</t>
  </si>
  <si>
    <t>1473</t>
  </si>
  <si>
    <t>O05717</t>
  </si>
  <si>
    <t>O05718</t>
  </si>
  <si>
    <t>O05720</t>
  </si>
  <si>
    <t>O05723</t>
  </si>
  <si>
    <t>O05731</t>
  </si>
  <si>
    <t>O05732</t>
  </si>
  <si>
    <t>O05733</t>
  </si>
  <si>
    <t>O05735</t>
  </si>
  <si>
    <t>O05736</t>
  </si>
  <si>
    <t>O05738</t>
  </si>
  <si>
    <t>O05740</t>
  </si>
  <si>
    <t>O05744</t>
  </si>
  <si>
    <t>O05745</t>
  </si>
  <si>
    <t>O05748</t>
  </si>
  <si>
    <t>O05749</t>
  </si>
  <si>
    <t>1757</t>
  </si>
  <si>
    <t>O05751</t>
  </si>
  <si>
    <t>O05752</t>
  </si>
  <si>
    <t>O05753</t>
  </si>
  <si>
    <t>O05754</t>
  </si>
  <si>
    <t>O05755</t>
  </si>
  <si>
    <t>O05756</t>
  </si>
  <si>
    <t>O05757</t>
  </si>
  <si>
    <t>O05759</t>
  </si>
  <si>
    <t>O05760</t>
  </si>
  <si>
    <t>O05761</t>
  </si>
  <si>
    <t>O05762</t>
  </si>
  <si>
    <t>O05763</t>
  </si>
  <si>
    <t>O05771</t>
  </si>
  <si>
    <t>O05772</t>
  </si>
  <si>
    <t>O05773</t>
  </si>
  <si>
    <t>O05775</t>
  </si>
  <si>
    <t>00233</t>
  </si>
  <si>
    <t>O05776</t>
  </si>
  <si>
    <t>O05777</t>
  </si>
  <si>
    <t>1763</t>
  </si>
  <si>
    <t>O05781</t>
  </si>
  <si>
    <t>O05782</t>
  </si>
  <si>
    <t>O05783</t>
  </si>
  <si>
    <t>1756</t>
  </si>
  <si>
    <t>O05784</t>
  </si>
  <si>
    <t>1759</t>
  </si>
  <si>
    <t>O05785</t>
  </si>
  <si>
    <t>O05786</t>
  </si>
  <si>
    <t>1752</t>
  </si>
  <si>
    <t>O05793</t>
  </si>
  <si>
    <t>O05794</t>
  </si>
  <si>
    <t>O05795</t>
  </si>
  <si>
    <t>O05796</t>
  </si>
  <si>
    <t>O05797</t>
  </si>
  <si>
    <t>O05798</t>
  </si>
  <si>
    <t>O05799</t>
  </si>
  <si>
    <t>O05800</t>
  </si>
  <si>
    <t>O05801</t>
  </si>
  <si>
    <t>O05802</t>
  </si>
  <si>
    <t>O05803</t>
  </si>
  <si>
    <t>1776</t>
  </si>
  <si>
    <t>O05805</t>
  </si>
  <si>
    <t>O05806</t>
  </si>
  <si>
    <t>1773</t>
  </si>
  <si>
    <t>O05807</t>
  </si>
  <si>
    <t>1775</t>
  </si>
  <si>
    <t>O05808</t>
  </si>
  <si>
    <t>O05809</t>
  </si>
  <si>
    <t>1770</t>
  </si>
  <si>
    <t>O05810</t>
  </si>
  <si>
    <t>O05816</t>
  </si>
  <si>
    <t>O05817</t>
  </si>
  <si>
    <t>O05818</t>
  </si>
  <si>
    <t>O05819</t>
  </si>
  <si>
    <t>O05820</t>
  </si>
  <si>
    <t>O05821</t>
  </si>
  <si>
    <t>O05822</t>
  </si>
  <si>
    <t>1766</t>
  </si>
  <si>
    <t>O05823</t>
  </si>
  <si>
    <t>1767</t>
  </si>
  <si>
    <t>O05830</t>
  </si>
  <si>
    <t>O05831</t>
  </si>
  <si>
    <t>1751</t>
  </si>
  <si>
    <t>O05832</t>
  </si>
  <si>
    <t>O05833</t>
  </si>
  <si>
    <t>O05834</t>
  </si>
  <si>
    <t>O05835</t>
  </si>
  <si>
    <t>O05836</t>
  </si>
  <si>
    <t>O05837</t>
  </si>
  <si>
    <t>O05838</t>
  </si>
  <si>
    <t>O05839</t>
  </si>
  <si>
    <t>1746</t>
  </si>
  <si>
    <t>O05844</t>
  </si>
  <si>
    <t>O05845</t>
  </si>
  <si>
    <t>O05846</t>
  </si>
  <si>
    <t>1750</t>
  </si>
  <si>
    <t>O05847</t>
  </si>
  <si>
    <t>O05848</t>
  </si>
  <si>
    <t>O05849</t>
  </si>
  <si>
    <t>1761</t>
  </si>
  <si>
    <t>O05850</t>
  </si>
  <si>
    <t>1758</t>
  </si>
  <si>
    <t>O05851</t>
  </si>
  <si>
    <t>O05855</t>
  </si>
  <si>
    <t>O05856</t>
  </si>
  <si>
    <t>O05857</t>
  </si>
  <si>
    <t>O05858</t>
  </si>
  <si>
    <t>O05859</t>
  </si>
  <si>
    <t>O05860</t>
  </si>
  <si>
    <t>O05866</t>
  </si>
  <si>
    <t>1747</t>
  </si>
  <si>
    <t>O05867</t>
  </si>
  <si>
    <t>O05868</t>
  </si>
  <si>
    <t>1755</t>
  </si>
  <si>
    <t>O05869</t>
  </si>
  <si>
    <t>1753</t>
  </si>
  <si>
    <t>O05870</t>
  </si>
  <si>
    <t>O05871</t>
  </si>
  <si>
    <t>O05872</t>
  </si>
  <si>
    <t>O05874</t>
  </si>
  <si>
    <t>O05875</t>
  </si>
  <si>
    <t>O05876</t>
  </si>
  <si>
    <t>1760</t>
  </si>
  <si>
    <t>O05879</t>
  </si>
  <si>
    <t>O05880</t>
  </si>
  <si>
    <t>O05881</t>
  </si>
  <si>
    <t>1772</t>
  </si>
  <si>
    <t>O05882</t>
  </si>
  <si>
    <t>O05883</t>
  </si>
  <si>
    <t>O05889</t>
  </si>
  <si>
    <t>O05890</t>
  </si>
  <si>
    <t>O05891</t>
  </si>
  <si>
    <t>O05892</t>
  </si>
  <si>
    <t>O05893</t>
  </si>
  <si>
    <t>O05894</t>
  </si>
  <si>
    <t>1744</t>
  </si>
  <si>
    <t>O05896</t>
  </si>
  <si>
    <t>1762</t>
  </si>
  <si>
    <t>O05897</t>
  </si>
  <si>
    <t>O05901</t>
  </si>
  <si>
    <t>O05902</t>
  </si>
  <si>
    <t>O05903</t>
  </si>
  <si>
    <t>O05904</t>
  </si>
  <si>
    <t>O05905</t>
  </si>
  <si>
    <t>O05906</t>
  </si>
  <si>
    <t>O05907</t>
  </si>
  <si>
    <t>1743</t>
  </si>
  <si>
    <t>O05908</t>
  </si>
  <si>
    <t>1765</t>
  </si>
  <si>
    <t>O05911</t>
  </si>
  <si>
    <t>O05912</t>
  </si>
  <si>
    <t>O05913</t>
  </si>
  <si>
    <t>O05914</t>
  </si>
  <si>
    <t>O05915</t>
  </si>
  <si>
    <t>1742</t>
  </si>
  <si>
    <t>O05916</t>
  </si>
  <si>
    <t>1748</t>
  </si>
  <si>
    <t>O05917</t>
  </si>
  <si>
    <t>O05923</t>
  </si>
  <si>
    <t>O05924</t>
  </si>
  <si>
    <t>O05925</t>
  </si>
  <si>
    <t>O05926</t>
  </si>
  <si>
    <t>O05928</t>
  </si>
  <si>
    <t>O05929</t>
  </si>
  <si>
    <t>1768</t>
  </si>
  <si>
    <t>O05930</t>
  </si>
  <si>
    <t>O05936</t>
  </si>
  <si>
    <t>O05937</t>
  </si>
  <si>
    <t>O05938</t>
  </si>
  <si>
    <t>1749</t>
  </si>
  <si>
    <t>O05939</t>
  </si>
  <si>
    <t>1426</t>
  </si>
  <si>
    <t>O05940</t>
  </si>
  <si>
    <t>O05941</t>
  </si>
  <si>
    <t>O05942</t>
  </si>
  <si>
    <t>O05943</t>
  </si>
  <si>
    <t>O05944</t>
  </si>
  <si>
    <t>1771</t>
  </si>
  <si>
    <t>O05948</t>
  </si>
  <si>
    <t>O05950</t>
  </si>
  <si>
    <t>O05951</t>
  </si>
  <si>
    <t>O05952</t>
  </si>
  <si>
    <t>1745</t>
  </si>
  <si>
    <t>O05956</t>
  </si>
  <si>
    <t>O05957</t>
  </si>
  <si>
    <t>O05958</t>
  </si>
  <si>
    <t>1456</t>
  </si>
  <si>
    <t>O05961</t>
  </si>
  <si>
    <t>O05962</t>
  </si>
  <si>
    <t>1461</t>
  </si>
  <si>
    <t>O05963</t>
  </si>
  <si>
    <t>O05964</t>
  </si>
  <si>
    <t>O05966</t>
  </si>
  <si>
    <t>1460</t>
  </si>
  <si>
    <t>O05967</t>
  </si>
  <si>
    <t>O05971</t>
  </si>
  <si>
    <t>1754</t>
  </si>
  <si>
    <t>O05972</t>
  </si>
  <si>
    <t>O05973</t>
  </si>
  <si>
    <t>O05976</t>
  </si>
  <si>
    <t>1459</t>
  </si>
  <si>
    <t>O05977</t>
  </si>
  <si>
    <t>1455</t>
  </si>
  <si>
    <t>O05978</t>
  </si>
  <si>
    <t>O05979</t>
  </si>
  <si>
    <t>O05980</t>
  </si>
  <si>
    <t>O05982</t>
  </si>
  <si>
    <t>1774</t>
  </si>
  <si>
    <t>O05983</t>
  </si>
  <si>
    <t>O05987</t>
  </si>
  <si>
    <t>1769</t>
  </si>
  <si>
    <t>O05988</t>
  </si>
  <si>
    <t>O05989</t>
  </si>
  <si>
    <t>O05990</t>
  </si>
  <si>
    <t>O05991</t>
  </si>
  <si>
    <t>O05992</t>
  </si>
  <si>
    <t>1297</t>
  </si>
  <si>
    <t>O05993</t>
  </si>
  <si>
    <t>1311</t>
  </si>
  <si>
    <t>O05997</t>
  </si>
  <si>
    <t>O05998</t>
  </si>
  <si>
    <t>O05999</t>
  </si>
  <si>
    <t>O06000</t>
  </si>
  <si>
    <t>O06001</t>
  </si>
  <si>
    <t>1764</t>
  </si>
  <si>
    <t>O06003</t>
  </si>
  <si>
    <t>O06004</t>
  </si>
  <si>
    <t>O06005</t>
  </si>
  <si>
    <t>1452</t>
  </si>
  <si>
    <t>O06008</t>
  </si>
  <si>
    <t>O06009</t>
  </si>
  <si>
    <t>1442</t>
  </si>
  <si>
    <t>O06010</t>
  </si>
  <si>
    <t>O06011</t>
  </si>
  <si>
    <t>O06013</t>
  </si>
  <si>
    <t>1430</t>
  </si>
  <si>
    <t>O06015</t>
  </si>
  <si>
    <t>O06016</t>
  </si>
  <si>
    <t>O06019</t>
  </si>
  <si>
    <t>1429</t>
  </si>
  <si>
    <t>O06021</t>
  </si>
  <si>
    <t>1431</t>
  </si>
  <si>
    <t>O06024</t>
  </si>
  <si>
    <t>O06025</t>
  </si>
  <si>
    <t>O06028</t>
  </si>
  <si>
    <t>1439</t>
  </si>
  <si>
    <t>O06029</t>
  </si>
  <si>
    <t>O06030</t>
  </si>
  <si>
    <t>O06031</t>
  </si>
  <si>
    <t>O06032</t>
  </si>
  <si>
    <t>1444</t>
  </si>
  <si>
    <t>O06033</t>
  </si>
  <si>
    <t>O06034</t>
  </si>
  <si>
    <t>O06042</t>
  </si>
  <si>
    <t>O06044</t>
  </si>
  <si>
    <t>1445</t>
  </si>
  <si>
    <t>O06046</t>
  </si>
  <si>
    <t>O06048</t>
  </si>
  <si>
    <t>1434</t>
  </si>
  <si>
    <t>O06049</t>
  </si>
  <si>
    <t>O06050</t>
  </si>
  <si>
    <t>1441</t>
  </si>
  <si>
    <t>O06052</t>
  </si>
  <si>
    <t>1446</t>
  </si>
  <si>
    <t>O06053</t>
  </si>
  <si>
    <t>O06054</t>
  </si>
  <si>
    <t>O06055</t>
  </si>
  <si>
    <t>O06057</t>
  </si>
  <si>
    <t>1423</t>
  </si>
  <si>
    <t>O06058</t>
  </si>
  <si>
    <t>O06060</t>
  </si>
  <si>
    <t>1427</t>
  </si>
  <si>
    <t>O06061</t>
  </si>
  <si>
    <t>1424</t>
  </si>
  <si>
    <t>O06062</t>
  </si>
  <si>
    <t>O06066</t>
  </si>
  <si>
    <t>O06067</t>
  </si>
  <si>
    <t>O06068</t>
  </si>
  <si>
    <t>O06072</t>
  </si>
  <si>
    <t>1428</t>
  </si>
  <si>
    <t>O06073</t>
  </si>
  <si>
    <t>1425</t>
  </si>
  <si>
    <t>O06074</t>
  </si>
  <si>
    <t>O06075</t>
  </si>
  <si>
    <t>O06078</t>
  </si>
  <si>
    <t>1433</t>
  </si>
  <si>
    <t>O06079</t>
  </si>
  <si>
    <t>1438</t>
  </si>
  <si>
    <t>O06080</t>
  </si>
  <si>
    <t>O06081</t>
  </si>
  <si>
    <t>O06082</t>
  </si>
  <si>
    <t>1436</t>
  </si>
  <si>
    <t>O06083</t>
  </si>
  <si>
    <t>O06088</t>
  </si>
  <si>
    <t>O06089</t>
  </si>
  <si>
    <t>O06090</t>
  </si>
  <si>
    <t>O06091</t>
  </si>
  <si>
    <t>O06092</t>
  </si>
  <si>
    <t>O06093</t>
  </si>
  <si>
    <t>O06095</t>
  </si>
  <si>
    <t>1440</t>
  </si>
  <si>
    <t>O06096</t>
  </si>
  <si>
    <t>O06100</t>
  </si>
  <si>
    <t>1447</t>
  </si>
  <si>
    <t>O06101</t>
  </si>
  <si>
    <t>O06104</t>
  </si>
  <si>
    <t>1432</t>
  </si>
  <si>
    <t>O06105</t>
  </si>
  <si>
    <t>1448</t>
  </si>
  <si>
    <t>O06107</t>
  </si>
  <si>
    <t>O06111</t>
  </si>
  <si>
    <t>1449</t>
  </si>
  <si>
    <t>O06112</t>
  </si>
  <si>
    <t>1435</t>
  </si>
  <si>
    <t>O06113</t>
  </si>
  <si>
    <t>O06114</t>
  </si>
  <si>
    <t>O06115</t>
  </si>
  <si>
    <t>O06120</t>
  </si>
  <si>
    <t>1450</t>
  </si>
  <si>
    <t>O06121</t>
  </si>
  <si>
    <t>1422</t>
  </si>
  <si>
    <t>O06122</t>
  </si>
  <si>
    <t>O06123</t>
  </si>
  <si>
    <t>O06124</t>
  </si>
  <si>
    <t>O06128</t>
  </si>
  <si>
    <t>1451</t>
  </si>
  <si>
    <t>O06129</t>
  </si>
  <si>
    <t>O06131</t>
  </si>
  <si>
    <t>O06132</t>
  </si>
  <si>
    <t>O06135</t>
  </si>
  <si>
    <t>1454</t>
  </si>
  <si>
    <t>O06136</t>
  </si>
  <si>
    <t>O06137</t>
  </si>
  <si>
    <t>O06138</t>
  </si>
  <si>
    <t>O06142</t>
  </si>
  <si>
    <t>1457</t>
  </si>
  <si>
    <t>O06143</t>
  </si>
  <si>
    <t>O06145</t>
  </si>
  <si>
    <t>O06147</t>
  </si>
  <si>
    <t>1453</t>
  </si>
  <si>
    <t>O06148</t>
  </si>
  <si>
    <t>O06149</t>
  </si>
  <si>
    <t>O06150</t>
  </si>
  <si>
    <t>1458</t>
  </si>
  <si>
    <t>O06153</t>
  </si>
  <si>
    <t>O06154</t>
  </si>
  <si>
    <t>O06155</t>
  </si>
  <si>
    <t>O06157</t>
  </si>
  <si>
    <t>1812</t>
  </si>
  <si>
    <t>O06158</t>
  </si>
  <si>
    <t>O06163</t>
  </si>
  <si>
    <t>O06164</t>
  </si>
  <si>
    <t>O06167</t>
  </si>
  <si>
    <t>O06168</t>
  </si>
  <si>
    <t>O06169</t>
  </si>
  <si>
    <t>O06170</t>
  </si>
  <si>
    <t>O06171</t>
  </si>
  <si>
    <t>1820</t>
  </si>
  <si>
    <t>O06175</t>
  </si>
  <si>
    <t>O06176</t>
  </si>
  <si>
    <t>1823</t>
  </si>
  <si>
    <t>O06177</t>
  </si>
  <si>
    <t>O06178</t>
  </si>
  <si>
    <t>O06179</t>
  </si>
  <si>
    <t>1330</t>
  </si>
  <si>
    <t>O06180</t>
  </si>
  <si>
    <t>O06181</t>
  </si>
  <si>
    <t>O06182</t>
  </si>
  <si>
    <t>O06183</t>
  </si>
  <si>
    <t>O06191</t>
  </si>
  <si>
    <t>1325</t>
  </si>
  <si>
    <t>O06192</t>
  </si>
  <si>
    <t>O06193</t>
  </si>
  <si>
    <t>O06195</t>
  </si>
  <si>
    <t>O06196</t>
  </si>
  <si>
    <t>O06197</t>
  </si>
  <si>
    <t>1316</t>
  </si>
  <si>
    <t>O06202</t>
  </si>
  <si>
    <t>O06203</t>
  </si>
  <si>
    <t>O06204</t>
  </si>
  <si>
    <t>1317</t>
  </si>
  <si>
    <t>O06209</t>
  </si>
  <si>
    <t>O06210</t>
  </si>
  <si>
    <t>O06211</t>
  </si>
  <si>
    <t>1337</t>
  </si>
  <si>
    <t>O06212</t>
  </si>
  <si>
    <t>O06213</t>
  </si>
  <si>
    <t>1329</t>
  </si>
  <si>
    <t>O06215</t>
  </si>
  <si>
    <t>O06216</t>
  </si>
  <si>
    <t>O06217</t>
  </si>
  <si>
    <t>1336</t>
  </si>
  <si>
    <t>O06220</t>
  </si>
  <si>
    <t>O06221</t>
  </si>
  <si>
    <t>1335</t>
  </si>
  <si>
    <t>O06222</t>
  </si>
  <si>
    <t>O06223</t>
  </si>
  <si>
    <t>O06224</t>
  </si>
  <si>
    <t>1339</t>
  </si>
  <si>
    <t>O06227</t>
  </si>
  <si>
    <t>O06228</t>
  </si>
  <si>
    <t>O06229</t>
  </si>
  <si>
    <t>1340</t>
  </si>
  <si>
    <t>O06230</t>
  </si>
  <si>
    <t>O06234</t>
  </si>
  <si>
    <t>O06235</t>
  </si>
  <si>
    <t>O06239</t>
  </si>
  <si>
    <t>1341</t>
  </si>
  <si>
    <t>O06240</t>
  </si>
  <si>
    <t>1331</t>
  </si>
  <si>
    <t>O06241</t>
  </si>
  <si>
    <t>O06242</t>
  </si>
  <si>
    <t>O06243</t>
  </si>
  <si>
    <t>O06244</t>
  </si>
  <si>
    <t>O06245</t>
  </si>
  <si>
    <t>O06247</t>
  </si>
  <si>
    <t>1319</t>
  </si>
  <si>
    <t>O06248</t>
  </si>
  <si>
    <t>O06249</t>
  </si>
  <si>
    <t>1314</t>
  </si>
  <si>
    <t>O06253</t>
  </si>
  <si>
    <t>1320</t>
  </si>
  <si>
    <t>O06254</t>
  </si>
  <si>
    <t>1333</t>
  </si>
  <si>
    <t>O06255</t>
  </si>
  <si>
    <t>O06256</t>
  </si>
  <si>
    <t>O06257</t>
  </si>
  <si>
    <t>O06261</t>
  </si>
  <si>
    <t>1321</t>
  </si>
  <si>
    <t>O06262</t>
  </si>
  <si>
    <t>1315</t>
  </si>
  <si>
    <t>O06263</t>
  </si>
  <si>
    <t>O06264</t>
  </si>
  <si>
    <t>O06265</t>
  </si>
  <si>
    <t>O06266</t>
  </si>
  <si>
    <t>O06269</t>
  </si>
  <si>
    <t>1328</t>
  </si>
  <si>
    <t>O06270</t>
  </si>
  <si>
    <t>O06272</t>
  </si>
  <si>
    <t>1326</t>
  </si>
  <si>
    <t>O06274</t>
  </si>
  <si>
    <t>1484</t>
  </si>
  <si>
    <t>O06276</t>
  </si>
  <si>
    <t>O06277</t>
  </si>
  <si>
    <t>O06281</t>
  </si>
  <si>
    <t>1485</t>
  </si>
  <si>
    <t>O06283</t>
  </si>
  <si>
    <t>O06284</t>
  </si>
  <si>
    <t>1514</t>
  </si>
  <si>
    <t>O06285</t>
  </si>
  <si>
    <t>O06286</t>
  </si>
  <si>
    <t>O06291</t>
  </si>
  <si>
    <t>1486</t>
  </si>
  <si>
    <t>O06293</t>
  </si>
  <si>
    <t>O06294</t>
  </si>
  <si>
    <t>O06295</t>
  </si>
  <si>
    <t>1499</t>
  </si>
  <si>
    <t>O06296</t>
  </si>
  <si>
    <t>O06297</t>
  </si>
  <si>
    <t>O06298</t>
  </si>
  <si>
    <t>O06299</t>
  </si>
  <si>
    <t>O06301</t>
  </si>
  <si>
    <t>1488</t>
  </si>
  <si>
    <t>O06302</t>
  </si>
  <si>
    <t>O06305</t>
  </si>
  <si>
    <t>1489</t>
  </si>
  <si>
    <t>O06306</t>
  </si>
  <si>
    <t>1497</t>
  </si>
  <si>
    <t>O06307</t>
  </si>
  <si>
    <t>O06308</t>
  </si>
  <si>
    <t>O06309</t>
  </si>
  <si>
    <t>O06312</t>
  </si>
  <si>
    <t>1500</t>
  </si>
  <si>
    <t>O06313</t>
  </si>
  <si>
    <t>O06314</t>
  </si>
  <si>
    <t>O06316</t>
  </si>
  <si>
    <t>1490</t>
  </si>
  <si>
    <t>O06317</t>
  </si>
  <si>
    <t>O06318</t>
  </si>
  <si>
    <t>O06322</t>
  </si>
  <si>
    <t>1496</t>
  </si>
  <si>
    <t>O06323</t>
  </si>
  <si>
    <t>O06324</t>
  </si>
  <si>
    <t>O06325</t>
  </si>
  <si>
    <t>O06326</t>
  </si>
  <si>
    <t>O06329</t>
  </si>
  <si>
    <t>1502</t>
  </si>
  <si>
    <t>O06330</t>
  </si>
  <si>
    <t>O06332</t>
  </si>
  <si>
    <t>O06335</t>
  </si>
  <si>
    <t>O06336</t>
  </si>
  <si>
    <t>O06337</t>
  </si>
  <si>
    <t>O06341</t>
  </si>
  <si>
    <t>1504</t>
  </si>
  <si>
    <t>O06342</t>
  </si>
  <si>
    <t>O06343</t>
  </si>
  <si>
    <t>O06344</t>
  </si>
  <si>
    <t>1491</t>
  </si>
  <si>
    <t>O06350</t>
  </si>
  <si>
    <t>O06351</t>
  </si>
  <si>
    <t>O06352</t>
  </si>
  <si>
    <t>O06353</t>
  </si>
  <si>
    <t>O06356</t>
  </si>
  <si>
    <t>1493</t>
  </si>
  <si>
    <t>O06357</t>
  </si>
  <si>
    <t>1515</t>
  </si>
  <si>
    <t>O06358</t>
  </si>
  <si>
    <t>O06359</t>
  </si>
  <si>
    <t>O06360</t>
  </si>
  <si>
    <t>O06361</t>
  </si>
  <si>
    <t>O06367</t>
  </si>
  <si>
    <t>1495</t>
  </si>
  <si>
    <t>O06369</t>
  </si>
  <si>
    <t>O06370</t>
  </si>
  <si>
    <t>O06374</t>
  </si>
  <si>
    <t>1505</t>
  </si>
  <si>
    <t>O06375</t>
  </si>
  <si>
    <t>O06376</t>
  </si>
  <si>
    <t>O06377</t>
  </si>
  <si>
    <t>O06378</t>
  </si>
  <si>
    <t>O06379</t>
  </si>
  <si>
    <t>O06382</t>
  </si>
  <si>
    <t>1506</t>
  </si>
  <si>
    <t>O06383</t>
  </si>
  <si>
    <t>O06384</t>
  </si>
  <si>
    <t>O06386</t>
  </si>
  <si>
    <t>1508</t>
  </si>
  <si>
    <t>O06387</t>
  </si>
  <si>
    <t>O06388</t>
  </si>
  <si>
    <t>O06392</t>
  </si>
  <si>
    <t>1510</t>
  </si>
  <si>
    <t>O06393</t>
  </si>
  <si>
    <t>1509</t>
  </si>
  <si>
    <t>O06394</t>
  </si>
  <si>
    <t>O06395</t>
  </si>
  <si>
    <t>O06396</t>
  </si>
  <si>
    <t>O06397</t>
  </si>
  <si>
    <t>O06402</t>
  </si>
  <si>
    <t>1511</t>
  </si>
  <si>
    <t>O06403</t>
  </si>
  <si>
    <t>1501</t>
  </si>
  <si>
    <t>O06404</t>
  </si>
  <si>
    <t>1492</t>
  </si>
  <si>
    <t>O06406</t>
  </si>
  <si>
    <t>O06407</t>
  </si>
  <si>
    <t>O06412</t>
  </si>
  <si>
    <t>1513</t>
  </si>
  <si>
    <t>O06413</t>
  </si>
  <si>
    <t>O06416</t>
  </si>
  <si>
    <t>O06417</t>
  </si>
  <si>
    <t>1517</t>
  </si>
  <si>
    <t>O06418</t>
  </si>
  <si>
    <t>O06419</t>
  </si>
  <si>
    <t>O06423</t>
  </si>
  <si>
    <t>1516</t>
  </si>
  <si>
    <t>O06426</t>
  </si>
  <si>
    <t>O06430</t>
  </si>
  <si>
    <t>1483</t>
  </si>
  <si>
    <t>O06431</t>
  </si>
  <si>
    <t>1519</t>
  </si>
  <si>
    <t>O06432</t>
  </si>
  <si>
    <t>O06433</t>
  </si>
  <si>
    <t>O06434</t>
  </si>
  <si>
    <t>O06435</t>
  </si>
  <si>
    <t>O06437</t>
  </si>
  <si>
    <t>1521</t>
  </si>
  <si>
    <t>O06438</t>
  </si>
  <si>
    <t>O06444</t>
  </si>
  <si>
    <t>1512</t>
  </si>
  <si>
    <t>O06445</t>
  </si>
  <si>
    <t>O06446</t>
  </si>
  <si>
    <t>O06447</t>
  </si>
  <si>
    <t>O06448</t>
  </si>
  <si>
    <t>O06452</t>
  </si>
  <si>
    <t>1057</t>
  </si>
  <si>
    <t>O06453</t>
  </si>
  <si>
    <t>O06454</t>
  </si>
  <si>
    <t>O06461</t>
  </si>
  <si>
    <t>1052</t>
  </si>
  <si>
    <t>O06462</t>
  </si>
  <si>
    <t>O06464</t>
  </si>
  <si>
    <t>1053</t>
  </si>
  <si>
    <t>O06466</t>
  </si>
  <si>
    <t>O06467</t>
  </si>
  <si>
    <t>O06469</t>
  </si>
  <si>
    <t>1054</t>
  </si>
  <si>
    <t>O06471</t>
  </si>
  <si>
    <t>O06472</t>
  </si>
  <si>
    <t>O06475</t>
  </si>
  <si>
    <t>1055</t>
  </si>
  <si>
    <t>O06476</t>
  </si>
  <si>
    <t>O06478</t>
  </si>
  <si>
    <t>O06479</t>
  </si>
  <si>
    <t>1262</t>
  </si>
  <si>
    <t>O06481</t>
  </si>
  <si>
    <t>O06484</t>
  </si>
  <si>
    <t>1056</t>
  </si>
  <si>
    <t>O06485</t>
  </si>
  <si>
    <t>O06486</t>
  </si>
  <si>
    <t>O06487</t>
  </si>
  <si>
    <t>O06491</t>
  </si>
  <si>
    <t>1258</t>
  </si>
  <si>
    <t>O06493</t>
  </si>
  <si>
    <t>O06494</t>
  </si>
  <si>
    <t>O06496</t>
  </si>
  <si>
    <t>1260</t>
  </si>
  <si>
    <t>O06497</t>
  </si>
  <si>
    <t>O06500</t>
  </si>
  <si>
    <t>1247</t>
  </si>
  <si>
    <t>O06501</t>
  </si>
  <si>
    <t>O06503</t>
  </si>
  <si>
    <t>O06504</t>
  </si>
  <si>
    <t>O06506</t>
  </si>
  <si>
    <t>1243</t>
  </si>
  <si>
    <t>O06507</t>
  </si>
  <si>
    <t>O06511</t>
  </si>
  <si>
    <t>O06512</t>
  </si>
  <si>
    <t>1261</t>
  </si>
  <si>
    <t>O06513</t>
  </si>
  <si>
    <t>O06516</t>
  </si>
  <si>
    <t>1248</t>
  </si>
  <si>
    <t>O06517</t>
  </si>
  <si>
    <t>O06520</t>
  </si>
  <si>
    <t>1241</t>
  </si>
  <si>
    <t>O06521</t>
  </si>
  <si>
    <t>O06523</t>
  </si>
  <si>
    <t>1257</t>
  </si>
  <si>
    <t>O06525</t>
  </si>
  <si>
    <t>O06526</t>
  </si>
  <si>
    <t>O06528</t>
  </si>
  <si>
    <t>1249</t>
  </si>
  <si>
    <t>O06530</t>
  </si>
  <si>
    <t>O06532</t>
  </si>
  <si>
    <t>O06533</t>
  </si>
  <si>
    <t>O06536</t>
  </si>
  <si>
    <t>1255</t>
  </si>
  <si>
    <t>O06537</t>
  </si>
  <si>
    <t>O06538</t>
  </si>
  <si>
    <t>O06546</t>
  </si>
  <si>
    <t>O06547</t>
  </si>
  <si>
    <t>O06550</t>
  </si>
  <si>
    <t>1263</t>
  </si>
  <si>
    <t>O06551</t>
  </si>
  <si>
    <t>O06553</t>
  </si>
  <si>
    <t>1246</t>
  </si>
  <si>
    <t>O06554</t>
  </si>
  <si>
    <t>1242</t>
  </si>
  <si>
    <t>O06556</t>
  </si>
  <si>
    <t>O06557</t>
  </si>
  <si>
    <t>O06558</t>
  </si>
  <si>
    <t>1498</t>
  </si>
  <si>
    <t>O06560</t>
  </si>
  <si>
    <t>O06561</t>
  </si>
  <si>
    <t>O06562</t>
  </si>
  <si>
    <t>1494</t>
  </si>
  <si>
    <t>O06563</t>
  </si>
  <si>
    <t>O06564</t>
  </si>
  <si>
    <t>O06565</t>
  </si>
  <si>
    <t>O06567</t>
  </si>
  <si>
    <t>O06569</t>
  </si>
  <si>
    <t>1592</t>
  </si>
  <si>
    <t>O06570</t>
  </si>
  <si>
    <t>O06571</t>
  </si>
  <si>
    <t>O06575</t>
  </si>
  <si>
    <t>1487</t>
  </si>
  <si>
    <t>O06576</t>
  </si>
  <si>
    <t>O06579</t>
  </si>
  <si>
    <t>1507</t>
  </si>
  <si>
    <t>O06580</t>
  </si>
  <si>
    <t>O06581</t>
  </si>
  <si>
    <t>O06583</t>
  </si>
  <si>
    <t>1244</t>
  </si>
  <si>
    <t>O06584</t>
  </si>
  <si>
    <t>O06586</t>
  </si>
  <si>
    <t>1250</t>
  </si>
  <si>
    <t>O06587</t>
  </si>
  <si>
    <t>O06588</t>
  </si>
  <si>
    <t>O06589</t>
  </si>
  <si>
    <t>1252</t>
  </si>
  <si>
    <t>O06590</t>
  </si>
  <si>
    <t>O06593</t>
  </si>
  <si>
    <t>O06594</t>
  </si>
  <si>
    <t>O06596</t>
  </si>
  <si>
    <t>1253</t>
  </si>
  <si>
    <t>O06598</t>
  </si>
  <si>
    <t>O06599</t>
  </si>
  <si>
    <t>O06600</t>
  </si>
  <si>
    <t>O06601</t>
  </si>
  <si>
    <t>O06602</t>
  </si>
  <si>
    <t>O06606</t>
  </si>
  <si>
    <t>1254</t>
  </si>
  <si>
    <t>O06608</t>
  </si>
  <si>
    <t>1259</t>
  </si>
  <si>
    <t>O06609</t>
  </si>
  <si>
    <t>O06612</t>
  </si>
  <si>
    <t>1520</t>
  </si>
  <si>
    <t>O06613</t>
  </si>
  <si>
    <t>O06616</t>
  </si>
  <si>
    <t>1518</t>
  </si>
  <si>
    <t>O06617</t>
  </si>
  <si>
    <t>O06625</t>
  </si>
  <si>
    <t>1559</t>
  </si>
  <si>
    <t>O06626</t>
  </si>
  <si>
    <t>1562</t>
  </si>
  <si>
    <t>O06627</t>
  </si>
  <si>
    <t>1568</t>
  </si>
  <si>
    <t>O06628</t>
  </si>
  <si>
    <t>O06629</t>
  </si>
  <si>
    <t>O06630</t>
  </si>
  <si>
    <t>O06631</t>
  </si>
  <si>
    <t>O06632</t>
  </si>
  <si>
    <t>O06633</t>
  </si>
  <si>
    <t>O06638</t>
  </si>
  <si>
    <t>1561</t>
  </si>
  <si>
    <t>O06640</t>
  </si>
  <si>
    <t>O06641</t>
  </si>
  <si>
    <t>1549</t>
  </si>
  <si>
    <t>O06642</t>
  </si>
  <si>
    <t>O06645</t>
  </si>
  <si>
    <t>O06647</t>
  </si>
  <si>
    <t>O06650</t>
  </si>
  <si>
    <t>1558</t>
  </si>
  <si>
    <t>O06651</t>
  </si>
  <si>
    <t>O06652</t>
  </si>
  <si>
    <t>O06653</t>
  </si>
  <si>
    <t>O06654</t>
  </si>
  <si>
    <t>O06656</t>
  </si>
  <si>
    <t>1571</t>
  </si>
  <si>
    <t>O06657</t>
  </si>
  <si>
    <t>O06658</t>
  </si>
  <si>
    <t>O06659</t>
  </si>
  <si>
    <t>O06661</t>
  </si>
  <si>
    <t>1556</t>
  </si>
  <si>
    <t>O06663</t>
  </si>
  <si>
    <t>O06664</t>
  </si>
  <si>
    <t>O06667</t>
  </si>
  <si>
    <t>1552</t>
  </si>
  <si>
    <t>O06668</t>
  </si>
  <si>
    <t>O06669</t>
  </si>
  <si>
    <t>O06670</t>
  </si>
  <si>
    <t>O06672</t>
  </si>
  <si>
    <t>O06673</t>
  </si>
  <si>
    <t>O06678</t>
  </si>
  <si>
    <t>1564</t>
  </si>
  <si>
    <t>O06679</t>
  </si>
  <si>
    <t>1557</t>
  </si>
  <si>
    <t>O06683</t>
  </si>
  <si>
    <t>O06684</t>
  </si>
  <si>
    <t>1563</t>
  </si>
  <si>
    <t>O06686</t>
  </si>
  <si>
    <t>O06687</t>
  </si>
  <si>
    <t>O06691</t>
  </si>
  <si>
    <t>1573</t>
  </si>
  <si>
    <t>O06692</t>
  </si>
  <si>
    <t>O06694</t>
  </si>
  <si>
    <t>O06695</t>
  </si>
  <si>
    <t>O06696</t>
  </si>
  <si>
    <t>O06702</t>
  </si>
  <si>
    <t>1566</t>
  </si>
  <si>
    <t>O06703</t>
  </si>
  <si>
    <t>1554</t>
  </si>
  <si>
    <t>O06705</t>
  </si>
  <si>
    <t>1572</t>
  </si>
  <si>
    <t>O06706</t>
  </si>
  <si>
    <t>O06707</t>
  </si>
  <si>
    <t>O06708</t>
  </si>
  <si>
    <t>O06709</t>
  </si>
  <si>
    <t>O06710</t>
  </si>
  <si>
    <t>O06711</t>
  </si>
  <si>
    <t>O06712</t>
  </si>
  <si>
    <t>O06713</t>
  </si>
  <si>
    <t>O06718</t>
  </si>
  <si>
    <t>1570</t>
  </si>
  <si>
    <t>O06719</t>
  </si>
  <si>
    <t>1565</t>
  </si>
  <si>
    <t>O06721</t>
  </si>
  <si>
    <t>O06722</t>
  </si>
  <si>
    <t>O06728</t>
  </si>
  <si>
    <t>1560</t>
  </si>
  <si>
    <t>O06729</t>
  </si>
  <si>
    <t>1555</t>
  </si>
  <si>
    <t>O06730</t>
  </si>
  <si>
    <t>1553</t>
  </si>
  <si>
    <t>O06731</t>
  </si>
  <si>
    <t>O06732</t>
  </si>
  <si>
    <t>O06733</t>
  </si>
  <si>
    <t>O06734</t>
  </si>
  <si>
    <t>O06735</t>
  </si>
  <si>
    <t>O06736</t>
  </si>
  <si>
    <t>O06740</t>
  </si>
  <si>
    <t>1550</t>
  </si>
  <si>
    <t>O06741</t>
  </si>
  <si>
    <t>1567</t>
  </si>
  <si>
    <t>O06743</t>
  </si>
  <si>
    <t>O06744</t>
  </si>
  <si>
    <t>O06745</t>
  </si>
  <si>
    <t>O06746</t>
  </si>
  <si>
    <t>O06747</t>
  </si>
  <si>
    <t>O06751</t>
  </si>
  <si>
    <t>1551</t>
  </si>
  <si>
    <t>O06753</t>
  </si>
  <si>
    <t>O06754</t>
  </si>
  <si>
    <t>O06757</t>
  </si>
  <si>
    <t>1569</t>
  </si>
  <si>
    <t>O06758</t>
  </si>
  <si>
    <t>O06760</t>
  </si>
  <si>
    <t>O06761</t>
  </si>
  <si>
    <t>O06762</t>
  </si>
  <si>
    <t>5001</t>
  </si>
  <si>
    <t>O06772</t>
  </si>
  <si>
    <t>1924</t>
  </si>
  <si>
    <t>O06773</t>
  </si>
  <si>
    <t>O06774</t>
  </si>
  <si>
    <t>O06775</t>
  </si>
  <si>
    <t>O06776</t>
  </si>
  <si>
    <t>O06778</t>
  </si>
  <si>
    <t>O06780</t>
  </si>
  <si>
    <t>O06781</t>
  </si>
  <si>
    <t>O06783</t>
  </si>
  <si>
    <t>O06785</t>
  </si>
  <si>
    <t>O06794</t>
  </si>
  <si>
    <t>1904</t>
  </si>
  <si>
    <t>O06795</t>
  </si>
  <si>
    <t>1929</t>
  </si>
  <si>
    <t>O06797</t>
  </si>
  <si>
    <t>1918</t>
  </si>
  <si>
    <t>O06800</t>
  </si>
  <si>
    <t>O06802</t>
  </si>
  <si>
    <t>1906</t>
  </si>
  <si>
    <t>O06803</t>
  </si>
  <si>
    <t>O06804</t>
  </si>
  <si>
    <t>O06809</t>
  </si>
  <si>
    <t>1915</t>
  </si>
  <si>
    <t>O06810</t>
  </si>
  <si>
    <t>1908</t>
  </si>
  <si>
    <t>O06811</t>
  </si>
  <si>
    <t>O06812</t>
  </si>
  <si>
    <t>O06813</t>
  </si>
  <si>
    <t>O06814</t>
  </si>
  <si>
    <t>O06815</t>
  </si>
  <si>
    <t>O06821</t>
  </si>
  <si>
    <t>1910</t>
  </si>
  <si>
    <t>O06822</t>
  </si>
  <si>
    <t>O06823</t>
  </si>
  <si>
    <t>1905</t>
  </si>
  <si>
    <t>O06824</t>
  </si>
  <si>
    <t>O06825</t>
  </si>
  <si>
    <t>O06826</t>
  </si>
  <si>
    <t>O06827</t>
  </si>
  <si>
    <t>O06830</t>
  </si>
  <si>
    <t>1913</t>
  </si>
  <si>
    <t>O06831</t>
  </si>
  <si>
    <t>1921</t>
  </si>
  <si>
    <t>O06832</t>
  </si>
  <si>
    <t>O06833</t>
  </si>
  <si>
    <t>O06834</t>
  </si>
  <si>
    <t>O06835</t>
  </si>
  <si>
    <t>O06838</t>
  </si>
  <si>
    <t>1914</t>
  </si>
  <si>
    <t>O06839</t>
  </si>
  <si>
    <t>O06840</t>
  </si>
  <si>
    <t>O06850</t>
  </si>
  <si>
    <t>1916</t>
  </si>
  <si>
    <t>O06851</t>
  </si>
  <si>
    <t>1911</t>
  </si>
  <si>
    <t>O06852</t>
  </si>
  <si>
    <t>O06853</t>
  </si>
  <si>
    <t>O06859</t>
  </si>
  <si>
    <t>1917</t>
  </si>
  <si>
    <t>O06860</t>
  </si>
  <si>
    <t>O06861</t>
  </si>
  <si>
    <t>O06862</t>
  </si>
  <si>
    <t>O06866</t>
  </si>
  <si>
    <t>1919</t>
  </si>
  <si>
    <t>O06867</t>
  </si>
  <si>
    <t>O06868</t>
  </si>
  <si>
    <t>O06869</t>
  </si>
  <si>
    <t>O06875</t>
  </si>
  <si>
    <t>1922</t>
  </si>
  <si>
    <t>O06876</t>
  </si>
  <si>
    <t>O06877</t>
  </si>
  <si>
    <t>O06878</t>
  </si>
  <si>
    <t>O06879</t>
  </si>
  <si>
    <t>O06882</t>
  </si>
  <si>
    <t>1925</t>
  </si>
  <si>
    <t>O06883</t>
  </si>
  <si>
    <t>O06884</t>
  </si>
  <si>
    <t>O06887</t>
  </si>
  <si>
    <t>1926</t>
  </si>
  <si>
    <t>O06888</t>
  </si>
  <si>
    <t>1930</t>
  </si>
  <si>
    <t>O06889</t>
  </si>
  <si>
    <t>O06894</t>
  </si>
  <si>
    <t>O06895</t>
  </si>
  <si>
    <t>O06897</t>
  </si>
  <si>
    <t>O06898</t>
  </si>
  <si>
    <t>O06899</t>
  </si>
  <si>
    <t>1902</t>
  </si>
  <si>
    <t>O06900</t>
  </si>
  <si>
    <t>O06904</t>
  </si>
  <si>
    <t>1927</t>
  </si>
  <si>
    <t>O06905</t>
  </si>
  <si>
    <t>O06906</t>
  </si>
  <si>
    <t>1903</t>
  </si>
  <si>
    <t>O06907</t>
  </si>
  <si>
    <t>O06908</t>
  </si>
  <si>
    <t>O06913</t>
  </si>
  <si>
    <t>1928</t>
  </si>
  <si>
    <t>O06914</t>
  </si>
  <si>
    <t>O06915</t>
  </si>
  <si>
    <t>O06916</t>
  </si>
  <si>
    <t>O06917</t>
  </si>
  <si>
    <t>O06918</t>
  </si>
  <si>
    <t>O06919</t>
  </si>
  <si>
    <t>O06924</t>
  </si>
  <si>
    <t>1931</t>
  </si>
  <si>
    <t>O06925</t>
  </si>
  <si>
    <t>O06926</t>
  </si>
  <si>
    <t>O06929</t>
  </si>
  <si>
    <t>1932</t>
  </si>
  <si>
    <t>O06930</t>
  </si>
  <si>
    <t>O06935</t>
  </si>
  <si>
    <t>1933</t>
  </si>
  <si>
    <t>O06936</t>
  </si>
  <si>
    <t>O06937</t>
  </si>
  <si>
    <t>O06938</t>
  </si>
  <si>
    <t>1920</t>
  </si>
  <si>
    <t>O06939</t>
  </si>
  <si>
    <t>O06940</t>
  </si>
  <si>
    <t>O06941</t>
  </si>
  <si>
    <t>O06942</t>
  </si>
  <si>
    <t>O06943</t>
  </si>
  <si>
    <t>O06944</t>
  </si>
  <si>
    <t>O06945</t>
  </si>
  <si>
    <t>O06949</t>
  </si>
  <si>
    <t>1934</t>
  </si>
  <si>
    <t>O06950</t>
  </si>
  <si>
    <t>O06953</t>
  </si>
  <si>
    <t>1923</t>
  </si>
  <si>
    <t>O06956</t>
  </si>
  <si>
    <t>O06957</t>
  </si>
  <si>
    <t>O06958</t>
  </si>
  <si>
    <t>O06959</t>
  </si>
  <si>
    <t>O06960</t>
  </si>
  <si>
    <t>0443</t>
  </si>
  <si>
    <t>6101</t>
  </si>
  <si>
    <t>O06962</t>
  </si>
  <si>
    <t>O06963</t>
  </si>
  <si>
    <t>O06971</t>
  </si>
  <si>
    <t>O06972</t>
  </si>
  <si>
    <t>O06976</t>
  </si>
  <si>
    <t>O06979</t>
  </si>
  <si>
    <t>O06981</t>
  </si>
  <si>
    <t>O06985</t>
  </si>
  <si>
    <t>1177</t>
  </si>
  <si>
    <t>O06990</t>
  </si>
  <si>
    <t>1180</t>
  </si>
  <si>
    <t>O06991</t>
  </si>
  <si>
    <t>O06992</t>
  </si>
  <si>
    <t>O06993</t>
  </si>
  <si>
    <t>O06994</t>
  </si>
  <si>
    <t>O06999</t>
  </si>
  <si>
    <t>O07000</t>
  </si>
  <si>
    <t>O07001</t>
  </si>
  <si>
    <t>O07002</t>
  </si>
  <si>
    <t>O07003</t>
  </si>
  <si>
    <t>O07004</t>
  </si>
  <si>
    <t>O07005</t>
  </si>
  <si>
    <t>1161</t>
  </si>
  <si>
    <t>O07007</t>
  </si>
  <si>
    <t>O07008</t>
  </si>
  <si>
    <t>O07009</t>
  </si>
  <si>
    <t>1163</t>
  </si>
  <si>
    <t>O07011</t>
  </si>
  <si>
    <t>O07014</t>
  </si>
  <si>
    <t>1162</t>
  </si>
  <si>
    <t>O07016</t>
  </si>
  <si>
    <t>O07017</t>
  </si>
  <si>
    <t>O07020</t>
  </si>
  <si>
    <t>1158</t>
  </si>
  <si>
    <t>O07021</t>
  </si>
  <si>
    <t>O07022</t>
  </si>
  <si>
    <t>1170</t>
  </si>
  <si>
    <t>O07023</t>
  </si>
  <si>
    <t>1157</t>
  </si>
  <si>
    <t>O07028</t>
  </si>
  <si>
    <t>O07029</t>
  </si>
  <si>
    <t>O07030</t>
  </si>
  <si>
    <t>1156</t>
  </si>
  <si>
    <t>O07031</t>
  </si>
  <si>
    <t>O07032</t>
  </si>
  <si>
    <t>O07037</t>
  </si>
  <si>
    <t>1165</t>
  </si>
  <si>
    <t>O07038</t>
  </si>
  <si>
    <t>1168</t>
  </si>
  <si>
    <t>O07039</t>
  </si>
  <si>
    <t>O07040</t>
  </si>
  <si>
    <t>O07041</t>
  </si>
  <si>
    <t>1171</t>
  </si>
  <si>
    <t>O07042</t>
  </si>
  <si>
    <t>1181</t>
  </si>
  <si>
    <t>O07045</t>
  </si>
  <si>
    <t>O07047</t>
  </si>
  <si>
    <t>O07048</t>
  </si>
  <si>
    <t>O07049</t>
  </si>
  <si>
    <t>O07050</t>
  </si>
  <si>
    <t>1172</t>
  </si>
  <si>
    <t>O07051</t>
  </si>
  <si>
    <t>1159</t>
  </si>
  <si>
    <t>O07057</t>
  </si>
  <si>
    <t>O07058</t>
  </si>
  <si>
    <t>O07060</t>
  </si>
  <si>
    <t>O07061</t>
  </si>
  <si>
    <t>O07062</t>
  </si>
  <si>
    <t>O07063</t>
  </si>
  <si>
    <t>O07066</t>
  </si>
  <si>
    <t>O07067</t>
  </si>
  <si>
    <t>O07068</t>
  </si>
  <si>
    <t>O07069</t>
  </si>
  <si>
    <t>O07070</t>
  </si>
  <si>
    <t>1173</t>
  </si>
  <si>
    <t>O07072</t>
  </si>
  <si>
    <t>O07073</t>
  </si>
  <si>
    <t>O07074</t>
  </si>
  <si>
    <t>1176</t>
  </si>
  <si>
    <t>O07080</t>
  </si>
  <si>
    <t>O07081</t>
  </si>
  <si>
    <t>1178</t>
  </si>
  <si>
    <t>O07082</t>
  </si>
  <si>
    <t>1164</t>
  </si>
  <si>
    <t>O07085</t>
  </si>
  <si>
    <t>O07086</t>
  </si>
  <si>
    <t>O07088</t>
  </si>
  <si>
    <t>O07089</t>
  </si>
  <si>
    <t>1169</t>
  </si>
  <si>
    <t>O07090</t>
  </si>
  <si>
    <t>O07095</t>
  </si>
  <si>
    <t>O07097</t>
  </si>
  <si>
    <t>O07099</t>
  </si>
  <si>
    <t>O07100</t>
  </si>
  <si>
    <t>O07101</t>
  </si>
  <si>
    <t>1590</t>
  </si>
  <si>
    <t>O07102</t>
  </si>
  <si>
    <t>O07103</t>
  </si>
  <si>
    <t>O07112</t>
  </si>
  <si>
    <t>O07113</t>
  </si>
  <si>
    <t>1593</t>
  </si>
  <si>
    <t>O07114</t>
  </si>
  <si>
    <t>O07121</t>
  </si>
  <si>
    <t>1576</t>
  </si>
  <si>
    <t>O07122</t>
  </si>
  <si>
    <t>O07123</t>
  </si>
  <si>
    <t>1578</t>
  </si>
  <si>
    <t>O07126</t>
  </si>
  <si>
    <t>O07127</t>
  </si>
  <si>
    <t>O07128</t>
  </si>
  <si>
    <t>O07129</t>
  </si>
  <si>
    <t>O07130</t>
  </si>
  <si>
    <t>1580</t>
  </si>
  <si>
    <t>O07133</t>
  </si>
  <si>
    <t>1575</t>
  </si>
  <si>
    <t>O07135</t>
  </si>
  <si>
    <t>O07136</t>
  </si>
  <si>
    <t>O07137</t>
  </si>
  <si>
    <t>O07140</t>
  </si>
  <si>
    <t>O07141</t>
  </si>
  <si>
    <t>O07142</t>
  </si>
  <si>
    <t>O07143</t>
  </si>
  <si>
    <t>O07144</t>
  </si>
  <si>
    <t>1595</t>
  </si>
  <si>
    <t>O07149</t>
  </si>
  <si>
    <t>O07150</t>
  </si>
  <si>
    <t>O07151</t>
  </si>
  <si>
    <t>O07152</t>
  </si>
  <si>
    <t>O07153</t>
  </si>
  <si>
    <t>O07154</t>
  </si>
  <si>
    <t>1586</t>
  </si>
  <si>
    <t>O07155</t>
  </si>
  <si>
    <t>1577</t>
  </si>
  <si>
    <t>O07158</t>
  </si>
  <si>
    <t>O07159</t>
  </si>
  <si>
    <t>O07161</t>
  </si>
  <si>
    <t>O07162</t>
  </si>
  <si>
    <t>O07163</t>
  </si>
  <si>
    <t>1589</t>
  </si>
  <si>
    <t>O07165</t>
  </si>
  <si>
    <t>O07166</t>
  </si>
  <si>
    <t>O07167</t>
  </si>
  <si>
    <t>1582</t>
  </si>
  <si>
    <t>O07168</t>
  </si>
  <si>
    <t>1588</t>
  </si>
  <si>
    <t>O07171</t>
  </si>
  <si>
    <t>O07172</t>
  </si>
  <si>
    <t>O07174</t>
  </si>
  <si>
    <t>O07175</t>
  </si>
  <si>
    <t>O07177</t>
  </si>
  <si>
    <t>1591</t>
  </si>
  <si>
    <t>O07180</t>
  </si>
  <si>
    <t>O07181</t>
  </si>
  <si>
    <t>O07182</t>
  </si>
  <si>
    <t>O07183</t>
  </si>
  <si>
    <t>1581</t>
  </si>
  <si>
    <t>O07184</t>
  </si>
  <si>
    <t>1585</t>
  </si>
  <si>
    <t>O07187</t>
  </si>
  <si>
    <t>O07188</t>
  </si>
  <si>
    <t>O07190</t>
  </si>
  <si>
    <t>O07193</t>
  </si>
  <si>
    <t>1584</t>
  </si>
  <si>
    <t>O07194</t>
  </si>
  <si>
    <t>1596</t>
  </si>
  <si>
    <t>O07195</t>
  </si>
  <si>
    <t>O07196</t>
  </si>
  <si>
    <t>O07197</t>
  </si>
  <si>
    <t>1583</t>
  </si>
  <si>
    <t>O07201</t>
  </si>
  <si>
    <t>O07202</t>
  </si>
  <si>
    <t>O07203</t>
  </si>
  <si>
    <t>1587</t>
  </si>
  <si>
    <t>O07206</t>
  </si>
  <si>
    <t>1579</t>
  </si>
  <si>
    <t>O07207</t>
  </si>
  <si>
    <t>O07208</t>
  </si>
  <si>
    <t>O07209</t>
  </si>
  <si>
    <t>O07212</t>
  </si>
  <si>
    <t>1594</t>
  </si>
  <si>
    <t>O07213</t>
  </si>
  <si>
    <t>O07214</t>
  </si>
  <si>
    <t>O07215</t>
  </si>
  <si>
    <t>O07216</t>
  </si>
  <si>
    <t>1597</t>
  </si>
  <si>
    <t>O07218</t>
  </si>
  <si>
    <t>O07219</t>
  </si>
  <si>
    <t>O07221</t>
  </si>
  <si>
    <t>O07229</t>
  </si>
  <si>
    <t>O07247</t>
  </si>
  <si>
    <t>O07248</t>
  </si>
  <si>
    <t>O07249</t>
  </si>
  <si>
    <t>O07250</t>
  </si>
  <si>
    <t>O07251</t>
  </si>
  <si>
    <t>O07252</t>
  </si>
  <si>
    <t>O07253</t>
  </si>
  <si>
    <t>O07254</t>
  </si>
  <si>
    <t>O07255</t>
  </si>
  <si>
    <t>O07256</t>
  </si>
  <si>
    <t>O07257</t>
  </si>
  <si>
    <t>O07258</t>
  </si>
  <si>
    <t>O07259</t>
  </si>
  <si>
    <t>O07260</t>
  </si>
  <si>
    <t>00210</t>
  </si>
  <si>
    <t>O07261</t>
  </si>
  <si>
    <t>O07262</t>
  </si>
  <si>
    <t>O07267</t>
  </si>
  <si>
    <t>O07268</t>
  </si>
  <si>
    <t>O07269</t>
  </si>
  <si>
    <t>O07270</t>
  </si>
  <si>
    <t>O07271</t>
  </si>
  <si>
    <t>O07272</t>
  </si>
  <si>
    <t>O07273</t>
  </si>
  <si>
    <t>O07274</t>
  </si>
  <si>
    <t>O07275</t>
  </si>
  <si>
    <t>O07276</t>
  </si>
  <si>
    <t>O07284</t>
  </si>
  <si>
    <t>0669</t>
  </si>
  <si>
    <t>7501</t>
  </si>
  <si>
    <t>99999</t>
  </si>
  <si>
    <t>O07290</t>
  </si>
  <si>
    <t>9019</t>
  </si>
  <si>
    <t>00371</t>
  </si>
  <si>
    <t>O07292</t>
  </si>
  <si>
    <t>O07293</t>
  </si>
  <si>
    <t>O07294</t>
  </si>
  <si>
    <t>O07295</t>
  </si>
  <si>
    <t>O07296</t>
  </si>
  <si>
    <t>O07297</t>
  </si>
  <si>
    <t>O07298</t>
  </si>
  <si>
    <t>O07299</t>
  </si>
  <si>
    <t>O07300</t>
  </si>
  <si>
    <t>O07301</t>
  </si>
  <si>
    <t>O07302</t>
  </si>
  <si>
    <t>O07303</t>
  </si>
  <si>
    <t>O07304</t>
  </si>
  <si>
    <t>O07305</t>
  </si>
  <si>
    <t>O07306</t>
  </si>
  <si>
    <t>O07307</t>
  </si>
  <si>
    <t>O07308</t>
  </si>
  <si>
    <t>O07309</t>
  </si>
  <si>
    <t>O07310</t>
  </si>
  <si>
    <t>O07311</t>
  </si>
  <si>
    <t>O07312</t>
  </si>
  <si>
    <t>O07313</t>
  </si>
  <si>
    <t>O07314</t>
  </si>
  <si>
    <t>O07315</t>
  </si>
  <si>
    <t>O07316</t>
  </si>
  <si>
    <t>O07317</t>
  </si>
  <si>
    <t>O07318</t>
  </si>
  <si>
    <t>O07319</t>
  </si>
  <si>
    <t>O07320</t>
  </si>
  <si>
    <t>O07321</t>
  </si>
  <si>
    <t>O07322</t>
  </si>
  <si>
    <t>O07324</t>
  </si>
  <si>
    <t>O07325</t>
  </si>
  <si>
    <t>O07327</t>
  </si>
  <si>
    <t>O07328</t>
  </si>
  <si>
    <t>O07332</t>
  </si>
  <si>
    <t>8805</t>
  </si>
  <si>
    <t>00202</t>
  </si>
  <si>
    <t>O07333</t>
  </si>
  <si>
    <t>O07334</t>
  </si>
  <si>
    <t>O07335</t>
  </si>
  <si>
    <t>O07339</t>
  </si>
  <si>
    <t>O07342</t>
  </si>
  <si>
    <t>O07343</t>
  </si>
  <si>
    <t>O07344</t>
  </si>
  <si>
    <t>O07345</t>
  </si>
  <si>
    <t>O07348</t>
  </si>
  <si>
    <t>O07350</t>
  </si>
  <si>
    <t>O07351</t>
  </si>
  <si>
    <t>O07352</t>
  </si>
  <si>
    <t>O07354</t>
  </si>
  <si>
    <t>O07355</t>
  </si>
  <si>
    <t>O07357</t>
  </si>
  <si>
    <t>O07358</t>
  </si>
  <si>
    <t>O07359</t>
  </si>
  <si>
    <t>O07360</t>
  </si>
  <si>
    <t>O07361</t>
  </si>
  <si>
    <t>O07362</t>
  </si>
  <si>
    <t>O07363</t>
  </si>
  <si>
    <t>O07364</t>
  </si>
  <si>
    <t>O07365</t>
  </si>
  <si>
    <t>O07366</t>
  </si>
  <si>
    <t>O07367</t>
  </si>
  <si>
    <t>O07368</t>
  </si>
  <si>
    <t>O07370</t>
  </si>
  <si>
    <t>O07371</t>
  </si>
  <si>
    <t>O07372</t>
  </si>
  <si>
    <t>O07373</t>
  </si>
  <si>
    <t>O07374</t>
  </si>
  <si>
    <t>O07375</t>
  </si>
  <si>
    <t>O07376</t>
  </si>
  <si>
    <t>O07377</t>
  </si>
  <si>
    <t>O07378</t>
  </si>
  <si>
    <t>O07379</t>
  </si>
  <si>
    <t>O07380</t>
  </si>
  <si>
    <t>O07381</t>
  </si>
  <si>
    <t>O07383</t>
  </si>
  <si>
    <t>O07386</t>
  </si>
  <si>
    <t>O07387</t>
  </si>
  <si>
    <t>O07389</t>
  </si>
  <si>
    <t>O07390</t>
  </si>
  <si>
    <t>O07393</t>
  </si>
  <si>
    <t>O07396</t>
  </si>
  <si>
    <t>O07397</t>
  </si>
  <si>
    <t>O07398</t>
  </si>
  <si>
    <t>O07399</t>
  </si>
  <si>
    <t>O07402</t>
  </si>
  <si>
    <t>O07403</t>
  </si>
  <si>
    <t>O07404</t>
  </si>
  <si>
    <t>O07405</t>
  </si>
  <si>
    <t>O07407</t>
  </si>
  <si>
    <t>O07408</t>
  </si>
  <si>
    <t>O07409</t>
  </si>
  <si>
    <t>O07410</t>
  </si>
  <si>
    <t>O07412</t>
  </si>
  <si>
    <t>O07413</t>
  </si>
  <si>
    <t>O07416</t>
  </si>
  <si>
    <t>O07417</t>
  </si>
  <si>
    <t>O07418</t>
  </si>
  <si>
    <t>O07419</t>
  </si>
  <si>
    <t>O07425</t>
  </si>
  <si>
    <t>O07426</t>
  </si>
  <si>
    <t>O07431</t>
  </si>
  <si>
    <t>O07433</t>
  </si>
  <si>
    <t>O07434</t>
  </si>
  <si>
    <t>O07436</t>
  </si>
  <si>
    <t>O07437</t>
  </si>
  <si>
    <t>O07438</t>
  </si>
  <si>
    <t>O07439</t>
  </si>
  <si>
    <t>O07440</t>
  </si>
  <si>
    <t>O07441</t>
  </si>
  <si>
    <t>O07442</t>
  </si>
  <si>
    <t>O07443</t>
  </si>
  <si>
    <t>O07444</t>
  </si>
  <si>
    <t>O07445</t>
  </si>
  <si>
    <t>O07446</t>
  </si>
  <si>
    <t>O07447</t>
  </si>
  <si>
    <t>O07448</t>
  </si>
  <si>
    <t>O07449</t>
  </si>
  <si>
    <t>O07450</t>
  </si>
  <si>
    <t>O07451</t>
  </si>
  <si>
    <t>O07452</t>
  </si>
  <si>
    <t>O07453</t>
  </si>
  <si>
    <t>O07454</t>
  </si>
  <si>
    <t>O07455</t>
  </si>
  <si>
    <t>O07456</t>
  </si>
  <si>
    <t>O07457</t>
  </si>
  <si>
    <t>O07458</t>
  </si>
  <si>
    <t>O07459</t>
  </si>
  <si>
    <t>O07462</t>
  </si>
  <si>
    <t>O07463</t>
  </si>
  <si>
    <t>O07464</t>
  </si>
  <si>
    <t>O07465</t>
  </si>
  <si>
    <t>O07466</t>
  </si>
  <si>
    <t>O07467</t>
  </si>
  <si>
    <t>O07468</t>
  </si>
  <si>
    <t>O07469</t>
  </si>
  <si>
    <t>O07470</t>
  </si>
  <si>
    <t>O07472</t>
  </si>
  <si>
    <t>O07473</t>
  </si>
  <si>
    <t>O07474</t>
  </si>
  <si>
    <t>O07475</t>
  </si>
  <si>
    <t>O07476</t>
  </si>
  <si>
    <t>O07477</t>
  </si>
  <si>
    <t>O07480</t>
  </si>
  <si>
    <t>O07481</t>
  </si>
  <si>
    <t>O07485</t>
  </si>
  <si>
    <t>O07491</t>
  </si>
  <si>
    <t>O07492</t>
  </si>
  <si>
    <t>O07494</t>
  </si>
  <si>
    <t>O07496</t>
  </si>
  <si>
    <t>O07497</t>
  </si>
  <si>
    <t>O07498</t>
  </si>
  <si>
    <t>O07500</t>
  </si>
  <si>
    <t>O07501</t>
  </si>
  <si>
    <t>O07502</t>
  </si>
  <si>
    <t>O07503</t>
  </si>
  <si>
    <t>O07504</t>
  </si>
  <si>
    <t>O07505</t>
  </si>
  <si>
    <t>O07506</t>
  </si>
  <si>
    <t>O07507</t>
  </si>
  <si>
    <t>O07508</t>
  </si>
  <si>
    <t>O07509</t>
  </si>
  <si>
    <t>O07510</t>
  </si>
  <si>
    <t>O07512</t>
  </si>
  <si>
    <t>O07513</t>
  </si>
  <si>
    <t>O07514</t>
  </si>
  <si>
    <t>O07516</t>
  </si>
  <si>
    <t>O07517</t>
  </si>
  <si>
    <t>O07518</t>
  </si>
  <si>
    <t>O07519</t>
  </si>
  <si>
    <t>O07520</t>
  </si>
  <si>
    <t>O07521</t>
  </si>
  <si>
    <t>O07522</t>
  </si>
  <si>
    <t>O07523</t>
  </si>
  <si>
    <t>O07524</t>
  </si>
  <si>
    <t>O07525</t>
  </si>
  <si>
    <t>O07527</t>
  </si>
  <si>
    <t>O07531</t>
  </si>
  <si>
    <t>O07533</t>
  </si>
  <si>
    <t>O07534</t>
  </si>
  <si>
    <t>O07536</t>
  </si>
  <si>
    <t>O07537</t>
  </si>
  <si>
    <t>O07538</t>
  </si>
  <si>
    <t>O07539</t>
  </si>
  <si>
    <t>O07540</t>
  </si>
  <si>
    <t>O07541</t>
  </si>
  <si>
    <t>O07542</t>
  </si>
  <si>
    <t>1015</t>
  </si>
  <si>
    <t>O07545</t>
  </si>
  <si>
    <t>O07547</t>
  </si>
  <si>
    <t>1016</t>
  </si>
  <si>
    <t>O07551</t>
  </si>
  <si>
    <t>1013</t>
  </si>
  <si>
    <t>O07552</t>
  </si>
  <si>
    <t>O07553</t>
  </si>
  <si>
    <t>O07559</t>
  </si>
  <si>
    <t>O07561</t>
  </si>
  <si>
    <t>1010</t>
  </si>
  <si>
    <t>O07562</t>
  </si>
  <si>
    <t>O07565</t>
  </si>
  <si>
    <t>O07567</t>
  </si>
  <si>
    <t>O07568</t>
  </si>
  <si>
    <t>O07572</t>
  </si>
  <si>
    <t>O07573</t>
  </si>
  <si>
    <t>O07574</t>
  </si>
  <si>
    <t>O07576</t>
  </si>
  <si>
    <t>1014</t>
  </si>
  <si>
    <t>O07579</t>
  </si>
  <si>
    <t>O07584</t>
  </si>
  <si>
    <t>O07586</t>
  </si>
  <si>
    <t>1018</t>
  </si>
  <si>
    <t>O07589</t>
  </si>
  <si>
    <t>O07591</t>
  </si>
  <si>
    <t>1003</t>
  </si>
  <si>
    <t>O07592</t>
  </si>
  <si>
    <t>O07594</t>
  </si>
  <si>
    <t>O07596</t>
  </si>
  <si>
    <t>1005</t>
  </si>
  <si>
    <t>O07599</t>
  </si>
  <si>
    <t>O07601</t>
  </si>
  <si>
    <t>O07603</t>
  </si>
  <si>
    <t>1011</t>
  </si>
  <si>
    <t>O07606</t>
  </si>
  <si>
    <t>O07608</t>
  </si>
  <si>
    <t>1009</t>
  </si>
  <si>
    <t>O07611</t>
  </si>
  <si>
    <t>O07616</t>
  </si>
  <si>
    <t>1006</t>
  </si>
  <si>
    <t>O07619</t>
  </si>
  <si>
    <t>O07622</t>
  </si>
  <si>
    <t>1019</t>
  </si>
  <si>
    <t>O07623</t>
  </si>
  <si>
    <t>O07624</t>
  </si>
  <si>
    <t>O07626</t>
  </si>
  <si>
    <t>1004</t>
  </si>
  <si>
    <t>O07629</t>
  </si>
  <si>
    <t>O07630</t>
  </si>
  <si>
    <t>O07631</t>
  </si>
  <si>
    <t>1017</t>
  </si>
  <si>
    <t>O07633</t>
  </si>
  <si>
    <t>O07635</t>
  </si>
  <si>
    <t>O07637</t>
  </si>
  <si>
    <t>1002</t>
  </si>
  <si>
    <t>O07638</t>
  </si>
  <si>
    <t>O07639</t>
  </si>
  <si>
    <t>O07643</t>
  </si>
  <si>
    <t>O07646</t>
  </si>
  <si>
    <t>O07647</t>
  </si>
  <si>
    <t>O07651</t>
  </si>
  <si>
    <t>1291</t>
  </si>
  <si>
    <t>O07652</t>
  </si>
  <si>
    <t>1306</t>
  </si>
  <si>
    <t>O07653</t>
  </si>
  <si>
    <t>O07654</t>
  </si>
  <si>
    <t>O07657</t>
  </si>
  <si>
    <t>1292</t>
  </si>
  <si>
    <t>O07658</t>
  </si>
  <si>
    <t>O07663</t>
  </si>
  <si>
    <t>1302</t>
  </si>
  <si>
    <t>O07664</t>
  </si>
  <si>
    <t>1293</t>
  </si>
  <si>
    <t>O07665</t>
  </si>
  <si>
    <t>1617</t>
  </si>
  <si>
    <t>O07666</t>
  </si>
  <si>
    <t>O07667</t>
  </si>
  <si>
    <t>O07668</t>
  </si>
  <si>
    <t>O07672</t>
  </si>
  <si>
    <t>1294</t>
  </si>
  <si>
    <t>O07673</t>
  </si>
  <si>
    <t>1295</t>
  </si>
  <si>
    <t>O07674</t>
  </si>
  <si>
    <t>O07679</t>
  </si>
  <si>
    <t>1296</t>
  </si>
  <si>
    <t>O07680</t>
  </si>
  <si>
    <t>1304</t>
  </si>
  <si>
    <t>O07681</t>
  </si>
  <si>
    <t>O07682</t>
  </si>
  <si>
    <t>O07683</t>
  </si>
  <si>
    <t>O07684</t>
  </si>
  <si>
    <t>O07685</t>
  </si>
  <si>
    <t>O07693</t>
  </si>
  <si>
    <t>1298</t>
  </si>
  <si>
    <t>O07694</t>
  </si>
  <si>
    <t>O07695</t>
  </si>
  <si>
    <t>1303</t>
  </si>
  <si>
    <t>O07696</t>
  </si>
  <si>
    <t>O07698</t>
  </si>
  <si>
    <t>O07702</t>
  </si>
  <si>
    <t>1305</t>
  </si>
  <si>
    <t>O07703</t>
  </si>
  <si>
    <t>1299</t>
  </si>
  <si>
    <t>O07704</t>
  </si>
  <si>
    <t>O07705</t>
  </si>
  <si>
    <t>O07706</t>
  </si>
  <si>
    <t>O07710</t>
  </si>
  <si>
    <t>1301</t>
  </si>
  <si>
    <t>O07713</t>
  </si>
  <si>
    <t>1324</t>
  </si>
  <si>
    <t>O07714</t>
  </si>
  <si>
    <t>O07721</t>
  </si>
  <si>
    <t>1309</t>
  </si>
  <si>
    <t>O07722</t>
  </si>
  <si>
    <t>O07723</t>
  </si>
  <si>
    <t>O07724</t>
  </si>
  <si>
    <t>O07727</t>
  </si>
  <si>
    <t>1383</t>
  </si>
  <si>
    <t>O07728</t>
  </si>
  <si>
    <t>O07729</t>
  </si>
  <si>
    <t>O07732</t>
  </si>
  <si>
    <t>1310</t>
  </si>
  <si>
    <t>O07733</t>
  </si>
  <si>
    <t>O07734</t>
  </si>
  <si>
    <t>O07738</t>
  </si>
  <si>
    <t>O07739</t>
  </si>
  <si>
    <t>O07744</t>
  </si>
  <si>
    <t>1376</t>
  </si>
  <si>
    <t>O07745</t>
  </si>
  <si>
    <t>O07746</t>
  </si>
  <si>
    <t>O07747</t>
  </si>
  <si>
    <t>O07748</t>
  </si>
  <si>
    <t>O07750</t>
  </si>
  <si>
    <t>O07751</t>
  </si>
  <si>
    <t>O07756</t>
  </si>
  <si>
    <t>O07757</t>
  </si>
  <si>
    <t>O07758</t>
  </si>
  <si>
    <t>O07759</t>
  </si>
  <si>
    <t>O07760</t>
  </si>
  <si>
    <t>O07761</t>
  </si>
  <si>
    <t>O07762</t>
  </si>
  <si>
    <t>O07763</t>
  </si>
  <si>
    <t>O07764</t>
  </si>
  <si>
    <t>O07766</t>
  </si>
  <si>
    <t>O07767</t>
  </si>
  <si>
    <t>O07770</t>
  </si>
  <si>
    <t>1359</t>
  </si>
  <si>
    <t>O07771</t>
  </si>
  <si>
    <t>O07772</t>
  </si>
  <si>
    <t>O07773</t>
  </si>
  <si>
    <t>O07774</t>
  </si>
  <si>
    <t>O07778</t>
  </si>
  <si>
    <t>1360</t>
  </si>
  <si>
    <t>O07779</t>
  </si>
  <si>
    <t>1357</t>
  </si>
  <si>
    <t>O07780</t>
  </si>
  <si>
    <t>O07781</t>
  </si>
  <si>
    <t>O07785</t>
  </si>
  <si>
    <t>O07786</t>
  </si>
  <si>
    <t>1371</t>
  </si>
  <si>
    <t>O07787</t>
  </si>
  <si>
    <t>O07788</t>
  </si>
  <si>
    <t>O07789</t>
  </si>
  <si>
    <t>O07790</t>
  </si>
  <si>
    <t>O07793</t>
  </si>
  <si>
    <t>1366</t>
  </si>
  <si>
    <t>O07794</t>
  </si>
  <si>
    <t>O07798</t>
  </si>
  <si>
    <t>1368</t>
  </si>
  <si>
    <t>O07799</t>
  </si>
  <si>
    <t>1363</t>
  </si>
  <si>
    <t>O07800</t>
  </si>
  <si>
    <t>O07801</t>
  </si>
  <si>
    <t>O07804</t>
  </si>
  <si>
    <t>1370</t>
  </si>
  <si>
    <t>O07805</t>
  </si>
  <si>
    <t>O07806</t>
  </si>
  <si>
    <t>O07811</t>
  </si>
  <si>
    <t>O07812</t>
  </si>
  <si>
    <t>1378</t>
  </si>
  <si>
    <t>O07814</t>
  </si>
  <si>
    <t>1362</t>
  </si>
  <si>
    <t>O07815</t>
  </si>
  <si>
    <t>O07816</t>
  </si>
  <si>
    <t>O07817</t>
  </si>
  <si>
    <t>O07818</t>
  </si>
  <si>
    <t>O07819</t>
  </si>
  <si>
    <t>O07820</t>
  </si>
  <si>
    <t>O07823</t>
  </si>
  <si>
    <t>1373</t>
  </si>
  <si>
    <t>O07824</t>
  </si>
  <si>
    <t>O07825</t>
  </si>
  <si>
    <t>O07829</t>
  </si>
  <si>
    <t>1377</t>
  </si>
  <si>
    <t>O07830</t>
  </si>
  <si>
    <t>O07831</t>
  </si>
  <si>
    <t>O07832</t>
  </si>
  <si>
    <t>O07835</t>
  </si>
  <si>
    <t>1379</t>
  </si>
  <si>
    <t>O07836</t>
  </si>
  <si>
    <t>O07837</t>
  </si>
  <si>
    <t>1369</t>
  </si>
  <si>
    <t>O07839</t>
  </si>
  <si>
    <t>O07840</t>
  </si>
  <si>
    <t>O07841</t>
  </si>
  <si>
    <t>O07845</t>
  </si>
  <si>
    <t>1380</t>
  </si>
  <si>
    <t>O07846</t>
  </si>
  <si>
    <t>1381</t>
  </si>
  <si>
    <t>O07847</t>
  </si>
  <si>
    <t>O07848</t>
  </si>
  <si>
    <t>O07851</t>
  </si>
  <si>
    <t>1382</t>
  </si>
  <si>
    <t>O07852</t>
  </si>
  <si>
    <t>O07855</t>
  </si>
  <si>
    <t>1312</t>
  </si>
  <si>
    <t>O07856</t>
  </si>
  <si>
    <t>O07860</t>
  </si>
  <si>
    <t>1384</t>
  </si>
  <si>
    <t>O07861</t>
  </si>
  <si>
    <t>1364</t>
  </si>
  <si>
    <t>O07862</t>
  </si>
  <si>
    <t>O07863</t>
  </si>
  <si>
    <t>O07867</t>
  </si>
  <si>
    <t>O07868</t>
  </si>
  <si>
    <t>1356</t>
  </si>
  <si>
    <t>O07869</t>
  </si>
  <si>
    <t>O07870</t>
  </si>
  <si>
    <t>O07875</t>
  </si>
  <si>
    <t>1386</t>
  </si>
  <si>
    <t>O07876</t>
  </si>
  <si>
    <t>1355</t>
  </si>
  <si>
    <t>O07877</t>
  </si>
  <si>
    <t>O07878</t>
  </si>
  <si>
    <t>O07879</t>
  </si>
  <si>
    <t>O07882</t>
  </si>
  <si>
    <t>1367</t>
  </si>
  <si>
    <t>O07883</t>
  </si>
  <si>
    <t>O07884</t>
  </si>
  <si>
    <t>O07887</t>
  </si>
  <si>
    <t>1713</t>
  </si>
  <si>
    <t>O07889</t>
  </si>
  <si>
    <t>O07890</t>
  </si>
  <si>
    <t>O07893</t>
  </si>
  <si>
    <t>1711</t>
  </si>
  <si>
    <t>O07894</t>
  </si>
  <si>
    <t>O07896</t>
  </si>
  <si>
    <t>1692</t>
  </si>
  <si>
    <t>O07897</t>
  </si>
  <si>
    <t>O07898</t>
  </si>
  <si>
    <t>O07903</t>
  </si>
  <si>
    <t>1704</t>
  </si>
  <si>
    <t>O07904</t>
  </si>
  <si>
    <t>1703</t>
  </si>
  <si>
    <t>O07905</t>
  </si>
  <si>
    <t>O07906</t>
  </si>
  <si>
    <t>1695</t>
  </si>
  <si>
    <t>O07907</t>
  </si>
  <si>
    <t>O07908</t>
  </si>
  <si>
    <t>O07909</t>
  </si>
  <si>
    <t>O07910</t>
  </si>
  <si>
    <t>O07911</t>
  </si>
  <si>
    <t>O07912</t>
  </si>
  <si>
    <t>O07913</t>
  </si>
  <si>
    <t>O07914</t>
  </si>
  <si>
    <t>O07917</t>
  </si>
  <si>
    <t>1361</t>
  </si>
  <si>
    <t>O07918</t>
  </si>
  <si>
    <t>O07919</t>
  </si>
  <si>
    <t>O07920</t>
  </si>
  <si>
    <t>O07923</t>
  </si>
  <si>
    <t>1374</t>
  </si>
  <si>
    <t>O07924</t>
  </si>
  <si>
    <t>O07925</t>
  </si>
  <si>
    <t>O07926</t>
  </si>
  <si>
    <t>1060</t>
  </si>
  <si>
    <t>O07928</t>
  </si>
  <si>
    <t>O07929</t>
  </si>
  <si>
    <t>O07931</t>
  </si>
  <si>
    <t>1062</t>
  </si>
  <si>
    <t>O07933</t>
  </si>
  <si>
    <t>O07934</t>
  </si>
  <si>
    <t>O07935</t>
  </si>
  <si>
    <t>O07937</t>
  </si>
  <si>
    <t>1072</t>
  </si>
  <si>
    <t>O07939</t>
  </si>
  <si>
    <t>O07940</t>
  </si>
  <si>
    <t>O07942</t>
  </si>
  <si>
    <t>O07944</t>
  </si>
  <si>
    <t>O07945</t>
  </si>
  <si>
    <t>O07946</t>
  </si>
  <si>
    <t>1068</t>
  </si>
  <si>
    <t>O07947</t>
  </si>
  <si>
    <t>1074</t>
  </si>
  <si>
    <t>O07950</t>
  </si>
  <si>
    <t>O07951</t>
  </si>
  <si>
    <t>O07952</t>
  </si>
  <si>
    <t>O07953</t>
  </si>
  <si>
    <t>O07955</t>
  </si>
  <si>
    <t>1069</t>
  </si>
  <si>
    <t>O07957</t>
  </si>
  <si>
    <t>O07958</t>
  </si>
  <si>
    <t>O07962</t>
  </si>
  <si>
    <t>O07963</t>
  </si>
  <si>
    <t>O07965</t>
  </si>
  <si>
    <t>1066</t>
  </si>
  <si>
    <t>O07969</t>
  </si>
  <si>
    <t>O07971</t>
  </si>
  <si>
    <t>O07972</t>
  </si>
  <si>
    <t>O07976</t>
  </si>
  <si>
    <t>1067</t>
  </si>
  <si>
    <t>O07977</t>
  </si>
  <si>
    <t>O07979</t>
  </si>
  <si>
    <t>O07983</t>
  </si>
  <si>
    <t>O07984</t>
  </si>
  <si>
    <t>O07986</t>
  </si>
  <si>
    <t>1077</t>
  </si>
  <si>
    <t>O07987</t>
  </si>
  <si>
    <t>O07989</t>
  </si>
  <si>
    <t>O07991</t>
  </si>
  <si>
    <t>1076</t>
  </si>
  <si>
    <t>O07994</t>
  </si>
  <si>
    <t>O07995</t>
  </si>
  <si>
    <t>1061</t>
  </si>
  <si>
    <t>O07996</t>
  </si>
  <si>
    <t>O07997</t>
  </si>
  <si>
    <t>O07999</t>
  </si>
  <si>
    <t>1081</t>
  </si>
  <si>
    <t>O08001</t>
  </si>
  <si>
    <t>O08002</t>
  </si>
  <si>
    <t>O08004</t>
  </si>
  <si>
    <t>O08006</t>
  </si>
  <si>
    <t>O08007</t>
  </si>
  <si>
    <t>O08009</t>
  </si>
  <si>
    <t>1084</t>
  </si>
  <si>
    <t>O08011</t>
  </si>
  <si>
    <t>O08012</t>
  </si>
  <si>
    <t>O08014</t>
  </si>
  <si>
    <t>1086</t>
  </si>
  <si>
    <t>O08015</t>
  </si>
  <si>
    <t>1064</t>
  </si>
  <si>
    <t>O08018</t>
  </si>
  <si>
    <t>O08019</t>
  </si>
  <si>
    <t>O08020</t>
  </si>
  <si>
    <t>O08021</t>
  </si>
  <si>
    <t>O08023</t>
  </si>
  <si>
    <t>O08024</t>
  </si>
  <si>
    <t>O08025</t>
  </si>
  <si>
    <t>O08031</t>
  </si>
  <si>
    <t>1080</t>
  </si>
  <si>
    <t>O08034</t>
  </si>
  <si>
    <t>O08035</t>
  </si>
  <si>
    <t>O08036</t>
  </si>
  <si>
    <t>O08038</t>
  </si>
  <si>
    <t>1073</t>
  </si>
  <si>
    <t>O08041</t>
  </si>
  <si>
    <t>O08042</t>
  </si>
  <si>
    <t>1078</t>
  </si>
  <si>
    <t>O08043</t>
  </si>
  <si>
    <t>O08044</t>
  </si>
  <si>
    <t>O08045</t>
  </si>
  <si>
    <t>O08046</t>
  </si>
  <si>
    <t>O08048</t>
  </si>
  <si>
    <t>1085</t>
  </si>
  <si>
    <t>O08049</t>
  </si>
  <si>
    <t>1063</t>
  </si>
  <si>
    <t>O08050</t>
  </si>
  <si>
    <t>O08051</t>
  </si>
  <si>
    <t>O08054</t>
  </si>
  <si>
    <t>O08055</t>
  </si>
  <si>
    <t>O08059</t>
  </si>
  <si>
    <t>1082</t>
  </si>
  <si>
    <t>O08060</t>
  </si>
  <si>
    <t>1083</t>
  </si>
  <si>
    <t>O08061</t>
  </si>
  <si>
    <t>O08062</t>
  </si>
  <si>
    <t>O08063</t>
  </si>
  <si>
    <t>O08065</t>
  </si>
  <si>
    <t>1615</t>
  </si>
  <si>
    <t>O08066</t>
  </si>
  <si>
    <t>O08069</t>
  </si>
  <si>
    <t>O08070</t>
  </si>
  <si>
    <t>O08072</t>
  </si>
  <si>
    <t>1614</t>
  </si>
  <si>
    <t>O08077</t>
  </si>
  <si>
    <t>1612</t>
  </si>
  <si>
    <t>O08078</t>
  </si>
  <si>
    <t>O08082</t>
  </si>
  <si>
    <t>1613</t>
  </si>
  <si>
    <t>O08083</t>
  </si>
  <si>
    <t>1605</t>
  </si>
  <si>
    <t>O08084</t>
  </si>
  <si>
    <t>O08088</t>
  </si>
  <si>
    <t>1599</t>
  </si>
  <si>
    <t>O08089</t>
  </si>
  <si>
    <t>O08090</t>
  </si>
  <si>
    <t>O08091</t>
  </si>
  <si>
    <t>O08095</t>
  </si>
  <si>
    <t>1600</t>
  </si>
  <si>
    <t>O08096</t>
  </si>
  <si>
    <t>O08097</t>
  </si>
  <si>
    <t>1619</t>
  </si>
  <si>
    <t>O08100</t>
  </si>
  <si>
    <t>O08101</t>
  </si>
  <si>
    <t>O08102</t>
  </si>
  <si>
    <t>O08103</t>
  </si>
  <si>
    <t>O08107</t>
  </si>
  <si>
    <t>1606</t>
  </si>
  <si>
    <t>O08109</t>
  </si>
  <si>
    <t>O08113</t>
  </si>
  <si>
    <t>1604</t>
  </si>
  <si>
    <t>O08114</t>
  </si>
  <si>
    <t>1611</t>
  </si>
  <si>
    <t>O08115</t>
  </si>
  <si>
    <t>O08116</t>
  </si>
  <si>
    <t>O08121</t>
  </si>
  <si>
    <t>1601</t>
  </si>
  <si>
    <t>O08122</t>
  </si>
  <si>
    <t>1618</t>
  </si>
  <si>
    <t>O08123</t>
  </si>
  <si>
    <t>O08125</t>
  </si>
  <si>
    <t>O08126</t>
  </si>
  <si>
    <t>O08129</t>
  </si>
  <si>
    <t>1602</t>
  </si>
  <si>
    <t>O08130</t>
  </si>
  <si>
    <t>O08135</t>
  </si>
  <si>
    <t>1608</t>
  </si>
  <si>
    <t>O08136</t>
  </si>
  <si>
    <t>O08137</t>
  </si>
  <si>
    <t>1610</t>
  </si>
  <si>
    <t>O08138</t>
  </si>
  <si>
    <t>O08139</t>
  </si>
  <si>
    <t>O08142</t>
  </si>
  <si>
    <t>1609</t>
  </si>
  <si>
    <t>O08143</t>
  </si>
  <si>
    <t>O08144</t>
  </si>
  <si>
    <t>O08147</t>
  </si>
  <si>
    <t>1616</t>
  </si>
  <si>
    <t>O08149</t>
  </si>
  <si>
    <t>O08154</t>
  </si>
  <si>
    <t>1607</t>
  </si>
  <si>
    <t>O08155</t>
  </si>
  <si>
    <t>1603</t>
  </si>
  <si>
    <t>O08156</t>
  </si>
  <si>
    <t>O08157</t>
  </si>
  <si>
    <t>O08162</t>
  </si>
  <si>
    <t>1889</t>
  </si>
  <si>
    <t>O08165</t>
  </si>
  <si>
    <t>O08176</t>
  </si>
  <si>
    <t>O08178</t>
  </si>
  <si>
    <t>O08179</t>
  </si>
  <si>
    <t>O08180</t>
  </si>
  <si>
    <t>O08182</t>
  </si>
  <si>
    <t>O08184</t>
  </si>
  <si>
    <t>O08194</t>
  </si>
  <si>
    <t>1621</t>
  </si>
  <si>
    <t>O08195</t>
  </si>
  <si>
    <t>O08196</t>
  </si>
  <si>
    <t>O08197</t>
  </si>
  <si>
    <t>O08199</t>
  </si>
  <si>
    <t>1622</t>
  </si>
  <si>
    <t>O08200</t>
  </si>
  <si>
    <t>O08203</t>
  </si>
  <si>
    <t>1624</t>
  </si>
  <si>
    <t>O08204</t>
  </si>
  <si>
    <t>1636</t>
  </si>
  <si>
    <t>O08208</t>
  </si>
  <si>
    <t>O08209</t>
  </si>
  <si>
    <t>O08210</t>
  </si>
  <si>
    <t>O08211</t>
  </si>
  <si>
    <t>O08212</t>
  </si>
  <si>
    <t>O08216</t>
  </si>
  <si>
    <t>1625</t>
  </si>
  <si>
    <t>O08217</t>
  </si>
  <si>
    <t>1637</t>
  </si>
  <si>
    <t>O08218</t>
  </si>
  <si>
    <t>O08219</t>
  </si>
  <si>
    <t>O08220</t>
  </si>
  <si>
    <t>O08227</t>
  </si>
  <si>
    <t>1627</t>
  </si>
  <si>
    <t>O08228</t>
  </si>
  <si>
    <t>O08229</t>
  </si>
  <si>
    <t>1628</t>
  </si>
  <si>
    <t>O08230</t>
  </si>
  <si>
    <t>O08231</t>
  </si>
  <si>
    <t>O08233</t>
  </si>
  <si>
    <t>1626</t>
  </si>
  <si>
    <t>O08237</t>
  </si>
  <si>
    <t>O08238</t>
  </si>
  <si>
    <t>O08239</t>
  </si>
  <si>
    <t>O08240</t>
  </si>
  <si>
    <t>O08242</t>
  </si>
  <si>
    <t>1658</t>
  </si>
  <si>
    <t>O08248</t>
  </si>
  <si>
    <t>1630</t>
  </si>
  <si>
    <t>O08249</t>
  </si>
  <si>
    <t>1629</t>
  </si>
  <si>
    <t>O08250</t>
  </si>
  <si>
    <t>O08252</t>
  </si>
  <si>
    <t>O08253</t>
  </si>
  <si>
    <t>O08254</t>
  </si>
  <si>
    <t>O08259</t>
  </si>
  <si>
    <t>1631</t>
  </si>
  <si>
    <t>O08260</t>
  </si>
  <si>
    <t>O08263</t>
  </si>
  <si>
    <t>O08264</t>
  </si>
  <si>
    <t>O08265</t>
  </si>
  <si>
    <t>O08266</t>
  </si>
  <si>
    <t>1632</t>
  </si>
  <si>
    <t>O08267</t>
  </si>
  <si>
    <t>O08270</t>
  </si>
  <si>
    <t>O08271</t>
  </si>
  <si>
    <t>O08272</t>
  </si>
  <si>
    <t>O08273</t>
  </si>
  <si>
    <t>O08276</t>
  </si>
  <si>
    <t>1633</t>
  </si>
  <si>
    <t>O08279</t>
  </si>
  <si>
    <t>O08280</t>
  </si>
  <si>
    <t>1640</t>
  </si>
  <si>
    <t>O08281</t>
  </si>
  <si>
    <t>O08282</t>
  </si>
  <si>
    <t>O08283</t>
  </si>
  <si>
    <t>1634</t>
  </si>
  <si>
    <t>O08284</t>
  </si>
  <si>
    <t>O08289</t>
  </si>
  <si>
    <t>O08290</t>
  </si>
  <si>
    <t>O08291</t>
  </si>
  <si>
    <t>O08292</t>
  </si>
  <si>
    <t>O08293</t>
  </si>
  <si>
    <t>O08294</t>
  </si>
  <si>
    <t>1635</t>
  </si>
  <si>
    <t>O08295</t>
  </si>
  <si>
    <t>O08296</t>
  </si>
  <si>
    <t>O08300</t>
  </si>
  <si>
    <t>O08301</t>
  </si>
  <si>
    <t>O08302</t>
  </si>
  <si>
    <t>O08303</t>
  </si>
  <si>
    <t>O08304</t>
  </si>
  <si>
    <t>O08305</t>
  </si>
  <si>
    <t>1638</t>
  </si>
  <si>
    <t>O08308</t>
  </si>
  <si>
    <t>O08309</t>
  </si>
  <si>
    <t>O08310</t>
  </si>
  <si>
    <t>1639</t>
  </si>
  <si>
    <t>O08313</t>
  </si>
  <si>
    <t>O08314</t>
  </si>
  <si>
    <t>1642</t>
  </si>
  <si>
    <t>O08318</t>
  </si>
  <si>
    <t>O08319</t>
  </si>
  <si>
    <t>O08322</t>
  </si>
  <si>
    <t>1643</t>
  </si>
  <si>
    <t>O08323</t>
  </si>
  <si>
    <t>O08326</t>
  </si>
  <si>
    <t>O08327</t>
  </si>
  <si>
    <t>O08329</t>
  </si>
  <si>
    <t>1038</t>
  </si>
  <si>
    <t>O08330</t>
  </si>
  <si>
    <t>O08331</t>
  </si>
  <si>
    <t>O08333</t>
  </si>
  <si>
    <t>O08334</t>
  </si>
  <si>
    <t>O08335</t>
  </si>
  <si>
    <t>O08336</t>
  </si>
  <si>
    <t>1042</t>
  </si>
  <si>
    <t>O08338</t>
  </si>
  <si>
    <t>O08339</t>
  </si>
  <si>
    <t>O08343</t>
  </si>
  <si>
    <t>1644</t>
  </si>
  <si>
    <t>O08347</t>
  </si>
  <si>
    <t>O08348</t>
  </si>
  <si>
    <t>O08351</t>
  </si>
  <si>
    <t>1645</t>
  </si>
  <si>
    <t>O08352</t>
  </si>
  <si>
    <t>1657</t>
  </si>
  <si>
    <t>O08353</t>
  </si>
  <si>
    <t>O08356</t>
  </si>
  <si>
    <t>1647</t>
  </si>
  <si>
    <t>O08357</t>
  </si>
  <si>
    <t>O08358</t>
  </si>
  <si>
    <t>O08359</t>
  </si>
  <si>
    <t>1648</t>
  </si>
  <si>
    <t>O08362</t>
  </si>
  <si>
    <t>O08363</t>
  </si>
  <si>
    <t>O08364</t>
  </si>
  <si>
    <t>O08365</t>
  </si>
  <si>
    <t>O08366</t>
  </si>
  <si>
    <t>1650</t>
  </si>
  <si>
    <t>O08369</t>
  </si>
  <si>
    <t>O08373</t>
  </si>
  <si>
    <t>O08374</t>
  </si>
  <si>
    <t>O08375</t>
  </si>
  <si>
    <t>O08376</t>
  </si>
  <si>
    <t>O08377</t>
  </si>
  <si>
    <t>O08378</t>
  </si>
  <si>
    <t>O08381</t>
  </si>
  <si>
    <t>1651</t>
  </si>
  <si>
    <t>O08382</t>
  </si>
  <si>
    <t>O08384</t>
  </si>
  <si>
    <t>1652</t>
  </si>
  <si>
    <t>O08389</t>
  </si>
  <si>
    <t>O08390</t>
  </si>
  <si>
    <t>1656</t>
  </si>
  <si>
    <t>O08391</t>
  </si>
  <si>
    <t>O08393</t>
  </si>
  <si>
    <t>1653</t>
  </si>
  <si>
    <t>O08394</t>
  </si>
  <si>
    <t>1649</t>
  </si>
  <si>
    <t>O08397</t>
  </si>
  <si>
    <t>O08398</t>
  </si>
  <si>
    <t>O08399</t>
  </si>
  <si>
    <t>O08403</t>
  </si>
  <si>
    <t>1654</t>
  </si>
  <si>
    <t>O08404</t>
  </si>
  <si>
    <t>O08405</t>
  </si>
  <si>
    <t>O08406</t>
  </si>
  <si>
    <t>O08407</t>
  </si>
  <si>
    <t>1655</t>
  </si>
  <si>
    <t>O08408</t>
  </si>
  <si>
    <t>O08411</t>
  </si>
  <si>
    <t>O08412</t>
  </si>
  <si>
    <t>O08413</t>
  </si>
  <si>
    <t>O08414</t>
  </si>
  <si>
    <t>1641</t>
  </si>
  <si>
    <t>O08415</t>
  </si>
  <si>
    <t>O08416</t>
  </si>
  <si>
    <t>O08417</t>
  </si>
  <si>
    <t>O08418</t>
  </si>
  <si>
    <t>O08419</t>
  </si>
  <si>
    <t>O08420</t>
  </si>
  <si>
    <t>O08421</t>
  </si>
  <si>
    <t>1623</t>
  </si>
  <si>
    <t>O08431</t>
  </si>
  <si>
    <t>O08432</t>
  </si>
  <si>
    <t>O08436</t>
  </si>
  <si>
    <t>O08437</t>
  </si>
  <si>
    <t>1646</t>
  </si>
  <si>
    <t>O08440</t>
  </si>
  <si>
    <t>O08441</t>
  </si>
  <si>
    <t>O08449</t>
  </si>
  <si>
    <t>O08452</t>
  </si>
  <si>
    <t>1155</t>
  </si>
  <si>
    <t>O08453</t>
  </si>
  <si>
    <t>O08455</t>
  </si>
  <si>
    <t>O08456</t>
  </si>
  <si>
    <t>O08460</t>
  </si>
  <si>
    <t>1175</t>
  </si>
  <si>
    <t>O08461</t>
  </si>
  <si>
    <t>O08462</t>
  </si>
  <si>
    <t>1661</t>
  </si>
  <si>
    <t>O08463</t>
  </si>
  <si>
    <t>O08466</t>
  </si>
  <si>
    <t>O08467</t>
  </si>
  <si>
    <t>O08468</t>
  </si>
  <si>
    <t>O08474</t>
  </si>
  <si>
    <t>1662</t>
  </si>
  <si>
    <t>O08475</t>
  </si>
  <si>
    <t>1675</t>
  </si>
  <si>
    <t>O08476</t>
  </si>
  <si>
    <t>1663</t>
  </si>
  <si>
    <t>O08477</t>
  </si>
  <si>
    <t>O08478</t>
  </si>
  <si>
    <t>O08479</t>
  </si>
  <si>
    <t>O08482</t>
  </si>
  <si>
    <t>1664</t>
  </si>
  <si>
    <t>O08483</t>
  </si>
  <si>
    <t>O08487</t>
  </si>
  <si>
    <t>1665</t>
  </si>
  <si>
    <t>O08488</t>
  </si>
  <si>
    <t>1660</t>
  </si>
  <si>
    <t>O08489</t>
  </si>
  <si>
    <t>O08490</t>
  </si>
  <si>
    <t>O08491</t>
  </si>
  <si>
    <t>1667</t>
  </si>
  <si>
    <t>O08500</t>
  </si>
  <si>
    <t>O08501</t>
  </si>
  <si>
    <t>1669</t>
  </si>
  <si>
    <t>O08502</t>
  </si>
  <si>
    <t>O08503</t>
  </si>
  <si>
    <t>1673</t>
  </si>
  <si>
    <t>O08504</t>
  </si>
  <si>
    <t>O08505</t>
  </si>
  <si>
    <t>O08506</t>
  </si>
  <si>
    <t>O08507</t>
  </si>
  <si>
    <t>O08508</t>
  </si>
  <si>
    <t>O08514</t>
  </si>
  <si>
    <t>1668</t>
  </si>
  <si>
    <t>O08515</t>
  </si>
  <si>
    <t>1672</t>
  </si>
  <si>
    <t>O08516</t>
  </si>
  <si>
    <t>O08517</t>
  </si>
  <si>
    <t>O08519</t>
  </si>
  <si>
    <t>1671</t>
  </si>
  <si>
    <t>O08520</t>
  </si>
  <si>
    <t>O08524</t>
  </si>
  <si>
    <t>1670</t>
  </si>
  <si>
    <t>O08525</t>
  </si>
  <si>
    <t>1676</t>
  </si>
  <si>
    <t>O08526</t>
  </si>
  <si>
    <t>O08527</t>
  </si>
  <si>
    <t>O08529</t>
  </si>
  <si>
    <t>1677</t>
  </si>
  <si>
    <t>O08530</t>
  </si>
  <si>
    <t>O08533</t>
  </si>
  <si>
    <t>1681</t>
  </si>
  <si>
    <t>O08534</t>
  </si>
  <si>
    <t>O08535</t>
  </si>
  <si>
    <t>O08536</t>
  </si>
  <si>
    <t>O08538</t>
  </si>
  <si>
    <t>1666</t>
  </si>
  <si>
    <t>O08542</t>
  </si>
  <si>
    <t>1678</t>
  </si>
  <si>
    <t>O08543</t>
  </si>
  <si>
    <t>1684</t>
  </si>
  <si>
    <t>O08544</t>
  </si>
  <si>
    <t>O08545</t>
  </si>
  <si>
    <t>O08546</t>
  </si>
  <si>
    <t>O08547</t>
  </si>
  <si>
    <t>O08550</t>
  </si>
  <si>
    <t>1683</t>
  </si>
  <si>
    <t>O08551</t>
  </si>
  <si>
    <t>O08552</t>
  </si>
  <si>
    <t>O08553</t>
  </si>
  <si>
    <t>O08554</t>
  </si>
  <si>
    <t>O08555</t>
  </si>
  <si>
    <t>O08562</t>
  </si>
  <si>
    <t>1680</t>
  </si>
  <si>
    <t>O08564</t>
  </si>
  <si>
    <t>1674</t>
  </si>
  <si>
    <t>O08567</t>
  </si>
  <si>
    <t>O08568</t>
  </si>
  <si>
    <t>O08573</t>
  </si>
  <si>
    <t>O08574</t>
  </si>
  <si>
    <t>O08575</t>
  </si>
  <si>
    <t>O08576</t>
  </si>
  <si>
    <t>1682</t>
  </si>
  <si>
    <t>O08577</t>
  </si>
  <si>
    <t>O08578</t>
  </si>
  <si>
    <t>O08579</t>
  </si>
  <si>
    <t>O08580</t>
  </si>
  <si>
    <t>O08582</t>
  </si>
  <si>
    <t>O08583</t>
  </si>
  <si>
    <t>O08584</t>
  </si>
  <si>
    <t>O08585</t>
  </si>
  <si>
    <t>O08587</t>
  </si>
  <si>
    <t>1819</t>
  </si>
  <si>
    <t>O08588</t>
  </si>
  <si>
    <t>1826</t>
  </si>
  <si>
    <t>O08589</t>
  </si>
  <si>
    <t>O08596</t>
  </si>
  <si>
    <t>O08597</t>
  </si>
  <si>
    <t>O08598</t>
  </si>
  <si>
    <t>O08599</t>
  </si>
  <si>
    <t>O08600</t>
  </si>
  <si>
    <t>O08606</t>
  </si>
  <si>
    <t>O08607</t>
  </si>
  <si>
    <t>O08608</t>
  </si>
  <si>
    <t>1821</t>
  </si>
  <si>
    <t>O08609</t>
  </si>
  <si>
    <t>O08610</t>
  </si>
  <si>
    <t>O08611</t>
  </si>
  <si>
    <t>O08612</t>
  </si>
  <si>
    <t>O08616</t>
  </si>
  <si>
    <t>O08617</t>
  </si>
  <si>
    <t>O08618</t>
  </si>
  <si>
    <t>1807</t>
  </si>
  <si>
    <t>O08621</t>
  </si>
  <si>
    <t>O08622</t>
  </si>
  <si>
    <t>O08623</t>
  </si>
  <si>
    <t>O08624</t>
  </si>
  <si>
    <t>O08628</t>
  </si>
  <si>
    <t>O08629</t>
  </si>
  <si>
    <t>O08630</t>
  </si>
  <si>
    <t>O08631</t>
  </si>
  <si>
    <t>O08632</t>
  </si>
  <si>
    <t>O08635</t>
  </si>
  <si>
    <t>O08636</t>
  </si>
  <si>
    <t>O08637</t>
  </si>
  <si>
    <t>O08641</t>
  </si>
  <si>
    <t>O08642</t>
  </si>
  <si>
    <t>1824</t>
  </si>
  <si>
    <t>O08643</t>
  </si>
  <si>
    <t>O08644</t>
  </si>
  <si>
    <t>O08648</t>
  </si>
  <si>
    <t>1816</t>
  </si>
  <si>
    <t>O08649</t>
  </si>
  <si>
    <t>1815</t>
  </si>
  <si>
    <t>O08651</t>
  </si>
  <si>
    <t>1827</t>
  </si>
  <si>
    <t>O08652</t>
  </si>
  <si>
    <t>O08653</t>
  </si>
  <si>
    <t>O08654</t>
  </si>
  <si>
    <t>O08655</t>
  </si>
  <si>
    <t>1817</t>
  </si>
  <si>
    <t>O08657</t>
  </si>
  <si>
    <t>O08658</t>
  </si>
  <si>
    <t>O08659</t>
  </si>
  <si>
    <t>O08660</t>
  </si>
  <si>
    <t>1814</t>
  </si>
  <si>
    <t>O08664</t>
  </si>
  <si>
    <t>O08665</t>
  </si>
  <si>
    <t>O08666</t>
  </si>
  <si>
    <t>1825</t>
  </si>
  <si>
    <t>O08667</t>
  </si>
  <si>
    <t>1813</t>
  </si>
  <si>
    <t>O08670</t>
  </si>
  <si>
    <t>O08671</t>
  </si>
  <si>
    <t>O08672</t>
  </si>
  <si>
    <t>O08676</t>
  </si>
  <si>
    <t>O08677</t>
  </si>
  <si>
    <t>O08679</t>
  </si>
  <si>
    <t>O08680</t>
  </si>
  <si>
    <t>O08682</t>
  </si>
  <si>
    <t>1870</t>
  </si>
  <si>
    <t>O08683</t>
  </si>
  <si>
    <t>O08688</t>
  </si>
  <si>
    <t>1873</t>
  </si>
  <si>
    <t>O08690</t>
  </si>
  <si>
    <t>1883</t>
  </si>
  <si>
    <t>O08691</t>
  </si>
  <si>
    <t>1881</t>
  </si>
  <si>
    <t>O08694</t>
  </si>
  <si>
    <t>O08695</t>
  </si>
  <si>
    <t>1871</t>
  </si>
  <si>
    <t>O08696</t>
  </si>
  <si>
    <t>O08697</t>
  </si>
  <si>
    <t>O08698</t>
  </si>
  <si>
    <t>O08699</t>
  </si>
  <si>
    <t>O08700</t>
  </si>
  <si>
    <t>O08701</t>
  </si>
  <si>
    <t>O08702</t>
  </si>
  <si>
    <t>O08704</t>
  </si>
  <si>
    <t>1899</t>
  </si>
  <si>
    <t>O08705</t>
  </si>
  <si>
    <t>O08706</t>
  </si>
  <si>
    <t>O08707</t>
  </si>
  <si>
    <t>O08709</t>
  </si>
  <si>
    <t>1884</t>
  </si>
  <si>
    <t>O08710</t>
  </si>
  <si>
    <t>O08711</t>
  </si>
  <si>
    <t>O08712</t>
  </si>
  <si>
    <t>O08715</t>
  </si>
  <si>
    <t>1874</t>
  </si>
  <si>
    <t>O08716</t>
  </si>
  <si>
    <t>O08717</t>
  </si>
  <si>
    <t>O08718</t>
  </si>
  <si>
    <t>O08719</t>
  </si>
  <si>
    <t>O08720</t>
  </si>
  <si>
    <t>O08721</t>
  </si>
  <si>
    <t>O08725</t>
  </si>
  <si>
    <t>1877</t>
  </si>
  <si>
    <t>O08726</t>
  </si>
  <si>
    <t>O08727</t>
  </si>
  <si>
    <t>O08728</t>
  </si>
  <si>
    <t>O08729</t>
  </si>
  <si>
    <t>O08730</t>
  </si>
  <si>
    <t>O08733</t>
  </si>
  <si>
    <t>1876</t>
  </si>
  <si>
    <t>O08734</t>
  </si>
  <si>
    <t>O08735</t>
  </si>
  <si>
    <t>O08737</t>
  </si>
  <si>
    <t>O08738</t>
  </si>
  <si>
    <t>1885</t>
  </si>
  <si>
    <t>O08739</t>
  </si>
  <si>
    <t>1898</t>
  </si>
  <si>
    <t>O08742</t>
  </si>
  <si>
    <t>O08743</t>
  </si>
  <si>
    <t>O08744</t>
  </si>
  <si>
    <t>O08745</t>
  </si>
  <si>
    <t>O08746</t>
  </si>
  <si>
    <t>1886</t>
  </si>
  <si>
    <t>O08747</t>
  </si>
  <si>
    <t>1878</t>
  </si>
  <si>
    <t>O08753</t>
  </si>
  <si>
    <t>O08754</t>
  </si>
  <si>
    <t>O08755</t>
  </si>
  <si>
    <t>O08756</t>
  </si>
  <si>
    <t>O08757</t>
  </si>
  <si>
    <t>O08758</t>
  </si>
  <si>
    <t>O08760</t>
  </si>
  <si>
    <t>1887</t>
  </si>
  <si>
    <t>O08761</t>
  </si>
  <si>
    <t>O08762</t>
  </si>
  <si>
    <t>O08765</t>
  </si>
  <si>
    <t>1872</t>
  </si>
  <si>
    <t>O08769</t>
  </si>
  <si>
    <t>O08775</t>
  </si>
  <si>
    <t>1891</t>
  </si>
  <si>
    <t>O08776</t>
  </si>
  <si>
    <t>1890</t>
  </si>
  <si>
    <t>O08777</t>
  </si>
  <si>
    <t>O08778</t>
  </si>
  <si>
    <t>O08779</t>
  </si>
  <si>
    <t>O08780</t>
  </si>
  <si>
    <t>O08781</t>
  </si>
  <si>
    <t>O08783</t>
  </si>
  <si>
    <t>1892</t>
  </si>
  <si>
    <t>O08785</t>
  </si>
  <si>
    <t>O08786</t>
  </si>
  <si>
    <t>O08789</t>
  </si>
  <si>
    <t>1894</t>
  </si>
  <si>
    <t>O08790</t>
  </si>
  <si>
    <t>O08791</t>
  </si>
  <si>
    <t>O08792</t>
  </si>
  <si>
    <t>O08794</t>
  </si>
  <si>
    <t>1893</t>
  </si>
  <si>
    <t>O08795</t>
  </si>
  <si>
    <t>O08796</t>
  </si>
  <si>
    <t>O08800</t>
  </si>
  <si>
    <t>1895</t>
  </si>
  <si>
    <t>O08801</t>
  </si>
  <si>
    <t>1880</t>
  </si>
  <si>
    <t>O08802</t>
  </si>
  <si>
    <t>O08804</t>
  </si>
  <si>
    <t>O08805</t>
  </si>
  <si>
    <t>O08806</t>
  </si>
  <si>
    <t>O08807</t>
  </si>
  <si>
    <t>O08808</t>
  </si>
  <si>
    <t>O08809</t>
  </si>
  <si>
    <t>O08810</t>
  </si>
  <si>
    <t>O08812</t>
  </si>
  <si>
    <t>1897</t>
  </si>
  <si>
    <t>O08813</t>
  </si>
  <si>
    <t>O08814</t>
  </si>
  <si>
    <t>O08815</t>
  </si>
  <si>
    <t>O08816</t>
  </si>
  <si>
    <t>O08820</t>
  </si>
  <si>
    <t>1896</t>
  </si>
  <si>
    <t>O08822</t>
  </si>
  <si>
    <t>1888</t>
  </si>
  <si>
    <t>O08823</t>
  </si>
  <si>
    <t>1879</t>
  </si>
  <si>
    <t>O08825</t>
  </si>
  <si>
    <t>O08826</t>
  </si>
  <si>
    <t>O08827</t>
  </si>
  <si>
    <t>O08828</t>
  </si>
  <si>
    <t>O08829</t>
  </si>
  <si>
    <t>O08830</t>
  </si>
  <si>
    <t>O08832</t>
  </si>
  <si>
    <t>O08833</t>
  </si>
  <si>
    <t>O08834</t>
  </si>
  <si>
    <t>1198</t>
  </si>
  <si>
    <t>O08835</t>
  </si>
  <si>
    <t>O08836</t>
  </si>
  <si>
    <t>O08837</t>
  </si>
  <si>
    <t>O08838</t>
  </si>
  <si>
    <t>O08843</t>
  </si>
  <si>
    <t>O08844</t>
  </si>
  <si>
    <t>O08846</t>
  </si>
  <si>
    <t>O08848</t>
  </si>
  <si>
    <t>O08849</t>
  </si>
  <si>
    <t>O08850</t>
  </si>
  <si>
    <t>1184</t>
  </si>
  <si>
    <t>O08853</t>
  </si>
  <si>
    <t>O08854</t>
  </si>
  <si>
    <t>O08855</t>
  </si>
  <si>
    <t>O08856</t>
  </si>
  <si>
    <t>O08858</t>
  </si>
  <si>
    <t>O08860</t>
  </si>
  <si>
    <t>O08861</t>
  </si>
  <si>
    <t>O08862</t>
  </si>
  <si>
    <t>1839</t>
  </si>
  <si>
    <t>O08864</t>
  </si>
  <si>
    <t>O08865</t>
  </si>
  <si>
    <t>O08866</t>
  </si>
  <si>
    <t>1844</t>
  </si>
  <si>
    <t>O08868</t>
  </si>
  <si>
    <t>O08869</t>
  </si>
  <si>
    <t>O08870</t>
  </si>
  <si>
    <t>1205</t>
  </si>
  <si>
    <t>O08872</t>
  </si>
  <si>
    <t>O08874</t>
  </si>
  <si>
    <t>O08875</t>
  </si>
  <si>
    <t>1209</t>
  </si>
  <si>
    <t>O08877</t>
  </si>
  <si>
    <t>O08880</t>
  </si>
  <si>
    <t>O08882</t>
  </si>
  <si>
    <t>O08884</t>
  </si>
  <si>
    <t>O08885</t>
  </si>
  <si>
    <t>O08886</t>
  </si>
  <si>
    <t>1187</t>
  </si>
  <si>
    <t>O08888</t>
  </si>
  <si>
    <t>O08889</t>
  </si>
  <si>
    <t>O08890</t>
  </si>
  <si>
    <t>1196</t>
  </si>
  <si>
    <t>O08892</t>
  </si>
  <si>
    <t>O08893</t>
  </si>
  <si>
    <t>O08894</t>
  </si>
  <si>
    <t>O08896</t>
  </si>
  <si>
    <t>O08900</t>
  </si>
  <si>
    <t>O08902</t>
  </si>
  <si>
    <t>O08903</t>
  </si>
  <si>
    <t>1203</t>
  </si>
  <si>
    <t>O08907</t>
  </si>
  <si>
    <t>O08908</t>
  </si>
  <si>
    <t>1204</t>
  </si>
  <si>
    <t>O08909</t>
  </si>
  <si>
    <t>O08911</t>
  </si>
  <si>
    <t>1206</t>
  </si>
  <si>
    <t>O08913</t>
  </si>
  <si>
    <t>O08915</t>
  </si>
  <si>
    <t>O08916</t>
  </si>
  <si>
    <t>O08918</t>
  </si>
  <si>
    <t>O08919</t>
  </si>
  <si>
    <t>O08921</t>
  </si>
  <si>
    <t>1208</t>
  </si>
  <si>
    <t>O08923</t>
  </si>
  <si>
    <t>O08924</t>
  </si>
  <si>
    <t>O08925</t>
  </si>
  <si>
    <t>1192</t>
  </si>
  <si>
    <t>O08927</t>
  </si>
  <si>
    <t>O08928</t>
  </si>
  <si>
    <t>O08929</t>
  </si>
  <si>
    <t>O08930</t>
  </si>
  <si>
    <t>1195</t>
  </si>
  <si>
    <t>O08932</t>
  </si>
  <si>
    <t>O08933</t>
  </si>
  <si>
    <t>O08934</t>
  </si>
  <si>
    <t>1200</t>
  </si>
  <si>
    <t>O08935</t>
  </si>
  <si>
    <t>1193</t>
  </si>
  <si>
    <t>O08938</t>
  </si>
  <si>
    <t>O08941</t>
  </si>
  <si>
    <t>O08942</t>
  </si>
  <si>
    <t>O08943</t>
  </si>
  <si>
    <t>1190</t>
  </si>
  <si>
    <t>O08947</t>
  </si>
  <si>
    <t>O08949</t>
  </si>
  <si>
    <t>O08950</t>
  </si>
  <si>
    <t>1197</t>
  </si>
  <si>
    <t>O08951</t>
  </si>
  <si>
    <t>O08953</t>
  </si>
  <si>
    <t>1191</t>
  </si>
  <si>
    <t>O08957</t>
  </si>
  <si>
    <t>O08959</t>
  </si>
  <si>
    <t>1199</t>
  </si>
  <si>
    <t>O08961</t>
  </si>
  <si>
    <t>1049</t>
  </si>
  <si>
    <t>O08967</t>
  </si>
  <si>
    <t>O08968</t>
  </si>
  <si>
    <t>O08969</t>
  </si>
  <si>
    <t>O08970</t>
  </si>
  <si>
    <t>O08971</t>
  </si>
  <si>
    <t>O08972</t>
  </si>
  <si>
    <t>O08973</t>
  </si>
  <si>
    <t>O08974</t>
  </si>
  <si>
    <t>O08975</t>
  </si>
  <si>
    <t>O08976</t>
  </si>
  <si>
    <t>O08977</t>
  </si>
  <si>
    <t>1188</t>
  </si>
  <si>
    <t>O08979</t>
  </si>
  <si>
    <t>O08980</t>
  </si>
  <si>
    <t>O08981</t>
  </si>
  <si>
    <t>1186</t>
  </si>
  <si>
    <t>O08982</t>
  </si>
  <si>
    <t>1189</t>
  </si>
  <si>
    <t>O08983</t>
  </si>
  <si>
    <t>O08987</t>
  </si>
  <si>
    <t>O08988</t>
  </si>
  <si>
    <t>O08989</t>
  </si>
  <si>
    <t>O08990</t>
  </si>
  <si>
    <t>O08991</t>
  </si>
  <si>
    <t>O08992</t>
  </si>
  <si>
    <t>O08994</t>
  </si>
  <si>
    <t>1831</t>
  </si>
  <si>
    <t>O08996</t>
  </si>
  <si>
    <t>O08997</t>
  </si>
  <si>
    <t>O08998</t>
  </si>
  <si>
    <t>1834</t>
  </si>
  <si>
    <t>O09001</t>
  </si>
  <si>
    <t>O09002</t>
  </si>
  <si>
    <t>O09003</t>
  </si>
  <si>
    <t>1833</t>
  </si>
  <si>
    <t>O09006</t>
  </si>
  <si>
    <t>O09007</t>
  </si>
  <si>
    <t>O09008</t>
  </si>
  <si>
    <t>1835</t>
  </si>
  <si>
    <t>O09009</t>
  </si>
  <si>
    <t>O09012</t>
  </si>
  <si>
    <t>O09013</t>
  </si>
  <si>
    <t>O09014</t>
  </si>
  <si>
    <t>1836</t>
  </si>
  <si>
    <t>O09017</t>
  </si>
  <si>
    <t>O09018</t>
  </si>
  <si>
    <t>O09019</t>
  </si>
  <si>
    <t>1837</t>
  </si>
  <si>
    <t>O09022</t>
  </si>
  <si>
    <t>O09023</t>
  </si>
  <si>
    <t>O09024</t>
  </si>
  <si>
    <t>1841</t>
  </si>
  <si>
    <t>O09025</t>
  </si>
  <si>
    <t>O09029</t>
  </si>
  <si>
    <t>O09032</t>
  </si>
  <si>
    <t>O09034</t>
  </si>
  <si>
    <t>1843</t>
  </si>
  <si>
    <t>O09037</t>
  </si>
  <si>
    <t>O09038</t>
  </si>
  <si>
    <t>O09039</t>
  </si>
  <si>
    <t>1845</t>
  </si>
  <si>
    <t>O09041</t>
  </si>
  <si>
    <t>O09044</t>
  </si>
  <si>
    <t>O09045</t>
  </si>
  <si>
    <t>O09046</t>
  </si>
  <si>
    <t>O09047</t>
  </si>
  <si>
    <t>O09048</t>
  </si>
  <si>
    <t>1846</t>
  </si>
  <si>
    <t>O09050</t>
  </si>
  <si>
    <t>O09054</t>
  </si>
  <si>
    <t>O09055</t>
  </si>
  <si>
    <t>O09056</t>
  </si>
  <si>
    <t>1830</t>
  </si>
  <si>
    <t>O09057</t>
  </si>
  <si>
    <t>1847</t>
  </si>
  <si>
    <t>O09062</t>
  </si>
  <si>
    <t>O09063</t>
  </si>
  <si>
    <t>O09064</t>
  </si>
  <si>
    <t>1832</t>
  </si>
  <si>
    <t>O09065</t>
  </si>
  <si>
    <t>O09066</t>
  </si>
  <si>
    <t>O09067</t>
  </si>
  <si>
    <t>O09069</t>
  </si>
  <si>
    <t>1848</t>
  </si>
  <si>
    <t>O09072</t>
  </si>
  <si>
    <t>O09073</t>
  </si>
  <si>
    <t>O09074</t>
  </si>
  <si>
    <t>1850</t>
  </si>
  <si>
    <t>O09075</t>
  </si>
  <si>
    <t>O09076</t>
  </si>
  <si>
    <t>O09080</t>
  </si>
  <si>
    <t>O09081</t>
  </si>
  <si>
    <t>O09082</t>
  </si>
  <si>
    <t>O09083</t>
  </si>
  <si>
    <t>1851</t>
  </si>
  <si>
    <t>O09086</t>
  </si>
  <si>
    <t>O09087</t>
  </si>
  <si>
    <t>O09088</t>
  </si>
  <si>
    <t>O09091</t>
  </si>
  <si>
    <t>O09092</t>
  </si>
  <si>
    <t>O09093</t>
  </si>
  <si>
    <t>1842</t>
  </si>
  <si>
    <t>O09094</t>
  </si>
  <si>
    <t>O09095</t>
  </si>
  <si>
    <t>1849</t>
  </si>
  <si>
    <t>O09100</t>
  </si>
  <si>
    <t>O09101</t>
  </si>
  <si>
    <t>O09102</t>
  </si>
  <si>
    <t>O09103</t>
  </si>
  <si>
    <t>O09104</t>
  </si>
  <si>
    <t>O09110</t>
  </si>
  <si>
    <t>1863</t>
  </si>
  <si>
    <t>O09111</t>
  </si>
  <si>
    <t>O09112</t>
  </si>
  <si>
    <t>1856</t>
  </si>
  <si>
    <t>O09113</t>
  </si>
  <si>
    <t>O09118</t>
  </si>
  <si>
    <t>1854</t>
  </si>
  <si>
    <t>O09121</t>
  </si>
  <si>
    <t>1857</t>
  </si>
  <si>
    <t>O09122</t>
  </si>
  <si>
    <t>O09123</t>
  </si>
  <si>
    <t>O09124</t>
  </si>
  <si>
    <t>O09125</t>
  </si>
  <si>
    <t>O09126</t>
  </si>
  <si>
    <t>O09127</t>
  </si>
  <si>
    <t>O09128</t>
  </si>
  <si>
    <t>O09132</t>
  </si>
  <si>
    <t>1855</t>
  </si>
  <si>
    <t>O09133</t>
  </si>
  <si>
    <t>O09134</t>
  </si>
  <si>
    <t>1860</t>
  </si>
  <si>
    <t>O09135</t>
  </si>
  <si>
    <t>O09136</t>
  </si>
  <si>
    <t>O09137</t>
  </si>
  <si>
    <t>O09138</t>
  </si>
  <si>
    <t>O09139</t>
  </si>
  <si>
    <t>O09140</t>
  </si>
  <si>
    <t>O09141</t>
  </si>
  <si>
    <t>O09146</t>
  </si>
  <si>
    <t>1862</t>
  </si>
  <si>
    <t>O09147</t>
  </si>
  <si>
    <t>1858</t>
  </si>
  <si>
    <t>O09148</t>
  </si>
  <si>
    <t>O09149</t>
  </si>
  <si>
    <t>O09152</t>
  </si>
  <si>
    <t>1868</t>
  </si>
  <si>
    <t>O09155</t>
  </si>
  <si>
    <t>O09156</t>
  </si>
  <si>
    <t>O09157</t>
  </si>
  <si>
    <t>O09158</t>
  </si>
  <si>
    <t>O09159</t>
  </si>
  <si>
    <t>O09160</t>
  </si>
  <si>
    <t>1865</t>
  </si>
  <si>
    <t>O09164</t>
  </si>
  <si>
    <t>1867</t>
  </si>
  <si>
    <t>O09165</t>
  </si>
  <si>
    <t>O09168</t>
  </si>
  <si>
    <t>1859</t>
  </si>
  <si>
    <t>O09170</t>
  </si>
  <si>
    <t>O09171</t>
  </si>
  <si>
    <t>O09173</t>
  </si>
  <si>
    <t>1861</t>
  </si>
  <si>
    <t>O09175</t>
  </si>
  <si>
    <t>O09179</t>
  </si>
  <si>
    <t>1866</t>
  </si>
  <si>
    <t>O09180</t>
  </si>
  <si>
    <t>O09181</t>
  </si>
  <si>
    <t>O09186</t>
  </si>
  <si>
    <t>1864</t>
  </si>
  <si>
    <t>O09187</t>
  </si>
  <si>
    <t>O09189</t>
  </si>
  <si>
    <t>O09194</t>
  </si>
  <si>
    <t>O09209</t>
  </si>
  <si>
    <t>O09211</t>
  </si>
  <si>
    <t>O09214</t>
  </si>
  <si>
    <t>1194</t>
  </si>
  <si>
    <t>O09215</t>
  </si>
  <si>
    <t>O09216</t>
  </si>
  <si>
    <t>O09217</t>
  </si>
  <si>
    <t>O09218</t>
  </si>
  <si>
    <t>1840</t>
  </si>
  <si>
    <t>O09220</t>
  </si>
  <si>
    <t>O09221</t>
  </si>
  <si>
    <t>O09223</t>
  </si>
  <si>
    <t>O09224</t>
  </si>
  <si>
    <t>O09228</t>
  </si>
  <si>
    <t>O09229</t>
  </si>
  <si>
    <t>O09231</t>
  </si>
  <si>
    <t>O09232</t>
  </si>
  <si>
    <t>O09233</t>
  </si>
  <si>
    <t>1679</t>
  </si>
  <si>
    <t>O09235</t>
  </si>
  <si>
    <t>O09236</t>
  </si>
  <si>
    <t>O09238</t>
  </si>
  <si>
    <t>O09239</t>
  </si>
  <si>
    <t>O09241</t>
  </si>
  <si>
    <t>O09242</t>
  </si>
  <si>
    <t>O09243</t>
  </si>
  <si>
    <t>O09244</t>
  </si>
  <si>
    <t>O09245</t>
  </si>
  <si>
    <t>O09246</t>
  </si>
  <si>
    <t>O09247</t>
  </si>
  <si>
    <t>O09251</t>
  </si>
  <si>
    <t>O09255</t>
  </si>
  <si>
    <t>1214</t>
  </si>
  <si>
    <t>O09256</t>
  </si>
  <si>
    <t>O09258</t>
  </si>
  <si>
    <t>O09259</t>
  </si>
  <si>
    <t>O09261</t>
  </si>
  <si>
    <t>1221</t>
  </si>
  <si>
    <t>O09262</t>
  </si>
  <si>
    <t>O09263</t>
  </si>
  <si>
    <t>O09265</t>
  </si>
  <si>
    <t>1216</t>
  </si>
  <si>
    <t>O09266</t>
  </si>
  <si>
    <t>O09267</t>
  </si>
  <si>
    <t>O09268</t>
  </si>
  <si>
    <t>O09269</t>
  </si>
  <si>
    <t>O09271</t>
  </si>
  <si>
    <t>1218</t>
  </si>
  <si>
    <t>O09272</t>
  </si>
  <si>
    <t>O09273</t>
  </si>
  <si>
    <t>O09274</t>
  </si>
  <si>
    <t>O09276</t>
  </si>
  <si>
    <t>1230</t>
  </si>
  <si>
    <t>O09277</t>
  </si>
  <si>
    <t>O09278</t>
  </si>
  <si>
    <t>O09280</t>
  </si>
  <si>
    <t>O09283</t>
  </si>
  <si>
    <t>1223</t>
  </si>
  <si>
    <t>O09284</t>
  </si>
  <si>
    <t>O09285</t>
  </si>
  <si>
    <t>O09286</t>
  </si>
  <si>
    <t>O09288</t>
  </si>
  <si>
    <t>O09291</t>
  </si>
  <si>
    <t>1224</t>
  </si>
  <si>
    <t>O09292</t>
  </si>
  <si>
    <t>O09293</t>
  </si>
  <si>
    <t>O09295</t>
  </si>
  <si>
    <t>O09297</t>
  </si>
  <si>
    <t>1227</t>
  </si>
  <si>
    <t>O09298</t>
  </si>
  <si>
    <t>O09299</t>
  </si>
  <si>
    <t>O09300</t>
  </si>
  <si>
    <t>O09303</t>
  </si>
  <si>
    <t>1229</t>
  </si>
  <si>
    <t>O09304</t>
  </si>
  <si>
    <t>O09305</t>
  </si>
  <si>
    <t>O09307</t>
  </si>
  <si>
    <t>1238</t>
  </si>
  <si>
    <t>O09309</t>
  </si>
  <si>
    <t>O09311</t>
  </si>
  <si>
    <t>O09312</t>
  </si>
  <si>
    <t>O09316</t>
  </si>
  <si>
    <t>1232</t>
  </si>
  <si>
    <t>O09317</t>
  </si>
  <si>
    <t>O09320</t>
  </si>
  <si>
    <t>1226</t>
  </si>
  <si>
    <t>O09321</t>
  </si>
  <si>
    <t>O09322</t>
  </si>
  <si>
    <t>O09323</t>
  </si>
  <si>
    <t>O09324</t>
  </si>
  <si>
    <t>O09325</t>
  </si>
  <si>
    <t>O09326</t>
  </si>
  <si>
    <t>O09327</t>
  </si>
  <si>
    <t>O09328</t>
  </si>
  <si>
    <t>O09334</t>
  </si>
  <si>
    <t>1235</t>
  </si>
  <si>
    <t>O09335</t>
  </si>
  <si>
    <t>O09336</t>
  </si>
  <si>
    <t>O09337</t>
  </si>
  <si>
    <t>O09338</t>
  </si>
  <si>
    <t>O09339</t>
  </si>
  <si>
    <t>O09340</t>
  </si>
  <si>
    <t>O09341</t>
  </si>
  <si>
    <t>O09345</t>
  </si>
  <si>
    <t>1236</t>
  </si>
  <si>
    <t>O09346</t>
  </si>
  <si>
    <t>O09347</t>
  </si>
  <si>
    <t>O09348</t>
  </si>
  <si>
    <t>O09349</t>
  </si>
  <si>
    <t>O09350</t>
  </si>
  <si>
    <t>O09357</t>
  </si>
  <si>
    <t>O09361</t>
  </si>
  <si>
    <t>O09362</t>
  </si>
  <si>
    <t>O09365</t>
  </si>
  <si>
    <t>1215</t>
  </si>
  <si>
    <t>O09366</t>
  </si>
  <si>
    <t>O09367</t>
  </si>
  <si>
    <t>O09368</t>
  </si>
  <si>
    <t>O09370</t>
  </si>
  <si>
    <t>1217</t>
  </si>
  <si>
    <t>O09372</t>
  </si>
  <si>
    <t>O09373</t>
  </si>
  <si>
    <t>O09374</t>
  </si>
  <si>
    <t>O09376</t>
  </si>
  <si>
    <t>1233</t>
  </si>
  <si>
    <t>O09377</t>
  </si>
  <si>
    <t>O09378</t>
  </si>
  <si>
    <t>O09379</t>
  </si>
  <si>
    <t>1234</t>
  </si>
  <si>
    <t>O09381</t>
  </si>
  <si>
    <t>O09382</t>
  </si>
  <si>
    <t>O09383</t>
  </si>
  <si>
    <t>O09386</t>
  </si>
  <si>
    <t>1220</t>
  </si>
  <si>
    <t>O09387</t>
  </si>
  <si>
    <t>O09388</t>
  </si>
  <si>
    <t>O09389</t>
  </si>
  <si>
    <t>1222</t>
  </si>
  <si>
    <t>O09391</t>
  </si>
  <si>
    <t>O09392</t>
  </si>
  <si>
    <t>O09393</t>
  </si>
  <si>
    <t>O09395</t>
  </si>
  <si>
    <t>1239</t>
  </si>
  <si>
    <t>O09396</t>
  </si>
  <si>
    <t>O09398</t>
  </si>
  <si>
    <t>O09399</t>
  </si>
  <si>
    <t>O09400</t>
  </si>
  <si>
    <t>O09403</t>
  </si>
  <si>
    <t>1228</t>
  </si>
  <si>
    <t>O09404</t>
  </si>
  <si>
    <t>O09405</t>
  </si>
  <si>
    <t>O09406</t>
  </si>
  <si>
    <t>O09414</t>
  </si>
  <si>
    <t>1237</t>
  </si>
  <si>
    <t>O09415</t>
  </si>
  <si>
    <t>O09416</t>
  </si>
  <si>
    <t>O09417</t>
  </si>
  <si>
    <t>O09418</t>
  </si>
  <si>
    <t>O09419</t>
  </si>
  <si>
    <t>O09427</t>
  </si>
  <si>
    <t>O09428</t>
  </si>
  <si>
    <t>O09429</t>
  </si>
  <si>
    <t>O09430</t>
  </si>
  <si>
    <t>O09431</t>
  </si>
  <si>
    <t>1231</t>
  </si>
  <si>
    <t>O09433</t>
  </si>
  <si>
    <t>O09434</t>
  </si>
  <si>
    <t>O09435</t>
  </si>
  <si>
    <t>O09436</t>
  </si>
  <si>
    <t>O09438</t>
  </si>
  <si>
    <t>1225</t>
  </si>
  <si>
    <t>O09445</t>
  </si>
  <si>
    <t>O09446</t>
  </si>
  <si>
    <t>O09447</t>
  </si>
  <si>
    <t>O09448</t>
  </si>
  <si>
    <t>O09449</t>
  </si>
  <si>
    <t>O09451</t>
  </si>
  <si>
    <t>1219</t>
  </si>
  <si>
    <t>O09452</t>
  </si>
  <si>
    <t>O09453</t>
  </si>
  <si>
    <t>O09454</t>
  </si>
  <si>
    <t>O09458</t>
  </si>
  <si>
    <t>O09465</t>
  </si>
  <si>
    <t>O09467</t>
  </si>
  <si>
    <t>1482</t>
  </si>
  <si>
    <t>O09475</t>
  </si>
  <si>
    <t>O09478</t>
  </si>
  <si>
    <t>O09480</t>
  </si>
  <si>
    <t>O09481</t>
  </si>
  <si>
    <t>O09487</t>
  </si>
  <si>
    <t>O09489</t>
  </si>
  <si>
    <t>O09503</t>
  </si>
  <si>
    <t>O09504</t>
  </si>
  <si>
    <t>O09506</t>
  </si>
  <si>
    <t>O09509</t>
  </si>
  <si>
    <t>O09510</t>
  </si>
  <si>
    <t>O09518</t>
  </si>
  <si>
    <t>O09521</t>
  </si>
  <si>
    <t>O09522</t>
  </si>
  <si>
    <t>O09523</t>
  </si>
  <si>
    <t>O09529</t>
  </si>
  <si>
    <t>O09531</t>
  </si>
  <si>
    <t>O09533</t>
  </si>
  <si>
    <t>O09535</t>
  </si>
  <si>
    <t>O09538</t>
  </si>
  <si>
    <t>1051</t>
  </si>
  <si>
    <t>O09539</t>
  </si>
  <si>
    <t>O09540</t>
  </si>
  <si>
    <t>O09541</t>
  </si>
  <si>
    <t>O09547</t>
  </si>
  <si>
    <t>1251</t>
  </si>
  <si>
    <t>O09549</t>
  </si>
  <si>
    <t>O09553</t>
  </si>
  <si>
    <t>O09554</t>
  </si>
  <si>
    <t>O09555</t>
  </si>
  <si>
    <t>O09556</t>
  </si>
  <si>
    <t>O09557</t>
  </si>
  <si>
    <t>O09558</t>
  </si>
  <si>
    <t>O09559</t>
  </si>
  <si>
    <t>O09562</t>
  </si>
  <si>
    <t>O09564</t>
  </si>
  <si>
    <t>O09565</t>
  </si>
  <si>
    <t>O09566</t>
  </si>
  <si>
    <t>O09569</t>
  </si>
  <si>
    <t>O09570</t>
  </si>
  <si>
    <t>O09571</t>
  </si>
  <si>
    <t>O09572</t>
  </si>
  <si>
    <t>O09573</t>
  </si>
  <si>
    <t>O09574</t>
  </si>
  <si>
    <t>O09577</t>
  </si>
  <si>
    <t>O09578</t>
  </si>
  <si>
    <t>O09579</t>
  </si>
  <si>
    <t>O09588</t>
  </si>
  <si>
    <t>O09589</t>
  </si>
  <si>
    <t>O09590</t>
  </si>
  <si>
    <t>O09591</t>
  </si>
  <si>
    <t>O09592</t>
  </si>
  <si>
    <t>O09593</t>
  </si>
  <si>
    <t>O09594</t>
  </si>
  <si>
    <t>O09595</t>
  </si>
  <si>
    <t>1256</t>
  </si>
  <si>
    <t>O09596</t>
  </si>
  <si>
    <t>O09600</t>
  </si>
  <si>
    <t>1909</t>
  </si>
  <si>
    <t>O09601</t>
  </si>
  <si>
    <t>O09602</t>
  </si>
  <si>
    <t>O09603</t>
  </si>
  <si>
    <t>O09605</t>
  </si>
  <si>
    <t>1912</t>
  </si>
  <si>
    <t>O09606</t>
  </si>
  <si>
    <t>O09607</t>
  </si>
  <si>
    <t>O09613</t>
  </si>
  <si>
    <t>O09614</t>
  </si>
  <si>
    <t>O09615</t>
  </si>
  <si>
    <t>O09616</t>
  </si>
  <si>
    <t>O09617</t>
  </si>
  <si>
    <t>O09618</t>
  </si>
  <si>
    <t>O09619</t>
  </si>
  <si>
    <t>O09620</t>
  </si>
  <si>
    <t>O09621</t>
  </si>
  <si>
    <t>O09623</t>
  </si>
  <si>
    <t>O09624</t>
  </si>
  <si>
    <t>O09625</t>
  </si>
  <si>
    <t>O09626</t>
  </si>
  <si>
    <t>O09627</t>
  </si>
  <si>
    <t>O09628</t>
  </si>
  <si>
    <t>O09629</t>
  </si>
  <si>
    <t>O09630</t>
  </si>
  <si>
    <t>O09631</t>
  </si>
  <si>
    <t>O09633</t>
  </si>
  <si>
    <t>O09636</t>
  </si>
  <si>
    <t>1059</t>
  </si>
  <si>
    <t>O09637</t>
  </si>
  <si>
    <t>O09643</t>
  </si>
  <si>
    <t>O09645</t>
  </si>
  <si>
    <t>O09647</t>
  </si>
  <si>
    <t>00336</t>
  </si>
  <si>
    <t>O09648</t>
  </si>
  <si>
    <t>O09655</t>
  </si>
  <si>
    <t>O09656</t>
  </si>
  <si>
    <t>O09658</t>
  </si>
  <si>
    <t>O09660</t>
  </si>
  <si>
    <t>O09667</t>
  </si>
  <si>
    <t>O09669</t>
  </si>
  <si>
    <t>O09692</t>
  </si>
  <si>
    <t>O09693</t>
  </si>
  <si>
    <t>1094</t>
  </si>
  <si>
    <t>O09694</t>
  </si>
  <si>
    <t>O09702</t>
  </si>
  <si>
    <t>O09703</t>
  </si>
  <si>
    <t>O09704</t>
  </si>
  <si>
    <t>O09705</t>
  </si>
  <si>
    <t>O09706</t>
  </si>
  <si>
    <t>O09707</t>
  </si>
  <si>
    <t>O09708</t>
  </si>
  <si>
    <t>O09709</t>
  </si>
  <si>
    <t>O09710</t>
  </si>
  <si>
    <t>O09711</t>
  </si>
  <si>
    <t>O09712</t>
  </si>
  <si>
    <t>O09713</t>
  </si>
  <si>
    <t>O09714</t>
  </si>
  <si>
    <t>O09721</t>
  </si>
  <si>
    <t>O09727</t>
  </si>
  <si>
    <t>O09728</t>
  </si>
  <si>
    <t>O09729</t>
  </si>
  <si>
    <t>O09730</t>
  </si>
  <si>
    <t>O09731</t>
  </si>
  <si>
    <t>O09732</t>
  </si>
  <si>
    <t>O09733</t>
  </si>
  <si>
    <t>O09734</t>
  </si>
  <si>
    <t>O09735</t>
  </si>
  <si>
    <t>O09736</t>
  </si>
  <si>
    <t>O09746</t>
  </si>
  <si>
    <t>0459</t>
  </si>
  <si>
    <t>6401</t>
  </si>
  <si>
    <t>O09747</t>
  </si>
  <si>
    <t>O09748</t>
  </si>
  <si>
    <t>O09750</t>
  </si>
  <si>
    <t>O09751</t>
  </si>
  <si>
    <t>O09753</t>
  </si>
  <si>
    <t>O09754</t>
  </si>
  <si>
    <t>O09755</t>
  </si>
  <si>
    <t>O09758</t>
  </si>
  <si>
    <t>O09774</t>
  </si>
  <si>
    <t>O09775</t>
  </si>
  <si>
    <t>O09776</t>
  </si>
  <si>
    <t>O09777</t>
  </si>
  <si>
    <t>O09779</t>
  </si>
  <si>
    <t>O09809</t>
  </si>
  <si>
    <t>O09811</t>
  </si>
  <si>
    <t>O09812</t>
  </si>
  <si>
    <t>O09815</t>
  </si>
  <si>
    <t>O09816</t>
  </si>
  <si>
    <t>O09819</t>
  </si>
  <si>
    <t>O09821</t>
  </si>
  <si>
    <t>O09822</t>
  </si>
  <si>
    <t>O09824</t>
  </si>
  <si>
    <t>O09825</t>
  </si>
  <si>
    <t>O09826</t>
  </si>
  <si>
    <t>O09828</t>
  </si>
  <si>
    <t>O09829</t>
  </si>
  <si>
    <t>O09830</t>
  </si>
  <si>
    <t>O09831</t>
  </si>
  <si>
    <t>O09832</t>
  </si>
  <si>
    <t>O09833</t>
  </si>
  <si>
    <t>O09834</t>
  </si>
  <si>
    <t>O09835</t>
  </si>
  <si>
    <t>O09836</t>
  </si>
  <si>
    <t>O09837</t>
  </si>
  <si>
    <t>O09838</t>
  </si>
  <si>
    <t>O09839</t>
  </si>
  <si>
    <t>O09841</t>
  </si>
  <si>
    <t>O09842</t>
  </si>
  <si>
    <t>O09843</t>
  </si>
  <si>
    <t>O09844</t>
  </si>
  <si>
    <t>O09845</t>
  </si>
  <si>
    <t>O09846</t>
  </si>
  <si>
    <t>O09847</t>
  </si>
  <si>
    <t>O09848</t>
  </si>
  <si>
    <t>O09849</t>
  </si>
  <si>
    <t>O09850</t>
  </si>
  <si>
    <t>O09852</t>
  </si>
  <si>
    <t>O09853</t>
  </si>
  <si>
    <t>O09854</t>
  </si>
  <si>
    <t>O09855</t>
  </si>
  <si>
    <t>O09856</t>
  </si>
  <si>
    <t>00299</t>
  </si>
  <si>
    <t>O09858</t>
  </si>
  <si>
    <t>O09859</t>
  </si>
  <si>
    <t>O09861</t>
  </si>
  <si>
    <t>O09863</t>
  </si>
  <si>
    <t>O09864</t>
  </si>
  <si>
    <t>O09865</t>
  </si>
  <si>
    <t>O09867</t>
  </si>
  <si>
    <t>O09868</t>
  </si>
  <si>
    <t>O09869</t>
  </si>
  <si>
    <t>O09870</t>
  </si>
  <si>
    <t>O09871</t>
  </si>
  <si>
    <t>O09872</t>
  </si>
  <si>
    <t>O09873</t>
  </si>
  <si>
    <t>O09874</t>
  </si>
  <si>
    <t>O09875</t>
  </si>
  <si>
    <t>O09877</t>
  </si>
  <si>
    <t>O09878</t>
  </si>
  <si>
    <t>O09880</t>
  </si>
  <si>
    <t>O09881</t>
  </si>
  <si>
    <t>O09882</t>
  </si>
  <si>
    <t>O09883</t>
  </si>
  <si>
    <t>O09884</t>
  </si>
  <si>
    <t>O09885</t>
  </si>
  <si>
    <t>O09886</t>
  </si>
  <si>
    <t>O09888</t>
  </si>
  <si>
    <t>O09889</t>
  </si>
  <si>
    <t>O09890</t>
  </si>
  <si>
    <t>O09891</t>
  </si>
  <si>
    <t>O09892</t>
  </si>
  <si>
    <t>O09893</t>
  </si>
  <si>
    <t>O09894</t>
  </si>
  <si>
    <t>O09895</t>
  </si>
  <si>
    <t>O09896</t>
  </si>
  <si>
    <t>O09897</t>
  </si>
  <si>
    <t>O09898</t>
  </si>
  <si>
    <t>O09899</t>
  </si>
  <si>
    <t>O09900</t>
  </si>
  <si>
    <t>O09901</t>
  </si>
  <si>
    <t>O09902</t>
  </si>
  <si>
    <t>O09903</t>
  </si>
  <si>
    <t>O09904</t>
  </si>
  <si>
    <t>O09905</t>
  </si>
  <si>
    <t>O09906</t>
  </si>
  <si>
    <t>O09907</t>
  </si>
  <si>
    <t>O09908</t>
  </si>
  <si>
    <t>O09909</t>
  </si>
  <si>
    <t>O09910</t>
  </si>
  <si>
    <t>O09911</t>
  </si>
  <si>
    <t>O09912</t>
  </si>
  <si>
    <t>O09913</t>
  </si>
  <si>
    <t>O09914</t>
  </si>
  <si>
    <t>O09915</t>
  </si>
  <si>
    <t>O09916</t>
  </si>
  <si>
    <t>O09917</t>
  </si>
  <si>
    <t>1733</t>
  </si>
  <si>
    <t>O09931</t>
  </si>
  <si>
    <t>O09932</t>
  </si>
  <si>
    <t>O09933</t>
  </si>
  <si>
    <t>O09937</t>
  </si>
  <si>
    <t>O09938</t>
  </si>
  <si>
    <t>O09939</t>
  </si>
  <si>
    <t>O09940</t>
  </si>
  <si>
    <t>O09941</t>
  </si>
  <si>
    <t>O09947</t>
  </si>
  <si>
    <t>O09949</t>
  </si>
  <si>
    <t>O09959</t>
  </si>
  <si>
    <t>O09967</t>
  </si>
  <si>
    <t>O09971</t>
  </si>
  <si>
    <t>O09974</t>
  </si>
  <si>
    <t>O09979</t>
  </si>
  <si>
    <t>O09980</t>
  </si>
  <si>
    <t>O09982</t>
  </si>
  <si>
    <t>O09983</t>
  </si>
  <si>
    <t>O09984</t>
  </si>
  <si>
    <t>O09985</t>
  </si>
  <si>
    <t>O09986</t>
  </si>
  <si>
    <t>O09989</t>
  </si>
  <si>
    <t>1391</t>
  </si>
  <si>
    <t>O09991</t>
  </si>
  <si>
    <t>O09993</t>
  </si>
  <si>
    <t>O09994</t>
  </si>
  <si>
    <t>O09995</t>
  </si>
  <si>
    <t>O09997</t>
  </si>
  <si>
    <t>O10000</t>
  </si>
  <si>
    <t>O10002</t>
  </si>
  <si>
    <t>O10005</t>
  </si>
  <si>
    <t>O10007</t>
  </si>
  <si>
    <t>O10011</t>
  </si>
  <si>
    <t>O10012</t>
  </si>
  <si>
    <t>O10014</t>
  </si>
  <si>
    <t>O10015</t>
  </si>
  <si>
    <t>O10017</t>
  </si>
  <si>
    <t>O10019</t>
  </si>
  <si>
    <t>1414</t>
  </si>
  <si>
    <t>O10021</t>
  </si>
  <si>
    <t>O10023</t>
  </si>
  <si>
    <t>1413</t>
  </si>
  <si>
    <t>O10027</t>
  </si>
  <si>
    <t>O10030</t>
  </si>
  <si>
    <t>1417</t>
  </si>
  <si>
    <t>O10032</t>
  </si>
  <si>
    <t>O10033</t>
  </si>
  <si>
    <t>O10036</t>
  </si>
  <si>
    <t>1418</t>
  </si>
  <si>
    <t>O10037</t>
  </si>
  <si>
    <t>1419</t>
  </si>
  <si>
    <t>O10039</t>
  </si>
  <si>
    <t>O10043</t>
  </si>
  <si>
    <t>1477</t>
  </si>
  <si>
    <t>O10044</t>
  </si>
  <si>
    <t>O10047</t>
  </si>
  <si>
    <t>O10050</t>
  </si>
  <si>
    <t>O10051</t>
  </si>
  <si>
    <t>O10052</t>
  </si>
  <si>
    <t>O10053</t>
  </si>
  <si>
    <t>O10054</t>
  </si>
  <si>
    <t>O10055</t>
  </si>
  <si>
    <t>O10056</t>
  </si>
  <si>
    <t>O10058</t>
  </si>
  <si>
    <t>O10060</t>
  </si>
  <si>
    <t>O10063</t>
  </si>
  <si>
    <t>O10064</t>
  </si>
  <si>
    <t>O10067</t>
  </si>
  <si>
    <t>O10068</t>
  </si>
  <si>
    <t>O10069</t>
  </si>
  <si>
    <t>O10070</t>
  </si>
  <si>
    <t>O10071</t>
  </si>
  <si>
    <t>O10072</t>
  </si>
  <si>
    <t>O10073</t>
  </si>
  <si>
    <t>O10074</t>
  </si>
  <si>
    <t>O10075</t>
  </si>
  <si>
    <t>O10076</t>
  </si>
  <si>
    <t>O10077</t>
  </si>
  <si>
    <t>O10079</t>
  </si>
  <si>
    <t>O10083</t>
  </si>
  <si>
    <t>O10084</t>
  </si>
  <si>
    <t>O10085</t>
  </si>
  <si>
    <t>O10087</t>
  </si>
  <si>
    <t>O10088</t>
  </si>
  <si>
    <t>O10089</t>
  </si>
  <si>
    <t>O10091</t>
  </si>
  <si>
    <t>O10092</t>
  </si>
  <si>
    <t>O10093</t>
  </si>
  <si>
    <t>O10108</t>
  </si>
  <si>
    <t>O10110</t>
  </si>
  <si>
    <t>O10111</t>
  </si>
  <si>
    <t>O10112</t>
  </si>
  <si>
    <t>O10113</t>
  </si>
  <si>
    <t>O10114</t>
  </si>
  <si>
    <t>O10116</t>
  </si>
  <si>
    <t>O10119</t>
  </si>
  <si>
    <t>O10120</t>
  </si>
  <si>
    <t>O10121</t>
  </si>
  <si>
    <t>O10122</t>
  </si>
  <si>
    <t>1308</t>
  </si>
  <si>
    <t>O10123</t>
  </si>
  <si>
    <t>O10124</t>
  </si>
  <si>
    <t>O10125</t>
  </si>
  <si>
    <t>O10126</t>
  </si>
  <si>
    <t>O10128</t>
  </si>
  <si>
    <t>O10129</t>
  </si>
  <si>
    <t>O10130</t>
  </si>
  <si>
    <t>O10131</t>
  </si>
  <si>
    <t>O10132</t>
  </si>
  <si>
    <t>O10134</t>
  </si>
  <si>
    <t>O10135</t>
  </si>
  <si>
    <t>O10137</t>
  </si>
  <si>
    <t>O10138</t>
  </si>
  <si>
    <t>O10140</t>
  </si>
  <si>
    <t>O10141</t>
  </si>
  <si>
    <t>O10143</t>
  </si>
  <si>
    <t>O10144</t>
  </si>
  <si>
    <t>O10145</t>
  </si>
  <si>
    <t>O10154</t>
  </si>
  <si>
    <t>O10155</t>
  </si>
  <si>
    <t>O10156</t>
  </si>
  <si>
    <t>O10157</t>
  </si>
  <si>
    <t>O10158</t>
  </si>
  <si>
    <t>O10163</t>
  </si>
  <si>
    <t>O10167</t>
  </si>
  <si>
    <t>O10168</t>
  </si>
  <si>
    <t>O10169</t>
  </si>
  <si>
    <t>O10170</t>
  </si>
  <si>
    <t>O10171</t>
  </si>
  <si>
    <t>O10172</t>
  </si>
  <si>
    <t>O10175</t>
  </si>
  <si>
    <t>O10176</t>
  </si>
  <si>
    <t>O10177</t>
  </si>
  <si>
    <t>O10178</t>
  </si>
  <si>
    <t>O10179</t>
  </si>
  <si>
    <t>O10181</t>
  </si>
  <si>
    <t>O10184</t>
  </si>
  <si>
    <t>O10185</t>
  </si>
  <si>
    <t>O10186</t>
  </si>
  <si>
    <t>O10187</t>
  </si>
  <si>
    <t>O10191</t>
  </si>
  <si>
    <t>O10192</t>
  </si>
  <si>
    <t>O10193</t>
  </si>
  <si>
    <t>O10198</t>
  </si>
  <si>
    <t>O10199</t>
  </si>
  <si>
    <t>O10200</t>
  </si>
  <si>
    <t>O10201</t>
  </si>
  <si>
    <t>O10202</t>
  </si>
  <si>
    <t>O10205</t>
  </si>
  <si>
    <t>O10208</t>
  </si>
  <si>
    <t>O10209</t>
  </si>
  <si>
    <t>O10210</t>
  </si>
  <si>
    <t>O10212</t>
  </si>
  <si>
    <t>O10214</t>
  </si>
  <si>
    <t>O10215</t>
  </si>
  <si>
    <t>O10218</t>
  </si>
  <si>
    <t>O10219</t>
  </si>
  <si>
    <t>O10221</t>
  </si>
  <si>
    <t>O10222</t>
  </si>
  <si>
    <t>O10226</t>
  </si>
  <si>
    <t>O10227</t>
  </si>
  <si>
    <t>O10229</t>
  </si>
  <si>
    <t>O10231</t>
  </si>
  <si>
    <t>O10232</t>
  </si>
  <si>
    <t>O10233</t>
  </si>
  <si>
    <t>O10234</t>
  </si>
  <si>
    <t>O10236</t>
  </si>
  <si>
    <t>O10237</t>
  </si>
  <si>
    <t>O10238</t>
  </si>
  <si>
    <t>O10239</t>
  </si>
  <si>
    <t>O10240</t>
  </si>
  <si>
    <t>O10241</t>
  </si>
  <si>
    <t>O10242</t>
  </si>
  <si>
    <t>O10243</t>
  </si>
  <si>
    <t>O10247</t>
  </si>
  <si>
    <t>O10248</t>
  </si>
  <si>
    <t>O10256</t>
  </si>
  <si>
    <t>O10257</t>
  </si>
  <si>
    <t>O10259</t>
  </si>
  <si>
    <t>O10261</t>
  </si>
  <si>
    <t>O10265</t>
  </si>
  <si>
    <t>1740</t>
  </si>
  <si>
    <t>O10266</t>
  </si>
  <si>
    <t>O10269</t>
  </si>
  <si>
    <t>O10270</t>
  </si>
  <si>
    <t>O10273</t>
  </si>
  <si>
    <t>O10278</t>
  </si>
  <si>
    <t>O10281</t>
  </si>
  <si>
    <t>O10285</t>
  </si>
  <si>
    <t>O10291</t>
  </si>
  <si>
    <t>O10307</t>
  </si>
  <si>
    <t>O10309</t>
  </si>
  <si>
    <t>O10310</t>
  </si>
  <si>
    <t>O10311</t>
  </si>
  <si>
    <t>O10312</t>
  </si>
  <si>
    <t>O10313</t>
  </si>
  <si>
    <t>O10314</t>
  </si>
  <si>
    <t>O10315</t>
  </si>
  <si>
    <t>O10316</t>
  </si>
  <si>
    <t>O10317</t>
  </si>
  <si>
    <t>O10318</t>
  </si>
  <si>
    <t>O10319</t>
  </si>
  <si>
    <t>O10321</t>
  </si>
  <si>
    <t>O10322</t>
  </si>
  <si>
    <t>O10323</t>
  </si>
  <si>
    <t>O10325</t>
  </si>
  <si>
    <t>O10327</t>
  </si>
  <si>
    <t>O10330</t>
  </si>
  <si>
    <t>O10331</t>
  </si>
  <si>
    <t>O10332</t>
  </si>
  <si>
    <t>O10333</t>
  </si>
  <si>
    <t>O10334</t>
  </si>
  <si>
    <t>O10335</t>
  </si>
  <si>
    <t>1007</t>
  </si>
  <si>
    <t>O10337</t>
  </si>
  <si>
    <t>O10338</t>
  </si>
  <si>
    <t>O10339</t>
  </si>
  <si>
    <t>O10340</t>
  </si>
  <si>
    <t>O10341</t>
  </si>
  <si>
    <t>O10342</t>
  </si>
  <si>
    <t>O10347</t>
  </si>
  <si>
    <t>O10349</t>
  </si>
  <si>
    <t>O10353</t>
  </si>
  <si>
    <t>O10354</t>
  </si>
  <si>
    <t>O10355</t>
  </si>
  <si>
    <t>O10356</t>
  </si>
  <si>
    <t>O10358</t>
  </si>
  <si>
    <t>O10361</t>
  </si>
  <si>
    <t>O10368</t>
  </si>
  <si>
    <t>O10369</t>
  </si>
  <si>
    <t>O10370</t>
  </si>
  <si>
    <t>O10371</t>
  </si>
  <si>
    <t>O10372</t>
  </si>
  <si>
    <t>O10373</t>
  </si>
  <si>
    <t>O10374</t>
  </si>
  <si>
    <t>O10376</t>
  </si>
  <si>
    <t>O10377</t>
  </si>
  <si>
    <t>O10383</t>
  </si>
  <si>
    <t>O10384</t>
  </si>
  <si>
    <t>O10389</t>
  </si>
  <si>
    <t>O10394</t>
  </si>
  <si>
    <t>O10396</t>
  </si>
  <si>
    <t>O10399</t>
  </si>
  <si>
    <t>O10408</t>
  </si>
  <si>
    <t>O10409</t>
  </si>
  <si>
    <t>O10410</t>
  </si>
  <si>
    <t>O10411</t>
  </si>
  <si>
    <t>O10412</t>
  </si>
  <si>
    <t>O10416</t>
  </si>
  <si>
    <t>O10418</t>
  </si>
  <si>
    <t>O10420</t>
  </si>
  <si>
    <t>O10424</t>
  </si>
  <si>
    <t>O10425</t>
  </si>
  <si>
    <t>O10426</t>
  </si>
  <si>
    <t>O10427</t>
  </si>
  <si>
    <t>O10428</t>
  </si>
  <si>
    <t>O10429</t>
  </si>
  <si>
    <t>O10430</t>
  </si>
  <si>
    <t>O10431</t>
  </si>
  <si>
    <t>O10432</t>
  </si>
  <si>
    <t>O10435</t>
  </si>
  <si>
    <t>O10437</t>
  </si>
  <si>
    <t>O10439</t>
  </si>
  <si>
    <t>O10440</t>
  </si>
  <si>
    <t>O10441</t>
  </si>
  <si>
    <t>O10442</t>
  </si>
  <si>
    <t>O10445</t>
  </si>
  <si>
    <t>O10446</t>
  </si>
  <si>
    <t>O10447</t>
  </si>
  <si>
    <t>O10448</t>
  </si>
  <si>
    <t>O10449</t>
  </si>
  <si>
    <t>O10450</t>
  </si>
  <si>
    <t>O10451</t>
  </si>
  <si>
    <t>O10452</t>
  </si>
  <si>
    <t>O10453</t>
  </si>
  <si>
    <t>O10458</t>
  </si>
  <si>
    <t>O10459</t>
  </si>
  <si>
    <t>O10460</t>
  </si>
  <si>
    <t>O10461</t>
  </si>
  <si>
    <t>O10467</t>
  </si>
  <si>
    <t>O10473</t>
  </si>
  <si>
    <t>O10475</t>
  </si>
  <si>
    <t>O10480</t>
  </si>
  <si>
    <t>O10481</t>
  </si>
  <si>
    <t>O10482</t>
  </si>
  <si>
    <t>O10483</t>
  </si>
  <si>
    <t>O10484</t>
  </si>
  <si>
    <t>O10487</t>
  </si>
  <si>
    <t>O10489</t>
  </si>
  <si>
    <t>O10496</t>
  </si>
  <si>
    <t>O10504</t>
  </si>
  <si>
    <t>O10506</t>
  </si>
  <si>
    <t>O10524</t>
  </si>
  <si>
    <t>O10525</t>
  </si>
  <si>
    <t>O10526</t>
  </si>
  <si>
    <t>O10527</t>
  </si>
  <si>
    <t>O10528</t>
  </si>
  <si>
    <t>O10529</t>
  </si>
  <si>
    <t>O10546</t>
  </si>
  <si>
    <t>O10547</t>
  </si>
  <si>
    <t>O10548</t>
  </si>
  <si>
    <t>O10549</t>
  </si>
  <si>
    <t>0761</t>
  </si>
  <si>
    <t>8001</t>
  </si>
  <si>
    <t>O10550</t>
  </si>
  <si>
    <t>O10551</t>
  </si>
  <si>
    <t>O10552</t>
  </si>
  <si>
    <t>O10553</t>
  </si>
  <si>
    <t>O10554</t>
  </si>
  <si>
    <t>O10555</t>
  </si>
  <si>
    <t>00471</t>
  </si>
  <si>
    <t>O10556</t>
  </si>
  <si>
    <t>00333</t>
  </si>
  <si>
    <t>O10557</t>
  </si>
  <si>
    <t>O10558</t>
  </si>
  <si>
    <t>0630</t>
  </si>
  <si>
    <t>7503</t>
  </si>
  <si>
    <t>00431</t>
  </si>
  <si>
    <t>O10559</t>
  </si>
  <si>
    <t>O10560</t>
  </si>
  <si>
    <t>O10561</t>
  </si>
  <si>
    <t>O10562</t>
  </si>
  <si>
    <t>O10563</t>
  </si>
  <si>
    <t>O10564</t>
  </si>
  <si>
    <t>0640</t>
  </si>
  <si>
    <t>7505</t>
  </si>
  <si>
    <t>00335</t>
  </si>
  <si>
    <t>O10565</t>
  </si>
  <si>
    <t>O10566</t>
  </si>
  <si>
    <t>O10567</t>
  </si>
  <si>
    <t>O10568</t>
  </si>
  <si>
    <t>O10569</t>
  </si>
  <si>
    <t>O10570</t>
  </si>
  <si>
    <t>O10571</t>
  </si>
  <si>
    <t>00329</t>
  </si>
  <si>
    <t>O10572</t>
  </si>
  <si>
    <t>O10573</t>
  </si>
  <si>
    <t>O10574</t>
  </si>
  <si>
    <t>O10575</t>
  </si>
  <si>
    <t>O10576</t>
  </si>
  <si>
    <t>O10577</t>
  </si>
  <si>
    <t>O10578</t>
  </si>
  <si>
    <t>O10579</t>
  </si>
  <si>
    <t>O10580</t>
  </si>
  <si>
    <t>O10581</t>
  </si>
  <si>
    <t>O10582</t>
  </si>
  <si>
    <t>O10583</t>
  </si>
  <si>
    <t>O10584</t>
  </si>
  <si>
    <t>O10585</t>
  </si>
  <si>
    <t>O10586</t>
  </si>
  <si>
    <t>O10587</t>
  </si>
  <si>
    <t>O10588</t>
  </si>
  <si>
    <t>O10589</t>
  </si>
  <si>
    <t>O10590</t>
  </si>
  <si>
    <t>O10591</t>
  </si>
  <si>
    <t>O10592</t>
  </si>
  <si>
    <t>O10593</t>
  </si>
  <si>
    <t>O10594</t>
  </si>
  <si>
    <t>O10595</t>
  </si>
  <si>
    <t>O10596</t>
  </si>
  <si>
    <t>O10597</t>
  </si>
  <si>
    <t>O10598</t>
  </si>
  <si>
    <t>O10599</t>
  </si>
  <si>
    <t>O10600</t>
  </si>
  <si>
    <t>O10601</t>
  </si>
  <si>
    <t>O10602</t>
  </si>
  <si>
    <t>O10603</t>
  </si>
  <si>
    <t>O10604</t>
  </si>
  <si>
    <t>O10605</t>
  </si>
  <si>
    <t>O10606</t>
  </si>
  <si>
    <t>1400</t>
  </si>
  <si>
    <t>O10607</t>
  </si>
  <si>
    <t>O10608</t>
  </si>
  <si>
    <t>O10609</t>
  </si>
  <si>
    <t>O10610</t>
  </si>
  <si>
    <t>O10611</t>
  </si>
  <si>
    <t>O10612</t>
  </si>
  <si>
    <t>O10613</t>
  </si>
  <si>
    <t>O10614</t>
  </si>
  <si>
    <t>O10615</t>
  </si>
  <si>
    <t>O10616</t>
  </si>
  <si>
    <t>O10617</t>
  </si>
  <si>
    <t>O10618</t>
  </si>
  <si>
    <t>O10619</t>
  </si>
  <si>
    <t>O10620</t>
  </si>
  <si>
    <t>O10621</t>
  </si>
  <si>
    <t>O10622</t>
  </si>
  <si>
    <t>O10623</t>
  </si>
  <si>
    <t>O10624</t>
  </si>
  <si>
    <t>O10625</t>
  </si>
  <si>
    <t>O10626</t>
  </si>
  <si>
    <t>O10627</t>
  </si>
  <si>
    <t>O10628</t>
  </si>
  <si>
    <t>O10629</t>
  </si>
  <si>
    <t>O10630</t>
  </si>
  <si>
    <t>O10631</t>
  </si>
  <si>
    <t>7002</t>
  </si>
  <si>
    <t>00473</t>
  </si>
  <si>
    <t>O10632</t>
  </si>
  <si>
    <t>O10633</t>
  </si>
  <si>
    <t>O10634</t>
  </si>
  <si>
    <t>O10635</t>
  </si>
  <si>
    <t>O10636</t>
  </si>
  <si>
    <t>O10637</t>
  </si>
  <si>
    <t>O10638</t>
  </si>
  <si>
    <t>O10639</t>
  </si>
  <si>
    <t>O10640</t>
  </si>
  <si>
    <t>O10641</t>
  </si>
  <si>
    <t>O10642</t>
  </si>
  <si>
    <t>O10643</t>
  </si>
  <si>
    <t>O10644</t>
  </si>
  <si>
    <t>O10645</t>
  </si>
  <si>
    <t>O10646</t>
  </si>
  <si>
    <t>O10647</t>
  </si>
  <si>
    <t>O10648</t>
  </si>
  <si>
    <t>O10649</t>
  </si>
  <si>
    <t>O10650</t>
  </si>
  <si>
    <t>O10651</t>
  </si>
  <si>
    <t>O10652</t>
  </si>
  <si>
    <t>O10653</t>
  </si>
  <si>
    <t>O10654</t>
  </si>
  <si>
    <t>O10655</t>
  </si>
  <si>
    <t>O10656</t>
  </si>
  <si>
    <t>O10657</t>
  </si>
  <si>
    <t>O10658</t>
  </si>
  <si>
    <t>O10659</t>
  </si>
  <si>
    <t>00230</t>
  </si>
  <si>
    <t>O10660</t>
  </si>
  <si>
    <t>O10661</t>
  </si>
  <si>
    <t>O10662</t>
  </si>
  <si>
    <t>O10663</t>
  </si>
  <si>
    <t>O10664</t>
  </si>
  <si>
    <t>O10665</t>
  </si>
  <si>
    <t>00359</t>
  </si>
  <si>
    <t>O10666</t>
  </si>
  <si>
    <t>O10667</t>
  </si>
  <si>
    <t>O10668</t>
  </si>
  <si>
    <t>O10669</t>
  </si>
  <si>
    <t>O10670</t>
  </si>
  <si>
    <t>O10671</t>
  </si>
  <si>
    <t>O10672</t>
  </si>
  <si>
    <t>O10673</t>
  </si>
  <si>
    <t>0474</t>
  </si>
  <si>
    <t>5015</t>
  </si>
  <si>
    <t>O10674</t>
  </si>
  <si>
    <t>0569</t>
  </si>
  <si>
    <t>7001</t>
  </si>
  <si>
    <t>70428</t>
  </si>
  <si>
    <t>O10675</t>
  </si>
  <si>
    <t>O10677</t>
  </si>
  <si>
    <t>O10678</t>
  </si>
  <si>
    <t>O10679</t>
  </si>
  <si>
    <t>O10680</t>
  </si>
  <si>
    <t>O10681</t>
  </si>
  <si>
    <t>O10682</t>
  </si>
  <si>
    <t>O10683</t>
  </si>
  <si>
    <t>O10684</t>
  </si>
  <si>
    <t>O10685</t>
  </si>
  <si>
    <t>O10686</t>
  </si>
  <si>
    <t>O10687</t>
  </si>
  <si>
    <t>O10688</t>
  </si>
  <si>
    <t>O10689</t>
  </si>
  <si>
    <t>O10690</t>
  </si>
  <si>
    <t>O10691</t>
  </si>
  <si>
    <t>O10692</t>
  </si>
  <si>
    <t>O10693</t>
  </si>
  <si>
    <t>O10694</t>
  </si>
  <si>
    <t>O10695</t>
  </si>
  <si>
    <t>0451</t>
  </si>
  <si>
    <t>6404</t>
  </si>
  <si>
    <t>00436</t>
  </si>
  <si>
    <t>O10696</t>
  </si>
  <si>
    <t>O10697</t>
  </si>
  <si>
    <t>O10698</t>
  </si>
  <si>
    <t>O10699</t>
  </si>
  <si>
    <t>O10700</t>
  </si>
  <si>
    <t>O10701</t>
  </si>
  <si>
    <t>O10702</t>
  </si>
  <si>
    <t>O10703</t>
  </si>
  <si>
    <t>O10704</t>
  </si>
  <si>
    <t>O10705</t>
  </si>
  <si>
    <t>O10706</t>
  </si>
  <si>
    <t>O10707</t>
  </si>
  <si>
    <t>O10708</t>
  </si>
  <si>
    <t>O10709</t>
  </si>
  <si>
    <t>O10710</t>
  </si>
  <si>
    <t>O10711</t>
  </si>
  <si>
    <t>O10712</t>
  </si>
  <si>
    <t>O10713</t>
  </si>
  <si>
    <t>O10714</t>
  </si>
  <si>
    <t>O10715</t>
  </si>
  <si>
    <t>O10716</t>
  </si>
  <si>
    <t>O10717</t>
  </si>
  <si>
    <t>O10718</t>
  </si>
  <si>
    <t>O10719</t>
  </si>
  <si>
    <t>O10720</t>
  </si>
  <si>
    <t>5004</t>
  </si>
  <si>
    <t>00116</t>
  </si>
  <si>
    <t>O10721</t>
  </si>
  <si>
    <t>O10722</t>
  </si>
  <si>
    <t>O10723</t>
  </si>
  <si>
    <t>O10724</t>
  </si>
  <si>
    <t>O10725</t>
  </si>
  <si>
    <t>O10726</t>
  </si>
  <si>
    <t>O10727</t>
  </si>
  <si>
    <t>O10728</t>
  </si>
  <si>
    <t>O10729</t>
  </si>
  <si>
    <t>O10730</t>
  </si>
  <si>
    <t>O10731</t>
  </si>
  <si>
    <t>O10732</t>
  </si>
  <si>
    <t>O10733</t>
  </si>
  <si>
    <t>00451</t>
  </si>
  <si>
    <t>O10734</t>
  </si>
  <si>
    <t>O10735</t>
  </si>
  <si>
    <t>O10736</t>
  </si>
  <si>
    <t>O10737</t>
  </si>
  <si>
    <t>1344</t>
  </si>
  <si>
    <t>O10738</t>
  </si>
  <si>
    <t>O10739</t>
  </si>
  <si>
    <t>O10740</t>
  </si>
  <si>
    <t>O10741</t>
  </si>
  <si>
    <t>O10742</t>
  </si>
  <si>
    <t>O10743</t>
  </si>
  <si>
    <t>O10744</t>
  </si>
  <si>
    <t>O10745</t>
  </si>
  <si>
    <t>O10746</t>
  </si>
  <si>
    <t>O10747</t>
  </si>
  <si>
    <t>O10748</t>
  </si>
  <si>
    <t>O10749</t>
  </si>
  <si>
    <t>O10750</t>
  </si>
  <si>
    <t>O10751</t>
  </si>
  <si>
    <t>O10752</t>
  </si>
  <si>
    <t>O10753</t>
  </si>
  <si>
    <t>O10754</t>
  </si>
  <si>
    <t>0811</t>
  </si>
  <si>
    <t>8506</t>
  </si>
  <si>
    <t>00229</t>
  </si>
  <si>
    <t>O10755</t>
  </si>
  <si>
    <t>O10756</t>
  </si>
  <si>
    <t>O10757</t>
  </si>
  <si>
    <t>00334</t>
  </si>
  <si>
    <t>O10758</t>
  </si>
  <si>
    <t>O10759</t>
  </si>
  <si>
    <t>O10760</t>
  </si>
  <si>
    <t>O10761</t>
  </si>
  <si>
    <t>O10762</t>
  </si>
  <si>
    <t>O10763</t>
  </si>
  <si>
    <t>O10764</t>
  </si>
  <si>
    <t>O10765</t>
  </si>
  <si>
    <t>O10766</t>
  </si>
  <si>
    <t>O10767</t>
  </si>
  <si>
    <t>00237</t>
  </si>
  <si>
    <t>O10768</t>
  </si>
  <si>
    <t>O10769</t>
  </si>
  <si>
    <t>O10770</t>
  </si>
  <si>
    <t>O10771</t>
  </si>
  <si>
    <t>O10772</t>
  </si>
  <si>
    <t>O10773</t>
  </si>
  <si>
    <t>O10774</t>
  </si>
  <si>
    <t>O10775</t>
  </si>
  <si>
    <t>O10776</t>
  </si>
  <si>
    <t>O10777</t>
  </si>
  <si>
    <t>O10778</t>
  </si>
  <si>
    <t>O10779</t>
  </si>
  <si>
    <t>O10780</t>
  </si>
  <si>
    <t>O10781</t>
  </si>
  <si>
    <t>O10782</t>
  </si>
  <si>
    <t>O10783</t>
  </si>
  <si>
    <t>O10784</t>
  </si>
  <si>
    <t>O10785</t>
  </si>
  <si>
    <t>70331</t>
  </si>
  <si>
    <t>O10786</t>
  </si>
  <si>
    <t>O10787</t>
  </si>
  <si>
    <t>O10788</t>
  </si>
  <si>
    <t>O10789</t>
  </si>
  <si>
    <t>O10790</t>
  </si>
  <si>
    <t>O10791</t>
  </si>
  <si>
    <t>O10792</t>
  </si>
  <si>
    <t>O10793</t>
  </si>
  <si>
    <t>O10794</t>
  </si>
  <si>
    <t>O10795</t>
  </si>
  <si>
    <t>O10796</t>
  </si>
  <si>
    <t>O10797</t>
  </si>
  <si>
    <t>O10798</t>
  </si>
  <si>
    <t>O10799</t>
  </si>
  <si>
    <t>O10800</t>
  </si>
  <si>
    <t>O10801</t>
  </si>
  <si>
    <t>O10802</t>
  </si>
  <si>
    <t>O10803</t>
  </si>
  <si>
    <t>O10804</t>
  </si>
  <si>
    <t>O10805</t>
  </si>
  <si>
    <t>O10806</t>
  </si>
  <si>
    <t>O10807</t>
  </si>
  <si>
    <t>O10808</t>
  </si>
  <si>
    <t>O10809</t>
  </si>
  <si>
    <t>O10810</t>
  </si>
  <si>
    <t>O10811</t>
  </si>
  <si>
    <t>O10812</t>
  </si>
  <si>
    <t>O10813</t>
  </si>
  <si>
    <t>O10814</t>
  </si>
  <si>
    <t>O10815</t>
  </si>
  <si>
    <t>O10816</t>
  </si>
  <si>
    <t>O10817</t>
  </si>
  <si>
    <t>O10818</t>
  </si>
  <si>
    <t>O10819</t>
  </si>
  <si>
    <t>O10820</t>
  </si>
  <si>
    <t>O10821</t>
  </si>
  <si>
    <t>O10822</t>
  </si>
  <si>
    <t>O10823</t>
  </si>
  <si>
    <t>5009</t>
  </si>
  <si>
    <t>00031</t>
  </si>
  <si>
    <t>O10824</t>
  </si>
  <si>
    <t>O10825</t>
  </si>
  <si>
    <t>O10826</t>
  </si>
  <si>
    <t>O10827</t>
  </si>
  <si>
    <t>O10828</t>
  </si>
  <si>
    <t>O10829</t>
  </si>
  <si>
    <t>O10830</t>
  </si>
  <si>
    <t>O10831</t>
  </si>
  <si>
    <t>O10832</t>
  </si>
  <si>
    <t>O10833</t>
  </si>
  <si>
    <t>O10834</t>
  </si>
  <si>
    <t>O10835</t>
  </si>
  <si>
    <t>O10836</t>
  </si>
  <si>
    <t>O10837</t>
  </si>
  <si>
    <t>O10838</t>
  </si>
  <si>
    <t>O10839</t>
  </si>
  <si>
    <t>O10840</t>
  </si>
  <si>
    <t>O10841</t>
  </si>
  <si>
    <t>O10842</t>
  </si>
  <si>
    <t>O10843</t>
  </si>
  <si>
    <t>O10844</t>
  </si>
  <si>
    <t>O10845</t>
  </si>
  <si>
    <t>O10846</t>
  </si>
  <si>
    <t>O10847</t>
  </si>
  <si>
    <t>O10848</t>
  </si>
  <si>
    <t>O10849</t>
  </si>
  <si>
    <t>O10850</t>
  </si>
  <si>
    <t>O10851</t>
  </si>
  <si>
    <t>O10852</t>
  </si>
  <si>
    <t>O10853</t>
  </si>
  <si>
    <t>O10854</t>
  </si>
  <si>
    <t>O10855</t>
  </si>
  <si>
    <t>O10856</t>
  </si>
  <si>
    <t>O10857</t>
  </si>
  <si>
    <t>O10858</t>
  </si>
  <si>
    <t>O10859</t>
  </si>
  <si>
    <t>O10860</t>
  </si>
  <si>
    <t>O10861</t>
  </si>
  <si>
    <t>O10862</t>
  </si>
  <si>
    <t>O10863</t>
  </si>
  <si>
    <t>O10864</t>
  </si>
  <si>
    <t>O10865</t>
  </si>
  <si>
    <t>O10866</t>
  </si>
  <si>
    <t>O10867</t>
  </si>
  <si>
    <t>O10868</t>
  </si>
  <si>
    <t>O10869</t>
  </si>
  <si>
    <t>O10870</t>
  </si>
  <si>
    <t>O10871</t>
  </si>
  <si>
    <t>O10872</t>
  </si>
  <si>
    <t>O10873</t>
  </si>
  <si>
    <t>O10874</t>
  </si>
  <si>
    <t>O10875</t>
  </si>
  <si>
    <t>O10876</t>
  </si>
  <si>
    <t>00337</t>
  </si>
  <si>
    <t>O10877</t>
  </si>
  <si>
    <t>O10878</t>
  </si>
  <si>
    <t>O10879</t>
  </si>
  <si>
    <t>O10880</t>
  </si>
  <si>
    <t>O10881</t>
  </si>
  <si>
    <t>O10882</t>
  </si>
  <si>
    <t>O10883</t>
  </si>
  <si>
    <t>O10884</t>
  </si>
  <si>
    <t>O10885</t>
  </si>
  <si>
    <t>O10886</t>
  </si>
  <si>
    <t>O10887</t>
  </si>
  <si>
    <t>O10888</t>
  </si>
  <si>
    <t>O10889</t>
  </si>
  <si>
    <t>O10890</t>
  </si>
  <si>
    <t>O10891</t>
  </si>
  <si>
    <t>O10892</t>
  </si>
  <si>
    <t>O10893</t>
  </si>
  <si>
    <t>O10894</t>
  </si>
  <si>
    <t>O10895</t>
  </si>
  <si>
    <t>O10896</t>
  </si>
  <si>
    <t>O10897</t>
  </si>
  <si>
    <t>O10898</t>
  </si>
  <si>
    <t>O10899</t>
  </si>
  <si>
    <t>O10900</t>
  </si>
  <si>
    <t>O10901</t>
  </si>
  <si>
    <t>O10902</t>
  </si>
  <si>
    <t>O10903</t>
  </si>
  <si>
    <t>O10904</t>
  </si>
  <si>
    <t>O10905</t>
  </si>
  <si>
    <t>O10906</t>
  </si>
  <si>
    <t>1620</t>
  </si>
  <si>
    <t>O10907</t>
  </si>
  <si>
    <t>O10908</t>
  </si>
  <si>
    <t>O10909</t>
  </si>
  <si>
    <t>O10910</t>
  </si>
  <si>
    <t>O10911</t>
  </si>
  <si>
    <t>O10912</t>
  </si>
  <si>
    <t>O10913</t>
  </si>
  <si>
    <t>O10914</t>
  </si>
  <si>
    <t>O10915</t>
  </si>
  <si>
    <t>O10916</t>
  </si>
  <si>
    <t>O10917</t>
  </si>
  <si>
    <t>O10918</t>
  </si>
  <si>
    <t>O10919</t>
  </si>
  <si>
    <t>O10920</t>
  </si>
  <si>
    <t>O10921</t>
  </si>
  <si>
    <t>O10922</t>
  </si>
  <si>
    <t>O10923</t>
  </si>
  <si>
    <t>O10924</t>
  </si>
  <si>
    <t>O10925</t>
  </si>
  <si>
    <t>O10926</t>
  </si>
  <si>
    <t>O10927</t>
  </si>
  <si>
    <t>O10928</t>
  </si>
  <si>
    <t>O10929</t>
  </si>
  <si>
    <t>O10930</t>
  </si>
  <si>
    <t>O10931</t>
  </si>
  <si>
    <t>O10932</t>
  </si>
  <si>
    <t>O10933</t>
  </si>
  <si>
    <t>7010</t>
  </si>
  <si>
    <t>00445</t>
  </si>
  <si>
    <t>O10934</t>
  </si>
  <si>
    <t>O10935</t>
  </si>
  <si>
    <t>O10936</t>
  </si>
  <si>
    <t>O10937</t>
  </si>
  <si>
    <t>O10938</t>
  </si>
  <si>
    <t>O10939</t>
  </si>
  <si>
    <t>O10940</t>
  </si>
  <si>
    <t>O10941</t>
  </si>
  <si>
    <t>O10942</t>
  </si>
  <si>
    <t>O10943</t>
  </si>
  <si>
    <t>O10944</t>
  </si>
  <si>
    <t>O10945</t>
  </si>
  <si>
    <t>O10946</t>
  </si>
  <si>
    <t>O10947</t>
  </si>
  <si>
    <t>O10948</t>
  </si>
  <si>
    <t>O10949</t>
  </si>
  <si>
    <t>O10950</t>
  </si>
  <si>
    <t>O10951</t>
  </si>
  <si>
    <t>O10952</t>
  </si>
  <si>
    <t>O10953</t>
  </si>
  <si>
    <t>O10954</t>
  </si>
  <si>
    <t>O10955</t>
  </si>
  <si>
    <t>O10956</t>
  </si>
  <si>
    <t>O10957</t>
  </si>
  <si>
    <t>O10958</t>
  </si>
  <si>
    <t>O10959</t>
  </si>
  <si>
    <t>O10960</t>
  </si>
  <si>
    <t>O10961</t>
  </si>
  <si>
    <t>O10962</t>
  </si>
  <si>
    <t>O10963</t>
  </si>
  <si>
    <t>O10964</t>
  </si>
  <si>
    <t>O10965</t>
  </si>
  <si>
    <t>O10966</t>
  </si>
  <si>
    <t>O10967</t>
  </si>
  <si>
    <t>O10968</t>
  </si>
  <si>
    <t>O10969</t>
  </si>
  <si>
    <t>O10970</t>
  </si>
  <si>
    <t>O10971</t>
  </si>
  <si>
    <t>O10972</t>
  </si>
  <si>
    <t>O10973</t>
  </si>
  <si>
    <t>O10974</t>
  </si>
  <si>
    <t>O10975</t>
  </si>
  <si>
    <t>O10976</t>
  </si>
  <si>
    <t>O10977</t>
  </si>
  <si>
    <t>O10978</t>
  </si>
  <si>
    <t>O10979</t>
  </si>
  <si>
    <t>O10980</t>
  </si>
  <si>
    <t>O10981</t>
  </si>
  <si>
    <t>00011</t>
  </si>
  <si>
    <t>O10982</t>
  </si>
  <si>
    <t>O10983</t>
  </si>
  <si>
    <t>O10984</t>
  </si>
  <si>
    <t>00239</t>
  </si>
  <si>
    <t>O10985</t>
  </si>
  <si>
    <t>O10986</t>
  </si>
  <si>
    <t>O10987</t>
  </si>
  <si>
    <t>O10988</t>
  </si>
  <si>
    <t>O10989</t>
  </si>
  <si>
    <t>O10990</t>
  </si>
  <si>
    <t>O10991</t>
  </si>
  <si>
    <t>O10992</t>
  </si>
  <si>
    <t>O10993</t>
  </si>
  <si>
    <t>O10994</t>
  </si>
  <si>
    <t>O10995</t>
  </si>
  <si>
    <t>O10996</t>
  </si>
  <si>
    <t>O10997</t>
  </si>
  <si>
    <t>O10998</t>
  </si>
  <si>
    <t>O10999</t>
  </si>
  <si>
    <t>O11000</t>
  </si>
  <si>
    <t>O11001</t>
  </si>
  <si>
    <t>O11002</t>
  </si>
  <si>
    <t>O11003</t>
  </si>
  <si>
    <t>O11004</t>
  </si>
  <si>
    <t>O11005</t>
  </si>
  <si>
    <t>O11006</t>
  </si>
  <si>
    <t>O11007</t>
  </si>
  <si>
    <t>O11008</t>
  </si>
  <si>
    <t>O11009</t>
  </si>
  <si>
    <t>O11010</t>
  </si>
  <si>
    <t>O11011</t>
  </si>
  <si>
    <t>O11012</t>
  </si>
  <si>
    <t>O11013</t>
  </si>
  <si>
    <t>O11014</t>
  </si>
  <si>
    <t>O11015</t>
  </si>
  <si>
    <t>O11016</t>
  </si>
  <si>
    <t>O11017</t>
  </si>
  <si>
    <t>O11018</t>
  </si>
  <si>
    <t>O11019</t>
  </si>
  <si>
    <t>O11020</t>
  </si>
  <si>
    <t>O11021</t>
  </si>
  <si>
    <t>O11022</t>
  </si>
  <si>
    <t>O11023</t>
  </si>
  <si>
    <t>O11024</t>
  </si>
  <si>
    <t>O11025</t>
  </si>
  <si>
    <t>O11026</t>
  </si>
  <si>
    <t>O11027</t>
  </si>
  <si>
    <t>O11028</t>
  </si>
  <si>
    <t>O11029</t>
  </si>
  <si>
    <t>O11030</t>
  </si>
  <si>
    <t>O11031</t>
  </si>
  <si>
    <t>O11032</t>
  </si>
  <si>
    <t>O11033</t>
  </si>
  <si>
    <t>O11034</t>
  </si>
  <si>
    <t>O11035</t>
  </si>
  <si>
    <t>O11036</t>
  </si>
  <si>
    <t>O11037</t>
  </si>
  <si>
    <t>O11038</t>
  </si>
  <si>
    <t>O11039</t>
  </si>
  <si>
    <t>O11040</t>
  </si>
  <si>
    <t>O11041</t>
  </si>
  <si>
    <t>O11042</t>
  </si>
  <si>
    <t>O11043</t>
  </si>
  <si>
    <t>O11044</t>
  </si>
  <si>
    <t>O11045</t>
  </si>
  <si>
    <t>O11046</t>
  </si>
  <si>
    <t>O11047</t>
  </si>
  <si>
    <t>O11048</t>
  </si>
  <si>
    <t>O11049</t>
  </si>
  <si>
    <t>0422</t>
  </si>
  <si>
    <t>5402</t>
  </si>
  <si>
    <t>00143</t>
  </si>
  <si>
    <t>70379</t>
  </si>
  <si>
    <t>O11050</t>
  </si>
  <si>
    <t>O11051</t>
  </si>
  <si>
    <t>O11052</t>
  </si>
  <si>
    <t>O11053</t>
  </si>
  <si>
    <t>O11054</t>
  </si>
  <si>
    <t>O11055</t>
  </si>
  <si>
    <t>O11056</t>
  </si>
  <si>
    <t>O11057</t>
  </si>
  <si>
    <t>O11058</t>
  </si>
  <si>
    <t>O11059</t>
  </si>
  <si>
    <t>O11060</t>
  </si>
  <si>
    <t>O11061</t>
  </si>
  <si>
    <t>O11062</t>
  </si>
  <si>
    <t>O11063</t>
  </si>
  <si>
    <t>O11064</t>
  </si>
  <si>
    <t>O11065</t>
  </si>
  <si>
    <t>O11066</t>
  </si>
  <si>
    <t>O11067</t>
  </si>
  <si>
    <t>O11068</t>
  </si>
  <si>
    <t>O11069</t>
  </si>
  <si>
    <t>O11070</t>
  </si>
  <si>
    <t>O11071</t>
  </si>
  <si>
    <t>O11072</t>
  </si>
  <si>
    <t>O11073</t>
  </si>
  <si>
    <t>O11074</t>
  </si>
  <si>
    <t>O11075</t>
  </si>
  <si>
    <t>O11076</t>
  </si>
  <si>
    <t>O11077</t>
  </si>
  <si>
    <t>O11078</t>
  </si>
  <si>
    <t>O11079</t>
  </si>
  <si>
    <t>O11080</t>
  </si>
  <si>
    <t>O11081</t>
  </si>
  <si>
    <t>O11082</t>
  </si>
  <si>
    <t>O11083</t>
  </si>
  <si>
    <t>O11084</t>
  </si>
  <si>
    <t>O11085</t>
  </si>
  <si>
    <t>O11086</t>
  </si>
  <si>
    <t>O11087</t>
  </si>
  <si>
    <t>O11088</t>
  </si>
  <si>
    <t>70436</t>
  </si>
  <si>
    <t>70440</t>
  </si>
  <si>
    <t>9013</t>
  </si>
  <si>
    <t>O11089</t>
  </si>
  <si>
    <t>O11090</t>
  </si>
  <si>
    <t>O11091</t>
  </si>
  <si>
    <t>O11092</t>
  </si>
  <si>
    <t>O11093</t>
  </si>
  <si>
    <t>O11094</t>
  </si>
  <si>
    <t>O11095</t>
  </si>
  <si>
    <t>O11096</t>
  </si>
  <si>
    <t>O11097</t>
  </si>
  <si>
    <t>O11098</t>
  </si>
  <si>
    <t>O11099</t>
  </si>
  <si>
    <t>O11100</t>
  </si>
  <si>
    <t>O11101</t>
  </si>
  <si>
    <t>O11102</t>
  </si>
  <si>
    <t>O11103</t>
  </si>
  <si>
    <t>O11104</t>
  </si>
  <si>
    <t>O11105</t>
  </si>
  <si>
    <t>O11106</t>
  </si>
  <si>
    <t>O11107</t>
  </si>
  <si>
    <t>O11108</t>
  </si>
  <si>
    <t>O11109</t>
  </si>
  <si>
    <t>O11110</t>
  </si>
  <si>
    <t>O11111</t>
  </si>
  <si>
    <t>O11112</t>
  </si>
  <si>
    <t>O11113</t>
  </si>
  <si>
    <t>O11114</t>
  </si>
  <si>
    <t>O11115</t>
  </si>
  <si>
    <t>O11116</t>
  </si>
  <si>
    <t>O11117</t>
  </si>
  <si>
    <t>O11118</t>
  </si>
  <si>
    <t>O11119</t>
  </si>
  <si>
    <t>O11120</t>
  </si>
  <si>
    <t>O11121</t>
  </si>
  <si>
    <t>O11122</t>
  </si>
  <si>
    <t>O11123</t>
  </si>
  <si>
    <t>O11124</t>
  </si>
  <si>
    <t>O11125</t>
  </si>
  <si>
    <t>O11126</t>
  </si>
  <si>
    <t>O11127</t>
  </si>
  <si>
    <t>O11128</t>
  </si>
  <si>
    <t>O11129</t>
  </si>
  <si>
    <t>O11130</t>
  </si>
  <si>
    <t>O11131</t>
  </si>
  <si>
    <t>O11132</t>
  </si>
  <si>
    <t>O11133</t>
  </si>
  <si>
    <t>O11134</t>
  </si>
  <si>
    <t>O11135</t>
  </si>
  <si>
    <t>O11136</t>
  </si>
  <si>
    <t>O11137</t>
  </si>
  <si>
    <t>O11138</t>
  </si>
  <si>
    <t>O11139</t>
  </si>
  <si>
    <t>O11140</t>
  </si>
  <si>
    <t>O11141</t>
  </si>
  <si>
    <t>O11142</t>
  </si>
  <si>
    <t>O11143</t>
  </si>
  <si>
    <t>1853</t>
  </si>
  <si>
    <t>O11144</t>
  </si>
  <si>
    <t>O11145</t>
  </si>
  <si>
    <t>O11146</t>
  </si>
  <si>
    <t>O11147</t>
  </si>
  <si>
    <t>O11148</t>
  </si>
  <si>
    <t>O11149</t>
  </si>
  <si>
    <t>6402</t>
  </si>
  <si>
    <t>00154</t>
  </si>
  <si>
    <t>O11150</t>
  </si>
  <si>
    <t>O11151</t>
  </si>
  <si>
    <t>7009</t>
  </si>
  <si>
    <t>00170</t>
  </si>
  <si>
    <t>O11152</t>
  </si>
  <si>
    <t>00446</t>
  </si>
  <si>
    <t>O11153</t>
  </si>
  <si>
    <t>O11154</t>
  </si>
  <si>
    <t>00268</t>
  </si>
  <si>
    <t>O11155</t>
  </si>
  <si>
    <t>O11156</t>
  </si>
  <si>
    <t>O11157</t>
  </si>
  <si>
    <t>O11158</t>
  </si>
  <si>
    <t>O11159</t>
  </si>
  <si>
    <t>O11160</t>
  </si>
  <si>
    <t>O11161</t>
  </si>
  <si>
    <t>O11162</t>
  </si>
  <si>
    <t>O11163</t>
  </si>
  <si>
    <t>O11164</t>
  </si>
  <si>
    <t>O11165</t>
  </si>
  <si>
    <t>O11166</t>
  </si>
  <si>
    <t>5016</t>
  </si>
  <si>
    <t>00068</t>
  </si>
  <si>
    <t>O11167</t>
  </si>
  <si>
    <t>O11168</t>
  </si>
  <si>
    <t>O11169</t>
  </si>
  <si>
    <t>O11170</t>
  </si>
  <si>
    <t>O11171</t>
  </si>
  <si>
    <t>O11172</t>
  </si>
  <si>
    <t>O11173</t>
  </si>
  <si>
    <t>O11174</t>
  </si>
  <si>
    <t>O11175</t>
  </si>
  <si>
    <t>O11176</t>
  </si>
  <si>
    <t>O11177</t>
  </si>
  <si>
    <t>O11178</t>
  </si>
  <si>
    <t>O11179</t>
  </si>
  <si>
    <t>O11181</t>
  </si>
  <si>
    <t>00326</t>
  </si>
  <si>
    <t>O11182</t>
  </si>
  <si>
    <t>O11183</t>
  </si>
  <si>
    <t>O11184</t>
  </si>
  <si>
    <t>O11185</t>
  </si>
  <si>
    <t>O11186</t>
  </si>
  <si>
    <t>00033</t>
  </si>
  <si>
    <t>O11187</t>
  </si>
  <si>
    <t>O11188</t>
  </si>
  <si>
    <t>00236</t>
  </si>
  <si>
    <t>O11189</t>
  </si>
  <si>
    <t>O11190</t>
  </si>
  <si>
    <t>O11191</t>
  </si>
  <si>
    <t>O11192</t>
  </si>
  <si>
    <t>1008</t>
  </si>
  <si>
    <t>O11193</t>
  </si>
  <si>
    <t>O11194</t>
  </si>
  <si>
    <t>O11195</t>
  </si>
  <si>
    <t>O11196</t>
  </si>
  <si>
    <t>O11197</t>
  </si>
  <si>
    <t>O11198</t>
  </si>
  <si>
    <t>O11199</t>
  </si>
  <si>
    <t>O11202</t>
  </si>
  <si>
    <t>O11204</t>
  </si>
  <si>
    <t>O11206</t>
  </si>
  <si>
    <t>O11211</t>
  </si>
  <si>
    <t>O11212</t>
  </si>
  <si>
    <t>O11213</t>
  </si>
  <si>
    <t>O11221</t>
  </si>
  <si>
    <t>O11225</t>
  </si>
  <si>
    <t>O11226</t>
  </si>
  <si>
    <t>O11227</t>
  </si>
  <si>
    <t>O11228</t>
  </si>
  <si>
    <t>O11230</t>
  </si>
  <si>
    <t>O11232</t>
  </si>
  <si>
    <t>O11238</t>
  </si>
  <si>
    <t>O11239</t>
  </si>
  <si>
    <t>O11240</t>
  </si>
  <si>
    <t>O11241</t>
  </si>
  <si>
    <t>O11242</t>
  </si>
  <si>
    <t>O11244</t>
  </si>
  <si>
    <t>O11246</t>
  </si>
  <si>
    <t>O11247</t>
  </si>
  <si>
    <t>O11251</t>
  </si>
  <si>
    <t>O11252</t>
  </si>
  <si>
    <t>O11254</t>
  </si>
  <si>
    <t>O11255</t>
  </si>
  <si>
    <t>O11256</t>
  </si>
  <si>
    <t>O11257</t>
  </si>
  <si>
    <t>O11258</t>
  </si>
  <si>
    <t>O11259</t>
  </si>
  <si>
    <t>O11265</t>
  </si>
  <si>
    <t>O11270</t>
  </si>
  <si>
    <t>O11272</t>
  </si>
  <si>
    <t>1777</t>
  </si>
  <si>
    <t>O11273</t>
  </si>
  <si>
    <t>O11274</t>
  </si>
  <si>
    <t>O11275</t>
  </si>
  <si>
    <t>O11276</t>
  </si>
  <si>
    <t>O11278</t>
  </si>
  <si>
    <t>O11279</t>
  </si>
  <si>
    <t>O11280</t>
  </si>
  <si>
    <t>O11281</t>
  </si>
  <si>
    <t>O11290</t>
  </si>
  <si>
    <t>O11291</t>
  </si>
  <si>
    <t>O11292</t>
  </si>
  <si>
    <t>O11294</t>
  </si>
  <si>
    <t>O11295</t>
  </si>
  <si>
    <t>O11297</t>
  </si>
  <si>
    <t>O11306</t>
  </si>
  <si>
    <t>O11312</t>
  </si>
  <si>
    <t>O11316</t>
  </si>
  <si>
    <t>O11317</t>
  </si>
  <si>
    <t>O11319</t>
  </si>
  <si>
    <t>O11321</t>
  </si>
  <si>
    <t>O11323</t>
  </si>
  <si>
    <t>O11327</t>
  </si>
  <si>
    <t>O11328</t>
  </si>
  <si>
    <t>O11343</t>
  </si>
  <si>
    <t>O11344</t>
  </si>
  <si>
    <t>O11345</t>
  </si>
  <si>
    <t>O11346</t>
  </si>
  <si>
    <t>O11347</t>
  </si>
  <si>
    <t>O11348</t>
  </si>
  <si>
    <t>O11349</t>
  </si>
  <si>
    <t>O11350</t>
  </si>
  <si>
    <t>O11351</t>
  </si>
  <si>
    <t>O11352</t>
  </si>
  <si>
    <t>O11353</t>
  </si>
  <si>
    <t>O11354</t>
  </si>
  <si>
    <t>O11355</t>
  </si>
  <si>
    <t>O11356</t>
  </si>
  <si>
    <t>O11357</t>
  </si>
  <si>
    <t>O11358</t>
  </si>
  <si>
    <t>O11359</t>
  </si>
  <si>
    <t>O11360</t>
  </si>
  <si>
    <t>O11361</t>
  </si>
  <si>
    <t>O11362</t>
  </si>
  <si>
    <t>O11363</t>
  </si>
  <si>
    <t>O11364</t>
  </si>
  <si>
    <t>O11365</t>
  </si>
  <si>
    <t>O11366</t>
  </si>
  <si>
    <t>O11367</t>
  </si>
  <si>
    <t>O11368</t>
  </si>
  <si>
    <t>O11369</t>
  </si>
  <si>
    <t>O11370</t>
  </si>
  <si>
    <t>O11371</t>
  </si>
  <si>
    <t>O11372</t>
  </si>
  <si>
    <t>O11373</t>
  </si>
  <si>
    <t>O11374</t>
  </si>
  <si>
    <t>O11375</t>
  </si>
  <si>
    <t>O11376</t>
  </si>
  <si>
    <t>O11377</t>
  </si>
  <si>
    <t>O11378</t>
  </si>
  <si>
    <t>O11379</t>
  </si>
  <si>
    <t>O11380</t>
  </si>
  <si>
    <t>O11381</t>
  </si>
  <si>
    <t>O11382</t>
  </si>
  <si>
    <t>O11383</t>
  </si>
  <si>
    <t>O11384</t>
  </si>
  <si>
    <t>O11385</t>
  </si>
  <si>
    <t>O11386</t>
  </si>
  <si>
    <t>O11387</t>
  </si>
  <si>
    <t>O11388</t>
  </si>
  <si>
    <t>O11389</t>
  </si>
  <si>
    <t>O11390</t>
  </si>
  <si>
    <t>O11391</t>
  </si>
  <si>
    <t>O11392</t>
  </si>
  <si>
    <t>O11393</t>
  </si>
  <si>
    <t>O11394</t>
  </si>
  <si>
    <t>O11395</t>
  </si>
  <si>
    <t>O11396</t>
  </si>
  <si>
    <t>O11397</t>
  </si>
  <si>
    <t>O11398</t>
  </si>
  <si>
    <t>O11399</t>
  </si>
  <si>
    <t>O11400</t>
  </si>
  <si>
    <t>O11401</t>
  </si>
  <si>
    <t>O11402</t>
  </si>
  <si>
    <t>O11403</t>
  </si>
  <si>
    <t>O11404</t>
  </si>
  <si>
    <t>O11405</t>
  </si>
  <si>
    <t>O11406</t>
  </si>
  <si>
    <t>O11407</t>
  </si>
  <si>
    <t>O11408</t>
  </si>
  <si>
    <t>O11409</t>
  </si>
  <si>
    <t>O11410</t>
  </si>
  <si>
    <t>O11411</t>
  </si>
  <si>
    <t>O11412</t>
  </si>
  <si>
    <t>O11413</t>
  </si>
  <si>
    <t>O11414</t>
  </si>
  <si>
    <t>O11415</t>
  </si>
  <si>
    <t>O11416</t>
  </si>
  <si>
    <t>O11417</t>
  </si>
  <si>
    <t>O11418</t>
  </si>
  <si>
    <t>O11419</t>
  </si>
  <si>
    <t>O11420</t>
  </si>
  <si>
    <t>O11421</t>
  </si>
  <si>
    <t>O11422</t>
  </si>
  <si>
    <t>O11423</t>
  </si>
  <si>
    <t>O11424</t>
  </si>
  <si>
    <t>O11425</t>
  </si>
  <si>
    <t>O11426</t>
  </si>
  <si>
    <t>O11427</t>
  </si>
  <si>
    <t>O11428</t>
  </si>
  <si>
    <t>O11429</t>
  </si>
  <si>
    <t>O11430</t>
  </si>
  <si>
    <t>O11431</t>
  </si>
  <si>
    <t>O11432</t>
  </si>
  <si>
    <t>O11433</t>
  </si>
  <si>
    <t>O11434</t>
  </si>
  <si>
    <t>O11435</t>
  </si>
  <si>
    <t>O11436</t>
  </si>
  <si>
    <t>O11437</t>
  </si>
  <si>
    <t>O11438</t>
  </si>
  <si>
    <t>O11439</t>
  </si>
  <si>
    <t>O11440</t>
  </si>
  <si>
    <t>O11441</t>
  </si>
  <si>
    <t>O11442</t>
  </si>
  <si>
    <t>00243</t>
  </si>
  <si>
    <t>O11443</t>
  </si>
  <si>
    <t>O11444</t>
  </si>
  <si>
    <t>O11445</t>
  </si>
  <si>
    <t>O11446</t>
  </si>
  <si>
    <t>O11447</t>
  </si>
  <si>
    <t>O11448</t>
  </si>
  <si>
    <t>O11449</t>
  </si>
  <si>
    <t>O11450</t>
  </si>
  <si>
    <t>O11451</t>
  </si>
  <si>
    <t>O11452</t>
  </si>
  <si>
    <t>O11453</t>
  </si>
  <si>
    <t>O11454</t>
  </si>
  <si>
    <t>O11455</t>
  </si>
  <si>
    <t>O11456</t>
  </si>
  <si>
    <t>O11457</t>
  </si>
  <si>
    <t>O11458</t>
  </si>
  <si>
    <t>O11459</t>
  </si>
  <si>
    <t>O11460</t>
  </si>
  <si>
    <t>O11461</t>
  </si>
  <si>
    <t>O11462</t>
  </si>
  <si>
    <t>O11463</t>
  </si>
  <si>
    <t>O11464</t>
  </si>
  <si>
    <t>O11465</t>
  </si>
  <si>
    <t>O11466</t>
  </si>
  <si>
    <t>O11467</t>
  </si>
  <si>
    <t>O11468</t>
  </si>
  <si>
    <t>O11469</t>
  </si>
  <si>
    <t>O11470</t>
  </si>
  <si>
    <t>O11471</t>
  </si>
  <si>
    <t>O11472</t>
  </si>
  <si>
    <t>O11473</t>
  </si>
  <si>
    <t>O11474</t>
  </si>
  <si>
    <t>O11475</t>
  </si>
  <si>
    <t>O11476</t>
  </si>
  <si>
    <t>O11477</t>
  </si>
  <si>
    <t>O11478</t>
  </si>
  <si>
    <t>O11479</t>
  </si>
  <si>
    <t>O11480</t>
  </si>
  <si>
    <t>O11481</t>
  </si>
  <si>
    <t>O11482</t>
  </si>
  <si>
    <t>O11483</t>
  </si>
  <si>
    <t>O11484</t>
  </si>
  <si>
    <t>O11485</t>
  </si>
  <si>
    <t>O11486</t>
  </si>
  <si>
    <t>O11487</t>
  </si>
  <si>
    <t>O11488</t>
  </si>
  <si>
    <t>O11489</t>
  </si>
  <si>
    <t>O11490</t>
  </si>
  <si>
    <t>O11491</t>
  </si>
  <si>
    <t>O11492</t>
  </si>
  <si>
    <t>O11493</t>
  </si>
  <si>
    <t>O11494</t>
  </si>
  <si>
    <t>O11495</t>
  </si>
  <si>
    <t>O11496</t>
  </si>
  <si>
    <t>O11497</t>
  </si>
  <si>
    <t>O11498</t>
  </si>
  <si>
    <t>O11499</t>
  </si>
  <si>
    <t>O11500</t>
  </si>
  <si>
    <t>O11501</t>
  </si>
  <si>
    <t>O11502</t>
  </si>
  <si>
    <t>O11503</t>
  </si>
  <si>
    <t>O11504</t>
  </si>
  <si>
    <t>O11505</t>
  </si>
  <si>
    <t>O11506</t>
  </si>
  <si>
    <t>O11507</t>
  </si>
  <si>
    <t>O11508</t>
  </si>
  <si>
    <t>O11509</t>
  </si>
  <si>
    <t>O11510</t>
  </si>
  <si>
    <t>O11511</t>
  </si>
  <si>
    <t>O11512</t>
  </si>
  <si>
    <t>O11513</t>
  </si>
  <si>
    <t>O11514</t>
  </si>
  <si>
    <t>O11515</t>
  </si>
  <si>
    <t>O11516</t>
  </si>
  <si>
    <t>O11517</t>
  </si>
  <si>
    <t>O11518</t>
  </si>
  <si>
    <t>O11519</t>
  </si>
  <si>
    <t>O11520</t>
  </si>
  <si>
    <t>O11521</t>
  </si>
  <si>
    <t>O11522</t>
  </si>
  <si>
    <t>O11523</t>
  </si>
  <si>
    <t>O11524</t>
  </si>
  <si>
    <t>O11525</t>
  </si>
  <si>
    <t>O11526</t>
  </si>
  <si>
    <t>O11527</t>
  </si>
  <si>
    <t>O11528</t>
  </si>
  <si>
    <t>O11529</t>
  </si>
  <si>
    <t>O11530</t>
  </si>
  <si>
    <t>O11531</t>
  </si>
  <si>
    <t>O11532</t>
  </si>
  <si>
    <t>O11533</t>
  </si>
  <si>
    <t>O11534</t>
  </si>
  <si>
    <t>O11535</t>
  </si>
  <si>
    <t>O11536</t>
  </si>
  <si>
    <t>O11537</t>
  </si>
  <si>
    <t>O11538</t>
  </si>
  <si>
    <t>O11539</t>
  </si>
  <si>
    <t>O11540</t>
  </si>
  <si>
    <t>O11541</t>
  </si>
  <si>
    <t>O11542</t>
  </si>
  <si>
    <t>O11543</t>
  </si>
  <si>
    <t>O11544</t>
  </si>
  <si>
    <t>O11545</t>
  </si>
  <si>
    <t>O11546</t>
  </si>
  <si>
    <t>O11547</t>
  </si>
  <si>
    <t>O11548</t>
  </si>
  <si>
    <t>O11549</t>
  </si>
  <si>
    <t>O11550</t>
  </si>
  <si>
    <t>O11551</t>
  </si>
  <si>
    <t>O11552</t>
  </si>
  <si>
    <t>O11553</t>
  </si>
  <si>
    <t>O11554</t>
  </si>
  <si>
    <t>O11555</t>
  </si>
  <si>
    <t>O11556</t>
  </si>
  <si>
    <t>O11557</t>
  </si>
  <si>
    <t>O11558</t>
  </si>
  <si>
    <t>O11559</t>
  </si>
  <si>
    <t>O11560</t>
  </si>
  <si>
    <t>O11561</t>
  </si>
  <si>
    <t>O11562</t>
  </si>
  <si>
    <t>O11563</t>
  </si>
  <si>
    <t>O11564</t>
  </si>
  <si>
    <t>O11565</t>
  </si>
  <si>
    <t>O11566</t>
  </si>
  <si>
    <t>O11567</t>
  </si>
  <si>
    <t>O11568</t>
  </si>
  <si>
    <t>O11569</t>
  </si>
  <si>
    <t>O11570</t>
  </si>
  <si>
    <t>O11571</t>
  </si>
  <si>
    <t>O11572</t>
  </si>
  <si>
    <t>O11573</t>
  </si>
  <si>
    <t>O11574</t>
  </si>
  <si>
    <t>O11575</t>
  </si>
  <si>
    <t>O11576</t>
  </si>
  <si>
    <t>O11577</t>
  </si>
  <si>
    <t>O11578</t>
  </si>
  <si>
    <t>O11579</t>
  </si>
  <si>
    <t>O11580</t>
  </si>
  <si>
    <t>O11581</t>
  </si>
  <si>
    <t>O11582</t>
  </si>
  <si>
    <t>O11583</t>
  </si>
  <si>
    <t>O11584</t>
  </si>
  <si>
    <t>O11585</t>
  </si>
  <si>
    <t>O11586</t>
  </si>
  <si>
    <t>O11587</t>
  </si>
  <si>
    <t>O11588</t>
  </si>
  <si>
    <t>O11589</t>
  </si>
  <si>
    <t>O11590</t>
  </si>
  <si>
    <t>O11591</t>
  </si>
  <si>
    <t>O11592</t>
  </si>
  <si>
    <t>O11593</t>
  </si>
  <si>
    <t>O11594</t>
  </si>
  <si>
    <t>O11595</t>
  </si>
  <si>
    <t>O11596</t>
  </si>
  <si>
    <t>O11597</t>
  </si>
  <si>
    <t>O11598</t>
  </si>
  <si>
    <t>O11599</t>
  </si>
  <si>
    <t>O11600</t>
  </si>
  <si>
    <t>O11601</t>
  </si>
  <si>
    <t>O11602</t>
  </si>
  <si>
    <t>0429</t>
  </si>
  <si>
    <t>5101</t>
  </si>
  <si>
    <t>O11603</t>
  </si>
  <si>
    <t>O11604</t>
  </si>
  <si>
    <t>O11606</t>
  </si>
  <si>
    <t>O11607</t>
  </si>
  <si>
    <t>O11608</t>
  </si>
  <si>
    <t>O11609</t>
  </si>
  <si>
    <t>O11610</t>
  </si>
  <si>
    <t>7508</t>
  </si>
  <si>
    <t>00331</t>
  </si>
  <si>
    <t>O11611</t>
  </si>
  <si>
    <t>O11612</t>
  </si>
  <si>
    <t>O11613</t>
  </si>
  <si>
    <t>1805</t>
  </si>
  <si>
    <t>O11614</t>
  </si>
  <si>
    <t>1869</t>
  </si>
  <si>
    <t>O11615</t>
  </si>
  <si>
    <t>O11616</t>
  </si>
  <si>
    <t>O11617</t>
  </si>
  <si>
    <t>O11618</t>
  </si>
  <si>
    <t>O11619</t>
  </si>
  <si>
    <t>1574</t>
  </si>
  <si>
    <t>O11621</t>
  </si>
  <si>
    <t>O11623</t>
  </si>
  <si>
    <t>O11640</t>
  </si>
  <si>
    <t>O11654</t>
  </si>
  <si>
    <t>O11659</t>
  </si>
  <si>
    <t>O11672</t>
  </si>
  <si>
    <t>O11702</t>
  </si>
  <si>
    <t>O11719</t>
  </si>
  <si>
    <t>1342</t>
  </si>
  <si>
    <t>O11726</t>
  </si>
  <si>
    <t>O11798</t>
  </si>
  <si>
    <t>O11801</t>
  </si>
  <si>
    <t>O11803</t>
  </si>
  <si>
    <t>O11804</t>
  </si>
  <si>
    <t>O11805</t>
  </si>
  <si>
    <t>O11811</t>
  </si>
  <si>
    <t>O11815</t>
  </si>
  <si>
    <t>O11880</t>
  </si>
  <si>
    <t>O11881</t>
  </si>
  <si>
    <t>O11897</t>
  </si>
  <si>
    <t>O11901</t>
  </si>
  <si>
    <t>O11907</t>
  </si>
  <si>
    <t>O11908</t>
  </si>
  <si>
    <t>O11910</t>
  </si>
  <si>
    <t>O11915</t>
  </si>
  <si>
    <t>O11916</t>
  </si>
  <si>
    <t>O11918</t>
  </si>
  <si>
    <t>O11920</t>
  </si>
  <si>
    <t>O11927</t>
  </si>
  <si>
    <t>O11934</t>
  </si>
  <si>
    <t>O11935</t>
  </si>
  <si>
    <t>O11946</t>
  </si>
  <si>
    <t>O11947</t>
  </si>
  <si>
    <t>6105</t>
  </si>
  <si>
    <t>O11948</t>
  </si>
  <si>
    <t>O11952</t>
  </si>
  <si>
    <t>O11954</t>
  </si>
  <si>
    <t>O11959</t>
  </si>
  <si>
    <t>O11962</t>
  </si>
  <si>
    <t>O11973</t>
  </si>
  <si>
    <t>O12051</t>
  </si>
  <si>
    <t>O12052</t>
  </si>
  <si>
    <t>O12082</t>
  </si>
  <si>
    <t>O12085</t>
  </si>
  <si>
    <t>O12097</t>
  </si>
  <si>
    <t>O12121</t>
  </si>
  <si>
    <t>O12129</t>
  </si>
  <si>
    <t>O12130</t>
  </si>
  <si>
    <t>O12131</t>
  </si>
  <si>
    <t>O12137</t>
  </si>
  <si>
    <t>O12139</t>
  </si>
  <si>
    <t>O12172</t>
  </si>
  <si>
    <t>O12173</t>
  </si>
  <si>
    <t>O12175</t>
  </si>
  <si>
    <t>O12176</t>
  </si>
  <si>
    <t>O12177</t>
  </si>
  <si>
    <t>O12178</t>
  </si>
  <si>
    <t>O12180</t>
  </si>
  <si>
    <t>O12181</t>
  </si>
  <si>
    <t>O12185</t>
  </si>
  <si>
    <t>O12186</t>
  </si>
  <si>
    <t>O12188</t>
  </si>
  <si>
    <t>O12189</t>
  </si>
  <si>
    <t>O12190</t>
  </si>
  <si>
    <t>O12196</t>
  </si>
  <si>
    <t>O12197</t>
  </si>
  <si>
    <t>O12201</t>
  </si>
  <si>
    <t>O12202</t>
  </si>
  <si>
    <t>O12207</t>
  </si>
  <si>
    <t>O12211</t>
  </si>
  <si>
    <t>O12213</t>
  </si>
  <si>
    <t>O12214</t>
  </si>
  <si>
    <t>O12217</t>
  </si>
  <si>
    <t>O12224</t>
  </si>
  <si>
    <t>O12226</t>
  </si>
  <si>
    <t>O12229</t>
  </si>
  <si>
    <t>O12232</t>
  </si>
  <si>
    <t>O12234</t>
  </si>
  <si>
    <t>O12240</t>
  </si>
  <si>
    <t>O12242</t>
  </si>
  <si>
    <t>O12244</t>
  </si>
  <si>
    <t>O12251</t>
  </si>
  <si>
    <t>O12252</t>
  </si>
  <si>
    <t>O12253</t>
  </si>
  <si>
    <t>O12254</t>
  </si>
  <si>
    <t>O12255</t>
  </si>
  <si>
    <t>O12256</t>
  </si>
  <si>
    <t>O12257</t>
  </si>
  <si>
    <t>O12260</t>
  </si>
  <si>
    <t>O12262</t>
  </si>
  <si>
    <t>O12263</t>
  </si>
  <si>
    <t>O12264</t>
  </si>
  <si>
    <t>O12265</t>
  </si>
  <si>
    <t>O12266</t>
  </si>
  <si>
    <t>O12268</t>
  </si>
  <si>
    <t>O12269</t>
  </si>
  <si>
    <t>O12270</t>
  </si>
  <si>
    <t>O12271</t>
  </si>
  <si>
    <t>O12272</t>
  </si>
  <si>
    <t>O12273</t>
  </si>
  <si>
    <t>O12274</t>
  </si>
  <si>
    <t>O12281</t>
  </si>
  <si>
    <t>O12288</t>
  </si>
  <si>
    <t>O12289</t>
  </si>
  <si>
    <t>O12291</t>
  </si>
  <si>
    <t>O12295</t>
  </si>
  <si>
    <t>O12296</t>
  </si>
  <si>
    <t>O12299</t>
  </si>
  <si>
    <t>O12308</t>
  </si>
  <si>
    <t>O12310</t>
  </si>
  <si>
    <t>O12311</t>
  </si>
  <si>
    <t>O12313</t>
  </si>
  <si>
    <t>O12314</t>
  </si>
  <si>
    <t>O12317</t>
  </si>
  <si>
    <t>O12318</t>
  </si>
  <si>
    <t>O12325</t>
  </si>
  <si>
    <t>00325</t>
  </si>
  <si>
    <t>O12328</t>
  </si>
  <si>
    <t>O12331</t>
  </si>
  <si>
    <t>O12333</t>
  </si>
  <si>
    <t>O12335</t>
  </si>
  <si>
    <t>O12338</t>
  </si>
  <si>
    <t>O12341</t>
  </si>
  <si>
    <t>O12342</t>
  </si>
  <si>
    <t>O12344</t>
  </si>
  <si>
    <t>O12345</t>
  </si>
  <si>
    <t>O12346</t>
  </si>
  <si>
    <t>O12350</t>
  </si>
  <si>
    <t>O12352</t>
  </si>
  <si>
    <t>O12353</t>
  </si>
  <si>
    <t>O12357</t>
  </si>
  <si>
    <t>O12359</t>
  </si>
  <si>
    <t>O12367</t>
  </si>
  <si>
    <t>O12371</t>
  </si>
  <si>
    <t>O12373</t>
  </si>
  <si>
    <t>O12378</t>
  </si>
  <si>
    <t>O12380</t>
  </si>
  <si>
    <t>O12383</t>
  </si>
  <si>
    <t>O12384</t>
  </si>
  <si>
    <t>O12389</t>
  </si>
  <si>
    <t>O12390</t>
  </si>
  <si>
    <t>O12391</t>
  </si>
  <si>
    <t>O12396</t>
  </si>
  <si>
    <t>O12399</t>
  </si>
  <si>
    <t>O12400</t>
  </si>
  <si>
    <t>O12401</t>
  </si>
  <si>
    <t>O12415</t>
  </si>
  <si>
    <t>O12417</t>
  </si>
  <si>
    <t>O12419</t>
  </si>
  <si>
    <t>O12424</t>
  </si>
  <si>
    <t>O12425</t>
  </si>
  <si>
    <t>O12426</t>
  </si>
  <si>
    <t>O12427</t>
  </si>
  <si>
    <t>O12428</t>
  </si>
  <si>
    <t>O12429</t>
  </si>
  <si>
    <t>O12431</t>
  </si>
  <si>
    <t>O12433</t>
  </si>
  <si>
    <t>O12437</t>
  </si>
  <si>
    <t>O12442</t>
  </si>
  <si>
    <t>O12447</t>
  </si>
  <si>
    <t>O12448</t>
  </si>
  <si>
    <t>O12450</t>
  </si>
  <si>
    <t>O12454</t>
  </si>
  <si>
    <t>O12460</t>
  </si>
  <si>
    <t>O12465</t>
  </si>
  <si>
    <t>O12467</t>
  </si>
  <si>
    <t>O12471</t>
  </si>
  <si>
    <t>O12472</t>
  </si>
  <si>
    <t>O12477</t>
  </si>
  <si>
    <t>O12478</t>
  </si>
  <si>
    <t>O12479</t>
  </si>
  <si>
    <t>O12480</t>
  </si>
  <si>
    <t>O12484</t>
  </si>
  <si>
    <t>O12485</t>
  </si>
  <si>
    <t>O12487</t>
  </si>
  <si>
    <t>O12489</t>
  </si>
  <si>
    <t>O12490</t>
  </si>
  <si>
    <t>O12496</t>
  </si>
  <si>
    <t>O12497</t>
  </si>
  <si>
    <t>O12498</t>
  </si>
  <si>
    <t>O12506</t>
  </si>
  <si>
    <t>O12507</t>
  </si>
  <si>
    <t>O12512</t>
  </si>
  <si>
    <t>O12514</t>
  </si>
  <si>
    <t>O12515</t>
  </si>
  <si>
    <t>O12522</t>
  </si>
  <si>
    <t>O12523</t>
  </si>
  <si>
    <t>O12525</t>
  </si>
  <si>
    <t>O12537</t>
  </si>
  <si>
    <t>O12539</t>
  </si>
  <si>
    <t>O12544</t>
  </si>
  <si>
    <t>O12546</t>
  </si>
  <si>
    <t>O12548</t>
  </si>
  <si>
    <t>O12552</t>
  </si>
  <si>
    <t>O12554</t>
  </si>
  <si>
    <t>O12555</t>
  </si>
  <si>
    <t>O12560</t>
  </si>
  <si>
    <t>O12562</t>
  </si>
  <si>
    <t>O12563</t>
  </si>
  <si>
    <t>O12564</t>
  </si>
  <si>
    <t>O12565</t>
  </si>
  <si>
    <t>O12566</t>
  </si>
  <si>
    <t>O12567</t>
  </si>
  <si>
    <t>O12568</t>
  </si>
  <si>
    <t>O12569</t>
  </si>
  <si>
    <t>O12572</t>
  </si>
  <si>
    <t>O12574</t>
  </si>
  <si>
    <t>O12575</t>
  </si>
  <si>
    <t>O12580</t>
  </si>
  <si>
    <t>O12581</t>
  </si>
  <si>
    <t>O12582</t>
  </si>
  <si>
    <t>O12583</t>
  </si>
  <si>
    <t>O12584</t>
  </si>
  <si>
    <t>O12590</t>
  </si>
  <si>
    <t>O12604</t>
  </si>
  <si>
    <t>O12608</t>
  </si>
  <si>
    <t>O12616</t>
  </si>
  <si>
    <t>O12620</t>
  </si>
  <si>
    <t>O12621</t>
  </si>
  <si>
    <t>O12623</t>
  </si>
  <si>
    <t>O12624</t>
  </si>
  <si>
    <t>O12625</t>
  </si>
  <si>
    <t>O12627</t>
  </si>
  <si>
    <t>O12628</t>
  </si>
  <si>
    <t>O12632</t>
  </si>
  <si>
    <t>O12644</t>
  </si>
  <si>
    <t>O12650</t>
  </si>
  <si>
    <t>O12651</t>
  </si>
  <si>
    <t>O12652</t>
  </si>
  <si>
    <t>O12664</t>
  </si>
  <si>
    <t>O12671</t>
  </si>
  <si>
    <t>O12672</t>
  </si>
  <si>
    <t>O12673</t>
  </si>
  <si>
    <t>O12674</t>
  </si>
  <si>
    <t>0323</t>
  </si>
  <si>
    <t>3703</t>
  </si>
  <si>
    <t>O12675</t>
  </si>
  <si>
    <t>O12677</t>
  </si>
  <si>
    <t>O12678</t>
  </si>
  <si>
    <t>O12681</t>
  </si>
  <si>
    <t>O12683</t>
  </si>
  <si>
    <t>O12685</t>
  </si>
  <si>
    <t>O12689</t>
  </si>
  <si>
    <t>O12691</t>
  </si>
  <si>
    <t>O12692</t>
  </si>
  <si>
    <t>O12693</t>
  </si>
  <si>
    <t>O12695</t>
  </si>
  <si>
    <t>O12696</t>
  </si>
  <si>
    <t>O12697</t>
  </si>
  <si>
    <t>O12700</t>
  </si>
  <si>
    <t>O12701</t>
  </si>
  <si>
    <t>O12704</t>
  </si>
  <si>
    <t>O12705</t>
  </si>
  <si>
    <t>O12713</t>
  </si>
  <si>
    <t>O12718</t>
  </si>
  <si>
    <t>O12732</t>
  </si>
  <si>
    <t>O12745</t>
  </si>
  <si>
    <t>O12746</t>
  </si>
  <si>
    <t>O12748</t>
  </si>
  <si>
    <t>O12749</t>
  </si>
  <si>
    <t>O12750</t>
  </si>
  <si>
    <t>O12751</t>
  </si>
  <si>
    <t>O12752</t>
  </si>
  <si>
    <t>O12753</t>
  </si>
  <si>
    <t>O12754</t>
  </si>
  <si>
    <t>O12755</t>
  </si>
  <si>
    <t>O12756</t>
  </si>
  <si>
    <t>O12757</t>
  </si>
  <si>
    <t>O12758</t>
  </si>
  <si>
    <t>O12759</t>
  </si>
  <si>
    <t>O12760</t>
  </si>
  <si>
    <t>O12762</t>
  </si>
  <si>
    <t>O12763</t>
  </si>
  <si>
    <t>O12764</t>
  </si>
  <si>
    <t>O12765</t>
  </si>
  <si>
    <t>O12766</t>
  </si>
  <si>
    <t>O12768</t>
  </si>
  <si>
    <t>O12769</t>
  </si>
  <si>
    <t>O12771</t>
  </si>
  <si>
    <t>O12772</t>
  </si>
  <si>
    <t>O12773</t>
  </si>
  <si>
    <t>O12774</t>
  </si>
  <si>
    <t>O12775</t>
  </si>
  <si>
    <t>O12777</t>
  </si>
  <si>
    <t>O12778</t>
  </si>
  <si>
    <t>O12779</t>
  </si>
  <si>
    <t>O12780</t>
  </si>
  <si>
    <t>O12781</t>
  </si>
  <si>
    <t>O12782</t>
  </si>
  <si>
    <t>O12783</t>
  </si>
  <si>
    <t>O12785</t>
  </si>
  <si>
    <t>O12786</t>
  </si>
  <si>
    <t>O12787</t>
  </si>
  <si>
    <t>O12788</t>
  </si>
  <si>
    <t>O12789</t>
  </si>
  <si>
    <t>O12790</t>
  </si>
  <si>
    <t>O12791</t>
  </si>
  <si>
    <t>O12792</t>
  </si>
  <si>
    <t>O12793</t>
  </si>
  <si>
    <t>O12794</t>
  </si>
  <si>
    <t>O12795</t>
  </si>
  <si>
    <t>O12797</t>
  </si>
  <si>
    <t>O12798</t>
  </si>
  <si>
    <t>O12801</t>
  </si>
  <si>
    <t>O12802</t>
  </si>
  <si>
    <t>O12803</t>
  </si>
  <si>
    <t>O12805</t>
  </si>
  <si>
    <t>O12806</t>
  </si>
  <si>
    <t>O12808</t>
  </si>
  <si>
    <t>O12812</t>
  </si>
  <si>
    <t>O12817</t>
  </si>
  <si>
    <t>O12833</t>
  </si>
  <si>
    <t>O12836</t>
  </si>
  <si>
    <t>O12837</t>
  </si>
  <si>
    <t>O12841</t>
  </si>
  <si>
    <t>O12842</t>
  </si>
  <si>
    <t>O12843</t>
  </si>
  <si>
    <t>O12846</t>
  </si>
  <si>
    <t>O12847</t>
  </si>
  <si>
    <t>O12853</t>
  </si>
  <si>
    <t>O12855</t>
  </si>
  <si>
    <t>O12856</t>
  </si>
  <si>
    <t>O12857</t>
  </si>
  <si>
    <t>O12858</t>
  </si>
  <si>
    <t>O12859</t>
  </si>
  <si>
    <t>O12860</t>
  </si>
  <si>
    <t>O12862</t>
  </si>
  <si>
    <t>O12864</t>
  </si>
  <si>
    <t>O12866</t>
  </si>
  <si>
    <t>O12867</t>
  </si>
  <si>
    <t>O12872</t>
  </si>
  <si>
    <t>O12873</t>
  </si>
  <si>
    <t>O12874</t>
  </si>
  <si>
    <t>O12875</t>
  </si>
  <si>
    <t>O12876</t>
  </si>
  <si>
    <t>O12877</t>
  </si>
  <si>
    <t>O12878</t>
  </si>
  <si>
    <t>O12879</t>
  </si>
  <si>
    <t>O12880</t>
  </si>
  <si>
    <t>O12881</t>
  </si>
  <si>
    <t>O12882</t>
  </si>
  <si>
    <t>O12883</t>
  </si>
  <si>
    <t>O12884</t>
  </si>
  <si>
    <t>O12885</t>
  </si>
  <si>
    <t>O12886</t>
  </si>
  <si>
    <t>O12888</t>
  </si>
  <si>
    <t>O12889</t>
  </si>
  <si>
    <t>O12890</t>
  </si>
  <si>
    <t>O12891</t>
  </si>
  <si>
    <t>O12892</t>
  </si>
  <si>
    <t>O12893</t>
  </si>
  <si>
    <t>O12894</t>
  </si>
  <si>
    <t>O12895</t>
  </si>
  <si>
    <t>O12896</t>
  </si>
  <si>
    <t>O12924</t>
  </si>
  <si>
    <t>O12925</t>
  </si>
  <si>
    <t>O12926</t>
  </si>
  <si>
    <t>O12930</t>
  </si>
  <si>
    <t>O12932</t>
  </si>
  <si>
    <t>O12935</t>
  </si>
  <si>
    <t>O12939</t>
  </si>
  <si>
    <t>00392</t>
  </si>
  <si>
    <t>O12941</t>
  </si>
  <si>
    <t>O12944</t>
  </si>
  <si>
    <t>O12945</t>
  </si>
  <si>
    <t>O12946</t>
  </si>
  <si>
    <t>O12949</t>
  </si>
  <si>
    <t>O12950</t>
  </si>
  <si>
    <t>O12951</t>
  </si>
  <si>
    <t>O12952</t>
  </si>
  <si>
    <t>O12954</t>
  </si>
  <si>
    <t>O12955</t>
  </si>
  <si>
    <t>O12956</t>
  </si>
  <si>
    <t>O12958</t>
  </si>
  <si>
    <t>O12959</t>
  </si>
  <si>
    <t>O12961</t>
  </si>
  <si>
    <t>O12962</t>
  </si>
  <si>
    <t>O12964</t>
  </si>
  <si>
    <t>O12965</t>
  </si>
  <si>
    <t>O12966</t>
  </si>
  <si>
    <t>O12972</t>
  </si>
  <si>
    <t>O12973</t>
  </si>
  <si>
    <t>O12976</t>
  </si>
  <si>
    <t>O12978</t>
  </si>
  <si>
    <t>O12980</t>
  </si>
  <si>
    <t>O12983</t>
  </si>
  <si>
    <t>O12986</t>
  </si>
  <si>
    <t>O12987</t>
  </si>
  <si>
    <t>O12988</t>
  </si>
  <si>
    <t>O12989</t>
  </si>
  <si>
    <t>O12991</t>
  </si>
  <si>
    <t>O12994</t>
  </si>
  <si>
    <t>O12997</t>
  </si>
  <si>
    <t>O12998</t>
  </si>
  <si>
    <t>O12999</t>
  </si>
  <si>
    <t>O13016</t>
  </si>
  <si>
    <t>O13020</t>
  </si>
  <si>
    <t>O13021</t>
  </si>
  <si>
    <t>O13023</t>
  </si>
  <si>
    <t>O13024</t>
  </si>
  <si>
    <t>O13025</t>
  </si>
  <si>
    <t>O13026</t>
  </si>
  <si>
    <t>O13027</t>
  </si>
  <si>
    <t>O13028</t>
  </si>
  <si>
    <t>O13030</t>
  </si>
  <si>
    <t>O13031</t>
  </si>
  <si>
    <t>O13033</t>
  </si>
  <si>
    <t>O13034</t>
  </si>
  <si>
    <t>O13035</t>
  </si>
  <si>
    <t>O13038</t>
  </si>
  <si>
    <t>O13039</t>
  </si>
  <si>
    <t>O13040</t>
  </si>
  <si>
    <t>O13048</t>
  </si>
  <si>
    <t>O13050</t>
  </si>
  <si>
    <t>O13051</t>
  </si>
  <si>
    <t>O13052</t>
  </si>
  <si>
    <t>O13053</t>
  </si>
  <si>
    <t>O13054</t>
  </si>
  <si>
    <t>O13055</t>
  </si>
  <si>
    <t>O13056</t>
  </si>
  <si>
    <t>O13057</t>
  </si>
  <si>
    <t>O13058</t>
  </si>
  <si>
    <t>O13059</t>
  </si>
  <si>
    <t>O13060</t>
  </si>
  <si>
    <t>O13062</t>
  </si>
  <si>
    <t>O13063</t>
  </si>
  <si>
    <t>O13064</t>
  </si>
  <si>
    <t>O13065</t>
  </si>
  <si>
    <t>O13069</t>
  </si>
  <si>
    <t>O13072</t>
  </si>
  <si>
    <t>O13073</t>
  </si>
  <si>
    <t>O13074</t>
  </si>
  <si>
    <t>O13077</t>
  </si>
  <si>
    <t>O13081</t>
  </si>
  <si>
    <t>O13084</t>
  </si>
  <si>
    <t>O13086</t>
  </si>
  <si>
    <t>O13087</t>
  </si>
  <si>
    <t>O13088</t>
  </si>
  <si>
    <t>O13089</t>
  </si>
  <si>
    <t>O13090</t>
  </si>
  <si>
    <t>O13091</t>
  </si>
  <si>
    <t>O13092</t>
  </si>
  <si>
    <t>O13093</t>
  </si>
  <si>
    <t>O13095</t>
  </si>
  <si>
    <t>O13096</t>
  </si>
  <si>
    <t>O13098</t>
  </si>
  <si>
    <t>O13101</t>
  </si>
  <si>
    <t>O13102</t>
  </si>
  <si>
    <t>O13103</t>
  </si>
  <si>
    <t>O13104</t>
  </si>
  <si>
    <t>O13105</t>
  </si>
  <si>
    <t>O13106</t>
  </si>
  <si>
    <t>O13107</t>
  </si>
  <si>
    <t>O13109</t>
  </si>
  <si>
    <t>O13110</t>
  </si>
  <si>
    <t>O13111</t>
  </si>
  <si>
    <t>O13112</t>
  </si>
  <si>
    <t>O13113</t>
  </si>
  <si>
    <t>O13114</t>
  </si>
  <si>
    <t>O13116</t>
  </si>
  <si>
    <t>O13117</t>
  </si>
  <si>
    <t>O13119</t>
  </si>
  <si>
    <t>O13120</t>
  </si>
  <si>
    <t>O13123</t>
  </si>
  <si>
    <t>O13124</t>
  </si>
  <si>
    <t>00235</t>
  </si>
  <si>
    <t>O13125</t>
  </si>
  <si>
    <t>O13126</t>
  </si>
  <si>
    <t>O13127</t>
  </si>
  <si>
    <t>O13128</t>
  </si>
  <si>
    <t>O13132</t>
  </si>
  <si>
    <t>O13135</t>
  </si>
  <si>
    <t>O13137</t>
  </si>
  <si>
    <t>O13138</t>
  </si>
  <si>
    <t>O13139</t>
  </si>
  <si>
    <t>O13142</t>
  </si>
  <si>
    <t>O13143</t>
  </si>
  <si>
    <t>O13144</t>
  </si>
  <si>
    <t>O13145</t>
  </si>
  <si>
    <t>O13146</t>
  </si>
  <si>
    <t>O13147</t>
  </si>
  <si>
    <t>O13148</t>
  </si>
  <si>
    <t>O13149</t>
  </si>
  <si>
    <t>O13150</t>
  </si>
  <si>
    <t>O13151</t>
  </si>
  <si>
    <t>O13152</t>
  </si>
  <si>
    <t>O13154</t>
  </si>
  <si>
    <t>O13155</t>
  </si>
  <si>
    <t>O13156</t>
  </si>
  <si>
    <t>O13157</t>
  </si>
  <si>
    <t>O13158</t>
  </si>
  <si>
    <t>O13159</t>
  </si>
  <si>
    <t>O13160</t>
  </si>
  <si>
    <t>O13162</t>
  </si>
  <si>
    <t>O13164</t>
  </si>
  <si>
    <t>O13167</t>
  </si>
  <si>
    <t>O13168</t>
  </si>
  <si>
    <t>O13169</t>
  </si>
  <si>
    <t>O13170</t>
  </si>
  <si>
    <t>O13181</t>
  </si>
  <si>
    <t>O13183</t>
  </si>
  <si>
    <t>O13184</t>
  </si>
  <si>
    <t>O13186</t>
  </si>
  <si>
    <t>O13187</t>
  </si>
  <si>
    <t>O13188</t>
  </si>
  <si>
    <t>O13191</t>
  </si>
  <si>
    <t>O13192</t>
  </si>
  <si>
    <t>O13193</t>
  </si>
  <si>
    <t>O13194</t>
  </si>
  <si>
    <t>O13195</t>
  </si>
  <si>
    <t>O13196</t>
  </si>
  <si>
    <t>O13206</t>
  </si>
  <si>
    <t>O13264</t>
  </si>
  <si>
    <t>O13265</t>
  </si>
  <si>
    <t>O13267</t>
  </si>
  <si>
    <t>O13268</t>
  </si>
  <si>
    <t>O13276</t>
  </si>
  <si>
    <t>O13278</t>
  </si>
  <si>
    <t>O13296</t>
  </si>
  <si>
    <t>O13301</t>
  </si>
  <si>
    <t>O13302</t>
  </si>
  <si>
    <t>O13308</t>
  </si>
  <si>
    <t>O13309</t>
  </si>
  <si>
    <t>O13310</t>
  </si>
  <si>
    <t>O13311</t>
  </si>
  <si>
    <t>O13312</t>
  </si>
  <si>
    <t>O13314</t>
  </si>
  <si>
    <t>O13315</t>
  </si>
  <si>
    <t>O13316</t>
  </si>
  <si>
    <t>O13317</t>
  </si>
  <si>
    <t>O13318</t>
  </si>
  <si>
    <t>O13319</t>
  </si>
  <si>
    <t>O13320</t>
  </si>
  <si>
    <t>O13321</t>
  </si>
  <si>
    <t>O13322</t>
  </si>
  <si>
    <t>O13323</t>
  </si>
  <si>
    <t>O13325</t>
  </si>
  <si>
    <t>O13326</t>
  </si>
  <si>
    <t>O13327</t>
  </si>
  <si>
    <t>O13330</t>
  </si>
  <si>
    <t>O13331</t>
  </si>
  <si>
    <t>O13332</t>
  </si>
  <si>
    <t>O13339</t>
  </si>
  <si>
    <t>O13344</t>
  </si>
  <si>
    <t>O13345</t>
  </si>
  <si>
    <t>O13357</t>
  </si>
  <si>
    <t>O13359</t>
  </si>
  <si>
    <t>O13361</t>
  </si>
  <si>
    <t>O13362</t>
  </si>
  <si>
    <t>O13368</t>
  </si>
  <si>
    <t>O13371</t>
  </si>
  <si>
    <t>O13372</t>
  </si>
  <si>
    <t>O13373</t>
  </si>
  <si>
    <t>O13374</t>
  </si>
  <si>
    <t>O13375</t>
  </si>
  <si>
    <t>O13377</t>
  </si>
  <si>
    <t>O13381</t>
  </si>
  <si>
    <t>O13394</t>
  </si>
  <si>
    <t>O13395</t>
  </si>
  <si>
    <t>O13396</t>
  </si>
  <si>
    <t>O13397</t>
  </si>
  <si>
    <t>O13398</t>
  </si>
  <si>
    <t>O13401</t>
  </si>
  <si>
    <t>O13402</t>
  </si>
  <si>
    <t>O13403</t>
  </si>
  <si>
    <t>O13404</t>
  </si>
  <si>
    <t>O13405</t>
  </si>
  <si>
    <t>O13407</t>
  </si>
  <si>
    <t>O13411</t>
  </si>
  <si>
    <t>O13412</t>
  </si>
  <si>
    <t>O13414</t>
  </si>
  <si>
    <t>O13416</t>
  </si>
  <si>
    <t>O13418</t>
  </si>
  <si>
    <t>O13424</t>
  </si>
  <si>
    <t>O13426</t>
  </si>
  <si>
    <t>O13427</t>
  </si>
  <si>
    <t>O13428</t>
  </si>
  <si>
    <t>O13429</t>
  </si>
  <si>
    <t>O13431</t>
  </si>
  <si>
    <t>O13432</t>
  </si>
  <si>
    <t>O13433</t>
  </si>
  <si>
    <t>O13434</t>
  </si>
  <si>
    <t>O13435</t>
  </si>
  <si>
    <t>O13436</t>
  </si>
  <si>
    <t>O13446</t>
  </si>
  <si>
    <t>O13447</t>
  </si>
  <si>
    <t>O13449</t>
  </si>
  <si>
    <t>O13451</t>
  </si>
  <si>
    <t>O13453</t>
  </si>
  <si>
    <t>O13458</t>
  </si>
  <si>
    <t>O13461</t>
  </si>
  <si>
    <t>O13463</t>
  </si>
  <si>
    <t>O13465</t>
  </si>
  <si>
    <t>O13466</t>
  </si>
  <si>
    <t>O13470</t>
  </si>
  <si>
    <t>O13471</t>
  </si>
  <si>
    <t>O13473</t>
  </si>
  <si>
    <t>O13474</t>
  </si>
  <si>
    <t>O13475</t>
  </si>
  <si>
    <t>O13477</t>
  </si>
  <si>
    <t>O13478</t>
  </si>
  <si>
    <t>O13483</t>
  </si>
  <si>
    <t>O13484</t>
  </si>
  <si>
    <t>O13485</t>
  </si>
  <si>
    <t>O13486</t>
  </si>
  <si>
    <t>O13487</t>
  </si>
  <si>
    <t>O13488</t>
  </si>
  <si>
    <t>O13489</t>
  </si>
  <si>
    <t>O13491</t>
  </si>
  <si>
    <t>O13493</t>
  </si>
  <si>
    <t>O13494</t>
  </si>
  <si>
    <t>O13495</t>
  </si>
  <si>
    <t>O13496</t>
  </si>
  <si>
    <t>O13499</t>
  </si>
  <si>
    <t>O13501</t>
  </si>
  <si>
    <t>O13506</t>
  </si>
  <si>
    <t>O13510</t>
  </si>
  <si>
    <t>O13511</t>
  </si>
  <si>
    <t>O13516</t>
  </si>
  <si>
    <t>O13518</t>
  </si>
  <si>
    <t>O13520</t>
  </si>
  <si>
    <t>O13521</t>
  </si>
  <si>
    <t>O13523</t>
  </si>
  <si>
    <t>O13524</t>
  </si>
  <si>
    <t>O13527</t>
  </si>
  <si>
    <t>O13536</t>
  </si>
  <si>
    <t>O13541</t>
  </si>
  <si>
    <t>O13542</t>
  </si>
  <si>
    <t>O13547</t>
  </si>
  <si>
    <t>O13550</t>
  </si>
  <si>
    <t>O13552</t>
  </si>
  <si>
    <t>O13555</t>
  </si>
  <si>
    <t>O13562</t>
  </si>
  <si>
    <t>O13570</t>
  </si>
  <si>
    <t>O13599</t>
  </si>
  <si>
    <t>O13602</t>
  </si>
  <si>
    <t>O13621</t>
  </si>
  <si>
    <t>O13626</t>
  </si>
  <si>
    <t>O13627</t>
  </si>
  <si>
    <t>O13628</t>
  </si>
  <si>
    <t>O13629</t>
  </si>
  <si>
    <t>O13630</t>
  </si>
  <si>
    <t>O13631</t>
  </si>
  <si>
    <t>O13632</t>
  </si>
  <si>
    <t>O13637</t>
  </si>
  <si>
    <t>O13640</t>
  </si>
  <si>
    <t>O13643</t>
  </si>
  <si>
    <t>O13647</t>
  </si>
  <si>
    <t>O13653</t>
  </si>
  <si>
    <t>O13655</t>
  </si>
  <si>
    <t>O13656</t>
  </si>
  <si>
    <t>O13658</t>
  </si>
  <si>
    <t>O13661</t>
  </si>
  <si>
    <t>O13662</t>
  </si>
  <si>
    <t>O13664</t>
  </si>
  <si>
    <t>O13666</t>
  </si>
  <si>
    <t>O13671</t>
  </si>
  <si>
    <t>O13709</t>
  </si>
  <si>
    <t>O13710</t>
  </si>
  <si>
    <t>O13713</t>
  </si>
  <si>
    <t>O13718</t>
  </si>
  <si>
    <t>O13730</t>
  </si>
  <si>
    <t>O13742</t>
  </si>
  <si>
    <t>O13743</t>
  </si>
  <si>
    <t>O13769</t>
  </si>
  <si>
    <t>O13776</t>
  </si>
  <si>
    <t>O13777</t>
  </si>
  <si>
    <t>O13778</t>
  </si>
  <si>
    <t>O13779</t>
  </si>
  <si>
    <t>O13781</t>
  </si>
  <si>
    <t>O13782</t>
  </si>
  <si>
    <t>O13783</t>
  </si>
  <si>
    <t>O13786</t>
  </si>
  <si>
    <t>O13788</t>
  </si>
  <si>
    <t>O13790</t>
  </si>
  <si>
    <t>O13791</t>
  </si>
  <si>
    <t>O13800</t>
  </si>
  <si>
    <t>O13802</t>
  </si>
  <si>
    <t>O13809</t>
  </si>
  <si>
    <t>O13811</t>
  </si>
  <si>
    <t>O13813</t>
  </si>
  <si>
    <t>O13814</t>
  </si>
  <si>
    <t>O13816</t>
  </si>
  <si>
    <t>O13819</t>
  </si>
  <si>
    <t>O13824</t>
  </si>
  <si>
    <t>O13826</t>
  </si>
  <si>
    <t>O13827</t>
  </si>
  <si>
    <t>O13828</t>
  </si>
  <si>
    <t>O13829</t>
  </si>
  <si>
    <t>O13830</t>
  </si>
  <si>
    <t>O13831</t>
  </si>
  <si>
    <t>O13832</t>
  </si>
  <si>
    <t>O13834</t>
  </si>
  <si>
    <t>O13837</t>
  </si>
  <si>
    <t>O13839</t>
  </si>
  <si>
    <t>O13843</t>
  </si>
  <si>
    <t>O13848</t>
  </si>
  <si>
    <t>O13850</t>
  </si>
  <si>
    <t>O13851</t>
  </si>
  <si>
    <t>O13853</t>
  </si>
  <si>
    <t>O13854</t>
  </si>
  <si>
    <t>O13855</t>
  </si>
  <si>
    <t>O13856</t>
  </si>
  <si>
    <t>O13857</t>
  </si>
  <si>
    <t>O13858</t>
  </si>
  <si>
    <t>O13859</t>
  </si>
  <si>
    <t>O13860</t>
  </si>
  <si>
    <t>O13861</t>
  </si>
  <si>
    <t>O13863</t>
  </si>
  <si>
    <t>O13864</t>
  </si>
  <si>
    <t>O13865</t>
  </si>
  <si>
    <t>O13867</t>
  </si>
  <si>
    <t>O13868</t>
  </si>
  <si>
    <t>O13869</t>
  </si>
  <si>
    <t>O13871</t>
  </si>
  <si>
    <t>O13872</t>
  </si>
  <si>
    <t>O13873</t>
  </si>
  <si>
    <t>O13874</t>
  </si>
  <si>
    <t>O13875</t>
  </si>
  <si>
    <t>O13877</t>
  </si>
  <si>
    <t>O13878</t>
  </si>
  <si>
    <t>O13879</t>
  </si>
  <si>
    <t>O13880</t>
  </si>
  <si>
    <t>O13882</t>
  </si>
  <si>
    <t>O13883</t>
  </si>
  <si>
    <t>O13884</t>
  </si>
  <si>
    <t>O13886</t>
  </si>
  <si>
    <t>O13887</t>
  </si>
  <si>
    <t>O13889</t>
  </si>
  <si>
    <t>O13891</t>
  </si>
  <si>
    <t>O13893</t>
  </si>
  <si>
    <t>O13894</t>
  </si>
  <si>
    <t>O13896</t>
  </si>
  <si>
    <t>O13898</t>
  </si>
  <si>
    <t>O13900</t>
  </si>
  <si>
    <t>O13901</t>
  </si>
  <si>
    <t>O13904</t>
  </si>
  <si>
    <t>O13906</t>
  </si>
  <si>
    <t>O13908</t>
  </si>
  <si>
    <t>O13909</t>
  </si>
  <si>
    <t>O13911</t>
  </si>
  <si>
    <t>O13913</t>
  </si>
  <si>
    <t>O13915</t>
  </si>
  <si>
    <t>O13916</t>
  </si>
  <si>
    <t>O13917</t>
  </si>
  <si>
    <t>O13918</t>
  </si>
  <si>
    <t>O13920</t>
  </si>
  <si>
    <t>O13921</t>
  </si>
  <si>
    <t>O13924</t>
  </si>
  <si>
    <t>O13925</t>
  </si>
  <si>
    <t>O13927</t>
  </si>
  <si>
    <t>O13929</t>
  </si>
  <si>
    <t>O13930</t>
  </si>
  <si>
    <t>O13934</t>
  </si>
  <si>
    <t>O13935</t>
  </si>
  <si>
    <t>O13939</t>
  </si>
  <si>
    <t>O13941</t>
  </si>
  <si>
    <t>O13942</t>
  </si>
  <si>
    <t>O13943</t>
  </si>
  <si>
    <t>O13946</t>
  </si>
  <si>
    <t>O13958</t>
  </si>
  <si>
    <t>O13967</t>
  </si>
  <si>
    <t>O13973</t>
  </si>
  <si>
    <t>O13975</t>
  </si>
  <si>
    <t>O13978</t>
  </si>
  <si>
    <t>O13980</t>
  </si>
  <si>
    <t>O13989</t>
  </si>
  <si>
    <t>O13990</t>
  </si>
  <si>
    <t>O13991</t>
  </si>
  <si>
    <t>O13992</t>
  </si>
  <si>
    <t>O13994</t>
  </si>
  <si>
    <t>O13995</t>
  </si>
  <si>
    <t>O13996</t>
  </si>
  <si>
    <t>O13997</t>
  </si>
  <si>
    <t>O13998</t>
  </si>
  <si>
    <t>O13999</t>
  </si>
  <si>
    <t>O14000</t>
  </si>
  <si>
    <t>O14001</t>
  </si>
  <si>
    <t>O14003</t>
  </si>
  <si>
    <t>O14005</t>
  </si>
  <si>
    <t>O14006</t>
  </si>
  <si>
    <t>O14008</t>
  </si>
  <si>
    <t>O14015</t>
  </si>
  <si>
    <t>O14017</t>
  </si>
  <si>
    <t>O14019</t>
  </si>
  <si>
    <t>O14032</t>
  </si>
  <si>
    <t>O14036</t>
  </si>
  <si>
    <t>O14043</t>
  </si>
  <si>
    <t>O14045</t>
  </si>
  <si>
    <t>O14048</t>
  </si>
  <si>
    <t>O14050</t>
  </si>
  <si>
    <t>O14059</t>
  </si>
  <si>
    <t>O14060</t>
  </si>
  <si>
    <t>O14061</t>
  </si>
  <si>
    <t>O14063</t>
  </si>
  <si>
    <t>O14064</t>
  </si>
  <si>
    <t>O14065</t>
  </si>
  <si>
    <t>O14066</t>
  </si>
  <si>
    <t>O14067</t>
  </si>
  <si>
    <t>O14068</t>
  </si>
  <si>
    <t>O14069</t>
  </si>
  <si>
    <t>O14071</t>
  </si>
  <si>
    <t>O14072</t>
  </si>
  <si>
    <t>O14073</t>
  </si>
  <si>
    <t>O14075</t>
  </si>
  <si>
    <t>O14077</t>
  </si>
  <si>
    <t>O14079</t>
  </si>
  <si>
    <t>O14081</t>
  </si>
  <si>
    <t>O14083</t>
  </si>
  <si>
    <t>O14086</t>
  </si>
  <si>
    <t>O14087</t>
  </si>
  <si>
    <t>O14088</t>
  </si>
  <si>
    <t>O14089</t>
  </si>
  <si>
    <t>O14090</t>
  </si>
  <si>
    <t>O14091</t>
  </si>
  <si>
    <t>O14094</t>
  </si>
  <si>
    <t>O14095</t>
  </si>
  <si>
    <t>O14096</t>
  </si>
  <si>
    <t>O14097</t>
  </si>
  <si>
    <t>O14100</t>
  </si>
  <si>
    <t>O14101</t>
  </si>
  <si>
    <t>O14102</t>
  </si>
  <si>
    <t>O14103</t>
  </si>
  <si>
    <t>O14104</t>
  </si>
  <si>
    <t>O14105</t>
  </si>
  <si>
    <t>O14106</t>
  </si>
  <si>
    <t>O14108</t>
  </si>
  <si>
    <t>O14110</t>
  </si>
  <si>
    <t>O14113</t>
  </si>
  <si>
    <t>O14114</t>
  </si>
  <si>
    <t>O14115</t>
  </si>
  <si>
    <t>O14116</t>
  </si>
  <si>
    <t>O14118</t>
  </si>
  <si>
    <t>O14119</t>
  </si>
  <si>
    <t>O14120</t>
  </si>
  <si>
    <t>O14121</t>
  </si>
  <si>
    <t>O14125</t>
  </si>
  <si>
    <t>O14126</t>
  </si>
  <si>
    <t>O14127</t>
  </si>
  <si>
    <t>O14129</t>
  </si>
  <si>
    <t>O14132</t>
  </si>
  <si>
    <t>O14133</t>
  </si>
  <si>
    <t>O14134</t>
  </si>
  <si>
    <t>O14135</t>
  </si>
  <si>
    <t>O14136</t>
  </si>
  <si>
    <t>O14137</t>
  </si>
  <si>
    <t>O14138</t>
  </si>
  <si>
    <t>O14139</t>
  </si>
  <si>
    <t>O14140</t>
  </si>
  <si>
    <t>O14141</t>
  </si>
  <si>
    <t>O14142</t>
  </si>
  <si>
    <t>O14143</t>
  </si>
  <si>
    <t>O14147</t>
  </si>
  <si>
    <t>O14148</t>
  </si>
  <si>
    <t>O14149</t>
  </si>
  <si>
    <t>O14150</t>
  </si>
  <si>
    <t>O14151</t>
  </si>
  <si>
    <t>O14152</t>
  </si>
  <si>
    <t>O14156</t>
  </si>
  <si>
    <t>O14157</t>
  </si>
  <si>
    <t>O14160</t>
  </si>
  <si>
    <t>O14162</t>
  </si>
  <si>
    <t>O14164</t>
  </si>
  <si>
    <t>O14165</t>
  </si>
  <si>
    <t>O14166</t>
  </si>
  <si>
    <t>O14167</t>
  </si>
  <si>
    <t>O14168</t>
  </si>
  <si>
    <t>O14170</t>
  </si>
  <si>
    <t>O14171</t>
  </si>
  <si>
    <t>70378</t>
  </si>
  <si>
    <t>O14174</t>
  </si>
  <si>
    <t>O14176</t>
  </si>
  <si>
    <t>O14177</t>
  </si>
  <si>
    <t>O14178</t>
  </si>
  <si>
    <t>O14179</t>
  </si>
  <si>
    <t>O14181</t>
  </si>
  <si>
    <t>O14182</t>
  </si>
  <si>
    <t>00284</t>
  </si>
  <si>
    <t>O14183</t>
  </si>
  <si>
    <t>O14198</t>
  </si>
  <si>
    <t>O14204</t>
  </si>
  <si>
    <t>O14205</t>
  </si>
  <si>
    <t>O14207</t>
  </si>
  <si>
    <t>O14208</t>
  </si>
  <si>
    <t>O14209</t>
  </si>
  <si>
    <t>O14210</t>
  </si>
  <si>
    <t>O14211</t>
  </si>
  <si>
    <t>O14212</t>
  </si>
  <si>
    <t>O14213</t>
  </si>
  <si>
    <t>O14231</t>
  </si>
  <si>
    <t>O14234</t>
  </si>
  <si>
    <t>O14241</t>
  </si>
  <si>
    <t>O14242</t>
  </si>
  <si>
    <t>O14243</t>
  </si>
  <si>
    <t>O14244</t>
  </si>
  <si>
    <t>O14246</t>
  </si>
  <si>
    <t>O14248</t>
  </si>
  <si>
    <t>O14249</t>
  </si>
  <si>
    <t>O14250</t>
  </si>
  <si>
    <t>O14251</t>
  </si>
  <si>
    <t>O14252</t>
  </si>
  <si>
    <t>O14253</t>
  </si>
  <si>
    <t>O14254</t>
  </si>
  <si>
    <t>O14255</t>
  </si>
  <si>
    <t>O14256</t>
  </si>
  <si>
    <t>O14257</t>
  </si>
  <si>
    <t>O14259</t>
  </si>
  <si>
    <t>O14260</t>
  </si>
  <si>
    <t>O14261</t>
  </si>
  <si>
    <t>O14262</t>
  </si>
  <si>
    <t>O14263</t>
  </si>
  <si>
    <t>O14264</t>
  </si>
  <si>
    <t>O14265</t>
  </si>
  <si>
    <t>O14267</t>
  </si>
  <si>
    <t>O14268</t>
  </si>
  <si>
    <t>O14269</t>
  </si>
  <si>
    <t>O14274</t>
  </si>
  <si>
    <t>O14275</t>
  </si>
  <si>
    <t>O14276</t>
  </si>
  <si>
    <t>O14279</t>
  </si>
  <si>
    <t>O14281</t>
  </si>
  <si>
    <t>O14284</t>
  </si>
  <si>
    <t>1212</t>
  </si>
  <si>
    <t>O14285</t>
  </si>
  <si>
    <t>1213</t>
  </si>
  <si>
    <t>O14286</t>
  </si>
  <si>
    <t>O14287</t>
  </si>
  <si>
    <t>0314</t>
  </si>
  <si>
    <t>3506</t>
  </si>
  <si>
    <t>00108</t>
  </si>
  <si>
    <t>70430</t>
  </si>
  <si>
    <t>O14288</t>
  </si>
  <si>
    <t>O14289</t>
  </si>
  <si>
    <t>00111</t>
  </si>
  <si>
    <t>O14290</t>
  </si>
  <si>
    <t>O14291</t>
  </si>
  <si>
    <t>O14292</t>
  </si>
  <si>
    <t>O14293</t>
  </si>
  <si>
    <t>O14294</t>
  </si>
  <si>
    <t>3502</t>
  </si>
  <si>
    <t>00082</t>
  </si>
  <si>
    <t>00113</t>
  </si>
  <si>
    <t>70370</t>
  </si>
  <si>
    <t>70380</t>
  </si>
  <si>
    <t>70381</t>
  </si>
  <si>
    <t>70382</t>
  </si>
  <si>
    <t>70383</t>
  </si>
  <si>
    <t>70384</t>
  </si>
  <si>
    <t>70385</t>
  </si>
  <si>
    <t>70386</t>
  </si>
  <si>
    <t>70399</t>
  </si>
  <si>
    <t>70418</t>
  </si>
  <si>
    <t>O14295</t>
  </si>
  <si>
    <t>00531</t>
  </si>
  <si>
    <t>O14297</t>
  </si>
  <si>
    <t>O14298</t>
  </si>
  <si>
    <t>O14299</t>
  </si>
  <si>
    <t>O14300</t>
  </si>
  <si>
    <t>O14301</t>
  </si>
  <si>
    <t>O14302</t>
  </si>
  <si>
    <t>O14303</t>
  </si>
  <si>
    <t>O14304</t>
  </si>
  <si>
    <t>O14305</t>
  </si>
  <si>
    <t>O14306</t>
  </si>
  <si>
    <t>O14307</t>
  </si>
  <si>
    <t>O14308</t>
  </si>
  <si>
    <t>O14309</t>
  </si>
  <si>
    <t>O14310</t>
  </si>
  <si>
    <t>O14311</t>
  </si>
  <si>
    <t>O14312</t>
  </si>
  <si>
    <t>O14313</t>
  </si>
  <si>
    <t>O14314</t>
  </si>
  <si>
    <t>O14315</t>
  </si>
  <si>
    <t>O14316</t>
  </si>
  <si>
    <t>O14317</t>
  </si>
  <si>
    <t>O14318</t>
  </si>
  <si>
    <t>O14319</t>
  </si>
  <si>
    <t>O14324</t>
  </si>
  <si>
    <t>O14325</t>
  </si>
  <si>
    <t>O14326</t>
  </si>
  <si>
    <t>O14327</t>
  </si>
  <si>
    <t>O14328</t>
  </si>
  <si>
    <t>O14329</t>
  </si>
  <si>
    <t>O14330</t>
  </si>
  <si>
    <t>O14331</t>
  </si>
  <si>
    <t>O14332</t>
  </si>
  <si>
    <t>O14333</t>
  </si>
  <si>
    <t>O14334</t>
  </si>
  <si>
    <t>O14335</t>
  </si>
  <si>
    <t>O14336</t>
  </si>
  <si>
    <t>O14338</t>
  </si>
  <si>
    <t>0312</t>
  </si>
  <si>
    <t>3504</t>
  </si>
  <si>
    <t>00081</t>
  </si>
  <si>
    <t>00088</t>
  </si>
  <si>
    <t>O14339</t>
  </si>
  <si>
    <t>O14340</t>
  </si>
  <si>
    <t>O14341</t>
  </si>
  <si>
    <t>O14348</t>
  </si>
  <si>
    <t>O14349</t>
  </si>
  <si>
    <t>O14350</t>
  </si>
  <si>
    <t>O14352</t>
  </si>
  <si>
    <t>O14355</t>
  </si>
  <si>
    <t>O14356</t>
  </si>
  <si>
    <t>O14357</t>
  </si>
  <si>
    <t>O14359</t>
  </si>
  <si>
    <t>O14361</t>
  </si>
  <si>
    <t>O14362</t>
  </si>
  <si>
    <t>O14364</t>
  </si>
  <si>
    <t>O14365</t>
  </si>
  <si>
    <t>O14366</t>
  </si>
  <si>
    <t>O14367</t>
  </si>
  <si>
    <t>O14373</t>
  </si>
  <si>
    <t>O14374</t>
  </si>
  <si>
    <t>O14378</t>
  </si>
  <si>
    <t>O14379</t>
  </si>
  <si>
    <t>O14383</t>
  </si>
  <si>
    <t>O14384</t>
  </si>
  <si>
    <t>O14385</t>
  </si>
  <si>
    <t>O14386</t>
  </si>
  <si>
    <t>O14387</t>
  </si>
  <si>
    <t>O14388</t>
  </si>
  <si>
    <t>O14390</t>
  </si>
  <si>
    <t>O14391</t>
  </si>
  <si>
    <t>O14392</t>
  </si>
  <si>
    <t>O14394</t>
  </si>
  <si>
    <t>O14400</t>
  </si>
  <si>
    <t>O14401</t>
  </si>
  <si>
    <t>O14403</t>
  </si>
  <si>
    <t>O14404</t>
  </si>
  <si>
    <t>O14405</t>
  </si>
  <si>
    <t>O14407</t>
  </si>
  <si>
    <t>O14408</t>
  </si>
  <si>
    <t>O14409</t>
  </si>
  <si>
    <t>O14410</t>
  </si>
  <si>
    <t>O14411</t>
  </si>
  <si>
    <t>O14412</t>
  </si>
  <si>
    <t>O14414</t>
  </si>
  <si>
    <t>O14415</t>
  </si>
  <si>
    <t>00358</t>
  </si>
  <si>
    <t>O14418</t>
  </si>
  <si>
    <t>O14419</t>
  </si>
  <si>
    <t>O14420</t>
  </si>
  <si>
    <t>O14421</t>
  </si>
  <si>
    <t>O14423</t>
  </si>
  <si>
    <t>O14424</t>
  </si>
  <si>
    <t>O14425</t>
  </si>
  <si>
    <t>O14426</t>
  </si>
  <si>
    <t>O14427</t>
  </si>
  <si>
    <t>O14429</t>
  </si>
  <si>
    <t>O14431</t>
  </si>
  <si>
    <t>O14434</t>
  </si>
  <si>
    <t>O14437</t>
  </si>
  <si>
    <t>O14440</t>
  </si>
  <si>
    <t>O14441</t>
  </si>
  <si>
    <t>O14442</t>
  </si>
  <si>
    <t>O14443</t>
  </si>
  <si>
    <t>O14445</t>
  </si>
  <si>
    <t>O14447</t>
  </si>
  <si>
    <t>O14448</t>
  </si>
  <si>
    <t>O14449</t>
  </si>
  <si>
    <t>O14450</t>
  </si>
  <si>
    <t>O14451</t>
  </si>
  <si>
    <t>O14452</t>
  </si>
  <si>
    <t>O14453</t>
  </si>
  <si>
    <t>O14454</t>
  </si>
  <si>
    <t>O14455</t>
  </si>
  <si>
    <t>O14456</t>
  </si>
  <si>
    <t>O14457</t>
  </si>
  <si>
    <t>O14458</t>
  </si>
  <si>
    <t>O14459</t>
  </si>
  <si>
    <t>O14492</t>
  </si>
  <si>
    <t>O14494</t>
  </si>
  <si>
    <t>O14495</t>
  </si>
  <si>
    <t>00002</t>
  </si>
  <si>
    <t>O14496</t>
  </si>
  <si>
    <t>O14497</t>
  </si>
  <si>
    <t>O14498</t>
  </si>
  <si>
    <t>O14499</t>
  </si>
  <si>
    <t>O14500</t>
  </si>
  <si>
    <t>O14501</t>
  </si>
  <si>
    <t>O14502</t>
  </si>
  <si>
    <t>00246</t>
  </si>
  <si>
    <t>00287</t>
  </si>
  <si>
    <t>00327</t>
  </si>
  <si>
    <t>O14503</t>
  </si>
  <si>
    <t>O14507</t>
  </si>
  <si>
    <t>80010</t>
  </si>
  <si>
    <t>O14509</t>
  </si>
  <si>
    <t>1211</t>
  </si>
  <si>
    <t>O14519</t>
  </si>
  <si>
    <t>O14536</t>
  </si>
  <si>
    <t>O14539</t>
  </si>
  <si>
    <t>O14540</t>
  </si>
  <si>
    <t>O14541</t>
  </si>
  <si>
    <t>O14542</t>
  </si>
  <si>
    <t>O14543</t>
  </si>
  <si>
    <t>O14544</t>
  </si>
  <si>
    <t>O14545</t>
  </si>
  <si>
    <t>O14546</t>
  </si>
  <si>
    <t>O14548</t>
  </si>
  <si>
    <t>O14549</t>
  </si>
  <si>
    <t>O14550</t>
  </si>
  <si>
    <t>O14552</t>
  </si>
  <si>
    <t>O14553</t>
  </si>
  <si>
    <t>O14555</t>
  </si>
  <si>
    <t>O14556</t>
  </si>
  <si>
    <t>O14557</t>
  </si>
  <si>
    <t>O14558</t>
  </si>
  <si>
    <t>O14559</t>
  </si>
  <si>
    <t>O14560</t>
  </si>
  <si>
    <t>O14561</t>
  </si>
  <si>
    <t>O14563</t>
  </si>
  <si>
    <t>O14564</t>
  </si>
  <si>
    <t>O14565</t>
  </si>
  <si>
    <t>O14566</t>
  </si>
  <si>
    <t>O14589</t>
  </si>
  <si>
    <t>O14591</t>
  </si>
  <si>
    <t>O14605</t>
  </si>
  <si>
    <t>O14607</t>
  </si>
  <si>
    <t>O14608</t>
  </si>
  <si>
    <t>O14609</t>
  </si>
  <si>
    <t>O14610</t>
  </si>
  <si>
    <t>O14611</t>
  </si>
  <si>
    <t>O14612</t>
  </si>
  <si>
    <t>O14613</t>
  </si>
  <si>
    <t>O14614</t>
  </si>
  <si>
    <t>O14615</t>
  </si>
  <si>
    <t>O14616</t>
  </si>
  <si>
    <t>O14617</t>
  </si>
  <si>
    <t>O14618</t>
  </si>
  <si>
    <t>O14619</t>
  </si>
  <si>
    <t>O14620</t>
  </si>
  <si>
    <t>O14621</t>
  </si>
  <si>
    <t>O14622</t>
  </si>
  <si>
    <t>O14624</t>
  </si>
  <si>
    <t>O14625</t>
  </si>
  <si>
    <t>O14627</t>
  </si>
  <si>
    <t>O14629</t>
  </si>
  <si>
    <t>O14630</t>
  </si>
  <si>
    <t>O14631</t>
  </si>
  <si>
    <t>O14632</t>
  </si>
  <si>
    <t>O14633</t>
  </si>
  <si>
    <t>O14634</t>
  </si>
  <si>
    <t>O14635</t>
  </si>
  <si>
    <t>O14636</t>
  </si>
  <si>
    <t>O14637</t>
  </si>
  <si>
    <t>O14638</t>
  </si>
  <si>
    <t>O14639</t>
  </si>
  <si>
    <t>O14641</t>
  </si>
  <si>
    <t>O14645</t>
  </si>
  <si>
    <t>O14646</t>
  </si>
  <si>
    <t>O14648</t>
  </si>
  <si>
    <t>O14652</t>
  </si>
  <si>
    <t>O14653</t>
  </si>
  <si>
    <t>O14654</t>
  </si>
  <si>
    <t>O14655</t>
  </si>
  <si>
    <t>O14656</t>
  </si>
  <si>
    <t>O14657</t>
  </si>
  <si>
    <t>O14658</t>
  </si>
  <si>
    <t>O14659</t>
  </si>
  <si>
    <t>O14660</t>
  </si>
  <si>
    <t>O14661</t>
  </si>
  <si>
    <t>O14662</t>
  </si>
  <si>
    <t>O14663</t>
  </si>
  <si>
    <t>O14665</t>
  </si>
  <si>
    <t>O14666</t>
  </si>
  <si>
    <t>O14667</t>
  </si>
  <si>
    <t>O14668</t>
  </si>
  <si>
    <t>O14669</t>
  </si>
  <si>
    <t>O14671</t>
  </si>
  <si>
    <t>O14672</t>
  </si>
  <si>
    <t>O14673</t>
  </si>
  <si>
    <t>O14674</t>
  </si>
  <si>
    <t>O14675</t>
  </si>
  <si>
    <t>O14677</t>
  </si>
  <si>
    <t>O14678</t>
  </si>
  <si>
    <t>O14683</t>
  </si>
  <si>
    <t>O14684</t>
  </si>
  <si>
    <t>O14686</t>
  </si>
  <si>
    <t>O14689</t>
  </si>
  <si>
    <t>O14692</t>
  </si>
  <si>
    <t>O14694</t>
  </si>
  <si>
    <t>O14700</t>
  </si>
  <si>
    <t>O14703</t>
  </si>
  <si>
    <t>O14704</t>
  </si>
  <si>
    <t>O14705</t>
  </si>
  <si>
    <t>O14706</t>
  </si>
  <si>
    <t>O14707</t>
  </si>
  <si>
    <t>O14709</t>
  </si>
  <si>
    <t>O14716</t>
  </si>
  <si>
    <t>O14718</t>
  </si>
  <si>
    <t>O14719</t>
  </si>
  <si>
    <t>O14721</t>
  </si>
  <si>
    <t>O14726</t>
  </si>
  <si>
    <t>O14727</t>
  </si>
  <si>
    <t>O14729</t>
  </si>
  <si>
    <t>O14731</t>
  </si>
  <si>
    <t>O14733</t>
  </si>
  <si>
    <t>O14735</t>
  </si>
  <si>
    <t>O14736</t>
  </si>
  <si>
    <t>O14737</t>
  </si>
  <si>
    <t>O14750</t>
  </si>
  <si>
    <t>O14752</t>
  </si>
  <si>
    <t>00289</t>
  </si>
  <si>
    <t>O14753</t>
  </si>
  <si>
    <t>O14754</t>
  </si>
  <si>
    <t>00361</t>
  </si>
  <si>
    <t>O14755</t>
  </si>
  <si>
    <t>00410</t>
  </si>
  <si>
    <t>O14756</t>
  </si>
  <si>
    <t>O14757</t>
  </si>
  <si>
    <t>O14758</t>
  </si>
  <si>
    <t>O14759</t>
  </si>
  <si>
    <t>00301</t>
  </si>
  <si>
    <t>O14760</t>
  </si>
  <si>
    <t>O14761</t>
  </si>
  <si>
    <t>O14764</t>
  </si>
  <si>
    <t>O14769</t>
  </si>
  <si>
    <t>O14778</t>
  </si>
  <si>
    <t>O14779</t>
  </si>
  <si>
    <t>O14780</t>
  </si>
  <si>
    <t>O14781</t>
  </si>
  <si>
    <t>O14783</t>
  </si>
  <si>
    <t>O14784</t>
  </si>
  <si>
    <t>O14785</t>
  </si>
  <si>
    <t>O14788</t>
  </si>
  <si>
    <t>O14789</t>
  </si>
  <si>
    <t>O14790</t>
  </si>
  <si>
    <t>O14792</t>
  </si>
  <si>
    <t>O14804</t>
  </si>
  <si>
    <t>O14809</t>
  </si>
  <si>
    <t>O14810</t>
  </si>
  <si>
    <t>O14815</t>
  </si>
  <si>
    <t>O14820</t>
  </si>
  <si>
    <t>O14822</t>
  </si>
  <si>
    <t>O14823</t>
  </si>
  <si>
    <t>O14824</t>
  </si>
  <si>
    <t>O14826</t>
  </si>
  <si>
    <t>O14827</t>
  </si>
  <si>
    <t>O14829</t>
  </si>
  <si>
    <t>O14830</t>
  </si>
  <si>
    <t>O14831</t>
  </si>
  <si>
    <t>O14832</t>
  </si>
  <si>
    <t>O14833</t>
  </si>
  <si>
    <t>O14834</t>
  </si>
  <si>
    <t>O14836</t>
  </si>
  <si>
    <t>O14839</t>
  </si>
  <si>
    <t>O14842</t>
  </si>
  <si>
    <t>4010</t>
  </si>
  <si>
    <t>00105</t>
  </si>
  <si>
    <t>O14844</t>
  </si>
  <si>
    <t>4015</t>
  </si>
  <si>
    <t>00094</t>
  </si>
  <si>
    <t>O14848</t>
  </si>
  <si>
    <t>0279</t>
  </si>
  <si>
    <t>3105</t>
  </si>
  <si>
    <t>00066</t>
  </si>
  <si>
    <t>O14849</t>
  </si>
  <si>
    <t>00408</t>
  </si>
  <si>
    <t>O14850</t>
  </si>
  <si>
    <t>O14853</t>
  </si>
  <si>
    <t>O14854</t>
  </si>
  <si>
    <t>O14855</t>
  </si>
  <si>
    <t>O14856</t>
  </si>
  <si>
    <t>O14857</t>
  </si>
  <si>
    <t>O14858</t>
  </si>
  <si>
    <t>O14860</t>
  </si>
  <si>
    <t>O14866</t>
  </si>
  <si>
    <t>O14868</t>
  </si>
  <si>
    <t>O14869</t>
  </si>
  <si>
    <t>O14872</t>
  </si>
  <si>
    <t>O14873</t>
  </si>
  <si>
    <t>O14875</t>
  </si>
  <si>
    <t>O14878</t>
  </si>
  <si>
    <t>O14881</t>
  </si>
  <si>
    <t>O14882</t>
  </si>
  <si>
    <t>O14884</t>
  </si>
  <si>
    <t>O14885</t>
  </si>
  <si>
    <t>O14886</t>
  </si>
  <si>
    <t>O14888</t>
  </si>
  <si>
    <t>O14898</t>
  </si>
  <si>
    <t>O14899</t>
  </si>
  <si>
    <t>O14900</t>
  </si>
  <si>
    <t>O14903</t>
  </si>
  <si>
    <t>O14910</t>
  </si>
  <si>
    <t>O14911</t>
  </si>
  <si>
    <t>O14912</t>
  </si>
  <si>
    <t>O14917</t>
  </si>
  <si>
    <t>O14918</t>
  </si>
  <si>
    <t>O14919</t>
  </si>
  <si>
    <t>O14921</t>
  </si>
  <si>
    <t>O14923</t>
  </si>
  <si>
    <t>O14934</t>
  </si>
  <si>
    <t>O14935</t>
  </si>
  <si>
    <t>O14945</t>
  </si>
  <si>
    <t>O14947</t>
  </si>
  <si>
    <t>O14950</t>
  </si>
  <si>
    <t>O14951</t>
  </si>
  <si>
    <t>O14953</t>
  </si>
  <si>
    <t>O14954</t>
  </si>
  <si>
    <t>O14955</t>
  </si>
  <si>
    <t>O14975</t>
  </si>
  <si>
    <t>O14977</t>
  </si>
  <si>
    <t>O14979</t>
  </si>
  <si>
    <t>O14981</t>
  </si>
  <si>
    <t>O14982</t>
  </si>
  <si>
    <t>O14983</t>
  </si>
  <si>
    <t>O14987</t>
  </si>
  <si>
    <t>O14989</t>
  </si>
  <si>
    <t>O14993</t>
  </si>
  <si>
    <t>O14995</t>
  </si>
  <si>
    <t>O14997</t>
  </si>
  <si>
    <t>O14998</t>
  </si>
  <si>
    <t>O14999</t>
  </si>
  <si>
    <t>O15000</t>
  </si>
  <si>
    <t>O15003</t>
  </si>
  <si>
    <t>O15004</t>
  </si>
  <si>
    <t>O15005</t>
  </si>
  <si>
    <t>O15006</t>
  </si>
  <si>
    <t>O15007</t>
  </si>
  <si>
    <t>O15009</t>
  </si>
  <si>
    <t>O15010</t>
  </si>
  <si>
    <t>O15015</t>
  </si>
  <si>
    <t>O15017</t>
  </si>
  <si>
    <t>O15018</t>
  </si>
  <si>
    <t>O15020</t>
  </si>
  <si>
    <t>O15026</t>
  </si>
  <si>
    <t>O15028</t>
  </si>
  <si>
    <t>O15031</t>
  </si>
  <si>
    <t>O15032</t>
  </si>
  <si>
    <t>O15033</t>
  </si>
  <si>
    <t>O15034</t>
  </si>
  <si>
    <t>O15035</t>
  </si>
  <si>
    <t>O15036</t>
  </si>
  <si>
    <t>O15037</t>
  </si>
  <si>
    <t>O15040</t>
  </si>
  <si>
    <t>O15044</t>
  </si>
  <si>
    <t>O15084</t>
  </si>
  <si>
    <t>O15086</t>
  </si>
  <si>
    <t>O15087</t>
  </si>
  <si>
    <t>O15088</t>
  </si>
  <si>
    <t>00390</t>
  </si>
  <si>
    <t>O15102</t>
  </si>
  <si>
    <t>O15105</t>
  </si>
  <si>
    <t>O15106</t>
  </si>
  <si>
    <t>O15112</t>
  </si>
  <si>
    <t>O15114</t>
  </si>
  <si>
    <t>O15115</t>
  </si>
  <si>
    <t>O15116</t>
  </si>
  <si>
    <t>O15131</t>
  </si>
  <si>
    <t>O15136</t>
  </si>
  <si>
    <t>O15137</t>
  </si>
  <si>
    <t>O15141</t>
  </si>
  <si>
    <t>O15142</t>
  </si>
  <si>
    <t>O15143</t>
  </si>
  <si>
    <t>O15144</t>
  </si>
  <si>
    <t>O15146</t>
  </si>
  <si>
    <t>O15149</t>
  </si>
  <si>
    <t>O15151</t>
  </si>
  <si>
    <t>O15155</t>
  </si>
  <si>
    <t>O15156</t>
  </si>
  <si>
    <t>O15158</t>
  </si>
  <si>
    <t>O15162</t>
  </si>
  <si>
    <t>O15163</t>
  </si>
  <si>
    <t>O15164</t>
  </si>
  <si>
    <t>O15165</t>
  </si>
  <si>
    <t>O15166</t>
  </si>
  <si>
    <t>O15167</t>
  </si>
  <si>
    <t>O15168</t>
  </si>
  <si>
    <t>O15170</t>
  </si>
  <si>
    <t>O15171</t>
  </si>
  <si>
    <t>O15172</t>
  </si>
  <si>
    <t>O15173</t>
  </si>
  <si>
    <t>O15175</t>
  </si>
  <si>
    <t>O15176</t>
  </si>
  <si>
    <t>O15177</t>
  </si>
  <si>
    <t>O15178</t>
  </si>
  <si>
    <t>O15183</t>
  </si>
  <si>
    <t>O15185</t>
  </si>
  <si>
    <t>O15187</t>
  </si>
  <si>
    <t>O15188</t>
  </si>
  <si>
    <t>O15189</t>
  </si>
  <si>
    <t>O15190</t>
  </si>
  <si>
    <t>O15191</t>
  </si>
  <si>
    <t>O15193</t>
  </si>
  <si>
    <t>O15194</t>
  </si>
  <si>
    <t>O15195</t>
  </si>
  <si>
    <t>O15201</t>
  </si>
  <si>
    <t>O15202</t>
  </si>
  <si>
    <t>O15205</t>
  </si>
  <si>
    <t>00409</t>
  </si>
  <si>
    <t>O15206</t>
  </si>
  <si>
    <t>O15227</t>
  </si>
  <si>
    <t>O15228</t>
  </si>
  <si>
    <t>O15230</t>
  </si>
  <si>
    <t>O15232</t>
  </si>
  <si>
    <t>O15233</t>
  </si>
  <si>
    <t>O15234</t>
  </si>
  <si>
    <t>O15235</t>
  </si>
  <si>
    <t>O15236</t>
  </si>
  <si>
    <t>O15238</t>
  </si>
  <si>
    <t>O15239</t>
  </si>
  <si>
    <t>O15240</t>
  </si>
  <si>
    <t>O15241</t>
  </si>
  <si>
    <t>O15242</t>
  </si>
  <si>
    <t>O15243</t>
  </si>
  <si>
    <t>O15244</t>
  </si>
  <si>
    <t>O15245</t>
  </si>
  <si>
    <t>O15263</t>
  </si>
  <si>
    <t>O15264</t>
  </si>
  <si>
    <t>O15265</t>
  </si>
  <si>
    <t>O15266</t>
  </si>
  <si>
    <t>O15270</t>
  </si>
  <si>
    <t>O15271</t>
  </si>
  <si>
    <t>O15272</t>
  </si>
  <si>
    <t>00012</t>
  </si>
  <si>
    <t>O15279</t>
  </si>
  <si>
    <t>O15280</t>
  </si>
  <si>
    <t>O15281</t>
  </si>
  <si>
    <t>O15289</t>
  </si>
  <si>
    <t>O15290</t>
  </si>
  <si>
    <t>O15291</t>
  </si>
  <si>
    <t>O15292</t>
  </si>
  <si>
    <t>O15293</t>
  </si>
  <si>
    <t>O15294</t>
  </si>
  <si>
    <t>O15296</t>
  </si>
  <si>
    <t>O15297</t>
  </si>
  <si>
    <t>0410</t>
  </si>
  <si>
    <t>00454</t>
  </si>
  <si>
    <t>O15578</t>
  </si>
  <si>
    <t>O15579</t>
  </si>
  <si>
    <t>O15618</t>
  </si>
  <si>
    <t>O15619</t>
  </si>
  <si>
    <t>O15620</t>
  </si>
  <si>
    <t>O15622</t>
  </si>
  <si>
    <t>O15623</t>
  </si>
  <si>
    <t>O15624</t>
  </si>
  <si>
    <t>4019</t>
  </si>
  <si>
    <t>00464</t>
  </si>
  <si>
    <t>O15641</t>
  </si>
  <si>
    <t>O15642</t>
  </si>
  <si>
    <t>O15643</t>
  </si>
  <si>
    <t>O15644</t>
  </si>
  <si>
    <t>O15645</t>
  </si>
  <si>
    <t>O15646</t>
  </si>
  <si>
    <t>O15647</t>
  </si>
  <si>
    <t>O15648</t>
  </si>
  <si>
    <t>0461</t>
  </si>
  <si>
    <t>6502</t>
  </si>
  <si>
    <t>00067</t>
  </si>
  <si>
    <t>O15650</t>
  </si>
  <si>
    <t>O15651</t>
  </si>
  <si>
    <t>O15653</t>
  </si>
  <si>
    <t>O15654</t>
  </si>
  <si>
    <t>O15655</t>
  </si>
  <si>
    <t>O15656</t>
  </si>
  <si>
    <t>O15657</t>
  </si>
  <si>
    <t>O15659</t>
  </si>
  <si>
    <t>O15660</t>
  </si>
  <si>
    <t>O15661</t>
  </si>
  <si>
    <t>O15673</t>
  </si>
  <si>
    <t>O15674</t>
  </si>
  <si>
    <t>O15677</t>
  </si>
  <si>
    <t>0249</t>
  </si>
  <si>
    <t>O15678</t>
  </si>
  <si>
    <t>0248</t>
  </si>
  <si>
    <t>0711</t>
  </si>
  <si>
    <t>8016</t>
  </si>
  <si>
    <t>00193</t>
  </si>
  <si>
    <t>O15682</t>
  </si>
  <si>
    <t>O15683</t>
  </si>
  <si>
    <t>O15685</t>
  </si>
  <si>
    <t>O15687</t>
  </si>
  <si>
    <t>O15688</t>
  </si>
  <si>
    <t>O15689</t>
  </si>
  <si>
    <t>O15690</t>
  </si>
  <si>
    <t>O15691</t>
  </si>
  <si>
    <t>O15692</t>
  </si>
  <si>
    <t>O15693</t>
  </si>
  <si>
    <t>O15694</t>
  </si>
  <si>
    <t>O15695</t>
  </si>
  <si>
    <t>O15696</t>
  </si>
  <si>
    <t>O15698</t>
  </si>
  <si>
    <t>O15700</t>
  </si>
  <si>
    <t>O15704</t>
  </si>
  <si>
    <t>O15706</t>
  </si>
  <si>
    <t>O15708</t>
  </si>
  <si>
    <t>O15709</t>
  </si>
  <si>
    <t>O15710</t>
  </si>
  <si>
    <t>O15712</t>
  </si>
  <si>
    <t>O15714</t>
  </si>
  <si>
    <t>O15715</t>
  </si>
  <si>
    <t>O15716</t>
  </si>
  <si>
    <t>O15727</t>
  </si>
  <si>
    <t>O15728</t>
  </si>
  <si>
    <t>O15729</t>
  </si>
  <si>
    <t>O15730</t>
  </si>
  <si>
    <t>O15731</t>
  </si>
  <si>
    <t>O15732</t>
  </si>
  <si>
    <t>O15737</t>
  </si>
  <si>
    <t>O15738</t>
  </si>
  <si>
    <t>O15739</t>
  </si>
  <si>
    <t>O15745</t>
  </si>
  <si>
    <t>O15750</t>
  </si>
  <si>
    <t>O15769</t>
  </si>
  <si>
    <t>O15774</t>
  </si>
  <si>
    <t>O15775</t>
  </si>
  <si>
    <t>O15777</t>
  </si>
  <si>
    <t>O15779</t>
  </si>
  <si>
    <t>O15780</t>
  </si>
  <si>
    <t>O15781</t>
  </si>
  <si>
    <t>O15782</t>
  </si>
  <si>
    <t>O15783</t>
  </si>
  <si>
    <t>O15784</t>
  </si>
  <si>
    <t>O15786</t>
  </si>
  <si>
    <t>O15789</t>
  </si>
  <si>
    <t>O15790</t>
  </si>
  <si>
    <t>O15794</t>
  </si>
  <si>
    <t>O15796</t>
  </si>
  <si>
    <t>O15799</t>
  </si>
  <si>
    <t>4803</t>
  </si>
  <si>
    <t>00480</t>
  </si>
  <si>
    <t>O15800</t>
  </si>
  <si>
    <t>2701</t>
  </si>
  <si>
    <t>O15812</t>
  </si>
  <si>
    <t>0250</t>
  </si>
  <si>
    <t>O15827</t>
  </si>
  <si>
    <t>O15828</t>
  </si>
  <si>
    <t>O15831</t>
  </si>
  <si>
    <t>O15832</t>
  </si>
  <si>
    <t>O15834</t>
  </si>
  <si>
    <t>O15839</t>
  </si>
  <si>
    <t>O15840</t>
  </si>
  <si>
    <t>O15842</t>
  </si>
  <si>
    <t>O15843</t>
  </si>
  <si>
    <t>O15844</t>
  </si>
  <si>
    <t>O15845</t>
  </si>
  <si>
    <t>O15847</t>
  </si>
  <si>
    <t>O15848</t>
  </si>
  <si>
    <t>O15851</t>
  </si>
  <si>
    <t>0252</t>
  </si>
  <si>
    <t>5017</t>
  </si>
  <si>
    <t>O15859</t>
  </si>
  <si>
    <t>00036</t>
  </si>
  <si>
    <t>O15860</t>
  </si>
  <si>
    <t>O15863</t>
  </si>
  <si>
    <t>O15864</t>
  </si>
  <si>
    <t>O15865</t>
  </si>
  <si>
    <t>O15867</t>
  </si>
  <si>
    <t>O15869</t>
  </si>
  <si>
    <t>O15871</t>
  </si>
  <si>
    <t>O15872</t>
  </si>
  <si>
    <t>O15873</t>
  </si>
  <si>
    <t>O15876</t>
  </si>
  <si>
    <t>O15878</t>
  </si>
  <si>
    <t>O15881</t>
  </si>
  <si>
    <t>O15882</t>
  </si>
  <si>
    <t>O15883</t>
  </si>
  <si>
    <t>O15884</t>
  </si>
  <si>
    <t>O15885</t>
  </si>
  <si>
    <t>O15887</t>
  </si>
  <si>
    <t>00489</t>
  </si>
  <si>
    <t>O15890</t>
  </si>
  <si>
    <t>O15892</t>
  </si>
  <si>
    <t>O15893</t>
  </si>
  <si>
    <t>O15896</t>
  </si>
  <si>
    <t>O15897</t>
  </si>
  <si>
    <t>O15899</t>
  </si>
  <si>
    <t>O15900</t>
  </si>
  <si>
    <t>O15901</t>
  </si>
  <si>
    <t>O15902</t>
  </si>
  <si>
    <t>O15903</t>
  </si>
  <si>
    <t>O15904</t>
  </si>
  <si>
    <t>O15905</t>
  </si>
  <si>
    <t>O15959</t>
  </si>
  <si>
    <t>O15960</t>
  </si>
  <si>
    <t>O15962</t>
  </si>
  <si>
    <t>O15963</t>
  </si>
  <si>
    <t>O15964</t>
  </si>
  <si>
    <t>O15965</t>
  </si>
  <si>
    <t>O15968</t>
  </si>
  <si>
    <t>O15969</t>
  </si>
  <si>
    <t>O15970</t>
  </si>
  <si>
    <t>O15972</t>
  </si>
  <si>
    <t>O15975</t>
  </si>
  <si>
    <t>O15976</t>
  </si>
  <si>
    <t>O15977</t>
  </si>
  <si>
    <t>O15978</t>
  </si>
  <si>
    <t>O15979</t>
  </si>
  <si>
    <t>O15980</t>
  </si>
  <si>
    <t>O15981</t>
  </si>
  <si>
    <t>O15982</t>
  </si>
  <si>
    <t>O15983</t>
  </si>
  <si>
    <t>O15984</t>
  </si>
  <si>
    <t>O15985</t>
  </si>
  <si>
    <t>O15986</t>
  </si>
  <si>
    <t>O15987</t>
  </si>
  <si>
    <t>O15988</t>
  </si>
  <si>
    <t>O15989</t>
  </si>
  <si>
    <t>O15990</t>
  </si>
  <si>
    <t>O15991</t>
  </si>
  <si>
    <t>O15995</t>
  </si>
  <si>
    <t>O15996</t>
  </si>
  <si>
    <t>O15997</t>
  </si>
  <si>
    <t>O16001</t>
  </si>
  <si>
    <t>O16004</t>
  </si>
  <si>
    <t>O16006</t>
  </si>
  <si>
    <t>0412</t>
  </si>
  <si>
    <t>4802</t>
  </si>
  <si>
    <t>O16008</t>
  </si>
  <si>
    <t>O16009</t>
  </si>
  <si>
    <t>O16010</t>
  </si>
  <si>
    <t>O16012</t>
  </si>
  <si>
    <t>00403</t>
  </si>
  <si>
    <t>O16013</t>
  </si>
  <si>
    <t>O16014</t>
  </si>
  <si>
    <t>O16015</t>
  </si>
  <si>
    <t>O16016</t>
  </si>
  <si>
    <t>O16017</t>
  </si>
  <si>
    <t>O16018</t>
  </si>
  <si>
    <t>O16024</t>
  </si>
  <si>
    <t>O16025</t>
  </si>
  <si>
    <t>O16026</t>
  </si>
  <si>
    <t>O16027</t>
  </si>
  <si>
    <t>O16028</t>
  </si>
  <si>
    <t>O16029</t>
  </si>
  <si>
    <t>O16038</t>
  </si>
  <si>
    <t>O16039</t>
  </si>
  <si>
    <t>O16040</t>
  </si>
  <si>
    <t>O16042</t>
  </si>
  <si>
    <t>O16043</t>
  </si>
  <si>
    <t>O16044</t>
  </si>
  <si>
    <t>O16045</t>
  </si>
  <si>
    <t>O16046</t>
  </si>
  <si>
    <t>O16051</t>
  </si>
  <si>
    <t>O16052</t>
  </si>
  <si>
    <t>O16054</t>
  </si>
  <si>
    <t>O16057</t>
  </si>
  <si>
    <t>O16058</t>
  </si>
  <si>
    <t>O16059</t>
  </si>
  <si>
    <t>O16060</t>
  </si>
  <si>
    <t>O16061</t>
  </si>
  <si>
    <t>O16063</t>
  </si>
  <si>
    <t>O16064</t>
  </si>
  <si>
    <t>O16066</t>
  </si>
  <si>
    <t>O16068</t>
  </si>
  <si>
    <t>O16070</t>
  </si>
  <si>
    <t>O16071</t>
  </si>
  <si>
    <t>O16072</t>
  </si>
  <si>
    <t>O16073</t>
  </si>
  <si>
    <t>O16076</t>
  </si>
  <si>
    <t>O16078</t>
  </si>
  <si>
    <t>O16080</t>
  </si>
  <si>
    <t>O16081</t>
  </si>
  <si>
    <t>O16088</t>
  </si>
  <si>
    <t>O16089</t>
  </si>
  <si>
    <t>O16091</t>
  </si>
  <si>
    <t>O16092</t>
  </si>
  <si>
    <t>O16094</t>
  </si>
  <si>
    <t>O16095</t>
  </si>
  <si>
    <t>O16099</t>
  </si>
  <si>
    <t>O16100</t>
  </si>
  <si>
    <t>O16101</t>
  </si>
  <si>
    <t>O16102</t>
  </si>
  <si>
    <t>O16103</t>
  </si>
  <si>
    <t>O16104</t>
  </si>
  <si>
    <t>O16105</t>
  </si>
  <si>
    <t>O16106</t>
  </si>
  <si>
    <t>O16107</t>
  </si>
  <si>
    <t>O16108</t>
  </si>
  <si>
    <t>O16111</t>
  </si>
  <si>
    <t>O16113</t>
  </si>
  <si>
    <t>O16116</t>
  </si>
  <si>
    <t>O16119</t>
  </si>
  <si>
    <t>O16120</t>
  </si>
  <si>
    <t>O16123</t>
  </si>
  <si>
    <t>O16132</t>
  </si>
  <si>
    <t>O16133</t>
  </si>
  <si>
    <t>O16134</t>
  </si>
  <si>
    <t>O16135</t>
  </si>
  <si>
    <t>O16136</t>
  </si>
  <si>
    <t>O16137</t>
  </si>
  <si>
    <t>O16142</t>
  </si>
  <si>
    <t>O16143</t>
  </si>
  <si>
    <t>O16144</t>
  </si>
  <si>
    <t>O16145</t>
  </si>
  <si>
    <t>O16146</t>
  </si>
  <si>
    <t>O16147</t>
  </si>
  <si>
    <t>O16148</t>
  </si>
  <si>
    <t>O16149</t>
  </si>
  <si>
    <t>O16150</t>
  </si>
  <si>
    <t>O16152</t>
  </si>
  <si>
    <t>O16153</t>
  </si>
  <si>
    <t>O16154</t>
  </si>
  <si>
    <t>O16155</t>
  </si>
  <si>
    <t>O16157</t>
  </si>
  <si>
    <t>O16158</t>
  </si>
  <si>
    <t>O16159</t>
  </si>
  <si>
    <t>O16160</t>
  </si>
  <si>
    <t>O16161</t>
  </si>
  <si>
    <t>O16162</t>
  </si>
  <si>
    <t>O16163</t>
  </si>
  <si>
    <t>O16164</t>
  </si>
  <si>
    <t>O16165</t>
  </si>
  <si>
    <t>O16167</t>
  </si>
  <si>
    <t>O16168</t>
  </si>
  <si>
    <t>O16169</t>
  </si>
  <si>
    <t>O16170</t>
  </si>
  <si>
    <t>O16171</t>
  </si>
  <si>
    <t>00296</t>
  </si>
  <si>
    <t>O16172</t>
  </si>
  <si>
    <t>O16173</t>
  </si>
  <si>
    <t>O16174</t>
  </si>
  <si>
    <t>O16175</t>
  </si>
  <si>
    <t>O16176</t>
  </si>
  <si>
    <t>O16177</t>
  </si>
  <si>
    <t>O16178</t>
  </si>
  <si>
    <t>O16179</t>
  </si>
  <si>
    <t>O16180</t>
  </si>
  <si>
    <t>O16181</t>
  </si>
  <si>
    <t>O16182</t>
  </si>
  <si>
    <t>O16183</t>
  </si>
  <si>
    <t>O16184</t>
  </si>
  <si>
    <t>O16185</t>
  </si>
  <si>
    <t>O16186</t>
  </si>
  <si>
    <t>O16187</t>
  </si>
  <si>
    <t>O16188</t>
  </si>
  <si>
    <t>O16189</t>
  </si>
  <si>
    <t>O16190</t>
  </si>
  <si>
    <t>O16191</t>
  </si>
  <si>
    <t>O16192</t>
  </si>
  <si>
    <t>O16193</t>
  </si>
  <si>
    <t>O16195</t>
  </si>
  <si>
    <t>O16196</t>
  </si>
  <si>
    <t>O16197</t>
  </si>
  <si>
    <t>O16198</t>
  </si>
  <si>
    <t>O16199</t>
  </si>
  <si>
    <t>O16202</t>
  </si>
  <si>
    <t>O16203</t>
  </si>
  <si>
    <t>O16204</t>
  </si>
  <si>
    <t>O16205</t>
  </si>
  <si>
    <t>O16206</t>
  </si>
  <si>
    <t>O16207</t>
  </si>
  <si>
    <t>O16209</t>
  </si>
  <si>
    <t>O16215</t>
  </si>
  <si>
    <t>O16216</t>
  </si>
  <si>
    <t>O16217</t>
  </si>
  <si>
    <t>O16218</t>
  </si>
  <si>
    <t>O16221</t>
  </si>
  <si>
    <t>O16228</t>
  </si>
  <si>
    <t>O16229</t>
  </si>
  <si>
    <t>O16230</t>
  </si>
  <si>
    <t>O16231</t>
  </si>
  <si>
    <t>O16235</t>
  </si>
  <si>
    <t>00393</t>
  </si>
  <si>
    <t>O16236</t>
  </si>
  <si>
    <t>O16240</t>
  </si>
  <si>
    <t>O16242</t>
  </si>
  <si>
    <t>O16244</t>
  </si>
  <si>
    <t>O16245</t>
  </si>
  <si>
    <t>O16246</t>
  </si>
  <si>
    <t>O16249</t>
  </si>
  <si>
    <t>O16250</t>
  </si>
  <si>
    <t>O16251</t>
  </si>
  <si>
    <t>O16252</t>
  </si>
  <si>
    <t>O16254</t>
  </si>
  <si>
    <t>O16256</t>
  </si>
  <si>
    <t>O16257</t>
  </si>
  <si>
    <t>O16258</t>
  </si>
  <si>
    <t>O16263</t>
  </si>
  <si>
    <t>O16264</t>
  </si>
  <si>
    <t>O16266</t>
  </si>
  <si>
    <t>00013</t>
  </si>
  <si>
    <t>70407</t>
  </si>
  <si>
    <t>O16267</t>
  </si>
  <si>
    <t>O16268</t>
  </si>
  <si>
    <t>O16269</t>
  </si>
  <si>
    <t>O16270</t>
  </si>
  <si>
    <t>O16272</t>
  </si>
  <si>
    <t>O16273</t>
  </si>
  <si>
    <t>O16274</t>
  </si>
  <si>
    <t>O16275</t>
  </si>
  <si>
    <t>O16276</t>
  </si>
  <si>
    <t>O16277</t>
  </si>
  <si>
    <t>O16278</t>
  </si>
  <si>
    <t>O16279</t>
  </si>
  <si>
    <t>O16281</t>
  </si>
  <si>
    <t>O16282</t>
  </si>
  <si>
    <t>O16283</t>
  </si>
  <si>
    <t>O16285</t>
  </si>
  <si>
    <t>0222</t>
  </si>
  <si>
    <t>O16286</t>
  </si>
  <si>
    <t>0223</t>
  </si>
  <si>
    <t>O16287</t>
  </si>
  <si>
    <t>0224</t>
  </si>
  <si>
    <t>0482</t>
  </si>
  <si>
    <t>5107</t>
  </si>
  <si>
    <t>O16288</t>
  </si>
  <si>
    <t>0225</t>
  </si>
  <si>
    <t>O16289</t>
  </si>
  <si>
    <t>0226</t>
  </si>
  <si>
    <t>8816</t>
  </si>
  <si>
    <t>O16290</t>
  </si>
  <si>
    <t>0227</t>
  </si>
  <si>
    <t>8510</t>
  </si>
  <si>
    <t>O16291</t>
  </si>
  <si>
    <t>0228</t>
  </si>
  <si>
    <t>O16292</t>
  </si>
  <si>
    <t>0229</t>
  </si>
  <si>
    <t>O16293</t>
  </si>
  <si>
    <t>9017</t>
  </si>
  <si>
    <t>00455</t>
  </si>
  <si>
    <t>O16296</t>
  </si>
  <si>
    <t>O16297</t>
  </si>
  <si>
    <t>O16298</t>
  </si>
  <si>
    <t>O16299</t>
  </si>
  <si>
    <t>O16300</t>
  </si>
  <si>
    <t>O16301</t>
  </si>
  <si>
    <t>O16302</t>
  </si>
  <si>
    <t>O16303</t>
  </si>
  <si>
    <t>O16304</t>
  </si>
  <si>
    <t>O16305</t>
  </si>
  <si>
    <t>O16307</t>
  </si>
  <si>
    <t>O16327</t>
  </si>
  <si>
    <t>O16328</t>
  </si>
  <si>
    <t>O16332</t>
  </si>
  <si>
    <t>O16336</t>
  </si>
  <si>
    <t>5008</t>
  </si>
  <si>
    <t>00162</t>
  </si>
  <si>
    <t>O16339</t>
  </si>
  <si>
    <t>5011</t>
  </si>
  <si>
    <t>00472</t>
  </si>
  <si>
    <t>O16340</t>
  </si>
  <si>
    <t>00155</t>
  </si>
  <si>
    <t>O16341</t>
  </si>
  <si>
    <t>0454</t>
  </si>
  <si>
    <t>6406</t>
  </si>
  <si>
    <t>00158</t>
  </si>
  <si>
    <t>O16342</t>
  </si>
  <si>
    <t>0452</t>
  </si>
  <si>
    <t>6403</t>
  </si>
  <si>
    <t>00156</t>
  </si>
  <si>
    <t>O16346</t>
  </si>
  <si>
    <t>0441</t>
  </si>
  <si>
    <t>5902</t>
  </si>
  <si>
    <t>00168</t>
  </si>
  <si>
    <t>O16347</t>
  </si>
  <si>
    <t>5010</t>
  </si>
  <si>
    <t>00172</t>
  </si>
  <si>
    <t>O16349</t>
  </si>
  <si>
    <t>7008</t>
  </si>
  <si>
    <t>00167</t>
  </si>
  <si>
    <t>O16359</t>
  </si>
  <si>
    <t>O16362</t>
  </si>
  <si>
    <t>5105</t>
  </si>
  <si>
    <t>00138</t>
  </si>
  <si>
    <t>O16363</t>
  </si>
  <si>
    <t>5102</t>
  </si>
  <si>
    <t>00401</t>
  </si>
  <si>
    <t>O16364</t>
  </si>
  <si>
    <t>0530</t>
  </si>
  <si>
    <t>7003</t>
  </si>
  <si>
    <t>O16365</t>
  </si>
  <si>
    <t>00387</t>
  </si>
  <si>
    <t>O16368</t>
  </si>
  <si>
    <t>00400</t>
  </si>
  <si>
    <t>O16369</t>
  </si>
  <si>
    <t>5003</t>
  </si>
  <si>
    <t>00115</t>
  </si>
  <si>
    <t>O16370</t>
  </si>
  <si>
    <t>00249</t>
  </si>
  <si>
    <t>O16371</t>
  </si>
  <si>
    <t>00369</t>
  </si>
  <si>
    <t>O16375</t>
  </si>
  <si>
    <t>0722</t>
  </si>
  <si>
    <t>8006</t>
  </si>
  <si>
    <t>00191</t>
  </si>
  <si>
    <t>O16377</t>
  </si>
  <si>
    <t>0740</t>
  </si>
  <si>
    <t>8018</t>
  </si>
  <si>
    <t>00440</t>
  </si>
  <si>
    <t>O16378</t>
  </si>
  <si>
    <t>0734</t>
  </si>
  <si>
    <t>8013</t>
  </si>
  <si>
    <t>00182</t>
  </si>
  <si>
    <t>O16379</t>
  </si>
  <si>
    <t>0769</t>
  </si>
  <si>
    <t>8014</t>
  </si>
  <si>
    <t>00188</t>
  </si>
  <si>
    <t>O16384</t>
  </si>
  <si>
    <t>00441</t>
  </si>
  <si>
    <t>O16386</t>
  </si>
  <si>
    <t>O16387</t>
  </si>
  <si>
    <t>8004</t>
  </si>
  <si>
    <t>00186</t>
  </si>
  <si>
    <t>0750</t>
  </si>
  <si>
    <t>8007</t>
  </si>
  <si>
    <t>O16390</t>
  </si>
  <si>
    <t>00288</t>
  </si>
  <si>
    <t>O16392</t>
  </si>
  <si>
    <t>O16393</t>
  </si>
  <si>
    <t>O16394</t>
  </si>
  <si>
    <t>O16395</t>
  </si>
  <si>
    <t>O16397</t>
  </si>
  <si>
    <t>O16398</t>
  </si>
  <si>
    <t>O16399</t>
  </si>
  <si>
    <t>O16400</t>
  </si>
  <si>
    <t>00285</t>
  </si>
  <si>
    <t>O16401</t>
  </si>
  <si>
    <t>O16402</t>
  </si>
  <si>
    <t>O16404</t>
  </si>
  <si>
    <t>00280</t>
  </si>
  <si>
    <t>O16405</t>
  </si>
  <si>
    <t>O16406</t>
  </si>
  <si>
    <t>O16407</t>
  </si>
  <si>
    <t>O16408</t>
  </si>
  <si>
    <t>O16409</t>
  </si>
  <si>
    <t>O16410</t>
  </si>
  <si>
    <t>0150</t>
  </si>
  <si>
    <t>0807</t>
  </si>
  <si>
    <t>O16411</t>
  </si>
  <si>
    <t>O16412</t>
  </si>
  <si>
    <t>O16413</t>
  </si>
  <si>
    <t>O16414</t>
  </si>
  <si>
    <t>O16415</t>
  </si>
  <si>
    <t>O16416</t>
  </si>
  <si>
    <t>O16417</t>
  </si>
  <si>
    <t>O16420</t>
  </si>
  <si>
    <t>O16421</t>
  </si>
  <si>
    <t>O16422</t>
  </si>
  <si>
    <t>O16423</t>
  </si>
  <si>
    <t>O16424</t>
  </si>
  <si>
    <t>O16425</t>
  </si>
  <si>
    <t>O16426</t>
  </si>
  <si>
    <t>O16427</t>
  </si>
  <si>
    <t>O16428</t>
  </si>
  <si>
    <t>O16429</t>
  </si>
  <si>
    <t>O16430</t>
  </si>
  <si>
    <t>O16431</t>
  </si>
  <si>
    <t>O16432</t>
  </si>
  <si>
    <t>O16433</t>
  </si>
  <si>
    <t>O16434</t>
  </si>
  <si>
    <t>O16435</t>
  </si>
  <si>
    <t>O16436</t>
  </si>
  <si>
    <t>O16437</t>
  </si>
  <si>
    <t>O16438</t>
  </si>
  <si>
    <t>O16439</t>
  </si>
  <si>
    <t>O16440</t>
  </si>
  <si>
    <t>O16441</t>
  </si>
  <si>
    <t>O16442</t>
  </si>
  <si>
    <t>O16443</t>
  </si>
  <si>
    <t>O16444</t>
  </si>
  <si>
    <t>O16445</t>
  </si>
  <si>
    <t>O16447</t>
  </si>
  <si>
    <t>O16448</t>
  </si>
  <si>
    <t>O16449</t>
  </si>
  <si>
    <t>O16450</t>
  </si>
  <si>
    <t>O16451</t>
  </si>
  <si>
    <t>O16454</t>
  </si>
  <si>
    <t>O16455</t>
  </si>
  <si>
    <t>O16457</t>
  </si>
  <si>
    <t>5401</t>
  </si>
  <si>
    <t>O16458</t>
  </si>
  <si>
    <t>O16474</t>
  </si>
  <si>
    <t>O16475</t>
  </si>
  <si>
    <t>O16480</t>
  </si>
  <si>
    <t>O16481</t>
  </si>
  <si>
    <t>O16505</t>
  </si>
  <si>
    <t>O16506</t>
  </si>
  <si>
    <t>O16507</t>
  </si>
  <si>
    <t>O16508</t>
  </si>
  <si>
    <t>O16510</t>
  </si>
  <si>
    <t>O16511</t>
  </si>
  <si>
    <t>O16514</t>
  </si>
  <si>
    <t>O16516</t>
  </si>
  <si>
    <t>70438</t>
  </si>
  <si>
    <t>O16517</t>
  </si>
  <si>
    <t>O16519</t>
  </si>
  <si>
    <t>O16521</t>
  </si>
  <si>
    <t>O16523</t>
  </si>
  <si>
    <t>O16524</t>
  </si>
  <si>
    <t>O16525</t>
  </si>
  <si>
    <t>O16536</t>
  </si>
  <si>
    <t>O16537</t>
  </si>
  <si>
    <t>O16538</t>
  </si>
  <si>
    <t>O16539</t>
  </si>
  <si>
    <t>O16540</t>
  </si>
  <si>
    <t>O16541</t>
  </si>
  <si>
    <t>O16542</t>
  </si>
  <si>
    <t>O16543</t>
  </si>
  <si>
    <t>O16546</t>
  </si>
  <si>
    <t>O16547</t>
  </si>
  <si>
    <t>00406</t>
  </si>
  <si>
    <t>O16548</t>
  </si>
  <si>
    <t>O16549</t>
  </si>
  <si>
    <t>O16550</t>
  </si>
  <si>
    <t>O16552</t>
  </si>
  <si>
    <t>O16553</t>
  </si>
  <si>
    <t>O16554</t>
  </si>
  <si>
    <t>O16555</t>
  </si>
  <si>
    <t>O16556</t>
  </si>
  <si>
    <t>O16557</t>
  </si>
  <si>
    <t>O16558</t>
  </si>
  <si>
    <t>O16564</t>
  </si>
  <si>
    <t>O16565</t>
  </si>
  <si>
    <t>O16566</t>
  </si>
  <si>
    <t>O16567</t>
  </si>
  <si>
    <t>O16568</t>
  </si>
  <si>
    <t>O16569</t>
  </si>
  <si>
    <t>O16575</t>
  </si>
  <si>
    <t>O16576</t>
  </si>
  <si>
    <t>O16577</t>
  </si>
  <si>
    <t>O16578</t>
  </si>
  <si>
    <t>O16579</t>
  </si>
  <si>
    <t>O16580</t>
  </si>
  <si>
    <t>O16581</t>
  </si>
  <si>
    <t>O16582</t>
  </si>
  <si>
    <t>O16583</t>
  </si>
  <si>
    <t>O16584</t>
  </si>
  <si>
    <t>O16585</t>
  </si>
  <si>
    <t>O16586</t>
  </si>
  <si>
    <t>O16587</t>
  </si>
  <si>
    <t>O16588</t>
  </si>
  <si>
    <t>O16589</t>
  </si>
  <si>
    <t>O16590</t>
  </si>
  <si>
    <t>O16591</t>
  </si>
  <si>
    <t>O16592</t>
  </si>
  <si>
    <t>O16594</t>
  </si>
  <si>
    <t>O16595</t>
  </si>
  <si>
    <t>O16596</t>
  </si>
  <si>
    <t>O16597</t>
  </si>
  <si>
    <t>O16598</t>
  </si>
  <si>
    <t>O16599</t>
  </si>
  <si>
    <t>O16600</t>
  </si>
  <si>
    <t>O16601</t>
  </si>
  <si>
    <t>O16602</t>
  </si>
  <si>
    <t>O16603</t>
  </si>
  <si>
    <t>O16604</t>
  </si>
  <si>
    <t>O16605</t>
  </si>
  <si>
    <t>O16606</t>
  </si>
  <si>
    <t>O16607</t>
  </si>
  <si>
    <t>O16608</t>
  </si>
  <si>
    <t>O16609</t>
  </si>
  <si>
    <t>O16610</t>
  </si>
  <si>
    <t>O16611</t>
  </si>
  <si>
    <t>O16612</t>
  </si>
  <si>
    <t>O16613</t>
  </si>
  <si>
    <t>O16614</t>
  </si>
  <si>
    <t>O16615</t>
  </si>
  <si>
    <t>O16616</t>
  </si>
  <si>
    <t>O16617</t>
  </si>
  <si>
    <t>O16618</t>
  </si>
  <si>
    <t>O16619</t>
  </si>
  <si>
    <t>O16620</t>
  </si>
  <si>
    <t>O16621</t>
  </si>
  <si>
    <t>O16622</t>
  </si>
  <si>
    <t>O16623</t>
  </si>
  <si>
    <t>O16624</t>
  </si>
  <si>
    <t>O16625</t>
  </si>
  <si>
    <t>O16626</t>
  </si>
  <si>
    <t>O16627</t>
  </si>
  <si>
    <t>00350</t>
  </si>
  <si>
    <t>O16628</t>
  </si>
  <si>
    <t>O16629</t>
  </si>
  <si>
    <t>O16630</t>
  </si>
  <si>
    <t>O16631</t>
  </si>
  <si>
    <t>O16632</t>
  </si>
  <si>
    <t>O16633</t>
  </si>
  <si>
    <t>00404</t>
  </si>
  <si>
    <t>O16634</t>
  </si>
  <si>
    <t>O16635</t>
  </si>
  <si>
    <t>O16636</t>
  </si>
  <si>
    <t>O16637</t>
  </si>
  <si>
    <t>O16638</t>
  </si>
  <si>
    <t>O16640</t>
  </si>
  <si>
    <t>O16643</t>
  </si>
  <si>
    <t>O16644</t>
  </si>
  <si>
    <t>O16646</t>
  </si>
  <si>
    <t>0230</t>
  </si>
  <si>
    <t>0439</t>
  </si>
  <si>
    <t>5801</t>
  </si>
  <si>
    <t>O16647</t>
  </si>
  <si>
    <t>O16653</t>
  </si>
  <si>
    <t>O16658</t>
  </si>
  <si>
    <t>O16659</t>
  </si>
  <si>
    <t>O16660</t>
  </si>
  <si>
    <t>O16662</t>
  </si>
  <si>
    <t>0453</t>
  </si>
  <si>
    <t>6405</t>
  </si>
  <si>
    <t>00157</t>
  </si>
  <si>
    <t>O16663</t>
  </si>
  <si>
    <t>O16664</t>
  </si>
  <si>
    <t>O16665</t>
  </si>
  <si>
    <t>6903</t>
  </si>
  <si>
    <t>00164</t>
  </si>
  <si>
    <t>O16668</t>
  </si>
  <si>
    <t>0413</t>
  </si>
  <si>
    <t>0809</t>
  </si>
  <si>
    <t>O16669</t>
  </si>
  <si>
    <t>O16670</t>
  </si>
  <si>
    <t>O16671</t>
  </si>
  <si>
    <t>O16672</t>
  </si>
  <si>
    <t>O16675</t>
  </si>
  <si>
    <t>O16676</t>
  </si>
  <si>
    <t>O16677</t>
  </si>
  <si>
    <t>O16678</t>
  </si>
  <si>
    <t>O16679</t>
  </si>
  <si>
    <t>O16680</t>
  </si>
  <si>
    <t>O16681</t>
  </si>
  <si>
    <t>O16682</t>
  </si>
  <si>
    <t>O16683</t>
  </si>
  <si>
    <t>O16684</t>
  </si>
  <si>
    <t>O16685</t>
  </si>
  <si>
    <t>00543</t>
  </si>
  <si>
    <t>O16686</t>
  </si>
  <si>
    <t>O16687</t>
  </si>
  <si>
    <t>O16688</t>
  </si>
  <si>
    <t>O16689</t>
  </si>
  <si>
    <t>O16690</t>
  </si>
  <si>
    <t>O16691</t>
  </si>
  <si>
    <t>O16692</t>
  </si>
  <si>
    <t>O16693</t>
  </si>
  <si>
    <t>O16694</t>
  </si>
  <si>
    <t>00368</t>
  </si>
  <si>
    <t>O16695</t>
  </si>
  <si>
    <t>O16696</t>
  </si>
  <si>
    <t>O16697</t>
  </si>
  <si>
    <t>O16698</t>
  </si>
  <si>
    <t>O16699</t>
  </si>
  <si>
    <t>O16700</t>
  </si>
  <si>
    <t>O16701</t>
  </si>
  <si>
    <t>O16702</t>
  </si>
  <si>
    <t>O16703</t>
  </si>
  <si>
    <t>O16704</t>
  </si>
  <si>
    <t>O16705</t>
  </si>
  <si>
    <t>O16706</t>
  </si>
  <si>
    <t>O16707</t>
  </si>
  <si>
    <t>O16708</t>
  </si>
  <si>
    <t>O16709</t>
  </si>
  <si>
    <t>O16710</t>
  </si>
  <si>
    <t>O16711</t>
  </si>
  <si>
    <t>O16712</t>
  </si>
  <si>
    <t>O16713</t>
  </si>
  <si>
    <t>O16714</t>
  </si>
  <si>
    <t>O16715</t>
  </si>
  <si>
    <t>O16716</t>
  </si>
  <si>
    <t>O16717</t>
  </si>
  <si>
    <t>O16718</t>
  </si>
  <si>
    <t>O16719</t>
  </si>
  <si>
    <t>O16720</t>
  </si>
  <si>
    <t>O16721</t>
  </si>
  <si>
    <t>O16722</t>
  </si>
  <si>
    <t>O16723</t>
  </si>
  <si>
    <t>O16724</t>
  </si>
  <si>
    <t>O16725</t>
  </si>
  <si>
    <t>O16726</t>
  </si>
  <si>
    <t>O16727</t>
  </si>
  <si>
    <t>O16729</t>
  </si>
  <si>
    <t>O16730</t>
  </si>
  <si>
    <t>O16731</t>
  </si>
  <si>
    <t>O16732</t>
  </si>
  <si>
    <t>O16733</t>
  </si>
  <si>
    <t>O16734</t>
  </si>
  <si>
    <t>O16735</t>
  </si>
  <si>
    <t>O16736</t>
  </si>
  <si>
    <t>O16737</t>
  </si>
  <si>
    <t>O16738</t>
  </si>
  <si>
    <t>O16739</t>
  </si>
  <si>
    <t>O16740</t>
  </si>
  <si>
    <t>O16741</t>
  </si>
  <si>
    <t>O16742</t>
  </si>
  <si>
    <t>O16743</t>
  </si>
  <si>
    <t>O16744</t>
  </si>
  <si>
    <t>O16745</t>
  </si>
  <si>
    <t>O16746</t>
  </si>
  <si>
    <t>0253</t>
  </si>
  <si>
    <t>O16747</t>
  </si>
  <si>
    <t>O16748</t>
  </si>
  <si>
    <t>O16749</t>
  </si>
  <si>
    <t>O16751</t>
  </si>
  <si>
    <t>O16752</t>
  </si>
  <si>
    <t>O16753</t>
  </si>
  <si>
    <t>O16755</t>
  </si>
  <si>
    <t>O16756</t>
  </si>
  <si>
    <t>O16757</t>
  </si>
  <si>
    <t>O16758</t>
  </si>
  <si>
    <t>O16759</t>
  </si>
  <si>
    <t>O16760</t>
  </si>
  <si>
    <t>O16761</t>
  </si>
  <si>
    <t>O16771</t>
  </si>
  <si>
    <t>O16772</t>
  </si>
  <si>
    <t>O16773</t>
  </si>
  <si>
    <t>O16774</t>
  </si>
  <si>
    <t>O16777</t>
  </si>
  <si>
    <t>O16779</t>
  </si>
  <si>
    <t>O16780</t>
  </si>
  <si>
    <t>0254</t>
  </si>
  <si>
    <t>6408</t>
  </si>
  <si>
    <t>O16781</t>
  </si>
  <si>
    <t>O16782</t>
  </si>
  <si>
    <t>O16783</t>
  </si>
  <si>
    <t>O16784</t>
  </si>
  <si>
    <t>0473</t>
  </si>
  <si>
    <t>6602</t>
  </si>
  <si>
    <t>O16785</t>
  </si>
  <si>
    <t>O16786</t>
  </si>
  <si>
    <t>O16787</t>
  </si>
  <si>
    <t>O16789</t>
  </si>
  <si>
    <t>O16790</t>
  </si>
  <si>
    <t>O16791</t>
  </si>
  <si>
    <t>O16792</t>
  </si>
  <si>
    <t>O16793</t>
  </si>
  <si>
    <t>O16794</t>
  </si>
  <si>
    <t>O16795</t>
  </si>
  <si>
    <t>O16796</t>
  </si>
  <si>
    <t>O16797</t>
  </si>
  <si>
    <t>O16798</t>
  </si>
  <si>
    <t>O16799</t>
  </si>
  <si>
    <t>O16800</t>
  </si>
  <si>
    <t>O16801</t>
  </si>
  <si>
    <t>O16802</t>
  </si>
  <si>
    <t>O16803</t>
  </si>
  <si>
    <t>O16804</t>
  </si>
  <si>
    <t>O16805</t>
  </si>
  <si>
    <t>O16806</t>
  </si>
  <si>
    <t>O16807</t>
  </si>
  <si>
    <t>O16809</t>
  </si>
  <si>
    <t>O16810</t>
  </si>
  <si>
    <t>O16811</t>
  </si>
  <si>
    <t>O16812</t>
  </si>
  <si>
    <t>O16813</t>
  </si>
  <si>
    <t>O16814</t>
  </si>
  <si>
    <t>O16815</t>
  </si>
  <si>
    <t>O16816</t>
  </si>
  <si>
    <t>O16817</t>
  </si>
  <si>
    <t>O16818</t>
  </si>
  <si>
    <t>O16819</t>
  </si>
  <si>
    <t>O16820</t>
  </si>
  <si>
    <t>O16821</t>
  </si>
  <si>
    <t>O16822</t>
  </si>
  <si>
    <t>O16823</t>
  </si>
  <si>
    <t>O16824</t>
  </si>
  <si>
    <t>O16825</t>
  </si>
  <si>
    <t>O16826</t>
  </si>
  <si>
    <t>O16827</t>
  </si>
  <si>
    <t>O16828</t>
  </si>
  <si>
    <t>O16829</t>
  </si>
  <si>
    <t>O16830</t>
  </si>
  <si>
    <t>O16831</t>
  </si>
  <si>
    <t>O16832</t>
  </si>
  <si>
    <t>O16833</t>
  </si>
  <si>
    <t>O16834</t>
  </si>
  <si>
    <t>O16835</t>
  </si>
  <si>
    <t>O16836</t>
  </si>
  <si>
    <t>O16837</t>
  </si>
  <si>
    <t>O16838</t>
  </si>
  <si>
    <t>O16839</t>
  </si>
  <si>
    <t>O16840</t>
  </si>
  <si>
    <t>O16841</t>
  </si>
  <si>
    <t>O16842</t>
  </si>
  <si>
    <t>O16843</t>
  </si>
  <si>
    <t>O16844</t>
  </si>
  <si>
    <t>O16846</t>
  </si>
  <si>
    <t>O16847</t>
  </si>
  <si>
    <t>O16849</t>
  </si>
  <si>
    <t>O16851</t>
  </si>
  <si>
    <t>O16853</t>
  </si>
  <si>
    <t>O16854</t>
  </si>
  <si>
    <t>O16855</t>
  </si>
  <si>
    <t>O16856</t>
  </si>
  <si>
    <t>O16857</t>
  </si>
  <si>
    <t>O16858</t>
  </si>
  <si>
    <t>O16859</t>
  </si>
  <si>
    <t>O16860</t>
  </si>
  <si>
    <t>O16861</t>
  </si>
  <si>
    <t>O16862</t>
  </si>
  <si>
    <t>O16863</t>
  </si>
  <si>
    <t>O16864</t>
  </si>
  <si>
    <t>O16865</t>
  </si>
  <si>
    <t>O16866</t>
  </si>
  <si>
    <t>O16867</t>
  </si>
  <si>
    <t>O16868</t>
  </si>
  <si>
    <t>O16869</t>
  </si>
  <si>
    <t>O16870</t>
  </si>
  <si>
    <t>O16871</t>
  </si>
  <si>
    <t>O16872</t>
  </si>
  <si>
    <t>O16873</t>
  </si>
  <si>
    <t>O16874</t>
  </si>
  <si>
    <t>O16875</t>
  </si>
  <si>
    <t>O16876</t>
  </si>
  <si>
    <t>O16877</t>
  </si>
  <si>
    <t>O16878</t>
  </si>
  <si>
    <t>O16879</t>
  </si>
  <si>
    <t>O16880</t>
  </si>
  <si>
    <t>O16881</t>
  </si>
  <si>
    <t>O16882</t>
  </si>
  <si>
    <t>O16883</t>
  </si>
  <si>
    <t>O16884</t>
  </si>
  <si>
    <t>O16885</t>
  </si>
  <si>
    <t>O16886</t>
  </si>
  <si>
    <t>O16887</t>
  </si>
  <si>
    <t>O16888</t>
  </si>
  <si>
    <t>O16889</t>
  </si>
  <si>
    <t>O16890</t>
  </si>
  <si>
    <t>O16891</t>
  </si>
  <si>
    <t>O16892</t>
  </si>
  <si>
    <t>O16893</t>
  </si>
  <si>
    <t>O16894</t>
  </si>
  <si>
    <t>O16895</t>
  </si>
  <si>
    <t>O16896</t>
  </si>
  <si>
    <t>O16897</t>
  </si>
  <si>
    <t>O16898</t>
  </si>
  <si>
    <t>O16899</t>
  </si>
  <si>
    <t>O16900</t>
  </si>
  <si>
    <t>O16904</t>
  </si>
  <si>
    <t>O16905</t>
  </si>
  <si>
    <t>O16906</t>
  </si>
  <si>
    <t>O16907</t>
  </si>
  <si>
    <t>O16908</t>
  </si>
  <si>
    <t>O16909</t>
  </si>
  <si>
    <t>O16910</t>
  </si>
  <si>
    <t>O16911</t>
  </si>
  <si>
    <t>O16912</t>
  </si>
  <si>
    <t>O16913</t>
  </si>
  <si>
    <t>O16914</t>
  </si>
  <si>
    <t>O16915</t>
  </si>
  <si>
    <t>O16916</t>
  </si>
  <si>
    <t>O16917</t>
  </si>
  <si>
    <t>O16918</t>
  </si>
  <si>
    <t>O16919</t>
  </si>
  <si>
    <t>O16920</t>
  </si>
  <si>
    <t>O16921</t>
  </si>
  <si>
    <t>O16922</t>
  </si>
  <si>
    <t>O16923</t>
  </si>
  <si>
    <t>O16924</t>
  </si>
  <si>
    <t>O16925</t>
  </si>
  <si>
    <t>O16926</t>
  </si>
  <si>
    <t>O16927</t>
  </si>
  <si>
    <t>O16928</t>
  </si>
  <si>
    <t>O16929</t>
  </si>
  <si>
    <t>O16931</t>
  </si>
  <si>
    <t>O16932</t>
  </si>
  <si>
    <t>O16933</t>
  </si>
  <si>
    <t>O16934</t>
  </si>
  <si>
    <t>O16938</t>
  </si>
  <si>
    <t>O16939</t>
  </si>
  <si>
    <t>O16940</t>
  </si>
  <si>
    <t>O16941</t>
  </si>
  <si>
    <t>O16942</t>
  </si>
  <si>
    <t>O16944</t>
  </si>
  <si>
    <t>O16946</t>
  </si>
  <si>
    <t>O16947</t>
  </si>
  <si>
    <t>O16948</t>
  </si>
  <si>
    <t>O16949</t>
  </si>
  <si>
    <t>O16950</t>
  </si>
  <si>
    <t>O16951</t>
  </si>
  <si>
    <t>O16952</t>
  </si>
  <si>
    <t>O16953</t>
  </si>
  <si>
    <t>O16954</t>
  </si>
  <si>
    <t>O16955</t>
  </si>
  <si>
    <t>O16957</t>
  </si>
  <si>
    <t>O16959</t>
  </si>
  <si>
    <t>O16960</t>
  </si>
  <si>
    <t>GRUP_A</t>
  </si>
  <si>
    <t>pct.6 din Note la tabelul 2 din anexa nr.3</t>
  </si>
  <si>
    <t>pct.7 din Note la tabelul 2 din anexa nr.3</t>
  </si>
  <si>
    <t>nici un titlu</t>
  </si>
  <si>
    <t>Deviere de clasa aplicabila</t>
  </si>
  <si>
    <t>pct.8 din Note la tabelul 2 din anexa nr.3</t>
  </si>
  <si>
    <t>doctor habilitat</t>
  </si>
  <si>
    <t>pct.9 din Note la tabelul 2 din anexa nr.3</t>
  </si>
  <si>
    <t>profesor universitar</t>
  </si>
  <si>
    <t>pct.13 din Note la tabelul 2 din anexa nr.3</t>
  </si>
  <si>
    <t>profesor cercetător</t>
  </si>
  <si>
    <t>pct.14 din Note la tabelul 2 din anexa nr.3</t>
  </si>
  <si>
    <t>doctor</t>
  </si>
  <si>
    <t>pct.15 din Note la tabelul 2 din anexa nr.3</t>
  </si>
  <si>
    <t>conferențiar universitar</t>
  </si>
  <si>
    <t>pct.16 din Note la tabelul 2 din anexa nr.3</t>
  </si>
  <si>
    <t>conferențiar cercetător</t>
  </si>
  <si>
    <t>pct.17 din Note la tabelul 2 din anexa nr.3</t>
  </si>
  <si>
    <t>pct.18 din Note la tabelul 2 din anexa nr.3</t>
  </si>
  <si>
    <t>Nici un titlu</t>
  </si>
  <si>
    <t>pct.18 prim din Note la tabelul 2 din anexa nr.3</t>
  </si>
  <si>
    <t>Artist al Poporului</t>
  </si>
  <si>
    <t>pct.19 din Note la tabelul 2 din anexa nr.3</t>
  </si>
  <si>
    <t>Maestru în Artă</t>
  </si>
  <si>
    <t>pct.20 din Note la tabelul 2 din anexa nr.3</t>
  </si>
  <si>
    <t>Emerit</t>
  </si>
  <si>
    <t>pct.1 din Note la tabelul 3 din anexa nr.3</t>
  </si>
  <si>
    <t>Om Emerit</t>
  </si>
  <si>
    <t>pct.2 din Note la tabelul 3 din anexa nr.3</t>
  </si>
  <si>
    <t>Maestru al Literaturii</t>
  </si>
  <si>
    <t>GRUP_B</t>
  </si>
  <si>
    <t>pct.2 din Note la tabelul 2 din anexa nr.4</t>
  </si>
  <si>
    <t>Meșter-Faur</t>
  </si>
  <si>
    <t>pct.4 din Note la tabelul 2 din anexa nr.4</t>
  </si>
  <si>
    <t>Maestru Emerit al Sportului</t>
  </si>
  <si>
    <t>GRUP_C</t>
  </si>
  <si>
    <t>pct.6 din Note la tabelul 2 din anexa nr.4</t>
  </si>
  <si>
    <t>Mestru Internațional al Sportului</t>
  </si>
  <si>
    <t>pct.7 din Note la tabelul 2 din anexa nr.4</t>
  </si>
  <si>
    <t>Mare Maestru Internațional</t>
  </si>
  <si>
    <t>pct.8 din Note la tabelul 2 din anexa nr.4</t>
  </si>
  <si>
    <t>Maestru al Sportului</t>
  </si>
  <si>
    <t>pct.2 din Note la tabelul din anexa nr.5</t>
  </si>
  <si>
    <t>pct.4 din Note la tabelul din anexa nr.5</t>
  </si>
  <si>
    <t>pct.5 din Note la tabelul din anexa nr.5</t>
  </si>
  <si>
    <t>Cadrele didactice, inclusiv cele cu profil sportiv, cărora li s-au acordat grade didactice – superior, I sau II – beneficiază, pentru timpul efectiv lucrat în funcţiile sau specialităţile pentru care au fost conferite gradele în cauză, de spor lunar în mărime de:
– 1500 de lei pentru gradul didactic II;
– 2800 de lei pentru gradul didactic I;
– 4000 de lei pentru gradul didactic superior.</t>
  </si>
  <si>
    <t>GRUP_D</t>
  </si>
  <si>
    <t>pct.3 din Note la tabelul din anexa nr.6</t>
  </si>
  <si>
    <t>pct.4 din Note la tabelul din anexa nr.6</t>
  </si>
  <si>
    <t>pct.5 din Note la tabelul din anexa nr.6</t>
  </si>
  <si>
    <t>nici un grad</t>
  </si>
  <si>
    <t>pct.6 din Note la tabelul din anexa nr.6</t>
  </si>
  <si>
    <t>gradul didactic II</t>
  </si>
  <si>
    <t>pct.9 din Note la tabelul din anexa nr.6</t>
  </si>
  <si>
    <t>gradul didactic I</t>
  </si>
  <si>
    <t>gradul didactic superior</t>
  </si>
  <si>
    <t>pct.10 din Note la tabelul din anexa nr.6</t>
  </si>
  <si>
    <t>cadrele cu funcţii de conducere din instituţiile de învăţământ general şi profesional tehnic cărora li s-au acordat grade manageriale – superior, unu sau doi – beneficiază, proporţional timpului efectiv lucrat în funcţiile pentru care au fost conferite gradele în cauză, de spor lunar în mărime de:
– 1000 de lei pentru gradul managerial doi;
– 1500 de lei pentru gradul managerial unu;
 2000 de lei pentru gradul managerial superior.</t>
  </si>
  <si>
    <t>GRUP_E</t>
  </si>
  <si>
    <t>pct.3 din Note la tabelul 1 din anexa nr.7</t>
  </si>
  <si>
    <t>pct.4 din Note la tabelul 1 din anexa nr.7</t>
  </si>
  <si>
    <t>gradul managerial doi</t>
  </si>
  <si>
    <t>pct.7 din Note la tabelul 1 din anexa nr.7</t>
  </si>
  <si>
    <t>gradul managerial unu</t>
  </si>
  <si>
    <t xml:space="preserve"> +(2-4)</t>
  </si>
  <si>
    <t>pct.8 din Note la tabelul 1 din anexa nr.7</t>
  </si>
  <si>
    <t>gradul managerial superior</t>
  </si>
  <si>
    <t>pct.9 din Note la tabelul 1 din anexa nr.7</t>
  </si>
  <si>
    <t>pct.10 din Note la tabelul 1 din anexa nr.7</t>
  </si>
  <si>
    <t>pct.11 din Note la tabelul 1 din anexa nr.7</t>
  </si>
  <si>
    <t>pct.12 din Note la tabelul 1 din anexa nr.7</t>
  </si>
  <si>
    <t>pct.14 din Note la tabelul 1 din anexa nr.7</t>
  </si>
  <si>
    <t>pct.16 din Note la tabelul 1 din anexa nr.7</t>
  </si>
  <si>
    <t>GRUP_F</t>
  </si>
  <si>
    <t>pct.1 din Note la tabelul din anexa nr.8</t>
  </si>
  <si>
    <t>pct.5 din Note la tabelul din anexa nr.8</t>
  </si>
  <si>
    <t>pct.8 din Note la tabelul din anexa nr.8</t>
  </si>
  <si>
    <t>pct.10 din Note la tabelul din anexa nr.8</t>
  </si>
  <si>
    <t>pct.11 din Note la tabelul din anexa nr.8</t>
  </si>
  <si>
    <t>pct.13 din Note la tabelul din anexa nr.8</t>
  </si>
  <si>
    <t>GRUP_G</t>
  </si>
  <si>
    <t>pct.1 din Note la tabelul din anexa nr.9</t>
  </si>
  <si>
    <t>pct.4 din Note la tabelul din anexa nr.9</t>
  </si>
  <si>
    <t>pct.6 din Note la tabelul din anexa nr.9</t>
  </si>
  <si>
    <t>pct.10 din Note la tabelul din anexa nr.9</t>
  </si>
  <si>
    <t>pct.12 din Note la tabelul din anexa nr.9</t>
  </si>
  <si>
    <t>pct.13 din Note la tabelul din anexa nr.9</t>
  </si>
  <si>
    <t>pct.14 din Note la tabelul din anexa nr.9</t>
  </si>
  <si>
    <t>pct.16 din Note la tabelul din anexa nr.9</t>
  </si>
  <si>
    <t>pct.17 din Note la tabelul din anexa nr.9</t>
  </si>
  <si>
    <t>pct.18 din Note la tabelul din anexa nr.9</t>
  </si>
  <si>
    <t>GRUP_H</t>
  </si>
  <si>
    <t>pct.3 din Note la tabelul din anexa nr.10</t>
  </si>
  <si>
    <t>pct.7 din Note la tabelul din anexa nr.10</t>
  </si>
  <si>
    <t>pct.8 din Note la tabelul din anexa nr.10</t>
  </si>
  <si>
    <t>pct.9 din Note la tabelul din anexa nr.10</t>
  </si>
  <si>
    <t>pct.10 din Note la tabelul din anexa nr.10</t>
  </si>
  <si>
    <t>pct.12 din Note la tabelul din anexa nr.10</t>
  </si>
  <si>
    <t>pct.13 din Note la tabelul din anexa nr.10</t>
  </si>
  <si>
    <t>pct.14 din Note la tabelul din anexa nr.10</t>
  </si>
  <si>
    <t xml:space="preserve"> + (2-6)</t>
  </si>
  <si>
    <t xml:space="preserve"> - (2-4)</t>
  </si>
  <si>
    <t>c36</t>
  </si>
  <si>
    <t>c37</t>
  </si>
  <si>
    <t>c38</t>
  </si>
  <si>
    <t>P_E</t>
  </si>
  <si>
    <t>FC</t>
  </si>
  <si>
    <t>F</t>
  </si>
  <si>
    <t>H</t>
  </si>
  <si>
    <t>G</t>
  </si>
  <si>
    <t>Grila de salarizare</t>
  </si>
  <si>
    <t>Categorii de angajati conform codurilor functiilor</t>
  </si>
  <si>
    <t>Gradul de salarizare</t>
  </si>
  <si>
    <t>Clasa de salarizare</t>
  </si>
  <si>
    <t>Coeficientul de salarizare</t>
  </si>
  <si>
    <t>categoria</t>
  </si>
  <si>
    <t>cod</t>
  </si>
  <si>
    <t>Grupuri ocupationale</t>
  </si>
  <si>
    <t>Cod grupa</t>
  </si>
  <si>
    <t>Cod functie</t>
  </si>
  <si>
    <t>Clasa</t>
  </si>
  <si>
    <t>coeficient</t>
  </si>
  <si>
    <t>funcții de demnitate publică</t>
  </si>
  <si>
    <t>GRUP_A1</t>
  </si>
  <si>
    <t>„Administrație publică (A)”</t>
  </si>
  <si>
    <t>A1001</t>
  </si>
  <si>
    <t>Președinte al Republicii Moldova</t>
  </si>
  <si>
    <t>funcționari publici, inclusiv cu statut special din serviciu diplomatic, SV, SF, SPCSB, ANI</t>
  </si>
  <si>
    <t>GRUP_A2</t>
  </si>
  <si>
    <t>A1002</t>
  </si>
  <si>
    <t>Prim-ministru</t>
  </si>
  <si>
    <t>funcții din cabinetul persoanelor cu funcții de demnitate publică</t>
  </si>
  <si>
    <t>GRUP_A5</t>
  </si>
  <si>
    <t>A1003</t>
  </si>
  <si>
    <t>Președinte al Parlamentului</t>
  </si>
  <si>
    <t>judecători și procurori</t>
  </si>
  <si>
    <t>GRUP_B1</t>
  </si>
  <si>
    <t>„Justiție (B)”</t>
  </si>
  <si>
    <t>A1004</t>
  </si>
  <si>
    <t>Președinte</t>
  </si>
  <si>
    <t>personal de specialitate din domeniul expertizei judiciare, formării judiciare și asistenței juridice garantate de stat</t>
  </si>
  <si>
    <t>GRUP_B6</t>
  </si>
  <si>
    <t>A1005</t>
  </si>
  <si>
    <t>Vicepreședinte al Parlamentului</t>
  </si>
  <si>
    <t>funcții cu statut special din apărare națională</t>
  </si>
  <si>
    <t>GRUP_C3</t>
  </si>
  <si>
    <t>„Apărare națională (C)”</t>
  </si>
  <si>
    <t>A1006</t>
  </si>
  <si>
    <t>Prim-viceprim-ministru</t>
  </si>
  <si>
    <t>funcții cu statut special din ordinea publică și securitatea statului: MAI, CNA, SPCSB, SIS, SPPS, ANPenit</t>
  </si>
  <si>
    <t>GRUP_D3</t>
  </si>
  <si>
    <t>„Ordine publică și securitate a statului”</t>
  </si>
  <si>
    <t>A1007</t>
  </si>
  <si>
    <t>Viceprim-ministru</t>
  </si>
  <si>
    <t xml:space="preserve">personal didactic și științifico-didactic </t>
  </si>
  <si>
    <t>GRUP_E4</t>
  </si>
  <si>
    <t>„Învățămînt și cercetare (E)”</t>
  </si>
  <si>
    <t>A1008</t>
  </si>
  <si>
    <t>Ministru</t>
  </si>
  <si>
    <t>personal didactic auxiliar și de deservire din învățămînt</t>
  </si>
  <si>
    <t>GRUP_E6</t>
  </si>
  <si>
    <t>A1009</t>
  </si>
  <si>
    <t>Vicepreședinte, secretar</t>
  </si>
  <si>
    <t>personal de specialitate specific din domeniul culturii, tineretului și sportului</t>
  </si>
  <si>
    <t>GRUP_F6</t>
  </si>
  <si>
    <t>„Cultură, tineret și sport (F)”</t>
  </si>
  <si>
    <t>A1010</t>
  </si>
  <si>
    <t>Președinte al comisiei permanente</t>
  </si>
  <si>
    <t>personal de specialitate din domeniul asistență socială și sănătate</t>
  </si>
  <si>
    <t>GRUP_G6</t>
  </si>
  <si>
    <t>"Asistenţă socială şi sănătate (G)"</t>
  </si>
  <si>
    <t>A1011</t>
  </si>
  <si>
    <t>Membru al Biroului permanent</t>
  </si>
  <si>
    <t>personal de specialitate, de deservire tehnică, auxiliar și muncitoresc</t>
  </si>
  <si>
    <t>GRUP_H6</t>
  </si>
  <si>
    <t>„Funcții complexe (H)”</t>
  </si>
  <si>
    <t>A1012</t>
  </si>
  <si>
    <t>A1013</t>
  </si>
  <si>
    <t>Avocatul Poporului</t>
  </si>
  <si>
    <t>A1014</t>
  </si>
  <si>
    <t>Director general (director) autoritate publică autonomă</t>
  </si>
  <si>
    <t>A1015</t>
  </si>
  <si>
    <t>Avocatul Poporului pentru drepturile copilului</t>
  </si>
  <si>
    <t>A1016</t>
  </si>
  <si>
    <t>Vicepreședinte al comisiei permanente</t>
  </si>
  <si>
    <t>A1017</t>
  </si>
  <si>
    <t>Secretar al comisiei permanente</t>
  </si>
  <si>
    <t>A1018</t>
  </si>
  <si>
    <t>Membru</t>
  </si>
  <si>
    <t>A1019</t>
  </si>
  <si>
    <t>Vicepreședinte</t>
  </si>
  <si>
    <t>A1020</t>
  </si>
  <si>
    <t>Secretar</t>
  </si>
  <si>
    <t>A1021</t>
  </si>
  <si>
    <t>Adjunct al Avocatului Poporului</t>
  </si>
  <si>
    <t>A1022</t>
  </si>
  <si>
    <t>Director general (director) adjunct autoritate publică autonomă</t>
  </si>
  <si>
    <t>A1023</t>
  </si>
  <si>
    <t>Deputat</t>
  </si>
  <si>
    <t>A1024</t>
  </si>
  <si>
    <t>Director general autoritate administrativă centrală, conducător (director, şef) al autorităţii administrative din subordinea ministerului</t>
  </si>
  <si>
    <t>A1025</t>
  </si>
  <si>
    <t>Primar general al municipiului Chișinău</t>
  </si>
  <si>
    <t>A1026</t>
  </si>
  <si>
    <t>Guvernator (Bașcan) al Unității teritoriale autonome Găgăuzia</t>
  </si>
  <si>
    <t>A1027</t>
  </si>
  <si>
    <t>Președinte al Adunării Populare a Unității teritoriale autonome Găgăuzia</t>
  </si>
  <si>
    <t>A1028</t>
  </si>
  <si>
    <t>Prim-vicepreședinte al Comitetului Executiv al Unității teritoriale autonome Găgăuzia</t>
  </si>
  <si>
    <t>A1029</t>
  </si>
  <si>
    <t>Director general (director) adjunct autoritate administrativă centrală</t>
  </si>
  <si>
    <t>A1030</t>
  </si>
  <si>
    <t>Viceprimar al municipiului Chișinău</t>
  </si>
  <si>
    <t>A1031</t>
  </si>
  <si>
    <t>Primar al municipiului Bălți, Primar al municipiului Bender, Primar al municipiului Tiraspol</t>
  </si>
  <si>
    <t>A1032</t>
  </si>
  <si>
    <t>Președinte de raion (cu peste 100000 de locuitori)</t>
  </si>
  <si>
    <t>A1033</t>
  </si>
  <si>
    <t>Vicepreședinte al Comitetului Executiv al Unității teritoriale autonome Găgăuzia</t>
  </si>
  <si>
    <t>A1034</t>
  </si>
  <si>
    <t>A1035</t>
  </si>
  <si>
    <t>Vicepreședinte al Adunării Populare a Unității teritoriale autonome Găgăuzia</t>
  </si>
  <si>
    <t>A1036</t>
  </si>
  <si>
    <t>Agent guvernamental</t>
  </si>
  <si>
    <t>A1037</t>
  </si>
  <si>
    <t>Pretor al sectorului municipiului Chișinău</t>
  </si>
  <si>
    <t>A1038</t>
  </si>
  <si>
    <t>Viceprimar al municipiului Bălți, Viceprimar al municipiului Bender, Viceprimar al municipiului Tiraspol</t>
  </si>
  <si>
    <t>A1039</t>
  </si>
  <si>
    <t>Vicepreședinte de raion (cu peste 100000 de locuitori)</t>
  </si>
  <si>
    <t>A1040</t>
  </si>
  <si>
    <t>Președinte de raion (cu 50000–100000 de locuitori)</t>
  </si>
  <si>
    <t>A1041</t>
  </si>
  <si>
    <t>Consilier pentru soluționarea contestațiilor</t>
  </si>
  <si>
    <t>A1042</t>
  </si>
  <si>
    <t>Vicepretor al sectorului municipiului Chișinău</t>
  </si>
  <si>
    <t>A1043</t>
  </si>
  <si>
    <t xml:space="preserve">Vicepreședinte de raion (cu 50000–100000 de locuitori) </t>
  </si>
  <si>
    <t>A1044</t>
  </si>
  <si>
    <t>Președinte de raion (cu pînă la 50000 de locuitori)</t>
  </si>
  <si>
    <t>A1045</t>
  </si>
  <si>
    <t>Vicepreședinte de raion (cu pînă la 50000 de locuitori)</t>
  </si>
  <si>
    <t>A1046</t>
  </si>
  <si>
    <t>Președinte al comisiei permanente a Adunării Populare a Unității teritoriale autonome Găgăuzia</t>
  </si>
  <si>
    <t>A1047</t>
  </si>
  <si>
    <t>Primar de oraș (municipiu) (cu peste 20000 de locuitori)</t>
  </si>
  <si>
    <t>A1048</t>
  </si>
  <si>
    <t>Viceprimar de oraș (municipiu) (cu peste 20000 de locuitori)</t>
  </si>
  <si>
    <t>A1049</t>
  </si>
  <si>
    <t>Primar de oraș, sat (comună) (cu 9501–20000 de locuitori)</t>
  </si>
  <si>
    <t>A1050</t>
  </si>
  <si>
    <t>Primar de oraș, sat (comună) (cu 5001–9500 de locuitori)</t>
  </si>
  <si>
    <t>A1051</t>
  </si>
  <si>
    <t>Viceprimar de oraș, sat (comună) (cu 9501–20000 de locuitori)</t>
  </si>
  <si>
    <t>A1052</t>
  </si>
  <si>
    <t>Viceprimar de oraș, sat (comună) (cu 5001–9500 de locuitori)</t>
  </si>
  <si>
    <t>A1053</t>
  </si>
  <si>
    <t xml:space="preserve">Primar de oraș, sat (comună) (cu 3501–5000 de locuitori) </t>
  </si>
  <si>
    <t>A1054</t>
  </si>
  <si>
    <t>Primar de oraș, sat (comună) (cu 1501–3500 de locuitori)</t>
  </si>
  <si>
    <t>A1055</t>
  </si>
  <si>
    <t>Primar de oraș, sat (comună) (cu pînă la 1500 de locuitori)</t>
  </si>
  <si>
    <t>A1056</t>
  </si>
  <si>
    <t>Secretar general al Parlamentului, Secretar general al Aparatului Președintelui Republicii Moldova, Secretar general al Guvernului</t>
  </si>
  <si>
    <t>A1057</t>
  </si>
  <si>
    <t>Secretar de stat al Guvernului, secretar de stat</t>
  </si>
  <si>
    <t>A1058</t>
  </si>
  <si>
    <t>Şef oficiu teritorial</t>
  </si>
  <si>
    <t>A1059</t>
  </si>
  <si>
    <t>Şef adjunct oficiu teritorial</t>
  </si>
  <si>
    <t>A1060</t>
  </si>
  <si>
    <t>Preşedinte al Consiliului Electoral Central al Găgăuziei</t>
  </si>
  <si>
    <t>A1061</t>
  </si>
  <si>
    <t>Secretar al Consiliului Electoral Central al Găgăuziei</t>
  </si>
  <si>
    <t>A2002</t>
  </si>
  <si>
    <t>Secretar general al ministerului</t>
  </si>
  <si>
    <t>A2003</t>
  </si>
  <si>
    <t>Şef al aparatului/şef al Secretariatului/secretar general</t>
  </si>
  <si>
    <t>A2004</t>
  </si>
  <si>
    <t>Secretar general adjunct</t>
  </si>
  <si>
    <t>A2006</t>
  </si>
  <si>
    <t>Şef adjunct al aparatului/şef adjunct al Secretariatului/secretar general adjunct</t>
  </si>
  <si>
    <t>A2008</t>
  </si>
  <si>
    <t>Șef al aparatului Curții de Conturi</t>
  </si>
  <si>
    <t>A2009</t>
  </si>
  <si>
    <t>Secretar general al Oficiului Avocatului Poporului</t>
  </si>
  <si>
    <t>A2010</t>
  </si>
  <si>
    <t>Director general adjunct, adjunct al conducătorului (director adjunct, şef adjunct) al autorităţii administrative din subordinea ministerului, Preşedinte al Consiliului Agenţiei Naţionale de Asigurare a Calităţii în Educaţie şi Cercetare, Director al Agenţiei Naţionale pentru Curriculum şi Evaluare</t>
  </si>
  <si>
    <t>A2015</t>
  </si>
  <si>
    <t>Ambasador extraordinar și plenipotențiar</t>
  </si>
  <si>
    <t>A2016</t>
  </si>
  <si>
    <t>Reprezentant permanent sau delegat pe lîngă o organizație internațională</t>
  </si>
  <si>
    <t>A2017</t>
  </si>
  <si>
    <t>Ambasador cu misiuni speciale</t>
  </si>
  <si>
    <t>A2018</t>
  </si>
  <si>
    <t>Șef birou vamal</t>
  </si>
  <si>
    <t>A2019</t>
  </si>
  <si>
    <t>Trimis</t>
  </si>
  <si>
    <t>A2020</t>
  </si>
  <si>
    <t>Șef direcție generală</t>
  </si>
  <si>
    <t>A2022</t>
  </si>
  <si>
    <t>A2023</t>
  </si>
  <si>
    <t>A2025</t>
  </si>
  <si>
    <t>Secretar al consiliului municipal</t>
  </si>
  <si>
    <t>A2027</t>
  </si>
  <si>
    <t>Șef direcție</t>
  </si>
  <si>
    <t>A2028</t>
  </si>
  <si>
    <t>A2029</t>
  </si>
  <si>
    <t>A2030</t>
  </si>
  <si>
    <t>Secretar general al Consiliului Agenției Naționale de Asigurare a Calității în Educație și Cercetare</t>
  </si>
  <si>
    <t>A2031</t>
  </si>
  <si>
    <t>A2032</t>
  </si>
  <si>
    <t>Șef departament</t>
  </si>
  <si>
    <t>A2033</t>
  </si>
  <si>
    <t>A2034</t>
  </si>
  <si>
    <t>Însărcinat cu afaceri en titre sau ad-interim</t>
  </si>
  <si>
    <t>A2035</t>
  </si>
  <si>
    <t>A2036</t>
  </si>
  <si>
    <t>Șef subdiviziune teritorială</t>
  </si>
  <si>
    <t>A2037</t>
  </si>
  <si>
    <t>A2038</t>
  </si>
  <si>
    <t>Șef inspectorat/inspecție teritorială</t>
  </si>
  <si>
    <t>A2039</t>
  </si>
  <si>
    <t>A2040</t>
  </si>
  <si>
    <t>Șef direcție în cadrul direcției generale</t>
  </si>
  <si>
    <t>A2041</t>
  </si>
  <si>
    <t>A2042</t>
  </si>
  <si>
    <t>A2043</t>
  </si>
  <si>
    <t>Custode principal de fonduri</t>
  </si>
  <si>
    <t>A2044</t>
  </si>
  <si>
    <t>A2045</t>
  </si>
  <si>
    <t>Consul general</t>
  </si>
  <si>
    <t>A2046</t>
  </si>
  <si>
    <t>A2047</t>
  </si>
  <si>
    <t>A2048</t>
  </si>
  <si>
    <t>Secretar al consiliului raional</t>
  </si>
  <si>
    <t>A2051</t>
  </si>
  <si>
    <t>A2052</t>
  </si>
  <si>
    <t>A2053</t>
  </si>
  <si>
    <t>A2054</t>
  </si>
  <si>
    <t>A2055</t>
  </si>
  <si>
    <t>Șef al secretariatului</t>
  </si>
  <si>
    <t>A2056</t>
  </si>
  <si>
    <t>A2057</t>
  </si>
  <si>
    <t>A2058</t>
  </si>
  <si>
    <t>A2059</t>
  </si>
  <si>
    <t>Șef secție</t>
  </si>
  <si>
    <t>A2060</t>
  </si>
  <si>
    <t>A2061</t>
  </si>
  <si>
    <t>Șef reprezentanță/Preşedinte al consiliului electoral de circumscripţie de nivelul al doilea</t>
  </si>
  <si>
    <t>A2062</t>
  </si>
  <si>
    <t>Auditor public principal</t>
  </si>
  <si>
    <t>A2063</t>
  </si>
  <si>
    <t>A2064</t>
  </si>
  <si>
    <t>A2065</t>
  </si>
  <si>
    <t>A2066</t>
  </si>
  <si>
    <t>Șef secție în cadrul direcției</t>
  </si>
  <si>
    <t>A2067</t>
  </si>
  <si>
    <t>A2068</t>
  </si>
  <si>
    <t>A2069</t>
  </si>
  <si>
    <t>A2070</t>
  </si>
  <si>
    <t>A2071</t>
  </si>
  <si>
    <t>Ministru consilier</t>
  </si>
  <si>
    <t>A2072</t>
  </si>
  <si>
    <t>A2073</t>
  </si>
  <si>
    <t>Secretar al preturii</t>
  </si>
  <si>
    <t>A2075</t>
  </si>
  <si>
    <t>Șef serviciu</t>
  </si>
  <si>
    <t>A2076</t>
  </si>
  <si>
    <t>A2077</t>
  </si>
  <si>
    <t>Auditor public superior</t>
  </si>
  <si>
    <t>A2078</t>
  </si>
  <si>
    <t>Contabil-șef</t>
  </si>
  <si>
    <t>A2079</t>
  </si>
  <si>
    <t>A2080</t>
  </si>
  <si>
    <t>A2081</t>
  </si>
  <si>
    <t>A2082</t>
  </si>
  <si>
    <t>A2083</t>
  </si>
  <si>
    <t>A2084</t>
  </si>
  <si>
    <t>A2085</t>
  </si>
  <si>
    <t>A2086</t>
  </si>
  <si>
    <t>Controlor de stat principal</t>
  </si>
  <si>
    <t>A2087</t>
  </si>
  <si>
    <t>Inspector de integritate principal</t>
  </si>
  <si>
    <t>A2088</t>
  </si>
  <si>
    <t>A2089</t>
  </si>
  <si>
    <t>A2090</t>
  </si>
  <si>
    <t>A2091</t>
  </si>
  <si>
    <t>A2092</t>
  </si>
  <si>
    <t xml:space="preserve">Auditor public </t>
  </si>
  <si>
    <t>A2093</t>
  </si>
  <si>
    <t>A2094</t>
  </si>
  <si>
    <t>A2095</t>
  </si>
  <si>
    <t>A2096</t>
  </si>
  <si>
    <t>A2097</t>
  </si>
  <si>
    <t>A2098</t>
  </si>
  <si>
    <t>Arhitect-șef</t>
  </si>
  <si>
    <t>A2099</t>
  </si>
  <si>
    <t>A2100</t>
  </si>
  <si>
    <t>A2101</t>
  </si>
  <si>
    <t>Auditor intern principal</t>
  </si>
  <si>
    <t>A2102</t>
  </si>
  <si>
    <t>A2103</t>
  </si>
  <si>
    <t>A2104</t>
  </si>
  <si>
    <t>A2105</t>
  </si>
  <si>
    <t>Consultant principal</t>
  </si>
  <si>
    <t>A2106</t>
  </si>
  <si>
    <t>Controlor de stat superior</t>
  </si>
  <si>
    <t>A2107</t>
  </si>
  <si>
    <t>Inspector de integritate superior</t>
  </si>
  <si>
    <t>A2108</t>
  </si>
  <si>
    <t>Inspector principal</t>
  </si>
  <si>
    <t>A2109</t>
  </si>
  <si>
    <t>A2110</t>
  </si>
  <si>
    <t>A2111</t>
  </si>
  <si>
    <t>A2112</t>
  </si>
  <si>
    <t>Asistent judiciar</t>
  </si>
  <si>
    <t>A2113</t>
  </si>
  <si>
    <t>Consultant al procurorului</t>
  </si>
  <si>
    <t>A2114</t>
  </si>
  <si>
    <t>A2115</t>
  </si>
  <si>
    <t>A2116</t>
  </si>
  <si>
    <t>A2117</t>
  </si>
  <si>
    <t>Consilier</t>
  </si>
  <si>
    <t>A2118</t>
  </si>
  <si>
    <t>Consul</t>
  </si>
  <si>
    <t>A2119</t>
  </si>
  <si>
    <t>A2120</t>
  </si>
  <si>
    <t>A2121</t>
  </si>
  <si>
    <t>A2122</t>
  </si>
  <si>
    <t>A2123</t>
  </si>
  <si>
    <t>A2124</t>
  </si>
  <si>
    <t>A2125</t>
  </si>
  <si>
    <t>A2126</t>
  </si>
  <si>
    <t>A2127</t>
  </si>
  <si>
    <t>A2128</t>
  </si>
  <si>
    <t>A2129</t>
  </si>
  <si>
    <t>A2130</t>
  </si>
  <si>
    <t>A2131</t>
  </si>
  <si>
    <t>A2132</t>
  </si>
  <si>
    <t>Auditor intern superior</t>
  </si>
  <si>
    <t>A2133</t>
  </si>
  <si>
    <t>A2134</t>
  </si>
  <si>
    <t>A2135</t>
  </si>
  <si>
    <t>A2136</t>
  </si>
  <si>
    <t>A2137</t>
  </si>
  <si>
    <t>A2138</t>
  </si>
  <si>
    <t>Consultant superior</t>
  </si>
  <si>
    <t>A2139</t>
  </si>
  <si>
    <t>Controlor de stat</t>
  </si>
  <si>
    <t>A2140</t>
  </si>
  <si>
    <t>Inspector de integritate</t>
  </si>
  <si>
    <t>A2141</t>
  </si>
  <si>
    <t>A2142</t>
  </si>
  <si>
    <t>Inspector superior</t>
  </si>
  <si>
    <t>A2143</t>
  </si>
  <si>
    <t>A2144</t>
  </si>
  <si>
    <t>A2145</t>
  </si>
  <si>
    <t>A2146</t>
  </si>
  <si>
    <t>A2147</t>
  </si>
  <si>
    <t>Consilier de probațiune principal</t>
  </si>
  <si>
    <t>A2148</t>
  </si>
  <si>
    <t>A2149</t>
  </si>
  <si>
    <t>Grefier</t>
  </si>
  <si>
    <t>A2150</t>
  </si>
  <si>
    <t>A2151</t>
  </si>
  <si>
    <t>A2152</t>
  </si>
  <si>
    <t>Secretar I</t>
  </si>
  <si>
    <t>A2153</t>
  </si>
  <si>
    <t>A2154</t>
  </si>
  <si>
    <t>A2155</t>
  </si>
  <si>
    <t>A2156</t>
  </si>
  <si>
    <t>A2157</t>
  </si>
  <si>
    <t>A2158</t>
  </si>
  <si>
    <t>A2159</t>
  </si>
  <si>
    <t>A2160</t>
  </si>
  <si>
    <t>Secretar al consiliului local</t>
  </si>
  <si>
    <t>A2161</t>
  </si>
  <si>
    <t>A2162</t>
  </si>
  <si>
    <t>A2163</t>
  </si>
  <si>
    <t>Consultant</t>
  </si>
  <si>
    <t>A2164</t>
  </si>
  <si>
    <t>Auditor intern</t>
  </si>
  <si>
    <t>A2165</t>
  </si>
  <si>
    <t>Specialist principal</t>
  </si>
  <si>
    <t>A2166</t>
  </si>
  <si>
    <t>A2167</t>
  </si>
  <si>
    <t>A2168</t>
  </si>
  <si>
    <t>Inspector</t>
  </si>
  <si>
    <t>A2169</t>
  </si>
  <si>
    <t>A2170</t>
  </si>
  <si>
    <t>A2171</t>
  </si>
  <si>
    <t>A2172</t>
  </si>
  <si>
    <t>A2173</t>
  </si>
  <si>
    <t>A2174</t>
  </si>
  <si>
    <t>Consilier de probațiune superior</t>
  </si>
  <si>
    <t>A2175</t>
  </si>
  <si>
    <t>A2176</t>
  </si>
  <si>
    <t>A2177</t>
  </si>
  <si>
    <t>A2178</t>
  </si>
  <si>
    <t>Secretar II</t>
  </si>
  <si>
    <t>A2179</t>
  </si>
  <si>
    <t>A2180</t>
  </si>
  <si>
    <t>A2181</t>
  </si>
  <si>
    <t>A2182</t>
  </si>
  <si>
    <t>A2183</t>
  </si>
  <si>
    <t>A2184</t>
  </si>
  <si>
    <t>A2185</t>
  </si>
  <si>
    <t>A2186</t>
  </si>
  <si>
    <t>A2187</t>
  </si>
  <si>
    <t>Viceconsul</t>
  </si>
  <si>
    <t>A2188</t>
  </si>
  <si>
    <t>Secretar III</t>
  </si>
  <si>
    <t>A2189</t>
  </si>
  <si>
    <t>Agent consular</t>
  </si>
  <si>
    <t>A2190</t>
  </si>
  <si>
    <t>A2191</t>
  </si>
  <si>
    <t>Specialist superior</t>
  </si>
  <si>
    <t>A2192</t>
  </si>
  <si>
    <t>A2193</t>
  </si>
  <si>
    <t>A2194</t>
  </si>
  <si>
    <t>A2195</t>
  </si>
  <si>
    <t>A2196</t>
  </si>
  <si>
    <t>Consilier de probațiune</t>
  </si>
  <si>
    <t>A2197</t>
  </si>
  <si>
    <t>A2198</t>
  </si>
  <si>
    <t>A2199</t>
  </si>
  <si>
    <t>A2200</t>
  </si>
  <si>
    <t>A2201</t>
  </si>
  <si>
    <t>A2202</t>
  </si>
  <si>
    <t>A2203</t>
  </si>
  <si>
    <t>A2204</t>
  </si>
  <si>
    <t>Specialist</t>
  </si>
  <si>
    <t>A2205</t>
  </si>
  <si>
    <t>A2206</t>
  </si>
  <si>
    <t>A2207</t>
  </si>
  <si>
    <t>A2208</t>
  </si>
  <si>
    <t>A2209</t>
  </si>
  <si>
    <t>A2210</t>
  </si>
  <si>
    <t>A2211</t>
  </si>
  <si>
    <t>Atașat</t>
  </si>
  <si>
    <t>A2212</t>
  </si>
  <si>
    <t>A2213</t>
  </si>
  <si>
    <t>A2214</t>
  </si>
  <si>
    <t>A2215</t>
  </si>
  <si>
    <t>A2216</t>
  </si>
  <si>
    <t>A2217</t>
  </si>
  <si>
    <t>A2218</t>
  </si>
  <si>
    <t>A2219</t>
  </si>
  <si>
    <t>A2220</t>
  </si>
  <si>
    <t>A2221</t>
  </si>
  <si>
    <t>A2222</t>
  </si>
  <si>
    <t>A2223</t>
  </si>
  <si>
    <t>A2224</t>
  </si>
  <si>
    <t>A2225</t>
  </si>
  <si>
    <t>A2226</t>
  </si>
  <si>
    <t>A2227</t>
  </si>
  <si>
    <t>A2228</t>
  </si>
  <si>
    <t>A2229</t>
  </si>
  <si>
    <t>Şef post vamal</t>
  </si>
  <si>
    <t>A2230</t>
  </si>
  <si>
    <t>Şef direcţie în cadrul direcţiei generale</t>
  </si>
  <si>
    <t>A2231</t>
  </si>
  <si>
    <t>A2232</t>
  </si>
  <si>
    <t>A2233</t>
  </si>
  <si>
    <t>A2234</t>
  </si>
  <si>
    <t>Secretar general al Consiliului pentru egalitate</t>
  </si>
  <si>
    <t>A2235</t>
  </si>
  <si>
    <t>A2236</t>
  </si>
  <si>
    <t>A2237</t>
  </si>
  <si>
    <t>A2238</t>
  </si>
  <si>
    <t>Şef al Aparatului executiv al Consiliului Concurenţei</t>
  </si>
  <si>
    <t>A2239</t>
  </si>
  <si>
    <t>Investigator-şef</t>
  </si>
  <si>
    <t>A2240</t>
  </si>
  <si>
    <t>Investigator</t>
  </si>
  <si>
    <t>A2300</t>
  </si>
  <si>
    <t>Consultant principal (din comisie parlamentară)</t>
  </si>
  <si>
    <t>A5001</t>
  </si>
  <si>
    <t>Șef de cabinet</t>
  </si>
  <si>
    <t>A5002</t>
  </si>
  <si>
    <t>A5003</t>
  </si>
  <si>
    <t>A5004</t>
  </si>
  <si>
    <t>A5005</t>
  </si>
  <si>
    <t>A5006</t>
  </si>
  <si>
    <t>A5007</t>
  </si>
  <si>
    <t>Asistent</t>
  </si>
  <si>
    <t>A5008</t>
  </si>
  <si>
    <t>A5009</t>
  </si>
  <si>
    <t>A5010</t>
  </si>
  <si>
    <t>A5011</t>
  </si>
  <si>
    <t>A5012</t>
  </si>
  <si>
    <t>B1001</t>
  </si>
  <si>
    <t>B1002</t>
  </si>
  <si>
    <t xml:space="preserve">Președinte </t>
  </si>
  <si>
    <t>B1003</t>
  </si>
  <si>
    <t>B1006</t>
  </si>
  <si>
    <t>B1007</t>
  </si>
  <si>
    <t>B1008</t>
  </si>
  <si>
    <t>Procuror general</t>
  </si>
  <si>
    <t>B1012</t>
  </si>
  <si>
    <t>Adjunct al Procurorului general, cu vechimea în muncă în funcția de procuror de peste 16 ani</t>
  </si>
  <si>
    <t>B1013</t>
  </si>
  <si>
    <t>Procuror-șef, cu vechimea în muncă în funcția de procuror de peste 16 ani</t>
  </si>
  <si>
    <t>B1015</t>
  </si>
  <si>
    <t>Președinte, cu vechimea în muncă în funcția de judecător de peste 15 ani</t>
  </si>
  <si>
    <t>B1016</t>
  </si>
  <si>
    <t>Adjunct al Procurorului general, cu vechimea în muncă în funcția de procuror de pînă la 16 ani</t>
  </si>
  <si>
    <t>B1017</t>
  </si>
  <si>
    <t>Procuror-șef direcție, cu vechimea în muncă în funcția de procuror de peste 16 ani</t>
  </si>
  <si>
    <t>B1018</t>
  </si>
  <si>
    <t>Procuror-șef, cu vechimea în muncă în funcția de procuror de pînă la 16 ani</t>
  </si>
  <si>
    <t>B1019</t>
  </si>
  <si>
    <t>Adjunct al Procurorului-șef, cu vechimea în muncă în funcția de procuror de peste 16 ani</t>
  </si>
  <si>
    <t>B1020</t>
  </si>
  <si>
    <t>Judecător</t>
  </si>
  <si>
    <t>B1021</t>
  </si>
  <si>
    <t>Judecător, cu vechimea în muncă în funcția de judecător de peste 16 ani</t>
  </si>
  <si>
    <t>B1022</t>
  </si>
  <si>
    <t>B1023</t>
  </si>
  <si>
    <t>Procuror-șef direcție, cu vechimea în muncă în funcția de procuror de pînă la 16 ani</t>
  </si>
  <si>
    <t>B1024</t>
  </si>
  <si>
    <t>Președinte, cu vechimea în muncă în funcția de judecător de pînă la 15 ani</t>
  </si>
  <si>
    <t>B1025</t>
  </si>
  <si>
    <t>Procuror-șef secție, cu vechimea în muncă în funcția de procuror de peste 16 ani</t>
  </si>
  <si>
    <t>B1026</t>
  </si>
  <si>
    <t xml:space="preserve">Adjunct al Procurorului-șef, cu vechimea în muncă în funcția de procuror de pînă la 16 ani </t>
  </si>
  <si>
    <t>B1027</t>
  </si>
  <si>
    <t>Judecător, cu vechimea în muncă în funcția de judecător de pînă la 16 ani</t>
  </si>
  <si>
    <t>B1029</t>
  </si>
  <si>
    <t>Procuror-șef secție, cu vechimea în muncă în funcția de procuror de pînă la 16 ani</t>
  </si>
  <si>
    <t>B1030</t>
  </si>
  <si>
    <t>Vicepreședinte, cu vechimea în muncă în funcția de judecător de peste 15 ani</t>
  </si>
  <si>
    <t>B1031</t>
  </si>
  <si>
    <t>Procuror, cu vechimea în muncă în funcția de procuror de peste 16 ani</t>
  </si>
  <si>
    <t>B1032</t>
  </si>
  <si>
    <t>B1033</t>
  </si>
  <si>
    <t>Vicepreședinte, cu vechimea în muncă în funcția de judecător de pînă la 15 ani</t>
  </si>
  <si>
    <t>B1034</t>
  </si>
  <si>
    <t>Procuror, cu vechimea în muncă în funcția de procuror de pînă la 16 ani</t>
  </si>
  <si>
    <t>B1035</t>
  </si>
  <si>
    <t>B1036</t>
  </si>
  <si>
    <t>Președinte, cu vechimea în muncă în funcția de judecător de peste 12 ani</t>
  </si>
  <si>
    <t>B1037</t>
  </si>
  <si>
    <t>Judecător, cu vechimea în muncă în funcția de judecător de peste 15 ani</t>
  </si>
  <si>
    <t>B1038</t>
  </si>
  <si>
    <t>Președinte, cu vechimea în muncă în funcția de judecător de la 6 la 12 ani</t>
  </si>
  <si>
    <t>B1039</t>
  </si>
  <si>
    <t>Judecător-asistent</t>
  </si>
  <si>
    <t>B1040</t>
  </si>
  <si>
    <t>Judecător, cu vechimea în muncă în funcția de judecător de pînă la 15 ani</t>
  </si>
  <si>
    <t>B1041</t>
  </si>
  <si>
    <t>Președinte, cu vechimea în muncă în funcția de judecător de pînă la 6 ani</t>
  </si>
  <si>
    <t>B1042</t>
  </si>
  <si>
    <t>Vicepreședinte, cu vechimea în muncă în funcția de judecător de peste 12 ani</t>
  </si>
  <si>
    <t>B1043</t>
  </si>
  <si>
    <t>Inspector-judecător principal</t>
  </si>
  <si>
    <t>B1044</t>
  </si>
  <si>
    <t>Vicepreședinte, cu vechimea în muncă în funcția de judecător de la 6 la 12 ani</t>
  </si>
  <si>
    <t>B1045</t>
  </si>
  <si>
    <t>Procuror-șef, cu vechimea în muncă în funcția de procuror de peste 12 ani</t>
  </si>
  <si>
    <t>B1046</t>
  </si>
  <si>
    <t>Inspector-judecător, cu vechimea în muncă în specialitate juridică de peste 12 ani</t>
  </si>
  <si>
    <t>B1047</t>
  </si>
  <si>
    <t>Vicepreședinte, cu vechimea în muncă în funcția de judecător de pînă la 6 ani</t>
  </si>
  <si>
    <t>B1048</t>
  </si>
  <si>
    <t>Judecător, cu vechimea în muncă în funcția de judecător de peste 12 ani</t>
  </si>
  <si>
    <t>B1049</t>
  </si>
  <si>
    <t>Procuror-șef, cu vechimea în muncă în funcția de procuror de la 6 la 12 ani</t>
  </si>
  <si>
    <t>B1050</t>
  </si>
  <si>
    <t>Inspector-judecător, cu vechimea în muncă în specialitate juridică de la 7 la 12 ani</t>
  </si>
  <si>
    <t>B1051</t>
  </si>
  <si>
    <t>Judecător, cu vechimea în muncă în funcția de judecător de la 6 la 12 ani</t>
  </si>
  <si>
    <t>B1052</t>
  </si>
  <si>
    <t>Procuror-șef, cu vechimea în muncă în funcția de procuror de pînă la 6 ani</t>
  </si>
  <si>
    <t>B1053</t>
  </si>
  <si>
    <t>Adjunct al procurorului-șef, cu vechimea în muncă în funcția de procuror de peste 12 ani</t>
  </si>
  <si>
    <t>B1054</t>
  </si>
  <si>
    <t>Judecător, cu vechimea în muncă în funcția de judecător de pînă la 6 ani</t>
  </si>
  <si>
    <t>B1055</t>
  </si>
  <si>
    <t>Adjunct al procurorului-șef, cu vechimea în muncă în funcția de procuror de la 6 la 12 ani</t>
  </si>
  <si>
    <t>B1056</t>
  </si>
  <si>
    <t>Adjunct al procurorului-șef, cu vechimea în muncă în funcția de procuror de pînă la 6 ani</t>
  </si>
  <si>
    <t>B1057</t>
  </si>
  <si>
    <t>Procuror, cu vechimea în muncă în funcția de procuror de peste 12 ani</t>
  </si>
  <si>
    <t>B1058</t>
  </si>
  <si>
    <t>Procuror, cu vechimea în muncă în funcția de procuror de la 6 la 12 ani</t>
  </si>
  <si>
    <t>B1059</t>
  </si>
  <si>
    <t>Procuror, cu vechimea în muncă în funcția de procuror de pînă la 6 ani</t>
  </si>
  <si>
    <t>B1060</t>
  </si>
  <si>
    <t>Membru al Consiliului Superior al Procurorilor, cu vechimea în muncă în funcţia de procuror de peste 16 ani</t>
  </si>
  <si>
    <t>B1061</t>
  </si>
  <si>
    <t>Membru al Consiliului Superior al Procurorilor, cu vechimea în muncă în funcţia de procuror de până la 16 ani</t>
  </si>
  <si>
    <t>B1062</t>
  </si>
  <si>
    <t>Membru al Colegiului pentru selecţia şi evaluarea procurorilor</t>
  </si>
  <si>
    <t>B1063</t>
  </si>
  <si>
    <t>Inspector-şef din Inspecţia procurorilor</t>
  </si>
  <si>
    <t>B1064</t>
  </si>
  <si>
    <t>Inspector din Inspecţia procurorilor</t>
  </si>
  <si>
    <t>B6001</t>
  </si>
  <si>
    <t>Director</t>
  </si>
  <si>
    <t>B6002</t>
  </si>
  <si>
    <t>Șef laborator</t>
  </si>
  <si>
    <t>B6003</t>
  </si>
  <si>
    <t>B6004</t>
  </si>
  <si>
    <t>B6005</t>
  </si>
  <si>
    <t>Expert judiciar de categoria superioară (medic)</t>
  </si>
  <si>
    <t>B6006</t>
  </si>
  <si>
    <t>Expert judiciar de categoria întîi (medic)</t>
  </si>
  <si>
    <t>B6007</t>
  </si>
  <si>
    <t>Expert judiciar de categoria a doua (medic)</t>
  </si>
  <si>
    <t>B6008</t>
  </si>
  <si>
    <t>Expert judiciar de categoria a treia (medic)</t>
  </si>
  <si>
    <t>B6009</t>
  </si>
  <si>
    <t>Expert judiciar de categoria superioară</t>
  </si>
  <si>
    <t>B6010</t>
  </si>
  <si>
    <t>Expert judiciar de categoria întîi</t>
  </si>
  <si>
    <t>B6011</t>
  </si>
  <si>
    <t>Expert judiciar de categoria a doua</t>
  </si>
  <si>
    <t>B6012</t>
  </si>
  <si>
    <t>Expert judiciar de categoria a treia</t>
  </si>
  <si>
    <t>B6013</t>
  </si>
  <si>
    <t>Șef oficiu</t>
  </si>
  <si>
    <t>B6014</t>
  </si>
  <si>
    <t>B6015</t>
  </si>
  <si>
    <t>Șef centru</t>
  </si>
  <si>
    <t>B6016</t>
  </si>
  <si>
    <t>B6017</t>
  </si>
  <si>
    <t>B6018</t>
  </si>
  <si>
    <t>Formator</t>
  </si>
  <si>
    <t>B6022</t>
  </si>
  <si>
    <t>C3001</t>
  </si>
  <si>
    <t>Șeful Marelui Stat Major</t>
  </si>
  <si>
    <t>C3002</t>
  </si>
  <si>
    <t>C3003</t>
  </si>
  <si>
    <t>Șef inspectorat</t>
  </si>
  <si>
    <t>C3004</t>
  </si>
  <si>
    <t>C3005</t>
  </si>
  <si>
    <t>C3006</t>
  </si>
  <si>
    <t>Comandant brigadă</t>
  </si>
  <si>
    <t>C3007</t>
  </si>
  <si>
    <t>C3008</t>
  </si>
  <si>
    <t>Comandant regiment</t>
  </si>
  <si>
    <t>C3009</t>
  </si>
  <si>
    <t>Comandant batalion independent/escadrilă independentă</t>
  </si>
  <si>
    <t>C3010</t>
  </si>
  <si>
    <t>Șef orchestră prezidențială</t>
  </si>
  <si>
    <t>C3011</t>
  </si>
  <si>
    <t>C3012</t>
  </si>
  <si>
    <t>Comandant centru militar</t>
  </si>
  <si>
    <t>C3013</t>
  </si>
  <si>
    <t>C3014</t>
  </si>
  <si>
    <t>Comandant batalion/escadrilă</t>
  </si>
  <si>
    <t>C3015</t>
  </si>
  <si>
    <t>Șef bază</t>
  </si>
  <si>
    <t>C3016</t>
  </si>
  <si>
    <t>Ofițer principal</t>
  </si>
  <si>
    <t>C3017</t>
  </si>
  <si>
    <t>C3019</t>
  </si>
  <si>
    <t>C3020</t>
  </si>
  <si>
    <t>Ofițer superior</t>
  </si>
  <si>
    <t>C3021</t>
  </si>
  <si>
    <t>C3022</t>
  </si>
  <si>
    <t>C3023</t>
  </si>
  <si>
    <t>Șef secțiune brigadă</t>
  </si>
  <si>
    <t>C3024</t>
  </si>
  <si>
    <t>Comandant companie/batalion</t>
  </si>
  <si>
    <t>C3025</t>
  </si>
  <si>
    <t>Șef secțiune batalion</t>
  </si>
  <si>
    <t>C3026</t>
  </si>
  <si>
    <t>Ofițer</t>
  </si>
  <si>
    <t>C3027</t>
  </si>
  <si>
    <t>C3028</t>
  </si>
  <si>
    <t>C3029</t>
  </si>
  <si>
    <t>Comandant baterie de tragere</t>
  </si>
  <si>
    <t>C3030</t>
  </si>
  <si>
    <t>Comandant pluton/grup (în cadrul subunităţilor cu destinaţie specială)</t>
  </si>
  <si>
    <t>C3031</t>
  </si>
  <si>
    <t>C3032</t>
  </si>
  <si>
    <t>C3033</t>
  </si>
  <si>
    <t>C3034</t>
  </si>
  <si>
    <t>Soldat principal</t>
  </si>
  <si>
    <t>C3035</t>
  </si>
  <si>
    <t>Șef grup</t>
  </si>
  <si>
    <t>C3036</t>
  </si>
  <si>
    <t>Șef birou</t>
  </si>
  <si>
    <t>C3037</t>
  </si>
  <si>
    <t>C3038</t>
  </si>
  <si>
    <t>Comandant grupă</t>
  </si>
  <si>
    <t>C3039</t>
  </si>
  <si>
    <t>C3040</t>
  </si>
  <si>
    <t>Soldat superior</t>
  </si>
  <si>
    <t>C3041</t>
  </si>
  <si>
    <t>Soldat</t>
  </si>
  <si>
    <t>C3042</t>
  </si>
  <si>
    <t>Adjutant</t>
  </si>
  <si>
    <t>C3055</t>
  </si>
  <si>
    <t>C3056</t>
  </si>
  <si>
    <t>Şef secţie în cadrul direcţiei</t>
  </si>
  <si>
    <t>C3057</t>
  </si>
  <si>
    <t>Comandant navă/pilot</t>
  </si>
  <si>
    <t>C3058</t>
  </si>
  <si>
    <t>Comandant comenduire militară</t>
  </si>
  <si>
    <t>C3059</t>
  </si>
  <si>
    <t>Sergent principal al Armatei Naționale</t>
  </si>
  <si>
    <t>C3060</t>
  </si>
  <si>
    <t>Sergent principal brigadă</t>
  </si>
  <si>
    <t>C3061</t>
  </si>
  <si>
    <t>Sergent stat major principal</t>
  </si>
  <si>
    <t>C3062</t>
  </si>
  <si>
    <t>Sergent principal regiment</t>
  </si>
  <si>
    <t>C3063</t>
  </si>
  <si>
    <t>Sergent principal batalion</t>
  </si>
  <si>
    <t>C3064</t>
  </si>
  <si>
    <t>Şef militar superior al contingentului forţelor de menţinere a păcii</t>
  </si>
  <si>
    <t>C3065</t>
  </si>
  <si>
    <t>Sergent principal/sergent stat major principal</t>
  </si>
  <si>
    <t>C3066</t>
  </si>
  <si>
    <t>Sergent superior/sergent stat major superior</t>
  </si>
  <si>
    <t>C3067</t>
  </si>
  <si>
    <t>Sergent/sergent stat major</t>
  </si>
  <si>
    <t>C3068</t>
  </si>
  <si>
    <t>Sergent principal companie/baterie</t>
  </si>
  <si>
    <t>D3001</t>
  </si>
  <si>
    <t>Șef inspectorat general</t>
  </si>
  <si>
    <t>D3002</t>
  </si>
  <si>
    <t>Șef (comandant) departament</t>
  </si>
  <si>
    <t>D3003</t>
  </si>
  <si>
    <t>D3004</t>
  </si>
  <si>
    <t>D3005</t>
  </si>
  <si>
    <t>D3006</t>
  </si>
  <si>
    <t>Șef inspectorat național</t>
  </si>
  <si>
    <t>D3007</t>
  </si>
  <si>
    <t>Director/șef</t>
  </si>
  <si>
    <t>D3008</t>
  </si>
  <si>
    <t>D3009</t>
  </si>
  <si>
    <t>D3010</t>
  </si>
  <si>
    <t>D3011</t>
  </si>
  <si>
    <t>Director penitenciar</t>
  </si>
  <si>
    <t>D3012</t>
  </si>
  <si>
    <t>Șef direcție municipiu</t>
  </si>
  <si>
    <t>D3013</t>
  </si>
  <si>
    <t>D3014</t>
  </si>
  <si>
    <t>D3015</t>
  </si>
  <si>
    <t>D3016</t>
  </si>
  <si>
    <t>D3017</t>
  </si>
  <si>
    <t>D3018</t>
  </si>
  <si>
    <t>D3019</t>
  </si>
  <si>
    <t>Șef direcție regională</t>
  </si>
  <si>
    <t>D3020</t>
  </si>
  <si>
    <t>D3021</t>
  </si>
  <si>
    <t>D3022</t>
  </si>
  <si>
    <t>D3023</t>
  </si>
  <si>
    <t>Director subdiviziune subordonată</t>
  </si>
  <si>
    <t>D3024</t>
  </si>
  <si>
    <t>Șef inspectorat de poliție municipal</t>
  </si>
  <si>
    <t>D3025</t>
  </si>
  <si>
    <t>Șef inspectorat de poliție de sector al municipiului Chișinău</t>
  </si>
  <si>
    <t>D3026</t>
  </si>
  <si>
    <t>Comandant detașament</t>
  </si>
  <si>
    <t>D3027</t>
  </si>
  <si>
    <t>Șef inspectorat de poliție raional</t>
  </si>
  <si>
    <t>D3028</t>
  </si>
  <si>
    <t>D3029</t>
  </si>
  <si>
    <t>Ofițer de legătură</t>
  </si>
  <si>
    <t>D3030</t>
  </si>
  <si>
    <t>Șef obiect special</t>
  </si>
  <si>
    <t>D3031</t>
  </si>
  <si>
    <t>Șef centru independent</t>
  </si>
  <si>
    <t>D3032</t>
  </si>
  <si>
    <t>D3033</t>
  </si>
  <si>
    <t>D3034</t>
  </si>
  <si>
    <t>Comandant batalion independent</t>
  </si>
  <si>
    <t>D3035</t>
  </si>
  <si>
    <t>D3036</t>
  </si>
  <si>
    <t>D3037</t>
  </si>
  <si>
    <t>D3038</t>
  </si>
  <si>
    <t>D3039</t>
  </si>
  <si>
    <t>Comandant batalion</t>
  </si>
  <si>
    <t>D3040</t>
  </si>
  <si>
    <t>D3041</t>
  </si>
  <si>
    <t>D3042</t>
  </si>
  <si>
    <t>Comandant batalion în componența altei unități</t>
  </si>
  <si>
    <t>D3043</t>
  </si>
  <si>
    <t>D3044</t>
  </si>
  <si>
    <t>D3045</t>
  </si>
  <si>
    <t>D3046</t>
  </si>
  <si>
    <t>D3047</t>
  </si>
  <si>
    <t>Comandant unitate independentă</t>
  </si>
  <si>
    <t>D3048</t>
  </si>
  <si>
    <t>D3049</t>
  </si>
  <si>
    <t>D3050</t>
  </si>
  <si>
    <t xml:space="preserve">Ofițer principal </t>
  </si>
  <si>
    <t>D3051</t>
  </si>
  <si>
    <t>Ofițer principal de urmărire penală</t>
  </si>
  <si>
    <t>D3052</t>
  </si>
  <si>
    <t>Ofițer superior de urmărire penală pentru cazuri excepționale</t>
  </si>
  <si>
    <t>D3053</t>
  </si>
  <si>
    <t>Ofițer superior de investigații pentru cazuri excepționale</t>
  </si>
  <si>
    <t>D3054</t>
  </si>
  <si>
    <t>Ofițer principal de investigații</t>
  </si>
  <si>
    <t>D3055</t>
  </si>
  <si>
    <t>D3056</t>
  </si>
  <si>
    <t>Expert judiciar principal</t>
  </si>
  <si>
    <t>D3057</t>
  </si>
  <si>
    <t xml:space="preserve">Ofițer principal de investigații </t>
  </si>
  <si>
    <t>D3058</t>
  </si>
  <si>
    <t>D3059</t>
  </si>
  <si>
    <t>D3060</t>
  </si>
  <si>
    <t>D3061</t>
  </si>
  <si>
    <t>D3062</t>
  </si>
  <si>
    <t>D3063</t>
  </si>
  <si>
    <t>D3064</t>
  </si>
  <si>
    <t>D3065</t>
  </si>
  <si>
    <t>Comandant companie</t>
  </si>
  <si>
    <t>D3066</t>
  </si>
  <si>
    <t>D3067</t>
  </si>
  <si>
    <t>Expert-criminalist principal</t>
  </si>
  <si>
    <t>D3068</t>
  </si>
  <si>
    <t>D3069</t>
  </si>
  <si>
    <t>D3070</t>
  </si>
  <si>
    <t>Ofițer superior de urmărire penală</t>
  </si>
  <si>
    <t>D3071</t>
  </si>
  <si>
    <t>Ofițer superior de investigații</t>
  </si>
  <si>
    <t>D3072</t>
  </si>
  <si>
    <t>D3073</t>
  </si>
  <si>
    <t>Expert judiciar superior</t>
  </si>
  <si>
    <t>D3074</t>
  </si>
  <si>
    <t xml:space="preserve">Ofițer superior de investigații </t>
  </si>
  <si>
    <t>D3075</t>
  </si>
  <si>
    <t>D3076</t>
  </si>
  <si>
    <t>D3077</t>
  </si>
  <si>
    <t>D3078</t>
  </si>
  <si>
    <t>D3079</t>
  </si>
  <si>
    <t>Șef secție raională</t>
  </si>
  <si>
    <t>D3080</t>
  </si>
  <si>
    <t>Șef izolator</t>
  </si>
  <si>
    <t>D3081</t>
  </si>
  <si>
    <t>D3082</t>
  </si>
  <si>
    <t>Șef sector</t>
  </si>
  <si>
    <t>D3083</t>
  </si>
  <si>
    <t>Ofițer principal: operativ de serviciu, de sector, criminalist</t>
  </si>
  <si>
    <t>D3084</t>
  </si>
  <si>
    <t xml:space="preserve">Ofițer principal: de investigații, de urmărire penală </t>
  </si>
  <si>
    <t>D3085</t>
  </si>
  <si>
    <t>D3086</t>
  </si>
  <si>
    <t>D3087</t>
  </si>
  <si>
    <t>D3089</t>
  </si>
  <si>
    <t>D3090</t>
  </si>
  <si>
    <t>D3091</t>
  </si>
  <si>
    <t>Comandant pluton</t>
  </si>
  <si>
    <t>D3092</t>
  </si>
  <si>
    <t>D3093</t>
  </si>
  <si>
    <t>Expert-criminalist superior</t>
  </si>
  <si>
    <t>D3094</t>
  </si>
  <si>
    <t>Șef schimb</t>
  </si>
  <si>
    <t>D3095</t>
  </si>
  <si>
    <t>D3096</t>
  </si>
  <si>
    <t>Ofițer de urmărire penală</t>
  </si>
  <si>
    <t>D3097</t>
  </si>
  <si>
    <t>Ofițer de investigații</t>
  </si>
  <si>
    <t>D3098</t>
  </si>
  <si>
    <t>D3099</t>
  </si>
  <si>
    <t>Expert judiciar</t>
  </si>
  <si>
    <t>D3100</t>
  </si>
  <si>
    <t>D3101</t>
  </si>
  <si>
    <t>D3102</t>
  </si>
  <si>
    <t>D3103</t>
  </si>
  <si>
    <t>D3104</t>
  </si>
  <si>
    <t>D3105</t>
  </si>
  <si>
    <t>D3106</t>
  </si>
  <si>
    <t>D3107</t>
  </si>
  <si>
    <t>D3109</t>
  </si>
  <si>
    <t>D3110</t>
  </si>
  <si>
    <t>Comandant grup</t>
  </si>
  <si>
    <t>D3111</t>
  </si>
  <si>
    <t>D3112</t>
  </si>
  <si>
    <t>Șef post</t>
  </si>
  <si>
    <t>D3113</t>
  </si>
  <si>
    <t>D3114</t>
  </si>
  <si>
    <t>Ofițer superior: operativ de serviciu, de sector, criminalist</t>
  </si>
  <si>
    <t>D3115</t>
  </si>
  <si>
    <t>Ofițer superior de investigații, de urmărire penală</t>
  </si>
  <si>
    <t>D3116</t>
  </si>
  <si>
    <t>D3117</t>
  </si>
  <si>
    <t>D3118</t>
  </si>
  <si>
    <t>D3122</t>
  </si>
  <si>
    <t>D3123</t>
  </si>
  <si>
    <t>D3124</t>
  </si>
  <si>
    <t>D3125</t>
  </si>
  <si>
    <t>D3126</t>
  </si>
  <si>
    <t>Comandant patrulă</t>
  </si>
  <si>
    <t>D3127</t>
  </si>
  <si>
    <t>D3128</t>
  </si>
  <si>
    <t>Expert-criminalist</t>
  </si>
  <si>
    <t>D3129</t>
  </si>
  <si>
    <t>D3130</t>
  </si>
  <si>
    <t>D3131</t>
  </si>
  <si>
    <t>D3133</t>
  </si>
  <si>
    <t xml:space="preserve">Șef unitate (în componența altei unități bugetare) </t>
  </si>
  <si>
    <t>D3134</t>
  </si>
  <si>
    <t>Șef unitate</t>
  </si>
  <si>
    <t>D3135</t>
  </si>
  <si>
    <t>D3136</t>
  </si>
  <si>
    <t>Comandant/șef echipă</t>
  </si>
  <si>
    <t>D3137</t>
  </si>
  <si>
    <t>D3138</t>
  </si>
  <si>
    <t>Șef gardă</t>
  </si>
  <si>
    <t>D3139</t>
  </si>
  <si>
    <t>Ofițer: operativ de serviciu, de sector, criminalist</t>
  </si>
  <si>
    <t>D3140</t>
  </si>
  <si>
    <t>Ofițer de investigații, de urmărire penală</t>
  </si>
  <si>
    <t>D3141</t>
  </si>
  <si>
    <t>D3142</t>
  </si>
  <si>
    <t>D3143</t>
  </si>
  <si>
    <t>D3144</t>
  </si>
  <si>
    <t>D3145</t>
  </si>
  <si>
    <t>D3146</t>
  </si>
  <si>
    <t>D3149</t>
  </si>
  <si>
    <t>D3150</t>
  </si>
  <si>
    <t>Subofițer superior</t>
  </si>
  <si>
    <t>D3151</t>
  </si>
  <si>
    <t>Chinolog cu rang de subofițer</t>
  </si>
  <si>
    <t>D3152</t>
  </si>
  <si>
    <t>D3153</t>
  </si>
  <si>
    <t>D3154</t>
  </si>
  <si>
    <t>Salvator superior</t>
  </si>
  <si>
    <t>D3155</t>
  </si>
  <si>
    <t>Pompier superior</t>
  </si>
  <si>
    <t>D3158</t>
  </si>
  <si>
    <t>D3161</t>
  </si>
  <si>
    <t>D3162</t>
  </si>
  <si>
    <t>D3165</t>
  </si>
  <si>
    <t>D3166</t>
  </si>
  <si>
    <t>Șef echipă</t>
  </si>
  <si>
    <t>D3172</t>
  </si>
  <si>
    <t>Șef stație</t>
  </si>
  <si>
    <t>D3173</t>
  </si>
  <si>
    <t>Chimist-dozimetrist</t>
  </si>
  <si>
    <t>D3174</t>
  </si>
  <si>
    <t>Șef stație radio</t>
  </si>
  <si>
    <t>D3175</t>
  </si>
  <si>
    <t>Scafandru</t>
  </si>
  <si>
    <t>D3176</t>
  </si>
  <si>
    <t>Salvator</t>
  </si>
  <si>
    <t>D3177</t>
  </si>
  <si>
    <t>Pompier</t>
  </si>
  <si>
    <t>D3178</t>
  </si>
  <si>
    <t>Plutonier</t>
  </si>
  <si>
    <t>D3179</t>
  </si>
  <si>
    <t>Subofițer</t>
  </si>
  <si>
    <t>D3180</t>
  </si>
  <si>
    <t>D3181</t>
  </si>
  <si>
    <t>Șef patrulă</t>
  </si>
  <si>
    <t>D3183</t>
  </si>
  <si>
    <t>Subofițer de patrulare</t>
  </si>
  <si>
    <t>D3184</t>
  </si>
  <si>
    <t>D3185</t>
  </si>
  <si>
    <t>D3187</t>
  </si>
  <si>
    <t>Carabinier cu rang de subofițer</t>
  </si>
  <si>
    <t>D3188</t>
  </si>
  <si>
    <t>D3189</t>
  </si>
  <si>
    <t>D3190</t>
  </si>
  <si>
    <t>D3192</t>
  </si>
  <si>
    <t>D3193</t>
  </si>
  <si>
    <t>D3194</t>
  </si>
  <si>
    <t>D3195</t>
  </si>
  <si>
    <t>D3196</t>
  </si>
  <si>
    <t>D3197</t>
  </si>
  <si>
    <t>D3198</t>
  </si>
  <si>
    <t>D3199</t>
  </si>
  <si>
    <t>Șef direcție în cadrul direcţiei generale</t>
  </si>
  <si>
    <t>D3200</t>
  </si>
  <si>
    <t>Șef secție în cadrul direcţiei</t>
  </si>
  <si>
    <t>D3201</t>
  </si>
  <si>
    <t>D3202</t>
  </si>
  <si>
    <t>D3203</t>
  </si>
  <si>
    <t>D3204</t>
  </si>
  <si>
    <t>Şef direcţie</t>
  </si>
  <si>
    <t>D3205</t>
  </si>
  <si>
    <t>D3206</t>
  </si>
  <si>
    <t>D3207</t>
  </si>
  <si>
    <t>D3208</t>
  </si>
  <si>
    <t>Agent principal</t>
  </si>
  <si>
    <t>D3209</t>
  </si>
  <si>
    <t>D3210</t>
  </si>
  <si>
    <t>D3211</t>
  </si>
  <si>
    <t>D3212</t>
  </si>
  <si>
    <t>D3213</t>
  </si>
  <si>
    <t xml:space="preserve">Ofițer </t>
  </si>
  <si>
    <t>D3214</t>
  </si>
  <si>
    <t>D3215</t>
  </si>
  <si>
    <t>Agent superior</t>
  </si>
  <si>
    <t>D3216</t>
  </si>
  <si>
    <t>Agent</t>
  </si>
  <si>
    <t>D3217</t>
  </si>
  <si>
    <t>Sef serviciu in cadrul directiei</t>
  </si>
  <si>
    <t>E4001</t>
  </si>
  <si>
    <t>Rector</t>
  </si>
  <si>
    <t>E4002</t>
  </si>
  <si>
    <t>Prim-prorector</t>
  </si>
  <si>
    <t>E4003</t>
  </si>
  <si>
    <t>Prorector</t>
  </si>
  <si>
    <t>E4004</t>
  </si>
  <si>
    <t>Decan</t>
  </si>
  <si>
    <t>E4005</t>
  </si>
  <si>
    <t>Director al școlii doctorale</t>
  </si>
  <si>
    <t>E4006</t>
  </si>
  <si>
    <t>Prodecan</t>
  </si>
  <si>
    <t>E4007</t>
  </si>
  <si>
    <t>Șef catedră/departament</t>
  </si>
  <si>
    <t>E4008 I-1</t>
  </si>
  <si>
    <t>Director de liceu/instituție de învățămînt profesional tehnic, de categoria I</t>
  </si>
  <si>
    <t>E4008 I-2</t>
  </si>
  <si>
    <t>Director-adjunct de liceu/instituţie de învăţământ profesional tehnic de categoria I</t>
  </si>
  <si>
    <t>E4008 II-1</t>
  </si>
  <si>
    <t>Director de liceu/instituție de învățămînt profesional tehnic, de categoria II</t>
  </si>
  <si>
    <t>E4008 II-2</t>
  </si>
  <si>
    <t>Director-adjunct de liceu/instituţie de învăţământ profesional tehnic de categoria II</t>
  </si>
  <si>
    <t>E4008 III-1</t>
  </si>
  <si>
    <t>Director de liceu/instituție de învățămînt profesional tehnic, de categoria III</t>
  </si>
  <si>
    <t>E4008 III-2</t>
  </si>
  <si>
    <t>Director-adjunct de liceu/instituţie de învăţământ profesional tehnic de categoria III</t>
  </si>
  <si>
    <t>E4008 IV-1</t>
  </si>
  <si>
    <t>Director de liceu/instituție de învățămînt profesional tehnic, de categoria IV</t>
  </si>
  <si>
    <t>E4008 IV-2</t>
  </si>
  <si>
    <t>Director-adjunct de liceu/instituţie de învăţământ profesional tehnic de categoria IV</t>
  </si>
  <si>
    <t>E4008 V-VI-1</t>
  </si>
  <si>
    <t>Director de liceu/instituție de învățămînt profesional tehnic, de categoria V–VI</t>
  </si>
  <si>
    <t>E4008 V-VI-2</t>
  </si>
  <si>
    <t>Director-adjunct de liceu/instituţie de învăţământ profesional tehnic de categoria V–VI</t>
  </si>
  <si>
    <t>E4009 I-1</t>
  </si>
  <si>
    <t>Director (șef) al altor instituții de învățămînt de categoria I</t>
  </si>
  <si>
    <t>E4009 I-2</t>
  </si>
  <si>
    <t>Director-adjunct (şef) al altor instituţii de învăţământ de categoria I</t>
  </si>
  <si>
    <t>E4009 II-1</t>
  </si>
  <si>
    <t>Director (șef) al altor instituții de învățămînt de categoria II</t>
  </si>
  <si>
    <t>E4009 II-2</t>
  </si>
  <si>
    <t>Director-adjunct (şef) al altor instituţii de învăţământ de categoria II</t>
  </si>
  <si>
    <t>E4009 III-1</t>
  </si>
  <si>
    <t>Director (șef) al altor instituții de învățămînt de categoria III</t>
  </si>
  <si>
    <t>E4009 III-2</t>
  </si>
  <si>
    <t>Director-adjunct (şef) al altor instituţii de învăţământ de categoria III</t>
  </si>
  <si>
    <t>E4009 IV-1</t>
  </si>
  <si>
    <t>Director (șef) al altor instituții de învățămînt de categoria IV</t>
  </si>
  <si>
    <t>E4009 IV-2</t>
  </si>
  <si>
    <t>Director-adjunct (şef) al altor instituţii de învăţământ de categoria IV</t>
  </si>
  <si>
    <t>E4009 V-VI-1</t>
  </si>
  <si>
    <t>Director (șef) al altor instituții de învățămînt de categoria V–VI</t>
  </si>
  <si>
    <t>E4009 V-VI-2</t>
  </si>
  <si>
    <t>Director-adjunct (şef) al altor instituţii de învăţământ de categoria V-VI</t>
  </si>
  <si>
    <t>E4010</t>
  </si>
  <si>
    <t>Profesor universitar</t>
  </si>
  <si>
    <t>E4011</t>
  </si>
  <si>
    <t>E4012</t>
  </si>
  <si>
    <t>Conferențiar universitar</t>
  </si>
  <si>
    <t>E4013</t>
  </si>
  <si>
    <t>Lector universitar</t>
  </si>
  <si>
    <t>E4014</t>
  </si>
  <si>
    <t>Asistent universitar</t>
  </si>
  <si>
    <t>E4015</t>
  </si>
  <si>
    <t>Maestru de concert</t>
  </si>
  <si>
    <t>E4016</t>
  </si>
  <si>
    <t>Maestru de instruire</t>
  </si>
  <si>
    <t>E4017</t>
  </si>
  <si>
    <t>Antrenor</t>
  </si>
  <si>
    <t>E4018</t>
  </si>
  <si>
    <t xml:space="preserve">Profesor în învățămîntul general și în învățămîntul profesional tehnic </t>
  </si>
  <si>
    <t>E4019</t>
  </si>
  <si>
    <t xml:space="preserve">Învățător în învățămîntul general </t>
  </si>
  <si>
    <t>E4020</t>
  </si>
  <si>
    <t>Educator educație timpurie</t>
  </si>
  <si>
    <t>E4021</t>
  </si>
  <si>
    <t>Metodist în învățămîntul general și în învățămîntul profesional tehnic</t>
  </si>
  <si>
    <t>E4021-1</t>
  </si>
  <si>
    <t>Conducător muzical</t>
  </si>
  <si>
    <t>E4021-10</t>
  </si>
  <si>
    <t>Psihopedagog special</t>
  </si>
  <si>
    <t>E4021-11</t>
  </si>
  <si>
    <t>Pedagog</t>
  </si>
  <si>
    <t>E4021-12</t>
  </si>
  <si>
    <t>Dirijor</t>
  </si>
  <si>
    <t>E4021-13</t>
  </si>
  <si>
    <t>Maestru de cor</t>
  </si>
  <si>
    <t>E4021-14</t>
  </si>
  <si>
    <t>Maestru de balet</t>
  </si>
  <si>
    <t>E4021-15</t>
  </si>
  <si>
    <t>Regizor</t>
  </si>
  <si>
    <t>E4021-16</t>
  </si>
  <si>
    <t>Conducător artistic</t>
  </si>
  <si>
    <t>E4021-17</t>
  </si>
  <si>
    <t>E4021-18</t>
  </si>
  <si>
    <t>Antrenor-instructor</t>
  </si>
  <si>
    <t>E4021-19</t>
  </si>
  <si>
    <t>E4021-2</t>
  </si>
  <si>
    <t>Cadru didactic de sprijin</t>
  </si>
  <si>
    <t>E4021-20</t>
  </si>
  <si>
    <t>Dirijor de cor</t>
  </si>
  <si>
    <t>E4021-21</t>
  </si>
  <si>
    <t>Dirijor de orchestră</t>
  </si>
  <si>
    <t>E4021-22</t>
  </si>
  <si>
    <t>Părinte - educator (Grupul ocupațional G) Anexa nr.9</t>
  </si>
  <si>
    <t>E4021-23</t>
  </si>
  <si>
    <t>Pedagog-social (Grupul ocupațional G) Anexa nr.9</t>
  </si>
  <si>
    <t>E4021-24</t>
  </si>
  <si>
    <t>Educator (Grupul ocupațional G) Anexa nr.9</t>
  </si>
  <si>
    <t>E4021-3</t>
  </si>
  <si>
    <t>Logoped</t>
  </si>
  <si>
    <t>E4021-4</t>
  </si>
  <si>
    <t>Psiholog</t>
  </si>
  <si>
    <t>E4021-5</t>
  </si>
  <si>
    <t>Psihopedagog</t>
  </si>
  <si>
    <t>E4021-6</t>
  </si>
  <si>
    <t>Asistent didactic</t>
  </si>
  <si>
    <t>E4021-7</t>
  </si>
  <si>
    <t>Conducător de cerc</t>
  </si>
  <si>
    <t>E4021-8</t>
  </si>
  <si>
    <t>Instructor</t>
  </si>
  <si>
    <t>E4021-9</t>
  </si>
  <si>
    <t>Maistru</t>
  </si>
  <si>
    <t>E4022</t>
  </si>
  <si>
    <t>Educator</t>
  </si>
  <si>
    <t>E4023</t>
  </si>
  <si>
    <t>Maistru-instructor</t>
  </si>
  <si>
    <t>E4024</t>
  </si>
  <si>
    <t>Pedagog social</t>
  </si>
  <si>
    <t>E4025</t>
  </si>
  <si>
    <t>Acompaniator</t>
  </si>
  <si>
    <t>E4026 I-1</t>
  </si>
  <si>
    <t>Director de instituţie de educaţie timpurie, învăţământ primar şi gimnazial de categoria I</t>
  </si>
  <si>
    <t>E4026 I-2</t>
  </si>
  <si>
    <t>Director-adjunct de instituţie de educaţie timpurie, învăţământ primar şi gimnazial de categoria I</t>
  </si>
  <si>
    <t>E4026 II-1</t>
  </si>
  <si>
    <t>Director de instituţie de educaţie timpurie, învăţământ primar şi gimnazial de categoria II</t>
  </si>
  <si>
    <t>E4026 II-2</t>
  </si>
  <si>
    <t>Director-adjunct de instituţie de educaţie timpurie, învăţământ primar şi gimnazial de categoria II</t>
  </si>
  <si>
    <t>E4026 III-1</t>
  </si>
  <si>
    <t>Director de instituţie de educaţie timpurie, învăţământ primar şi gimnazial de categoria III</t>
  </si>
  <si>
    <t>E4026 III-2</t>
  </si>
  <si>
    <t>Director-adjunct de instituţie de educaţie timpurie, învăţământ primar şi gimnazial de categoria III</t>
  </si>
  <si>
    <t>E4026 IV-1</t>
  </si>
  <si>
    <t>Director de instituţie de educaţie timpurie, învăţământ primar şi gimnazial de categoria IV</t>
  </si>
  <si>
    <t>E4026 IV-2</t>
  </si>
  <si>
    <t>Director-adjunct de instituţie de educaţie timpurie, învăţământ primar şi gimnazial de categoria IV</t>
  </si>
  <si>
    <t>E4026 V-VI-1</t>
  </si>
  <si>
    <t>Director de instituţie de educaţie timpurie, învăţământ primar şi gimnazial de categoria V-VI</t>
  </si>
  <si>
    <t>E4026 V-VI-2</t>
  </si>
  <si>
    <t>Director-adjunct de instituţie de educaţie timpurie, învăţământ primar şi gimnazial de categoria V-VI</t>
  </si>
  <si>
    <t>E6001</t>
  </si>
  <si>
    <t>Preşedinte al Academiei de Ştiinţe a Moldovei</t>
  </si>
  <si>
    <t>E6002</t>
  </si>
  <si>
    <t>Director institut</t>
  </si>
  <si>
    <t>E6003</t>
  </si>
  <si>
    <t>Vicepreşedinte al Academiei de Ştiinţe a Moldovei</t>
  </si>
  <si>
    <t>E6004</t>
  </si>
  <si>
    <t xml:space="preserve">Director </t>
  </si>
  <si>
    <t>E6005</t>
  </si>
  <si>
    <t>Secretar ştiinţific general al Academiei de Ştiinţe a Moldovei</t>
  </si>
  <si>
    <t>E6006</t>
  </si>
  <si>
    <t>Secretar științific</t>
  </si>
  <si>
    <t>E6008</t>
  </si>
  <si>
    <t>Şef aparat administrativ al Academiei de Ştiinţe a Moldovei</t>
  </si>
  <si>
    <t>E6009</t>
  </si>
  <si>
    <t>Şef subdiviziune de cercetare</t>
  </si>
  <si>
    <t>E6010</t>
  </si>
  <si>
    <t>Şef secţie</t>
  </si>
  <si>
    <t>E6011</t>
  </si>
  <si>
    <t xml:space="preserve">Șef laborator </t>
  </si>
  <si>
    <t>E6012</t>
  </si>
  <si>
    <t>E6013</t>
  </si>
  <si>
    <t>E6014</t>
  </si>
  <si>
    <t>Consultant științific</t>
  </si>
  <si>
    <t>E6015</t>
  </si>
  <si>
    <t>Cercetător științific principal</t>
  </si>
  <si>
    <t>E6016</t>
  </si>
  <si>
    <t>Șef centru/cabinet metodic</t>
  </si>
  <si>
    <t>E6017</t>
  </si>
  <si>
    <t>Cercetător științific coordonator</t>
  </si>
  <si>
    <t>E6018</t>
  </si>
  <si>
    <t>Cercetător științific superior</t>
  </si>
  <si>
    <t>E6019 I</t>
  </si>
  <si>
    <t>Director-adjunct probleme de gospodărie, producere etc. de categoria I</t>
  </si>
  <si>
    <t>E6019 II</t>
  </si>
  <si>
    <t>Director-adjunct probleme de gospodărie, producere etc. de categoria II</t>
  </si>
  <si>
    <t>E6019 III</t>
  </si>
  <si>
    <t>Director-adjunct probleme de gospodărie, producere etc. de categoria III</t>
  </si>
  <si>
    <t>E6020</t>
  </si>
  <si>
    <t>E6021</t>
  </si>
  <si>
    <t>Metodist principal</t>
  </si>
  <si>
    <t>E6022</t>
  </si>
  <si>
    <t>Cercetător științific</t>
  </si>
  <si>
    <t>E6023</t>
  </si>
  <si>
    <t>E6024</t>
  </si>
  <si>
    <t>Metodist superior</t>
  </si>
  <si>
    <t>E6025</t>
  </si>
  <si>
    <t>E6026</t>
  </si>
  <si>
    <t>Cercetător științific stagiar</t>
  </si>
  <si>
    <t>E6027</t>
  </si>
  <si>
    <t>E6028</t>
  </si>
  <si>
    <t>Metodist</t>
  </si>
  <si>
    <t>E6029</t>
  </si>
  <si>
    <t>Conducător practică de producție</t>
  </si>
  <si>
    <t>E6030</t>
  </si>
  <si>
    <t>E6031</t>
  </si>
  <si>
    <t>E6032</t>
  </si>
  <si>
    <t>Metrolog</t>
  </si>
  <si>
    <t>E6033</t>
  </si>
  <si>
    <t>E6034</t>
  </si>
  <si>
    <t>E6035</t>
  </si>
  <si>
    <t>Instructor extrașcolar</t>
  </si>
  <si>
    <t>E6036</t>
  </si>
  <si>
    <t>Instructor-animator</t>
  </si>
  <si>
    <t>E6037</t>
  </si>
  <si>
    <t>Instructor pentru muncă</t>
  </si>
  <si>
    <t>E6038</t>
  </si>
  <si>
    <t>Laborant superior</t>
  </si>
  <si>
    <t>E6039</t>
  </si>
  <si>
    <t>Laborant metodist</t>
  </si>
  <si>
    <t>E6040</t>
  </si>
  <si>
    <t>Laborant</t>
  </si>
  <si>
    <t>E6041</t>
  </si>
  <si>
    <t>Dădacă</t>
  </si>
  <si>
    <t>E6042</t>
  </si>
  <si>
    <t>Asistent al educatorului</t>
  </si>
  <si>
    <t>E6043</t>
  </si>
  <si>
    <t>Șef gospodărie alte instituții de drept public din domeniile cercetării și inovării</t>
  </si>
  <si>
    <t>E6043 (I)</t>
  </si>
  <si>
    <t>Șef gospodărie de categoria I</t>
  </si>
  <si>
    <t>E6043 (II)</t>
  </si>
  <si>
    <t>Șef gospodăriede categoria II</t>
  </si>
  <si>
    <t>E6043 (III)</t>
  </si>
  <si>
    <t>Șef gospodăriede categoria III</t>
  </si>
  <si>
    <t>E6043 (IV)</t>
  </si>
  <si>
    <t>Șef gospodărie de categoria IV</t>
  </si>
  <si>
    <t>E6043 (IV-VI)</t>
  </si>
  <si>
    <t>Șef gospodărie (învățămînt primar, gimnazial, liceal profesional tehnic), de categoria IV-VI</t>
  </si>
  <si>
    <t>E6043 (V)</t>
  </si>
  <si>
    <t>Șef gospodărie de categoria V</t>
  </si>
  <si>
    <t>E6043 (VI)</t>
  </si>
  <si>
    <t>Șef gospodărie de categoria VI</t>
  </si>
  <si>
    <t>E6044</t>
  </si>
  <si>
    <t>Asistent de laborator</t>
  </si>
  <si>
    <t>F6001</t>
  </si>
  <si>
    <t>Director general</t>
  </si>
  <si>
    <t>F6002</t>
  </si>
  <si>
    <t>Director (șef)</t>
  </si>
  <si>
    <t>F6003</t>
  </si>
  <si>
    <t>Director artistic</t>
  </si>
  <si>
    <t>F6004</t>
  </si>
  <si>
    <t>Prim-regizor</t>
  </si>
  <si>
    <t>F6005</t>
  </si>
  <si>
    <t>Pictor-șef</t>
  </si>
  <si>
    <t>F6006</t>
  </si>
  <si>
    <t>Dirijor-șef</t>
  </si>
  <si>
    <t>F6007</t>
  </si>
  <si>
    <t>Maestru de balet-șef</t>
  </si>
  <si>
    <t>F6008</t>
  </si>
  <si>
    <t>Regizor-șef</t>
  </si>
  <si>
    <t>F6009</t>
  </si>
  <si>
    <t>F6010</t>
  </si>
  <si>
    <t>F6011</t>
  </si>
  <si>
    <t>F6012</t>
  </si>
  <si>
    <t>F6013</t>
  </si>
  <si>
    <t>Șef trupă</t>
  </si>
  <si>
    <t>F6014</t>
  </si>
  <si>
    <t>F6015</t>
  </si>
  <si>
    <t>Șef filială</t>
  </si>
  <si>
    <t>F6016</t>
  </si>
  <si>
    <t>F6017</t>
  </si>
  <si>
    <t>Regizor tehnic</t>
  </si>
  <si>
    <t>F6018</t>
  </si>
  <si>
    <t>Regizor montare</t>
  </si>
  <si>
    <t>F6019</t>
  </si>
  <si>
    <t>Regizor de sunete</t>
  </si>
  <si>
    <t>F6020</t>
  </si>
  <si>
    <t>Redactor tehnic</t>
  </si>
  <si>
    <t>F6021</t>
  </si>
  <si>
    <t>F6022</t>
  </si>
  <si>
    <t>Scenograf</t>
  </si>
  <si>
    <t>F6023</t>
  </si>
  <si>
    <t>F6024</t>
  </si>
  <si>
    <t>Custode-șef</t>
  </si>
  <si>
    <t>F6025</t>
  </si>
  <si>
    <t>Mediator</t>
  </si>
  <si>
    <t>F6026</t>
  </si>
  <si>
    <t>Coregraf</t>
  </si>
  <si>
    <t>F6027</t>
  </si>
  <si>
    <t>Artist-maestru al scenei</t>
  </si>
  <si>
    <t>F6028</t>
  </si>
  <si>
    <t>Director club sportiv</t>
  </si>
  <si>
    <t>F6029</t>
  </si>
  <si>
    <t>F6030</t>
  </si>
  <si>
    <t>Concertmaistru</t>
  </si>
  <si>
    <t>F6031</t>
  </si>
  <si>
    <t>Expert în domeniul artelor</t>
  </si>
  <si>
    <t>F6032</t>
  </si>
  <si>
    <t>Pictor</t>
  </si>
  <si>
    <t>F6033</t>
  </si>
  <si>
    <t>Șef sală de expoziții</t>
  </si>
  <si>
    <t>F6034</t>
  </si>
  <si>
    <t>F6035</t>
  </si>
  <si>
    <t>Șef filmotecă</t>
  </si>
  <si>
    <t>F6036</t>
  </si>
  <si>
    <t>Antrenor principal</t>
  </si>
  <si>
    <t>F6037</t>
  </si>
  <si>
    <t>Director (administrator) edificiu sportiv</t>
  </si>
  <si>
    <t>F6038</t>
  </si>
  <si>
    <t>F6039</t>
  </si>
  <si>
    <t>Șef atelier</t>
  </si>
  <si>
    <t>F6040</t>
  </si>
  <si>
    <t>Ihtiolog</t>
  </si>
  <si>
    <t>F6041</t>
  </si>
  <si>
    <t>Sculptor</t>
  </si>
  <si>
    <t>F6042</t>
  </si>
  <si>
    <t>F6043</t>
  </si>
  <si>
    <t>Antrenor superior</t>
  </si>
  <si>
    <t>F6044</t>
  </si>
  <si>
    <t>Artist</t>
  </si>
  <si>
    <t>F6044-10</t>
  </si>
  <si>
    <t>Artist dresor de animale salbatice</t>
  </si>
  <si>
    <t>F6044-11</t>
  </si>
  <si>
    <t>Artist in ansamblul de cintece si dansuri</t>
  </si>
  <si>
    <t>F6044-12</t>
  </si>
  <si>
    <t>Artist in colective corale si coregrafice</t>
  </si>
  <si>
    <t>F6044-13</t>
  </si>
  <si>
    <t>Artist in orchestre de muzica populara</t>
  </si>
  <si>
    <t>F6044-14</t>
  </si>
  <si>
    <t>Artist in fanfare</t>
  </si>
  <si>
    <t>F6044-15</t>
  </si>
  <si>
    <t>Artist in sinfo-jazz</t>
  </si>
  <si>
    <t>F6044-16</t>
  </si>
  <si>
    <t>Artist a orchestrelor si ansamblurilor de estrada</t>
  </si>
  <si>
    <t>F6044-17</t>
  </si>
  <si>
    <t>Actor</t>
  </si>
  <si>
    <t>F6044-2</t>
  </si>
  <si>
    <t xml:space="preserve">Artist vocal (solist) </t>
  </si>
  <si>
    <t>F6044-3</t>
  </si>
  <si>
    <t>Artist de balet</t>
  </si>
  <si>
    <t>F6044-4</t>
  </si>
  <si>
    <t>Artist dramatici</t>
  </si>
  <si>
    <t>F6044-5</t>
  </si>
  <si>
    <t>Artist instrumentist</t>
  </si>
  <si>
    <t>F6044-6</t>
  </si>
  <si>
    <t>Artist de cor</t>
  </si>
  <si>
    <t>F6044-7</t>
  </si>
  <si>
    <t>Artist in orchestrele simfonice si camerale</t>
  </si>
  <si>
    <t>F6044-8</t>
  </si>
  <si>
    <t>Artist de diverse genuri de circ</t>
  </si>
  <si>
    <t>F6044-9</t>
  </si>
  <si>
    <t>Inspector ai manejului</t>
  </si>
  <si>
    <t>F6045</t>
  </si>
  <si>
    <t>F6046</t>
  </si>
  <si>
    <t>F6047</t>
  </si>
  <si>
    <t>F6048</t>
  </si>
  <si>
    <t>Bibliotecar principal</t>
  </si>
  <si>
    <t>F6049</t>
  </si>
  <si>
    <t>Bibliograf principal</t>
  </si>
  <si>
    <t>F6050</t>
  </si>
  <si>
    <t>Restaurator</t>
  </si>
  <si>
    <t>F6051</t>
  </si>
  <si>
    <t>F6052</t>
  </si>
  <si>
    <t>Corepetitor</t>
  </si>
  <si>
    <t>F6053</t>
  </si>
  <si>
    <t>Conservator</t>
  </si>
  <si>
    <t>F6054</t>
  </si>
  <si>
    <t>Ghid</t>
  </si>
  <si>
    <t>F6055</t>
  </si>
  <si>
    <t>Muzeograf</t>
  </si>
  <si>
    <t>F6056</t>
  </si>
  <si>
    <t>Bibliotecar</t>
  </si>
  <si>
    <t>F6057</t>
  </si>
  <si>
    <t>Bibliograf</t>
  </si>
  <si>
    <t>F6058</t>
  </si>
  <si>
    <t>Asistent regizor</t>
  </si>
  <si>
    <t>F6059</t>
  </si>
  <si>
    <t>Asistent maestru</t>
  </si>
  <si>
    <t>F6060</t>
  </si>
  <si>
    <t>Asistent dirijor</t>
  </si>
  <si>
    <t>F6061</t>
  </si>
  <si>
    <t>Peruchier</t>
  </si>
  <si>
    <t>F6062</t>
  </si>
  <si>
    <t>Păpușar</t>
  </si>
  <si>
    <t>F6063</t>
  </si>
  <si>
    <t>Pălărier</t>
  </si>
  <si>
    <t>F6064</t>
  </si>
  <si>
    <t>Modelier</t>
  </si>
  <si>
    <t>F6065</t>
  </si>
  <si>
    <t>Machior</t>
  </si>
  <si>
    <t>F6066</t>
  </si>
  <si>
    <t>Decorator</t>
  </si>
  <si>
    <t>F6067</t>
  </si>
  <si>
    <t>Butafor</t>
  </si>
  <si>
    <t>F6068</t>
  </si>
  <si>
    <t>Custode superior fonduri</t>
  </si>
  <si>
    <t>F6069</t>
  </si>
  <si>
    <t>Custode fonduri</t>
  </si>
  <si>
    <t>F6071</t>
  </si>
  <si>
    <t>Taxidermist</t>
  </si>
  <si>
    <t>F6072</t>
  </si>
  <si>
    <t>F6073</t>
  </si>
  <si>
    <t>Administrator</t>
  </si>
  <si>
    <t>F6074</t>
  </si>
  <si>
    <t>Operator de sunete</t>
  </si>
  <si>
    <t>F6075</t>
  </si>
  <si>
    <t>Artist figurant</t>
  </si>
  <si>
    <t>F6076</t>
  </si>
  <si>
    <t>Animator</t>
  </si>
  <si>
    <t>F6077</t>
  </si>
  <si>
    <t>Supraveghetor muzeu</t>
  </si>
  <si>
    <t>F6078</t>
  </si>
  <si>
    <t>Maestru dans</t>
  </si>
  <si>
    <t>F6079</t>
  </si>
  <si>
    <t>F6080</t>
  </si>
  <si>
    <t>Maestru de lumini</t>
  </si>
  <si>
    <t>F6081</t>
  </si>
  <si>
    <t>Maestru de sunete</t>
  </si>
  <si>
    <t>G6001</t>
  </si>
  <si>
    <t>Medic-șef, șef spital</t>
  </si>
  <si>
    <t>G6002</t>
  </si>
  <si>
    <t>Director (general) al instituției de nivel republican</t>
  </si>
  <si>
    <t>G6003 I</t>
  </si>
  <si>
    <t>Medic-șef  al instituției, de categoria I</t>
  </si>
  <si>
    <t>G6003 II</t>
  </si>
  <si>
    <t>Medic-șef  al instituției, de categoria II</t>
  </si>
  <si>
    <t>G6003 III</t>
  </si>
  <si>
    <t>Medic-șef  al instituției, de categoria III</t>
  </si>
  <si>
    <t>G6004</t>
  </si>
  <si>
    <t>Șef policlinică</t>
  </si>
  <si>
    <t>G6005 I</t>
  </si>
  <si>
    <t>Director/șef/manager al instituției, de categoria I</t>
  </si>
  <si>
    <t>G6005 II</t>
  </si>
  <si>
    <t>Director/șef/manager al instituției, de categoria II</t>
  </si>
  <si>
    <t>G6005 III</t>
  </si>
  <si>
    <t>Director/șef/manager al instituției, de categoria III</t>
  </si>
  <si>
    <t>G6006 I</t>
  </si>
  <si>
    <t>Medic (de toate specialitățile), în instituții de categoria I</t>
  </si>
  <si>
    <t>G6006 II</t>
  </si>
  <si>
    <t>Medic (de toate specialitățile), în instituții de categoria II</t>
  </si>
  <si>
    <t>G6006 III</t>
  </si>
  <si>
    <t>Medic (de toate specialitățile), în instituții de categoria III</t>
  </si>
  <si>
    <t>G6006 Niv  rep</t>
  </si>
  <si>
    <t>Medic (de toate specialitățile), în instituții de nivel republican</t>
  </si>
  <si>
    <t>G6007</t>
  </si>
  <si>
    <t>Șef/manager serviciu social</t>
  </si>
  <si>
    <t>G6008</t>
  </si>
  <si>
    <t>Dietetician</t>
  </si>
  <si>
    <t>G6009</t>
  </si>
  <si>
    <t>Farmacist</t>
  </si>
  <si>
    <t>G6010</t>
  </si>
  <si>
    <t>G6011</t>
  </si>
  <si>
    <t>Director (șef) centru</t>
  </si>
  <si>
    <t>G6012</t>
  </si>
  <si>
    <t>G6013</t>
  </si>
  <si>
    <t>G6014</t>
  </si>
  <si>
    <t>Defectolog</t>
  </si>
  <si>
    <t>G6015</t>
  </si>
  <si>
    <t>Kinetoterapeut</t>
  </si>
  <si>
    <t>G6017</t>
  </si>
  <si>
    <t>Asistent parental profesionist</t>
  </si>
  <si>
    <t>G6018</t>
  </si>
  <si>
    <t>Asistent social</t>
  </si>
  <si>
    <t>G6019</t>
  </si>
  <si>
    <t>Tehnician-dentist</t>
  </si>
  <si>
    <t>G6020</t>
  </si>
  <si>
    <t>Statistician medical</t>
  </si>
  <si>
    <t>G6021</t>
  </si>
  <si>
    <t>Laborant radiolog</t>
  </si>
  <si>
    <t>G6022</t>
  </si>
  <si>
    <t>Instructor dezinfecționist</t>
  </si>
  <si>
    <t>G6023</t>
  </si>
  <si>
    <t>Instructor de cultură fizică medicală</t>
  </si>
  <si>
    <t>G6024</t>
  </si>
  <si>
    <t>Felcer</t>
  </si>
  <si>
    <t>G6025</t>
  </si>
  <si>
    <t>Felcer laborant</t>
  </si>
  <si>
    <t>G6026</t>
  </si>
  <si>
    <t>G6027</t>
  </si>
  <si>
    <t>Asistent medical</t>
  </si>
  <si>
    <t>G6028</t>
  </si>
  <si>
    <t xml:space="preserve">Laborant </t>
  </si>
  <si>
    <t>G6029</t>
  </si>
  <si>
    <t>Autopsier</t>
  </si>
  <si>
    <t>G6030</t>
  </si>
  <si>
    <t>Mediator comunitar</t>
  </si>
  <si>
    <t>G6031</t>
  </si>
  <si>
    <t>G6032</t>
  </si>
  <si>
    <t>G6033</t>
  </si>
  <si>
    <t>Instructor ergoterapie</t>
  </si>
  <si>
    <t>G6034</t>
  </si>
  <si>
    <t>Tehnician</t>
  </si>
  <si>
    <t>G6034-1</t>
  </si>
  <si>
    <t>Farmacist inferior</t>
  </si>
  <si>
    <t>G6035</t>
  </si>
  <si>
    <t>Mediator comunitar fără studii</t>
  </si>
  <si>
    <t>G6036</t>
  </si>
  <si>
    <t>Asistent personal</t>
  </si>
  <si>
    <t>G6037</t>
  </si>
  <si>
    <t>Asistent familial</t>
  </si>
  <si>
    <t>G6038</t>
  </si>
  <si>
    <t>G6039</t>
  </si>
  <si>
    <t>Lucrător social</t>
  </si>
  <si>
    <t>G6040</t>
  </si>
  <si>
    <t>Dezinfecționist</t>
  </si>
  <si>
    <t>G6041</t>
  </si>
  <si>
    <t>Infirmier</t>
  </si>
  <si>
    <t>G6042</t>
  </si>
  <si>
    <t>Soră econoamă</t>
  </si>
  <si>
    <t>G6043</t>
  </si>
  <si>
    <t>Registrator (medical)</t>
  </si>
  <si>
    <t>G6044</t>
  </si>
  <si>
    <t>G6045</t>
  </si>
  <si>
    <t>G6046</t>
  </si>
  <si>
    <t>Maseur</t>
  </si>
  <si>
    <t>G6047</t>
  </si>
  <si>
    <t>Asistent social comunitar</t>
  </si>
  <si>
    <t>G6048</t>
  </si>
  <si>
    <t>Specialist în protecţia drepturilor copilului</t>
  </si>
  <si>
    <t>G6049</t>
  </si>
  <si>
    <t>Specialist în domeniul violenţei în familie şi al reabilitării victimelor infracţiunilor</t>
  </si>
  <si>
    <t>G6050</t>
  </si>
  <si>
    <t>H6001</t>
  </si>
  <si>
    <t>Căpitan port</t>
  </si>
  <si>
    <t>H6002</t>
  </si>
  <si>
    <t>H6003</t>
  </si>
  <si>
    <t>H6004</t>
  </si>
  <si>
    <t>Inginer-programator-șef</t>
  </si>
  <si>
    <t>H6005</t>
  </si>
  <si>
    <t>Șef direcție tehnologii informaționale</t>
  </si>
  <si>
    <t>H6006</t>
  </si>
  <si>
    <t>Șef laborator veterinar raional</t>
  </si>
  <si>
    <t>H6007</t>
  </si>
  <si>
    <t>H6008</t>
  </si>
  <si>
    <t>Șef direcție alte domenii</t>
  </si>
  <si>
    <t>H6009</t>
  </si>
  <si>
    <t>Șef secție tehnologii informaționale</t>
  </si>
  <si>
    <t>H6010</t>
  </si>
  <si>
    <t>Șef circumscripție veterinară</t>
  </si>
  <si>
    <t>H6011</t>
  </si>
  <si>
    <t>H6012</t>
  </si>
  <si>
    <t>Șef secție alte domenii</t>
  </si>
  <si>
    <t>H6013</t>
  </si>
  <si>
    <t>Șef serviciu tehnologii informaționale</t>
  </si>
  <si>
    <t>H6014</t>
  </si>
  <si>
    <t>Erpetolog</t>
  </si>
  <si>
    <t>H6015</t>
  </si>
  <si>
    <t>Inspector căpitan portuar</t>
  </si>
  <si>
    <t>H6016</t>
  </si>
  <si>
    <t>Statistician principal</t>
  </si>
  <si>
    <t>H6017</t>
  </si>
  <si>
    <t>Statistician superior</t>
  </si>
  <si>
    <t>H6018</t>
  </si>
  <si>
    <t>Șef serviciu alte domenii</t>
  </si>
  <si>
    <t>H6019</t>
  </si>
  <si>
    <t>Redactor-șef</t>
  </si>
  <si>
    <t>H6020</t>
  </si>
  <si>
    <t>Inginer-șef</t>
  </si>
  <si>
    <t>H6021</t>
  </si>
  <si>
    <t>Șef stație centrală de salvare</t>
  </si>
  <si>
    <t>H6022</t>
  </si>
  <si>
    <t>Energetician-șef</t>
  </si>
  <si>
    <t>H6023</t>
  </si>
  <si>
    <t>Constructor-șef</t>
  </si>
  <si>
    <t>H6024</t>
  </si>
  <si>
    <t>Agronom-șef</t>
  </si>
  <si>
    <t>H6025</t>
  </si>
  <si>
    <t>Căpitan</t>
  </si>
  <si>
    <t>H6026</t>
  </si>
  <si>
    <t>H6027</t>
  </si>
  <si>
    <t>Arhitect</t>
  </si>
  <si>
    <t>H6028</t>
  </si>
  <si>
    <t>Jurist</t>
  </si>
  <si>
    <t>H6029</t>
  </si>
  <si>
    <t>Administrator rețea de calculatoare principal</t>
  </si>
  <si>
    <t>H6030</t>
  </si>
  <si>
    <t>Analist principal</t>
  </si>
  <si>
    <t>H6031</t>
  </si>
  <si>
    <t>Inginer principal </t>
  </si>
  <si>
    <t>H6032</t>
  </si>
  <si>
    <t>Programator principal</t>
  </si>
  <si>
    <t>H6033</t>
  </si>
  <si>
    <t>Sociolog</t>
  </si>
  <si>
    <t>H6034</t>
  </si>
  <si>
    <t>Meteorolog</t>
  </si>
  <si>
    <t>H6035</t>
  </si>
  <si>
    <t>Statistician</t>
  </si>
  <si>
    <t>H6036</t>
  </si>
  <si>
    <t>Contabil principal</t>
  </si>
  <si>
    <t>H6037</t>
  </si>
  <si>
    <t>Economist principal</t>
  </si>
  <si>
    <t>H6038</t>
  </si>
  <si>
    <t>Inginer-programator</t>
  </si>
  <si>
    <t>H6039</t>
  </si>
  <si>
    <t>Traducător principal</t>
  </si>
  <si>
    <t>H6040</t>
  </si>
  <si>
    <t>H6041</t>
  </si>
  <si>
    <t xml:space="preserve">Medic veterinar </t>
  </si>
  <si>
    <t>H6042</t>
  </si>
  <si>
    <t>Șef stație de salvare</t>
  </si>
  <si>
    <t>H6043</t>
  </si>
  <si>
    <t>Administrator rețea de calculatoare superior</t>
  </si>
  <si>
    <t>H6044</t>
  </si>
  <si>
    <t>Analist superior</t>
  </si>
  <si>
    <t>H6045</t>
  </si>
  <si>
    <t>Contabil superior</t>
  </si>
  <si>
    <t>H6046</t>
  </si>
  <si>
    <t>Economist superior</t>
  </si>
  <si>
    <t>H6047</t>
  </si>
  <si>
    <t>Inginer superior</t>
  </si>
  <si>
    <t>H6048</t>
  </si>
  <si>
    <t>Programator superior</t>
  </si>
  <si>
    <t>H6049</t>
  </si>
  <si>
    <t>H6050</t>
  </si>
  <si>
    <t>Traducător superior</t>
  </si>
  <si>
    <t>H6051</t>
  </si>
  <si>
    <t>Toxicolog</t>
  </si>
  <si>
    <t>H6052</t>
  </si>
  <si>
    <t>Microbiolog</t>
  </si>
  <si>
    <t>H6053</t>
  </si>
  <si>
    <t>Entomolog</t>
  </si>
  <si>
    <t>H6054</t>
  </si>
  <si>
    <t>Bacteriolog</t>
  </si>
  <si>
    <t>H6055</t>
  </si>
  <si>
    <t>Traducător</t>
  </si>
  <si>
    <t>H6056</t>
  </si>
  <si>
    <t>H6057</t>
  </si>
  <si>
    <t>H6058</t>
  </si>
  <si>
    <t>H6059</t>
  </si>
  <si>
    <t>Șef garaj</t>
  </si>
  <si>
    <t>H6060</t>
  </si>
  <si>
    <t>Șef secție exploatare imobile</t>
  </si>
  <si>
    <t>H6061</t>
  </si>
  <si>
    <t>Administrator rețea de calculatoare</t>
  </si>
  <si>
    <t>H6062</t>
  </si>
  <si>
    <t>Analist</t>
  </si>
  <si>
    <t>H6063</t>
  </si>
  <si>
    <t>Economist</t>
  </si>
  <si>
    <t>H6064</t>
  </si>
  <si>
    <t>Inginer</t>
  </si>
  <si>
    <t>H6065</t>
  </si>
  <si>
    <t>Programator</t>
  </si>
  <si>
    <t>H6066</t>
  </si>
  <si>
    <t>Contabil</t>
  </si>
  <si>
    <t>H6067</t>
  </si>
  <si>
    <t>Contabil-casier</t>
  </si>
  <si>
    <t>H6068</t>
  </si>
  <si>
    <t>H6069</t>
  </si>
  <si>
    <t>H6070</t>
  </si>
  <si>
    <t>H6071</t>
  </si>
  <si>
    <t>Tehnolog-șef</t>
  </si>
  <si>
    <t>H6072</t>
  </si>
  <si>
    <t>Corespondent</t>
  </si>
  <si>
    <t>H6073</t>
  </si>
  <si>
    <t>Merceolog principal </t>
  </si>
  <si>
    <t>H6074</t>
  </si>
  <si>
    <t>Redactor principal</t>
  </si>
  <si>
    <t>H6076</t>
  </si>
  <si>
    <t>Șef echipaj</t>
  </si>
  <si>
    <t>H6077</t>
  </si>
  <si>
    <t>Șef gospodărie</t>
  </si>
  <si>
    <t>H6078</t>
  </si>
  <si>
    <t>Scafandru specialist-șef</t>
  </si>
  <si>
    <t>H6079</t>
  </si>
  <si>
    <t>Șef serviciu exploatare imobile</t>
  </si>
  <si>
    <t>H6079-1</t>
  </si>
  <si>
    <t>Şef staţie de cazane</t>
  </si>
  <si>
    <t>H6080</t>
  </si>
  <si>
    <t>Maistru controlor superior</t>
  </si>
  <si>
    <t>H6081</t>
  </si>
  <si>
    <t>Șef șantier</t>
  </si>
  <si>
    <t>H6081-1</t>
  </si>
  <si>
    <t>Şef staţie de încărcare a acumulatoarelor</t>
  </si>
  <si>
    <t>H6082</t>
  </si>
  <si>
    <t>Șef grupă în secția de exploatare a imobilelor</t>
  </si>
  <si>
    <t>H6083</t>
  </si>
  <si>
    <t>H6084</t>
  </si>
  <si>
    <t>Merceolog superior</t>
  </si>
  <si>
    <t>H6085</t>
  </si>
  <si>
    <t>Redactor superior</t>
  </si>
  <si>
    <t>H6086</t>
  </si>
  <si>
    <t>Tehnolog</t>
  </si>
  <si>
    <t>H6087</t>
  </si>
  <si>
    <t>Reporter</t>
  </si>
  <si>
    <t>H6088</t>
  </si>
  <si>
    <t>Felcer veterinar laborant</t>
  </si>
  <si>
    <t>H6089</t>
  </si>
  <si>
    <t>Felcer veterinar</t>
  </si>
  <si>
    <t>H6090</t>
  </si>
  <si>
    <t>Maistru-controlor</t>
  </si>
  <si>
    <t>H6091</t>
  </si>
  <si>
    <t>Șef magazie</t>
  </si>
  <si>
    <t>H6092</t>
  </si>
  <si>
    <t>Șef cantină</t>
  </si>
  <si>
    <t>H6093</t>
  </si>
  <si>
    <t>Scafandru specialist</t>
  </si>
  <si>
    <t>H6094</t>
  </si>
  <si>
    <t>Maistru superior</t>
  </si>
  <si>
    <t>H6095</t>
  </si>
  <si>
    <t>Șef serviciu administrativ</t>
  </si>
  <si>
    <t>H6096</t>
  </si>
  <si>
    <t>Mecanic-șef</t>
  </si>
  <si>
    <t>H6097</t>
  </si>
  <si>
    <t>Șef arhivă</t>
  </si>
  <si>
    <t>H6098</t>
  </si>
  <si>
    <t>H6099</t>
  </si>
  <si>
    <t>Șef cancelarie/audiență</t>
  </si>
  <si>
    <t>H6100</t>
  </si>
  <si>
    <t>Șef cămin</t>
  </si>
  <si>
    <t>H6101</t>
  </si>
  <si>
    <t>Șef depozit</t>
  </si>
  <si>
    <t>H6102</t>
  </si>
  <si>
    <t>Șef secretariat</t>
  </si>
  <si>
    <t>H6103</t>
  </si>
  <si>
    <t>Șef stație radiotehnică</t>
  </si>
  <si>
    <t>H6104</t>
  </si>
  <si>
    <t>Redactor</t>
  </si>
  <si>
    <t>H6105</t>
  </si>
  <si>
    <t>Merceolog</t>
  </si>
  <si>
    <t>H6106</t>
  </si>
  <si>
    <t>Șef stație telefonică</t>
  </si>
  <si>
    <t>H6107</t>
  </si>
  <si>
    <t>Șef expediere/expediție</t>
  </si>
  <si>
    <t>H6108</t>
  </si>
  <si>
    <t>Șef sală de audiențe/lectură</t>
  </si>
  <si>
    <t>H6109</t>
  </si>
  <si>
    <t>Administrator principal</t>
  </si>
  <si>
    <t>H6110</t>
  </si>
  <si>
    <t>Agent de aprovizionare</t>
  </si>
  <si>
    <t>H6111</t>
  </si>
  <si>
    <t>Desenator-constructor</t>
  </si>
  <si>
    <t>H6112</t>
  </si>
  <si>
    <t>Tehnician superior</t>
  </si>
  <si>
    <t>H6113</t>
  </si>
  <si>
    <t>Inspector superior controlul asupra executării hotărîrilor</t>
  </si>
  <si>
    <t>H6114</t>
  </si>
  <si>
    <t>H6115</t>
  </si>
  <si>
    <t>H6116</t>
  </si>
  <si>
    <t>Șef cameră frigorifică</t>
  </si>
  <si>
    <t>H6117</t>
  </si>
  <si>
    <t>Șef punct asistență tehnică</t>
  </si>
  <si>
    <t>H6118</t>
  </si>
  <si>
    <t>Operator documente secrete</t>
  </si>
  <si>
    <t>H6119</t>
  </si>
  <si>
    <t>H6120</t>
  </si>
  <si>
    <t>Inspector controlul asupra executării hotărîrilor</t>
  </si>
  <si>
    <t>H6121</t>
  </si>
  <si>
    <t>Secretar administrativ superior</t>
  </si>
  <si>
    <t>H6122</t>
  </si>
  <si>
    <t>Corector</t>
  </si>
  <si>
    <t>H6123</t>
  </si>
  <si>
    <t>Bucătar-șef</t>
  </si>
  <si>
    <t>H6124</t>
  </si>
  <si>
    <t>Șef baie</t>
  </si>
  <si>
    <t>H6125</t>
  </si>
  <si>
    <t>Șef instalații</t>
  </si>
  <si>
    <t>H6126</t>
  </si>
  <si>
    <t>Șef ospătărie</t>
  </si>
  <si>
    <t>H6127</t>
  </si>
  <si>
    <t>Șef punct control tehnic</t>
  </si>
  <si>
    <t>H6128</t>
  </si>
  <si>
    <t>Șef punct dezactivare</t>
  </si>
  <si>
    <t>H6129</t>
  </si>
  <si>
    <t>Șef spălătorie</t>
  </si>
  <si>
    <t>H6130</t>
  </si>
  <si>
    <t>Administrator superior</t>
  </si>
  <si>
    <t>H6131</t>
  </si>
  <si>
    <t>H6132</t>
  </si>
  <si>
    <t>Secretar administrativ</t>
  </si>
  <si>
    <t>H6133</t>
  </si>
  <si>
    <t>Dispecer</t>
  </si>
  <si>
    <t>H6134</t>
  </si>
  <si>
    <t>Saturator</t>
  </si>
  <si>
    <t>H6135</t>
  </si>
  <si>
    <t>H6136</t>
  </si>
  <si>
    <t>Secretar(ă)-stenograf(ă)</t>
  </si>
  <si>
    <t>H6137</t>
  </si>
  <si>
    <t>Stenograf</t>
  </si>
  <si>
    <t>H6138</t>
  </si>
  <si>
    <t>Mecanic superior</t>
  </si>
  <si>
    <t>H6139</t>
  </si>
  <si>
    <t>H6140</t>
  </si>
  <si>
    <t>H6141</t>
  </si>
  <si>
    <t>Dactilograf</t>
  </si>
  <si>
    <t>H6142</t>
  </si>
  <si>
    <t>Operator date</t>
  </si>
  <si>
    <t>H6143</t>
  </si>
  <si>
    <t>Electrogazosudor</t>
  </si>
  <si>
    <t>H6144</t>
  </si>
  <si>
    <t>Revizor superior transport auto</t>
  </si>
  <si>
    <t>H6145</t>
  </si>
  <si>
    <t>Casier</t>
  </si>
  <si>
    <t>H6146</t>
  </si>
  <si>
    <t>Arhivar</t>
  </si>
  <si>
    <t>H6147</t>
  </si>
  <si>
    <t>Bucătar</t>
  </si>
  <si>
    <t>H6148</t>
  </si>
  <si>
    <t>Fotograf</t>
  </si>
  <si>
    <t>H6149</t>
  </si>
  <si>
    <t>H6150</t>
  </si>
  <si>
    <t>Grafician</t>
  </si>
  <si>
    <t>H6151</t>
  </si>
  <si>
    <t>Retușor</t>
  </si>
  <si>
    <t>H6152</t>
  </si>
  <si>
    <t>Mecanic</t>
  </si>
  <si>
    <t>H6153</t>
  </si>
  <si>
    <t>Revizor transport auto</t>
  </si>
  <si>
    <t>H6154</t>
  </si>
  <si>
    <t>Acordor-reglor</t>
  </si>
  <si>
    <t>H6155</t>
  </si>
  <si>
    <t>Acumulatorist</t>
  </si>
  <si>
    <t>H6156</t>
  </si>
  <si>
    <t>Lăcătuș-instalator</t>
  </si>
  <si>
    <t>H6157</t>
  </si>
  <si>
    <t>(Electro)sudor</t>
  </si>
  <si>
    <t>H6158</t>
  </si>
  <si>
    <t>Electrician</t>
  </si>
  <si>
    <t>H6159</t>
  </si>
  <si>
    <t>Salvamar</t>
  </si>
  <si>
    <t>H6160</t>
  </si>
  <si>
    <t>Mașinist</t>
  </si>
  <si>
    <t>H6161</t>
  </si>
  <si>
    <t>Electromecanic</t>
  </si>
  <si>
    <t>H6362</t>
  </si>
  <si>
    <t>Electromontor</t>
  </si>
  <si>
    <t>H6163</t>
  </si>
  <si>
    <t>Frizer</t>
  </si>
  <si>
    <t>H6164</t>
  </si>
  <si>
    <t>Instalator</t>
  </si>
  <si>
    <t>H6165</t>
  </si>
  <si>
    <t>Reglor</t>
  </si>
  <si>
    <t>H6166</t>
  </si>
  <si>
    <t>Sanitar veterinar</t>
  </si>
  <si>
    <t>H6167</t>
  </si>
  <si>
    <t>Operator</t>
  </si>
  <si>
    <t>H6168</t>
  </si>
  <si>
    <t>Brigadier</t>
  </si>
  <si>
    <t>H6169</t>
  </si>
  <si>
    <t>Lăcătuș</t>
  </si>
  <si>
    <t>H6170</t>
  </si>
  <si>
    <t>Dulgher</t>
  </si>
  <si>
    <t>H6171</t>
  </si>
  <si>
    <t>Tîmplar</t>
  </si>
  <si>
    <t>H6172</t>
  </si>
  <si>
    <t>Iluminator</t>
  </si>
  <si>
    <t>H6173</t>
  </si>
  <si>
    <t>Evacuator</t>
  </si>
  <si>
    <t>H6174</t>
  </si>
  <si>
    <t>Șofer (conducător auto)</t>
  </si>
  <si>
    <t>H6175</t>
  </si>
  <si>
    <t xml:space="preserve">Agronom </t>
  </si>
  <si>
    <t>H6175-1</t>
  </si>
  <si>
    <t>Funcționar de serviciu</t>
  </si>
  <si>
    <t>H6176</t>
  </si>
  <si>
    <t>Operator telecomunicații</t>
  </si>
  <si>
    <t>H6177</t>
  </si>
  <si>
    <t xml:space="preserve">Muncitor calificat - alte functii ce se regasesc in Clasificatorul Ocupatiilor al Republicii Moldova la grupa „Muncitori calificaţi” fara categorie </t>
  </si>
  <si>
    <t xml:space="preserve">H6177-1 </t>
  </si>
  <si>
    <t xml:space="preserve">Bufetieră </t>
  </si>
  <si>
    <t>H6177-2</t>
  </si>
  <si>
    <t>Cusătoreasă-restaurator</t>
  </si>
  <si>
    <t>H6177-3</t>
  </si>
  <si>
    <t>Fotocopiator</t>
  </si>
  <si>
    <t>H6177-4</t>
  </si>
  <si>
    <t>Grădinar</t>
  </si>
  <si>
    <t>H6177-5</t>
  </si>
  <si>
    <t xml:space="preserve">Magazioner </t>
  </si>
  <si>
    <t>H6177-6</t>
  </si>
  <si>
    <t xml:space="preserve">Manichiuristă </t>
  </si>
  <si>
    <t>H6177-7</t>
  </si>
  <si>
    <t>Mașinist-compresoare</t>
  </si>
  <si>
    <t>H6177-8</t>
  </si>
  <si>
    <t>Mașinist de scenă</t>
  </si>
  <si>
    <t>H6177-9</t>
  </si>
  <si>
    <t xml:space="preserve">Operator în sala cu cazane  </t>
  </si>
  <si>
    <t>H6177-10</t>
  </si>
  <si>
    <t>Strungar</t>
  </si>
  <si>
    <t>H6177-11</t>
  </si>
  <si>
    <t>Zugrav</t>
  </si>
  <si>
    <t>H6177-12</t>
  </si>
  <si>
    <t>Cameristă</t>
  </si>
  <si>
    <t>H6177-13</t>
  </si>
  <si>
    <t>Chelner</t>
  </si>
  <si>
    <t>H6177-14</t>
  </si>
  <si>
    <t>Cizmar</t>
  </si>
  <si>
    <t>H6177-15</t>
  </si>
  <si>
    <t>Costumier</t>
  </si>
  <si>
    <t>H6177-16</t>
  </si>
  <si>
    <t>Crescător de cîini</t>
  </si>
  <si>
    <t>H6178</t>
  </si>
  <si>
    <t>Bucătar auxiliar</t>
  </si>
  <si>
    <t>H6179</t>
  </si>
  <si>
    <t>Ajutor de bucătar</t>
  </si>
  <si>
    <t>H6180</t>
  </si>
  <si>
    <t>Curier</t>
  </si>
  <si>
    <t>H6181</t>
  </si>
  <si>
    <t>Expeditor</t>
  </si>
  <si>
    <t>H6182</t>
  </si>
  <si>
    <t>Operator stație irigare</t>
  </si>
  <si>
    <t>H6183</t>
  </si>
  <si>
    <t>Fochist</t>
  </si>
  <si>
    <t>H6184</t>
  </si>
  <si>
    <t>Paznic</t>
  </si>
  <si>
    <t>H6185-1</t>
  </si>
  <si>
    <t>Însoțitor</t>
  </si>
  <si>
    <t>H6185-2</t>
  </si>
  <si>
    <t>H6185-3</t>
  </si>
  <si>
    <t>H6185-4</t>
  </si>
  <si>
    <t>H6185-5</t>
  </si>
  <si>
    <t>H6185-6</t>
  </si>
  <si>
    <t>H6185-7</t>
  </si>
  <si>
    <t>H6185-8</t>
  </si>
  <si>
    <t>H6185-9</t>
  </si>
  <si>
    <t>H6185-10</t>
  </si>
  <si>
    <t xml:space="preserve"> Afișor </t>
  </si>
  <si>
    <t>H6185-11</t>
  </si>
  <si>
    <t>H6185-12</t>
  </si>
  <si>
    <t>H6185-13</t>
  </si>
  <si>
    <t>H6185-14</t>
  </si>
  <si>
    <t>H6185-15</t>
  </si>
  <si>
    <t>H6185-16</t>
  </si>
  <si>
    <t xml:space="preserve">Lenjereasă </t>
  </si>
  <si>
    <t>H6185-17</t>
  </si>
  <si>
    <t>H6185-18</t>
  </si>
  <si>
    <t>H6185-19</t>
  </si>
  <si>
    <t>H6185-20</t>
  </si>
  <si>
    <t>H6185-21</t>
  </si>
  <si>
    <t>H6185-22</t>
  </si>
  <si>
    <t>Măturător</t>
  </si>
  <si>
    <t>H6185-23</t>
  </si>
  <si>
    <t>H6185-24</t>
  </si>
  <si>
    <t>H6185-25</t>
  </si>
  <si>
    <t>H6185-26</t>
  </si>
  <si>
    <t>H6185-27</t>
  </si>
  <si>
    <t>H6185-28</t>
  </si>
  <si>
    <t xml:space="preserve">Menajera </t>
  </si>
  <si>
    <t>H6185-29</t>
  </si>
  <si>
    <t>H6185-30</t>
  </si>
  <si>
    <t>H6185-31</t>
  </si>
  <si>
    <t>H6185-32</t>
  </si>
  <si>
    <t>H6185-33</t>
  </si>
  <si>
    <t>H6185-34</t>
  </si>
  <si>
    <t>Muncitor auxiliar</t>
  </si>
  <si>
    <t>H6185-35</t>
  </si>
  <si>
    <t>H6185-36</t>
  </si>
  <si>
    <t>H6185-37</t>
  </si>
  <si>
    <t>H6185-38</t>
  </si>
  <si>
    <t>H6185-39</t>
  </si>
  <si>
    <t>H6185-40</t>
  </si>
  <si>
    <t>Muncitor necalificat în agricultură</t>
  </si>
  <si>
    <t>H6185-41</t>
  </si>
  <si>
    <t>H6185-42</t>
  </si>
  <si>
    <t>H6185-43</t>
  </si>
  <si>
    <t>H6185-44</t>
  </si>
  <si>
    <t>H6185-45</t>
  </si>
  <si>
    <t>H6185-46</t>
  </si>
  <si>
    <t xml:space="preserve">Muncitor necalificat în silvicultură </t>
  </si>
  <si>
    <t>H6185-47</t>
  </si>
  <si>
    <t>H6185-48</t>
  </si>
  <si>
    <t>H6185-49</t>
  </si>
  <si>
    <t>H6185-50</t>
  </si>
  <si>
    <t>H6185-51</t>
  </si>
  <si>
    <t>H6185-52</t>
  </si>
  <si>
    <t xml:space="preserve">Portar </t>
  </si>
  <si>
    <t>H6185-53</t>
  </si>
  <si>
    <t>H6185-54</t>
  </si>
  <si>
    <t>H6185-55</t>
  </si>
  <si>
    <t>H6185-56</t>
  </si>
  <si>
    <t>H6185-57</t>
  </si>
  <si>
    <t>H6185-58</t>
  </si>
  <si>
    <t>Sobar</t>
  </si>
  <si>
    <t>H6185-59</t>
  </si>
  <si>
    <t>H6185-60</t>
  </si>
  <si>
    <t>H6185-61</t>
  </si>
  <si>
    <t>H6185-62</t>
  </si>
  <si>
    <t>H6185-63</t>
  </si>
  <si>
    <t>H6185-64</t>
  </si>
  <si>
    <t>H6185-65</t>
  </si>
  <si>
    <t>H6185-66</t>
  </si>
  <si>
    <t>H6185-67</t>
  </si>
  <si>
    <t xml:space="preserve">Spălător veselă </t>
  </si>
  <si>
    <t>H6185-68</t>
  </si>
  <si>
    <t>H6185-69</t>
  </si>
  <si>
    <t>H6185-70</t>
  </si>
  <si>
    <t>H6185-71</t>
  </si>
  <si>
    <t>H6185-72</t>
  </si>
  <si>
    <t>H6185-73</t>
  </si>
  <si>
    <t xml:space="preserve">Spălătoreasă </t>
  </si>
  <si>
    <t>H6185-74</t>
  </si>
  <si>
    <t>H6185-75</t>
  </si>
  <si>
    <t>H6185-76</t>
  </si>
  <si>
    <t>H6185-77</t>
  </si>
  <si>
    <t>H6185-78</t>
  </si>
  <si>
    <t>H6185-79</t>
  </si>
  <si>
    <t>Ușier</t>
  </si>
  <si>
    <t>H6185-80</t>
  </si>
  <si>
    <t>H6185-81</t>
  </si>
  <si>
    <t>H6185-82</t>
  </si>
  <si>
    <t>H6185-83</t>
  </si>
  <si>
    <t>H6185-84</t>
  </si>
  <si>
    <t>H6185-85</t>
  </si>
  <si>
    <t>Muncitor necalificat - alte funcții ce se regăsesc în Clasificatorul Ocupațiilor al Republicii Moldova la grupa „Muncitori ne calificaţi”</t>
  </si>
  <si>
    <t>H6185-86</t>
  </si>
  <si>
    <t>H6185-87</t>
  </si>
  <si>
    <t>H6185-88</t>
  </si>
  <si>
    <t>H6185-89</t>
  </si>
  <si>
    <t>H6185-90</t>
  </si>
  <si>
    <t>H6185-91</t>
  </si>
  <si>
    <t>H6185-92</t>
  </si>
  <si>
    <t>H6185-93</t>
  </si>
  <si>
    <t>H6185-94</t>
  </si>
  <si>
    <t>Femeie de serviciu</t>
  </si>
  <si>
    <t>H6185-95</t>
  </si>
  <si>
    <t>H6185-96</t>
  </si>
  <si>
    <t>H6185-97</t>
  </si>
  <si>
    <t>H6185-98</t>
  </si>
  <si>
    <t>H6185-99</t>
  </si>
  <si>
    <t>H6185-100</t>
  </si>
  <si>
    <t>Garderobier</t>
  </si>
  <si>
    <t>H6185-101</t>
  </si>
  <si>
    <t>H6185-102</t>
  </si>
  <si>
    <t>H6185-103</t>
  </si>
  <si>
    <t>H6185-104</t>
  </si>
  <si>
    <t>H6185-105</t>
  </si>
  <si>
    <t>H6185-106</t>
  </si>
  <si>
    <t>Hamal</t>
  </si>
  <si>
    <t>H6185-107</t>
  </si>
  <si>
    <t xml:space="preserve">Hamal </t>
  </si>
  <si>
    <t>H6185-108</t>
  </si>
  <si>
    <t>H6185-109</t>
  </si>
  <si>
    <t>H6185-110</t>
  </si>
  <si>
    <t>H6185-111</t>
  </si>
  <si>
    <t>H6185-112</t>
  </si>
  <si>
    <t>Îngrijitor încăperi de producție și de serviciu</t>
  </si>
  <si>
    <t>H6185-113</t>
  </si>
  <si>
    <t>H6185-114</t>
  </si>
  <si>
    <t>H6185-115</t>
  </si>
  <si>
    <t>H6185-116</t>
  </si>
  <si>
    <t>H6185-117</t>
  </si>
  <si>
    <t>H6185-118</t>
  </si>
  <si>
    <t>Îngrijitor spații verzi</t>
  </si>
  <si>
    <t>H6185-119</t>
  </si>
  <si>
    <t>H6185-120</t>
  </si>
  <si>
    <t>H6185-121</t>
  </si>
  <si>
    <t>H6185-122</t>
  </si>
  <si>
    <t>H6185-123</t>
  </si>
  <si>
    <t>H6186</t>
  </si>
  <si>
    <t>Economist-şef</t>
  </si>
  <si>
    <t>H6187</t>
  </si>
  <si>
    <t>H6188</t>
  </si>
  <si>
    <t>H6189</t>
  </si>
  <si>
    <t>Montator</t>
  </si>
  <si>
    <t>H6190</t>
  </si>
  <si>
    <t>Şef oficiu</t>
  </si>
  <si>
    <t>H6191</t>
  </si>
  <si>
    <t>Comandant unitate</t>
  </si>
  <si>
    <t>H6192</t>
  </si>
  <si>
    <t>Servant</t>
  </si>
  <si>
    <t>Nr de clase suplimentare  cnf treptei de salarizare</t>
  </si>
  <si>
    <t>Numar de clase suplimentare</t>
  </si>
  <si>
    <t>Pentru cine se aplica</t>
  </si>
  <si>
    <t>treapta de salarizare conform vechimii</t>
  </si>
  <si>
    <t>pentru vechime de la 0 la 2 ani</t>
  </si>
  <si>
    <t>treapta I</t>
  </si>
  <si>
    <t>pentru vechime de la 2 la 5 ani</t>
  </si>
  <si>
    <t>treapta II</t>
  </si>
  <si>
    <t>pentru vechime de la 5 la 10 ani</t>
  </si>
  <si>
    <t>treapta III</t>
  </si>
  <si>
    <t>pentru vechime de la 10 la 15 ani</t>
  </si>
  <si>
    <t>treapta IV</t>
  </si>
  <si>
    <t>pentru vechime de la 15 la 20 ani</t>
  </si>
  <si>
    <t>treapta V</t>
  </si>
  <si>
    <t>pentru vechime de peste 20 ani.</t>
  </si>
  <si>
    <t>treapta VI</t>
  </si>
  <si>
    <t>Sporul lunar pentru gradul profesional</t>
  </si>
  <si>
    <t>Gradul profesional</t>
  </si>
  <si>
    <t>Sporul lunar, lei</t>
  </si>
  <si>
    <t>Nici un grad</t>
  </si>
  <si>
    <t>Consilier de stat al Republicii Moldova, clasa I</t>
  </si>
  <si>
    <t>Consilier de stat al Republicii Moldova, clasa a II-a</t>
  </si>
  <si>
    <t>Consilier de stat al Republicii Moldova, clasa a III-a</t>
  </si>
  <si>
    <t>Consilier de stat, clasa I</t>
  </si>
  <si>
    <t>Consilier de stat, clasa a II-a</t>
  </si>
  <si>
    <t>Consilier de stat, clasa a III-a</t>
  </si>
  <si>
    <t>Consilier, clasa I</t>
  </si>
  <si>
    <t>Consilier, clasa a II-a</t>
  </si>
  <si>
    <t>Consilier, clasa a III-a</t>
  </si>
  <si>
    <t>Ambasador</t>
  </si>
  <si>
    <t>Ministru plenipotențiar</t>
  </si>
  <si>
    <t>Ministru plenipotenţiar</t>
  </si>
  <si>
    <t>Judecător de gradul superior</t>
  </si>
  <si>
    <t>Judecător de gradul întîi</t>
  </si>
  <si>
    <t>Judecător de gradul doi</t>
  </si>
  <si>
    <t>Judecător de gradul trei</t>
  </si>
  <si>
    <t>Judecător de gradul patru</t>
  </si>
  <si>
    <t>Judecător de gradul cinci</t>
  </si>
  <si>
    <t xml:space="preserve">General de corp; general-colonel; chestor general </t>
  </si>
  <si>
    <t xml:space="preserve">General de divizie; general-locotenent; chestor-șef </t>
  </si>
  <si>
    <t xml:space="preserve">General de brigadă; general-maior; chestor, inclusiv de justiție </t>
  </si>
  <si>
    <t xml:space="preserve">Colonel; comisar-șef, inclusiv de justiție </t>
  </si>
  <si>
    <t>Locotenent-colonel; comisar principal, inclusiv de justiție</t>
  </si>
  <si>
    <t>Maior; comisar, inclusiv de justiție</t>
  </si>
  <si>
    <t>Căpitan; inspector principal, inclusiv de justiție</t>
  </si>
  <si>
    <t>Locotenent-major; inspector superior, inclusiv de justiție</t>
  </si>
  <si>
    <t>Locotenent; inspector, inclusiv de justiție</t>
  </si>
  <si>
    <r>
      <rPr>
        <sz val="11"/>
        <color theme="1"/>
        <rFont val="Times New Roman"/>
        <family val="1"/>
        <charset val="204"/>
      </rPr>
      <t>Sublocotenent</t>
    </r>
    <r>
      <rPr>
        <sz val="11"/>
        <color rgb="FFFF0000"/>
        <rFont val="Times New Roman"/>
        <family val="1"/>
        <charset val="204"/>
      </rPr>
      <t>; sergent principal</t>
    </r>
  </si>
  <si>
    <t>Sergent-major al forțelor armate</t>
  </si>
  <si>
    <t>Sergent clasa I; plutonier adjutant; agent-şef principal, inclusiv de justiţie</t>
  </si>
  <si>
    <t>Sergent clasa II; plutonier-major; agent-şef, inclusiv de justiţie</t>
  </si>
  <si>
    <t>Sergent clasa III; plutonier; agent-şef adjunct, inclusiv de justiţie</t>
  </si>
  <si>
    <t>Caporal; agent principal, inclusiv de justiţie</t>
  </si>
  <si>
    <t>Sergent, soldat clasa I; agent superior, inclusiv de justiţie</t>
  </si>
  <si>
    <t>Sergent-inferior, soldat clasa II; agent, inclusiv de justiţie</t>
  </si>
  <si>
    <t>Valori de referinţă</t>
  </si>
  <si>
    <t>categorie de angajaţi</t>
  </si>
  <si>
    <t>valoare aplicată, lei</t>
  </si>
  <si>
    <t>pentru Preşedintele Republicii Moldova, Preşedintele Parlamentului, Prim-ministru şi deputaţi;</t>
  </si>
  <si>
    <t xml:space="preserve">toţi angajații din sectorul bugetar, cu excepţia celor cărora li se aplică valori derogatorii </t>
  </si>
  <si>
    <t xml:space="preserve">personalul care, conform anexelor la Legea nr.270/2018 privind sistemul unitar de salarizare în sectorul bugetar, se încadrează în clasele de salarizare de la 1 până la 25;                                                                                                                                     </t>
  </si>
  <si>
    <t>personalul didactic, ştiinţifico-didactic, ştiinţific şi personalul de conducere din cadrul instituţiilor de învăţământ, al organizaţiilor din domeniile cercetării şi inovării, conducătorii (directori şi directori adjuncţi) instituţiilor de educaţie timpurie, de învăţământ primar, gimnazial, liceal şi profesional tehnic, directorii/directorii adjuncţi ai altor instituţii de învăţământ decât cele de educaţie timpurie, de învăţământ primar, gimnazial, liceal şi profesional tehnic, personalul din cadrul Centrului Republican de Asistenţă Psihopedagogică;</t>
  </si>
  <si>
    <t>personalul medical din cadrul unităţilor bugetare şi personalul din cadrul Centrului de Medicină Legală;</t>
  </si>
  <si>
    <t>personalul din cadrul autorităţilor administrative şi al instituţiilor din subordinea Ministerului Afacerilor Interne, cu excepţia celui care beneficiază de spor specific stabilit conform art.17 alin.(2) lit.b1) din Legea nr.270/2018 privind sistemul unitar de salarizare în sectorul bugetar;</t>
  </si>
  <si>
    <t>personalul din cadrul sistemului administraţiei penitenciare, cu excepţia celui care beneficiază de spor specific stabilit conform art.17 alin.(2) lit.b1) din Legea nr.270/2018 privind sistemul unitar de salarizare în sectorul bugetar;</t>
  </si>
  <si>
    <t>personalul din cadrul Inspectoratului Naţional de Probaţiune, cu excepţia celui cu funcţii de demnitate publică;</t>
  </si>
  <si>
    <t>personalul, inclusiv cu funcţii de demnitate publică, din cadrul Serviciului Prevenirea şi Combaterea Spălării Banilor;</t>
  </si>
  <si>
    <t>personalul, cu excepţia celui cu funcţii de demnitate publică, din cadrul Agenţiei de Intervenţie şi Plăţi pentru Agricultură, al Agenţiei Naţionale pentru Curriculum şi Evaluare, al autorităţilor administrative responsabile de digitalizare în justiţie şi administrare judecătorească din subordinea Ministerului Justiţiei, al Inspectoratului de Stat pentru Supravegherea Produselor Nealimentare şi Protecţia Consumatorilor, al Agenţiei Achiziţii Publice, al Inspectoratului Control Financiar de Stat, al Inspectoratului Social de Stat, al Agenţiei Naţionale Transport Auto, al Agenţiei Navale, al Agenţiei Feroviare, al Inspectoratului Naţional pentru Supraveghere Tehnică, al Inspectoratului de Stat al Muncii, al Agenţiei Naţionale pentru Ocuparea Forţei de Muncă, al Agenţiei de Mediu, al Inspectoratului pentru Protecţia Mediului, al Agenţiei Naţionale de Reglementare a Activităţilor Nucleare şi Radiologice;</t>
  </si>
  <si>
    <t>personalul, cu excepţia judecătorilor, din cadrul curţilor de apel şi al judecătoriilor;</t>
  </si>
  <si>
    <t>personalul, cu excepţia procurorilor, din cadrul Procuraturii Generale, al procuraturilor teritoriale şi al celor specializate;</t>
  </si>
  <si>
    <t>personalul, cu excepţia celui cu funcţii de demnitate publică, din cadrul Comisiei Electorale Centrale, al Consiliului Concurenţei, al Consiliului Audiovizualului, al Agenţiei Naţionale pentru Soluţionarea Contestaţiilor, al Centrului Naţional Anticorupţie, al Serviciului de Informaţii şi Securitate, al Autorităţii Naţionale de Integritate, al Centrului pentru Comunicare Strategică şi Combatere a Dezinformării, al Curţii de Conturi, al Oficiului Avocatului Poporului, al Consiliului pentru egalitate, al Centrului Naţional pentru Protecţia Datelor cu Caracter Personal;</t>
  </si>
  <si>
    <t>personalul, cu excepţia celui cu funcţii de demnitate publică, din cadrul autorităţilor administrative centrale din subordinea Guvernului;</t>
  </si>
  <si>
    <t>personalul, inclusiv cel cu funcţii de demnitate publică, din cadrul Autorităţii Aeronautice Civile şi al Agenţiei pentru Securitate Cibernetică, cu excepţia personalului Direcţiei răspuns la incidente şi crize cibernetice a Agenţiei pentru Securitate Cibernetică;</t>
  </si>
  <si>
    <t>personalul, cu excepţia directorului şi a directorului adjunct, din cadrul Institutului Naţional al Justiţiei, al Centrului Naţional de Expertize Judiciare, al Consiliului Naţional pentru Determinarea Dizabilităţii şi Capacităţii de Muncă, al Bazei auto a Cancelariei de Stat, al Direcţiei generale pentru administrarea clădirilor Guvernului Republicii Moldova, al Serviciului Hidrometeorologic de Stat;</t>
  </si>
  <si>
    <t>personalul, cu excepţia celui cu funcţii de demnitate publică, din cadrul Curţii Constituţionale, al Curţii Supreme de Justiţie şi al Consiliului Superior al Procurorilor;</t>
  </si>
  <si>
    <t>procurori;</t>
  </si>
  <si>
    <t>judecători, cu excepţia celor din cadrul Curţii Constituţionale</t>
  </si>
  <si>
    <t xml:space="preserve"> judecătorii-asistenţi din cadrul Curţii Constituţionale, inspectorii din cadrul Inspecţiei Procurorilor şi inspectorii judecători din cadrul Consiliului Superior al Magistraturii;</t>
  </si>
  <si>
    <t>personalul, cu excepţia celui cu funcţii de demnitate publică, din cadrul Consiliului Superior al Magistraturii;</t>
  </si>
  <si>
    <t>secretarii generali adjuncţi ai Guvernului, secretarii de stat ai Guvernului, secretarii generali şi secretarii generali adjuncţi ai ministerelor, secretarii de stat;</t>
  </si>
  <si>
    <t>personalul cu funcţii de demnitate publică din cadrul Consiliului Concurenţei, al Consiliului Audiovizualului, al Comisiei Electorale Centrale, al Agenţiei Naţionale pentru Soluţionarea Contestaţiilor, al Centrului Naţional Anticorupţie, al Serviciului de Informaţii şi Securitate, al Serviciului de Protecţie şi Pază de Stat, al Autorităţii Naţionale de Integritate, al Curţii de Conturi, al Oficiului Avocatului Poporului, al Consiliului pentru egalitate, al Centrului Naţional pentru Protecţia Datelor cu Caracter Personal;</t>
  </si>
  <si>
    <t>personalul cu funcţii de demnitate publică din cadrul autorităţilor administrative centrale din subordinea Guvernului;</t>
  </si>
  <si>
    <t>personalul cu funcţii de demnitate publică din cadrul autorităţii administrative din subordinea ministerului, cu excepţia directorului Serviciului Fiscal de Stat, a directorului Serviciului Vamal, a directorului Agenţiei Aeronautice Civile şi a directorului Agenţiei pentru Securitate Cibernetică;</t>
  </si>
  <si>
    <t>personalul, inclusiv din cabinetul persoanelor cu funcţii de demnitate publică, din aparatele centrale ale ministerelor, ale trezoreriilor regionale ale Ministerului Finanţelor, ale Cancelariei de Stat, ale oficiilor teritoriale ale Cancelariei de Stat, cu excepţia prim-viceprim-ministrului, viceprim-ministrului, ministrului, agentului guvernamental şi secretarului general al Guvernului;</t>
  </si>
  <si>
    <t>directorul şi directorul adjunct ai Institutului Naţional al Justiţiei, Centrului Naţional de Expertize Judiciare, Consiliului Naţional pentru Determinarea Dizabilităţii şi Capacităţii de Muncă, Bazei auto a Cancelariei de Stat, Direcţiei generale pentru administrarea clădirilor Guvernului Republicii Moldova, al Serviciului Hidrometeorologic de Stat;</t>
  </si>
  <si>
    <t xml:space="preserve"> personalul, inclusiv din cabinetul persoanei cu functie de demnitate publică, din cadrul Aparatului Preşedintelui Republicii Moldova;</t>
  </si>
  <si>
    <t>pentru prim-viceprim-ministru, viceprim-ministru, ministru, agentul guvernamental, secretarul general al Guvernului, directorul şi directorul adjunct ai Centrului pentru Comunicare Strategică şi Combatere a Dezinformării;</t>
  </si>
  <si>
    <t>pentru funcţionarii publici de conducere şi de execuţie din cadrul Direcţiei răspuns la incidente şi crize cibernetice a Agenţiei pentru Securitate Cibernetică;</t>
  </si>
  <si>
    <t>judecătorii, procurorii care au promovat evaluarea externă conform Legii nr.252/2023 privind evaluarea externă a judecătorilor şi procurorilor şi modificarea unor acte normative, precum şi candidaţii la funcţiile indicate la art.3 alin.(1) lit.a)–f) din legea menţionată, care au promovat evaluarea respectivă, dar nu au fost aleşi sau, după caz, numiţi în funcţia la care au candidat;</t>
  </si>
  <si>
    <t>procurorii membri ai Consiliului Superior al Procurorilor care au promovat evaluarea prevăzută de Legea nr.26/2022 privind unele măsuri aferente selectării candidaţilor la funcţia de membru în organele de autoadministrare ale judecătorilor şi procurorilor, precum şi procurorii candidaţi care au promovat evaluarea respectivă, dar nu au fost aleşi în funcţia de membru al Consiliului Superior al Procurorilor;</t>
  </si>
  <si>
    <t>procurorii membri ai Colegiului pentru selecţia şi evaluarea procurorilor şi ai Colegiului de disciplină şi etică al Consiliului Superior al Procurorilor, care au promovat evaluarea prevăzută de Legea nr.26/2022 privind unele măsuri aferente selectării candidaţilor la funcţia de membru în organele de autoadministrare ale judecătorilor şi procurorilor, precum şi procurorii candidaţi care au promovat evaluarea respectivă, dar nu au fost aleşi în funcţia de membru al Colegiului pentru selecţia şi evaluarea procurorilor sau al Colegiului de disciplină şi etică;</t>
  </si>
  <si>
    <t>judecătorii şi procurorii care nu sunt subiecţi ai evaluării externe, dar care au promovat evaluarea efectuată de Colegiul pentru selecţia şi evaluarea judecătorilor sau, după caz, de Colegiul pentru selecţia şi evaluarea procurorilor;</t>
  </si>
  <si>
    <t>judecătorii membri ai Consiliului Superior al Magistraturii care au promovat evaluarea prevăzută de Legea nr.26/2022 privind unele măsuri aferente selectării candidaţilor la funcţia de membru în organele de autoadministrare ale judecătorilor şi procurorilor, precum şi judecătorii candidaţi care au promovat evaluarea respectivă, dar nu au fost aleşi în funcţia de membru al Consiliului Superior al Magistraturii;</t>
  </si>
  <si>
    <t>judecătorii membri ai Colegiului pentru selecţia şi evaluarea judecătorilor şi ai Colegiului disciplinar al Consiliului Superior al Magistraturii care au promovat evaluarea prevăzută de Legea nr.26/2022 privind unele măsuri aferente selectării candidaţilor la funcţia de membru în organele de autoadministrare ale judecătorilor şi procurorilor, precum şi judecătorii candidaţi care au promovat evaluarea respectivă, dar nu au fost aleşi sau, după caz, numiţi în funcţia de membru al Colegiului pentru selecţia şi evaluarea judecătorilor sau al Colegiului disciplinar al judecătorilor;</t>
  </si>
  <si>
    <t>judecătorii Curţii Supreme de Justiţie care au promovat evaluarea externă conform Legii nr.65/2023 privind evaluarea externă a judecătorilor şi a candidaţilor la funcţia de judecător al Curţii Supreme de Justiţie şi care au fost numiţi în funcţie, precum şi candidaţii la funcţia de judecător al Curţii Supreme de Justiţie, din rândul judecătorilor şi procurorilor aflaţi în funcţie, care au promovat evaluarea externă, dar nu au fost numiţi în calitate de judecători ai Curţii Supreme de Justiţie;</t>
  </si>
  <si>
    <t>pentru judecătorii din cadrul Curţii Constituţionale.</t>
  </si>
  <si>
    <t>Articol din Legea nr.270/2018</t>
  </si>
  <si>
    <t xml:space="preserve"> - </t>
  </si>
  <si>
    <r>
      <rPr>
        <u/>
        <sz val="9"/>
        <color theme="1"/>
        <rFont val="Times New Roman"/>
        <family val="1"/>
        <charset val="204"/>
      </rPr>
      <t>Salariul lunar al personalului</t>
    </r>
    <r>
      <rPr>
        <sz val="9"/>
        <color theme="1"/>
        <rFont val="Times New Roman"/>
        <family val="1"/>
        <charset val="204"/>
      </rPr>
      <t xml:space="preserve"> pentru activitatea desfășurată pe durata normală a timpului de lucru stabilită de lege este constituit din:</t>
    </r>
  </si>
  <si>
    <t>art. 10 alin. (1)</t>
  </si>
  <si>
    <r>
      <rPr>
        <sz val="9"/>
        <color theme="1"/>
        <rFont val="Times New Roman"/>
        <family val="1"/>
        <charset val="204"/>
      </rPr>
      <t xml:space="preserve">a) </t>
    </r>
    <r>
      <rPr>
        <i/>
        <sz val="9"/>
        <color theme="1"/>
        <rFont val="Times New Roman"/>
        <family val="1"/>
        <charset val="204"/>
      </rPr>
      <t>partea fixă</t>
    </r>
    <r>
      <rPr>
        <sz val="9"/>
        <color theme="1"/>
        <rFont val="Times New Roman"/>
        <family val="1"/>
        <charset val="204"/>
      </rPr>
      <t>, compusă din:</t>
    </r>
  </si>
  <si>
    <t>– salariul de bază;</t>
  </si>
  <si>
    <t>– sporul lunar în valoare fixă;</t>
  </si>
  <si>
    <t>– sporul lunar pentru gradul profesional;</t>
  </si>
  <si>
    <t>– sporul lunar pentru deținerea titlului științific și/sau științifico-didactic;</t>
  </si>
  <si>
    <t>– sporul lunar pentru deținerea titlului onorific;</t>
  </si>
  <si>
    <r>
      <rPr>
        <sz val="9"/>
        <color theme="1"/>
        <rFont val="Times New Roman"/>
        <family val="1"/>
        <charset val="204"/>
      </rPr>
      <t xml:space="preserve">b) </t>
    </r>
    <r>
      <rPr>
        <i/>
        <sz val="9"/>
        <color theme="1"/>
        <rFont val="Times New Roman"/>
        <family val="1"/>
        <charset val="204"/>
      </rPr>
      <t>partea variabilă</t>
    </r>
    <r>
      <rPr>
        <sz val="9"/>
        <color theme="1"/>
        <rFont val="Times New Roman"/>
        <family val="1"/>
        <charset val="204"/>
      </rPr>
      <t>, care cuprinde:</t>
    </r>
  </si>
  <si>
    <t>– sporul pentru performanță;</t>
  </si>
  <si>
    <t>– sporuri cu caracter specific.</t>
  </si>
  <si>
    <t>Suplimentar, personalul beneficiază, după caz, de:</t>
  </si>
  <si>
    <t>art. 10 alin. (2)</t>
  </si>
  <si>
    <t xml:space="preserve">– sporul de compensare pentru munca prestată în condiții nefavorabile; </t>
  </si>
  <si>
    <t>– sporuri pentru munca suplimentară, pentru munca de noapte și/sau pentru munca prestată în zilele de sărbătoare nelucrătoare și/sau în zilele de repaus;</t>
  </si>
  <si>
    <t>– spor pentru participare în proiecte de dezvoltare finanţate din surse externe;</t>
  </si>
  <si>
    <t>– spor pentru realizarea sarcinilor prioritare în contextul implementării cerinţelor de aderare la Uniunea Europeană;</t>
  </si>
  <si>
    <t>– sporul de compensare pentru munca prestată în condiţii de risc sporit pentru sănătate;</t>
  </si>
  <si>
    <t>– sporul pentru consolidarea capacităţilor instituţionale ale autorităţilor publice locale amalgamate;</t>
  </si>
  <si>
    <t>– sporul pentru consolidarea capacităţilor manageriale şi profesionale ale personalului din cadrul autorităţilor publice locale de nivelul întâi;</t>
  </si>
  <si>
    <t>– premii unice                                                                                                                 - peremiul anual.</t>
  </si>
  <si>
    <t>Clasa de salarizare indicată în anexă pentru funcția respectivă se modifică, după caz:</t>
  </si>
  <si>
    <t>1. În funcție de vechimea în muncă:</t>
  </si>
  <si>
    <t xml:space="preserve">art. 12 alin. (6) </t>
  </si>
  <si>
    <t xml:space="preserve"> - pentru vechime de la 2 la 5 ani</t>
  </si>
  <si>
    <t xml:space="preserve"> - pentru vechime de la 5 la 10 ani</t>
  </si>
  <si>
    <t xml:space="preserve"> - pentru vechime de la 10 la 15 ani</t>
  </si>
  <si>
    <t xml:space="preserve"> - pentru vechime de la 15 la 20 ani</t>
  </si>
  <si>
    <t xml:space="preserve"> - pentru vechime de peste 20 ani.</t>
  </si>
  <si>
    <t xml:space="preserve"> 2. Pentru persoanele care nu au absolvit nivelul necesar de studii pentru ocuparea funcţiei </t>
  </si>
  <si>
    <t>art. 12 alin. (9)</t>
  </si>
  <si>
    <t xml:space="preserve"> 3. Pentru persoanele care ocupă funcţii de vicepreşedinte, adjunct, locţiitor, cu excepţia funcţiilor care se regăsesc expres în anexele nr.3–10</t>
  </si>
  <si>
    <t>art. 12 alin. (10)</t>
  </si>
  <si>
    <t xml:space="preserve"> 4. Pentru personalul unităţilor bugetare din partea stîngă a Nistrului,al celor din satul Varniţa, raionul Anenii Noi, din satele Copanca şi Hagimus, raionul Căuşeni, din municipiul Bender, precum şi personalul din cadrul subdiviziunilor Ministerului Afacerilor Interne din raionul Dubăsari</t>
  </si>
  <si>
    <t>art. 12 alin. (11)</t>
  </si>
  <si>
    <t xml:space="preserve"> 5. Pentru personalul care desfăşoară activitate în cadrul delegaţiei Republicii Moldova în Comisia Unificată de Control, pe perioada activităţii în cadrul delegaţiei</t>
  </si>
  <si>
    <t>art. 12 alin. (12)</t>
  </si>
  <si>
    <t>Alte devieri de clase pe grupe ocupationale:</t>
  </si>
  <si>
    <r>
      <rPr>
        <b/>
        <sz val="9"/>
        <color theme="1"/>
        <rFont val="Times New Roman"/>
        <family val="1"/>
        <charset val="1"/>
      </rPr>
      <t xml:space="preserve">Grupul ocupațional </t>
    </r>
    <r>
      <rPr>
        <b/>
        <i/>
        <sz val="9"/>
        <color theme="1"/>
        <rFont val="Times New Roman"/>
        <family val="1"/>
        <charset val="1"/>
      </rPr>
      <t>„Administrație publică (A)"</t>
    </r>
    <r>
      <rPr>
        <b/>
        <sz val="9"/>
        <color theme="1"/>
        <rFont val="Times New Roman"/>
        <family val="1"/>
        <charset val="1"/>
      </rPr>
      <t>:</t>
    </r>
  </si>
  <si>
    <t xml:space="preserve"> - pentru functia "consul" din cadrul consulatelor in care nu este instituita functia "consul general"</t>
  </si>
  <si>
    <t xml:space="preserve"> - pentru funcţiile publice instituite în aparatul preşedintelui de raion şi în subdiviziunile subordonate consiliului raional, în care numărul populaţiei raionului este mai mic de 50 000 de locuitori</t>
  </si>
  <si>
    <t xml:space="preserve"> - pentru funcţionarii publici din autorităţile administraţiei publice de nivelul întîi din localităţile cu numărul populaţiei de 5001–10000 de locuitori</t>
  </si>
  <si>
    <t xml:space="preserve"> - pentru funcţionarii publici din autorităţile administraţiei publice de nivelul întîi din localităţile cu numărul populaţiei cuprins între 3501–5000 de locuitori </t>
  </si>
  <si>
    <t xml:space="preserve"> - pentru funcţionarii publici din autorităţile administraţiei publice de nivelul întîi din localităţile cu numărul populaţiei cuprins între  de locuitori 1501–3500 de locuitori </t>
  </si>
  <si>
    <t xml:space="preserve"> - pentru funcţionarii publici din autorităţile administraţiei publice de nivelul întîi din localităţile cu numărul populaţiei din localităţile cu numărul populaţiei sub 1500 de locuitori cuprins între  de locuitori 1500 de locuitori </t>
  </si>
  <si>
    <t xml:space="preserve"> - pentru funcţionarii publici responsabili de elaborarea şi coordonarea elaborării politicilor (cu excepţia funcţiilor publice de conducere de nivel superior) din cadrul ministerelor, Cancelariei de Stat, Secretariatului Parlamentului şi al Aparatului Preşedintelui Republicii Moldova</t>
  </si>
  <si>
    <t xml:space="preserve"> - funcţiile publice de execuţie "inspector principal", "inspector superior" şi "inspector" din cadrul Inspectoratului de Stat al Muncii, al Inspectoratului Social de Stat, al Inspectoratului Naţional pentru Supraveghere Tehnică, al Agenţiei Naţionale pentru Siguranţa Alimentelor şi al Agenţiei Medicamentului şi Dispozitivelor Medicale</t>
  </si>
  <si>
    <t xml:space="preserve"> - pentru funcţiile publice de execuţie "asistent judiciar" cadrul Secretariatului Curţii Constituţionale</t>
  </si>
  <si>
    <t xml:space="preserve"> -  pentru funcţiile publice de conducere "şef direcţie"cadrul Secretariatului Curţii Constituţionale</t>
  </si>
  <si>
    <t xml:space="preserve">pentru funcţiile publice "auditor intern", "auditor intern superior", "auditor intern principal" şi "conducător al subdiviziunii de audit intern" </t>
  </si>
  <si>
    <t>pentru funcţiile publice de conducere şi de execuţie cu atribuţii în domeniul comunicării strategice din cadrul autorităţii responsabile de activitatea de monitorizare informaţională, comunicare strategică şi combatere a dezinformării</t>
  </si>
  <si>
    <t xml:space="preserve">pentru funcţiile publice de execuţie de "specialist", "specialist superior" şi "specialist principal" cu atribuţii în domeniul gestionării şi controlului resurselor din Fondul Naţional de Dezvoltare a Agriculturii şi a Mediului Rural din cadrul autorităţii responsabile de implementarea politicii de subvenţionare şi de intervenţie a statului în sectorul agroindustrial şi în mediul rural </t>
  </si>
  <si>
    <t>pentru funcţiile publice de conducere de "şef de direcţie" şi "şef adjunct de direcţie" din cadrul Direcţiei răspuns la incidente şi crize cibernetice a Agenţiei pentru Securitate Cibernetică;</t>
  </si>
  <si>
    <t>pentru funcţiile publice de execuţie din cadrul Direcţiei răspuns la incidente şi crize cibernetice a Agenţiei pentru Securitate Cibernetică;</t>
  </si>
  <si>
    <t>pentru funcţiile publice de conducere cu atribuţii în gestionarea proiectelor de asistenţă externă, în dezvoltarea, mentenanţa şi administrarea sistemelor informaţionale din cadrul Agenţiei Digitalizare în Justiţie şi Administrare Judecătorească</t>
  </si>
  <si>
    <t>pentru funcţiile publice de execuţie cu atribuţii în gestionarea proiectelor de asistenţă externă, în dezvoltarea, mentenanţa şi administrarea sistemelor informaţionale din cadrul Agenţiei Digitalizare în Justiţie şi Administrare Judecătorească</t>
  </si>
  <si>
    <t xml:space="preserve">pentru funcţiile publice de conducere din cadrul Curţii de Conturi, al Oficiului Avocatului Poporului, al Inspectoratului Control Financiar de Stat, al Agenţiei Achiziţii Publice </t>
  </si>
  <si>
    <t xml:space="preserve">pentru funcţiile publice de execuție din cadrul Curţii de Conturi, al Oficiului Avocatului Poporului, al Inspectoratului Control Financiar de Stat, al Agenţiei Achiziţii Publice </t>
  </si>
  <si>
    <t xml:space="preserve">pentru funcţiile publice de conducere, inclusiv cele cu statut special din cadrul Autorităţii Naţionale de Integritate </t>
  </si>
  <si>
    <t xml:space="preserve">pentru funcţiile publice de execuție, inclusiv cele cu statut special din cadrul Autorităţii Naţionale de Integritate </t>
  </si>
  <si>
    <t xml:space="preserve"> - pentru funcția de „șef de cabinet” cu statut de secție din compartimentul I si II</t>
  </si>
  <si>
    <t xml:space="preserve"> - pentru funcția de „șef de cabinet” cu statut de serviciu din compartimentul I si II</t>
  </si>
  <si>
    <t xml:space="preserve"> - pentru funcția de „șef de cabinet” cu statut de serviciu din autorități administrative centrale</t>
  </si>
  <si>
    <r>
      <rPr>
        <b/>
        <sz val="9"/>
        <color theme="1"/>
        <rFont val="Times New Roman"/>
        <family val="1"/>
        <charset val="1"/>
      </rPr>
      <t>Grupul ocupaţional</t>
    </r>
    <r>
      <rPr>
        <b/>
        <i/>
        <sz val="9"/>
        <color theme="1"/>
        <rFont val="Times New Roman"/>
        <family val="1"/>
        <charset val="1"/>
      </rPr>
      <t xml:space="preserve"> “Justiţie (B)”</t>
    </r>
    <r>
      <rPr>
        <b/>
        <sz val="9"/>
        <color theme="1"/>
        <rFont val="Times New Roman"/>
        <family val="1"/>
        <charset val="1"/>
      </rPr>
      <t>:</t>
    </r>
  </si>
  <si>
    <t xml:space="preserve"> - pentru expertul stagiar care îşi face stagiul în cadrul unei instituţii publice de expertiză judiciară</t>
  </si>
  <si>
    <t>pentru funcţia de "contabil-şef" din cadrul Centrului de Medicină Legală</t>
  </si>
  <si>
    <t xml:space="preserve">pentru funcţiile de "şef oficiu teritorial" şi "contabil-şef" din cadrul oficiilor teritoriale Chişinău şi Bălţi ale Consiliului Naţional pentru Asistenţă Juridică Garantată de Stat </t>
  </si>
  <si>
    <t xml:space="preserve">pentru funcţia "director" al Institutului Naţional al Justiţiei şi "director" al Centrului de Medicină Legală </t>
  </si>
  <si>
    <t xml:space="preserve">pentru funcţiile de conducere la nivel de subdiviziune din cadrul Centrului de Medicină Legală </t>
  </si>
  <si>
    <r>
      <rPr>
        <sz val="9"/>
        <color theme="1"/>
        <rFont val="Times New Roman"/>
        <family val="1"/>
        <charset val="204"/>
      </rPr>
      <t xml:space="preserve">Grupul ocupaţional </t>
    </r>
    <r>
      <rPr>
        <i/>
        <sz val="9"/>
        <color theme="1"/>
        <rFont val="Times New Roman"/>
        <family val="1"/>
        <charset val="204"/>
      </rPr>
      <t>“Apărare naţională (C)”</t>
    </r>
    <r>
      <rPr>
        <sz val="9"/>
        <color theme="1"/>
        <rFont val="Times New Roman"/>
        <family val="1"/>
        <charset val="204"/>
      </rPr>
      <t>:</t>
    </r>
  </si>
  <si>
    <t>pentru funcţiile "Şef secţie" şi "Şef serviciu" din compartimentul "Unităţi şi instituţii militare" sunt stabilite pentru funcţiile instituite în brigadă, regiment, Academia Militară a Forţelor Armate "Alexandru cel Bun" şi Spitalul Clinic Militar Central. Pentru funcţiile respective instituite în alte unităţi şi instituţii militare, clasele de salarizare se stabilesc cu o reducere de 2 clase succesive faţă de cele stabilite pentru funcţiile similare în tabel.</t>
  </si>
  <si>
    <t xml:space="preserve"> pentru militarii prin contract detaşaţi în contingentul forţelor de menţinere a păcii din zona de securitate </t>
  </si>
  <si>
    <t xml:space="preserve">pentru specialiştii care hrănesc câinii de serviciu în condiţii casnice </t>
  </si>
  <si>
    <r>
      <rPr>
        <b/>
        <sz val="9"/>
        <color theme="1"/>
        <rFont val="Times New Roman"/>
        <family val="1"/>
        <charset val="1"/>
      </rPr>
      <t xml:space="preserve">Grupul ocupaţional </t>
    </r>
    <r>
      <rPr>
        <b/>
        <i/>
        <sz val="9"/>
        <color theme="1"/>
        <rFont val="Times New Roman"/>
        <family val="1"/>
        <charset val="1"/>
      </rPr>
      <t>“Ordine publică şi securitate a statului (D)”</t>
    </r>
    <r>
      <rPr>
        <b/>
        <sz val="9"/>
        <color theme="1"/>
        <rFont val="Times New Roman"/>
        <family val="1"/>
        <charset val="1"/>
      </rPr>
      <t>:</t>
    </r>
  </si>
  <si>
    <t xml:space="preserve"> - pentru funcțiile de ajutor al unei funcții de conducere </t>
  </si>
  <si>
    <t xml:space="preserve"> - pentru funcţiile de ofiţeri, inclusiv de urmărire penală sau de investigaţii, de specialişti, detaşaţi în procuraturile specializate</t>
  </si>
  <si>
    <t xml:space="preserve"> - pentru specialiştiii care hrănesc cîinii în condiţii casnice</t>
  </si>
  <si>
    <t xml:space="preserve"> - pentru ofiţerii de informaţii şi securitate din organele teritoriale şi autorităţile administrative din subordinea Serviciului de Informaţii şi Securitate</t>
  </si>
  <si>
    <t xml:space="preserve">pentru funcţiile de conducere cu statut special cu atribuţii în domeniul medical din Administraţia Naţională a Penitenciarelor, din instituţiile penitenciare şi subdiviziunile subordonate </t>
  </si>
  <si>
    <t xml:space="preserve">pentru funcţiile de execuţie cu statut special cu atribuţii în domeniul medical din Administraţia Naţională a Penitenciarelor, din instituţiile penitenciare şi subdiviziunile subordonate </t>
  </si>
  <si>
    <t>pentru funcţiile de conducere cu statut special din cadrul Centrului Naţional Anticorupţie şi al Serviciului de Informaţii şi Securitate, cu excepţia funcţiilor personalului care beneficiază de spor cu caracter specific în condiţiile art.17 alin.(2) lit.b1)</t>
  </si>
  <si>
    <t>pentru funcţiile de execuție cu statut special din cadrul Centrului Naţional Anticorupţie şi al Serviciului de Informaţii şi Securitate, cu excepţia funcţiilor personalului care beneficiază de spor cu caracter specific în condiţiile art.17 alin.(2) lit.b1)</t>
  </si>
  <si>
    <r>
      <rPr>
        <b/>
        <sz val="9"/>
        <color theme="1"/>
        <rFont val="Times New Roman"/>
        <family val="1"/>
        <charset val="1"/>
      </rPr>
      <t xml:space="preserve">Grupul ocupaţional </t>
    </r>
    <r>
      <rPr>
        <b/>
        <i/>
        <sz val="9"/>
        <color theme="1"/>
        <rFont val="Times New Roman"/>
        <family val="1"/>
        <charset val="1"/>
      </rPr>
      <t>“Învăţămînt şi cercetare (E)”</t>
    </r>
    <r>
      <rPr>
        <b/>
        <sz val="9"/>
        <color theme="1"/>
        <rFont val="Times New Roman"/>
        <family val="1"/>
        <charset val="1"/>
      </rPr>
      <t>:</t>
    </r>
  </si>
  <si>
    <t>pct. 2 prim din Note la tabelul 1 din anexa nr.7</t>
  </si>
  <si>
    <t xml:space="preserve"> - pentru funcţiile de conducere din instituţiile de învăţămînt care nu sînt raportate la una dintre categoriile instituţiilor enumerate</t>
  </si>
  <si>
    <t xml:space="preserve"> - pentru şefii: de grădiniţe de copii cu regim de zi şi de noapte sau care au grupe de zi şi de noapte; de creşe-grădiniţe cu regim de zi şi de noapte sau care au grupe de zi şi de noapte; de creşe cu regim de zi şi de noapte sau care au grupe de zi şi de noapte</t>
  </si>
  <si>
    <t xml:space="preserve"> - pentru personalul didactic şi personalul ştiinţifico-didactic care ocupă funcţii de conducere a unei subdiviziuni interne sau care asigură suplinirea obligaţiilor de conducător de practică</t>
  </si>
  <si>
    <t xml:space="preserve"> - pentru masteranzii ce ocupa functii de perdonal didactic / stiintifico-didactic din institutiile de invatamant superior fata de clasa stabilita pu asistent universitar</t>
  </si>
  <si>
    <t>Pentru suplinirea obligațiilor de șef doctorat, postdoctorat, secundariat și masterat:</t>
  </si>
  <si>
    <t xml:space="preserve"> - cu efectiv de pînă la 100 de doctoranzi, medici secundari, masteranzi </t>
  </si>
  <si>
    <t xml:space="preserve"> - cu efectiv mai mult de 100 de doctoranzi, medici secundari, masteranzi </t>
  </si>
  <si>
    <t xml:space="preserve"> - personalului stiintifico-didactic pentru conducerea grupelor studențești</t>
  </si>
  <si>
    <t>pentru funcţia "metodist în învăţământul general şi în învăţământul profesional tehnic", clasa de salarizare pentru următoarele funcţii didactice:
– în învăţământul primar: asistent didactic, conducător de cerc;
– în învăţământul gimnazial şi liceal: conducător de cerc;
– în învăţământul special: instructor, maistru, conducător de cerc;
– în instituţiile de învăţământ extraşcolar: conducător de cerc, dirijor, maestru de cor, maestru de balet, regizor, conducător artistic;
– în instituţiile de învăţământ de arte şi sport: conducător artistic, maestru de balet, maestru de concert, maestru de cor, dirijor, regizor, antrenor-instructor, antrenor;
– în instituţiile de învăţământ profesional tehnic: maestru de concert, conducător de cerc, dirijor de cor, dirijor de orchestră.</t>
  </si>
  <si>
    <t xml:space="preserve"> - pentru pedagogul social din cămine și internate</t>
  </si>
  <si>
    <t>- pentru functia de educator, dadaca, asistent al educatorului, dacă numărul real de copii care frecventează instituția preșcolară este peste prevederile normale stabilite (20 - cu virsta de pina la 3 ani si 25  - cu virsta 3-6 (7) ani):</t>
  </si>
  <si>
    <t xml:space="preserve"> - depasire de la 3 pînă la 5 copii </t>
  </si>
  <si>
    <t xml:space="preserve"> - depasire de la 6 pînă la 8 copii </t>
  </si>
  <si>
    <t xml:space="preserve"> - depasire de peste 8 copii</t>
  </si>
  <si>
    <r>
      <rPr>
        <b/>
        <sz val="9"/>
        <color theme="1"/>
        <rFont val="Times New Roman"/>
        <family val="1"/>
        <charset val="1"/>
      </rPr>
      <t>Grupul ocupaţional</t>
    </r>
    <r>
      <rPr>
        <b/>
        <i/>
        <sz val="9"/>
        <color theme="1"/>
        <rFont val="Times New Roman"/>
        <family val="1"/>
        <charset val="1"/>
      </rPr>
      <t xml:space="preserve"> “Cultură, tineret şi sport (F)”</t>
    </r>
    <r>
      <rPr>
        <b/>
        <sz val="9"/>
        <color theme="1"/>
        <rFont val="Times New Roman"/>
        <family val="1"/>
        <charset val="1"/>
      </rPr>
      <t>:</t>
    </r>
  </si>
  <si>
    <t>Pentru functiile de conducere instituite în instituții in dependenta de categoria institutiei:</t>
  </si>
  <si>
    <t xml:space="preserve"> - în instituții de categoria I </t>
  </si>
  <si>
    <t xml:space="preserve"> - în instituții de categoria II </t>
  </si>
  <si>
    <t xml:space="preserve"> - în instituții de categoria III </t>
  </si>
  <si>
    <t xml:space="preserve"> - în instituții de categoria IV</t>
  </si>
  <si>
    <t>Pentru funcţia “Director (administrator) edificiu sportiv” indicat în tabel se aplică pentru un edificiu cu pînă la 9 angajaţi, clasa de salarizare se majoreaza pentru:</t>
  </si>
  <si>
    <t xml:space="preserve"> - un număr de angajați de la 10 pînă la 20</t>
  </si>
  <si>
    <t xml:space="preserve"> - numărul de angajați mai mare de 20</t>
  </si>
  <si>
    <t>Pentru personalul căruia, în urma atestării profesionale, i-au fost conferite categorii de calificare:</t>
  </si>
  <si>
    <t xml:space="preserve"> - pentru categoria de calificare III </t>
  </si>
  <si>
    <t xml:space="preserve"> - pentru categoria de calificare II </t>
  </si>
  <si>
    <t xml:space="preserve"> - pentru categoria de calificare I </t>
  </si>
  <si>
    <t xml:space="preserve"> - pentru categoria de calificare superioara sau coordonator</t>
  </si>
  <si>
    <t>Pentru bibliotecarii sau alte categorii de personal care deservesc Schema de închiriere a manualelor in dependenta de numarul de manuale incluse in schema de inchiriere:</t>
  </si>
  <si>
    <t xml:space="preserve"> - pînă la 3000 exemplare </t>
  </si>
  <si>
    <t xml:space="preserve"> - 3001-6000 exemplare </t>
  </si>
  <si>
    <t xml:space="preserve"> - 6001-10000 exemplare </t>
  </si>
  <si>
    <t xml:space="preserve"> - 10001 exemplare și mai mult</t>
  </si>
  <si>
    <t xml:space="preserve"> - pentru funcțiile similare, instituite în alte instituții din domeniul culturii fizice și sportului decît în Centrul sportiv de pregătire a loturilor naționale</t>
  </si>
  <si>
    <t xml:space="preserve">pentru funcţiile de conducere şi cele de execuţie din compartimentul "Instituţii de cultură şi tineret" din cadrul teatrelor, circurilor şi organizaţiilor concertistice în care Ministerul Culturii are calitatea de fondator </t>
  </si>
  <si>
    <r>
      <rPr>
        <b/>
        <sz val="9"/>
        <color theme="1"/>
        <rFont val="Times New Roman"/>
        <family val="1"/>
        <charset val="1"/>
      </rPr>
      <t xml:space="preserve">Grupul ocupaţional </t>
    </r>
    <r>
      <rPr>
        <b/>
        <i/>
        <sz val="9"/>
        <color theme="1"/>
        <rFont val="Times New Roman"/>
        <family val="1"/>
        <charset val="1"/>
      </rPr>
      <t>“Asistenţă socială şi sănătate (G)”</t>
    </r>
    <r>
      <rPr>
        <b/>
        <sz val="9"/>
        <color theme="1"/>
        <rFont val="Times New Roman"/>
        <family val="1"/>
        <charset val="1"/>
      </rPr>
      <t>:</t>
    </r>
  </si>
  <si>
    <t>Clasa indicată în tabel este pentru categoria superioară. Pentru personalul căruia, în urma atestării profesionale, i-au fost conferite categorii de calificare:</t>
  </si>
  <si>
    <t xml:space="preserve"> - fără categorie de calificare </t>
  </si>
  <si>
    <t xml:space="preserve">Pentru medici şi conducătorii instituţiilor care nu ating indicii prevăzuţi pentru categoria III </t>
  </si>
  <si>
    <t>Pentru medicii, farmaciştii şi personalul medical cu studii profesional tehnice în funcţii de conducere (şef secţie/serviciu/laborator/subdiviziune, medic/asistent medical principal/superior, asistent medical-şef)</t>
  </si>
  <si>
    <t xml:space="preserve"> - pentru experţii în determinarea gradului de dizabilitate</t>
  </si>
  <si>
    <t xml:space="preserve"> - pentru lucrătorii sociali la deservirea unui număr mai mic de 8 beneficiari în localitățile rurale și 10 beneficiari în localitățile urbane. Clasa de salarizare indicată în tabel pentru funcţia “Lucrător social” se stabileşte lucrătorilor sociali pentru deservirea a cel puţin 8–10 beneficiari din localităţile rurale sau cel puţin 10–12 beneficiari din localităţile urbane.</t>
  </si>
  <si>
    <t xml:space="preserve"> - pentru asistenţii sociali supervizori</t>
  </si>
  <si>
    <t xml:space="preserve"> - pentru personalul din subdiviziuni şi/sau laboratoare bacteriologice ce combat maladii contagioase şi infecţii extrem de periculoase şi din cele radiologice, precum şi pentru medicii, asistenţii medicali şi personalul medical inferior antrenaţi nemijlocit în profilaxia şi combaterea maladiilor HIV/SIDA</t>
  </si>
  <si>
    <t xml:space="preserve"> - pentru personalul medical din Consiliul Naţional pentru Determinarea Dizabilităţii şi Capacităţii de Muncă, precum şi pentru medicii şi personalul medical mediu al Centrului Naţional de Transfuzie a Sîngelui şi al Agenţiei de Transplant;</t>
  </si>
  <si>
    <t xml:space="preserve"> - pentru personalul medical care deserveşte pacienţi cu afecţiuni neuromotorii şi afecţiuni ale aparatului locomotor</t>
  </si>
  <si>
    <t xml:space="preserve">pentru personalul medical din cadrul instituţiilor penitenciare </t>
  </si>
  <si>
    <t xml:space="preserve">pentru funcţiile de execuţie din cadrul Centrului de Medicină Legală </t>
  </si>
  <si>
    <t xml:space="preserve">pentru funcţia "mediator comunitar fără studii" </t>
  </si>
  <si>
    <r>
      <rPr>
        <b/>
        <sz val="9"/>
        <color theme="1"/>
        <rFont val="Times New Roman"/>
        <family val="1"/>
        <charset val="1"/>
      </rPr>
      <t xml:space="preserve">Grupul ocupaţional </t>
    </r>
    <r>
      <rPr>
        <b/>
        <i/>
        <sz val="9"/>
        <color theme="1"/>
        <rFont val="Times New Roman"/>
        <family val="1"/>
        <charset val="1"/>
      </rPr>
      <t>“Funcţii complexe (H)”</t>
    </r>
    <r>
      <rPr>
        <b/>
        <sz val="9"/>
        <color theme="1"/>
        <rFont val="Times New Roman"/>
        <family val="1"/>
        <charset val="1"/>
      </rPr>
      <t>:</t>
    </r>
  </si>
  <si>
    <t xml:space="preserve"> - pentru funcția „contabil-șef” în unitatea bugetară cu un efectiv mai mic de 50 unități de personal</t>
  </si>
  <si>
    <t xml:space="preserve"> - pentru funcția „contabil-șef” în unitatea bugetară cu un efectiv mai mare de 100 unități de personal</t>
  </si>
  <si>
    <t xml:space="preserve"> - pentru categoria de calificare superior sau coordonator</t>
  </si>
  <si>
    <t xml:space="preserve"> - pentru turnătorii şi şlefuitorii de piese tehnico-stomatologice de protezare, precum şi pentru angajaţii antrenaţi în procesele tehnologice la Centrul Naţional de Transfuzie a Sîngelui cu un volum ce depăşeşte 5 tone de plasmă pe an </t>
  </si>
  <si>
    <t xml:space="preserve"> - pentru conducătorii (şoferii) de autocamioane şi automobile-furgon cu destinaţie generală avînd sarcina maximă de la 3 pînă la 10 tone; pentru conducători auto (şoferi), inclusiv cei care conduc automobile speciale şi automobile sanitare (cu excepţia ambulanţelor); pentru şoferii de autobuze cu lungimea de pînă la 7 metri </t>
  </si>
  <si>
    <t xml:space="preserve"> - pentru conducătorii (şoferii) de autocamioane şi automobile furgon cu destinaţie generală avînd sarcina maximă de la 10 pînă la 40 de tone; pentru şoferii de ambulanţe şi de automobile operative cu semnale sonore speciale (tip “Sirena”), precum şi de autobuze speciale şi ambulanţe; pentru şoferi de autobuze cu lungimea de la 7–12 metri</t>
  </si>
  <si>
    <t xml:space="preserve"> - pentru conducătorii (şoferii) de autocamioane şi automobile furgon cu destinaţie generală, avînd sarcina maximă de peste 40 de tone; pentru şoferi de autobuze cu lungimea de peste 12 metri</t>
  </si>
  <si>
    <t>pentru conducătorii de camioane pentru transportarea cimentului, a substanţelor chimice toxice, a cadavrelor, a amoniacului anhidru, a apei amoniacale, a gunoiului putred, a dejecţiilor;</t>
  </si>
  <si>
    <t xml:space="preserve">pentru conducătorii (şoferii) de autobuze şcolare </t>
  </si>
  <si>
    <t>pentru şoferii (conducătorii auto) ai Bazei auto a Cancelariei de Stat, ai Secretariatului Parlamentului şi ai Aparatului Preşedintelui Republicii Moldova.</t>
  </si>
  <si>
    <t xml:space="preserve"> - pentru hamalii antrenați la încărcarea încărcăturilor ce depăşesc 50 kg sau a încărcăturilor îngheţate şi/sau nocive</t>
  </si>
  <si>
    <t xml:space="preserve">pentru funcţiile director, şef direcţie alte domenii, şef secţie alte domenii, şef serviciu alte domenii din cadrul Serviciului Hidrometeorologic de Stat </t>
  </si>
  <si>
    <t xml:space="preserve">pentru funcţiile specialist principal, specialist superior din cadrul Serviciului Hidrometeorologic de Stat </t>
  </si>
  <si>
    <t xml:space="preserve">pentru funcţia specialist din cadrul Serviciului Hidrometeorologic de Stat </t>
  </si>
  <si>
    <t xml:space="preserve">pentru personalul din cadrul Centrului de Medicină Legală </t>
  </si>
  <si>
    <t>pentru funcţiile "medic veterinar" şi "felcer veterinar" din cadrul Agenţiei Naţionale pentru Siguranţa Alimentelor</t>
  </si>
  <si>
    <r>
      <rPr>
        <u/>
        <sz val="9"/>
        <color rgb="FF17365D"/>
        <rFont val="Times New Roman"/>
        <family val="1"/>
        <charset val="204"/>
      </rPr>
      <t>Sporul lunar pentru gradul profesional</t>
    </r>
    <r>
      <rPr>
        <sz val="9"/>
        <color rgb="FF17365D"/>
        <rFont val="Times New Roman"/>
        <family val="1"/>
        <charset val="204"/>
      </rPr>
      <t xml:space="preserve"> </t>
    </r>
    <r>
      <rPr>
        <sz val="9"/>
        <color theme="1"/>
        <rFont val="Times New Roman"/>
        <family val="1"/>
        <charset val="204"/>
      </rPr>
      <t>(grad de calificare pentru funcționari publici, rang diplomatic, grad de calificare pentru judecători, grad militar/special) se acordă conform anexei nr. 2</t>
    </r>
  </si>
  <si>
    <t>art. 13</t>
  </si>
  <si>
    <r>
      <rPr>
        <u/>
        <sz val="9"/>
        <color rgb="FF17365D"/>
        <rFont val="Times New Roman"/>
        <family val="1"/>
        <charset val="204"/>
      </rPr>
      <t>Sporul lunar pentru titlul ştiinţific şi/sau ştiinţifico-didactic</t>
    </r>
    <r>
      <rPr>
        <sz val="9"/>
        <color rgb="FF17365D"/>
        <rFont val="Times New Roman"/>
        <family val="1"/>
        <charset val="204"/>
      </rPr>
      <t xml:space="preserve"> </t>
    </r>
    <r>
      <rPr>
        <sz val="9"/>
        <color theme="1"/>
        <rFont val="Times New Roman"/>
        <family val="1"/>
        <charset val="204"/>
      </rPr>
      <t>se acordă:</t>
    </r>
  </si>
  <si>
    <t>art. 14 alin. (1)</t>
  </si>
  <si>
    <t>a) în mărime de 1100 lei, cercetătorilor ştiinţifici şi personalului de conducere care activează în organizaţii din domeniile cercetării şi inovării, personalului ştiinţifico-didactic şi de conducere din învăţământul superior, care deţin titlul ştiinţific de doctor habilitat şi/sau titlul ştiinţifico-didactic de profesor universitar, şi/sau titlul ştiinţific de profesor cercetător;</t>
  </si>
  <si>
    <t>b) în mărime de 600 lei, cercetătorilor ştiinţifici şi personalului de conducere care activează în organizaţii din domeniile cercetării şi inovării, personalului ştiinţifico-didactic şi personalului de conducere din învăţământul superior, care deţin titlul ştiinţific de doctor şi/sau titlul ştiinţifico-didactic de conferenţiar universitar, şi/sau titlul ştiinţific de conferenţiar cercetător;</t>
  </si>
  <si>
    <t>c) în mărime de 50% din cuantumurile stabilite la lit.a) şi b), personalului din alte domenii de activitate care deţine titlul ştiinţific de doctor habilitat sau doctor în ştiinţe în specialitatea ce corespunde obligaţiilor funcţiei.</t>
  </si>
  <si>
    <r>
      <rPr>
        <u/>
        <sz val="9"/>
        <color rgb="FF17365D"/>
        <rFont val="Times New Roman"/>
        <family val="1"/>
        <charset val="204"/>
      </rPr>
      <t>Sporul lunar pentru titlul onorific</t>
    </r>
    <r>
      <rPr>
        <sz val="9"/>
        <color rgb="FF17365D"/>
        <rFont val="Times New Roman"/>
        <family val="1"/>
        <charset val="204"/>
      </rPr>
      <t xml:space="preserve"> </t>
    </r>
    <r>
      <rPr>
        <sz val="9"/>
        <color theme="1"/>
        <rFont val="Times New Roman"/>
        <family val="1"/>
        <charset val="204"/>
      </rPr>
      <t>se stabileşte persoanelor distinse cu titluri onorifice, după cum urmează:</t>
    </r>
  </si>
  <si>
    <t>art. 15 alin. (1)</t>
  </si>
  <si>
    <t>a) “Artist al Poporului”, “Maestru în Artă” – în mărime de 250 de lei;</t>
  </si>
  <si>
    <t>b) “Emerit”, “Om Emerit”, “Maestru al Literaturii”, “Meşter-Faur”, “Maestru Emerit al Sportului” – în mărime de 200 de lei;</t>
  </si>
  <si>
    <t>c) “Maestru Internaţional al Sportului”, “Mare Maestru Internaţional” – în mărime de 150 de lei;</t>
  </si>
  <si>
    <t>d) “Maestru al Sportului” – în mărime de 100 de lei.</t>
  </si>
  <si>
    <t>Partea variabilă</t>
  </si>
  <si>
    <t>art. 16</t>
  </si>
  <si>
    <r>
      <rPr>
        <sz val="9"/>
        <color theme="1"/>
        <rFont val="Times New Roman"/>
        <family val="1"/>
        <charset val="204"/>
      </rPr>
      <t xml:space="preserve">Mijloacele necesare pentru acordarea </t>
    </r>
    <r>
      <rPr>
        <u/>
        <sz val="9"/>
        <color rgb="FF17365D"/>
        <rFont val="Times New Roman"/>
        <family val="1"/>
        <charset val="204"/>
      </rPr>
      <t>sporului pentru performanţă</t>
    </r>
    <r>
      <rPr>
        <sz val="9"/>
        <color rgb="FF17365D"/>
        <rFont val="Times New Roman"/>
        <family val="1"/>
        <charset val="204"/>
      </rPr>
      <t xml:space="preserve"> </t>
    </r>
    <r>
      <rPr>
        <sz val="9"/>
        <color theme="1"/>
        <rFont val="Times New Roman"/>
        <family val="1"/>
        <charset val="204"/>
      </rPr>
      <t>se alocă anual în limita a 10% din suma anuală a salariilor de bază pentru personalul cu drept de a beneficia de spor de performanta.</t>
    </r>
  </si>
  <si>
    <r>
      <rPr>
        <sz val="9"/>
        <color theme="1"/>
        <rFont val="Times New Roman"/>
        <family val="1"/>
        <charset val="204"/>
      </rPr>
      <t xml:space="preserve">Personalul din unităţile bugetare beneficiază, după caz, de </t>
    </r>
    <r>
      <rPr>
        <u/>
        <sz val="9"/>
        <color rgb="FF17365D"/>
        <rFont val="Times New Roman"/>
        <family val="1"/>
        <charset val="204"/>
      </rPr>
      <t>sporuri specifice</t>
    </r>
    <r>
      <rPr>
        <sz val="9"/>
        <color rgb="FF17365D"/>
        <rFont val="Times New Roman"/>
        <family val="1"/>
        <charset val="204"/>
      </rPr>
      <t xml:space="preserve"> </t>
    </r>
    <r>
      <rPr>
        <sz val="9"/>
        <color theme="1"/>
        <rFont val="Times New Roman"/>
        <family val="1"/>
        <charset val="204"/>
      </rPr>
      <t>grupului ocupaţional sau categoriei de personal, cu respectarea limitei prevăzute şi în modul stabilit de Guvern.</t>
    </r>
  </si>
  <si>
    <t>art. 17</t>
  </si>
  <si>
    <r>
      <rPr>
        <u/>
        <sz val="9"/>
        <color theme="1"/>
        <rFont val="Times New Roman"/>
        <family val="1"/>
        <charset val="204"/>
      </rPr>
      <t>Alte sporuri suplimentare</t>
    </r>
    <r>
      <rPr>
        <sz val="9"/>
        <color theme="1"/>
        <rFont val="Times New Roman"/>
        <family val="1"/>
        <charset val="204"/>
      </rPr>
      <t>, în modul stabilit de Guvern:</t>
    </r>
  </si>
  <si>
    <t>art. 18, 18 prim, 19, 20, 20 prim, 20 doi prim, 20 trei prim</t>
  </si>
  <si>
    <t>Sporul de compensare pentru munca prestată în condiţii nefavorabile</t>
  </si>
  <si>
    <t>Sporul de compensare pentru munca prestată în condiţii de risc sporit pentru sănătate</t>
  </si>
  <si>
    <t>Sporuri pentru munca suplimentară, pentru munca de noapte şi pentru munca prestată în zilele de sărbătoare nelucrătoare şi/sau în zilele de repaus</t>
  </si>
  <si>
    <t>Spor pentru participare în proiecte de dezvoltare finanţate din surse externe</t>
  </si>
  <si>
    <t>Spor pentru realizarea sarcinilor prioritare în contextul implementării cerinţelor de aderare la Uniunea Europeană</t>
  </si>
  <si>
    <t>Sporul pentru consolidarea capacităţilor instituţionale ale autorităţilor publice locale amalgamate</t>
  </si>
  <si>
    <t>Sporul pentru consolidarea capacităţilor manageriale şi profesionale ale personalului din cadrul autorităţilor publice locale de nivelul întâi</t>
  </si>
  <si>
    <t>Categorie de salarizare</t>
  </si>
  <si>
    <t>Coeficient de salarizare</t>
  </si>
  <si>
    <t>autoritatea competentă la nivel naţional în domeniul securităţii cibernetice - 120%</t>
  </si>
  <si>
    <t xml:space="preserve">Spor în mărime fixă (1300 lei) </t>
  </si>
  <si>
    <t>sporul pentru consolidarea capacităților manageriale și profesionale ale personalului din cadrul autorităților publice locale de nivelul întâi sănătate (50%)</t>
  </si>
  <si>
    <t>Cat III</t>
  </si>
  <si>
    <t>spor pentru realizarea sarcinilor prioritare în contextul implementării cerințelor de aderare la Uniunea Europeană (&lt;=50%)</t>
  </si>
  <si>
    <t>sporul de compensare pentru munca prestată în condiţii de risc sporit pentru sănătate (&lt;=100%)</t>
  </si>
  <si>
    <t xml:space="preserve"> spor pentru participare în proiecte de dezvoltare finanțate din surse externe (&lt;=75%)</t>
  </si>
  <si>
    <t>FCT</t>
  </si>
  <si>
    <t>GCT</t>
  </si>
  <si>
    <t>Ponderea părții variabile în salariu de bază, %</t>
  </si>
  <si>
    <t>autoritatile publice din domeniul culturii, tineretului si sportului (Grupul ocupațional F6) - 10%</t>
  </si>
  <si>
    <t xml:space="preserve">Salariul de bază, lei </t>
  </si>
  <si>
    <t>Efectiv, pentru persoana indicata in col 5  (martie 2025 )</t>
  </si>
  <si>
    <r>
      <t>autoritatile din domeniul învățămîntului și cercetării (controlul lucrarilor scrise,dirigintia claselor,administrarea cabinetelor,Altele: asanare, CES, administrarea loturilor),</t>
    </r>
    <r>
      <rPr>
        <sz val="10"/>
        <color rgb="FFFF0000"/>
        <rFont val="Calibri"/>
        <family val="2"/>
        <charset val="204"/>
      </rPr>
      <t xml:space="preserve"> </t>
    </r>
    <r>
      <rPr>
        <sz val="10"/>
        <rFont val="Calibri"/>
        <family val="2"/>
        <charset val="204"/>
      </rPr>
      <t>Total - 10%</t>
    </r>
  </si>
  <si>
    <t>60=29+31+33+35+37+39+40+58</t>
  </si>
  <si>
    <t>64_1</t>
  </si>
  <si>
    <t>68=29/169 ore*67*50%</t>
  </si>
  <si>
    <t>73=60+62+63+64+66+68+69+70+71+72</t>
  </si>
  <si>
    <t>62=if(60&lt;61,0;61-60)</t>
  </si>
  <si>
    <t>63=if(61&lt;60&lt;5500, 5500-60,0)</t>
  </si>
  <si>
    <t>74 (sumă maximă introdusă 100 000 lei)</t>
  </si>
  <si>
    <t>spor SFS/Vama</t>
  </si>
  <si>
    <t>Spor parlament</t>
  </si>
  <si>
    <t>Spor Aero</t>
  </si>
  <si>
    <t>Inst Audio,Agentii</t>
  </si>
  <si>
    <t>I00348</t>
  </si>
  <si>
    <t>I00457</t>
  </si>
  <si>
    <t>I16340</t>
  </si>
  <si>
    <t>I16662</t>
  </si>
  <si>
    <t>I16342</t>
  </si>
  <si>
    <t>I16369</t>
  </si>
  <si>
    <t>Spor audion</t>
  </si>
  <si>
    <t>Spor curtea</t>
  </si>
  <si>
    <t>org_forta</t>
  </si>
  <si>
    <t>I00417</t>
  </si>
  <si>
    <t>I00427</t>
  </si>
  <si>
    <t>I00428</t>
  </si>
  <si>
    <t>I00429</t>
  </si>
  <si>
    <t>I00442</t>
  </si>
  <si>
    <t>I00634</t>
  </si>
  <si>
    <t>I00635</t>
  </si>
  <si>
    <t>I00636</t>
  </si>
  <si>
    <t>I00637</t>
  </si>
  <si>
    <t>I00638</t>
  </si>
  <si>
    <t>I00639</t>
  </si>
  <si>
    <t>I00640</t>
  </si>
  <si>
    <t>I00641</t>
  </si>
  <si>
    <t>I00642</t>
  </si>
  <si>
    <t>I00643</t>
  </si>
  <si>
    <t>I00644</t>
  </si>
  <si>
    <t>I00645</t>
  </si>
  <si>
    <t>I00646</t>
  </si>
  <si>
    <t>I00647</t>
  </si>
  <si>
    <t>I00648</t>
  </si>
  <si>
    <t>I00649</t>
  </si>
  <si>
    <t>I00651</t>
  </si>
  <si>
    <t>I00652</t>
  </si>
  <si>
    <t>I00653</t>
  </si>
  <si>
    <t>I00707</t>
  </si>
  <si>
    <t>I00723</t>
  </si>
  <si>
    <t>I00741</t>
  </si>
  <si>
    <t>I00744</t>
  </si>
  <si>
    <t>I00746</t>
  </si>
  <si>
    <t>I00792</t>
  </si>
  <si>
    <t>I00796</t>
  </si>
  <si>
    <t>I00797</t>
  </si>
  <si>
    <t>I00798</t>
  </si>
  <si>
    <t>I00799</t>
  </si>
  <si>
    <t>I00809</t>
  </si>
  <si>
    <t>I00811</t>
  </si>
  <si>
    <t>I00812</t>
  </si>
  <si>
    <t>I00813</t>
  </si>
  <si>
    <t>I00814</t>
  </si>
  <si>
    <t>I00815</t>
  </si>
  <si>
    <t>I00816</t>
  </si>
  <si>
    <t>I00817</t>
  </si>
  <si>
    <t>I00818</t>
  </si>
  <si>
    <t>I00819</t>
  </si>
  <si>
    <t>I00820</t>
  </si>
  <si>
    <t>I00821</t>
  </si>
  <si>
    <t>I00822</t>
  </si>
  <si>
    <t>I00823</t>
  </si>
  <si>
    <t>I00824</t>
  </si>
  <si>
    <t>I00825</t>
  </si>
  <si>
    <t>I00826</t>
  </si>
  <si>
    <t>I00832</t>
  </si>
  <si>
    <t>I00837</t>
  </si>
  <si>
    <t>I00838</t>
  </si>
  <si>
    <t>I00840</t>
  </si>
  <si>
    <t>I00841</t>
  </si>
  <si>
    <t>I00842</t>
  </si>
  <si>
    <t>I00843</t>
  </si>
  <si>
    <t>I00844</t>
  </si>
  <si>
    <t>I00846</t>
  </si>
  <si>
    <t>I00847</t>
  </si>
  <si>
    <t>I00849</t>
  </si>
  <si>
    <t>I00850</t>
  </si>
  <si>
    <t>I00851</t>
  </si>
  <si>
    <t>I00852</t>
  </si>
  <si>
    <t>I00853</t>
  </si>
  <si>
    <t>I00854</t>
  </si>
  <si>
    <t>I00855</t>
  </si>
  <si>
    <t>I00856</t>
  </si>
  <si>
    <t>I00857</t>
  </si>
  <si>
    <t>I14287</t>
  </si>
  <si>
    <t>I14288</t>
  </si>
  <si>
    <t>I14289</t>
  </si>
  <si>
    <t>I14290</t>
  </si>
  <si>
    <t>I14291</t>
  </si>
  <si>
    <t>I14292</t>
  </si>
  <si>
    <t>I14293</t>
  </si>
  <si>
    <t>I14294</t>
  </si>
  <si>
    <t>I14295</t>
  </si>
  <si>
    <t>I14297</t>
  </si>
  <si>
    <t>I14298</t>
  </si>
  <si>
    <t>I14299</t>
  </si>
  <si>
    <t>I14300</t>
  </si>
  <si>
    <t>I14301</t>
  </si>
  <si>
    <t>I14302</t>
  </si>
  <si>
    <t>I14303</t>
  </si>
  <si>
    <t>I14304</t>
  </si>
  <si>
    <t>I14305</t>
  </si>
  <si>
    <t>I14306</t>
  </si>
  <si>
    <t>I14307</t>
  </si>
  <si>
    <t>I14308</t>
  </si>
  <si>
    <t>I14309</t>
  </si>
  <si>
    <t>I14310</t>
  </si>
  <si>
    <t>I14311</t>
  </si>
  <si>
    <t>I14312</t>
  </si>
  <si>
    <t>I14313</t>
  </si>
  <si>
    <t>I14314</t>
  </si>
  <si>
    <t>I14315</t>
  </si>
  <si>
    <t>I14316</t>
  </si>
  <si>
    <t>I14317</t>
  </si>
  <si>
    <t>I14318</t>
  </si>
  <si>
    <t>I14319</t>
  </si>
  <si>
    <t>I14324</t>
  </si>
  <si>
    <t>I14325</t>
  </si>
  <si>
    <t>I14326</t>
  </si>
  <si>
    <t>I14327</t>
  </si>
  <si>
    <t>I14328</t>
  </si>
  <si>
    <t>I14329</t>
  </si>
  <si>
    <t>I14330</t>
  </si>
  <si>
    <t>I14331</t>
  </si>
  <si>
    <t>I14332</t>
  </si>
  <si>
    <t>I14333</t>
  </si>
  <si>
    <t>I14334</t>
  </si>
  <si>
    <t>I14335</t>
  </si>
  <si>
    <t>I14336</t>
  </si>
  <si>
    <t>I14338</t>
  </si>
  <si>
    <t>I14339</t>
  </si>
  <si>
    <t>I14340</t>
  </si>
  <si>
    <t>I14341</t>
  </si>
  <si>
    <t>I14663</t>
  </si>
  <si>
    <t>I14843</t>
  </si>
  <si>
    <t>I14845</t>
  </si>
  <si>
    <t>I14885</t>
  </si>
  <si>
    <t>I14886</t>
  </si>
  <si>
    <t>I14898</t>
  </si>
  <si>
    <t>I14977</t>
  </si>
  <si>
    <t>I15000</t>
  </si>
  <si>
    <t>I15005</t>
  </si>
  <si>
    <t>I15022</t>
  </si>
  <si>
    <t>I15084</t>
  </si>
  <si>
    <t>I15648</t>
  </si>
  <si>
    <t>I15800</t>
  </si>
  <si>
    <t>I15859</t>
  </si>
  <si>
    <t>I16012</t>
  </si>
  <si>
    <t>I16013</t>
  </si>
  <si>
    <t>I16014</t>
  </si>
  <si>
    <t>I16228</t>
  </si>
  <si>
    <t>I16638</t>
  </si>
  <si>
    <t>I16935</t>
  </si>
  <si>
    <t>I16958</t>
  </si>
  <si>
    <t>Spor forta</t>
  </si>
  <si>
    <t>org_forta2</t>
  </si>
  <si>
    <t>I15799</t>
  </si>
  <si>
    <t>SporforatsiBani</t>
  </si>
  <si>
    <t>Spor Cyber</t>
  </si>
  <si>
    <t>SporCNA</t>
  </si>
  <si>
    <t>SporDezInfo</t>
  </si>
  <si>
    <t>SporAPP</t>
  </si>
  <si>
    <t>Spor DigiJust</t>
  </si>
  <si>
    <t>org_social</t>
  </si>
  <si>
    <t>I01487</t>
  </si>
  <si>
    <t>I01854</t>
  </si>
  <si>
    <t>I01905</t>
  </si>
  <si>
    <t>I01906</t>
  </si>
  <si>
    <t>I01917</t>
  </si>
  <si>
    <t>I01919</t>
  </si>
  <si>
    <t>I01922</t>
  </si>
  <si>
    <t>I01927</t>
  </si>
  <si>
    <t>I01928</t>
  </si>
  <si>
    <t>I03744</t>
  </si>
  <si>
    <t>I03772</t>
  </si>
  <si>
    <t>I03956</t>
  </si>
  <si>
    <t>I04014</t>
  </si>
  <si>
    <t>I04159</t>
  </si>
  <si>
    <t>I12519</t>
  </si>
  <si>
    <t>I12546</t>
  </si>
  <si>
    <t>I12796</t>
  </si>
  <si>
    <t>I13188</t>
  </si>
  <si>
    <t>I13502</t>
  </si>
  <si>
    <t>I14177</t>
  </si>
  <si>
    <t>I14178</t>
  </si>
  <si>
    <t>I14185</t>
  </si>
  <si>
    <t>I14198</t>
  </si>
  <si>
    <t>I14500</t>
  </si>
  <si>
    <t>I14709</t>
  </si>
  <si>
    <t>I14753</t>
  </si>
  <si>
    <t>I14754</t>
  </si>
  <si>
    <t>I14757</t>
  </si>
  <si>
    <t>I14758</t>
  </si>
  <si>
    <t>I14764</t>
  </si>
  <si>
    <t>I14875</t>
  </si>
  <si>
    <t>I15263</t>
  </si>
  <si>
    <t>I15882</t>
  </si>
  <si>
    <t>I16095</t>
  </si>
  <si>
    <t>I16675</t>
  </si>
  <si>
    <t>I16676</t>
  </si>
  <si>
    <t>I16677</t>
  </si>
  <si>
    <t>I16678</t>
  </si>
  <si>
    <t>I16679</t>
  </si>
  <si>
    <t>I16680</t>
  </si>
  <si>
    <t>I16681</t>
  </si>
  <si>
    <t>I16682</t>
  </si>
  <si>
    <t>I16683</t>
  </si>
  <si>
    <t>I16684</t>
  </si>
  <si>
    <t>I16685</t>
  </si>
  <si>
    <t>I16686</t>
  </si>
  <si>
    <t>I16687</t>
  </si>
  <si>
    <t>I16688</t>
  </si>
  <si>
    <t>I16689</t>
  </si>
  <si>
    <t>I16690</t>
  </si>
  <si>
    <t>I16691</t>
  </si>
  <si>
    <t>I16692</t>
  </si>
  <si>
    <t>I16693</t>
  </si>
  <si>
    <t>I16694</t>
  </si>
  <si>
    <t>I16695</t>
  </si>
  <si>
    <t>I16696</t>
  </si>
  <si>
    <t>I16697</t>
  </si>
  <si>
    <t>I16698</t>
  </si>
  <si>
    <t>I16699</t>
  </si>
  <si>
    <t>I16700</t>
  </si>
  <si>
    <t>I16701</t>
  </si>
  <si>
    <t>I16702</t>
  </si>
  <si>
    <t>I16703</t>
  </si>
  <si>
    <t>I16704</t>
  </si>
  <si>
    <t>I16705</t>
  </si>
  <si>
    <t>I16706</t>
  </si>
  <si>
    <t>I16707</t>
  </si>
  <si>
    <t>I16708</t>
  </si>
  <si>
    <t>I16709</t>
  </si>
  <si>
    <t>I16710</t>
  </si>
  <si>
    <t>I16711</t>
  </si>
  <si>
    <t>I16712</t>
  </si>
  <si>
    <t>I16713</t>
  </si>
  <si>
    <t>I16714</t>
  </si>
  <si>
    <t>I16715</t>
  </si>
  <si>
    <t>I16716</t>
  </si>
  <si>
    <t>I16717</t>
  </si>
  <si>
    <t>I16747</t>
  </si>
  <si>
    <t>I16900</t>
  </si>
  <si>
    <t>I16939</t>
  </si>
  <si>
    <t>I16942</t>
  </si>
  <si>
    <t>SporInvatamint</t>
  </si>
  <si>
    <t>SporCultura</t>
  </si>
  <si>
    <t>SporMedSocial</t>
  </si>
  <si>
    <t>SporSocial</t>
  </si>
  <si>
    <t>SporProiecte</t>
  </si>
  <si>
    <t>16425-Scoala sportiva specializata a probelor de gimnastica din Chisinau</t>
  </si>
  <si>
    <t>16958-AGENTIA DIGITALIZARE IN JUSTITIE SI ADMINISTRARE JUDECATOREASCA</t>
  </si>
  <si>
    <t>14249-Institutia Publica Liceul cu Profil Sportiv  "AVANTE" mun.Chisinau</t>
  </si>
  <si>
    <t>01686-IP Gimnaziul-gradinita "Serghei Esenin" s. Alexanderfeld</t>
  </si>
  <si>
    <t>15784-Gimnaziul-gradinita "Maria Sarabas" s.Cislita-Prut</t>
  </si>
  <si>
    <t>16918-Gimnaziul-gradinita "Nicolae Botgros din s. Badicul Moldovenesc, r-nul Cahul</t>
  </si>
  <si>
    <t>16919-Gimnaziul-gradinita "Dimitrie Cantemir" s.Tartaul de Salcie r.Cahul</t>
  </si>
  <si>
    <t>16808-Echipa de fotbal FC Falesti</t>
  </si>
  <si>
    <t>00019</t>
  </si>
  <si>
    <t>O16808</t>
  </si>
  <si>
    <t>O16958</t>
  </si>
  <si>
    <t>4020</t>
  </si>
  <si>
    <t>cod unic salariat/angajat</t>
  </si>
  <si>
    <t>Salariul lunar brut calculat, lei (cu excepție premiilor unice/indemnizații de concediu)</t>
  </si>
  <si>
    <t>Plati salariale suplimentare a angajaților calculate pentru luna martie 2025, lei:</t>
  </si>
  <si>
    <t>org_director_performance</t>
  </si>
  <si>
    <t>I16341</t>
  </si>
  <si>
    <t>I16751</t>
  </si>
  <si>
    <t>I16266</t>
  </si>
  <si>
    <t>I16336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</si>
</sst>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 _₽_-;\-* #,##0.00\ _₽_-;_-* \-??\ _₽_-;_-@_-"/>
    <numFmt numFmtId="165" formatCode="##,##0.00;;;"/>
    <numFmt numFmtId="166" formatCode="##,##0.0;&quot;- &quot;##,##0.0;;"/>
    <numFmt numFmtId="167" formatCode="#,###;&quot;- &quot;#,###;;"/>
    <numFmt numFmtId="168" formatCode="##,##0.0;&quot;- &quot;##,##0.0;0.0"/>
    <numFmt numFmtId="169" formatCode="##;;;"/>
    <numFmt numFmtId="170" formatCode="##;\-##;;"/>
    <numFmt numFmtId="171" formatCode="#,##0.00_р_.;\-#,##0.00_р_."/>
    <numFmt numFmtId="172" formatCode="0.0%"/>
  </numFmts>
  <fonts count="51" x14ac:knownFonts="1">
    <font>
      <sz val="11"/>
      <color theme="1"/>
      <name val="Calibri"/>
      <family val="2"/>
      <charset val="1"/>
    </font>
    <font>
      <sz val="11"/>
      <color theme="1"/>
      <name val="Calibri"/>
      <family val="2"/>
      <charset val="204"/>
    </font>
    <font>
      <sz val="10"/>
      <name val="Arial"/>
      <family val="2"/>
      <charset val="1"/>
    </font>
    <font>
      <sz val="11"/>
      <color theme="1"/>
      <name val="Calibri"/>
      <family val="2"/>
      <charset val="238"/>
    </font>
    <font>
      <b/>
      <sz val="14"/>
      <color theme="1"/>
      <name val="Calibri"/>
      <family val="2"/>
      <charset val="204"/>
    </font>
    <font>
      <sz val="11"/>
      <name val="Calibri"/>
      <family val="2"/>
      <charset val="1"/>
    </font>
    <font>
      <sz val="11"/>
      <name val="Calibri Light"/>
      <family val="1"/>
      <charset val="204"/>
    </font>
    <font>
      <i/>
      <sz val="11"/>
      <color rgb="FF7F7F7F"/>
      <name val="Calibri"/>
      <family val="2"/>
      <charset val="204"/>
    </font>
    <font>
      <sz val="9"/>
      <color theme="1"/>
      <name val="Calibri"/>
      <family val="2"/>
      <charset val="204"/>
    </font>
    <font>
      <sz val="10"/>
      <color theme="1"/>
      <name val="Calibri"/>
      <family val="2"/>
      <charset val="1"/>
    </font>
    <font>
      <b/>
      <sz val="11"/>
      <color theme="1"/>
      <name val="Calibri"/>
      <family val="2"/>
      <charset val="204"/>
    </font>
    <font>
      <sz val="10"/>
      <color rgb="FFFF0000"/>
      <name val="Calibri"/>
      <family val="2"/>
      <charset val="204"/>
    </font>
    <font>
      <sz val="10"/>
      <name val="Calibri"/>
      <family val="2"/>
      <charset val="204"/>
    </font>
    <font>
      <sz val="11"/>
      <name val="Calibri"/>
      <family val="2"/>
      <charset val="204"/>
    </font>
    <font>
      <sz val="11"/>
      <color rgb="FFFF0000"/>
      <name val="Calibri"/>
      <family val="2"/>
      <charset val="1"/>
    </font>
    <font>
      <sz val="10"/>
      <color rgb="FFFF0000"/>
      <name val="Calibri"/>
      <family val="2"/>
      <charset val="1"/>
    </font>
    <font>
      <sz val="9"/>
      <color theme="1"/>
      <name val="Calibri"/>
      <family val="2"/>
      <charset val="1"/>
    </font>
    <font>
      <b/>
      <sz val="10"/>
      <color rgb="FF0070C0"/>
      <name val="Calibri"/>
      <family val="2"/>
      <charset val="1"/>
    </font>
    <font>
      <b/>
      <sz val="9"/>
      <color theme="1"/>
      <name val="Calibri"/>
      <family val="2"/>
      <charset val="204"/>
    </font>
    <font>
      <b/>
      <sz val="12"/>
      <name val="Calibri"/>
      <family val="2"/>
      <charset val="1"/>
    </font>
    <font>
      <sz val="8"/>
      <name val="Calibri"/>
      <family val="2"/>
      <charset val="1"/>
    </font>
    <font>
      <sz val="12"/>
      <color theme="1"/>
      <name val="Calibri"/>
      <family val="2"/>
      <charset val="1"/>
    </font>
    <font>
      <sz val="9"/>
      <color theme="1"/>
      <name val="Times New Roman"/>
      <family val="1"/>
      <charset val="204"/>
    </font>
    <font>
      <sz val="5"/>
      <color theme="1"/>
      <name val="Times New Roman"/>
      <family val="1"/>
      <charset val="204"/>
    </font>
    <font>
      <sz val="10"/>
      <name val="Calibri"/>
      <family val="2"/>
      <charset val="1"/>
    </font>
    <font>
      <b/>
      <sz val="10"/>
      <color theme="1"/>
      <name val="Calibri"/>
      <family val="2"/>
      <charset val="1"/>
    </font>
    <font>
      <sz val="10"/>
      <color rgb="FF002060"/>
      <name val="Calibri"/>
      <family val="2"/>
      <charset val="1"/>
    </font>
    <font>
      <sz val="12"/>
      <color theme="1"/>
      <name val="Times New Roman"/>
      <family val="1"/>
      <charset val="204"/>
    </font>
    <font>
      <b/>
      <sz val="14"/>
      <color theme="1"/>
      <name val="Times New Roman"/>
      <family val="1"/>
      <charset val="204"/>
    </font>
    <font>
      <i/>
      <sz val="13"/>
      <color theme="1"/>
      <name val="Times New Roman"/>
      <family val="1"/>
      <charset val="204"/>
    </font>
    <font>
      <sz val="11"/>
      <color theme="1"/>
      <name val="Times New Roman"/>
      <family val="1"/>
      <charset val="204"/>
    </font>
    <font>
      <sz val="11"/>
      <color rgb="FFFF0000"/>
      <name val="Times New Roman"/>
      <family val="1"/>
      <charset val="204"/>
    </font>
    <font>
      <sz val="12"/>
      <color theme="1"/>
      <name val="Times New Roman"/>
      <family val="1"/>
      <charset val="1"/>
    </font>
    <font>
      <b/>
      <sz val="11"/>
      <color theme="1"/>
      <name val="Times New Roman"/>
      <family val="1"/>
      <charset val="204"/>
    </font>
    <font>
      <sz val="12"/>
      <name val="Times New Roman"/>
      <family val="1"/>
      <charset val="1"/>
    </font>
    <font>
      <sz val="11"/>
      <name val="Times New Roman"/>
      <family val="1"/>
      <charset val="1"/>
    </font>
    <font>
      <u/>
      <sz val="9"/>
      <color theme="1"/>
      <name val="Times New Roman"/>
      <family val="1"/>
      <charset val="204"/>
    </font>
    <font>
      <i/>
      <sz val="9"/>
      <color theme="1"/>
      <name val="Times New Roman"/>
      <family val="1"/>
      <charset val="204"/>
    </font>
    <font>
      <b/>
      <sz val="9"/>
      <color theme="1"/>
      <name val="Times New Roman"/>
      <family val="1"/>
      <charset val="1"/>
    </font>
    <font>
      <b/>
      <i/>
      <sz val="9"/>
      <color theme="1"/>
      <name val="Times New Roman"/>
      <family val="1"/>
      <charset val="1"/>
    </font>
    <font>
      <u/>
      <sz val="9"/>
      <color rgb="FF17365D"/>
      <name val="Times New Roman"/>
      <family val="1"/>
      <charset val="204"/>
    </font>
    <font>
      <sz val="9"/>
      <color rgb="FF17365D"/>
      <name val="Times New Roman"/>
      <family val="1"/>
      <charset val="204"/>
    </font>
    <font>
      <i/>
      <u/>
      <sz val="9"/>
      <color rgb="FFFF0000"/>
      <name val="Times New Roman"/>
      <family val="1"/>
      <charset val="204"/>
    </font>
    <font>
      <b/>
      <sz val="12"/>
      <color theme="1"/>
      <name val="Times New Roman"/>
      <family val="1"/>
      <charset val="1"/>
    </font>
    <font>
      <sz val="11"/>
      <color theme="1"/>
      <name val="Calibri"/>
      <family val="2"/>
      <charset val="1"/>
    </font>
    <font>
      <b/>
      <sz val="11"/>
      <name val="Calibri"/>
      <family val="2"/>
      <charset val="1"/>
    </font>
    <font>
      <sz val="9"/>
      <name val="Calibri"/>
      <family val="2"/>
      <charset val="1"/>
    </font>
    <font>
      <b/>
      <sz val="11"/>
      <name val="Calibri"/>
      <family val="2"/>
      <charset val="204"/>
    </font>
    <font>
      <sz val="9"/>
      <color rgb="FFFF0000"/>
      <name val="Calibri"/>
      <family val="2"/>
      <charset val="1"/>
    </font>
    <font>
      <b/>
      <sz val="9"/>
      <color theme="1"/>
      <name val="Calibri"/>
      <family val="2"/>
      <charset val="1"/>
    </font>
    <font>
      <sz val="8"/>
      <color theme="1"/>
      <name val="Calibri"/>
      <family val="2"/>
      <charset val="1"/>
    </font>
  </fonts>
  <fills count="8">
    <fill>
      <patternFill patternType="none"/>
    </fill>
    <fill>
      <patternFill patternType="gray125"/>
    </fill>
    <fill>
      <patternFill patternType="solid">
        <fgColor theme="6" tint="0.79979857783745845"/>
        <bgColor rgb="FFE2F0D9"/>
      </patternFill>
    </fill>
    <fill>
      <patternFill patternType="solid">
        <fgColor theme="9" tint="0.79979857783745845"/>
        <bgColor rgb="FFEDEDED"/>
      </patternFill>
    </fill>
    <fill>
      <patternFill patternType="solid">
        <fgColor theme="0"/>
        <bgColor rgb="FFEDEDED"/>
      </patternFill>
    </fill>
    <fill>
      <patternFill patternType="solid">
        <fgColor rgb="FFFFFF00"/>
        <bgColor rgb="FFFFFF00"/>
      </patternFill>
    </fill>
    <fill>
      <patternFill patternType="solid">
        <fgColor rgb="FF92D050"/>
        <bgColor rgb="FFC0C0C0"/>
      </patternFill>
    </fill>
    <fill>
      <patternFill patternType="solid">
        <fgColor theme="7" tint="0.79998168889431442"/>
        <bgColor indexed="64"/>
      </patternFill>
    </fill>
  </fills>
  <borders count="78">
    <border>
      <left/>
      <right/>
      <top/>
      <bottom/>
      <diagonal/>
    </border>
    <border>
      <left/>
      <right style="hair">
        <color auto="1"/>
      </right>
      <top/>
      <bottom/>
      <diagonal/>
    </border>
    <border>
      <left style="hair">
        <color auto="1"/>
      </left>
      <right style="hair">
        <color auto="1"/>
      </right>
      <top style="hair">
        <color auto="1"/>
      </top>
      <bottom style="hair">
        <color auto="1"/>
      </bottom>
      <diagonal/>
    </border>
    <border>
      <left style="hair">
        <color auto="1"/>
      </left>
      <right/>
      <top/>
      <bottom/>
      <diagonal/>
    </border>
    <border>
      <left style="hair">
        <color auto="1"/>
      </left>
      <right style="hair">
        <color auto="1"/>
      </right>
      <top/>
      <bottom/>
      <diagonal/>
    </border>
    <border>
      <left style="hair">
        <color auto="1"/>
      </left>
      <right style="hair">
        <color auto="1"/>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auto="1"/>
      </left>
      <right style="thin">
        <color auto="1"/>
      </right>
      <top style="hair">
        <color auto="1"/>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hair">
        <color auto="1"/>
      </top>
      <bottom/>
      <diagonal/>
    </border>
    <border>
      <left style="hair">
        <color auto="1"/>
      </left>
      <right/>
      <top style="hair">
        <color auto="1"/>
      </top>
      <bottom/>
      <diagonal/>
    </border>
    <border>
      <left style="thin">
        <color auto="1"/>
      </left>
      <right/>
      <top style="hair">
        <color auto="1"/>
      </top>
      <bottom/>
      <diagonal/>
    </border>
    <border>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hair">
        <color auto="1"/>
      </left>
      <right style="thin">
        <color auto="1"/>
      </right>
      <top/>
      <bottom/>
      <diagonal/>
    </border>
    <border>
      <left style="thin">
        <color auto="1"/>
      </left>
      <right style="hair">
        <color auto="1"/>
      </right>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top/>
      <bottom style="hair">
        <color auto="1"/>
      </bottom>
      <diagonal/>
    </border>
    <border>
      <left/>
      <right style="thin">
        <color auto="1"/>
      </right>
      <top/>
      <bottom style="hair">
        <color auto="1"/>
      </bottom>
      <diagonal/>
    </border>
    <border>
      <left style="thin">
        <color auto="1"/>
      </left>
      <right/>
      <top style="thin">
        <color auto="1"/>
      </top>
      <bottom style="thin">
        <color auto="1"/>
      </bottom>
      <diagonal/>
    </border>
    <border>
      <left style="thin">
        <color auto="1"/>
      </left>
      <right/>
      <top style="hair">
        <color auto="1"/>
      </top>
      <bottom style="thin">
        <color auto="1"/>
      </bottom>
      <diagonal/>
    </border>
    <border>
      <left style="thin">
        <color auto="1"/>
      </left>
      <right style="thin">
        <color auto="1"/>
      </right>
      <top style="hair">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diagonal/>
    </border>
    <border>
      <left style="medium">
        <color auto="1"/>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top/>
      <bottom style="thin">
        <color auto="1"/>
      </bottom>
      <diagonal/>
    </border>
    <border>
      <left style="medium">
        <color auto="1"/>
      </left>
      <right/>
      <top/>
      <bottom style="medium">
        <color auto="1"/>
      </bottom>
      <diagonal/>
    </border>
    <border>
      <left style="medium">
        <color auto="1"/>
      </left>
      <right/>
      <top style="medium">
        <color auto="1"/>
      </top>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bottom style="thin">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indexed="64"/>
      </right>
      <top/>
      <bottom style="thin">
        <color indexed="64"/>
      </bottom>
      <diagonal/>
    </border>
  </borders>
  <cellStyleXfs count="24">
    <xf numFmtId="0" fontId="0" fillId="0" borderId="0"/>
    <xf numFmtId="164" fontId="44" fillId="0" borderId="0" applyBorder="0" applyProtection="0"/>
    <xf numFmtId="0" fontId="1" fillId="2" borderId="0" applyBorder="0" applyProtection="0"/>
    <xf numFmtId="0" fontId="1" fillId="3" borderId="0" applyBorder="0" applyProtection="0"/>
    <xf numFmtId="0" fontId="1" fillId="0" borderId="0"/>
    <xf numFmtId="0" fontId="2" fillId="0" borderId="0"/>
    <xf numFmtId="0" fontId="44" fillId="0" borderId="0"/>
    <xf numFmtId="0" fontId="3" fillId="0" borderId="0"/>
    <xf numFmtId="0" fontId="1" fillId="0" borderId="0"/>
    <xf numFmtId="0" fontId="1" fillId="0" borderId="0"/>
    <xf numFmtId="0" fontId="1" fillId="0" borderId="0"/>
    <xf numFmtId="0" fontId="1" fillId="0" borderId="0"/>
    <xf numFmtId="9" fontId="44" fillId="0" borderId="0" applyBorder="0" applyProtection="0"/>
    <xf numFmtId="9" fontId="44" fillId="0" borderId="0" applyBorder="0" applyProtection="0"/>
    <xf numFmtId="9" fontId="44" fillId="0" borderId="0" applyBorder="0" applyProtection="0"/>
    <xf numFmtId="9" fontId="44" fillId="0" borderId="0" applyBorder="0" applyProtection="0"/>
    <xf numFmtId="164" fontId="44" fillId="0" borderId="0" applyBorder="0" applyProtection="0"/>
    <xf numFmtId="164" fontId="44" fillId="0" borderId="0" applyBorder="0" applyProtection="0"/>
    <xf numFmtId="164" fontId="44" fillId="0" borderId="0" applyBorder="0" applyProtection="0"/>
    <xf numFmtId="164" fontId="44" fillId="0" borderId="0" applyBorder="0" applyProtection="0"/>
    <xf numFmtId="0" fontId="1" fillId="3" borderId="0" applyBorder="0" applyProtection="0"/>
    <xf numFmtId="0" fontId="1" fillId="2" borderId="0" applyBorder="0" applyProtection="0"/>
    <xf numFmtId="0" fontId="7" fillId="0" borderId="0" applyBorder="0" applyProtection="0"/>
    <xf numFmtId="9" fontId="44" fillId="0" borderId="0" applyFont="0" applyFill="0" applyBorder="0" applyAlignment="0" applyProtection="0"/>
  </cellStyleXfs>
  <cellXfs count="437">
    <xf numFmtId="0" fontId="0" fillId="0" borderId="0" xfId="0"/>
    <xf numFmtId="0" fontId="0" fillId="0" borderId="0" xfId="0" applyProtection="1">
      <protection hidden="1"/>
    </xf>
    <xf numFmtId="0" fontId="0" fillId="0" borderId="0" xfId="0" applyAlignment="1" applyProtection="1">
      <alignment horizontal="center" vertical="center"/>
      <protection hidden="1"/>
    </xf>
    <xf numFmtId="0" fontId="1" fillId="0" borderId="0" xfId="20" applyFont="1" applyFill="1" applyBorder="1" applyAlignment="1" applyProtection="1">
      <protection hidden="1"/>
    </xf>
    <xf numFmtId="2" fontId="0" fillId="0" borderId="0" xfId="0" applyNumberFormat="1" applyProtection="1">
      <protection hidden="1"/>
    </xf>
    <xf numFmtId="0" fontId="0" fillId="0" borderId="0" xfId="0" applyAlignment="1" applyProtection="1">
      <alignment horizontal="center"/>
      <protection hidden="1"/>
    </xf>
    <xf numFmtId="0" fontId="0" fillId="0" borderId="0" xfId="0" applyAlignment="1" applyProtection="1">
      <alignment vertical="center"/>
      <protection hidden="1"/>
    </xf>
    <xf numFmtId="0" fontId="1" fillId="0" borderId="0" xfId="20"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0" fillId="0" borderId="1" xfId="0" applyFont="1" applyBorder="1" applyAlignment="1" applyProtection="1">
      <alignment horizontal="center" vertical="center"/>
      <protection hidden="1"/>
    </xf>
    <xf numFmtId="0" fontId="0" fillId="0" borderId="0" xfId="0" applyFont="1" applyAlignment="1" applyProtection="1">
      <alignment horizontal="center"/>
      <protection hidden="1"/>
    </xf>
    <xf numFmtId="0" fontId="0" fillId="0" borderId="2"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0" fillId="0" borderId="0" xfId="0" applyAlignment="1" applyProtection="1">
      <alignment horizontal="center" vertical="center" wrapText="1"/>
      <protection hidden="1"/>
    </xf>
    <xf numFmtId="49" fontId="1" fillId="2" borderId="2" xfId="21" applyNumberFormat="1" applyFont="1" applyBorder="1" applyAlignment="1" applyProtection="1">
      <protection hidden="1"/>
    </xf>
    <xf numFmtId="49" fontId="1" fillId="2" borderId="3" xfId="21" applyNumberFormat="1" applyFont="1" applyBorder="1" applyAlignment="1" applyProtection="1">
      <protection hidden="1"/>
    </xf>
    <xf numFmtId="0" fontId="1" fillId="2" borderId="2" xfId="21" applyFont="1" applyBorder="1" applyAlignment="1" applyProtection="1">
      <alignment horizontal="center"/>
      <protection hidden="1"/>
    </xf>
    <xf numFmtId="0" fontId="1" fillId="0" borderId="0" xfId="21" applyFont="1" applyFill="1" applyBorder="1" applyAlignment="1" applyProtection="1">
      <alignment horizontal="center"/>
      <protection hidden="1"/>
    </xf>
    <xf numFmtId="0" fontId="0" fillId="0" borderId="0" xfId="0" applyAlignment="1" applyProtection="1">
      <alignment vertical="center" wrapText="1"/>
      <protection hidden="1"/>
    </xf>
    <xf numFmtId="0" fontId="0" fillId="0" borderId="5" xfId="0" applyBorder="1" applyAlignment="1" applyProtection="1">
      <alignment vertical="center"/>
      <protection hidden="1"/>
    </xf>
    <xf numFmtId="2" fontId="0" fillId="0" borderId="0" xfId="0" applyNumberFormat="1" applyAlignment="1" applyProtection="1">
      <alignment vertical="center" wrapText="1"/>
      <protection hidden="1"/>
    </xf>
    <xf numFmtId="0" fontId="17" fillId="0" borderId="25" xfId="0" applyFont="1" applyBorder="1" applyAlignment="1" applyProtection="1">
      <alignment horizontal="center" vertical="center"/>
      <protection hidden="1"/>
    </xf>
    <xf numFmtId="0" fontId="17" fillId="3" borderId="25" xfId="20" applyFont="1" applyBorder="1" applyAlignment="1" applyProtection="1">
      <alignment horizontal="center" vertical="center"/>
      <protection hidden="1"/>
    </xf>
    <xf numFmtId="0" fontId="17" fillId="3" borderId="25" xfId="20" applyFont="1" applyBorder="1" applyAlignment="1" applyProtection="1">
      <alignment horizontal="center" vertical="center" wrapText="1"/>
      <protection hidden="1"/>
    </xf>
    <xf numFmtId="0" fontId="17" fillId="0" borderId="25" xfId="0" applyFont="1" applyBorder="1" applyAlignment="1" applyProtection="1">
      <alignment horizontal="center" vertical="center" wrapText="1"/>
      <protection hidden="1"/>
    </xf>
    <xf numFmtId="1" fontId="17" fillId="0" borderId="25" xfId="0" applyNumberFormat="1" applyFont="1" applyBorder="1" applyAlignment="1" applyProtection="1">
      <alignment horizontal="center" vertical="center"/>
      <protection hidden="1"/>
    </xf>
    <xf numFmtId="2" fontId="17" fillId="3" borderId="25" xfId="20" applyNumberFormat="1" applyFont="1" applyBorder="1" applyAlignment="1" applyProtection="1">
      <alignment horizontal="center" vertical="center" wrapText="1"/>
      <protection hidden="1"/>
    </xf>
    <xf numFmtId="0" fontId="17" fillId="0" borderId="0" xfId="0" applyFont="1" applyProtection="1">
      <protection hidden="1"/>
    </xf>
    <xf numFmtId="0" fontId="18" fillId="0" borderId="26"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165" fontId="18" fillId="0" borderId="4" xfId="0" applyNumberFormat="1" applyFont="1" applyBorder="1" applyAlignment="1" applyProtection="1">
      <alignment horizontal="right"/>
      <protection hidden="1"/>
    </xf>
    <xf numFmtId="0" fontId="18" fillId="0" borderId="27" xfId="0" applyFont="1" applyBorder="1" applyAlignment="1" applyProtection="1">
      <alignment horizontal="center" vertical="center"/>
      <protection hidden="1"/>
    </xf>
    <xf numFmtId="0" fontId="10" fillId="3" borderId="28" xfId="2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10" fillId="3" borderId="4" xfId="20" applyFont="1" applyBorder="1" applyAlignment="1" applyProtection="1">
      <alignment horizontal="center" vertical="center"/>
      <protection hidden="1"/>
    </xf>
    <xf numFmtId="0" fontId="10" fillId="3" borderId="4" xfId="20" applyFont="1" applyBorder="1" applyAlignment="1" applyProtection="1">
      <alignment horizontal="center" vertical="center" wrapText="1"/>
      <protection hidden="1"/>
    </xf>
    <xf numFmtId="166" fontId="10" fillId="3" borderId="29" xfId="1" applyNumberFormat="1" applyFont="1" applyFill="1" applyBorder="1" applyAlignment="1" applyProtection="1">
      <alignment horizontal="right" vertical="center" wrapText="1"/>
      <protection hidden="1"/>
    </xf>
    <xf numFmtId="0" fontId="10" fillId="0" borderId="3" xfId="20" applyFont="1" applyFill="1" applyBorder="1" applyAlignment="1" applyProtection="1">
      <alignment horizontal="center" vertical="center"/>
      <protection hidden="1"/>
    </xf>
    <xf numFmtId="0" fontId="18" fillId="0" borderId="28" xfId="0" applyFont="1" applyBorder="1" applyAlignment="1" applyProtection="1">
      <alignment horizontal="center" vertical="center" wrapText="1"/>
      <protection hidden="1"/>
    </xf>
    <xf numFmtId="0" fontId="18" fillId="0" borderId="1" xfId="0" applyFont="1" applyBorder="1" applyAlignment="1" applyProtection="1">
      <alignment horizontal="center" vertical="center" wrapText="1"/>
      <protection hidden="1"/>
    </xf>
    <xf numFmtId="167" fontId="10" fillId="3" borderId="27" xfId="20" applyNumberFormat="1" applyFont="1" applyBorder="1" applyAlignment="1" applyProtection="1">
      <alignment horizontal="center" vertical="center" wrapText="1"/>
      <protection hidden="1"/>
    </xf>
    <xf numFmtId="167" fontId="10" fillId="0" borderId="30" xfId="20" applyNumberFormat="1" applyFont="1" applyFill="1" applyBorder="1" applyAlignment="1" applyProtection="1">
      <alignment horizontal="center" vertical="center" wrapText="1"/>
      <protection hidden="1"/>
    </xf>
    <xf numFmtId="168" fontId="10" fillId="3" borderId="29" xfId="1" applyNumberFormat="1" applyFont="1" applyFill="1" applyBorder="1" applyAlignment="1" applyProtection="1">
      <alignment horizontal="right" vertical="center" wrapText="1"/>
      <protection hidden="1"/>
    </xf>
    <xf numFmtId="168" fontId="18" fillId="0" borderId="1" xfId="0" applyNumberFormat="1" applyFont="1" applyBorder="1" applyAlignment="1" applyProtection="1">
      <alignment horizontal="right" vertical="center"/>
      <protection hidden="1"/>
    </xf>
    <xf numFmtId="166" fontId="1" fillId="3" borderId="31" xfId="20" applyNumberFormat="1" applyFont="1" applyBorder="1" applyAlignment="1" applyProtection="1">
      <alignment vertical="center"/>
      <protection hidden="1"/>
    </xf>
    <xf numFmtId="164" fontId="10" fillId="3" borderId="29" xfId="1" applyFont="1" applyFill="1" applyBorder="1" applyAlignment="1" applyProtection="1">
      <alignment horizontal="center" vertical="center"/>
      <protection hidden="1"/>
    </xf>
    <xf numFmtId="49" fontId="0" fillId="0" borderId="0" xfId="0" applyNumberFormat="1" applyFont="1"/>
    <xf numFmtId="49" fontId="20" fillId="0" borderId="38" xfId="0" applyNumberFormat="1" applyFont="1" applyBorder="1" applyAlignment="1">
      <alignment horizontal="center" vertical="center"/>
    </xf>
    <xf numFmtId="49" fontId="20" fillId="0" borderId="25" xfId="0" applyNumberFormat="1" applyFont="1" applyBorder="1" applyAlignment="1">
      <alignment horizontal="center" vertical="center" wrapText="1"/>
    </xf>
    <xf numFmtId="0" fontId="21" fillId="0" borderId="14" xfId="0" applyFont="1" applyBorder="1"/>
    <xf numFmtId="0" fontId="21" fillId="0" borderId="15" xfId="0" applyFont="1" applyBorder="1"/>
    <xf numFmtId="0" fontId="21" fillId="0" borderId="15" xfId="0" applyFont="1" applyBorder="1" applyAlignment="1">
      <alignment horizontal="right"/>
    </xf>
    <xf numFmtId="0" fontId="21" fillId="0" borderId="39" xfId="0" applyFont="1" applyBorder="1"/>
    <xf numFmtId="0" fontId="21" fillId="0" borderId="40" xfId="0" applyFont="1" applyBorder="1"/>
    <xf numFmtId="0" fontId="22" fillId="0" borderId="0" xfId="0" applyFont="1"/>
    <xf numFmtId="0" fontId="22" fillId="0" borderId="41" xfId="0" applyFont="1" applyBorder="1" applyAlignment="1">
      <alignment vertical="center" wrapText="1"/>
    </xf>
    <xf numFmtId="0" fontId="22" fillId="0" borderId="41" xfId="0" applyFont="1" applyBorder="1" applyAlignment="1">
      <alignment vertical="center"/>
    </xf>
    <xf numFmtId="0" fontId="22" fillId="0" borderId="41" xfId="0" applyFont="1" applyBorder="1" applyAlignment="1">
      <alignment horizontal="center" vertical="center"/>
    </xf>
    <xf numFmtId="0" fontId="1" fillId="0" borderId="0" xfId="4" applyFont="1"/>
    <xf numFmtId="0" fontId="22" fillId="3" borderId="0" xfId="0" applyFont="1" applyFill="1"/>
    <xf numFmtId="0" fontId="1" fillId="0" borderId="0" xfId="8" applyFont="1"/>
    <xf numFmtId="0" fontId="22" fillId="0" borderId="42" xfId="4" applyFont="1" applyBorder="1" applyAlignment="1">
      <alignment horizontal="center" vertical="center" wrapText="1"/>
    </xf>
    <xf numFmtId="0" fontId="22" fillId="0" borderId="41" xfId="0" applyFont="1" applyBorder="1" applyAlignment="1">
      <alignment horizontal="left" vertical="center"/>
    </xf>
    <xf numFmtId="0" fontId="22" fillId="0" borderId="41" xfId="4" applyFont="1" applyBorder="1" applyAlignment="1">
      <alignment horizontal="center" vertical="center" wrapText="1"/>
    </xf>
    <xf numFmtId="0" fontId="22" fillId="0" borderId="43" xfId="0" applyFont="1" applyBorder="1" applyAlignment="1">
      <alignment vertical="center"/>
    </xf>
    <xf numFmtId="0" fontId="22" fillId="0" borderId="44" xfId="4" applyFont="1" applyBorder="1" applyAlignment="1">
      <alignment vertical="center" wrapText="1"/>
    </xf>
    <xf numFmtId="0" fontId="22" fillId="5" borderId="43" xfId="0" applyFont="1" applyFill="1" applyBorder="1" applyAlignment="1">
      <alignment vertical="center"/>
    </xf>
    <xf numFmtId="0" fontId="22" fillId="0" borderId="45" xfId="4" applyFont="1" applyBorder="1" applyAlignment="1">
      <alignment horizontal="center" vertical="center" wrapText="1"/>
    </xf>
    <xf numFmtId="0" fontId="22" fillId="5" borderId="46" xfId="0" applyFont="1" applyFill="1" applyBorder="1" applyAlignment="1">
      <alignment horizontal="center" vertical="center"/>
    </xf>
    <xf numFmtId="0" fontId="22" fillId="5" borderId="46" xfId="0" applyFont="1" applyFill="1" applyBorder="1" applyAlignment="1">
      <alignment vertical="center"/>
    </xf>
    <xf numFmtId="0" fontId="22" fillId="0" borderId="44" xfId="4" applyFont="1" applyBorder="1" applyAlignment="1">
      <alignment horizontal="center" vertical="center" wrapText="1"/>
    </xf>
    <xf numFmtId="0" fontId="22" fillId="0" borderId="47" xfId="0" applyFont="1" applyBorder="1" applyAlignment="1">
      <alignment vertical="center"/>
    </xf>
    <xf numFmtId="0" fontId="22" fillId="0" borderId="47" xfId="0" applyFont="1" applyBorder="1" applyAlignment="1">
      <alignment horizontal="left" vertical="center"/>
    </xf>
    <xf numFmtId="0" fontId="22" fillId="5" borderId="47" xfId="0" applyFont="1" applyFill="1" applyBorder="1" applyAlignment="1">
      <alignment horizontal="left" vertical="center"/>
    </xf>
    <xf numFmtId="0" fontId="22" fillId="5" borderId="48" xfId="0" applyFont="1" applyFill="1" applyBorder="1" applyAlignment="1">
      <alignment vertical="center" wrapText="1"/>
    </xf>
    <xf numFmtId="0" fontId="22" fillId="5" borderId="41" xfId="0" applyFont="1" applyFill="1" applyBorder="1" applyAlignment="1">
      <alignment vertical="center"/>
    </xf>
    <xf numFmtId="0" fontId="22" fillId="0" borderId="47" xfId="0" applyFont="1" applyBorder="1" applyAlignment="1">
      <alignment horizontal="center" vertical="center"/>
    </xf>
    <xf numFmtId="0" fontId="23" fillId="0" borderId="45" xfId="4" applyFont="1" applyBorder="1" applyAlignment="1">
      <alignment horizontal="center" vertical="center" wrapText="1"/>
    </xf>
    <xf numFmtId="0" fontId="22" fillId="5" borderId="42" xfId="0" applyFont="1" applyFill="1" applyBorder="1" applyAlignment="1">
      <alignment horizontal="center" vertical="center"/>
    </xf>
    <xf numFmtId="0" fontId="22" fillId="0" borderId="49" xfId="4" applyFont="1" applyBorder="1" applyAlignment="1">
      <alignment horizontal="center" vertical="center" wrapText="1"/>
    </xf>
    <xf numFmtId="0" fontId="22" fillId="0" borderId="42" xfId="0" applyFont="1" applyBorder="1" applyAlignment="1">
      <alignment horizontal="center" vertical="center"/>
    </xf>
    <xf numFmtId="0" fontId="22" fillId="5" borderId="45" xfId="0" applyFont="1" applyFill="1" applyBorder="1" applyAlignment="1">
      <alignment vertical="center" wrapText="1"/>
    </xf>
    <xf numFmtId="0" fontId="22" fillId="0" borderId="50" xfId="4" applyFont="1" applyBorder="1" applyAlignment="1">
      <alignment horizontal="center" vertical="center" wrapText="1"/>
    </xf>
    <xf numFmtId="0" fontId="22" fillId="5" borderId="41" xfId="0" applyFont="1" applyFill="1" applyBorder="1" applyAlignment="1">
      <alignment horizontal="center" vertical="center"/>
    </xf>
    <xf numFmtId="0" fontId="22" fillId="0" borderId="43" xfId="0" applyFont="1" applyBorder="1" applyAlignment="1">
      <alignment horizontal="left" vertical="center"/>
    </xf>
    <xf numFmtId="0" fontId="22" fillId="5" borderId="47" xfId="0" applyFont="1" applyFill="1" applyBorder="1" applyAlignment="1">
      <alignment horizontal="center" vertical="center"/>
    </xf>
    <xf numFmtId="0" fontId="22" fillId="3" borderId="45" xfId="4" applyFont="1" applyFill="1" applyBorder="1" applyAlignment="1">
      <alignment horizontal="center" vertical="center" wrapText="1"/>
    </xf>
    <xf numFmtId="0" fontId="22" fillId="3" borderId="41" xfId="0" applyFont="1" applyFill="1" applyBorder="1" applyAlignment="1">
      <alignment horizontal="left" vertical="center"/>
    </xf>
    <xf numFmtId="0" fontId="22" fillId="3" borderId="41" xfId="0" applyFont="1" applyFill="1" applyBorder="1" applyAlignment="1">
      <alignment horizontal="center" vertical="center" wrapText="1"/>
    </xf>
    <xf numFmtId="0" fontId="22" fillId="0" borderId="43" xfId="0" applyFont="1" applyBorder="1" applyAlignment="1">
      <alignment horizontal="center" vertical="center"/>
    </xf>
    <xf numFmtId="0" fontId="23" fillId="0" borderId="0" xfId="0" applyFont="1"/>
    <xf numFmtId="0" fontId="22" fillId="4" borderId="46" xfId="0" applyFont="1" applyFill="1" applyBorder="1" applyAlignment="1">
      <alignment horizontal="center" vertical="center"/>
    </xf>
    <xf numFmtId="0" fontId="22" fillId="3" borderId="41" xfId="4" applyFont="1" applyFill="1" applyBorder="1" applyAlignment="1">
      <alignment horizontal="center" vertical="center" wrapText="1"/>
    </xf>
    <xf numFmtId="0" fontId="22" fillId="5" borderId="51" xfId="0" applyFont="1" applyFill="1" applyBorder="1" applyAlignment="1">
      <alignment horizontal="left" vertical="center"/>
    </xf>
    <xf numFmtId="0" fontId="22" fillId="3" borderId="41" xfId="0" applyFont="1" applyFill="1" applyBorder="1" applyAlignment="1">
      <alignment horizontal="center" vertical="center"/>
    </xf>
    <xf numFmtId="0" fontId="22" fillId="5" borderId="46" xfId="0" applyFont="1" applyFill="1" applyBorder="1" applyAlignment="1">
      <alignment horizontal="left" vertical="center"/>
    </xf>
    <xf numFmtId="0" fontId="22" fillId="5" borderId="41" xfId="0" applyFont="1" applyFill="1" applyBorder="1" applyAlignment="1">
      <alignment horizontal="left" vertical="center"/>
    </xf>
    <xf numFmtId="0" fontId="23" fillId="0" borderId="41" xfId="4" applyFont="1" applyBorder="1" applyAlignment="1">
      <alignment horizontal="center" vertical="center" wrapText="1"/>
    </xf>
    <xf numFmtId="0" fontId="22" fillId="0" borderId="41" xfId="0" applyFont="1" applyBorder="1" applyAlignment="1">
      <alignment horizontal="center" vertical="center" wrapText="1"/>
    </xf>
    <xf numFmtId="0" fontId="22" fillId="0" borderId="52" xfId="4" applyFont="1" applyBorder="1" applyAlignment="1">
      <alignment horizontal="center" vertical="center" wrapText="1"/>
    </xf>
    <xf numFmtId="0" fontId="22" fillId="0" borderId="47" xfId="4" applyFont="1" applyBorder="1" applyAlignment="1">
      <alignment horizontal="center" vertical="center" wrapText="1"/>
    </xf>
    <xf numFmtId="0" fontId="9" fillId="0" borderId="0" xfId="0" applyFont="1"/>
    <xf numFmtId="0" fontId="9" fillId="0" borderId="0" xfId="0" applyFont="1" applyAlignment="1">
      <alignment horizontal="center"/>
    </xf>
    <xf numFmtId="0" fontId="9" fillId="0" borderId="0" xfId="0" applyFont="1" applyAlignment="1"/>
    <xf numFmtId="2" fontId="9" fillId="0" borderId="0" xfId="0" applyNumberFormat="1" applyFont="1" applyAlignment="1"/>
    <xf numFmtId="0" fontId="24" fillId="0" borderId="0" xfId="0" applyFont="1" applyAlignment="1"/>
    <xf numFmtId="0" fontId="9" fillId="0" borderId="0" xfId="0" applyFont="1" applyAlignment="1">
      <alignment horizontal="center" vertical="center"/>
    </xf>
    <xf numFmtId="1" fontId="9" fillId="0" borderId="0" xfId="0" applyNumberFormat="1" applyFont="1" applyAlignment="1">
      <alignment horizontal="right"/>
    </xf>
    <xf numFmtId="4" fontId="9" fillId="0" borderId="0" xfId="0" applyNumberFormat="1" applyFont="1" applyAlignment="1"/>
    <xf numFmtId="0" fontId="9" fillId="0" borderId="2" xfId="0" applyFont="1" applyBorder="1" applyAlignment="1">
      <alignment horizontal="center"/>
    </xf>
    <xf numFmtId="0" fontId="25" fillId="0" borderId="2" xfId="0" applyFont="1" applyBorder="1" applyAlignment="1">
      <alignment horizontal="center"/>
    </xf>
    <xf numFmtId="2" fontId="25" fillId="0" borderId="2" xfId="0" applyNumberFormat="1" applyFont="1" applyBorder="1" applyAlignment="1">
      <alignment horizontal="center"/>
    </xf>
    <xf numFmtId="0" fontId="25" fillId="0" borderId="0" xfId="0" applyFont="1" applyAlignment="1">
      <alignment horizontal="center"/>
    </xf>
    <xf numFmtId="0" fontId="24" fillId="0" borderId="0" xfId="0" applyFont="1" applyAlignment="1">
      <alignment horizontal="center"/>
    </xf>
    <xf numFmtId="1" fontId="9" fillId="0" borderId="0" xfId="0" applyNumberFormat="1" applyFont="1" applyAlignment="1">
      <alignment horizontal="center"/>
    </xf>
    <xf numFmtId="4" fontId="9" fillId="0" borderId="0" xfId="0" applyNumberFormat="1" applyFont="1" applyAlignment="1">
      <alignment horizontal="center"/>
    </xf>
    <xf numFmtId="0" fontId="9" fillId="0" borderId="2" xfId="0" applyFont="1" applyBorder="1" applyAlignment="1">
      <alignment horizontal="center" vertical="center"/>
    </xf>
    <xf numFmtId="2" fontId="9" fillId="0" borderId="2" xfId="0" applyNumberFormat="1" applyFont="1" applyBorder="1" applyAlignment="1">
      <alignment horizontal="center" vertical="center"/>
    </xf>
    <xf numFmtId="0" fontId="9" fillId="0" borderId="0" xfId="0" applyFont="1" applyAlignment="1">
      <alignment wrapText="1"/>
    </xf>
    <xf numFmtId="0" fontId="24" fillId="0" borderId="15" xfId="0" applyFont="1" applyBorder="1" applyAlignment="1"/>
    <xf numFmtId="0" fontId="24" fillId="0" borderId="53" xfId="0" applyFont="1" applyBorder="1" applyAlignment="1">
      <alignment horizontal="center" vertical="center"/>
    </xf>
    <xf numFmtId="0" fontId="24" fillId="0" borderId="2" xfId="0" applyFont="1" applyBorder="1" applyAlignment="1">
      <alignment horizontal="left" vertical="center"/>
    </xf>
    <xf numFmtId="1" fontId="24" fillId="0" borderId="2" xfId="0" applyNumberFormat="1" applyFont="1" applyBorder="1" applyAlignment="1">
      <alignment horizontal="right" vertical="center"/>
    </xf>
    <xf numFmtId="4" fontId="24" fillId="0" borderId="54" xfId="0" applyNumberFormat="1" applyFont="1" applyBorder="1" applyAlignment="1">
      <alignment horizontal="center" vertical="center"/>
    </xf>
    <xf numFmtId="0" fontId="24" fillId="0" borderId="53" xfId="8" applyFont="1" applyBorder="1" applyAlignment="1">
      <alignment horizontal="center" vertical="center"/>
    </xf>
    <xf numFmtId="0" fontId="24" fillId="0" borderId="2" xfId="8" applyFont="1" applyBorder="1" applyAlignment="1">
      <alignment horizontal="justify" vertical="center"/>
    </xf>
    <xf numFmtId="1" fontId="24" fillId="0" borderId="2" xfId="8" applyNumberFormat="1" applyFont="1" applyBorder="1" applyAlignment="1">
      <alignment horizontal="right" vertical="center"/>
    </xf>
    <xf numFmtId="0" fontId="24" fillId="0" borderId="2" xfId="0" applyFont="1" applyBorder="1" applyAlignment="1">
      <alignment horizontal="justify" vertical="center"/>
    </xf>
    <xf numFmtId="0" fontId="24" fillId="0" borderId="40" xfId="0" applyFont="1" applyBorder="1" applyAlignment="1"/>
    <xf numFmtId="0" fontId="24" fillId="0" borderId="55" xfId="0" applyFont="1" applyBorder="1" applyAlignment="1">
      <alignment horizontal="center" vertical="center"/>
    </xf>
    <xf numFmtId="0" fontId="24" fillId="0" borderId="56" xfId="0" applyFont="1" applyBorder="1" applyAlignment="1">
      <alignment horizontal="left" vertical="center"/>
    </xf>
    <xf numFmtId="1" fontId="24" fillId="0" borderId="56" xfId="0" applyNumberFormat="1" applyFont="1" applyBorder="1" applyAlignment="1">
      <alignment horizontal="right" vertical="center"/>
    </xf>
    <xf numFmtId="4" fontId="24" fillId="0" borderId="57" xfId="0" applyNumberFormat="1" applyFont="1" applyBorder="1" applyAlignment="1">
      <alignment horizontal="center" vertical="center"/>
    </xf>
    <xf numFmtId="0" fontId="24" fillId="0" borderId="31" xfId="0" applyFont="1" applyBorder="1" applyAlignment="1"/>
    <xf numFmtId="0" fontId="9" fillId="0" borderId="10" xfId="0" applyFont="1" applyBorder="1" applyAlignment="1">
      <alignment horizontal="center" vertical="center"/>
    </xf>
    <xf numFmtId="0" fontId="9" fillId="0" borderId="58" xfId="0" applyFont="1" applyBorder="1" applyAlignment="1">
      <alignment horizontal="left" vertical="center"/>
    </xf>
    <xf numFmtId="1" fontId="9" fillId="0" borderId="58" xfId="0" applyNumberFormat="1" applyFont="1" applyBorder="1" applyAlignment="1">
      <alignment horizontal="right" vertical="center"/>
    </xf>
    <xf numFmtId="4" fontId="9" fillId="0" borderId="59" xfId="0" applyNumberFormat="1" applyFont="1" applyBorder="1" applyAlignment="1">
      <alignment horizontal="center" vertical="center"/>
    </xf>
    <xf numFmtId="0" fontId="9" fillId="0" borderId="53" xfId="0" applyFont="1" applyBorder="1" applyAlignment="1">
      <alignment horizontal="center" vertical="center"/>
    </xf>
    <xf numFmtId="0" fontId="9" fillId="0" borderId="2" xfId="0" applyFont="1" applyBorder="1" applyAlignment="1">
      <alignment horizontal="left" vertical="center"/>
    </xf>
    <xf numFmtId="1" fontId="9" fillId="0" borderId="2" xfId="0" applyNumberFormat="1" applyFont="1" applyBorder="1" applyAlignment="1">
      <alignment horizontal="right" vertical="center"/>
    </xf>
    <xf numFmtId="4" fontId="9" fillId="0" borderId="54" xfId="0" applyNumberFormat="1" applyFont="1" applyBorder="1" applyAlignment="1">
      <alignment horizontal="center" vertical="center"/>
    </xf>
    <xf numFmtId="2" fontId="9" fillId="0" borderId="0" xfId="0" applyNumberFormat="1" applyFont="1" applyAlignment="1">
      <alignment horizontal="center" vertical="center"/>
    </xf>
    <xf numFmtId="0" fontId="9" fillId="0" borderId="55" xfId="0" applyFont="1" applyBorder="1" applyAlignment="1">
      <alignment horizontal="center" vertical="center"/>
    </xf>
    <xf numFmtId="0" fontId="9" fillId="0" borderId="56" xfId="0" applyFont="1" applyBorder="1" applyAlignment="1">
      <alignment horizontal="left" vertical="center"/>
    </xf>
    <xf numFmtId="1" fontId="9" fillId="0" borderId="56" xfId="0" applyNumberFormat="1" applyFont="1" applyBorder="1" applyAlignment="1">
      <alignment horizontal="right" vertical="center"/>
    </xf>
    <xf numFmtId="4" fontId="9" fillId="0" borderId="57" xfId="0" applyNumberFormat="1" applyFont="1" applyBorder="1" applyAlignment="1">
      <alignment horizontal="center" vertical="center"/>
    </xf>
    <xf numFmtId="0" fontId="9" fillId="0" borderId="32" xfId="0" applyFont="1" applyBorder="1" applyAlignment="1">
      <alignment horizontal="center" vertical="center"/>
    </xf>
    <xf numFmtId="0" fontId="9" fillId="0" borderId="34" xfId="0" applyFont="1" applyBorder="1" applyAlignment="1">
      <alignment horizontal="left" vertical="center"/>
    </xf>
    <xf numFmtId="1" fontId="9" fillId="0" borderId="34" xfId="0" applyNumberFormat="1" applyFont="1" applyBorder="1" applyAlignment="1">
      <alignment horizontal="right" vertical="center"/>
    </xf>
    <xf numFmtId="4" fontId="9" fillId="0" borderId="35" xfId="0" applyNumberFormat="1" applyFont="1" applyBorder="1" applyAlignment="1">
      <alignment horizontal="center" vertical="center"/>
    </xf>
    <xf numFmtId="0" fontId="9" fillId="0" borderId="2" xfId="0" applyFont="1" applyBorder="1" applyAlignment="1">
      <alignment vertical="center"/>
    </xf>
    <xf numFmtId="0" fontId="26" fillId="0" borderId="53" xfId="0" applyFont="1" applyBorder="1" applyAlignment="1">
      <alignment horizontal="center" vertical="center"/>
    </xf>
    <xf numFmtId="0" fontId="26" fillId="0" borderId="2" xfId="0" applyFont="1" applyBorder="1" applyAlignment="1">
      <alignment horizontal="left" vertical="center"/>
    </xf>
    <xf numFmtId="1" fontId="26" fillId="0" borderId="2" xfId="0" applyNumberFormat="1" applyFont="1" applyBorder="1" applyAlignment="1">
      <alignment horizontal="right" vertical="center"/>
    </xf>
    <xf numFmtId="4" fontId="15" fillId="0" borderId="54" xfId="0" applyNumberFormat="1" applyFont="1" applyBorder="1" applyAlignment="1">
      <alignment horizontal="center" vertical="center"/>
    </xf>
    <xf numFmtId="0" fontId="15" fillId="0" borderId="53" xfId="0" applyFont="1" applyBorder="1" applyAlignment="1">
      <alignment horizontal="center" vertical="center"/>
    </xf>
    <xf numFmtId="0" fontId="15" fillId="0" borderId="2" xfId="0" applyFont="1" applyBorder="1" applyAlignment="1"/>
    <xf numFmtId="1" fontId="15" fillId="0" borderId="2" xfId="0" applyNumberFormat="1" applyFont="1" applyBorder="1" applyAlignment="1">
      <alignment horizontal="right"/>
    </xf>
    <xf numFmtId="4" fontId="15" fillId="0" borderId="54" xfId="0" applyNumberFormat="1" applyFont="1" applyBorder="1" applyAlignment="1">
      <alignment horizontal="center"/>
    </xf>
    <xf numFmtId="0" fontId="15" fillId="6" borderId="53" xfId="0" applyFont="1" applyFill="1" applyBorder="1" applyAlignment="1">
      <alignment horizontal="center" vertical="center"/>
    </xf>
    <xf numFmtId="0" fontId="15" fillId="6" borderId="2" xfId="0" applyFont="1" applyFill="1" applyBorder="1" applyAlignment="1"/>
    <xf numFmtId="1" fontId="15" fillId="6" borderId="2" xfId="0" applyNumberFormat="1" applyFont="1" applyFill="1" applyBorder="1" applyAlignment="1">
      <alignment horizontal="right"/>
    </xf>
    <xf numFmtId="4" fontId="15" fillId="6" borderId="54" xfId="0" applyNumberFormat="1" applyFont="1" applyFill="1" applyBorder="1" applyAlignment="1">
      <alignment horizontal="center"/>
    </xf>
    <xf numFmtId="4" fontId="9" fillId="0" borderId="54" xfId="0" applyNumberFormat="1" applyFont="1" applyBorder="1" applyAlignment="1">
      <alignment horizontal="center"/>
    </xf>
    <xf numFmtId="4" fontId="24" fillId="0" borderId="54" xfId="0" applyNumberFormat="1" applyFont="1" applyBorder="1" applyAlignment="1">
      <alignment horizontal="center"/>
    </xf>
    <xf numFmtId="0" fontId="24" fillId="6" borderId="53" xfId="0" applyFont="1" applyFill="1" applyBorder="1" applyAlignment="1">
      <alignment horizontal="center" vertical="center"/>
    </xf>
    <xf numFmtId="0" fontId="24" fillId="6" borderId="2" xfId="0" applyFont="1" applyFill="1" applyBorder="1" applyAlignment="1">
      <alignment horizontal="left" vertical="center"/>
    </xf>
    <xf numFmtId="1" fontId="24" fillId="6" borderId="2" xfId="0" applyNumberFormat="1" applyFont="1" applyFill="1" applyBorder="1" applyAlignment="1">
      <alignment horizontal="right" vertical="center"/>
    </xf>
    <xf numFmtId="4" fontId="24" fillId="6" borderId="54" xfId="0" applyNumberFormat="1" applyFont="1" applyFill="1" applyBorder="1" applyAlignment="1">
      <alignment horizontal="center" vertical="center"/>
    </xf>
    <xf numFmtId="0" fontId="9" fillId="6" borderId="53" xfId="0" applyFont="1" applyFill="1" applyBorder="1" applyAlignment="1">
      <alignment horizontal="center" vertical="center"/>
    </xf>
    <xf numFmtId="0" fontId="9" fillId="6" borderId="2" xfId="0" applyFont="1" applyFill="1" applyBorder="1" applyAlignment="1">
      <alignment horizontal="left" vertical="center"/>
    </xf>
    <xf numFmtId="1" fontId="9" fillId="6" borderId="2" xfId="0" applyNumberFormat="1" applyFont="1" applyFill="1" applyBorder="1" applyAlignment="1">
      <alignment horizontal="right" vertical="center"/>
    </xf>
    <xf numFmtId="4" fontId="9" fillId="6" borderId="54" xfId="0" applyNumberFormat="1" applyFont="1" applyFill="1" applyBorder="1" applyAlignment="1">
      <alignment horizontal="center" vertical="center"/>
    </xf>
    <xf numFmtId="1" fontId="15" fillId="0" borderId="2" xfId="0" applyNumberFormat="1" applyFont="1" applyBorder="1" applyAlignment="1">
      <alignment horizontal="right" vertical="center"/>
    </xf>
    <xf numFmtId="0" fontId="15" fillId="0" borderId="2" xfId="0" applyFont="1" applyBorder="1" applyAlignment="1">
      <alignment vertical="center"/>
    </xf>
    <xf numFmtId="0" fontId="15" fillId="0" borderId="2" xfId="0" applyFont="1" applyBorder="1" applyAlignment="1">
      <alignment horizontal="right" vertical="center"/>
    </xf>
    <xf numFmtId="0" fontId="15" fillId="0" borderId="2" xfId="0" applyFont="1" applyBorder="1" applyAlignment="1">
      <alignment horizontal="right"/>
    </xf>
    <xf numFmtId="49" fontId="15" fillId="0" borderId="2" xfId="0" applyNumberFormat="1" applyFont="1" applyBorder="1" applyAlignment="1">
      <alignment vertical="center"/>
    </xf>
    <xf numFmtId="0" fontId="15" fillId="4" borderId="2" xfId="0" applyFont="1" applyFill="1" applyBorder="1" applyAlignment="1">
      <alignment vertical="center"/>
    </xf>
    <xf numFmtId="0" fontId="15" fillId="4" borderId="2" xfId="0" applyFont="1" applyFill="1" applyBorder="1" applyAlignment="1">
      <alignment horizontal="right" vertical="center"/>
    </xf>
    <xf numFmtId="4" fontId="15" fillId="4" borderId="54" xfId="0" applyNumberFormat="1" applyFont="1" applyFill="1" applyBorder="1" applyAlignment="1">
      <alignment horizontal="center" vertical="center"/>
    </xf>
    <xf numFmtId="0" fontId="22" fillId="0" borderId="25" xfId="0" applyFont="1" applyBorder="1" applyAlignment="1">
      <alignment horizontal="center" vertical="center" wrapText="1"/>
    </xf>
    <xf numFmtId="0" fontId="22" fillId="0" borderId="25" xfId="0" applyFont="1" applyBorder="1" applyAlignment="1">
      <alignment vertical="center" wrapText="1"/>
    </xf>
    <xf numFmtId="0" fontId="22" fillId="0" borderId="12" xfId="0" applyFont="1" applyBorder="1" applyAlignment="1">
      <alignment horizontal="center" vertical="center" wrapText="1"/>
    </xf>
    <xf numFmtId="0" fontId="22" fillId="0" borderId="12" xfId="0" applyFont="1" applyBorder="1" applyAlignment="1">
      <alignment vertical="center" wrapText="1"/>
    </xf>
    <xf numFmtId="0" fontId="22" fillId="0" borderId="12" xfId="0" applyFont="1" applyBorder="1" applyAlignment="1">
      <alignment horizontal="left" vertical="center" wrapText="1"/>
    </xf>
    <xf numFmtId="0" fontId="22" fillId="0" borderId="29" xfId="0" applyFont="1" applyBorder="1" applyAlignment="1">
      <alignment horizontal="center" vertical="center" wrapText="1"/>
    </xf>
    <xf numFmtId="0" fontId="22" fillId="0" borderId="29" xfId="0" applyFont="1" applyBorder="1" applyAlignment="1">
      <alignment horizontal="justify" vertical="center" wrapText="1"/>
    </xf>
    <xf numFmtId="0" fontId="22" fillId="0" borderId="29" xfId="0" applyFont="1" applyBorder="1" applyAlignment="1">
      <alignment vertical="center" wrapText="1"/>
    </xf>
    <xf numFmtId="0" fontId="22" fillId="0" borderId="60" xfId="0" applyFont="1" applyBorder="1" applyAlignment="1">
      <alignment horizontal="center" vertical="center" wrapText="1"/>
    </xf>
    <xf numFmtId="0" fontId="22" fillId="0" borderId="60" xfId="0" applyFont="1" applyBorder="1" applyAlignment="1">
      <alignment horizontal="justify" vertical="center" wrapText="1"/>
    </xf>
    <xf numFmtId="0" fontId="22" fillId="0" borderId="60" xfId="0" applyFont="1" applyBorder="1" applyAlignment="1">
      <alignment vertical="center" wrapText="1"/>
    </xf>
    <xf numFmtId="0" fontId="27" fillId="0" borderId="0" xfId="0" applyFont="1"/>
    <xf numFmtId="0" fontId="27" fillId="0" borderId="0" xfId="0" applyFont="1" applyAlignment="1">
      <alignment horizontal="center" vertical="center" wrapText="1"/>
    </xf>
    <xf numFmtId="0" fontId="27" fillId="0" borderId="0" xfId="0" applyFont="1" applyAlignment="1">
      <alignment wrapText="1"/>
    </xf>
    <xf numFmtId="0" fontId="27" fillId="0" borderId="2" xfId="0" applyFont="1" applyBorder="1" applyAlignment="1">
      <alignment horizontal="center" vertical="center" wrapText="1"/>
    </xf>
    <xf numFmtId="0" fontId="29" fillId="0" borderId="61" xfId="0" applyFont="1" applyBorder="1" applyAlignment="1">
      <alignment vertical="center" wrapText="1"/>
    </xf>
    <xf numFmtId="0" fontId="29" fillId="0" borderId="62" xfId="0" applyFont="1" applyBorder="1" applyAlignment="1">
      <alignment vertical="center" wrapText="1"/>
    </xf>
    <xf numFmtId="0" fontId="30" fillId="0" borderId="2" xfId="0" applyFont="1" applyBorder="1" applyAlignment="1">
      <alignment horizontal="left" vertical="center" wrapText="1"/>
    </xf>
    <xf numFmtId="0" fontId="30" fillId="0" borderId="2" xfId="0" applyFont="1" applyBorder="1" applyAlignment="1">
      <alignment horizontal="center" vertical="center" wrapText="1"/>
    </xf>
    <xf numFmtId="0" fontId="31" fillId="0" borderId="42" xfId="0" applyFont="1" applyBorder="1" applyAlignment="1">
      <alignment vertical="center" wrapText="1"/>
    </xf>
    <xf numFmtId="0" fontId="31" fillId="0" borderId="63" xfId="0" applyFont="1" applyBorder="1" applyAlignment="1">
      <alignment horizontal="center" vertical="center" wrapText="1"/>
    </xf>
    <xf numFmtId="0" fontId="32" fillId="0" borderId="0" xfId="0" applyFont="1" applyBorder="1"/>
    <xf numFmtId="0" fontId="31" fillId="0" borderId="47" xfId="0" applyFont="1" applyBorder="1" applyAlignment="1">
      <alignment vertical="center" wrapText="1"/>
    </xf>
    <xf numFmtId="0" fontId="31" fillId="0" borderId="64" xfId="0" applyFont="1" applyBorder="1" applyAlignment="1">
      <alignment horizontal="center" vertical="center" wrapText="1"/>
    </xf>
    <xf numFmtId="0" fontId="30" fillId="0" borderId="0" xfId="0" applyFont="1"/>
    <xf numFmtId="0" fontId="30" fillId="0" borderId="19" xfId="0" applyFont="1" applyBorder="1" applyAlignment="1">
      <alignment horizontal="left" vertical="center" wrapText="1"/>
    </xf>
    <xf numFmtId="0" fontId="30" fillId="0" borderId="19" xfId="0" applyFont="1" applyBorder="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wrapText="1"/>
    </xf>
    <xf numFmtId="0" fontId="31" fillId="0" borderId="0" xfId="0" applyFont="1" applyAlignment="1">
      <alignment vertical="center" wrapText="1"/>
    </xf>
    <xf numFmtId="0" fontId="31" fillId="0" borderId="0" xfId="0" applyFont="1" applyAlignment="1">
      <alignment horizontal="center" vertical="center" wrapText="1"/>
    </xf>
    <xf numFmtId="0" fontId="30" fillId="0" borderId="0" xfId="0" applyFont="1" applyAlignment="1">
      <alignment horizontal="left" vertical="top"/>
    </xf>
    <xf numFmtId="0" fontId="33" fillId="0" borderId="25" xfId="0" applyFont="1" applyBorder="1" applyAlignment="1">
      <alignment horizontal="left" vertical="top"/>
    </xf>
    <xf numFmtId="0" fontId="30" fillId="0" borderId="25" xfId="0" applyFont="1" applyBorder="1" applyAlignment="1"/>
    <xf numFmtId="0" fontId="30" fillId="0" borderId="25" xfId="0" applyFont="1" applyBorder="1" applyAlignment="1">
      <alignment horizontal="left" vertical="top"/>
    </xf>
    <xf numFmtId="0" fontId="30" fillId="0" borderId="25" xfId="0" applyFont="1" applyBorder="1" applyAlignment="1">
      <alignment horizontal="center" vertical="center"/>
    </xf>
    <xf numFmtId="0" fontId="34" fillId="0" borderId="25" xfId="0" applyFont="1" applyBorder="1" applyAlignment="1">
      <alignment horizontal="justify" vertical="center"/>
    </xf>
    <xf numFmtId="0" fontId="34" fillId="0" borderId="25" xfId="0" applyFont="1" applyBorder="1" applyAlignment="1">
      <alignment horizontal="left" vertical="top"/>
    </xf>
    <xf numFmtId="0" fontId="34" fillId="0" borderId="25" xfId="0" applyFont="1" applyBorder="1" applyAlignment="1">
      <alignment horizontal="center"/>
    </xf>
    <xf numFmtId="0" fontId="34" fillId="0" borderId="25" xfId="0" applyFont="1" applyBorder="1" applyAlignment="1">
      <alignment wrapText="1"/>
    </xf>
    <xf numFmtId="0" fontId="34" fillId="0" borderId="25" xfId="0" applyFont="1" applyBorder="1" applyAlignment="1"/>
    <xf numFmtId="0" fontId="35" fillId="0" borderId="25" xfId="0" applyFont="1" applyBorder="1" applyAlignment="1"/>
    <xf numFmtId="0" fontId="35" fillId="0" borderId="25" xfId="0" applyFont="1" applyBorder="1" applyAlignment="1">
      <alignment horizontal="center"/>
    </xf>
    <xf numFmtId="0" fontId="35" fillId="0" borderId="25" xfId="0" applyFont="1" applyBorder="1" applyAlignment="1">
      <alignment horizontal="left"/>
    </xf>
    <xf numFmtId="0" fontId="22" fillId="0" borderId="63" xfId="0" applyFont="1" applyBorder="1" applyAlignment="1">
      <alignment horizontal="center" vertical="center"/>
    </xf>
    <xf numFmtId="0" fontId="0" fillId="0" borderId="0" xfId="0" applyAlignment="1">
      <alignment wrapText="1"/>
    </xf>
    <xf numFmtId="0" fontId="36" fillId="3" borderId="50" xfId="0" applyFont="1" applyFill="1" applyBorder="1" applyAlignment="1">
      <alignment vertical="center"/>
    </xf>
    <xf numFmtId="0" fontId="36" fillId="3" borderId="65" xfId="0" applyFont="1" applyFill="1" applyBorder="1" applyAlignment="1">
      <alignment vertical="center"/>
    </xf>
    <xf numFmtId="0" fontId="36" fillId="3" borderId="66" xfId="0" applyFont="1" applyFill="1" applyBorder="1" applyAlignment="1">
      <alignment vertical="center"/>
    </xf>
    <xf numFmtId="0" fontId="22" fillId="3" borderId="45" xfId="0" applyFont="1" applyFill="1" applyBorder="1" applyAlignment="1">
      <alignment vertical="center"/>
    </xf>
    <xf numFmtId="0" fontId="22" fillId="3" borderId="0" xfId="0" applyFont="1" applyFill="1" applyBorder="1" applyAlignment="1">
      <alignment vertical="center"/>
    </xf>
    <xf numFmtId="0" fontId="22" fillId="3" borderId="67" xfId="0" applyFont="1" applyFill="1" applyBorder="1" applyAlignment="1">
      <alignment vertical="center"/>
    </xf>
    <xf numFmtId="0" fontId="22" fillId="3" borderId="49" xfId="0" applyFont="1" applyFill="1" applyBorder="1" applyAlignment="1">
      <alignment vertical="center"/>
    </xf>
    <xf numFmtId="0" fontId="22" fillId="3" borderId="68" xfId="0" applyFont="1" applyFill="1" applyBorder="1" applyAlignment="1">
      <alignment vertical="center"/>
    </xf>
    <xf numFmtId="0" fontId="22" fillId="3" borderId="64" xfId="0" applyFont="1" applyFill="1" applyBorder="1" applyAlignment="1">
      <alignment vertical="center"/>
    </xf>
    <xf numFmtId="0" fontId="22" fillId="3" borderId="44" xfId="0" applyFont="1" applyFill="1" applyBorder="1" applyAlignment="1">
      <alignment vertical="center"/>
    </xf>
    <xf numFmtId="0" fontId="22" fillId="3" borderId="69" xfId="0" applyFont="1" applyFill="1" applyBorder="1" applyAlignment="1">
      <alignment vertical="center"/>
    </xf>
    <xf numFmtId="0" fontId="22" fillId="3" borderId="63" xfId="0" applyFont="1" applyFill="1" applyBorder="1" applyAlignment="1">
      <alignment vertical="center"/>
    </xf>
    <xf numFmtId="0" fontId="22" fillId="3" borderId="50" xfId="0" applyFont="1" applyFill="1" applyBorder="1" applyAlignment="1">
      <alignment vertical="center"/>
    </xf>
    <xf numFmtId="0" fontId="22" fillId="3" borderId="65" xfId="0" applyFont="1" applyFill="1" applyBorder="1" applyAlignment="1">
      <alignment vertical="center"/>
    </xf>
    <xf numFmtId="0" fontId="22" fillId="3" borderId="66" xfId="0" applyFont="1" applyFill="1" applyBorder="1" applyAlignment="1">
      <alignment vertical="center"/>
    </xf>
    <xf numFmtId="0" fontId="22" fillId="3" borderId="0" xfId="0" applyFont="1" applyFill="1" applyAlignment="1">
      <alignment vertical="center"/>
    </xf>
    <xf numFmtId="0" fontId="22" fillId="3" borderId="70" xfId="0" applyFont="1" applyFill="1" applyBorder="1" applyAlignment="1">
      <alignment vertical="center"/>
    </xf>
    <xf numFmtId="0" fontId="22" fillId="3" borderId="41" xfId="0" applyFont="1" applyFill="1" applyBorder="1" applyAlignment="1">
      <alignment vertical="center"/>
    </xf>
    <xf numFmtId="0" fontId="22" fillId="3" borderId="47" xfId="0" applyFont="1" applyFill="1" applyBorder="1" applyAlignment="1">
      <alignment horizontal="center" vertical="center"/>
    </xf>
    <xf numFmtId="0" fontId="22" fillId="3" borderId="64" xfId="0" applyFont="1" applyFill="1" applyBorder="1" applyAlignment="1">
      <alignment horizontal="center" vertical="center"/>
    </xf>
    <xf numFmtId="0" fontId="22" fillId="0" borderId="67" xfId="0" applyFont="1" applyBorder="1" applyAlignment="1">
      <alignment horizontal="center" vertical="center"/>
    </xf>
    <xf numFmtId="0" fontId="22" fillId="0" borderId="70" xfId="0" applyFont="1" applyBorder="1" applyAlignment="1">
      <alignment vertical="center"/>
    </xf>
    <xf numFmtId="0" fontId="38" fillId="0" borderId="50" xfId="0" applyFont="1" applyBorder="1" applyAlignment="1">
      <alignment vertical="center"/>
    </xf>
    <xf numFmtId="0" fontId="38" fillId="0" borderId="65" xfId="0" applyFont="1" applyBorder="1" applyAlignment="1">
      <alignment vertical="center"/>
    </xf>
    <xf numFmtId="0" fontId="38" fillId="0" borderId="66" xfId="0" applyFont="1" applyBorder="1" applyAlignment="1">
      <alignment vertical="center"/>
    </xf>
    <xf numFmtId="0" fontId="22" fillId="0" borderId="45" xfId="0" applyFont="1" applyBorder="1" applyAlignment="1">
      <alignment vertical="center"/>
    </xf>
    <xf numFmtId="0" fontId="22" fillId="0" borderId="0" xfId="0" applyFont="1" applyAlignment="1">
      <alignment vertical="center"/>
    </xf>
    <xf numFmtId="0" fontId="22" fillId="0" borderId="67" xfId="0" applyFont="1" applyBorder="1" applyAlignment="1">
      <alignment vertical="center"/>
    </xf>
    <xf numFmtId="0" fontId="22" fillId="0" borderId="48" xfId="0" applyFont="1" applyBorder="1" applyAlignment="1">
      <alignment vertical="center"/>
    </xf>
    <xf numFmtId="0" fontId="22" fillId="0" borderId="71" xfId="0" applyFont="1" applyBorder="1" applyAlignment="1">
      <alignment vertical="center"/>
    </xf>
    <xf numFmtId="0" fontId="22" fillId="0" borderId="72" xfId="0" applyFont="1" applyBorder="1" applyAlignment="1">
      <alignment vertical="center"/>
    </xf>
    <xf numFmtId="0" fontId="22" fillId="5" borderId="71" xfId="0" applyFont="1" applyFill="1" applyBorder="1" applyAlignment="1">
      <alignment vertical="center"/>
    </xf>
    <xf numFmtId="0" fontId="22" fillId="5" borderId="72" xfId="0" applyFont="1" applyFill="1" applyBorder="1" applyAlignment="1">
      <alignment vertical="center"/>
    </xf>
    <xf numFmtId="0" fontId="22" fillId="5" borderId="73" xfId="0" applyFont="1" applyFill="1" applyBorder="1" applyAlignment="1">
      <alignment vertical="center"/>
    </xf>
    <xf numFmtId="0" fontId="22" fillId="5" borderId="74" xfId="0" applyFont="1" applyFill="1" applyBorder="1" applyAlignment="1">
      <alignment vertical="center"/>
    </xf>
    <xf numFmtId="0" fontId="22" fillId="5" borderId="75" xfId="0" applyFont="1" applyFill="1" applyBorder="1" applyAlignment="1">
      <alignment vertical="center"/>
    </xf>
    <xf numFmtId="0" fontId="22" fillId="0" borderId="49" xfId="0" applyFont="1" applyBorder="1" applyAlignment="1">
      <alignment vertical="center"/>
    </xf>
    <xf numFmtId="0" fontId="22" fillId="0" borderId="68" xfId="0" applyFont="1" applyBorder="1" applyAlignment="1">
      <alignment vertical="center"/>
    </xf>
    <xf numFmtId="0" fontId="22" fillId="0" borderId="64" xfId="0" applyFont="1" applyBorder="1" applyAlignment="1">
      <alignment vertical="center"/>
    </xf>
    <xf numFmtId="0" fontId="22" fillId="0" borderId="70" xfId="0" applyFont="1" applyBorder="1" applyAlignment="1">
      <alignment horizontal="center" vertical="center"/>
    </xf>
    <xf numFmtId="0" fontId="22" fillId="5" borderId="49" xfId="0" applyFont="1" applyFill="1" applyBorder="1" applyAlignment="1">
      <alignment vertical="center"/>
    </xf>
    <xf numFmtId="0" fontId="22" fillId="5" borderId="68" xfId="0" applyFont="1" applyFill="1" applyBorder="1" applyAlignment="1">
      <alignment vertical="center"/>
    </xf>
    <xf numFmtId="0" fontId="22" fillId="5" borderId="64" xfId="0" applyFont="1" applyFill="1" applyBorder="1" applyAlignment="1">
      <alignment vertical="center"/>
    </xf>
    <xf numFmtId="0" fontId="22" fillId="5" borderId="0" xfId="0" applyFont="1" applyFill="1" applyAlignment="1">
      <alignment vertical="center"/>
    </xf>
    <xf numFmtId="0" fontId="22" fillId="5" borderId="67" xfId="0" applyFont="1" applyFill="1" applyBorder="1" applyAlignment="1">
      <alignment vertical="center"/>
    </xf>
    <xf numFmtId="0" fontId="23" fillId="0" borderId="41" xfId="0" applyFont="1" applyBorder="1" applyAlignment="1">
      <alignment horizontal="center" vertical="center"/>
    </xf>
    <xf numFmtId="0" fontId="23" fillId="0" borderId="45" xfId="0" applyFont="1" applyBorder="1" applyAlignment="1">
      <alignment vertical="center"/>
    </xf>
    <xf numFmtId="0" fontId="23" fillId="0" borderId="0" xfId="0" applyFont="1" applyAlignment="1">
      <alignment vertical="center"/>
    </xf>
    <xf numFmtId="0" fontId="23" fillId="0" borderId="67" xfId="0" applyFont="1" applyBorder="1" applyAlignment="1">
      <alignment vertical="center"/>
    </xf>
    <xf numFmtId="0" fontId="23" fillId="0" borderId="41" xfId="0" applyFont="1" applyBorder="1" applyAlignment="1">
      <alignment horizontal="left" vertical="center"/>
    </xf>
    <xf numFmtId="0" fontId="22" fillId="5" borderId="73" xfId="0" applyFont="1" applyFill="1" applyBorder="1" applyAlignment="1">
      <alignment vertical="center" wrapText="1"/>
    </xf>
    <xf numFmtId="49" fontId="22" fillId="0" borderId="45" xfId="0" applyNumberFormat="1" applyFont="1" applyBorder="1" applyAlignment="1">
      <alignment vertical="center"/>
    </xf>
    <xf numFmtId="49" fontId="22" fillId="0" borderId="0" xfId="0" applyNumberFormat="1" applyFont="1" applyAlignment="1">
      <alignment vertical="center"/>
    </xf>
    <xf numFmtId="49" fontId="22" fillId="0" borderId="67" xfId="0" applyNumberFormat="1" applyFont="1" applyBorder="1" applyAlignment="1">
      <alignment vertical="center"/>
    </xf>
    <xf numFmtId="0" fontId="22" fillId="0" borderId="45" xfId="0" applyFont="1" applyBorder="1" applyAlignment="1">
      <alignment horizontal="justify" vertical="center"/>
    </xf>
    <xf numFmtId="0" fontId="22" fillId="0" borderId="0" xfId="0" applyFont="1" applyAlignment="1">
      <alignment horizontal="justify" vertical="center"/>
    </xf>
    <xf numFmtId="0" fontId="22" fillId="0" borderId="67" xfId="0" applyFont="1" applyBorder="1" applyAlignment="1">
      <alignment horizontal="justify" vertical="center"/>
    </xf>
    <xf numFmtId="0" fontId="22" fillId="0" borderId="70" xfId="0" applyFont="1" applyBorder="1" applyAlignment="1">
      <alignment horizontal="left" vertical="center"/>
    </xf>
    <xf numFmtId="0" fontId="22" fillId="0" borderId="64" xfId="0" applyFont="1" applyBorder="1" applyAlignment="1">
      <alignment horizontal="center" vertical="center"/>
    </xf>
    <xf numFmtId="0" fontId="40" fillId="0" borderId="50" xfId="0" applyFont="1" applyBorder="1" applyAlignment="1">
      <alignment vertical="center"/>
    </xf>
    <xf numFmtId="0" fontId="40" fillId="0" borderId="65" xfId="0" applyFont="1" applyBorder="1" applyAlignment="1">
      <alignment vertical="center"/>
    </xf>
    <xf numFmtId="0" fontId="40" fillId="0" borderId="66" xfId="0" applyFont="1" applyBorder="1" applyAlignment="1">
      <alignment vertical="center"/>
    </xf>
    <xf numFmtId="0" fontId="0" fillId="0" borderId="0" xfId="0" applyAlignment="1">
      <alignment horizontal="left" textRotation="2"/>
    </xf>
    <xf numFmtId="0" fontId="43" fillId="0" borderId="25" xfId="7" applyFont="1" applyBorder="1" applyAlignment="1">
      <alignment vertical="center" wrapText="1"/>
    </xf>
    <xf numFmtId="0" fontId="32" fillId="0" borderId="25" xfId="7" applyFont="1" applyBorder="1" applyAlignment="1">
      <alignment vertical="center"/>
    </xf>
    <xf numFmtId="0" fontId="32" fillId="0" borderId="25" xfId="7" applyFont="1" applyBorder="1" applyAlignment="1">
      <alignment vertical="center" wrapText="1"/>
    </xf>
    <xf numFmtId="0" fontId="17" fillId="0" borderId="25" xfId="0" applyFont="1" applyBorder="1" applyAlignment="1" applyProtection="1">
      <alignment horizontal="center" vertical="center"/>
      <protection hidden="1"/>
    </xf>
    <xf numFmtId="0" fontId="0" fillId="0" borderId="0" xfId="0" applyAlignment="1" applyProtection="1">
      <alignment vertical="center"/>
    </xf>
    <xf numFmtId="0" fontId="9" fillId="0" borderId="18" xfId="0" applyFont="1" applyBorder="1" applyAlignment="1" applyProtection="1">
      <alignment horizontal="center" vertical="center" wrapText="1"/>
    </xf>
    <xf numFmtId="0" fontId="9" fillId="0" borderId="20" xfId="0" applyFont="1" applyBorder="1" applyAlignment="1" applyProtection="1">
      <alignment horizontal="center" vertical="center" wrapText="1"/>
    </xf>
    <xf numFmtId="0" fontId="9" fillId="0" borderId="21" xfId="0" applyFont="1" applyBorder="1" applyAlignment="1" applyProtection="1">
      <alignment horizontal="center" vertical="center" wrapText="1"/>
    </xf>
    <xf numFmtId="0" fontId="9" fillId="0" borderId="22" xfId="0" applyFont="1" applyBorder="1" applyAlignment="1" applyProtection="1">
      <alignment horizontal="center" vertical="center" wrapText="1"/>
    </xf>
    <xf numFmtId="2" fontId="9" fillId="0" borderId="20" xfId="0" applyNumberFormat="1" applyFont="1" applyBorder="1" applyAlignment="1" applyProtection="1">
      <alignment horizontal="center" vertical="center" wrapText="1"/>
    </xf>
    <xf numFmtId="0" fontId="5" fillId="7" borderId="2" xfId="0" applyFont="1" applyFill="1" applyBorder="1" applyAlignment="1" applyProtection="1">
      <alignment horizontal="center" vertical="center" wrapText="1"/>
    </xf>
    <xf numFmtId="0" fontId="24" fillId="7" borderId="3" xfId="0" applyFont="1" applyFill="1" applyBorder="1" applyAlignment="1" applyProtection="1">
      <alignment horizontal="right" vertical="center" textRotation="90" wrapText="1"/>
    </xf>
    <xf numFmtId="0" fontId="24" fillId="7" borderId="1" xfId="0" applyFont="1" applyFill="1" applyBorder="1" applyAlignment="1" applyProtection="1">
      <alignment horizontal="right" vertical="center" textRotation="90" wrapText="1"/>
    </xf>
    <xf numFmtId="0" fontId="5" fillId="7" borderId="19" xfId="0" applyFont="1" applyFill="1" applyBorder="1" applyAlignment="1" applyProtection="1">
      <alignment horizontal="center" vertical="center" textRotation="90" wrapText="1"/>
    </xf>
    <xf numFmtId="0" fontId="16" fillId="3" borderId="33" xfId="20" applyFont="1" applyBorder="1" applyAlignment="1" applyProtection="1">
      <alignment horizontal="left" vertical="center" wrapText="1"/>
      <protection hidden="1"/>
    </xf>
    <xf numFmtId="169" fontId="16" fillId="3" borderId="32" xfId="20" applyNumberFormat="1" applyFont="1" applyBorder="1" applyAlignment="1" applyProtection="1">
      <alignment horizontal="center" vertical="center"/>
      <protection hidden="1"/>
    </xf>
    <xf numFmtId="170" fontId="16" fillId="3" borderId="34" xfId="20" applyNumberFormat="1" applyFont="1" applyBorder="1" applyAlignment="1" applyProtection="1">
      <alignment horizontal="center" vertical="center"/>
      <protection hidden="1"/>
    </xf>
    <xf numFmtId="0" fontId="16" fillId="3" borderId="34" xfId="20" applyFont="1" applyBorder="1" applyAlignment="1" applyProtection="1">
      <alignment vertical="center"/>
      <protection hidden="1"/>
    </xf>
    <xf numFmtId="0" fontId="16" fillId="3" borderId="36" xfId="20" applyFont="1" applyBorder="1" applyAlignment="1" applyProtection="1">
      <alignment vertical="center"/>
      <protection hidden="1"/>
    </xf>
    <xf numFmtId="166" fontId="16" fillId="3" borderId="31" xfId="1" applyNumberFormat="1" applyFont="1" applyFill="1" applyBorder="1" applyAlignment="1" applyProtection="1">
      <alignment horizontal="right" vertical="center"/>
      <protection hidden="1"/>
    </xf>
    <xf numFmtId="167" fontId="16" fillId="3" borderId="35" xfId="20" applyNumberFormat="1" applyFont="1" applyBorder="1" applyAlignment="1" applyProtection="1">
      <alignment vertical="center"/>
      <protection hidden="1"/>
    </xf>
    <xf numFmtId="171" fontId="16" fillId="3" borderId="35" xfId="20" applyNumberFormat="1" applyFont="1" applyBorder="1" applyAlignment="1" applyProtection="1">
      <alignment vertical="center"/>
      <protection hidden="1"/>
    </xf>
    <xf numFmtId="166" fontId="16" fillId="3" borderId="31" xfId="20" applyNumberFormat="1" applyFont="1" applyBorder="1" applyAlignment="1" applyProtection="1">
      <alignment vertical="center"/>
      <protection hidden="1"/>
    </xf>
    <xf numFmtId="0" fontId="16" fillId="0" borderId="33" xfId="0" applyFont="1" applyBorder="1" applyAlignment="1" applyProtection="1">
      <alignment vertical="center"/>
      <protection hidden="1"/>
    </xf>
    <xf numFmtId="0" fontId="16" fillId="0" borderId="0" xfId="0" applyFont="1"/>
    <xf numFmtId="0" fontId="6" fillId="0" borderId="0" xfId="6" applyFont="1" applyBorder="1" applyAlignment="1" applyProtection="1">
      <alignment vertical="center" wrapText="1"/>
      <protection hidden="1"/>
    </xf>
    <xf numFmtId="0" fontId="7" fillId="4" borderId="0" xfId="22" applyFont="1" applyFill="1" applyBorder="1" applyAlignment="1" applyProtection="1">
      <alignment vertical="center"/>
      <protection hidden="1"/>
    </xf>
    <xf numFmtId="0" fontId="0" fillId="0" borderId="0" xfId="0" applyFill="1" applyAlignment="1" applyProtection="1">
      <alignment vertical="center" wrapText="1"/>
      <protection hidden="1"/>
    </xf>
    <xf numFmtId="2" fontId="0" fillId="0" borderId="0" xfId="0" applyNumberFormat="1" applyFill="1" applyAlignment="1" applyProtection="1">
      <alignment vertical="center" wrapText="1"/>
      <protection hidden="1"/>
    </xf>
    <xf numFmtId="0" fontId="16" fillId="0" borderId="33" xfId="0" applyFont="1" applyFill="1" applyBorder="1" applyAlignment="1" applyProtection="1">
      <alignment vertical="center"/>
      <protection hidden="1"/>
    </xf>
    <xf numFmtId="0" fontId="16" fillId="0" borderId="0" xfId="0" applyFont="1" applyAlignment="1" applyProtection="1">
      <alignment vertical="center"/>
    </xf>
    <xf numFmtId="0" fontId="22" fillId="5" borderId="70" xfId="0" applyFont="1" applyFill="1" applyBorder="1" applyAlignment="1">
      <alignment vertical="center"/>
    </xf>
    <xf numFmtId="0" fontId="22" fillId="5" borderId="47" xfId="0" applyFont="1" applyFill="1" applyBorder="1" applyAlignment="1">
      <alignment vertical="center"/>
    </xf>
    <xf numFmtId="0" fontId="16" fillId="0" borderId="32" xfId="0" applyFont="1" applyBorder="1" applyAlignment="1" applyProtection="1">
      <alignment horizontal="left" vertical="center" wrapText="1"/>
    </xf>
    <xf numFmtId="0" fontId="48" fillId="0" borderId="34" xfId="0" applyFont="1" applyBorder="1" applyAlignment="1" applyProtection="1">
      <alignment horizontal="center" vertical="center"/>
    </xf>
    <xf numFmtId="0" fontId="16" fillId="0" borderId="34" xfId="0" applyFont="1" applyBorder="1" applyAlignment="1" applyProtection="1">
      <alignment horizontal="center" vertical="center"/>
    </xf>
    <xf numFmtId="165" fontId="16" fillId="0" borderId="34" xfId="0" applyNumberFormat="1" applyFont="1" applyFill="1" applyBorder="1" applyAlignment="1" applyProtection="1">
      <alignment vertical="center"/>
    </xf>
    <xf numFmtId="0" fontId="16" fillId="0" borderId="35" xfId="0" applyFont="1" applyBorder="1" applyAlignment="1" applyProtection="1">
      <alignment vertical="center"/>
    </xf>
    <xf numFmtId="0" fontId="16" fillId="0" borderId="34" xfId="0" applyFont="1" applyFill="1" applyBorder="1" applyAlignment="1" applyProtection="1">
      <alignment horizontal="center" vertical="center"/>
    </xf>
    <xf numFmtId="0" fontId="16" fillId="0" borderId="34" xfId="0" applyFont="1" applyBorder="1" applyAlignment="1" applyProtection="1">
      <alignment horizontal="center" vertical="center" wrapText="1"/>
    </xf>
    <xf numFmtId="0" fontId="16" fillId="0" borderId="0" xfId="0" applyFont="1" applyAlignment="1" applyProtection="1">
      <alignment horizontal="left" vertical="center" wrapText="1"/>
    </xf>
    <xf numFmtId="0" fontId="50" fillId="0" borderId="36" xfId="0" applyFont="1" applyBorder="1" applyAlignment="1" applyProtection="1">
      <alignment horizontal="left" vertical="center" wrapText="1"/>
    </xf>
    <xf numFmtId="0" fontId="16" fillId="0" borderId="36" xfId="20" applyFont="1" applyFill="1" applyBorder="1" applyAlignment="1" applyProtection="1">
      <alignment vertical="center"/>
    </xf>
    <xf numFmtId="0" fontId="16" fillId="0" borderId="33" xfId="0" applyFont="1" applyFill="1" applyBorder="1" applyAlignment="1" applyProtection="1">
      <alignment horizontal="left" vertical="center" wrapText="1"/>
    </xf>
    <xf numFmtId="166" fontId="49" fillId="0" borderId="25" xfId="0" applyNumberFormat="1" applyFont="1" applyBorder="1" applyAlignment="1" applyProtection="1">
      <alignment horizontal="right" vertical="center"/>
    </xf>
    <xf numFmtId="166" fontId="16" fillId="0" borderId="25" xfId="0" applyNumberFormat="1" applyFont="1" applyFill="1" applyBorder="1" applyAlignment="1" applyProtection="1">
      <alignment vertical="center"/>
    </xf>
    <xf numFmtId="166" fontId="16" fillId="0" borderId="25" xfId="0" applyNumberFormat="1" applyFont="1" applyBorder="1" applyAlignment="1" applyProtection="1">
      <alignment vertical="center"/>
    </xf>
    <xf numFmtId="166" fontId="16" fillId="0" borderId="33" xfId="0" applyNumberFormat="1" applyFont="1" applyBorder="1" applyAlignment="1" applyProtection="1">
      <alignment vertical="center"/>
    </xf>
    <xf numFmtId="2" fontId="16" fillId="0" borderId="0" xfId="0" applyNumberFormat="1" applyFont="1" applyProtection="1"/>
    <xf numFmtId="1" fontId="16" fillId="0" borderId="33" xfId="0" applyNumberFormat="1" applyFont="1" applyBorder="1" applyAlignment="1" applyProtection="1">
      <alignment horizontal="center" vertical="center"/>
    </xf>
    <xf numFmtId="0" fontId="16" fillId="0" borderId="32" xfId="0" applyFont="1" applyBorder="1" applyAlignment="1" applyProtection="1">
      <alignment horizontal="center" vertical="center"/>
    </xf>
    <xf numFmtId="0" fontId="16" fillId="0" borderId="33" xfId="0" applyFont="1" applyBorder="1" applyAlignment="1" applyProtection="1">
      <alignment vertical="center"/>
    </xf>
    <xf numFmtId="0" fontId="46" fillId="0" borderId="37" xfId="20" applyNumberFormat="1" applyFont="1" applyFill="1" applyBorder="1" applyAlignment="1" applyProtection="1">
      <alignment vertical="center"/>
    </xf>
    <xf numFmtId="172" fontId="16" fillId="3" borderId="31" xfId="23" applyNumberFormat="1" applyFont="1" applyFill="1" applyBorder="1" applyAlignment="1" applyProtection="1">
      <alignment vertical="center"/>
      <protection hidden="1"/>
    </xf>
    <xf numFmtId="172" fontId="1" fillId="3" borderId="31" xfId="23" applyNumberFormat="1" applyFont="1" applyFill="1" applyBorder="1" applyAlignment="1" applyProtection="1">
      <alignment vertical="center"/>
      <protection hidden="1"/>
    </xf>
    <xf numFmtId="49" fontId="0" fillId="0" borderId="0" xfId="0" applyNumberFormat="1"/>
    <xf numFmtId="0" fontId="10" fillId="0" borderId="12" xfId="0" applyFont="1" applyBorder="1" applyAlignment="1" applyProtection="1">
      <alignment horizontal="center" vertical="center" wrapText="1"/>
    </xf>
    <xf numFmtId="0" fontId="10" fillId="0" borderId="60"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26" xfId="0" applyFont="1" applyBorder="1" applyAlignment="1" applyProtection="1">
      <alignment horizontal="center" vertical="center" wrapText="1"/>
    </xf>
    <xf numFmtId="0" fontId="10" fillId="0" borderId="30" xfId="0" applyFont="1" applyBorder="1" applyAlignment="1" applyProtection="1">
      <alignment horizontal="center" vertical="center" wrapText="1"/>
    </xf>
    <xf numFmtId="0" fontId="10" fillId="0" borderId="76" xfId="0" applyFont="1" applyBorder="1" applyAlignment="1" applyProtection="1">
      <alignment horizontal="center" vertical="center" wrapText="1"/>
    </xf>
    <xf numFmtId="0" fontId="10" fillId="0" borderId="77" xfId="0" applyFont="1" applyBorder="1" applyAlignment="1" applyProtection="1">
      <alignment horizontal="center" vertical="center" wrapText="1"/>
    </xf>
    <xf numFmtId="0" fontId="17" fillId="0" borderId="25"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0" fillId="0" borderId="17" xfId="0" applyFont="1" applyBorder="1" applyAlignment="1" applyProtection="1">
      <alignment horizontal="center" vertical="center" textRotation="90" wrapText="1"/>
    </xf>
    <xf numFmtId="0" fontId="9" fillId="0" borderId="24" xfId="0" applyFont="1" applyBorder="1" applyAlignment="1" applyProtection="1">
      <alignment horizontal="center" vertical="center" wrapText="1"/>
    </xf>
    <xf numFmtId="0" fontId="9" fillId="0" borderId="21" xfId="0" applyFont="1" applyBorder="1" applyAlignment="1" applyProtection="1">
      <alignment horizontal="center" vertical="center" wrapText="1"/>
    </xf>
    <xf numFmtId="0" fontId="0" fillId="7" borderId="12" xfId="0" applyFont="1" applyFill="1" applyBorder="1" applyAlignment="1" applyProtection="1">
      <alignment horizontal="center" vertical="center" wrapText="1"/>
    </xf>
    <xf numFmtId="0" fontId="0" fillId="7" borderId="29" xfId="0" applyFont="1" applyFill="1" applyBorder="1" applyAlignment="1" applyProtection="1">
      <alignment horizontal="center" vertical="center" wrapText="1"/>
    </xf>
    <xf numFmtId="0" fontId="0" fillId="7" borderId="60" xfId="0" applyFont="1" applyFill="1" applyBorder="1" applyAlignment="1" applyProtection="1">
      <alignment horizontal="center" vertical="center" wrapText="1"/>
    </xf>
    <xf numFmtId="0" fontId="46" fillId="7" borderId="19" xfId="0" applyFont="1" applyFill="1" applyBorder="1" applyAlignment="1" applyProtection="1">
      <alignment horizontal="center" vertical="center" textRotation="90" wrapText="1"/>
    </xf>
    <xf numFmtId="0" fontId="24" fillId="7" borderId="19" xfId="0" applyFont="1" applyFill="1" applyBorder="1" applyAlignment="1" applyProtection="1">
      <alignment horizontal="center" vertical="center" textRotation="90" wrapText="1"/>
    </xf>
    <xf numFmtId="0" fontId="13" fillId="0" borderId="23" xfId="0" applyFont="1" applyBorder="1" applyAlignment="1" applyProtection="1">
      <alignment horizontal="left" vertical="center" textRotation="90" wrapText="1"/>
    </xf>
    <xf numFmtId="0" fontId="0" fillId="0" borderId="9" xfId="0" applyFont="1" applyBorder="1" applyAlignment="1" applyProtection="1">
      <alignment horizontal="center" vertical="center" wrapText="1"/>
    </xf>
    <xf numFmtId="2" fontId="47" fillId="3" borderId="12" xfId="20" applyNumberFormat="1" applyFont="1" applyBorder="1" applyAlignment="1" applyProtection="1">
      <alignment horizontal="center" vertical="center" textRotation="90" wrapText="1"/>
      <protection hidden="1"/>
    </xf>
    <xf numFmtId="2" fontId="47" fillId="3" borderId="29" xfId="20" applyNumberFormat="1" applyFont="1" applyBorder="1" applyAlignment="1" applyProtection="1">
      <alignment horizontal="center" vertical="center" textRotation="90" wrapText="1"/>
      <protection hidden="1"/>
    </xf>
    <xf numFmtId="2" fontId="47" fillId="3" borderId="60" xfId="20" applyNumberFormat="1" applyFont="1" applyBorder="1" applyAlignment="1" applyProtection="1">
      <alignment horizontal="center" vertical="center" textRotation="90" wrapText="1"/>
      <protection hidden="1"/>
    </xf>
    <xf numFmtId="0" fontId="5" fillId="7" borderId="14" xfId="0" applyFont="1" applyFill="1" applyBorder="1" applyAlignment="1" applyProtection="1">
      <alignment horizontal="center" vertical="center" wrapText="1"/>
    </xf>
    <xf numFmtId="0" fontId="9" fillId="0" borderId="15" xfId="0" applyFont="1" applyBorder="1" applyAlignment="1" applyProtection="1">
      <alignment horizontal="center" vertical="center" wrapText="1"/>
    </xf>
    <xf numFmtId="0" fontId="9" fillId="0" borderId="16" xfId="0" applyFont="1" applyBorder="1" applyAlignment="1" applyProtection="1">
      <alignment horizontal="center" vertical="center" wrapText="1"/>
    </xf>
    <xf numFmtId="0" fontId="9" fillId="0" borderId="17" xfId="0" applyFont="1" applyBorder="1" applyAlignment="1" applyProtection="1">
      <alignment horizontal="center" vertical="center" wrapText="1"/>
    </xf>
    <xf numFmtId="0" fontId="9" fillId="7" borderId="17" xfId="0" applyFont="1" applyFill="1" applyBorder="1" applyAlignment="1" applyProtection="1">
      <alignment horizontal="center" vertical="center" wrapText="1"/>
    </xf>
    <xf numFmtId="0" fontId="0" fillId="7" borderId="16" xfId="0" applyFont="1" applyFill="1" applyBorder="1" applyAlignment="1" applyProtection="1">
      <alignment horizontal="center" vertical="center" wrapText="1"/>
    </xf>
    <xf numFmtId="0" fontId="10" fillId="7" borderId="17" xfId="0" applyFont="1" applyFill="1" applyBorder="1" applyAlignment="1" applyProtection="1">
      <alignment horizontal="center" vertical="center" textRotation="90" wrapText="1"/>
    </xf>
    <xf numFmtId="0" fontId="5" fillId="7" borderId="18" xfId="0" applyFont="1" applyFill="1" applyBorder="1" applyAlignment="1" applyProtection="1">
      <alignment horizontal="center" vertical="center" textRotation="90" wrapText="1"/>
    </xf>
    <xf numFmtId="0" fontId="5" fillId="7" borderId="2"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2" fontId="0" fillId="0" borderId="12" xfId="0" applyNumberFormat="1" applyFont="1" applyBorder="1" applyAlignment="1" applyProtection="1">
      <alignment horizontal="center" vertical="center" textRotation="90" wrapText="1"/>
    </xf>
    <xf numFmtId="0" fontId="9" fillId="0" borderId="21" xfId="0" applyFont="1" applyBorder="1" applyAlignment="1" applyProtection="1">
      <alignment horizontal="center" vertical="center" textRotation="90" wrapText="1"/>
    </xf>
    <xf numFmtId="0" fontId="9" fillId="0" borderId="19"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8" xfId="0" applyFont="1" applyBorder="1" applyAlignment="1" applyProtection="1">
      <alignment horizontal="center" vertical="center" textRotation="90" wrapText="1"/>
    </xf>
    <xf numFmtId="0" fontId="5" fillId="7" borderId="19" xfId="0" applyFont="1" applyFill="1" applyBorder="1" applyAlignment="1" applyProtection="1">
      <alignment horizontal="center" vertical="center" textRotation="90" wrapText="1"/>
    </xf>
    <xf numFmtId="0" fontId="5" fillId="7" borderId="20" xfId="0" applyFont="1" applyFill="1" applyBorder="1" applyAlignment="1" applyProtection="1">
      <alignment horizontal="center" vertical="center" wrapText="1"/>
    </xf>
    <xf numFmtId="0" fontId="45" fillId="7" borderId="17" xfId="0" applyFont="1" applyFill="1" applyBorder="1" applyAlignment="1" applyProtection="1">
      <alignment horizontal="center" vertical="center" wrapText="1"/>
    </xf>
    <xf numFmtId="0" fontId="0" fillId="0" borderId="6"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6" fillId="0" borderId="3" xfId="6" applyFont="1" applyBorder="1" applyAlignment="1" applyProtection="1">
      <alignment horizontal="center" vertical="center" wrapText="1"/>
      <protection hidden="1"/>
    </xf>
    <xf numFmtId="0" fontId="6" fillId="0" borderId="0" xfId="6" applyFont="1" applyBorder="1" applyAlignment="1" applyProtection="1">
      <alignment horizontal="center" vertical="center" wrapText="1"/>
      <protection hidden="1"/>
    </xf>
    <xf numFmtId="0" fontId="7" fillId="4" borderId="3" xfId="22" applyFont="1" applyFill="1" applyBorder="1" applyAlignment="1" applyProtection="1">
      <alignment horizontal="center" vertical="center"/>
      <protection hidden="1"/>
    </xf>
    <xf numFmtId="0" fontId="7" fillId="4" borderId="0" xfId="22" applyFont="1" applyFill="1" applyBorder="1" applyAlignment="1" applyProtection="1">
      <alignment horizontal="center" vertical="center"/>
      <protection hidden="1"/>
    </xf>
    <xf numFmtId="0" fontId="4" fillId="0" borderId="0" xfId="0" applyFont="1" applyBorder="1" applyAlignment="1" applyProtection="1">
      <alignment horizontal="center"/>
      <protection hidden="1"/>
    </xf>
    <xf numFmtId="0" fontId="0" fillId="0" borderId="0" xfId="0" applyFont="1" applyBorder="1" applyAlignment="1" applyProtection="1">
      <alignment horizontal="center"/>
      <protection hidden="1"/>
    </xf>
    <xf numFmtId="49" fontId="0" fillId="0" borderId="0" xfId="0" applyNumberFormat="1" applyFont="1" applyBorder="1" applyAlignment="1" applyProtection="1">
      <alignment horizontal="center" vertical="center"/>
      <protection hidden="1"/>
    </xf>
    <xf numFmtId="0" fontId="0" fillId="0" borderId="0" xfId="0" applyFont="1" applyBorder="1" applyAlignment="1" applyProtection="1">
      <alignment horizontal="center" vertical="center" wrapText="1"/>
      <protection hidden="1"/>
    </xf>
    <xf numFmtId="0" fontId="0" fillId="0" borderId="4" xfId="0" applyBorder="1" applyAlignment="1" applyProtection="1">
      <alignment horizontal="center"/>
      <protection hidden="1"/>
    </xf>
    <xf numFmtId="0" fontId="0" fillId="0" borderId="4" xfId="0" applyBorder="1" applyAlignment="1" applyProtection="1">
      <alignment horizontal="center" vertical="center"/>
      <protection hidden="1"/>
    </xf>
    <xf numFmtId="0" fontId="1" fillId="4" borderId="0" xfId="21" applyFont="1" applyFill="1" applyBorder="1" applyAlignment="1" applyProtection="1">
      <alignment horizontal="center"/>
      <protection hidden="1"/>
    </xf>
    <xf numFmtId="2" fontId="19" fillId="0" borderId="11" xfId="0" applyNumberFormat="1" applyFont="1" applyBorder="1" applyAlignment="1">
      <alignment horizontal="center" vertical="center"/>
    </xf>
    <xf numFmtId="0" fontId="19" fillId="0" borderId="12" xfId="0" applyFont="1" applyBorder="1" applyAlignment="1">
      <alignment horizontal="center" vertical="center" wrapText="1"/>
    </xf>
    <xf numFmtId="0" fontId="22" fillId="0" borderId="41" xfId="0" applyFont="1" applyBorder="1" applyAlignment="1">
      <alignment horizontal="left" vertical="center"/>
    </xf>
    <xf numFmtId="0" fontId="22" fillId="5" borderId="42" xfId="0" applyFont="1" applyFill="1" applyBorder="1" applyAlignment="1">
      <alignment horizontal="center" vertical="center"/>
    </xf>
    <xf numFmtId="0" fontId="25" fillId="0" borderId="0" xfId="0" applyFont="1" applyBorder="1" applyAlignment="1">
      <alignment horizontal="center"/>
    </xf>
    <xf numFmtId="0" fontId="22" fillId="0" borderId="0" xfId="0" applyFont="1" applyBorder="1" applyAlignment="1">
      <alignment horizontal="center"/>
    </xf>
    <xf numFmtId="0" fontId="28" fillId="0" borderId="0" xfId="0" applyFont="1" applyBorder="1" applyAlignment="1">
      <alignment horizontal="center" vertical="center" wrapText="1"/>
    </xf>
    <xf numFmtId="0" fontId="33" fillId="0" borderId="25" xfId="0" applyFont="1" applyBorder="1" applyAlignment="1">
      <alignment horizontal="center"/>
    </xf>
    <xf numFmtId="0" fontId="22" fillId="0" borderId="42" xfId="0" applyFont="1" applyBorder="1" applyAlignment="1">
      <alignment horizontal="justify" vertical="center"/>
    </xf>
    <xf numFmtId="0" fontId="22" fillId="0" borderId="42" xfId="0" applyFont="1" applyBorder="1" applyAlignment="1">
      <alignment horizontal="center" vertical="center"/>
    </xf>
    <xf numFmtId="0" fontId="36" fillId="0" borderId="70" xfId="0" applyFont="1" applyBorder="1" applyAlignment="1">
      <alignment horizontal="justify" vertical="center"/>
    </xf>
    <xf numFmtId="0" fontId="22" fillId="0" borderId="41" xfId="0" applyFont="1" applyBorder="1" applyAlignment="1">
      <alignment horizontal="justify" vertical="center"/>
    </xf>
    <xf numFmtId="0" fontId="22" fillId="5" borderId="47" xfId="0" applyFont="1" applyFill="1" applyBorder="1" applyAlignment="1">
      <alignment horizontal="justify" vertical="center"/>
    </xf>
    <xf numFmtId="0" fontId="22" fillId="0" borderId="47" xfId="0" applyFont="1" applyBorder="1" applyAlignment="1">
      <alignment horizontal="justify" vertical="center"/>
    </xf>
    <xf numFmtId="0" fontId="40" fillId="0" borderId="42" xfId="0" applyFont="1" applyBorder="1" applyAlignment="1">
      <alignment horizontal="justify" vertical="center"/>
    </xf>
    <xf numFmtId="0" fontId="42" fillId="0" borderId="70" xfId="0" applyFont="1" applyBorder="1" applyAlignment="1">
      <alignment horizontal="justify" vertical="center"/>
    </xf>
    <xf numFmtId="0" fontId="22" fillId="0" borderId="41" xfId="0" applyFont="1" applyBorder="1" applyAlignment="1">
      <alignment horizontal="center" vertical="center"/>
    </xf>
    <xf numFmtId="0" fontId="22" fillId="5" borderId="46" xfId="0" applyFont="1" applyFill="1" applyBorder="1" applyAlignment="1">
      <alignment horizontal="justify" vertical="center"/>
    </xf>
    <xf numFmtId="0" fontId="22" fillId="5" borderId="41" xfId="0" applyFont="1" applyFill="1" applyBorder="1" applyAlignment="1">
      <alignment horizontal="justify" vertical="center"/>
    </xf>
    <xf numFmtId="0" fontId="38" fillId="0" borderId="70" xfId="0" applyFont="1" applyBorder="1" applyAlignment="1">
      <alignment horizontal="justify" vertical="center"/>
    </xf>
    <xf numFmtId="0" fontId="22" fillId="3" borderId="41" xfId="0" applyFont="1" applyFill="1" applyBorder="1" applyAlignment="1">
      <alignment horizontal="justify" vertical="center"/>
    </xf>
    <xf numFmtId="0" fontId="22" fillId="3" borderId="41" xfId="0" applyFont="1" applyFill="1" applyBorder="1" applyAlignment="1">
      <alignment horizontal="left" vertical="center"/>
    </xf>
    <xf numFmtId="0" fontId="22" fillId="0" borderId="47" xfId="0" applyFont="1" applyBorder="1" applyAlignment="1">
      <alignment horizontal="left" vertical="center"/>
    </xf>
    <xf numFmtId="0" fontId="22" fillId="5" borderId="42" xfId="0" applyFont="1" applyFill="1" applyBorder="1" applyAlignment="1">
      <alignment horizontal="left" vertical="center"/>
    </xf>
    <xf numFmtId="0" fontId="23" fillId="0" borderId="41" xfId="0" applyFont="1" applyBorder="1" applyAlignment="1">
      <alignment horizontal="justify" vertical="center"/>
    </xf>
    <xf numFmtId="0" fontId="22" fillId="0" borderId="51" xfId="0" applyFont="1" applyBorder="1" applyAlignment="1">
      <alignment horizontal="justify" vertical="center"/>
    </xf>
    <xf numFmtId="0" fontId="22" fillId="3" borderId="42" xfId="0" applyFont="1" applyFill="1" applyBorder="1" applyAlignment="1">
      <alignment horizontal="justify" vertical="center"/>
    </xf>
    <xf numFmtId="0" fontId="22" fillId="0" borderId="42" xfId="0" applyFont="1" applyBorder="1" applyAlignment="1">
      <alignment vertical="center"/>
    </xf>
    <xf numFmtId="0" fontId="22" fillId="5" borderId="46" xfId="0" applyFont="1" applyFill="1" applyBorder="1" applyAlignment="1">
      <alignment horizontal="center" vertical="center"/>
    </xf>
    <xf numFmtId="0" fontId="22" fillId="3" borderId="42" xfId="0" applyFont="1" applyFill="1" applyBorder="1" applyAlignment="1">
      <alignment horizontal="center" vertical="center"/>
    </xf>
    <xf numFmtId="0" fontId="22" fillId="3" borderId="70" xfId="0" applyFont="1" applyFill="1" applyBorder="1" applyAlignment="1">
      <alignment horizontal="justify" vertical="center"/>
    </xf>
    <xf numFmtId="0" fontId="22" fillId="3" borderId="47" xfId="0" applyFont="1" applyFill="1" applyBorder="1" applyAlignment="1">
      <alignment horizontal="center" vertical="center"/>
    </xf>
    <xf numFmtId="0" fontId="22" fillId="3" borderId="47" xfId="0" applyFont="1" applyFill="1" applyBorder="1" applyAlignment="1">
      <alignment horizontal="justify" vertical="center"/>
    </xf>
  </cellXfs>
  <cellStyles count="24">
    <cellStyle name="20% - Акцент3 2" xfId="2"/>
    <cellStyle name="20% - Акцент6 2" xfId="3"/>
    <cellStyle name="Excel Built-in 20% - Accent3" xfId="21"/>
    <cellStyle name="Excel Built-in 20% - Accent6" xfId="20"/>
    <cellStyle name="Excel Built-in Explanatory Text" xfId="22"/>
    <cellStyle name="Normal 2" xfId="4"/>
    <cellStyle name="Normal 2 2" xfId="5"/>
    <cellStyle name="Обычный" xfId="0" builtinId="0"/>
    <cellStyle name="Обычный 2" xfId="6"/>
    <cellStyle name="Обычный 2 2" xfId="7"/>
    <cellStyle name="Обычный 3" xfId="8"/>
    <cellStyle name="Обычный 3 2" xfId="9"/>
    <cellStyle name="Обычный 3 3" xfId="10"/>
    <cellStyle name="Обычный 3 4" xfId="11"/>
    <cellStyle name="Процентный" xfId="23" builtinId="5"/>
    <cellStyle name="Процентный 2" xfId="12"/>
    <cellStyle name="Процентный 2 2" xfId="13"/>
    <cellStyle name="Процентный 2 3" xfId="14"/>
    <cellStyle name="Процентный 2 4" xfId="15"/>
    <cellStyle name="Финансовый" xfId="1" builtinId="3"/>
    <cellStyle name="Финансовый 2" xfId="16"/>
    <cellStyle name="Финансовый 2 2" xfId="17"/>
    <cellStyle name="Финансовый 2 3" xfId="18"/>
    <cellStyle name="Финансовый 2 4" xfId="19"/>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2060"/>
      <rgbColor rgb="FF808000"/>
      <rgbColor rgb="FF800080"/>
      <rgbColor rgb="FF008080"/>
      <rgbColor rgb="FFC0C0C0"/>
      <rgbColor rgb="FF7F7F7F"/>
      <rgbColor rgb="FF9999FF"/>
      <rgbColor rgb="FF993366"/>
      <rgbColor rgb="FFEDEDED"/>
      <rgbColor rgb="FFCCFFFF"/>
      <rgbColor rgb="FF660066"/>
      <rgbColor rgb="FFFF8080"/>
      <rgbColor rgb="FF0070C0"/>
      <rgbColor rgb="FFCCCCFF"/>
      <rgbColor rgb="FF000080"/>
      <rgbColor rgb="FFFF00FF"/>
      <rgbColor rgb="FFFFFF00"/>
      <rgbColor rgb="FF00FFFF"/>
      <rgbColor rgb="FF800080"/>
      <rgbColor rgb="FF800000"/>
      <rgbColor rgb="FF008080"/>
      <rgbColor rgb="FF0000FF"/>
      <rgbColor rgb="FF00CCFF"/>
      <rgbColor rgb="FFCCFFFF"/>
      <rgbColor rgb="FFE2F0D9"/>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17365D"/>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List" dx="16" noThreeD="1" sel="0" val="0"/>
</file>

<file path=xl/ctrlProps/ctrlProp2.xml><?xml version="1.0" encoding="utf-8"?>
<formControlPr xmlns="http://schemas.microsoft.com/office/spreadsheetml/2009/9/main" objectType="Drop" dropStyle="combo" dx="16" noThreeD="1" sel="0"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542925</xdr:colOff>
          <xdr:row>166</xdr:row>
          <xdr:rowOff>114300</xdr:rowOff>
        </xdr:from>
        <xdr:to>
          <xdr:col>7</xdr:col>
          <xdr:colOff>190500</xdr:colOff>
          <xdr:row>178</xdr:row>
          <xdr:rowOff>123825</xdr:rowOff>
        </xdr:to>
        <xdr:sp macro="" textlink="">
          <xdr:nvSpPr>
            <xdr:cNvPr id="4097" name="List Box 1"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150</xdr:row>
          <xdr:rowOff>95250</xdr:rowOff>
        </xdr:from>
        <xdr:to>
          <xdr:col>7</xdr:col>
          <xdr:colOff>1704975</xdr:colOff>
          <xdr:row>167</xdr:row>
          <xdr:rowOff>9525</xdr:rowOff>
        </xdr:to>
        <xdr:sp macro="" textlink="">
          <xdr:nvSpPr>
            <xdr:cNvPr id="4098" name="Drop Down 2" hidden="1">
              <a:extLst>
                <a:ext uri="{63B3BB69-23CF-44E3-9099-C40C66FF867C}">
                  <a14:compatExt spid="_x0000_s4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majorFont>
      <a:minorFont>
        <a:latin typeface="Calibri"/>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BY1013"/>
  <sheetViews>
    <sheetView tabSelected="1" zoomScaleNormal="100" workbookViewId="0">
      <pane xSplit="7" ySplit="12" topLeftCell="H13" activePane="bottomRight" state="frozen"/>
      <selection activeCell="AR1013" sqref="AR1013"/>
      <selection pane="topRight" activeCell="AR1013" sqref="AR1013"/>
      <selection pane="bottomLeft" activeCell="AR1013" sqref="AR1013"/>
      <selection pane="bottomRight" activeCell="D6" sqref="D6:D10"/>
    </sheetView>
  </sheetViews>
  <sheetFormatPr defaultColWidth="8.7109375" defaultRowHeight="15" x14ac:dyDescent="0.25"/>
  <cols>
    <col min="1" max="1" width="36.140625" style="1" customWidth="1"/>
    <col min="2" max="2" width="12.28515625" style="1" customWidth="1"/>
    <col min="3" max="3" width="11" style="1" customWidth="1"/>
    <col min="4" max="4" width="23.7109375" style="1" customWidth="1"/>
    <col min="5" max="5" width="12" style="1" customWidth="1"/>
    <col min="6" max="6" width="7.5703125" style="1" customWidth="1"/>
    <col min="7" max="7" width="6.5703125" style="1" customWidth="1"/>
    <col min="8" max="8" width="10.28515625" style="1" customWidth="1"/>
    <col min="9" max="10" width="5.85546875" style="1" customWidth="1"/>
    <col min="11" max="11" width="11.5703125" style="2" customWidth="1"/>
    <col min="12" max="12" width="9.85546875" style="1" customWidth="1"/>
    <col min="13" max="13" width="7" style="1" customWidth="1"/>
    <col min="14" max="14" width="11.85546875" style="1" customWidth="1"/>
    <col min="15" max="15" width="8" style="1" customWidth="1"/>
    <col min="16" max="16" width="11.42578125" style="1" customWidth="1"/>
    <col min="17" max="17" width="8.85546875" style="1" customWidth="1"/>
    <col min="18" max="18" width="11.7109375" style="1" customWidth="1"/>
    <col min="19" max="25" width="14.28515625" style="1" customWidth="1"/>
    <col min="26" max="26" width="12" style="1" customWidth="1"/>
    <col min="27" max="27" width="8.7109375" style="1"/>
    <col min="28" max="28" width="33.7109375" style="1" customWidth="1"/>
    <col min="29" max="29" width="7" style="1" customWidth="1"/>
    <col min="30" max="30" width="16.5703125" style="1" customWidth="1"/>
    <col min="31" max="33" width="15.85546875" style="1" customWidth="1"/>
    <col min="34" max="34" width="9.28515625" style="1" customWidth="1"/>
    <col min="35" max="35" width="14.28515625" style="1" customWidth="1"/>
    <col min="36" max="36" width="10.42578125" style="1" customWidth="1"/>
    <col min="37" max="37" width="12.85546875" style="1" customWidth="1"/>
    <col min="38" max="38" width="9.140625" style="1" customWidth="1"/>
    <col min="39" max="39" width="12.5703125" style="1" customWidth="1"/>
    <col min="40" max="40" width="9.140625" style="1" customWidth="1"/>
    <col min="41" max="41" width="11.42578125" style="1" customWidth="1"/>
    <col min="42" max="42" width="14.5703125" style="1" customWidth="1"/>
    <col min="43" max="43" width="8.5703125" style="1" customWidth="1"/>
    <col min="44" max="44" width="12" style="1" customWidth="1"/>
    <col min="45" max="45" width="11.7109375" style="1" customWidth="1"/>
    <col min="46" max="46" width="31.42578125" style="1" customWidth="1"/>
    <col min="47" max="47" width="9.140625" style="1" customWidth="1"/>
    <col min="48" max="48" width="11.28515625" style="1" customWidth="1"/>
    <col min="49" max="49" width="10.5703125" style="1" customWidth="1"/>
    <col min="50" max="50" width="12" style="1" customWidth="1"/>
    <col min="51" max="51" width="11.5703125" style="1" customWidth="1"/>
    <col min="52" max="52" width="12.85546875" style="1" customWidth="1"/>
    <col min="53" max="53" width="11.5703125" style="1" customWidth="1"/>
    <col min="54" max="54" width="9.5703125" style="1" customWidth="1"/>
    <col min="55" max="55" width="14.7109375" style="1" customWidth="1"/>
    <col min="56" max="56" width="17.7109375" style="1" customWidth="1"/>
    <col min="57" max="57" width="10.85546875" style="1" customWidth="1"/>
    <col min="58" max="58" width="8.5703125" style="1" customWidth="1"/>
    <col min="59" max="60" width="16.42578125" style="1" customWidth="1"/>
    <col min="61" max="61" width="15.85546875" style="1" customWidth="1"/>
    <col min="62" max="62" width="15.140625" style="1" customWidth="1"/>
    <col min="63" max="63" width="18" style="1" customWidth="1"/>
    <col min="64" max="64" width="12.42578125" style="1" customWidth="1"/>
    <col min="65" max="65" width="12.140625" style="1" customWidth="1"/>
    <col min="66" max="66" width="10.28515625" style="1" customWidth="1"/>
    <col min="67" max="67" width="8.7109375" style="1"/>
    <col min="68" max="68" width="13" style="1" customWidth="1"/>
    <col min="69" max="69" width="8.7109375" style="1"/>
    <col min="70" max="70" width="13.5703125" style="1" customWidth="1"/>
    <col min="71" max="71" width="9.7109375" style="1" customWidth="1"/>
    <col min="72" max="72" width="16" style="1" customWidth="1"/>
    <col min="73" max="73" width="11" style="1" customWidth="1"/>
    <col min="74" max="74" width="21.7109375" style="1" customWidth="1"/>
    <col min="75" max="75" width="19.28515625" style="1" customWidth="1"/>
    <col min="76" max="76" width="18" style="1" customWidth="1"/>
    <col min="77" max="77" width="17.28515625" style="1" customWidth="1"/>
  </cols>
  <sheetData>
    <row r="1" spans="1:77" ht="18.75" x14ac:dyDescent="0.3">
      <c r="A1" s="397" t="s">
        <v>0</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M1" s="3"/>
      <c r="AN1" s="3"/>
      <c r="AO1" s="3"/>
      <c r="BJ1" s="4"/>
      <c r="BK1" s="4"/>
      <c r="BL1" s="4"/>
      <c r="BR1" s="4"/>
      <c r="BS1" s="4"/>
      <c r="BT1" s="4"/>
      <c r="BU1" s="4"/>
      <c r="BV1" s="4"/>
      <c r="BW1" s="4"/>
      <c r="BX1" s="4"/>
      <c r="BY1" s="4"/>
    </row>
    <row r="2" spans="1:77" x14ac:dyDescent="0.25">
      <c r="A2" s="398" t="s">
        <v>1</v>
      </c>
      <c r="B2" s="398"/>
      <c r="C2" s="5"/>
      <c r="D2" s="398" t="s">
        <v>2</v>
      </c>
      <c r="E2" s="398"/>
      <c r="F2" s="398"/>
      <c r="G2" s="398"/>
      <c r="H2" s="398"/>
      <c r="I2" s="6"/>
      <c r="J2" s="6"/>
      <c r="K2" s="7"/>
      <c r="Z2" s="318"/>
      <c r="AA2" s="318"/>
      <c r="AC2" s="318"/>
      <c r="AD2" s="318"/>
      <c r="AE2" s="318"/>
      <c r="AF2" s="318"/>
      <c r="AJ2" s="3"/>
      <c r="AM2" s="3"/>
      <c r="AN2" s="3"/>
      <c r="AO2" s="3"/>
      <c r="BJ2" s="4"/>
      <c r="BK2" s="4"/>
      <c r="BL2" s="4"/>
      <c r="BR2" s="4"/>
      <c r="BS2" s="4"/>
      <c r="BT2" s="4"/>
      <c r="BU2" s="4"/>
      <c r="BV2" s="4"/>
      <c r="BW2" s="4"/>
      <c r="BX2" s="4"/>
      <c r="BY2" s="4"/>
    </row>
    <row r="3" spans="1:77" ht="15" customHeight="1" x14ac:dyDescent="0.25">
      <c r="A3" s="8" t="s">
        <v>3</v>
      </c>
      <c r="B3" s="8" t="s">
        <v>4</v>
      </c>
      <c r="C3" s="8"/>
      <c r="D3" s="399" t="s">
        <v>5</v>
      </c>
      <c r="E3" s="399"/>
      <c r="F3" s="399"/>
      <c r="G3" s="399"/>
      <c r="H3" s="399"/>
      <c r="I3" s="399"/>
      <c r="J3" s="399" t="s">
        <v>6</v>
      </c>
      <c r="K3" s="399"/>
      <c r="L3" s="399"/>
      <c r="M3" s="399"/>
      <c r="N3" s="9" t="s">
        <v>7</v>
      </c>
      <c r="O3" s="10" t="s">
        <v>8</v>
      </c>
      <c r="P3" s="10" t="s">
        <v>9</v>
      </c>
      <c r="Q3" s="11" t="s">
        <v>10</v>
      </c>
      <c r="R3" s="12" t="s">
        <v>11</v>
      </c>
      <c r="S3" s="393" t="s">
        <v>12</v>
      </c>
      <c r="T3" s="394"/>
      <c r="U3" s="394"/>
      <c r="V3" s="318"/>
      <c r="W3" s="400" t="s">
        <v>13</v>
      </c>
      <c r="X3" s="400"/>
      <c r="Y3" s="400"/>
      <c r="Z3" s="400"/>
      <c r="AA3" s="400"/>
      <c r="AB3" s="318"/>
      <c r="AC3" s="318"/>
      <c r="AD3" s="318"/>
      <c r="AE3" s="318"/>
      <c r="AF3" s="318"/>
      <c r="AG3" s="318"/>
      <c r="AM3" s="13"/>
      <c r="AN3" s="13"/>
      <c r="AO3" s="13"/>
      <c r="BJ3" s="4"/>
      <c r="BK3" s="4"/>
      <c r="BL3" s="4"/>
      <c r="BR3" s="4"/>
      <c r="BS3" s="4"/>
      <c r="BT3" s="4"/>
      <c r="BU3" s="4"/>
      <c r="BV3" s="4"/>
      <c r="BW3" s="4"/>
      <c r="BX3" s="4"/>
      <c r="BY3" s="4"/>
    </row>
    <row r="4" spans="1:77" x14ac:dyDescent="0.25">
      <c r="B4" s="14" t="e">
        <f>VLOOKUP(A4,Regions1,2,0)</f>
        <v>#N/A</v>
      </c>
      <c r="C4" s="15"/>
      <c r="D4" s="401"/>
      <c r="E4" s="401"/>
      <c r="F4" s="401"/>
      <c r="G4" s="401"/>
      <c r="H4" s="401"/>
      <c r="I4" s="401"/>
      <c r="J4" s="402"/>
      <c r="K4" s="402"/>
      <c r="L4" s="402"/>
      <c r="M4" s="402"/>
      <c r="N4" s="16" t="str">
        <f>LEFT(D4,5)</f>
        <v/>
      </c>
      <c r="O4" s="16" t="e">
        <f ca="1">VLOOKUP(J4,org_linii_all,2,0)</f>
        <v>#N/A</v>
      </c>
      <c r="P4" s="16" t="e">
        <f ca="1">VLOOKUP($J$4,org_linii_all,3,0)</f>
        <v>#N/A</v>
      </c>
      <c r="Q4" s="16" t="e">
        <f ca="1">VLOOKUP($J$4,org_linii_all,4,0)</f>
        <v>#N/A</v>
      </c>
      <c r="R4" s="16" t="e">
        <f ca="1">VLOOKUP($J$4,org_linii_all,5,0)</f>
        <v>#N/A</v>
      </c>
      <c r="S4" s="395" t="s">
        <v>14</v>
      </c>
      <c r="T4" s="396"/>
      <c r="U4" s="396"/>
      <c r="V4" s="319"/>
      <c r="W4" s="403" t="s">
        <v>18324</v>
      </c>
      <c r="X4" s="403"/>
      <c r="Y4" s="403"/>
      <c r="Z4" s="403"/>
      <c r="AA4" s="403"/>
      <c r="AB4" s="319"/>
      <c r="AC4" s="319"/>
      <c r="AD4" s="319"/>
      <c r="AE4" s="319"/>
      <c r="AF4" s="319"/>
      <c r="AG4" s="319"/>
      <c r="AM4" s="17"/>
      <c r="AN4" s="17"/>
      <c r="AO4" s="17"/>
      <c r="AR4" s="338"/>
      <c r="BJ4" s="4"/>
      <c r="BK4" s="4"/>
      <c r="BL4" s="4"/>
      <c r="BR4" s="4"/>
      <c r="BS4" s="4"/>
      <c r="BT4" s="4"/>
      <c r="BU4" s="4"/>
      <c r="BV4" s="4"/>
      <c r="BW4" s="4"/>
      <c r="BX4" s="4"/>
      <c r="BY4" s="4"/>
    </row>
    <row r="5" spans="1:77" x14ac:dyDescent="0.25">
      <c r="A5" s="18"/>
      <c r="B5" s="18"/>
      <c r="C5" s="18"/>
      <c r="D5" s="18"/>
      <c r="E5" s="18"/>
      <c r="F5" s="18"/>
      <c r="G5" s="18"/>
      <c r="H5" s="18"/>
      <c r="I5" s="18"/>
      <c r="J5" s="19"/>
      <c r="K5" s="13"/>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320"/>
      <c r="BJ5" s="20"/>
      <c r="BK5" s="20"/>
      <c r="BL5" s="20"/>
      <c r="BM5" s="18"/>
      <c r="BN5" s="18"/>
      <c r="BO5" s="18"/>
      <c r="BP5" s="18"/>
      <c r="BQ5" s="18"/>
      <c r="BR5" s="20"/>
      <c r="BS5" s="321"/>
      <c r="BT5" s="20"/>
      <c r="BU5" s="321"/>
      <c r="BV5" s="20"/>
      <c r="BW5" s="18"/>
      <c r="BX5" s="18"/>
      <c r="BY5" s="18"/>
    </row>
    <row r="6" spans="1:77" s="297" customFormat="1" ht="15" customHeight="1" x14ac:dyDescent="0.25">
      <c r="A6" s="391" t="s">
        <v>15</v>
      </c>
      <c r="B6" s="391"/>
      <c r="C6" s="392" t="s">
        <v>16</v>
      </c>
      <c r="D6" s="392" t="s">
        <v>17</v>
      </c>
      <c r="E6" s="392" t="s">
        <v>18603</v>
      </c>
      <c r="F6" s="392" t="s">
        <v>18</v>
      </c>
      <c r="G6" s="387" t="s">
        <v>19</v>
      </c>
      <c r="H6" s="368" t="s">
        <v>20</v>
      </c>
      <c r="I6" s="368"/>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81" t="s">
        <v>21</v>
      </c>
      <c r="AQ6" s="381"/>
      <c r="AR6" s="381"/>
      <c r="AS6" s="381"/>
      <c r="AT6" s="381"/>
      <c r="AU6" s="381"/>
      <c r="AV6" s="381"/>
      <c r="AW6" s="381"/>
      <c r="AX6" s="381"/>
      <c r="AY6" s="381"/>
      <c r="AZ6" s="381"/>
      <c r="BA6" s="381"/>
      <c r="BB6" s="381"/>
      <c r="BC6" s="381"/>
      <c r="BD6" s="381"/>
      <c r="BE6" s="381"/>
      <c r="BF6" s="381"/>
      <c r="BG6" s="381"/>
      <c r="BH6" s="362" t="s">
        <v>18330</v>
      </c>
      <c r="BI6" s="369" t="s">
        <v>22</v>
      </c>
      <c r="BJ6" s="382" t="s">
        <v>23</v>
      </c>
      <c r="BK6" s="369" t="s">
        <v>24</v>
      </c>
      <c r="BL6" s="369" t="s">
        <v>25</v>
      </c>
      <c r="BM6" s="368" t="s">
        <v>18605</v>
      </c>
      <c r="BN6" s="368"/>
      <c r="BO6" s="368"/>
      <c r="BP6" s="368"/>
      <c r="BQ6" s="368"/>
      <c r="BR6" s="368"/>
      <c r="BS6" s="368"/>
      <c r="BT6" s="368"/>
      <c r="BU6" s="368"/>
      <c r="BV6" s="368"/>
      <c r="BW6" s="369" t="s">
        <v>26</v>
      </c>
      <c r="BX6" s="351" t="s">
        <v>18333</v>
      </c>
      <c r="BY6" s="352"/>
    </row>
    <row r="7" spans="1:77" s="297" customFormat="1" ht="17.25" customHeight="1" x14ac:dyDescent="0.25">
      <c r="A7" s="391"/>
      <c r="B7" s="391"/>
      <c r="C7" s="392"/>
      <c r="D7" s="392"/>
      <c r="E7" s="392"/>
      <c r="F7" s="392"/>
      <c r="G7" s="387"/>
      <c r="H7" s="372" t="s">
        <v>27</v>
      </c>
      <c r="I7" s="372"/>
      <c r="J7" s="372"/>
      <c r="K7" s="372"/>
      <c r="L7" s="372"/>
      <c r="M7" s="372"/>
      <c r="N7" s="372"/>
      <c r="O7" s="372"/>
      <c r="P7" s="372"/>
      <c r="Q7" s="372"/>
      <c r="R7" s="372"/>
      <c r="S7" s="372"/>
      <c r="T7" s="372"/>
      <c r="U7" s="372"/>
      <c r="V7" s="372"/>
      <c r="W7" s="372"/>
      <c r="X7" s="372"/>
      <c r="Y7" s="372"/>
      <c r="Z7" s="372"/>
      <c r="AA7" s="372"/>
      <c r="AB7" s="372"/>
      <c r="AC7" s="372"/>
      <c r="AD7" s="372"/>
      <c r="AE7" s="373" t="s">
        <v>28</v>
      </c>
      <c r="AF7" s="373"/>
      <c r="AG7" s="373" t="s">
        <v>29</v>
      </c>
      <c r="AH7" s="373"/>
      <c r="AI7" s="374" t="s">
        <v>30</v>
      </c>
      <c r="AJ7" s="374"/>
      <c r="AK7" s="373" t="s">
        <v>31</v>
      </c>
      <c r="AL7" s="373"/>
      <c r="AM7" s="373" t="s">
        <v>32</v>
      </c>
      <c r="AN7" s="373"/>
      <c r="AO7" s="375" t="s">
        <v>18322</v>
      </c>
      <c r="AP7" s="376" t="s">
        <v>33</v>
      </c>
      <c r="AQ7" s="377" t="s">
        <v>34</v>
      </c>
      <c r="AR7" s="377"/>
      <c r="AS7" s="377"/>
      <c r="AT7" s="377"/>
      <c r="AU7" s="377"/>
      <c r="AV7" s="377"/>
      <c r="AW7" s="377"/>
      <c r="AX7" s="377"/>
      <c r="AY7" s="377"/>
      <c r="AZ7" s="377"/>
      <c r="BA7" s="377"/>
      <c r="BB7" s="377"/>
      <c r="BC7" s="377"/>
      <c r="BD7" s="377"/>
      <c r="BE7" s="377"/>
      <c r="BF7" s="377"/>
      <c r="BG7" s="378" t="s">
        <v>35</v>
      </c>
      <c r="BH7" s="363"/>
      <c r="BI7" s="370"/>
      <c r="BJ7" s="382"/>
      <c r="BK7" s="370"/>
      <c r="BL7" s="370"/>
      <c r="BM7" s="368"/>
      <c r="BN7" s="368"/>
      <c r="BO7" s="368"/>
      <c r="BP7" s="368"/>
      <c r="BQ7" s="368"/>
      <c r="BR7" s="368"/>
      <c r="BS7" s="368"/>
      <c r="BT7" s="368"/>
      <c r="BU7" s="368"/>
      <c r="BV7" s="368"/>
      <c r="BW7" s="370"/>
      <c r="BX7" s="353"/>
      <c r="BY7" s="354"/>
    </row>
    <row r="8" spans="1:77" s="297" customFormat="1" ht="27.75" customHeight="1" x14ac:dyDescent="0.25">
      <c r="A8" s="391"/>
      <c r="B8" s="391"/>
      <c r="C8" s="392"/>
      <c r="D8" s="392"/>
      <c r="E8" s="392"/>
      <c r="F8" s="392"/>
      <c r="G8" s="387"/>
      <c r="H8" s="379" t="s">
        <v>36</v>
      </c>
      <c r="I8" s="380" t="s">
        <v>37</v>
      </c>
      <c r="J8" s="380"/>
      <c r="K8" s="380"/>
      <c r="L8" s="380" t="s">
        <v>38</v>
      </c>
      <c r="M8" s="380"/>
      <c r="N8" s="380"/>
      <c r="O8" s="380"/>
      <c r="P8" s="380"/>
      <c r="Q8" s="380"/>
      <c r="R8" s="380"/>
      <c r="S8" s="380"/>
      <c r="T8" s="303"/>
      <c r="U8" s="303"/>
      <c r="V8" s="303"/>
      <c r="W8" s="303"/>
      <c r="X8" s="303"/>
      <c r="Y8" s="303"/>
      <c r="Z8" s="388" t="s">
        <v>39</v>
      </c>
      <c r="AA8" s="366" t="s">
        <v>40</v>
      </c>
      <c r="AB8" s="389" t="s">
        <v>41</v>
      </c>
      <c r="AC8" s="389"/>
      <c r="AD8" s="390" t="s">
        <v>42</v>
      </c>
      <c r="AE8" s="373"/>
      <c r="AF8" s="373"/>
      <c r="AG8" s="373"/>
      <c r="AH8" s="373"/>
      <c r="AI8" s="374"/>
      <c r="AJ8" s="374"/>
      <c r="AK8" s="373"/>
      <c r="AL8" s="373"/>
      <c r="AM8" s="373"/>
      <c r="AN8" s="373"/>
      <c r="AO8" s="375"/>
      <c r="AP8" s="376"/>
      <c r="AQ8" s="383" t="s">
        <v>43</v>
      </c>
      <c r="AR8" s="384" t="s">
        <v>44</v>
      </c>
      <c r="AS8" s="361" t="s">
        <v>45</v>
      </c>
      <c r="AT8" s="361" t="s">
        <v>46</v>
      </c>
      <c r="AU8" s="361" t="s">
        <v>47</v>
      </c>
      <c r="AV8" s="361" t="s">
        <v>48</v>
      </c>
      <c r="AW8" s="361" t="s">
        <v>49</v>
      </c>
      <c r="AX8" s="361" t="s">
        <v>18321</v>
      </c>
      <c r="AY8" s="361" t="s">
        <v>50</v>
      </c>
      <c r="AZ8" s="361" t="s">
        <v>51</v>
      </c>
      <c r="BA8" s="361" t="s">
        <v>52</v>
      </c>
      <c r="BB8" s="361" t="s">
        <v>53</v>
      </c>
      <c r="BC8" s="361" t="s">
        <v>54</v>
      </c>
      <c r="BD8" s="361" t="s">
        <v>18334</v>
      </c>
      <c r="BE8" s="361" t="s">
        <v>18331</v>
      </c>
      <c r="BF8" s="361" t="s">
        <v>55</v>
      </c>
      <c r="BG8" s="378"/>
      <c r="BH8" s="363"/>
      <c r="BI8" s="370"/>
      <c r="BJ8" s="382"/>
      <c r="BK8" s="370"/>
      <c r="BL8" s="370"/>
      <c r="BM8" s="367" t="s">
        <v>56</v>
      </c>
      <c r="BN8" s="367" t="s">
        <v>57</v>
      </c>
      <c r="BO8" s="360" t="s">
        <v>58</v>
      </c>
      <c r="BP8" s="360"/>
      <c r="BQ8" s="360" t="s">
        <v>59</v>
      </c>
      <c r="BR8" s="360"/>
      <c r="BS8" s="359" t="s">
        <v>18327</v>
      </c>
      <c r="BT8" s="359" t="s">
        <v>18325</v>
      </c>
      <c r="BU8" s="359" t="s">
        <v>18326</v>
      </c>
      <c r="BV8" s="359" t="s">
        <v>18323</v>
      </c>
      <c r="BW8" s="370"/>
      <c r="BX8" s="355"/>
      <c r="BY8" s="356"/>
    </row>
    <row r="9" spans="1:77" s="297" customFormat="1" ht="30.75" customHeight="1" x14ac:dyDescent="0.25">
      <c r="A9" s="391"/>
      <c r="B9" s="391"/>
      <c r="C9" s="392"/>
      <c r="D9" s="392"/>
      <c r="E9" s="392"/>
      <c r="F9" s="392"/>
      <c r="G9" s="387"/>
      <c r="H9" s="379"/>
      <c r="I9" s="365" t="s">
        <v>60</v>
      </c>
      <c r="J9" s="365"/>
      <c r="K9" s="366" t="s">
        <v>61</v>
      </c>
      <c r="L9" s="366" t="s">
        <v>62</v>
      </c>
      <c r="M9" s="366" t="s">
        <v>63</v>
      </c>
      <c r="N9" s="365" t="s">
        <v>64</v>
      </c>
      <c r="O9" s="366" t="s">
        <v>65</v>
      </c>
      <c r="P9" s="365" t="s">
        <v>66</v>
      </c>
      <c r="Q9" s="365" t="s">
        <v>67</v>
      </c>
      <c r="R9" s="380" t="s">
        <v>68</v>
      </c>
      <c r="S9" s="380"/>
      <c r="T9" s="380"/>
      <c r="U9" s="380"/>
      <c r="V9" s="380"/>
      <c r="W9" s="380"/>
      <c r="X9" s="380"/>
      <c r="Y9" s="380"/>
      <c r="Z9" s="388"/>
      <c r="AA9" s="366"/>
      <c r="AB9" s="389"/>
      <c r="AC9" s="389"/>
      <c r="AD9" s="390"/>
      <c r="AE9" s="373"/>
      <c r="AF9" s="373"/>
      <c r="AG9" s="373"/>
      <c r="AH9" s="373"/>
      <c r="AI9" s="374"/>
      <c r="AJ9" s="374"/>
      <c r="AK9" s="373"/>
      <c r="AL9" s="373"/>
      <c r="AM9" s="373"/>
      <c r="AN9" s="373"/>
      <c r="AO9" s="375"/>
      <c r="AP9" s="376"/>
      <c r="AQ9" s="383"/>
      <c r="AR9" s="385"/>
      <c r="AS9" s="361"/>
      <c r="AT9" s="361"/>
      <c r="AU9" s="361"/>
      <c r="AV9" s="361"/>
      <c r="AW9" s="361"/>
      <c r="AX9" s="361"/>
      <c r="AY9" s="361"/>
      <c r="AZ9" s="361"/>
      <c r="BA9" s="361"/>
      <c r="BB9" s="361"/>
      <c r="BC9" s="361"/>
      <c r="BD9" s="361"/>
      <c r="BE9" s="361"/>
      <c r="BF9" s="361"/>
      <c r="BG9" s="378"/>
      <c r="BH9" s="363"/>
      <c r="BI9" s="370"/>
      <c r="BJ9" s="382"/>
      <c r="BK9" s="370"/>
      <c r="BL9" s="370"/>
      <c r="BM9" s="367"/>
      <c r="BN9" s="367"/>
      <c r="BO9" s="360"/>
      <c r="BP9" s="360"/>
      <c r="BQ9" s="360"/>
      <c r="BR9" s="360"/>
      <c r="BS9" s="359"/>
      <c r="BT9" s="359"/>
      <c r="BU9" s="359"/>
      <c r="BV9" s="359"/>
      <c r="BW9" s="370"/>
      <c r="BX9" s="349" t="s">
        <v>18604</v>
      </c>
      <c r="BY9" s="349" t="s">
        <v>18332</v>
      </c>
    </row>
    <row r="10" spans="1:77" s="297" customFormat="1" ht="99.75" customHeight="1" x14ac:dyDescent="0.25">
      <c r="A10" s="391"/>
      <c r="B10" s="391"/>
      <c r="C10" s="392"/>
      <c r="D10" s="392"/>
      <c r="E10" s="392"/>
      <c r="F10" s="392"/>
      <c r="G10" s="387"/>
      <c r="H10" s="379"/>
      <c r="I10" s="304" t="s">
        <v>69</v>
      </c>
      <c r="J10" s="305" t="s">
        <v>70</v>
      </c>
      <c r="K10" s="366"/>
      <c r="L10" s="366"/>
      <c r="M10" s="366"/>
      <c r="N10" s="365"/>
      <c r="O10" s="366"/>
      <c r="P10" s="366"/>
      <c r="Q10" s="366"/>
      <c r="R10" s="306" t="s">
        <v>71</v>
      </c>
      <c r="S10" s="306" t="s">
        <v>72</v>
      </c>
      <c r="T10" s="306" t="s">
        <v>71</v>
      </c>
      <c r="U10" s="306" t="s">
        <v>72</v>
      </c>
      <c r="V10" s="306" t="s">
        <v>71</v>
      </c>
      <c r="W10" s="306" t="s">
        <v>72</v>
      </c>
      <c r="X10" s="306" t="s">
        <v>71</v>
      </c>
      <c r="Y10" s="306" t="s">
        <v>72</v>
      </c>
      <c r="Z10" s="388"/>
      <c r="AA10" s="366"/>
      <c r="AB10" s="389"/>
      <c r="AC10" s="389"/>
      <c r="AD10" s="390"/>
      <c r="AE10" s="298" t="s">
        <v>73</v>
      </c>
      <c r="AF10" s="299" t="s">
        <v>74</v>
      </c>
      <c r="AG10" s="298" t="s">
        <v>73</v>
      </c>
      <c r="AH10" s="299" t="s">
        <v>74</v>
      </c>
      <c r="AI10" s="300" t="s">
        <v>75</v>
      </c>
      <c r="AJ10" s="301" t="s">
        <v>74</v>
      </c>
      <c r="AK10" s="298" t="s">
        <v>75</v>
      </c>
      <c r="AL10" s="299" t="s">
        <v>74</v>
      </c>
      <c r="AM10" s="298" t="s">
        <v>73</v>
      </c>
      <c r="AN10" s="299" t="s">
        <v>74</v>
      </c>
      <c r="AO10" s="375"/>
      <c r="AP10" s="376"/>
      <c r="AQ10" s="383"/>
      <c r="AR10" s="386"/>
      <c r="AS10" s="361"/>
      <c r="AT10" s="361"/>
      <c r="AU10" s="361"/>
      <c r="AV10" s="361"/>
      <c r="AW10" s="361"/>
      <c r="AX10" s="361"/>
      <c r="AY10" s="361"/>
      <c r="AZ10" s="361"/>
      <c r="BA10" s="361"/>
      <c r="BB10" s="361"/>
      <c r="BC10" s="361"/>
      <c r="BD10" s="361"/>
      <c r="BE10" s="361"/>
      <c r="BF10" s="361"/>
      <c r="BG10" s="378"/>
      <c r="BH10" s="364"/>
      <c r="BI10" s="371"/>
      <c r="BJ10" s="382"/>
      <c r="BK10" s="371"/>
      <c r="BL10" s="371"/>
      <c r="BM10" s="367"/>
      <c r="BN10" s="367"/>
      <c r="BO10" s="298" t="s">
        <v>76</v>
      </c>
      <c r="BP10" s="299" t="s">
        <v>77</v>
      </c>
      <c r="BQ10" s="300" t="s">
        <v>78</v>
      </c>
      <c r="BR10" s="302" t="s">
        <v>77</v>
      </c>
      <c r="BS10" s="359"/>
      <c r="BT10" s="359"/>
      <c r="BU10" s="359"/>
      <c r="BV10" s="359"/>
      <c r="BW10" s="371"/>
      <c r="BX10" s="350"/>
      <c r="BY10" s="350"/>
    </row>
    <row r="11" spans="1:77" s="27" customFormat="1" ht="48" customHeight="1" x14ac:dyDescent="0.2">
      <c r="A11" s="21">
        <v>1</v>
      </c>
      <c r="B11" s="22">
        <v>2</v>
      </c>
      <c r="C11" s="21">
        <v>3</v>
      </c>
      <c r="D11" s="22">
        <v>4</v>
      </c>
      <c r="E11" s="21">
        <v>5</v>
      </c>
      <c r="F11" s="21">
        <v>6</v>
      </c>
      <c r="G11" s="21">
        <v>7</v>
      </c>
      <c r="H11" s="22">
        <v>8</v>
      </c>
      <c r="I11" s="357">
        <v>9</v>
      </c>
      <c r="J11" s="357"/>
      <c r="K11" s="22">
        <v>10</v>
      </c>
      <c r="L11" s="21">
        <v>11</v>
      </c>
      <c r="M11" s="21">
        <v>12</v>
      </c>
      <c r="N11" s="21">
        <v>13</v>
      </c>
      <c r="O11" s="21">
        <v>14</v>
      </c>
      <c r="P11" s="21">
        <v>15</v>
      </c>
      <c r="Q11" s="21">
        <v>16</v>
      </c>
      <c r="R11" s="21">
        <v>17</v>
      </c>
      <c r="S11" s="21">
        <v>18</v>
      </c>
      <c r="T11" s="21">
        <v>19</v>
      </c>
      <c r="U11" s="21">
        <v>20</v>
      </c>
      <c r="V11" s="21">
        <v>21</v>
      </c>
      <c r="W11" s="21">
        <v>22</v>
      </c>
      <c r="X11" s="21">
        <v>23</v>
      </c>
      <c r="Y11" s="21">
        <v>24</v>
      </c>
      <c r="Z11" s="23" t="s">
        <v>79</v>
      </c>
      <c r="AA11" s="22">
        <v>26</v>
      </c>
      <c r="AB11" s="21">
        <v>27</v>
      </c>
      <c r="AC11" s="22">
        <v>28</v>
      </c>
      <c r="AD11" s="23" t="s">
        <v>80</v>
      </c>
      <c r="AE11" s="24">
        <v>30</v>
      </c>
      <c r="AF11" s="23">
        <v>31</v>
      </c>
      <c r="AG11" s="24">
        <v>32</v>
      </c>
      <c r="AH11" s="23">
        <v>33</v>
      </c>
      <c r="AI11" s="24">
        <v>34</v>
      </c>
      <c r="AJ11" s="23">
        <v>35</v>
      </c>
      <c r="AK11" s="24">
        <v>36</v>
      </c>
      <c r="AL11" s="22">
        <v>37</v>
      </c>
      <c r="AM11" s="24">
        <v>38</v>
      </c>
      <c r="AN11" s="22">
        <v>39</v>
      </c>
      <c r="AO11" s="22" t="s">
        <v>81</v>
      </c>
      <c r="AP11" s="22" t="s">
        <v>82</v>
      </c>
      <c r="AQ11" s="21">
        <v>42</v>
      </c>
      <c r="AR11" s="21">
        <v>43</v>
      </c>
      <c r="AS11" s="21">
        <v>44</v>
      </c>
      <c r="AT11" s="21">
        <v>45</v>
      </c>
      <c r="AU11" s="21">
        <v>46</v>
      </c>
      <c r="AV11" s="21">
        <v>47</v>
      </c>
      <c r="AW11" s="21">
        <v>48</v>
      </c>
      <c r="AX11" s="21">
        <v>49</v>
      </c>
      <c r="AY11" s="21">
        <v>50</v>
      </c>
      <c r="AZ11" s="21">
        <v>51</v>
      </c>
      <c r="BA11" s="21">
        <v>52</v>
      </c>
      <c r="BB11" s="21">
        <v>53</v>
      </c>
      <c r="BC11" s="21">
        <v>54</v>
      </c>
      <c r="BD11" s="296">
        <v>55</v>
      </c>
      <c r="BE11" s="21">
        <v>56</v>
      </c>
      <c r="BF11" s="21">
        <v>57</v>
      </c>
      <c r="BG11" s="23" t="s">
        <v>83</v>
      </c>
      <c r="BH11" s="23">
        <v>59</v>
      </c>
      <c r="BI11" s="23" t="s">
        <v>18335</v>
      </c>
      <c r="BJ11" s="25">
        <v>61</v>
      </c>
      <c r="BK11" s="26" t="s">
        <v>18339</v>
      </c>
      <c r="BL11" s="26" t="s">
        <v>18340</v>
      </c>
      <c r="BM11" s="21">
        <v>64</v>
      </c>
      <c r="BN11" s="21" t="s">
        <v>18336</v>
      </c>
      <c r="BO11" s="21">
        <v>65</v>
      </c>
      <c r="BP11" s="21">
        <v>66</v>
      </c>
      <c r="BQ11" s="21">
        <v>67</v>
      </c>
      <c r="BR11" s="26" t="s">
        <v>18337</v>
      </c>
      <c r="BS11" s="21">
        <v>69</v>
      </c>
      <c r="BT11" s="21">
        <v>70</v>
      </c>
      <c r="BU11" s="21">
        <v>71</v>
      </c>
      <c r="BV11" s="21">
        <v>72</v>
      </c>
      <c r="BW11" s="23" t="s">
        <v>18338</v>
      </c>
      <c r="BX11" s="24" t="s">
        <v>18341</v>
      </c>
      <c r="BY11" s="21">
        <v>75</v>
      </c>
    </row>
    <row r="12" spans="1:77" ht="27.2" customHeight="1" x14ac:dyDescent="0.25">
      <c r="A12" s="28" t="s">
        <v>84</v>
      </c>
      <c r="B12" s="29"/>
      <c r="C12" s="29"/>
      <c r="D12" s="30"/>
      <c r="E12" s="30"/>
      <c r="F12" s="31">
        <f>SUM(F13:F1013)</f>
        <v>0</v>
      </c>
      <c r="G12" s="32"/>
      <c r="H12" s="33"/>
      <c r="I12" s="34"/>
      <c r="J12" s="29"/>
      <c r="K12" s="35"/>
      <c r="L12" s="30"/>
      <c r="M12" s="30"/>
      <c r="N12" s="30"/>
      <c r="O12" s="30"/>
      <c r="P12" s="30"/>
      <c r="Q12" s="30"/>
      <c r="R12" s="30"/>
      <c r="S12" s="358"/>
      <c r="T12" s="358"/>
      <c r="U12" s="358"/>
      <c r="V12" s="358"/>
      <c r="W12" s="358"/>
      <c r="X12" s="358"/>
      <c r="Y12" s="358"/>
      <c r="Z12" s="36"/>
      <c r="AA12" s="35"/>
      <c r="AB12" s="34"/>
      <c r="AC12" s="37"/>
      <c r="AD12" s="37">
        <f>SUMIF(F13:F1013,"&gt;-11",AD13:AD1013)</f>
        <v>0</v>
      </c>
      <c r="AE12" s="38"/>
      <c r="AF12" s="37"/>
      <c r="AG12" s="39"/>
      <c r="AH12" s="37">
        <f>SUM(AH13:AH1013)</f>
        <v>0</v>
      </c>
      <c r="AI12" s="40"/>
      <c r="AJ12" s="37">
        <f>SUM(AJ13:AJ1013)</f>
        <v>0</v>
      </c>
      <c r="AK12" s="39"/>
      <c r="AL12" s="41">
        <f>SUM(AL13:AL1013)</f>
        <v>0</v>
      </c>
      <c r="AM12" s="42"/>
      <c r="AN12" s="43">
        <f>SUM(AN13:AN1013)</f>
        <v>0</v>
      </c>
      <c r="AO12" s="43">
        <f>SUM(AO13:AO1013)</f>
        <v>0</v>
      </c>
      <c r="AP12" s="43">
        <f>SUMIF(F13:F1013,"&gt;-11",AP13:AP1013)</f>
        <v>0</v>
      </c>
      <c r="AQ12" s="44">
        <f t="shared" ref="AQ12:BK12" si="0">SUM(AQ13:AQ1013)</f>
        <v>0</v>
      </c>
      <c r="AR12" s="44">
        <f t="shared" si="0"/>
        <v>0</v>
      </c>
      <c r="AS12" s="44">
        <f t="shared" si="0"/>
        <v>0</v>
      </c>
      <c r="AT12" s="44">
        <f t="shared" si="0"/>
        <v>0</v>
      </c>
      <c r="AU12" s="44">
        <f t="shared" si="0"/>
        <v>0</v>
      </c>
      <c r="AV12" s="44">
        <f t="shared" si="0"/>
        <v>0</v>
      </c>
      <c r="AW12" s="44">
        <f t="shared" si="0"/>
        <v>0</v>
      </c>
      <c r="AX12" s="44">
        <f t="shared" si="0"/>
        <v>0</v>
      </c>
      <c r="AY12" s="44">
        <f t="shared" si="0"/>
        <v>0</v>
      </c>
      <c r="AZ12" s="44">
        <f t="shared" si="0"/>
        <v>0</v>
      </c>
      <c r="BA12" s="44">
        <f t="shared" si="0"/>
        <v>0</v>
      </c>
      <c r="BB12" s="44">
        <f t="shared" si="0"/>
        <v>0</v>
      </c>
      <c r="BC12" s="44">
        <f t="shared" si="0"/>
        <v>0</v>
      </c>
      <c r="BD12" s="44">
        <f t="shared" si="0"/>
        <v>0</v>
      </c>
      <c r="BE12" s="44">
        <f t="shared" si="0"/>
        <v>0</v>
      </c>
      <c r="BF12" s="44">
        <f t="shared" si="0"/>
        <v>0</v>
      </c>
      <c r="BG12" s="45">
        <f t="shared" si="0"/>
        <v>0</v>
      </c>
      <c r="BH12" s="347">
        <f>AVERAGE(BH13:BH1013)</f>
        <v>0</v>
      </c>
      <c r="BI12" s="45">
        <f t="shared" si="0"/>
        <v>0</v>
      </c>
      <c r="BJ12" s="44">
        <f t="shared" si="0"/>
        <v>0</v>
      </c>
      <c r="BK12" s="45">
        <f t="shared" si="0"/>
        <v>0</v>
      </c>
      <c r="BL12" s="46">
        <f>SUMIF(F13:F1013,"&gt;-11",BL13:BL1013)</f>
        <v>0</v>
      </c>
      <c r="BM12" s="44">
        <f>SUM(BM13:BM1013)</f>
        <v>0</v>
      </c>
      <c r="BN12" s="44">
        <f>SUM(BN13:BN1013)</f>
        <v>0</v>
      </c>
      <c r="BO12" s="44">
        <f>SUM(BO13:BO1013)</f>
        <v>0</v>
      </c>
      <c r="BP12" s="44">
        <f>SUM(BP13:BP1013)</f>
        <v>0</v>
      </c>
      <c r="BQ12" s="44">
        <f>SUM(BQ13:BQ1013)</f>
        <v>0</v>
      </c>
      <c r="BR12" s="46">
        <f t="shared" ref="BR12:BY12" si="1">SUMIF($F13:$F1013,"&gt;-11",BR13:BR1013)</f>
        <v>0</v>
      </c>
      <c r="BS12" s="44">
        <f t="shared" si="1"/>
        <v>0</v>
      </c>
      <c r="BT12" s="44">
        <f t="shared" si="1"/>
        <v>0</v>
      </c>
      <c r="BU12" s="44">
        <f t="shared" si="1"/>
        <v>0</v>
      </c>
      <c r="BV12" s="44">
        <f t="shared" si="1"/>
        <v>0</v>
      </c>
      <c r="BW12" s="46">
        <f t="shared" si="1"/>
        <v>0</v>
      </c>
      <c r="BX12" s="44">
        <f t="shared" si="1"/>
        <v>0</v>
      </c>
      <c r="BY12" s="44">
        <f t="shared" si="1"/>
        <v>0</v>
      </c>
    </row>
    <row r="13" spans="1:77" s="317" customFormat="1" ht="31.5" customHeight="1" x14ac:dyDescent="0.2">
      <c r="A13" s="326"/>
      <c r="B13" s="307" t="str">
        <f t="shared" ref="B13" si="2">IF(A13&gt;"", VLOOKUP(A13,Categories,2,0),"")</f>
        <v/>
      </c>
      <c r="C13" s="327"/>
      <c r="D13" s="307" t="str">
        <f t="shared" ref="D13" si="3">IF(B13&gt;"", VLOOKUP(C13,Functions_Classes,2,0),"")</f>
        <v/>
      </c>
      <c r="E13" s="328"/>
      <c r="F13" s="329"/>
      <c r="G13" s="330" t="s">
        <v>86</v>
      </c>
      <c r="H13" s="308">
        <f t="shared" ref="H13" si="4">IF(C13&gt;"", VLOOKUP(C13,Functions_Classes,3,0),)</f>
        <v>0</v>
      </c>
      <c r="I13" s="323"/>
      <c r="J13" s="323"/>
      <c r="K13" s="309">
        <f t="shared" ref="K13" si="5">IF(I13&gt;0, VLOOKUP(I13,Vechime_min,2,1),)</f>
        <v>0</v>
      </c>
      <c r="L13" s="328"/>
      <c r="M13" s="328"/>
      <c r="N13" s="328"/>
      <c r="O13" s="328"/>
      <c r="P13" s="331"/>
      <c r="Q13" s="331"/>
      <c r="R13" s="332"/>
      <c r="S13" s="333"/>
      <c r="T13" s="332"/>
      <c r="U13" s="333"/>
      <c r="V13" s="332"/>
      <c r="W13" s="333"/>
      <c r="X13" s="332"/>
      <c r="Y13" s="333"/>
      <c r="Z13" s="309">
        <f t="shared" ref="Z13" si="6">IF(H13&gt;0,MAX(MIN(SUM(H13)+SUM(K13,0)+SUM(L13:Y13),130),1),)</f>
        <v>0</v>
      </c>
      <c r="AA13" s="310">
        <f t="shared" ref="AA13" si="7">IF(H13&gt;0,VLOOKUP(Z13,Class_coeficient,2,0),)</f>
        <v>0</v>
      </c>
      <c r="AB13" s="334"/>
      <c r="AC13" s="311">
        <f t="shared" ref="AC13:AC76" si="8">IF(AB13&gt;"",VLOOKUP(LEFT(AB13,250),Categorii_referinta,2,0),)</f>
        <v>0</v>
      </c>
      <c r="AD13" s="312">
        <f t="shared" ref="AD13" si="9">CEILING((AA13*AC13*F13),10)</f>
        <v>0</v>
      </c>
      <c r="AE13" s="335"/>
      <c r="AF13" s="312">
        <f t="shared" ref="AF13" si="10">IF(AE13&gt;"",IF(F13&gt;0, VLOOKUP(AE13,Grad_didactic_values,2,0)*F13,),)</f>
        <v>0</v>
      </c>
      <c r="AG13" s="326"/>
      <c r="AH13" s="313">
        <f t="shared" ref="AH13" si="11">IF(AG13&gt;"",VLOOKUP(AG13,Grad_values,2,0)*F13,)</f>
        <v>0</v>
      </c>
      <c r="AI13" s="336"/>
      <c r="AJ13" s="313">
        <f t="shared" ref="AJ13" si="12">IF(AI13&gt;"",VLOOKUP(AI13,Grad_stiintific,2,0)*F13,)*IF($S$4="DA",1,0.5)</f>
        <v>0</v>
      </c>
      <c r="AK13" s="326"/>
      <c r="AL13" s="313">
        <f t="shared" ref="AL13" si="13">IF(AK13&gt;"",VLOOKUP(AK13,Titlu_onorific,2,0)*F13,)</f>
        <v>0</v>
      </c>
      <c r="AM13" s="345"/>
      <c r="AN13" s="313">
        <f t="shared" ref="AN13:AN76" si="14">IF(AM13&gt;"",VLOOKUP(AM13,Grad_managerial_values,2,0)*F13,)</f>
        <v>0</v>
      </c>
      <c r="AO13" s="314">
        <f>IF(AC13=1400,0, F13*1300)</f>
        <v>0</v>
      </c>
      <c r="AP13" s="315">
        <f>IF(OR(AND(B13="GRUP_A1",IF(IFERROR(MATCH(CONCATENATE("I",Tabel!$N$4),inst_performance,0),0)&gt;0,0,1)),B13="Grup_A5",B13="Grup_B1"),0,(AD13+AF13)*0.1)</f>
        <v>0</v>
      </c>
      <c r="AQ13" s="337"/>
      <c r="AR13" s="339"/>
      <c r="AS13" s="339"/>
      <c r="AT13" s="339"/>
      <c r="AU13" s="339"/>
      <c r="AV13" s="339"/>
      <c r="AW13" s="339"/>
      <c r="AX13" s="339"/>
      <c r="AY13" s="339"/>
      <c r="AZ13" s="339"/>
      <c r="BA13" s="339"/>
      <c r="BB13" s="339"/>
      <c r="BC13" s="339"/>
      <c r="BD13" s="339"/>
      <c r="BE13" s="339"/>
      <c r="BF13" s="339"/>
      <c r="BG13" s="315">
        <f>AP13+AQ13+AR13+AS13+AT13+AU13+AV13+AW13+AX13+AY13+AZ13+BA13+BB13+BC13+BD13+BE13+BF13</f>
        <v>0</v>
      </c>
      <c r="BH13" s="346">
        <f>IF(AD13&gt;0,BG13/AD13,)</f>
        <v>0</v>
      </c>
      <c r="BI13" s="315">
        <f>AD13+AF13+AH13+AJ13+AL13+AN13+AO13+BG13</f>
        <v>0</v>
      </c>
      <c r="BJ13" s="341"/>
      <c r="BK13" s="315">
        <f t="shared" ref="BK13" si="15">IF(BI13&lt;BJ13,BJ13-BI13,0)</f>
        <v>0</v>
      </c>
      <c r="BL13" s="315">
        <f>IF(AND(BI13&gt;BJ13,BI13&lt;5500*F13),5500*F13-BI13,0)</f>
        <v>0</v>
      </c>
      <c r="BM13" s="340"/>
      <c r="BN13" s="342"/>
      <c r="BO13" s="343"/>
      <c r="BP13" s="340"/>
      <c r="BQ13" s="344"/>
      <c r="BR13" s="315">
        <f>AD13/169*1/2*BQ13</f>
        <v>0</v>
      </c>
      <c r="BS13" s="344"/>
      <c r="BT13" s="344"/>
      <c r="BU13" s="344"/>
      <c r="BV13" s="344"/>
      <c r="BW13" s="315">
        <f t="shared" ref="BW13" si="16">BI13+BK13+BL13+BM13+BP13+BR13+BS13+BT13+BU13+BV13</f>
        <v>0</v>
      </c>
      <c r="BX13" s="322"/>
      <c r="BY13" s="316"/>
    </row>
    <row r="14" spans="1:77" s="317" customFormat="1" ht="31.5" customHeight="1" x14ac:dyDescent="0.2">
      <c r="A14" s="326"/>
      <c r="B14" s="307" t="str">
        <f t="shared" ref="B14" si="17">IF(A14&gt;"", VLOOKUP(A14,Categories,2,0),"")</f>
        <v/>
      </c>
      <c r="C14" s="327"/>
      <c r="D14" s="307" t="str">
        <f t="shared" ref="D14" si="18">IF(B14&gt;"", VLOOKUP(C14,Functions_Classes,2,0),"")</f>
        <v/>
      </c>
      <c r="E14" s="328"/>
      <c r="F14" s="329"/>
      <c r="G14" s="330" t="s">
        <v>86</v>
      </c>
      <c r="H14" s="308">
        <f t="shared" ref="H14" si="19">IF(C14&gt;"", VLOOKUP(C14,Functions_Classes,3,0),)</f>
        <v>0</v>
      </c>
      <c r="I14" s="323"/>
      <c r="J14" s="323"/>
      <c r="K14" s="309">
        <f t="shared" ref="K14" si="20">IF(I14&gt;0, VLOOKUP(I14,Vechime_min,2,1),)</f>
        <v>0</v>
      </c>
      <c r="L14" s="328"/>
      <c r="M14" s="328"/>
      <c r="N14" s="328"/>
      <c r="O14" s="328"/>
      <c r="P14" s="331"/>
      <c r="Q14" s="331"/>
      <c r="R14" s="332"/>
      <c r="S14" s="333"/>
      <c r="T14" s="332"/>
      <c r="U14" s="333"/>
      <c r="V14" s="332"/>
      <c r="W14" s="333"/>
      <c r="X14" s="332"/>
      <c r="Y14" s="333"/>
      <c r="Z14" s="309">
        <f t="shared" ref="Z14" si="21">IF(H14&gt;0,MAX(MIN(SUM(H14)+SUM(K14,0)+SUM(L14:Y14),130),1),)</f>
        <v>0</v>
      </c>
      <c r="AA14" s="310">
        <f t="shared" ref="AA14" si="22">IF(H14&gt;0,VLOOKUP(Z14,Class_coeficient,2,0),)</f>
        <v>0</v>
      </c>
      <c r="AB14" s="334"/>
      <c r="AC14" s="311">
        <f t="shared" si="8"/>
        <v>0</v>
      </c>
      <c r="AD14" s="312">
        <f t="shared" ref="AD14" si="23">CEILING((AA14*AC14*F14),10)</f>
        <v>0</v>
      </c>
      <c r="AE14" s="335"/>
      <c r="AF14" s="312">
        <f t="shared" ref="AF14" si="24">IF(AE14&gt;"",IF(F14&gt;0, VLOOKUP(AE14,Grad_didactic_values,2,0)*F14,),)</f>
        <v>0</v>
      </c>
      <c r="AG14" s="326"/>
      <c r="AH14" s="313">
        <f t="shared" ref="AH14" si="25">IF(AG14&gt;"",VLOOKUP(AG14,Grad_values,2,0)*F14,)</f>
        <v>0</v>
      </c>
      <c r="AI14" s="336"/>
      <c r="AJ14" s="313">
        <f t="shared" ref="AJ14" si="26">IF(AI14&gt;"",VLOOKUP(AI14,Grad_stiintific,2,0)*F14,)*IF($S$4="DA",1,0.5)</f>
        <v>0</v>
      </c>
      <c r="AK14" s="326"/>
      <c r="AL14" s="313">
        <f t="shared" ref="AL14" si="27">IF(AK14&gt;"",VLOOKUP(AK14,Titlu_onorific,2,0)*F14,)</f>
        <v>0</v>
      </c>
      <c r="AM14" s="345"/>
      <c r="AN14" s="313">
        <f t="shared" si="14"/>
        <v>0</v>
      </c>
      <c r="AO14" s="314">
        <f>IF(AC14=1400,0, F14*1300)</f>
        <v>0</v>
      </c>
      <c r="AP14" s="315">
        <f>IF(OR(AND(B14="GRUP_A1",IF(IFERROR(MATCH(CONCATENATE("I",Tabel!$N$4),inst_performance,0),0)&gt;0,0,1)),B14="Grup_A5",B14="Grup_B1"),0,(AD14+AF14)*0.1)</f>
        <v>0</v>
      </c>
      <c r="AQ14" s="337"/>
      <c r="AR14" s="339"/>
      <c r="AS14" s="339"/>
      <c r="AT14" s="339"/>
      <c r="AU14" s="339">
        <v>0</v>
      </c>
      <c r="AV14" s="339"/>
      <c r="AW14" s="339"/>
      <c r="AX14" s="339"/>
      <c r="AY14" s="339"/>
      <c r="AZ14" s="339"/>
      <c r="BA14" s="339"/>
      <c r="BB14" s="339"/>
      <c r="BC14" s="339"/>
      <c r="BD14" s="339"/>
      <c r="BE14" s="339"/>
      <c r="BF14" s="339"/>
      <c r="BG14" s="315">
        <f>AP14+AQ14+AR14+AS14+AT14+AU14+AV14+AW14+AX14+AY14+AZ14+BA14+BB14+BC14+BD14+BE14+BF14</f>
        <v>0</v>
      </c>
      <c r="BH14" s="346">
        <f>IF(AD14&gt;0,BG14/AD14,)</f>
        <v>0</v>
      </c>
      <c r="BI14" s="315">
        <f>AD14+AF14+AH14+AJ14+AL14+AN14+AO14+BG14</f>
        <v>0</v>
      </c>
      <c r="BJ14" s="341"/>
      <c r="BK14" s="315">
        <f t="shared" ref="BK14" si="28">IF(BI14&lt;BJ14,BJ14-BI14,0)</f>
        <v>0</v>
      </c>
      <c r="BL14" s="315">
        <f>IF(AND(BI14&gt;BJ14,BI14&lt;5500*F14),5500*F14-BI14,0)</f>
        <v>0</v>
      </c>
      <c r="BM14" s="340"/>
      <c r="BN14" s="342"/>
      <c r="BO14" s="343"/>
      <c r="BP14" s="340"/>
      <c r="BQ14" s="344"/>
      <c r="BR14" s="315">
        <f>AD14/169*1/2*BQ14</f>
        <v>0</v>
      </c>
      <c r="BS14" s="344"/>
      <c r="BT14" s="344"/>
      <c r="BU14" s="344"/>
      <c r="BV14" s="344"/>
      <c r="BW14" s="315">
        <f t="shared" ref="BW14" si="29">BI14+BK14+BL14+BM14+BP14+BR14+BS14+BT14+BU14+BV14</f>
        <v>0</v>
      </c>
      <c r="BX14" s="322"/>
      <c r="BY14" s="316"/>
    </row>
    <row r="15" spans="1:77" x14ac:dyDescent="0.25">
      <c r="A15" s="326"/>
      <c r="B15" s="307" t="str">
        <f t="shared" ref="B15:B77" si="30">IF(A15&gt;"", VLOOKUP(A15,Categories,2,0),"")</f>
        <v/>
      </c>
      <c r="C15" s="327"/>
      <c r="D15" s="307" t="str">
        <f t="shared" ref="D15:D77" si="31">IF(B15&gt;"", VLOOKUP(C15,Functions_Classes,2,0),"")</f>
        <v/>
      </c>
      <c r="E15" s="328"/>
      <c r="F15" s="329"/>
      <c r="G15" s="330" t="s">
        <v>86</v>
      </c>
      <c r="H15" s="308">
        <f t="shared" ref="H15:H77" si="32">IF(C15&gt;"", VLOOKUP(C15,Functions_Classes,3,0),)</f>
        <v>0</v>
      </c>
      <c r="I15" s="323"/>
      <c r="J15" s="323"/>
      <c r="K15" s="309">
        <f t="shared" ref="K15:K77" si="33">IF(I15&gt;0, VLOOKUP(I15,Vechime_min,2,1),)</f>
        <v>0</v>
      </c>
      <c r="L15" s="328"/>
      <c r="M15" s="328"/>
      <c r="N15" s="328"/>
      <c r="O15" s="328"/>
      <c r="P15" s="331"/>
      <c r="Q15" s="331"/>
      <c r="R15" s="332"/>
      <c r="S15" s="333"/>
      <c r="T15" s="332"/>
      <c r="U15" s="333"/>
      <c r="V15" s="332"/>
      <c r="W15" s="333"/>
      <c r="X15" s="332"/>
      <c r="Y15" s="333"/>
      <c r="Z15" s="309">
        <f t="shared" ref="Z15:Z77" si="34">IF(H15&gt;0,MAX(MIN(SUM(H15)+SUM(K15,0)+SUM(L15:Y15),130),1),)</f>
        <v>0</v>
      </c>
      <c r="AA15" s="310">
        <f t="shared" ref="AA15:AA77" si="35">IF(H15&gt;0,VLOOKUP(Z15,Class_coeficient,2,0),)</f>
        <v>0</v>
      </c>
      <c r="AB15" s="334"/>
      <c r="AC15" s="311">
        <f t="shared" si="8"/>
        <v>0</v>
      </c>
      <c r="AD15" s="312">
        <f t="shared" ref="AD15:AD77" si="36">CEILING((AA15*AC15*F15),10)</f>
        <v>0</v>
      </c>
      <c r="AE15" s="335"/>
      <c r="AF15" s="312">
        <f t="shared" ref="AF15:AF77" si="37">IF(AE15&gt;"",IF(F15&gt;0, VLOOKUP(AE15,Grad_didactic_values,2,0)*F15,),)</f>
        <v>0</v>
      </c>
      <c r="AG15" s="326"/>
      <c r="AH15" s="313">
        <f t="shared" ref="AH15:AH77" si="38">IF(AG15&gt;"",VLOOKUP(AG15,Grad_values,2,0)*F15,)</f>
        <v>0</v>
      </c>
      <c r="AI15" s="336"/>
      <c r="AJ15" s="313">
        <f t="shared" ref="AJ15:AJ77" si="39">IF(AI15&gt;"",VLOOKUP(AI15,Grad_stiintific,2,0)*F15,)*IF($S$4="DA",1,0.5)</f>
        <v>0</v>
      </c>
      <c r="AK15" s="326"/>
      <c r="AL15" s="313">
        <f t="shared" ref="AL15:AL77" si="40">IF(AK15&gt;"",VLOOKUP(AK15,Titlu_onorific,2,0)*F15,)</f>
        <v>0</v>
      </c>
      <c r="AM15" s="345"/>
      <c r="AN15" s="313">
        <f t="shared" si="14"/>
        <v>0</v>
      </c>
      <c r="AO15" s="314">
        <f t="shared" ref="AO15:AO77" si="41">IF(AC15=1400,0, F15*1300)</f>
        <v>0</v>
      </c>
      <c r="AP15" s="315">
        <f>IF(OR(AND(B15="GRUP_A1",IF(IFERROR(MATCH(CONCATENATE("I",Tabel!$N$4),inst_performance,0),0)&gt;0,0,1)),B15="Grup_A5",B15="Grup_B1"),0,(AD15+AF15)*0.1)</f>
        <v>0</v>
      </c>
      <c r="AQ15" s="337"/>
      <c r="AR15" s="339"/>
      <c r="AS15" s="339"/>
      <c r="AT15" s="339"/>
      <c r="AU15" s="339"/>
      <c r="AV15" s="339"/>
      <c r="AW15" s="339"/>
      <c r="AX15" s="339"/>
      <c r="AY15" s="339"/>
      <c r="AZ15" s="339"/>
      <c r="BA15" s="339"/>
      <c r="BB15" s="339"/>
      <c r="BC15" s="339"/>
      <c r="BD15" s="339"/>
      <c r="BE15" s="339"/>
      <c r="BF15" s="339"/>
      <c r="BG15" s="315">
        <f t="shared" ref="BG15:BG77" si="42">AP15+AQ15+AR15+AS15+AT15+AU15+AV15+AW15+AX15+AY15+AZ15+BA15+BB15+BC15+BD15+BE15+BF15</f>
        <v>0</v>
      </c>
      <c r="BH15" s="346">
        <f t="shared" ref="BH15:BH77" si="43">IF(AD15&gt;0,BG15/AD15,)</f>
        <v>0</v>
      </c>
      <c r="BI15" s="315">
        <f t="shared" ref="BI15:BI77" si="44">AD15+AF15+AH15+AJ15+AL15+AN15+AO15+BG15</f>
        <v>0</v>
      </c>
      <c r="BJ15" s="341"/>
      <c r="BK15" s="315">
        <f t="shared" ref="BK15:BK77" si="45">IF(BI15&lt;BJ15,BJ15-BI15,0)</f>
        <v>0</v>
      </c>
      <c r="BL15" s="315">
        <f t="shared" ref="BL15:BL77" si="46">IF(AND(BI15&gt;BJ15,BI15&lt;5500*F15),5500*F15-BI15,0)</f>
        <v>0</v>
      </c>
      <c r="BM15" s="340"/>
      <c r="BN15" s="342"/>
      <c r="BO15" s="343"/>
      <c r="BP15" s="340"/>
      <c r="BQ15" s="344"/>
      <c r="BR15" s="315">
        <f t="shared" ref="BR15:BR77" si="47">AD15/169*1/2*BQ15</f>
        <v>0</v>
      </c>
      <c r="BS15" s="344"/>
      <c r="BT15" s="344"/>
      <c r="BU15" s="344"/>
      <c r="BV15" s="344"/>
      <c r="BW15" s="315">
        <f t="shared" ref="BW15:BW77" si="48">BI15+BK15+BL15+BM15+BP15+BR15+BS15+BT15+BU15+BV15</f>
        <v>0</v>
      </c>
      <c r="BX15" s="322"/>
      <c r="BY15" s="316"/>
    </row>
    <row r="16" spans="1:77" x14ac:dyDescent="0.25">
      <c r="A16" s="326"/>
      <c r="B16" s="307" t="str">
        <f t="shared" si="30"/>
        <v/>
      </c>
      <c r="C16" s="327"/>
      <c r="D16" s="307" t="str">
        <f t="shared" si="31"/>
        <v/>
      </c>
      <c r="E16" s="328"/>
      <c r="F16" s="329"/>
      <c r="G16" s="330" t="s">
        <v>86</v>
      </c>
      <c r="H16" s="308">
        <f t="shared" si="32"/>
        <v>0</v>
      </c>
      <c r="I16" s="323"/>
      <c r="J16" s="323"/>
      <c r="K16" s="309">
        <f t="shared" si="33"/>
        <v>0</v>
      </c>
      <c r="L16" s="328"/>
      <c r="M16" s="328"/>
      <c r="N16" s="328"/>
      <c r="O16" s="328"/>
      <c r="P16" s="331"/>
      <c r="Q16" s="331"/>
      <c r="R16" s="332"/>
      <c r="S16" s="333"/>
      <c r="T16" s="332"/>
      <c r="U16" s="333"/>
      <c r="V16" s="332"/>
      <c r="W16" s="333"/>
      <c r="X16" s="332"/>
      <c r="Y16" s="333"/>
      <c r="Z16" s="309">
        <f t="shared" si="34"/>
        <v>0</v>
      </c>
      <c r="AA16" s="310">
        <f t="shared" si="35"/>
        <v>0</v>
      </c>
      <c r="AB16" s="334"/>
      <c r="AC16" s="311">
        <f t="shared" si="8"/>
        <v>0</v>
      </c>
      <c r="AD16" s="312">
        <f t="shared" si="36"/>
        <v>0</v>
      </c>
      <c r="AE16" s="335"/>
      <c r="AF16" s="312">
        <f t="shared" si="37"/>
        <v>0</v>
      </c>
      <c r="AG16" s="326"/>
      <c r="AH16" s="313">
        <f t="shared" si="38"/>
        <v>0</v>
      </c>
      <c r="AI16" s="336"/>
      <c r="AJ16" s="313">
        <f t="shared" si="39"/>
        <v>0</v>
      </c>
      <c r="AK16" s="326"/>
      <c r="AL16" s="313">
        <f t="shared" si="40"/>
        <v>0</v>
      </c>
      <c r="AM16" s="345"/>
      <c r="AN16" s="313">
        <f t="shared" si="14"/>
        <v>0</v>
      </c>
      <c r="AO16" s="314">
        <f t="shared" si="41"/>
        <v>0</v>
      </c>
      <c r="AP16" s="315">
        <f>IF(OR(AND(B16="GRUP_A1",IF(IFERROR(MATCH(CONCATENATE("I",Tabel!$N$4),inst_performance,0),0)&gt;0,0,1)),B16="Grup_A5",B16="Grup_B1"),0,(AD16+AF16)*0.1)</f>
        <v>0</v>
      </c>
      <c r="AQ16" s="337"/>
      <c r="AR16" s="339"/>
      <c r="AS16" s="339"/>
      <c r="AT16" s="339"/>
      <c r="AU16" s="339"/>
      <c r="AV16" s="339"/>
      <c r="AW16" s="339"/>
      <c r="AX16" s="339"/>
      <c r="AY16" s="339"/>
      <c r="AZ16" s="339"/>
      <c r="BA16" s="339"/>
      <c r="BB16" s="339"/>
      <c r="BC16" s="339"/>
      <c r="BD16" s="339"/>
      <c r="BE16" s="339"/>
      <c r="BF16" s="339"/>
      <c r="BG16" s="315">
        <f t="shared" si="42"/>
        <v>0</v>
      </c>
      <c r="BH16" s="346">
        <f t="shared" si="43"/>
        <v>0</v>
      </c>
      <c r="BI16" s="315">
        <f t="shared" si="44"/>
        <v>0</v>
      </c>
      <c r="BJ16" s="341"/>
      <c r="BK16" s="315">
        <f t="shared" si="45"/>
        <v>0</v>
      </c>
      <c r="BL16" s="315">
        <f t="shared" si="46"/>
        <v>0</v>
      </c>
      <c r="BM16" s="340"/>
      <c r="BN16" s="342"/>
      <c r="BO16" s="343"/>
      <c r="BP16" s="340"/>
      <c r="BQ16" s="344"/>
      <c r="BR16" s="315">
        <f t="shared" si="47"/>
        <v>0</v>
      </c>
      <c r="BS16" s="344"/>
      <c r="BT16" s="344"/>
      <c r="BU16" s="344"/>
      <c r="BV16" s="344"/>
      <c r="BW16" s="315">
        <f t="shared" si="48"/>
        <v>0</v>
      </c>
      <c r="BX16" s="322"/>
      <c r="BY16" s="316"/>
    </row>
    <row r="17" spans="1:77" x14ac:dyDescent="0.25">
      <c r="A17" s="326"/>
      <c r="B17" s="307" t="str">
        <f t="shared" si="30"/>
        <v/>
      </c>
      <c r="C17" s="327"/>
      <c r="D17" s="307" t="str">
        <f t="shared" si="31"/>
        <v/>
      </c>
      <c r="E17" s="328"/>
      <c r="F17" s="329"/>
      <c r="G17" s="330" t="s">
        <v>86</v>
      </c>
      <c r="H17" s="308">
        <f t="shared" si="32"/>
        <v>0</v>
      </c>
      <c r="I17" s="323"/>
      <c r="J17" s="323"/>
      <c r="K17" s="309">
        <f t="shared" si="33"/>
        <v>0</v>
      </c>
      <c r="L17" s="328"/>
      <c r="M17" s="328"/>
      <c r="N17" s="328"/>
      <c r="O17" s="328"/>
      <c r="P17" s="331"/>
      <c r="Q17" s="331"/>
      <c r="R17" s="332"/>
      <c r="S17" s="333"/>
      <c r="T17" s="332"/>
      <c r="U17" s="333"/>
      <c r="V17" s="332"/>
      <c r="W17" s="333"/>
      <c r="X17" s="332"/>
      <c r="Y17" s="333"/>
      <c r="Z17" s="309">
        <f t="shared" si="34"/>
        <v>0</v>
      </c>
      <c r="AA17" s="310">
        <f t="shared" si="35"/>
        <v>0</v>
      </c>
      <c r="AB17" s="334"/>
      <c r="AC17" s="311">
        <f t="shared" si="8"/>
        <v>0</v>
      </c>
      <c r="AD17" s="312">
        <f t="shared" si="36"/>
        <v>0</v>
      </c>
      <c r="AE17" s="335"/>
      <c r="AF17" s="312">
        <f t="shared" si="37"/>
        <v>0</v>
      </c>
      <c r="AG17" s="326"/>
      <c r="AH17" s="313">
        <f t="shared" si="38"/>
        <v>0</v>
      </c>
      <c r="AI17" s="336"/>
      <c r="AJ17" s="313">
        <f t="shared" si="39"/>
        <v>0</v>
      </c>
      <c r="AK17" s="326"/>
      <c r="AL17" s="313">
        <f t="shared" si="40"/>
        <v>0</v>
      </c>
      <c r="AM17" s="345"/>
      <c r="AN17" s="313">
        <f t="shared" si="14"/>
        <v>0</v>
      </c>
      <c r="AO17" s="314">
        <f t="shared" si="41"/>
        <v>0</v>
      </c>
      <c r="AP17" s="315">
        <f>IF(OR(AND(B17="GRUP_A1",IF(IFERROR(MATCH(CONCATENATE("I",Tabel!$N$4),inst_performance,0),0)&gt;0,0,1)),B17="Grup_A5",B17="Grup_B1"),0,(AD17+AF17)*0.1)</f>
        <v>0</v>
      </c>
      <c r="AQ17" s="337"/>
      <c r="AR17" s="339"/>
      <c r="AS17" s="339"/>
      <c r="AT17" s="339"/>
      <c r="AU17" s="339"/>
      <c r="AV17" s="339"/>
      <c r="AW17" s="339"/>
      <c r="AX17" s="339"/>
      <c r="AY17" s="339"/>
      <c r="AZ17" s="339"/>
      <c r="BA17" s="339"/>
      <c r="BB17" s="339"/>
      <c r="BC17" s="339"/>
      <c r="BD17" s="339"/>
      <c r="BE17" s="339"/>
      <c r="BF17" s="339"/>
      <c r="BG17" s="315">
        <f t="shared" si="42"/>
        <v>0</v>
      </c>
      <c r="BH17" s="346">
        <f t="shared" si="43"/>
        <v>0</v>
      </c>
      <c r="BI17" s="315">
        <f t="shared" si="44"/>
        <v>0</v>
      </c>
      <c r="BJ17" s="341"/>
      <c r="BK17" s="315">
        <f t="shared" si="45"/>
        <v>0</v>
      </c>
      <c r="BL17" s="315">
        <f t="shared" si="46"/>
        <v>0</v>
      </c>
      <c r="BM17" s="340"/>
      <c r="BN17" s="342"/>
      <c r="BO17" s="343"/>
      <c r="BP17" s="340"/>
      <c r="BQ17" s="344"/>
      <c r="BR17" s="315">
        <f t="shared" si="47"/>
        <v>0</v>
      </c>
      <c r="BS17" s="344"/>
      <c r="BT17" s="344"/>
      <c r="BU17" s="344"/>
      <c r="BV17" s="344"/>
      <c r="BW17" s="315">
        <f t="shared" si="48"/>
        <v>0</v>
      </c>
      <c r="BX17" s="322"/>
      <c r="BY17" s="316"/>
    </row>
    <row r="18" spans="1:77" x14ac:dyDescent="0.25">
      <c r="A18" s="326"/>
      <c r="B18" s="307" t="str">
        <f t="shared" si="30"/>
        <v/>
      </c>
      <c r="C18" s="327"/>
      <c r="D18" s="307" t="str">
        <f t="shared" si="31"/>
        <v/>
      </c>
      <c r="E18" s="328"/>
      <c r="F18" s="329"/>
      <c r="G18" s="330" t="s">
        <v>86</v>
      </c>
      <c r="H18" s="308">
        <f t="shared" si="32"/>
        <v>0</v>
      </c>
      <c r="I18" s="323"/>
      <c r="J18" s="323"/>
      <c r="K18" s="309">
        <f t="shared" si="33"/>
        <v>0</v>
      </c>
      <c r="L18" s="328"/>
      <c r="M18" s="328"/>
      <c r="N18" s="328"/>
      <c r="O18" s="328"/>
      <c r="P18" s="331"/>
      <c r="Q18" s="331"/>
      <c r="R18" s="332"/>
      <c r="S18" s="333"/>
      <c r="T18" s="332"/>
      <c r="U18" s="333"/>
      <c r="V18" s="332"/>
      <c r="W18" s="333"/>
      <c r="X18" s="332"/>
      <c r="Y18" s="333"/>
      <c r="Z18" s="309">
        <f t="shared" si="34"/>
        <v>0</v>
      </c>
      <c r="AA18" s="310">
        <f t="shared" si="35"/>
        <v>0</v>
      </c>
      <c r="AB18" s="334"/>
      <c r="AC18" s="311">
        <f t="shared" si="8"/>
        <v>0</v>
      </c>
      <c r="AD18" s="312">
        <f t="shared" si="36"/>
        <v>0</v>
      </c>
      <c r="AE18" s="335"/>
      <c r="AF18" s="312">
        <f t="shared" si="37"/>
        <v>0</v>
      </c>
      <c r="AG18" s="326"/>
      <c r="AH18" s="313">
        <f t="shared" si="38"/>
        <v>0</v>
      </c>
      <c r="AI18" s="336"/>
      <c r="AJ18" s="313">
        <f t="shared" si="39"/>
        <v>0</v>
      </c>
      <c r="AK18" s="326"/>
      <c r="AL18" s="313">
        <f t="shared" si="40"/>
        <v>0</v>
      </c>
      <c r="AM18" s="345"/>
      <c r="AN18" s="313">
        <f t="shared" si="14"/>
        <v>0</v>
      </c>
      <c r="AO18" s="314">
        <f t="shared" si="41"/>
        <v>0</v>
      </c>
      <c r="AP18" s="315">
        <f>IF(OR(AND(B18="GRUP_A1",IF(IFERROR(MATCH(CONCATENATE("I",Tabel!$N$4),inst_performance,0),0)&gt;0,0,1)),B18="Grup_A5",B18="Grup_B1"),0,(AD18+AF18)*0.1)</f>
        <v>0</v>
      </c>
      <c r="AQ18" s="337"/>
      <c r="AR18" s="339"/>
      <c r="AS18" s="339"/>
      <c r="AT18" s="339"/>
      <c r="AU18" s="339"/>
      <c r="AV18" s="339"/>
      <c r="AW18" s="339"/>
      <c r="AX18" s="339"/>
      <c r="AY18" s="339"/>
      <c r="AZ18" s="339"/>
      <c r="BA18" s="339"/>
      <c r="BB18" s="339"/>
      <c r="BC18" s="339"/>
      <c r="BD18" s="339"/>
      <c r="BE18" s="339"/>
      <c r="BF18" s="339"/>
      <c r="BG18" s="315">
        <f t="shared" si="42"/>
        <v>0</v>
      </c>
      <c r="BH18" s="346">
        <f t="shared" si="43"/>
        <v>0</v>
      </c>
      <c r="BI18" s="315">
        <f t="shared" si="44"/>
        <v>0</v>
      </c>
      <c r="BJ18" s="341"/>
      <c r="BK18" s="315">
        <f t="shared" si="45"/>
        <v>0</v>
      </c>
      <c r="BL18" s="315">
        <f t="shared" si="46"/>
        <v>0</v>
      </c>
      <c r="BM18" s="340"/>
      <c r="BN18" s="342"/>
      <c r="BO18" s="343"/>
      <c r="BP18" s="340"/>
      <c r="BQ18" s="344"/>
      <c r="BR18" s="315">
        <f t="shared" si="47"/>
        <v>0</v>
      </c>
      <c r="BS18" s="344"/>
      <c r="BT18" s="344"/>
      <c r="BU18" s="344"/>
      <c r="BV18" s="344"/>
      <c r="BW18" s="315">
        <f t="shared" si="48"/>
        <v>0</v>
      </c>
      <c r="BX18" s="322"/>
      <c r="BY18" s="316"/>
    </row>
    <row r="19" spans="1:77" x14ac:dyDescent="0.25">
      <c r="A19" s="326"/>
      <c r="B19" s="307" t="str">
        <f t="shared" si="30"/>
        <v/>
      </c>
      <c r="C19" s="327"/>
      <c r="D19" s="307" t="str">
        <f t="shared" si="31"/>
        <v/>
      </c>
      <c r="E19" s="328"/>
      <c r="F19" s="329"/>
      <c r="G19" s="330" t="s">
        <v>86</v>
      </c>
      <c r="H19" s="308">
        <f t="shared" si="32"/>
        <v>0</v>
      </c>
      <c r="I19" s="323"/>
      <c r="J19" s="323"/>
      <c r="K19" s="309">
        <f t="shared" si="33"/>
        <v>0</v>
      </c>
      <c r="L19" s="328"/>
      <c r="M19" s="328"/>
      <c r="N19" s="328"/>
      <c r="O19" s="328"/>
      <c r="P19" s="331"/>
      <c r="Q19" s="331"/>
      <c r="R19" s="332"/>
      <c r="S19" s="333"/>
      <c r="T19" s="332"/>
      <c r="U19" s="333"/>
      <c r="V19" s="332"/>
      <c r="W19" s="333"/>
      <c r="X19" s="332"/>
      <c r="Y19" s="333"/>
      <c r="Z19" s="309">
        <f t="shared" si="34"/>
        <v>0</v>
      </c>
      <c r="AA19" s="310">
        <f t="shared" si="35"/>
        <v>0</v>
      </c>
      <c r="AB19" s="334"/>
      <c r="AC19" s="311">
        <f t="shared" si="8"/>
        <v>0</v>
      </c>
      <c r="AD19" s="312">
        <f t="shared" si="36"/>
        <v>0</v>
      </c>
      <c r="AE19" s="335"/>
      <c r="AF19" s="312">
        <f t="shared" si="37"/>
        <v>0</v>
      </c>
      <c r="AG19" s="326"/>
      <c r="AH19" s="313">
        <f t="shared" si="38"/>
        <v>0</v>
      </c>
      <c r="AI19" s="336"/>
      <c r="AJ19" s="313">
        <f t="shared" si="39"/>
        <v>0</v>
      </c>
      <c r="AK19" s="326"/>
      <c r="AL19" s="313">
        <f t="shared" si="40"/>
        <v>0</v>
      </c>
      <c r="AM19" s="345"/>
      <c r="AN19" s="313">
        <f t="shared" si="14"/>
        <v>0</v>
      </c>
      <c r="AO19" s="314">
        <f t="shared" si="41"/>
        <v>0</v>
      </c>
      <c r="AP19" s="315">
        <f>IF(OR(AND(B19="GRUP_A1",IF(IFERROR(MATCH(CONCATENATE("I",Tabel!$N$4),inst_performance,0),0)&gt;0,0,1)),B19="Grup_A5",B19="Grup_B1"),0,(AD19+AF19)*0.1)</f>
        <v>0</v>
      </c>
      <c r="AQ19" s="337"/>
      <c r="AR19" s="339"/>
      <c r="AS19" s="339"/>
      <c r="AT19" s="339"/>
      <c r="AU19" s="339"/>
      <c r="AV19" s="339"/>
      <c r="AW19" s="339"/>
      <c r="AX19" s="339"/>
      <c r="AY19" s="339"/>
      <c r="AZ19" s="339"/>
      <c r="BA19" s="339"/>
      <c r="BB19" s="339"/>
      <c r="BC19" s="339"/>
      <c r="BD19" s="339"/>
      <c r="BE19" s="339"/>
      <c r="BF19" s="339"/>
      <c r="BG19" s="315">
        <f t="shared" si="42"/>
        <v>0</v>
      </c>
      <c r="BH19" s="346">
        <f t="shared" si="43"/>
        <v>0</v>
      </c>
      <c r="BI19" s="315">
        <f t="shared" si="44"/>
        <v>0</v>
      </c>
      <c r="BJ19" s="341"/>
      <c r="BK19" s="315">
        <f t="shared" si="45"/>
        <v>0</v>
      </c>
      <c r="BL19" s="315">
        <f t="shared" si="46"/>
        <v>0</v>
      </c>
      <c r="BM19" s="340"/>
      <c r="BN19" s="342"/>
      <c r="BO19" s="343"/>
      <c r="BP19" s="340"/>
      <c r="BQ19" s="344"/>
      <c r="BR19" s="315">
        <f t="shared" si="47"/>
        <v>0</v>
      </c>
      <c r="BS19" s="344"/>
      <c r="BT19" s="344"/>
      <c r="BU19" s="344"/>
      <c r="BV19" s="344"/>
      <c r="BW19" s="315">
        <f t="shared" si="48"/>
        <v>0</v>
      </c>
      <c r="BX19" s="322"/>
      <c r="BY19" s="316"/>
    </row>
    <row r="20" spans="1:77" x14ac:dyDescent="0.25">
      <c r="A20" s="326"/>
      <c r="B20" s="307" t="str">
        <f t="shared" si="30"/>
        <v/>
      </c>
      <c r="C20" s="327"/>
      <c r="D20" s="307" t="str">
        <f t="shared" si="31"/>
        <v/>
      </c>
      <c r="E20" s="328"/>
      <c r="F20" s="329"/>
      <c r="G20" s="330" t="s">
        <v>86</v>
      </c>
      <c r="H20" s="308">
        <f t="shared" si="32"/>
        <v>0</v>
      </c>
      <c r="I20" s="323"/>
      <c r="J20" s="323"/>
      <c r="K20" s="309">
        <f t="shared" si="33"/>
        <v>0</v>
      </c>
      <c r="L20" s="328"/>
      <c r="M20" s="328"/>
      <c r="N20" s="328"/>
      <c r="O20" s="328"/>
      <c r="P20" s="331"/>
      <c r="Q20" s="331"/>
      <c r="R20" s="332"/>
      <c r="S20" s="333"/>
      <c r="T20" s="332"/>
      <c r="U20" s="333"/>
      <c r="V20" s="332"/>
      <c r="W20" s="333"/>
      <c r="X20" s="332"/>
      <c r="Y20" s="333"/>
      <c r="Z20" s="309">
        <f t="shared" si="34"/>
        <v>0</v>
      </c>
      <c r="AA20" s="310">
        <f t="shared" si="35"/>
        <v>0</v>
      </c>
      <c r="AB20" s="334"/>
      <c r="AC20" s="311">
        <f t="shared" si="8"/>
        <v>0</v>
      </c>
      <c r="AD20" s="312">
        <f t="shared" si="36"/>
        <v>0</v>
      </c>
      <c r="AE20" s="335"/>
      <c r="AF20" s="312">
        <f t="shared" si="37"/>
        <v>0</v>
      </c>
      <c r="AG20" s="326"/>
      <c r="AH20" s="313">
        <f t="shared" si="38"/>
        <v>0</v>
      </c>
      <c r="AI20" s="336"/>
      <c r="AJ20" s="313">
        <f t="shared" si="39"/>
        <v>0</v>
      </c>
      <c r="AK20" s="326"/>
      <c r="AL20" s="313">
        <f t="shared" si="40"/>
        <v>0</v>
      </c>
      <c r="AM20" s="345"/>
      <c r="AN20" s="313">
        <f t="shared" si="14"/>
        <v>0</v>
      </c>
      <c r="AO20" s="314">
        <f t="shared" si="41"/>
        <v>0</v>
      </c>
      <c r="AP20" s="315">
        <f>IF(OR(AND(B20="GRUP_A1",IF(IFERROR(MATCH(CONCATENATE("I",Tabel!$N$4),inst_performance,0),0)&gt;0,0,1)),B20="Grup_A5",B20="Grup_B1"),0,(AD20+AF20)*0.1)</f>
        <v>0</v>
      </c>
      <c r="AQ20" s="337"/>
      <c r="AR20" s="339"/>
      <c r="AS20" s="339"/>
      <c r="AT20" s="339"/>
      <c r="AU20" s="339"/>
      <c r="AV20" s="339"/>
      <c r="AW20" s="339"/>
      <c r="AX20" s="339"/>
      <c r="AY20" s="339"/>
      <c r="AZ20" s="339"/>
      <c r="BA20" s="339"/>
      <c r="BB20" s="339"/>
      <c r="BC20" s="339"/>
      <c r="BD20" s="339"/>
      <c r="BE20" s="339"/>
      <c r="BF20" s="339"/>
      <c r="BG20" s="315">
        <f t="shared" si="42"/>
        <v>0</v>
      </c>
      <c r="BH20" s="346">
        <f t="shared" si="43"/>
        <v>0</v>
      </c>
      <c r="BI20" s="315">
        <f t="shared" si="44"/>
        <v>0</v>
      </c>
      <c r="BJ20" s="341"/>
      <c r="BK20" s="315">
        <f t="shared" si="45"/>
        <v>0</v>
      </c>
      <c r="BL20" s="315">
        <f t="shared" si="46"/>
        <v>0</v>
      </c>
      <c r="BM20" s="340"/>
      <c r="BN20" s="342"/>
      <c r="BO20" s="343"/>
      <c r="BP20" s="340"/>
      <c r="BQ20" s="344"/>
      <c r="BR20" s="315">
        <f t="shared" si="47"/>
        <v>0</v>
      </c>
      <c r="BS20" s="344"/>
      <c r="BT20" s="344"/>
      <c r="BU20" s="344"/>
      <c r="BV20" s="344"/>
      <c r="BW20" s="315">
        <f t="shared" si="48"/>
        <v>0</v>
      </c>
      <c r="BX20" s="322"/>
      <c r="BY20" s="316"/>
    </row>
    <row r="21" spans="1:77" x14ac:dyDescent="0.25">
      <c r="A21" s="326"/>
      <c r="B21" s="307" t="str">
        <f t="shared" si="30"/>
        <v/>
      </c>
      <c r="C21" s="327"/>
      <c r="D21" s="307" t="str">
        <f t="shared" si="31"/>
        <v/>
      </c>
      <c r="E21" s="328"/>
      <c r="F21" s="329"/>
      <c r="G21" s="330" t="s">
        <v>86</v>
      </c>
      <c r="H21" s="308">
        <f t="shared" si="32"/>
        <v>0</v>
      </c>
      <c r="I21" s="323"/>
      <c r="J21" s="323"/>
      <c r="K21" s="309">
        <f t="shared" si="33"/>
        <v>0</v>
      </c>
      <c r="L21" s="328"/>
      <c r="M21" s="328"/>
      <c r="N21" s="328"/>
      <c r="O21" s="328"/>
      <c r="P21" s="331"/>
      <c r="Q21" s="331"/>
      <c r="R21" s="332"/>
      <c r="S21" s="333"/>
      <c r="T21" s="332"/>
      <c r="U21" s="333"/>
      <c r="V21" s="332"/>
      <c r="W21" s="333"/>
      <c r="X21" s="332"/>
      <c r="Y21" s="333"/>
      <c r="Z21" s="309">
        <f t="shared" si="34"/>
        <v>0</v>
      </c>
      <c r="AA21" s="310">
        <f t="shared" si="35"/>
        <v>0</v>
      </c>
      <c r="AB21" s="334"/>
      <c r="AC21" s="311">
        <f t="shared" si="8"/>
        <v>0</v>
      </c>
      <c r="AD21" s="312">
        <f t="shared" si="36"/>
        <v>0</v>
      </c>
      <c r="AE21" s="335"/>
      <c r="AF21" s="312">
        <f t="shared" si="37"/>
        <v>0</v>
      </c>
      <c r="AG21" s="326"/>
      <c r="AH21" s="313">
        <f t="shared" si="38"/>
        <v>0</v>
      </c>
      <c r="AI21" s="336"/>
      <c r="AJ21" s="313">
        <f t="shared" si="39"/>
        <v>0</v>
      </c>
      <c r="AK21" s="326"/>
      <c r="AL21" s="313">
        <f t="shared" si="40"/>
        <v>0</v>
      </c>
      <c r="AM21" s="345"/>
      <c r="AN21" s="313">
        <f t="shared" si="14"/>
        <v>0</v>
      </c>
      <c r="AO21" s="314">
        <f t="shared" si="41"/>
        <v>0</v>
      </c>
      <c r="AP21" s="315">
        <f>IF(OR(AND(B21="GRUP_A1",IF(IFERROR(MATCH(CONCATENATE("I",Tabel!$N$4),inst_performance,0),0)&gt;0,0,1)),B21="Grup_A5",B21="Grup_B1"),0,(AD21+AF21)*0.1)</f>
        <v>0</v>
      </c>
      <c r="AQ21" s="337"/>
      <c r="AR21" s="339"/>
      <c r="AS21" s="339"/>
      <c r="AT21" s="339"/>
      <c r="AU21" s="339"/>
      <c r="AV21" s="339"/>
      <c r="AW21" s="339"/>
      <c r="AX21" s="339"/>
      <c r="AY21" s="339"/>
      <c r="AZ21" s="339"/>
      <c r="BA21" s="339"/>
      <c r="BB21" s="339"/>
      <c r="BC21" s="339"/>
      <c r="BD21" s="339"/>
      <c r="BE21" s="339"/>
      <c r="BF21" s="339"/>
      <c r="BG21" s="315">
        <f t="shared" si="42"/>
        <v>0</v>
      </c>
      <c r="BH21" s="346">
        <f t="shared" si="43"/>
        <v>0</v>
      </c>
      <c r="BI21" s="315">
        <f t="shared" si="44"/>
        <v>0</v>
      </c>
      <c r="BJ21" s="341"/>
      <c r="BK21" s="315">
        <f t="shared" si="45"/>
        <v>0</v>
      </c>
      <c r="BL21" s="315">
        <f t="shared" si="46"/>
        <v>0</v>
      </c>
      <c r="BM21" s="340"/>
      <c r="BN21" s="342"/>
      <c r="BO21" s="343"/>
      <c r="BP21" s="340"/>
      <c r="BQ21" s="344"/>
      <c r="BR21" s="315">
        <f t="shared" si="47"/>
        <v>0</v>
      </c>
      <c r="BS21" s="344"/>
      <c r="BT21" s="344"/>
      <c r="BU21" s="344"/>
      <c r="BV21" s="344"/>
      <c r="BW21" s="315">
        <f t="shared" si="48"/>
        <v>0</v>
      </c>
      <c r="BX21" s="322"/>
      <c r="BY21" s="316"/>
    </row>
    <row r="22" spans="1:77" x14ac:dyDescent="0.25">
      <c r="A22" s="326"/>
      <c r="B22" s="307" t="str">
        <f t="shared" si="30"/>
        <v/>
      </c>
      <c r="C22" s="327"/>
      <c r="D22" s="307" t="str">
        <f t="shared" si="31"/>
        <v/>
      </c>
      <c r="E22" s="328"/>
      <c r="F22" s="329"/>
      <c r="G22" s="330" t="s">
        <v>86</v>
      </c>
      <c r="H22" s="308">
        <f t="shared" si="32"/>
        <v>0</v>
      </c>
      <c r="I22" s="323"/>
      <c r="J22" s="323"/>
      <c r="K22" s="309">
        <f t="shared" si="33"/>
        <v>0</v>
      </c>
      <c r="L22" s="328"/>
      <c r="M22" s="328"/>
      <c r="N22" s="328"/>
      <c r="O22" s="328"/>
      <c r="P22" s="331"/>
      <c r="Q22" s="331"/>
      <c r="R22" s="332"/>
      <c r="S22" s="333"/>
      <c r="T22" s="332"/>
      <c r="U22" s="333"/>
      <c r="V22" s="332"/>
      <c r="W22" s="333"/>
      <c r="X22" s="332"/>
      <c r="Y22" s="333"/>
      <c r="Z22" s="309">
        <f t="shared" si="34"/>
        <v>0</v>
      </c>
      <c r="AA22" s="310">
        <f t="shared" si="35"/>
        <v>0</v>
      </c>
      <c r="AB22" s="334"/>
      <c r="AC22" s="311">
        <f t="shared" si="8"/>
        <v>0</v>
      </c>
      <c r="AD22" s="312">
        <f t="shared" si="36"/>
        <v>0</v>
      </c>
      <c r="AE22" s="335"/>
      <c r="AF22" s="312">
        <f t="shared" si="37"/>
        <v>0</v>
      </c>
      <c r="AG22" s="326"/>
      <c r="AH22" s="313">
        <f t="shared" si="38"/>
        <v>0</v>
      </c>
      <c r="AI22" s="336"/>
      <c r="AJ22" s="313">
        <f t="shared" si="39"/>
        <v>0</v>
      </c>
      <c r="AK22" s="326"/>
      <c r="AL22" s="313">
        <f t="shared" si="40"/>
        <v>0</v>
      </c>
      <c r="AM22" s="345"/>
      <c r="AN22" s="313">
        <f t="shared" si="14"/>
        <v>0</v>
      </c>
      <c r="AO22" s="314">
        <f t="shared" si="41"/>
        <v>0</v>
      </c>
      <c r="AP22" s="315">
        <f>IF(OR(AND(B22="GRUP_A1",IF(IFERROR(MATCH(CONCATENATE("I",Tabel!$N$4),inst_performance,0),0)&gt;0,0,1)),B22="Grup_A5",B22="Grup_B1"),0,(AD22+AF22)*0.1)</f>
        <v>0</v>
      </c>
      <c r="AQ22" s="337"/>
      <c r="AR22" s="339"/>
      <c r="AS22" s="339"/>
      <c r="AT22" s="339"/>
      <c r="AU22" s="339"/>
      <c r="AV22" s="339"/>
      <c r="AW22" s="339"/>
      <c r="AX22" s="339"/>
      <c r="AY22" s="339"/>
      <c r="AZ22" s="339"/>
      <c r="BA22" s="339"/>
      <c r="BB22" s="339"/>
      <c r="BC22" s="339"/>
      <c r="BD22" s="339"/>
      <c r="BE22" s="339"/>
      <c r="BF22" s="339"/>
      <c r="BG22" s="315">
        <f t="shared" si="42"/>
        <v>0</v>
      </c>
      <c r="BH22" s="346">
        <f t="shared" si="43"/>
        <v>0</v>
      </c>
      <c r="BI22" s="315">
        <f t="shared" si="44"/>
        <v>0</v>
      </c>
      <c r="BJ22" s="341"/>
      <c r="BK22" s="315">
        <f t="shared" si="45"/>
        <v>0</v>
      </c>
      <c r="BL22" s="315">
        <f t="shared" si="46"/>
        <v>0</v>
      </c>
      <c r="BM22" s="340"/>
      <c r="BN22" s="342"/>
      <c r="BO22" s="343"/>
      <c r="BP22" s="340"/>
      <c r="BQ22" s="344"/>
      <c r="BR22" s="315">
        <f t="shared" si="47"/>
        <v>0</v>
      </c>
      <c r="BS22" s="344"/>
      <c r="BT22" s="344"/>
      <c r="BU22" s="344"/>
      <c r="BV22" s="344"/>
      <c r="BW22" s="315">
        <f t="shared" si="48"/>
        <v>0</v>
      </c>
      <c r="BX22" s="322"/>
      <c r="BY22" s="316"/>
    </row>
    <row r="23" spans="1:77" x14ac:dyDescent="0.25">
      <c r="A23" s="326"/>
      <c r="B23" s="307" t="str">
        <f t="shared" si="30"/>
        <v/>
      </c>
      <c r="C23" s="327"/>
      <c r="D23" s="307" t="str">
        <f t="shared" si="31"/>
        <v/>
      </c>
      <c r="E23" s="328"/>
      <c r="F23" s="329"/>
      <c r="G23" s="330" t="s">
        <v>86</v>
      </c>
      <c r="H23" s="308">
        <f t="shared" si="32"/>
        <v>0</v>
      </c>
      <c r="I23" s="323"/>
      <c r="J23" s="323"/>
      <c r="K23" s="309">
        <f t="shared" si="33"/>
        <v>0</v>
      </c>
      <c r="L23" s="328"/>
      <c r="M23" s="328"/>
      <c r="N23" s="328"/>
      <c r="O23" s="328"/>
      <c r="P23" s="331"/>
      <c r="Q23" s="331"/>
      <c r="R23" s="332"/>
      <c r="S23" s="333"/>
      <c r="T23" s="332"/>
      <c r="U23" s="333"/>
      <c r="V23" s="332"/>
      <c r="W23" s="333"/>
      <c r="X23" s="332"/>
      <c r="Y23" s="333"/>
      <c r="Z23" s="309">
        <f t="shared" si="34"/>
        <v>0</v>
      </c>
      <c r="AA23" s="310">
        <f t="shared" si="35"/>
        <v>0</v>
      </c>
      <c r="AB23" s="334"/>
      <c r="AC23" s="311">
        <f t="shared" si="8"/>
        <v>0</v>
      </c>
      <c r="AD23" s="312">
        <f t="shared" si="36"/>
        <v>0</v>
      </c>
      <c r="AE23" s="335"/>
      <c r="AF23" s="312">
        <f t="shared" si="37"/>
        <v>0</v>
      </c>
      <c r="AG23" s="326"/>
      <c r="AH23" s="313">
        <f t="shared" si="38"/>
        <v>0</v>
      </c>
      <c r="AI23" s="336"/>
      <c r="AJ23" s="313">
        <f t="shared" si="39"/>
        <v>0</v>
      </c>
      <c r="AK23" s="326"/>
      <c r="AL23" s="313">
        <f t="shared" si="40"/>
        <v>0</v>
      </c>
      <c r="AM23" s="345"/>
      <c r="AN23" s="313">
        <f t="shared" si="14"/>
        <v>0</v>
      </c>
      <c r="AO23" s="314">
        <f t="shared" si="41"/>
        <v>0</v>
      </c>
      <c r="AP23" s="315">
        <f>IF(OR(AND(B23="GRUP_A1",IF(IFERROR(MATCH(CONCATENATE("I",Tabel!$N$4),inst_performance,0),0)&gt;0,0,1)),B23="Grup_A5",B23="Grup_B1"),0,(AD23+AF23)*0.1)</f>
        <v>0</v>
      </c>
      <c r="AQ23" s="337"/>
      <c r="AR23" s="339"/>
      <c r="AS23" s="339"/>
      <c r="AT23" s="339"/>
      <c r="AU23" s="339"/>
      <c r="AV23" s="339"/>
      <c r="AW23" s="339"/>
      <c r="AX23" s="339"/>
      <c r="AY23" s="339"/>
      <c r="AZ23" s="339"/>
      <c r="BA23" s="339"/>
      <c r="BB23" s="339"/>
      <c r="BC23" s="339"/>
      <c r="BD23" s="339"/>
      <c r="BE23" s="339"/>
      <c r="BF23" s="339"/>
      <c r="BG23" s="315">
        <f t="shared" si="42"/>
        <v>0</v>
      </c>
      <c r="BH23" s="346">
        <f t="shared" si="43"/>
        <v>0</v>
      </c>
      <c r="BI23" s="315">
        <f t="shared" si="44"/>
        <v>0</v>
      </c>
      <c r="BJ23" s="341"/>
      <c r="BK23" s="315">
        <f t="shared" si="45"/>
        <v>0</v>
      </c>
      <c r="BL23" s="315">
        <f t="shared" si="46"/>
        <v>0</v>
      </c>
      <c r="BM23" s="340"/>
      <c r="BN23" s="342"/>
      <c r="BO23" s="343"/>
      <c r="BP23" s="340"/>
      <c r="BQ23" s="344"/>
      <c r="BR23" s="315">
        <f t="shared" si="47"/>
        <v>0</v>
      </c>
      <c r="BS23" s="344"/>
      <c r="BT23" s="344"/>
      <c r="BU23" s="344"/>
      <c r="BV23" s="344"/>
      <c r="BW23" s="315">
        <f t="shared" si="48"/>
        <v>0</v>
      </c>
      <c r="BX23" s="322"/>
      <c r="BY23" s="316"/>
    </row>
    <row r="24" spans="1:77" x14ac:dyDescent="0.25">
      <c r="A24" s="326"/>
      <c r="B24" s="307" t="str">
        <f t="shared" si="30"/>
        <v/>
      </c>
      <c r="C24" s="327"/>
      <c r="D24" s="307" t="str">
        <f t="shared" si="31"/>
        <v/>
      </c>
      <c r="E24" s="328"/>
      <c r="F24" s="329"/>
      <c r="G24" s="330" t="s">
        <v>86</v>
      </c>
      <c r="H24" s="308">
        <f t="shared" si="32"/>
        <v>0</v>
      </c>
      <c r="I24" s="323"/>
      <c r="J24" s="323"/>
      <c r="K24" s="309">
        <f t="shared" si="33"/>
        <v>0</v>
      </c>
      <c r="L24" s="328"/>
      <c r="M24" s="328"/>
      <c r="N24" s="328"/>
      <c r="O24" s="328"/>
      <c r="P24" s="331"/>
      <c r="Q24" s="331"/>
      <c r="R24" s="332"/>
      <c r="S24" s="333"/>
      <c r="T24" s="332"/>
      <c r="U24" s="333"/>
      <c r="V24" s="332"/>
      <c r="W24" s="333"/>
      <c r="X24" s="332"/>
      <c r="Y24" s="333"/>
      <c r="Z24" s="309">
        <f t="shared" si="34"/>
        <v>0</v>
      </c>
      <c r="AA24" s="310">
        <f t="shared" si="35"/>
        <v>0</v>
      </c>
      <c r="AB24" s="334"/>
      <c r="AC24" s="311">
        <f t="shared" si="8"/>
        <v>0</v>
      </c>
      <c r="AD24" s="312">
        <f t="shared" si="36"/>
        <v>0</v>
      </c>
      <c r="AE24" s="335"/>
      <c r="AF24" s="312">
        <f t="shared" si="37"/>
        <v>0</v>
      </c>
      <c r="AG24" s="326"/>
      <c r="AH24" s="313">
        <f t="shared" si="38"/>
        <v>0</v>
      </c>
      <c r="AI24" s="336"/>
      <c r="AJ24" s="313">
        <f t="shared" si="39"/>
        <v>0</v>
      </c>
      <c r="AK24" s="326"/>
      <c r="AL24" s="313">
        <f t="shared" si="40"/>
        <v>0</v>
      </c>
      <c r="AM24" s="345"/>
      <c r="AN24" s="313">
        <f t="shared" si="14"/>
        <v>0</v>
      </c>
      <c r="AO24" s="314">
        <f t="shared" si="41"/>
        <v>0</v>
      </c>
      <c r="AP24" s="315">
        <f>IF(OR(AND(B24="GRUP_A1",IF(IFERROR(MATCH(CONCATENATE("I",Tabel!$N$4),inst_performance,0),0)&gt;0,0,1)),B24="Grup_A5",B24="Grup_B1"),0,(AD24+AF24)*0.1)</f>
        <v>0</v>
      </c>
      <c r="AQ24" s="337"/>
      <c r="AR24" s="339"/>
      <c r="AS24" s="339"/>
      <c r="AT24" s="339"/>
      <c r="AU24" s="339"/>
      <c r="AV24" s="339"/>
      <c r="AW24" s="339"/>
      <c r="AX24" s="339"/>
      <c r="AY24" s="339"/>
      <c r="AZ24" s="339"/>
      <c r="BA24" s="339"/>
      <c r="BB24" s="339"/>
      <c r="BC24" s="339"/>
      <c r="BD24" s="339"/>
      <c r="BE24" s="339"/>
      <c r="BF24" s="339"/>
      <c r="BG24" s="315">
        <f t="shared" si="42"/>
        <v>0</v>
      </c>
      <c r="BH24" s="346">
        <f t="shared" si="43"/>
        <v>0</v>
      </c>
      <c r="BI24" s="315">
        <f t="shared" si="44"/>
        <v>0</v>
      </c>
      <c r="BJ24" s="341"/>
      <c r="BK24" s="315">
        <f t="shared" si="45"/>
        <v>0</v>
      </c>
      <c r="BL24" s="315">
        <f t="shared" si="46"/>
        <v>0</v>
      </c>
      <c r="BM24" s="340"/>
      <c r="BN24" s="342"/>
      <c r="BO24" s="343"/>
      <c r="BP24" s="340"/>
      <c r="BQ24" s="344"/>
      <c r="BR24" s="315">
        <f t="shared" si="47"/>
        <v>0</v>
      </c>
      <c r="BS24" s="344"/>
      <c r="BT24" s="344"/>
      <c r="BU24" s="344"/>
      <c r="BV24" s="344"/>
      <c r="BW24" s="315">
        <f t="shared" si="48"/>
        <v>0</v>
      </c>
      <c r="BX24" s="322"/>
      <c r="BY24" s="316"/>
    </row>
    <row r="25" spans="1:77" x14ac:dyDescent="0.25">
      <c r="A25" s="326"/>
      <c r="B25" s="307" t="str">
        <f t="shared" si="30"/>
        <v/>
      </c>
      <c r="C25" s="327"/>
      <c r="D25" s="307" t="str">
        <f t="shared" si="31"/>
        <v/>
      </c>
      <c r="E25" s="328"/>
      <c r="F25" s="329"/>
      <c r="G25" s="330" t="s">
        <v>86</v>
      </c>
      <c r="H25" s="308">
        <f t="shared" si="32"/>
        <v>0</v>
      </c>
      <c r="I25" s="323"/>
      <c r="J25" s="323"/>
      <c r="K25" s="309">
        <f t="shared" si="33"/>
        <v>0</v>
      </c>
      <c r="L25" s="328"/>
      <c r="M25" s="328"/>
      <c r="N25" s="328"/>
      <c r="O25" s="328"/>
      <c r="P25" s="331"/>
      <c r="Q25" s="331"/>
      <c r="R25" s="332"/>
      <c r="S25" s="333"/>
      <c r="T25" s="332"/>
      <c r="U25" s="333"/>
      <c r="V25" s="332"/>
      <c r="W25" s="333"/>
      <c r="X25" s="332"/>
      <c r="Y25" s="333"/>
      <c r="Z25" s="309">
        <f t="shared" si="34"/>
        <v>0</v>
      </c>
      <c r="AA25" s="310">
        <f t="shared" si="35"/>
        <v>0</v>
      </c>
      <c r="AB25" s="334"/>
      <c r="AC25" s="311">
        <f t="shared" si="8"/>
        <v>0</v>
      </c>
      <c r="AD25" s="312">
        <f t="shared" si="36"/>
        <v>0</v>
      </c>
      <c r="AE25" s="335"/>
      <c r="AF25" s="312">
        <f t="shared" si="37"/>
        <v>0</v>
      </c>
      <c r="AG25" s="326"/>
      <c r="AH25" s="313">
        <f t="shared" si="38"/>
        <v>0</v>
      </c>
      <c r="AI25" s="336"/>
      <c r="AJ25" s="313">
        <f t="shared" si="39"/>
        <v>0</v>
      </c>
      <c r="AK25" s="326"/>
      <c r="AL25" s="313">
        <f t="shared" si="40"/>
        <v>0</v>
      </c>
      <c r="AM25" s="345"/>
      <c r="AN25" s="313">
        <f t="shared" si="14"/>
        <v>0</v>
      </c>
      <c r="AO25" s="314">
        <f t="shared" si="41"/>
        <v>0</v>
      </c>
      <c r="AP25" s="315">
        <f>IF(OR(AND(B25="GRUP_A1",IF(IFERROR(MATCH(CONCATENATE("I",Tabel!$N$4),inst_performance,0),0)&gt;0,0,1)),B25="Grup_A5",B25="Grup_B1"),0,(AD25+AF25)*0.1)</f>
        <v>0</v>
      </c>
      <c r="AQ25" s="337"/>
      <c r="AR25" s="339"/>
      <c r="AS25" s="339"/>
      <c r="AT25" s="339"/>
      <c r="AU25" s="339"/>
      <c r="AV25" s="339"/>
      <c r="AW25" s="339"/>
      <c r="AX25" s="339"/>
      <c r="AY25" s="339"/>
      <c r="AZ25" s="339"/>
      <c r="BA25" s="339"/>
      <c r="BB25" s="339"/>
      <c r="BC25" s="339"/>
      <c r="BD25" s="339"/>
      <c r="BE25" s="339"/>
      <c r="BF25" s="339"/>
      <c r="BG25" s="315">
        <f t="shared" si="42"/>
        <v>0</v>
      </c>
      <c r="BH25" s="346">
        <f t="shared" si="43"/>
        <v>0</v>
      </c>
      <c r="BI25" s="315">
        <f t="shared" si="44"/>
        <v>0</v>
      </c>
      <c r="BJ25" s="341"/>
      <c r="BK25" s="315">
        <f t="shared" si="45"/>
        <v>0</v>
      </c>
      <c r="BL25" s="315">
        <f t="shared" si="46"/>
        <v>0</v>
      </c>
      <c r="BM25" s="340"/>
      <c r="BN25" s="342"/>
      <c r="BO25" s="343"/>
      <c r="BP25" s="340"/>
      <c r="BQ25" s="344"/>
      <c r="BR25" s="315">
        <f t="shared" si="47"/>
        <v>0</v>
      </c>
      <c r="BS25" s="344"/>
      <c r="BT25" s="344"/>
      <c r="BU25" s="344"/>
      <c r="BV25" s="344"/>
      <c r="BW25" s="315">
        <f t="shared" si="48"/>
        <v>0</v>
      </c>
      <c r="BX25" s="322"/>
      <c r="BY25" s="316"/>
    </row>
    <row r="26" spans="1:77" x14ac:dyDescent="0.25">
      <c r="A26" s="326"/>
      <c r="B26" s="307" t="str">
        <f t="shared" si="30"/>
        <v/>
      </c>
      <c r="C26" s="327"/>
      <c r="D26" s="307" t="str">
        <f t="shared" si="31"/>
        <v/>
      </c>
      <c r="E26" s="328"/>
      <c r="F26" s="329"/>
      <c r="G26" s="330" t="s">
        <v>86</v>
      </c>
      <c r="H26" s="308">
        <f t="shared" si="32"/>
        <v>0</v>
      </c>
      <c r="I26" s="323"/>
      <c r="J26" s="323"/>
      <c r="K26" s="309">
        <f t="shared" si="33"/>
        <v>0</v>
      </c>
      <c r="L26" s="328"/>
      <c r="M26" s="328"/>
      <c r="N26" s="328"/>
      <c r="O26" s="328"/>
      <c r="P26" s="331"/>
      <c r="Q26" s="331"/>
      <c r="R26" s="332"/>
      <c r="S26" s="333"/>
      <c r="T26" s="332"/>
      <c r="U26" s="333"/>
      <c r="V26" s="332"/>
      <c r="W26" s="333"/>
      <c r="X26" s="332"/>
      <c r="Y26" s="333"/>
      <c r="Z26" s="309">
        <f t="shared" si="34"/>
        <v>0</v>
      </c>
      <c r="AA26" s="310">
        <f t="shared" si="35"/>
        <v>0</v>
      </c>
      <c r="AB26" s="334"/>
      <c r="AC26" s="311">
        <f t="shared" si="8"/>
        <v>0</v>
      </c>
      <c r="AD26" s="312">
        <f t="shared" si="36"/>
        <v>0</v>
      </c>
      <c r="AE26" s="335"/>
      <c r="AF26" s="312">
        <f t="shared" si="37"/>
        <v>0</v>
      </c>
      <c r="AG26" s="326"/>
      <c r="AH26" s="313">
        <f t="shared" si="38"/>
        <v>0</v>
      </c>
      <c r="AI26" s="336"/>
      <c r="AJ26" s="313">
        <f t="shared" si="39"/>
        <v>0</v>
      </c>
      <c r="AK26" s="326"/>
      <c r="AL26" s="313">
        <f t="shared" si="40"/>
        <v>0</v>
      </c>
      <c r="AM26" s="345"/>
      <c r="AN26" s="313">
        <f t="shared" si="14"/>
        <v>0</v>
      </c>
      <c r="AO26" s="314">
        <f t="shared" si="41"/>
        <v>0</v>
      </c>
      <c r="AP26" s="315">
        <f>IF(OR(AND(B26="GRUP_A1",IF(IFERROR(MATCH(CONCATENATE("I",Tabel!$N$4),inst_performance,0),0)&gt;0,0,1)),B26="Grup_A5",B26="Grup_B1"),0,(AD26+AF26)*0.1)</f>
        <v>0</v>
      </c>
      <c r="AQ26" s="337"/>
      <c r="AR26" s="339"/>
      <c r="AS26" s="339"/>
      <c r="AT26" s="339"/>
      <c r="AU26" s="339"/>
      <c r="AV26" s="339"/>
      <c r="AW26" s="339"/>
      <c r="AX26" s="339"/>
      <c r="AY26" s="339"/>
      <c r="AZ26" s="339"/>
      <c r="BA26" s="339"/>
      <c r="BB26" s="339"/>
      <c r="BC26" s="339"/>
      <c r="BD26" s="339"/>
      <c r="BE26" s="339"/>
      <c r="BF26" s="339"/>
      <c r="BG26" s="315">
        <f t="shared" si="42"/>
        <v>0</v>
      </c>
      <c r="BH26" s="346">
        <f t="shared" si="43"/>
        <v>0</v>
      </c>
      <c r="BI26" s="315">
        <f t="shared" si="44"/>
        <v>0</v>
      </c>
      <c r="BJ26" s="341"/>
      <c r="BK26" s="315">
        <f t="shared" si="45"/>
        <v>0</v>
      </c>
      <c r="BL26" s="315">
        <f t="shared" si="46"/>
        <v>0</v>
      </c>
      <c r="BM26" s="340"/>
      <c r="BN26" s="342"/>
      <c r="BO26" s="343"/>
      <c r="BP26" s="340"/>
      <c r="BQ26" s="344"/>
      <c r="BR26" s="315">
        <f t="shared" si="47"/>
        <v>0</v>
      </c>
      <c r="BS26" s="344"/>
      <c r="BT26" s="344"/>
      <c r="BU26" s="344"/>
      <c r="BV26" s="344"/>
      <c r="BW26" s="315">
        <f t="shared" si="48"/>
        <v>0</v>
      </c>
      <c r="BX26" s="322"/>
      <c r="BY26" s="316"/>
    </row>
    <row r="27" spans="1:77" x14ac:dyDescent="0.25">
      <c r="A27" s="326"/>
      <c r="B27" s="307" t="str">
        <f t="shared" si="30"/>
        <v/>
      </c>
      <c r="C27" s="327"/>
      <c r="D27" s="307" t="str">
        <f t="shared" si="31"/>
        <v/>
      </c>
      <c r="E27" s="328"/>
      <c r="F27" s="329"/>
      <c r="G27" s="330" t="s">
        <v>86</v>
      </c>
      <c r="H27" s="308">
        <f t="shared" si="32"/>
        <v>0</v>
      </c>
      <c r="I27" s="323"/>
      <c r="J27" s="323"/>
      <c r="K27" s="309">
        <f t="shared" si="33"/>
        <v>0</v>
      </c>
      <c r="L27" s="328"/>
      <c r="M27" s="328"/>
      <c r="N27" s="328"/>
      <c r="O27" s="328"/>
      <c r="P27" s="331"/>
      <c r="Q27" s="331"/>
      <c r="R27" s="332"/>
      <c r="S27" s="333"/>
      <c r="T27" s="332"/>
      <c r="U27" s="333"/>
      <c r="V27" s="332"/>
      <c r="W27" s="333"/>
      <c r="X27" s="332"/>
      <c r="Y27" s="333"/>
      <c r="Z27" s="309">
        <f t="shared" si="34"/>
        <v>0</v>
      </c>
      <c r="AA27" s="310">
        <f t="shared" si="35"/>
        <v>0</v>
      </c>
      <c r="AB27" s="334"/>
      <c r="AC27" s="311">
        <f t="shared" si="8"/>
        <v>0</v>
      </c>
      <c r="AD27" s="312">
        <f t="shared" si="36"/>
        <v>0</v>
      </c>
      <c r="AE27" s="335"/>
      <c r="AF27" s="312">
        <f t="shared" si="37"/>
        <v>0</v>
      </c>
      <c r="AG27" s="326"/>
      <c r="AH27" s="313">
        <f t="shared" si="38"/>
        <v>0</v>
      </c>
      <c r="AI27" s="336"/>
      <c r="AJ27" s="313">
        <f t="shared" si="39"/>
        <v>0</v>
      </c>
      <c r="AK27" s="326"/>
      <c r="AL27" s="313">
        <f t="shared" si="40"/>
        <v>0</v>
      </c>
      <c r="AM27" s="345"/>
      <c r="AN27" s="313">
        <f t="shared" si="14"/>
        <v>0</v>
      </c>
      <c r="AO27" s="314">
        <f t="shared" si="41"/>
        <v>0</v>
      </c>
      <c r="AP27" s="315">
        <f>IF(OR(AND(B27="GRUP_A1",IF(IFERROR(MATCH(CONCATENATE("I",Tabel!$N$4),inst_performance,0),0)&gt;0,0,1)),B27="Grup_A5",B27="Grup_B1"),0,(AD27+AF27)*0.1)</f>
        <v>0</v>
      </c>
      <c r="AQ27" s="337"/>
      <c r="AR27" s="339"/>
      <c r="AS27" s="339"/>
      <c r="AT27" s="339"/>
      <c r="AU27" s="339"/>
      <c r="AV27" s="339"/>
      <c r="AW27" s="339"/>
      <c r="AX27" s="339"/>
      <c r="AY27" s="339"/>
      <c r="AZ27" s="339"/>
      <c r="BA27" s="339"/>
      <c r="BB27" s="339"/>
      <c r="BC27" s="339"/>
      <c r="BD27" s="339"/>
      <c r="BE27" s="339"/>
      <c r="BF27" s="339"/>
      <c r="BG27" s="315">
        <f t="shared" si="42"/>
        <v>0</v>
      </c>
      <c r="BH27" s="346">
        <f t="shared" si="43"/>
        <v>0</v>
      </c>
      <c r="BI27" s="315">
        <f t="shared" si="44"/>
        <v>0</v>
      </c>
      <c r="BJ27" s="341"/>
      <c r="BK27" s="315">
        <f t="shared" si="45"/>
        <v>0</v>
      </c>
      <c r="BL27" s="315">
        <f t="shared" si="46"/>
        <v>0</v>
      </c>
      <c r="BM27" s="340"/>
      <c r="BN27" s="342"/>
      <c r="BO27" s="343"/>
      <c r="BP27" s="340"/>
      <c r="BQ27" s="344"/>
      <c r="BR27" s="315">
        <f t="shared" si="47"/>
        <v>0</v>
      </c>
      <c r="BS27" s="344"/>
      <c r="BT27" s="344"/>
      <c r="BU27" s="344"/>
      <c r="BV27" s="344"/>
      <c r="BW27" s="315">
        <f t="shared" si="48"/>
        <v>0</v>
      </c>
      <c r="BX27" s="322"/>
      <c r="BY27" s="316"/>
    </row>
    <row r="28" spans="1:77" x14ac:dyDescent="0.25">
      <c r="A28" s="326"/>
      <c r="B28" s="307" t="str">
        <f t="shared" si="30"/>
        <v/>
      </c>
      <c r="C28" s="327"/>
      <c r="D28" s="307" t="str">
        <f t="shared" si="31"/>
        <v/>
      </c>
      <c r="E28" s="328"/>
      <c r="F28" s="329"/>
      <c r="G28" s="330" t="s">
        <v>86</v>
      </c>
      <c r="H28" s="308">
        <f t="shared" si="32"/>
        <v>0</v>
      </c>
      <c r="I28" s="323"/>
      <c r="J28" s="323"/>
      <c r="K28" s="309">
        <f t="shared" si="33"/>
        <v>0</v>
      </c>
      <c r="L28" s="328"/>
      <c r="M28" s="328"/>
      <c r="N28" s="328"/>
      <c r="O28" s="328"/>
      <c r="P28" s="331"/>
      <c r="Q28" s="331"/>
      <c r="R28" s="332"/>
      <c r="S28" s="333"/>
      <c r="T28" s="332"/>
      <c r="U28" s="333"/>
      <c r="V28" s="332"/>
      <c r="W28" s="333"/>
      <c r="X28" s="332"/>
      <c r="Y28" s="333"/>
      <c r="Z28" s="309">
        <f t="shared" si="34"/>
        <v>0</v>
      </c>
      <c r="AA28" s="310">
        <f t="shared" si="35"/>
        <v>0</v>
      </c>
      <c r="AB28" s="334"/>
      <c r="AC28" s="311">
        <f t="shared" si="8"/>
        <v>0</v>
      </c>
      <c r="AD28" s="312">
        <f t="shared" si="36"/>
        <v>0</v>
      </c>
      <c r="AE28" s="335"/>
      <c r="AF28" s="312">
        <f t="shared" si="37"/>
        <v>0</v>
      </c>
      <c r="AG28" s="326"/>
      <c r="AH28" s="313">
        <f t="shared" si="38"/>
        <v>0</v>
      </c>
      <c r="AI28" s="336"/>
      <c r="AJ28" s="313">
        <f t="shared" si="39"/>
        <v>0</v>
      </c>
      <c r="AK28" s="326"/>
      <c r="AL28" s="313">
        <f t="shared" si="40"/>
        <v>0</v>
      </c>
      <c r="AM28" s="345"/>
      <c r="AN28" s="313">
        <f t="shared" si="14"/>
        <v>0</v>
      </c>
      <c r="AO28" s="314">
        <f t="shared" si="41"/>
        <v>0</v>
      </c>
      <c r="AP28" s="315">
        <f>IF(OR(AND(B28="GRUP_A1",IF(IFERROR(MATCH(CONCATENATE("I",Tabel!$N$4),inst_performance,0),0)&gt;0,0,1)),B28="Grup_A5",B28="Grup_B1"),0,(AD28+AF28)*0.1)</f>
        <v>0</v>
      </c>
      <c r="AQ28" s="337"/>
      <c r="AR28" s="339"/>
      <c r="AS28" s="339"/>
      <c r="AT28" s="339"/>
      <c r="AU28" s="339"/>
      <c r="AV28" s="339"/>
      <c r="AW28" s="339"/>
      <c r="AX28" s="339"/>
      <c r="AY28" s="339"/>
      <c r="AZ28" s="339"/>
      <c r="BA28" s="339"/>
      <c r="BB28" s="339"/>
      <c r="BC28" s="339"/>
      <c r="BD28" s="339"/>
      <c r="BE28" s="339"/>
      <c r="BF28" s="339"/>
      <c r="BG28" s="315">
        <f t="shared" si="42"/>
        <v>0</v>
      </c>
      <c r="BH28" s="346">
        <f t="shared" si="43"/>
        <v>0</v>
      </c>
      <c r="BI28" s="315">
        <f t="shared" si="44"/>
        <v>0</v>
      </c>
      <c r="BJ28" s="341"/>
      <c r="BK28" s="315">
        <f t="shared" si="45"/>
        <v>0</v>
      </c>
      <c r="BL28" s="315">
        <f t="shared" si="46"/>
        <v>0</v>
      </c>
      <c r="BM28" s="340"/>
      <c r="BN28" s="342"/>
      <c r="BO28" s="343"/>
      <c r="BP28" s="340"/>
      <c r="BQ28" s="344"/>
      <c r="BR28" s="315">
        <f t="shared" si="47"/>
        <v>0</v>
      </c>
      <c r="BS28" s="344"/>
      <c r="BT28" s="344"/>
      <c r="BU28" s="344"/>
      <c r="BV28" s="344"/>
      <c r="BW28" s="315">
        <f t="shared" si="48"/>
        <v>0</v>
      </c>
      <c r="BX28" s="322"/>
      <c r="BY28" s="316"/>
    </row>
    <row r="29" spans="1:77" x14ac:dyDescent="0.25">
      <c r="A29" s="326"/>
      <c r="B29" s="307" t="str">
        <f t="shared" si="30"/>
        <v/>
      </c>
      <c r="C29" s="327"/>
      <c r="D29" s="307" t="str">
        <f t="shared" si="31"/>
        <v/>
      </c>
      <c r="E29" s="328"/>
      <c r="F29" s="329"/>
      <c r="G29" s="330" t="s">
        <v>86</v>
      </c>
      <c r="H29" s="308">
        <f t="shared" si="32"/>
        <v>0</v>
      </c>
      <c r="I29" s="323"/>
      <c r="J29" s="323"/>
      <c r="K29" s="309">
        <f t="shared" si="33"/>
        <v>0</v>
      </c>
      <c r="L29" s="328"/>
      <c r="M29" s="328"/>
      <c r="N29" s="328"/>
      <c r="O29" s="328"/>
      <c r="P29" s="331"/>
      <c r="Q29" s="331"/>
      <c r="R29" s="332"/>
      <c r="S29" s="333"/>
      <c r="T29" s="332"/>
      <c r="U29" s="333"/>
      <c r="V29" s="332"/>
      <c r="W29" s="333"/>
      <c r="X29" s="332"/>
      <c r="Y29" s="333"/>
      <c r="Z29" s="309">
        <f t="shared" si="34"/>
        <v>0</v>
      </c>
      <c r="AA29" s="310">
        <f t="shared" si="35"/>
        <v>0</v>
      </c>
      <c r="AB29" s="334"/>
      <c r="AC29" s="311">
        <f t="shared" si="8"/>
        <v>0</v>
      </c>
      <c r="AD29" s="312">
        <f t="shared" si="36"/>
        <v>0</v>
      </c>
      <c r="AE29" s="335"/>
      <c r="AF29" s="312">
        <f t="shared" si="37"/>
        <v>0</v>
      </c>
      <c r="AG29" s="326"/>
      <c r="AH29" s="313">
        <f t="shared" si="38"/>
        <v>0</v>
      </c>
      <c r="AI29" s="336"/>
      <c r="AJ29" s="313">
        <f t="shared" si="39"/>
        <v>0</v>
      </c>
      <c r="AK29" s="326"/>
      <c r="AL29" s="313">
        <f t="shared" si="40"/>
        <v>0</v>
      </c>
      <c r="AM29" s="345"/>
      <c r="AN29" s="313">
        <f t="shared" si="14"/>
        <v>0</v>
      </c>
      <c r="AO29" s="314">
        <f t="shared" si="41"/>
        <v>0</v>
      </c>
      <c r="AP29" s="315">
        <f>IF(OR(AND(B29="GRUP_A1",IF(IFERROR(MATCH(CONCATENATE("I",Tabel!$N$4),inst_performance,0),0)&gt;0,0,1)),B29="Grup_A5",B29="Grup_B1"),0,(AD29+AF29)*0.1)</f>
        <v>0</v>
      </c>
      <c r="AQ29" s="337"/>
      <c r="AR29" s="339"/>
      <c r="AS29" s="339"/>
      <c r="AT29" s="339"/>
      <c r="AU29" s="339"/>
      <c r="AV29" s="339"/>
      <c r="AW29" s="339"/>
      <c r="AX29" s="339"/>
      <c r="AY29" s="339"/>
      <c r="AZ29" s="339"/>
      <c r="BA29" s="339"/>
      <c r="BB29" s="339"/>
      <c r="BC29" s="339"/>
      <c r="BD29" s="339"/>
      <c r="BE29" s="339"/>
      <c r="BF29" s="339"/>
      <c r="BG29" s="315">
        <f t="shared" si="42"/>
        <v>0</v>
      </c>
      <c r="BH29" s="346">
        <f t="shared" si="43"/>
        <v>0</v>
      </c>
      <c r="BI29" s="315">
        <f t="shared" si="44"/>
        <v>0</v>
      </c>
      <c r="BJ29" s="341"/>
      <c r="BK29" s="315">
        <f t="shared" si="45"/>
        <v>0</v>
      </c>
      <c r="BL29" s="315">
        <f t="shared" si="46"/>
        <v>0</v>
      </c>
      <c r="BM29" s="340"/>
      <c r="BN29" s="342"/>
      <c r="BO29" s="343"/>
      <c r="BP29" s="340"/>
      <c r="BQ29" s="344"/>
      <c r="BR29" s="315">
        <f t="shared" si="47"/>
        <v>0</v>
      </c>
      <c r="BS29" s="344"/>
      <c r="BT29" s="344"/>
      <c r="BU29" s="344"/>
      <c r="BV29" s="344"/>
      <c r="BW29" s="315">
        <f t="shared" si="48"/>
        <v>0</v>
      </c>
      <c r="BX29" s="322"/>
      <c r="BY29" s="316"/>
    </row>
    <row r="30" spans="1:77" x14ac:dyDescent="0.25">
      <c r="A30" s="326"/>
      <c r="B30" s="307" t="str">
        <f t="shared" si="30"/>
        <v/>
      </c>
      <c r="C30" s="327"/>
      <c r="D30" s="307" t="str">
        <f t="shared" si="31"/>
        <v/>
      </c>
      <c r="E30" s="328"/>
      <c r="F30" s="329"/>
      <c r="G30" s="330" t="s">
        <v>86</v>
      </c>
      <c r="H30" s="308">
        <f t="shared" si="32"/>
        <v>0</v>
      </c>
      <c r="I30" s="323"/>
      <c r="J30" s="323"/>
      <c r="K30" s="309">
        <f t="shared" si="33"/>
        <v>0</v>
      </c>
      <c r="L30" s="328"/>
      <c r="M30" s="328"/>
      <c r="N30" s="328"/>
      <c r="O30" s="328"/>
      <c r="P30" s="331"/>
      <c r="Q30" s="331"/>
      <c r="R30" s="332"/>
      <c r="S30" s="333"/>
      <c r="T30" s="332"/>
      <c r="U30" s="333"/>
      <c r="V30" s="332"/>
      <c r="W30" s="333"/>
      <c r="X30" s="332"/>
      <c r="Y30" s="333"/>
      <c r="Z30" s="309">
        <f t="shared" si="34"/>
        <v>0</v>
      </c>
      <c r="AA30" s="310">
        <f t="shared" si="35"/>
        <v>0</v>
      </c>
      <c r="AB30" s="334"/>
      <c r="AC30" s="311">
        <f t="shared" si="8"/>
        <v>0</v>
      </c>
      <c r="AD30" s="312">
        <f t="shared" si="36"/>
        <v>0</v>
      </c>
      <c r="AE30" s="335"/>
      <c r="AF30" s="312">
        <f t="shared" si="37"/>
        <v>0</v>
      </c>
      <c r="AG30" s="326"/>
      <c r="AH30" s="313">
        <f t="shared" si="38"/>
        <v>0</v>
      </c>
      <c r="AI30" s="336"/>
      <c r="AJ30" s="313">
        <f t="shared" si="39"/>
        <v>0</v>
      </c>
      <c r="AK30" s="326"/>
      <c r="AL30" s="313">
        <f t="shared" si="40"/>
        <v>0</v>
      </c>
      <c r="AM30" s="345"/>
      <c r="AN30" s="313">
        <f t="shared" si="14"/>
        <v>0</v>
      </c>
      <c r="AO30" s="314">
        <f t="shared" si="41"/>
        <v>0</v>
      </c>
      <c r="AP30" s="315">
        <f>IF(OR(AND(B30="GRUP_A1",IF(IFERROR(MATCH(CONCATENATE("I",Tabel!$N$4),inst_performance,0),0)&gt;0,0,1)),B30="Grup_A5",B30="Grup_B1"),0,(AD30+AF30)*0.1)</f>
        <v>0</v>
      </c>
      <c r="AQ30" s="337"/>
      <c r="AR30" s="339"/>
      <c r="AS30" s="339"/>
      <c r="AT30" s="339"/>
      <c r="AU30" s="339"/>
      <c r="AV30" s="339"/>
      <c r="AW30" s="339"/>
      <c r="AX30" s="339"/>
      <c r="AY30" s="339"/>
      <c r="AZ30" s="339"/>
      <c r="BA30" s="339"/>
      <c r="BB30" s="339"/>
      <c r="BC30" s="339"/>
      <c r="BD30" s="339"/>
      <c r="BE30" s="339"/>
      <c r="BF30" s="339"/>
      <c r="BG30" s="315">
        <f t="shared" si="42"/>
        <v>0</v>
      </c>
      <c r="BH30" s="346">
        <f t="shared" si="43"/>
        <v>0</v>
      </c>
      <c r="BI30" s="315">
        <f t="shared" si="44"/>
        <v>0</v>
      </c>
      <c r="BJ30" s="341"/>
      <c r="BK30" s="315">
        <f t="shared" si="45"/>
        <v>0</v>
      </c>
      <c r="BL30" s="315">
        <f t="shared" si="46"/>
        <v>0</v>
      </c>
      <c r="BM30" s="340"/>
      <c r="BN30" s="342"/>
      <c r="BO30" s="343"/>
      <c r="BP30" s="340"/>
      <c r="BQ30" s="344"/>
      <c r="BR30" s="315">
        <f t="shared" si="47"/>
        <v>0</v>
      </c>
      <c r="BS30" s="344"/>
      <c r="BT30" s="344"/>
      <c r="BU30" s="344"/>
      <c r="BV30" s="344"/>
      <c r="BW30" s="315">
        <f t="shared" si="48"/>
        <v>0</v>
      </c>
      <c r="BX30" s="322"/>
      <c r="BY30" s="316"/>
    </row>
    <row r="31" spans="1:77" x14ac:dyDescent="0.25">
      <c r="A31" s="326"/>
      <c r="B31" s="307" t="str">
        <f t="shared" si="30"/>
        <v/>
      </c>
      <c r="C31" s="327"/>
      <c r="D31" s="307" t="str">
        <f t="shared" si="31"/>
        <v/>
      </c>
      <c r="E31" s="328"/>
      <c r="F31" s="329"/>
      <c r="G31" s="330" t="s">
        <v>86</v>
      </c>
      <c r="H31" s="308">
        <f t="shared" si="32"/>
        <v>0</v>
      </c>
      <c r="I31" s="323"/>
      <c r="J31" s="323"/>
      <c r="K31" s="309">
        <f t="shared" si="33"/>
        <v>0</v>
      </c>
      <c r="L31" s="328"/>
      <c r="M31" s="328"/>
      <c r="N31" s="328"/>
      <c r="O31" s="328"/>
      <c r="P31" s="331"/>
      <c r="Q31" s="331"/>
      <c r="R31" s="332"/>
      <c r="S31" s="333"/>
      <c r="T31" s="332"/>
      <c r="U31" s="333"/>
      <c r="V31" s="332"/>
      <c r="W31" s="333"/>
      <c r="X31" s="332"/>
      <c r="Y31" s="333"/>
      <c r="Z31" s="309">
        <f t="shared" si="34"/>
        <v>0</v>
      </c>
      <c r="AA31" s="310">
        <f t="shared" si="35"/>
        <v>0</v>
      </c>
      <c r="AB31" s="334"/>
      <c r="AC31" s="311">
        <f t="shared" si="8"/>
        <v>0</v>
      </c>
      <c r="AD31" s="312">
        <f t="shared" si="36"/>
        <v>0</v>
      </c>
      <c r="AE31" s="335"/>
      <c r="AF31" s="312">
        <f t="shared" si="37"/>
        <v>0</v>
      </c>
      <c r="AG31" s="326"/>
      <c r="AH31" s="313">
        <f t="shared" si="38"/>
        <v>0</v>
      </c>
      <c r="AI31" s="336"/>
      <c r="AJ31" s="313">
        <f t="shared" si="39"/>
        <v>0</v>
      </c>
      <c r="AK31" s="326"/>
      <c r="AL31" s="313">
        <f t="shared" si="40"/>
        <v>0</v>
      </c>
      <c r="AM31" s="345"/>
      <c r="AN31" s="313">
        <f t="shared" si="14"/>
        <v>0</v>
      </c>
      <c r="AO31" s="314">
        <f t="shared" si="41"/>
        <v>0</v>
      </c>
      <c r="AP31" s="315">
        <f>IF(OR(AND(B31="GRUP_A1",IF(IFERROR(MATCH(CONCATENATE("I",Tabel!$N$4),inst_performance,0),0)&gt;0,0,1)),B31="Grup_A5",B31="Grup_B1"),0,(AD31+AF31)*0.1)</f>
        <v>0</v>
      </c>
      <c r="AQ31" s="337"/>
      <c r="AR31" s="339"/>
      <c r="AS31" s="339"/>
      <c r="AT31" s="339"/>
      <c r="AU31" s="339"/>
      <c r="AV31" s="339"/>
      <c r="AW31" s="339"/>
      <c r="AX31" s="339"/>
      <c r="AY31" s="339"/>
      <c r="AZ31" s="339"/>
      <c r="BA31" s="339"/>
      <c r="BB31" s="339"/>
      <c r="BC31" s="339"/>
      <c r="BD31" s="339"/>
      <c r="BE31" s="339"/>
      <c r="BF31" s="339"/>
      <c r="BG31" s="315">
        <f t="shared" si="42"/>
        <v>0</v>
      </c>
      <c r="BH31" s="346">
        <f t="shared" si="43"/>
        <v>0</v>
      </c>
      <c r="BI31" s="315">
        <f t="shared" si="44"/>
        <v>0</v>
      </c>
      <c r="BJ31" s="341"/>
      <c r="BK31" s="315">
        <f t="shared" si="45"/>
        <v>0</v>
      </c>
      <c r="BL31" s="315">
        <f t="shared" si="46"/>
        <v>0</v>
      </c>
      <c r="BM31" s="340"/>
      <c r="BN31" s="342"/>
      <c r="BO31" s="343"/>
      <c r="BP31" s="340"/>
      <c r="BQ31" s="344"/>
      <c r="BR31" s="315">
        <f t="shared" si="47"/>
        <v>0</v>
      </c>
      <c r="BS31" s="344"/>
      <c r="BT31" s="344"/>
      <c r="BU31" s="344"/>
      <c r="BV31" s="344"/>
      <c r="BW31" s="315">
        <f t="shared" si="48"/>
        <v>0</v>
      </c>
      <c r="BX31" s="322"/>
      <c r="BY31" s="316"/>
    </row>
    <row r="32" spans="1:77" x14ac:dyDescent="0.25">
      <c r="A32" s="326"/>
      <c r="B32" s="307" t="str">
        <f t="shared" si="30"/>
        <v/>
      </c>
      <c r="C32" s="327"/>
      <c r="D32" s="307" t="str">
        <f t="shared" si="31"/>
        <v/>
      </c>
      <c r="E32" s="328"/>
      <c r="F32" s="329"/>
      <c r="G32" s="330" t="s">
        <v>86</v>
      </c>
      <c r="H32" s="308">
        <f t="shared" si="32"/>
        <v>0</v>
      </c>
      <c r="I32" s="323"/>
      <c r="J32" s="323"/>
      <c r="K32" s="309">
        <f t="shared" si="33"/>
        <v>0</v>
      </c>
      <c r="L32" s="328"/>
      <c r="M32" s="328"/>
      <c r="N32" s="328"/>
      <c r="O32" s="328"/>
      <c r="P32" s="331"/>
      <c r="Q32" s="331"/>
      <c r="R32" s="332"/>
      <c r="S32" s="333"/>
      <c r="T32" s="332"/>
      <c r="U32" s="333"/>
      <c r="V32" s="332"/>
      <c r="W32" s="333"/>
      <c r="X32" s="332"/>
      <c r="Y32" s="333"/>
      <c r="Z32" s="309">
        <f t="shared" si="34"/>
        <v>0</v>
      </c>
      <c r="AA32" s="310">
        <f t="shared" si="35"/>
        <v>0</v>
      </c>
      <c r="AB32" s="334"/>
      <c r="AC32" s="311">
        <f t="shared" si="8"/>
        <v>0</v>
      </c>
      <c r="AD32" s="312">
        <f t="shared" si="36"/>
        <v>0</v>
      </c>
      <c r="AE32" s="335"/>
      <c r="AF32" s="312">
        <f t="shared" si="37"/>
        <v>0</v>
      </c>
      <c r="AG32" s="326"/>
      <c r="AH32" s="313">
        <f t="shared" si="38"/>
        <v>0</v>
      </c>
      <c r="AI32" s="336"/>
      <c r="AJ32" s="313">
        <f t="shared" si="39"/>
        <v>0</v>
      </c>
      <c r="AK32" s="326"/>
      <c r="AL32" s="313">
        <f t="shared" si="40"/>
        <v>0</v>
      </c>
      <c r="AM32" s="345"/>
      <c r="AN32" s="313">
        <f t="shared" si="14"/>
        <v>0</v>
      </c>
      <c r="AO32" s="314">
        <f t="shared" si="41"/>
        <v>0</v>
      </c>
      <c r="AP32" s="315">
        <f>IF(OR(AND(B32="GRUP_A1",IF(IFERROR(MATCH(CONCATENATE("I",Tabel!$N$4),inst_performance,0),0)&gt;0,0,1)),B32="Grup_A5",B32="Grup_B1"),0,(AD32+AF32)*0.1)</f>
        <v>0</v>
      </c>
      <c r="AQ32" s="337"/>
      <c r="AR32" s="339"/>
      <c r="AS32" s="339"/>
      <c r="AT32" s="339"/>
      <c r="AU32" s="339"/>
      <c r="AV32" s="339"/>
      <c r="AW32" s="339"/>
      <c r="AX32" s="339"/>
      <c r="AY32" s="339"/>
      <c r="AZ32" s="339"/>
      <c r="BA32" s="339"/>
      <c r="BB32" s="339"/>
      <c r="BC32" s="339"/>
      <c r="BD32" s="339"/>
      <c r="BE32" s="339"/>
      <c r="BF32" s="339"/>
      <c r="BG32" s="315">
        <f t="shared" si="42"/>
        <v>0</v>
      </c>
      <c r="BH32" s="346">
        <f t="shared" si="43"/>
        <v>0</v>
      </c>
      <c r="BI32" s="315">
        <f t="shared" si="44"/>
        <v>0</v>
      </c>
      <c r="BJ32" s="341"/>
      <c r="BK32" s="315">
        <f t="shared" si="45"/>
        <v>0</v>
      </c>
      <c r="BL32" s="315">
        <f t="shared" si="46"/>
        <v>0</v>
      </c>
      <c r="BM32" s="340"/>
      <c r="BN32" s="342"/>
      <c r="BO32" s="343"/>
      <c r="BP32" s="340"/>
      <c r="BQ32" s="344"/>
      <c r="BR32" s="315">
        <f t="shared" si="47"/>
        <v>0</v>
      </c>
      <c r="BS32" s="344"/>
      <c r="BT32" s="344"/>
      <c r="BU32" s="344"/>
      <c r="BV32" s="344"/>
      <c r="BW32" s="315">
        <f t="shared" si="48"/>
        <v>0</v>
      </c>
      <c r="BX32" s="322"/>
      <c r="BY32" s="316"/>
    </row>
    <row r="33" spans="1:77" x14ac:dyDescent="0.25">
      <c r="A33" s="326"/>
      <c r="B33" s="307" t="str">
        <f t="shared" si="30"/>
        <v/>
      </c>
      <c r="C33" s="327"/>
      <c r="D33" s="307" t="str">
        <f t="shared" si="31"/>
        <v/>
      </c>
      <c r="E33" s="328"/>
      <c r="F33" s="329"/>
      <c r="G33" s="330" t="s">
        <v>86</v>
      </c>
      <c r="H33" s="308">
        <f t="shared" si="32"/>
        <v>0</v>
      </c>
      <c r="I33" s="323"/>
      <c r="J33" s="323"/>
      <c r="K33" s="309">
        <f t="shared" si="33"/>
        <v>0</v>
      </c>
      <c r="L33" s="328"/>
      <c r="M33" s="328"/>
      <c r="N33" s="328"/>
      <c r="O33" s="328"/>
      <c r="P33" s="331"/>
      <c r="Q33" s="331"/>
      <c r="R33" s="332"/>
      <c r="S33" s="333"/>
      <c r="T33" s="332"/>
      <c r="U33" s="333"/>
      <c r="V33" s="332"/>
      <c r="W33" s="333"/>
      <c r="X33" s="332"/>
      <c r="Y33" s="333"/>
      <c r="Z33" s="309">
        <f t="shared" si="34"/>
        <v>0</v>
      </c>
      <c r="AA33" s="310">
        <f t="shared" si="35"/>
        <v>0</v>
      </c>
      <c r="AB33" s="334"/>
      <c r="AC33" s="311">
        <f t="shared" si="8"/>
        <v>0</v>
      </c>
      <c r="AD33" s="312">
        <f t="shared" si="36"/>
        <v>0</v>
      </c>
      <c r="AE33" s="335"/>
      <c r="AF33" s="312">
        <f t="shared" si="37"/>
        <v>0</v>
      </c>
      <c r="AG33" s="326"/>
      <c r="AH33" s="313">
        <f t="shared" si="38"/>
        <v>0</v>
      </c>
      <c r="AI33" s="336"/>
      <c r="AJ33" s="313">
        <f t="shared" si="39"/>
        <v>0</v>
      </c>
      <c r="AK33" s="326"/>
      <c r="AL33" s="313">
        <f t="shared" si="40"/>
        <v>0</v>
      </c>
      <c r="AM33" s="345"/>
      <c r="AN33" s="313">
        <f t="shared" si="14"/>
        <v>0</v>
      </c>
      <c r="AO33" s="314">
        <f t="shared" si="41"/>
        <v>0</v>
      </c>
      <c r="AP33" s="315">
        <f>IF(OR(AND(B33="GRUP_A1",IF(IFERROR(MATCH(CONCATENATE("I",Tabel!$N$4),inst_performance,0),0)&gt;0,0,1)),B33="Grup_A5",B33="Grup_B1"),0,(AD33+AF33)*0.1)</f>
        <v>0</v>
      </c>
      <c r="AQ33" s="337"/>
      <c r="AR33" s="339"/>
      <c r="AS33" s="339"/>
      <c r="AT33" s="339"/>
      <c r="AU33" s="339"/>
      <c r="AV33" s="339"/>
      <c r="AW33" s="339"/>
      <c r="AX33" s="339"/>
      <c r="AY33" s="339"/>
      <c r="AZ33" s="339"/>
      <c r="BA33" s="339"/>
      <c r="BB33" s="339"/>
      <c r="BC33" s="339"/>
      <c r="BD33" s="339"/>
      <c r="BE33" s="339"/>
      <c r="BF33" s="339"/>
      <c r="BG33" s="315">
        <f t="shared" si="42"/>
        <v>0</v>
      </c>
      <c r="BH33" s="346">
        <f t="shared" si="43"/>
        <v>0</v>
      </c>
      <c r="BI33" s="315">
        <f t="shared" si="44"/>
        <v>0</v>
      </c>
      <c r="BJ33" s="341"/>
      <c r="BK33" s="315">
        <f t="shared" si="45"/>
        <v>0</v>
      </c>
      <c r="BL33" s="315">
        <f t="shared" si="46"/>
        <v>0</v>
      </c>
      <c r="BM33" s="340"/>
      <c r="BN33" s="342"/>
      <c r="BO33" s="343"/>
      <c r="BP33" s="340"/>
      <c r="BQ33" s="344"/>
      <c r="BR33" s="315">
        <f t="shared" si="47"/>
        <v>0</v>
      </c>
      <c r="BS33" s="344"/>
      <c r="BT33" s="344"/>
      <c r="BU33" s="344"/>
      <c r="BV33" s="344"/>
      <c r="BW33" s="315">
        <f t="shared" si="48"/>
        <v>0</v>
      </c>
      <c r="BX33" s="322"/>
      <c r="BY33" s="316"/>
    </row>
    <row r="34" spans="1:77" x14ac:dyDescent="0.25">
      <c r="A34" s="326"/>
      <c r="B34" s="307" t="str">
        <f t="shared" si="30"/>
        <v/>
      </c>
      <c r="C34" s="327"/>
      <c r="D34" s="307" t="str">
        <f t="shared" si="31"/>
        <v/>
      </c>
      <c r="E34" s="328"/>
      <c r="F34" s="329"/>
      <c r="G34" s="330" t="s">
        <v>86</v>
      </c>
      <c r="H34" s="308">
        <f t="shared" si="32"/>
        <v>0</v>
      </c>
      <c r="I34" s="323"/>
      <c r="J34" s="323"/>
      <c r="K34" s="309">
        <f t="shared" si="33"/>
        <v>0</v>
      </c>
      <c r="L34" s="328"/>
      <c r="M34" s="328"/>
      <c r="N34" s="328"/>
      <c r="O34" s="328"/>
      <c r="P34" s="331"/>
      <c r="Q34" s="331"/>
      <c r="R34" s="332"/>
      <c r="S34" s="333"/>
      <c r="T34" s="332"/>
      <c r="U34" s="333"/>
      <c r="V34" s="332"/>
      <c r="W34" s="333"/>
      <c r="X34" s="332"/>
      <c r="Y34" s="333"/>
      <c r="Z34" s="309">
        <f t="shared" si="34"/>
        <v>0</v>
      </c>
      <c r="AA34" s="310">
        <f t="shared" si="35"/>
        <v>0</v>
      </c>
      <c r="AB34" s="334"/>
      <c r="AC34" s="311">
        <f t="shared" si="8"/>
        <v>0</v>
      </c>
      <c r="AD34" s="312">
        <f t="shared" si="36"/>
        <v>0</v>
      </c>
      <c r="AE34" s="335"/>
      <c r="AF34" s="312">
        <f t="shared" si="37"/>
        <v>0</v>
      </c>
      <c r="AG34" s="326"/>
      <c r="AH34" s="313">
        <f t="shared" si="38"/>
        <v>0</v>
      </c>
      <c r="AI34" s="336"/>
      <c r="AJ34" s="313">
        <f t="shared" si="39"/>
        <v>0</v>
      </c>
      <c r="AK34" s="326"/>
      <c r="AL34" s="313">
        <f t="shared" si="40"/>
        <v>0</v>
      </c>
      <c r="AM34" s="345"/>
      <c r="AN34" s="313">
        <f t="shared" si="14"/>
        <v>0</v>
      </c>
      <c r="AO34" s="314">
        <f t="shared" si="41"/>
        <v>0</v>
      </c>
      <c r="AP34" s="315">
        <f>IF(OR(AND(B34="GRUP_A1",IF(IFERROR(MATCH(CONCATENATE("I",Tabel!$N$4),inst_performance,0),0)&gt;0,0,1)),B34="Grup_A5",B34="Grup_B1"),0,(AD34+AF34)*0.1)</f>
        <v>0</v>
      </c>
      <c r="AQ34" s="337"/>
      <c r="AR34" s="339"/>
      <c r="AS34" s="339"/>
      <c r="AT34" s="339"/>
      <c r="AU34" s="339"/>
      <c r="AV34" s="339"/>
      <c r="AW34" s="339"/>
      <c r="AX34" s="339"/>
      <c r="AY34" s="339"/>
      <c r="AZ34" s="339"/>
      <c r="BA34" s="339"/>
      <c r="BB34" s="339"/>
      <c r="BC34" s="339"/>
      <c r="BD34" s="339"/>
      <c r="BE34" s="339"/>
      <c r="BF34" s="339"/>
      <c r="BG34" s="315">
        <f t="shared" si="42"/>
        <v>0</v>
      </c>
      <c r="BH34" s="346">
        <f t="shared" si="43"/>
        <v>0</v>
      </c>
      <c r="BI34" s="315">
        <f t="shared" si="44"/>
        <v>0</v>
      </c>
      <c r="BJ34" s="341"/>
      <c r="BK34" s="315">
        <f t="shared" si="45"/>
        <v>0</v>
      </c>
      <c r="BL34" s="315">
        <f t="shared" si="46"/>
        <v>0</v>
      </c>
      <c r="BM34" s="340"/>
      <c r="BN34" s="342"/>
      <c r="BO34" s="343"/>
      <c r="BP34" s="340"/>
      <c r="BQ34" s="344"/>
      <c r="BR34" s="315">
        <f t="shared" si="47"/>
        <v>0</v>
      </c>
      <c r="BS34" s="344"/>
      <c r="BT34" s="344"/>
      <c r="BU34" s="344"/>
      <c r="BV34" s="344"/>
      <c r="BW34" s="315">
        <f t="shared" si="48"/>
        <v>0</v>
      </c>
      <c r="BX34" s="322"/>
      <c r="BY34" s="316"/>
    </row>
    <row r="35" spans="1:77" x14ac:dyDescent="0.25">
      <c r="A35" s="326"/>
      <c r="B35" s="307" t="str">
        <f t="shared" si="30"/>
        <v/>
      </c>
      <c r="C35" s="327"/>
      <c r="D35" s="307" t="str">
        <f t="shared" si="31"/>
        <v/>
      </c>
      <c r="E35" s="328"/>
      <c r="F35" s="329"/>
      <c r="G35" s="330" t="s">
        <v>86</v>
      </c>
      <c r="H35" s="308">
        <f t="shared" si="32"/>
        <v>0</v>
      </c>
      <c r="I35" s="323"/>
      <c r="J35" s="323"/>
      <c r="K35" s="309">
        <f t="shared" si="33"/>
        <v>0</v>
      </c>
      <c r="L35" s="328"/>
      <c r="M35" s="328"/>
      <c r="N35" s="328"/>
      <c r="O35" s="328"/>
      <c r="P35" s="331"/>
      <c r="Q35" s="331"/>
      <c r="R35" s="332"/>
      <c r="S35" s="333"/>
      <c r="T35" s="332"/>
      <c r="U35" s="333"/>
      <c r="V35" s="332"/>
      <c r="W35" s="333"/>
      <c r="X35" s="332"/>
      <c r="Y35" s="333"/>
      <c r="Z35" s="309">
        <f t="shared" si="34"/>
        <v>0</v>
      </c>
      <c r="AA35" s="310">
        <f t="shared" si="35"/>
        <v>0</v>
      </c>
      <c r="AB35" s="334"/>
      <c r="AC35" s="311">
        <f t="shared" si="8"/>
        <v>0</v>
      </c>
      <c r="AD35" s="312">
        <f t="shared" si="36"/>
        <v>0</v>
      </c>
      <c r="AE35" s="335"/>
      <c r="AF35" s="312">
        <f t="shared" si="37"/>
        <v>0</v>
      </c>
      <c r="AG35" s="326"/>
      <c r="AH35" s="313">
        <f t="shared" si="38"/>
        <v>0</v>
      </c>
      <c r="AI35" s="336"/>
      <c r="AJ35" s="313">
        <f t="shared" si="39"/>
        <v>0</v>
      </c>
      <c r="AK35" s="326"/>
      <c r="AL35" s="313">
        <f t="shared" si="40"/>
        <v>0</v>
      </c>
      <c r="AM35" s="345"/>
      <c r="AN35" s="313">
        <f t="shared" si="14"/>
        <v>0</v>
      </c>
      <c r="AO35" s="314">
        <f t="shared" si="41"/>
        <v>0</v>
      </c>
      <c r="AP35" s="315">
        <f>IF(OR(AND(B35="GRUP_A1",IF(IFERROR(MATCH(CONCATENATE("I",Tabel!$N$4),inst_performance,0),0)&gt;0,0,1)),B35="Grup_A5",B35="Grup_B1"),0,(AD35+AF35)*0.1)</f>
        <v>0</v>
      </c>
      <c r="AQ35" s="337"/>
      <c r="AR35" s="339"/>
      <c r="AS35" s="339"/>
      <c r="AT35" s="339"/>
      <c r="AU35" s="339"/>
      <c r="AV35" s="339"/>
      <c r="AW35" s="339"/>
      <c r="AX35" s="339"/>
      <c r="AY35" s="339"/>
      <c r="AZ35" s="339"/>
      <c r="BA35" s="339"/>
      <c r="BB35" s="339"/>
      <c r="BC35" s="339"/>
      <c r="BD35" s="339"/>
      <c r="BE35" s="339"/>
      <c r="BF35" s="339"/>
      <c r="BG35" s="315">
        <f t="shared" si="42"/>
        <v>0</v>
      </c>
      <c r="BH35" s="346">
        <f t="shared" si="43"/>
        <v>0</v>
      </c>
      <c r="BI35" s="315">
        <f t="shared" si="44"/>
        <v>0</v>
      </c>
      <c r="BJ35" s="341"/>
      <c r="BK35" s="315">
        <f t="shared" si="45"/>
        <v>0</v>
      </c>
      <c r="BL35" s="315">
        <f t="shared" si="46"/>
        <v>0</v>
      </c>
      <c r="BM35" s="340"/>
      <c r="BN35" s="342"/>
      <c r="BO35" s="343"/>
      <c r="BP35" s="340"/>
      <c r="BQ35" s="344"/>
      <c r="BR35" s="315">
        <f t="shared" si="47"/>
        <v>0</v>
      </c>
      <c r="BS35" s="344"/>
      <c r="BT35" s="344"/>
      <c r="BU35" s="344"/>
      <c r="BV35" s="344"/>
      <c r="BW35" s="315">
        <f t="shared" si="48"/>
        <v>0</v>
      </c>
      <c r="BX35" s="322"/>
      <c r="BY35" s="316"/>
    </row>
    <row r="36" spans="1:77" x14ac:dyDescent="0.25">
      <c r="A36" s="326"/>
      <c r="B36" s="307" t="str">
        <f t="shared" si="30"/>
        <v/>
      </c>
      <c r="C36" s="327"/>
      <c r="D36" s="307" t="str">
        <f t="shared" si="31"/>
        <v/>
      </c>
      <c r="E36" s="328"/>
      <c r="F36" s="329"/>
      <c r="G36" s="330" t="s">
        <v>86</v>
      </c>
      <c r="H36" s="308">
        <f t="shared" si="32"/>
        <v>0</v>
      </c>
      <c r="I36" s="323"/>
      <c r="J36" s="323"/>
      <c r="K36" s="309">
        <f t="shared" si="33"/>
        <v>0</v>
      </c>
      <c r="L36" s="328"/>
      <c r="M36" s="328"/>
      <c r="N36" s="328"/>
      <c r="O36" s="328"/>
      <c r="P36" s="331"/>
      <c r="Q36" s="331"/>
      <c r="R36" s="332"/>
      <c r="S36" s="333"/>
      <c r="T36" s="332"/>
      <c r="U36" s="333"/>
      <c r="V36" s="332"/>
      <c r="W36" s="333"/>
      <c r="X36" s="332"/>
      <c r="Y36" s="333"/>
      <c r="Z36" s="309">
        <f t="shared" si="34"/>
        <v>0</v>
      </c>
      <c r="AA36" s="310">
        <f t="shared" si="35"/>
        <v>0</v>
      </c>
      <c r="AB36" s="334"/>
      <c r="AC36" s="311">
        <f t="shared" si="8"/>
        <v>0</v>
      </c>
      <c r="AD36" s="312">
        <f t="shared" si="36"/>
        <v>0</v>
      </c>
      <c r="AE36" s="335"/>
      <c r="AF36" s="312">
        <f t="shared" si="37"/>
        <v>0</v>
      </c>
      <c r="AG36" s="326"/>
      <c r="AH36" s="313">
        <f t="shared" si="38"/>
        <v>0</v>
      </c>
      <c r="AI36" s="336"/>
      <c r="AJ36" s="313">
        <f t="shared" si="39"/>
        <v>0</v>
      </c>
      <c r="AK36" s="326"/>
      <c r="AL36" s="313">
        <f t="shared" si="40"/>
        <v>0</v>
      </c>
      <c r="AM36" s="345"/>
      <c r="AN36" s="313">
        <f t="shared" si="14"/>
        <v>0</v>
      </c>
      <c r="AO36" s="314">
        <f t="shared" si="41"/>
        <v>0</v>
      </c>
      <c r="AP36" s="315">
        <f>IF(OR(AND(B36="GRUP_A1",IF(IFERROR(MATCH(CONCATENATE("I",Tabel!$N$4),inst_performance,0),0)&gt;0,0,1)),B36="Grup_A5",B36="Grup_B1"),0,(AD36+AF36)*0.1)</f>
        <v>0</v>
      </c>
      <c r="AQ36" s="337"/>
      <c r="AR36" s="339"/>
      <c r="AS36" s="339"/>
      <c r="AT36" s="339"/>
      <c r="AU36" s="339"/>
      <c r="AV36" s="339"/>
      <c r="AW36" s="339"/>
      <c r="AX36" s="339"/>
      <c r="AY36" s="339"/>
      <c r="AZ36" s="339"/>
      <c r="BA36" s="339"/>
      <c r="BB36" s="339"/>
      <c r="BC36" s="339"/>
      <c r="BD36" s="339"/>
      <c r="BE36" s="339"/>
      <c r="BF36" s="339"/>
      <c r="BG36" s="315">
        <f t="shared" si="42"/>
        <v>0</v>
      </c>
      <c r="BH36" s="346">
        <f t="shared" si="43"/>
        <v>0</v>
      </c>
      <c r="BI36" s="315">
        <f t="shared" si="44"/>
        <v>0</v>
      </c>
      <c r="BJ36" s="341"/>
      <c r="BK36" s="315">
        <f t="shared" si="45"/>
        <v>0</v>
      </c>
      <c r="BL36" s="315">
        <f t="shared" si="46"/>
        <v>0</v>
      </c>
      <c r="BM36" s="340"/>
      <c r="BN36" s="342"/>
      <c r="BO36" s="343"/>
      <c r="BP36" s="340"/>
      <c r="BQ36" s="344"/>
      <c r="BR36" s="315">
        <f t="shared" si="47"/>
        <v>0</v>
      </c>
      <c r="BS36" s="344"/>
      <c r="BT36" s="344"/>
      <c r="BU36" s="344"/>
      <c r="BV36" s="344"/>
      <c r="BW36" s="315">
        <f t="shared" si="48"/>
        <v>0</v>
      </c>
      <c r="BX36" s="322"/>
      <c r="BY36" s="316"/>
    </row>
    <row r="37" spans="1:77" x14ac:dyDescent="0.25">
      <c r="A37" s="326"/>
      <c r="B37" s="307" t="str">
        <f t="shared" si="30"/>
        <v/>
      </c>
      <c r="C37" s="327"/>
      <c r="D37" s="307" t="str">
        <f t="shared" si="31"/>
        <v/>
      </c>
      <c r="E37" s="328"/>
      <c r="F37" s="329"/>
      <c r="G37" s="330" t="s">
        <v>86</v>
      </c>
      <c r="H37" s="308">
        <f t="shared" si="32"/>
        <v>0</v>
      </c>
      <c r="I37" s="323"/>
      <c r="J37" s="323"/>
      <c r="K37" s="309">
        <f t="shared" si="33"/>
        <v>0</v>
      </c>
      <c r="L37" s="328"/>
      <c r="M37" s="328"/>
      <c r="N37" s="328"/>
      <c r="O37" s="328"/>
      <c r="P37" s="331"/>
      <c r="Q37" s="331"/>
      <c r="R37" s="332"/>
      <c r="S37" s="333"/>
      <c r="T37" s="332"/>
      <c r="U37" s="333"/>
      <c r="V37" s="332"/>
      <c r="W37" s="333"/>
      <c r="X37" s="332"/>
      <c r="Y37" s="333"/>
      <c r="Z37" s="309">
        <f t="shared" si="34"/>
        <v>0</v>
      </c>
      <c r="AA37" s="310">
        <f t="shared" si="35"/>
        <v>0</v>
      </c>
      <c r="AB37" s="334"/>
      <c r="AC37" s="311">
        <f t="shared" si="8"/>
        <v>0</v>
      </c>
      <c r="AD37" s="312">
        <f t="shared" si="36"/>
        <v>0</v>
      </c>
      <c r="AE37" s="335"/>
      <c r="AF37" s="312">
        <f t="shared" si="37"/>
        <v>0</v>
      </c>
      <c r="AG37" s="326"/>
      <c r="AH37" s="313">
        <f t="shared" si="38"/>
        <v>0</v>
      </c>
      <c r="AI37" s="336"/>
      <c r="AJ37" s="313">
        <f t="shared" si="39"/>
        <v>0</v>
      </c>
      <c r="AK37" s="326"/>
      <c r="AL37" s="313">
        <f t="shared" si="40"/>
        <v>0</v>
      </c>
      <c r="AM37" s="345"/>
      <c r="AN37" s="313">
        <f t="shared" si="14"/>
        <v>0</v>
      </c>
      <c r="AO37" s="314">
        <f t="shared" si="41"/>
        <v>0</v>
      </c>
      <c r="AP37" s="315">
        <f>IF(OR(AND(B37="GRUP_A1",IF(IFERROR(MATCH(CONCATENATE("I",Tabel!$N$4),inst_performance,0),0)&gt;0,0,1)),B37="Grup_A5",B37="Grup_B1"),0,(AD37+AF37)*0.1)</f>
        <v>0</v>
      </c>
      <c r="AQ37" s="337"/>
      <c r="AR37" s="339"/>
      <c r="AS37" s="339"/>
      <c r="AT37" s="339"/>
      <c r="AU37" s="339"/>
      <c r="AV37" s="339"/>
      <c r="AW37" s="339"/>
      <c r="AX37" s="339"/>
      <c r="AY37" s="339"/>
      <c r="AZ37" s="339"/>
      <c r="BA37" s="339"/>
      <c r="BB37" s="339"/>
      <c r="BC37" s="339"/>
      <c r="BD37" s="339"/>
      <c r="BE37" s="339"/>
      <c r="BF37" s="339"/>
      <c r="BG37" s="315">
        <f t="shared" si="42"/>
        <v>0</v>
      </c>
      <c r="BH37" s="346">
        <f t="shared" si="43"/>
        <v>0</v>
      </c>
      <c r="BI37" s="315">
        <f t="shared" si="44"/>
        <v>0</v>
      </c>
      <c r="BJ37" s="341"/>
      <c r="BK37" s="315">
        <f t="shared" si="45"/>
        <v>0</v>
      </c>
      <c r="BL37" s="315">
        <f t="shared" si="46"/>
        <v>0</v>
      </c>
      <c r="BM37" s="340"/>
      <c r="BN37" s="342"/>
      <c r="BO37" s="343"/>
      <c r="BP37" s="340"/>
      <c r="BQ37" s="344"/>
      <c r="BR37" s="315">
        <f t="shared" si="47"/>
        <v>0</v>
      </c>
      <c r="BS37" s="344"/>
      <c r="BT37" s="344"/>
      <c r="BU37" s="344"/>
      <c r="BV37" s="344"/>
      <c r="BW37" s="315">
        <f t="shared" si="48"/>
        <v>0</v>
      </c>
      <c r="BX37" s="322"/>
      <c r="BY37" s="316"/>
    </row>
    <row r="38" spans="1:77" x14ac:dyDescent="0.25">
      <c r="A38" s="326"/>
      <c r="B38" s="307" t="str">
        <f t="shared" si="30"/>
        <v/>
      </c>
      <c r="C38" s="327"/>
      <c r="D38" s="307" t="str">
        <f t="shared" si="31"/>
        <v/>
      </c>
      <c r="E38" s="328"/>
      <c r="F38" s="329"/>
      <c r="G38" s="330" t="s">
        <v>86</v>
      </c>
      <c r="H38" s="308">
        <f t="shared" si="32"/>
        <v>0</v>
      </c>
      <c r="I38" s="323"/>
      <c r="J38" s="323"/>
      <c r="K38" s="309">
        <f t="shared" si="33"/>
        <v>0</v>
      </c>
      <c r="L38" s="328"/>
      <c r="M38" s="328"/>
      <c r="N38" s="328"/>
      <c r="O38" s="328"/>
      <c r="P38" s="331"/>
      <c r="Q38" s="331"/>
      <c r="R38" s="332"/>
      <c r="S38" s="333"/>
      <c r="T38" s="332"/>
      <c r="U38" s="333"/>
      <c r="V38" s="332"/>
      <c r="W38" s="333"/>
      <c r="X38" s="332"/>
      <c r="Y38" s="333"/>
      <c r="Z38" s="309">
        <f t="shared" si="34"/>
        <v>0</v>
      </c>
      <c r="AA38" s="310">
        <f t="shared" si="35"/>
        <v>0</v>
      </c>
      <c r="AB38" s="334"/>
      <c r="AC38" s="311">
        <f t="shared" si="8"/>
        <v>0</v>
      </c>
      <c r="AD38" s="312">
        <f t="shared" si="36"/>
        <v>0</v>
      </c>
      <c r="AE38" s="335"/>
      <c r="AF38" s="312">
        <f t="shared" si="37"/>
        <v>0</v>
      </c>
      <c r="AG38" s="326"/>
      <c r="AH38" s="313">
        <f t="shared" si="38"/>
        <v>0</v>
      </c>
      <c r="AI38" s="336"/>
      <c r="AJ38" s="313">
        <f t="shared" si="39"/>
        <v>0</v>
      </c>
      <c r="AK38" s="326"/>
      <c r="AL38" s="313">
        <f t="shared" si="40"/>
        <v>0</v>
      </c>
      <c r="AM38" s="345"/>
      <c r="AN38" s="313">
        <f t="shared" si="14"/>
        <v>0</v>
      </c>
      <c r="AO38" s="314">
        <f t="shared" si="41"/>
        <v>0</v>
      </c>
      <c r="AP38" s="315">
        <f>IF(OR(AND(B38="GRUP_A1",IF(IFERROR(MATCH(CONCATENATE("I",Tabel!$N$4),inst_performance,0),0)&gt;0,0,1)),B38="Grup_A5",B38="Grup_B1"),0,(AD38+AF38)*0.1)</f>
        <v>0</v>
      </c>
      <c r="AQ38" s="337"/>
      <c r="AR38" s="339"/>
      <c r="AS38" s="339"/>
      <c r="AT38" s="339"/>
      <c r="AU38" s="339"/>
      <c r="AV38" s="339"/>
      <c r="AW38" s="339"/>
      <c r="AX38" s="339"/>
      <c r="AY38" s="339"/>
      <c r="AZ38" s="339"/>
      <c r="BA38" s="339"/>
      <c r="BB38" s="339"/>
      <c r="BC38" s="339"/>
      <c r="BD38" s="339"/>
      <c r="BE38" s="339"/>
      <c r="BF38" s="339"/>
      <c r="BG38" s="315">
        <f t="shared" si="42"/>
        <v>0</v>
      </c>
      <c r="BH38" s="346">
        <f t="shared" si="43"/>
        <v>0</v>
      </c>
      <c r="BI38" s="315">
        <f t="shared" si="44"/>
        <v>0</v>
      </c>
      <c r="BJ38" s="341"/>
      <c r="BK38" s="315">
        <f t="shared" si="45"/>
        <v>0</v>
      </c>
      <c r="BL38" s="315">
        <f t="shared" si="46"/>
        <v>0</v>
      </c>
      <c r="BM38" s="340"/>
      <c r="BN38" s="342"/>
      <c r="BO38" s="343"/>
      <c r="BP38" s="340"/>
      <c r="BQ38" s="344"/>
      <c r="BR38" s="315">
        <f t="shared" si="47"/>
        <v>0</v>
      </c>
      <c r="BS38" s="344"/>
      <c r="BT38" s="344"/>
      <c r="BU38" s="344"/>
      <c r="BV38" s="344"/>
      <c r="BW38" s="315">
        <f t="shared" si="48"/>
        <v>0</v>
      </c>
      <c r="BX38" s="322"/>
      <c r="BY38" s="316"/>
    </row>
    <row r="39" spans="1:77" x14ac:dyDescent="0.25">
      <c r="A39" s="326"/>
      <c r="B39" s="307" t="str">
        <f t="shared" si="30"/>
        <v/>
      </c>
      <c r="C39" s="327"/>
      <c r="D39" s="307" t="str">
        <f t="shared" si="31"/>
        <v/>
      </c>
      <c r="E39" s="328"/>
      <c r="F39" s="329"/>
      <c r="G39" s="330" t="s">
        <v>86</v>
      </c>
      <c r="H39" s="308">
        <f t="shared" si="32"/>
        <v>0</v>
      </c>
      <c r="I39" s="323"/>
      <c r="J39" s="323"/>
      <c r="K39" s="309">
        <f t="shared" si="33"/>
        <v>0</v>
      </c>
      <c r="L39" s="328"/>
      <c r="M39" s="328"/>
      <c r="N39" s="328"/>
      <c r="O39" s="328"/>
      <c r="P39" s="331"/>
      <c r="Q39" s="331"/>
      <c r="R39" s="332"/>
      <c r="S39" s="333"/>
      <c r="T39" s="332"/>
      <c r="U39" s="333"/>
      <c r="V39" s="332"/>
      <c r="W39" s="333"/>
      <c r="X39" s="332"/>
      <c r="Y39" s="333"/>
      <c r="Z39" s="309">
        <f t="shared" si="34"/>
        <v>0</v>
      </c>
      <c r="AA39" s="310">
        <f t="shared" si="35"/>
        <v>0</v>
      </c>
      <c r="AB39" s="334"/>
      <c r="AC39" s="311">
        <f t="shared" si="8"/>
        <v>0</v>
      </c>
      <c r="AD39" s="312">
        <f t="shared" si="36"/>
        <v>0</v>
      </c>
      <c r="AE39" s="335"/>
      <c r="AF39" s="312">
        <f t="shared" si="37"/>
        <v>0</v>
      </c>
      <c r="AG39" s="326"/>
      <c r="AH39" s="313">
        <f t="shared" si="38"/>
        <v>0</v>
      </c>
      <c r="AI39" s="336"/>
      <c r="AJ39" s="313">
        <f t="shared" si="39"/>
        <v>0</v>
      </c>
      <c r="AK39" s="326"/>
      <c r="AL39" s="313">
        <f t="shared" si="40"/>
        <v>0</v>
      </c>
      <c r="AM39" s="345"/>
      <c r="AN39" s="313">
        <f t="shared" si="14"/>
        <v>0</v>
      </c>
      <c r="AO39" s="314">
        <f t="shared" si="41"/>
        <v>0</v>
      </c>
      <c r="AP39" s="315">
        <f>IF(OR(AND(B39="GRUP_A1",IF(IFERROR(MATCH(CONCATENATE("I",Tabel!$N$4),inst_performance,0),0)&gt;0,0,1)),B39="Grup_A5",B39="Grup_B1"),0,(AD39+AF39)*0.1)</f>
        <v>0</v>
      </c>
      <c r="AQ39" s="337"/>
      <c r="AR39" s="339"/>
      <c r="AS39" s="339"/>
      <c r="AT39" s="339"/>
      <c r="AU39" s="339"/>
      <c r="AV39" s="339"/>
      <c r="AW39" s="339"/>
      <c r="AX39" s="339"/>
      <c r="AY39" s="339"/>
      <c r="AZ39" s="339"/>
      <c r="BA39" s="339"/>
      <c r="BB39" s="339"/>
      <c r="BC39" s="339"/>
      <c r="BD39" s="339"/>
      <c r="BE39" s="339"/>
      <c r="BF39" s="339"/>
      <c r="BG39" s="315">
        <f t="shared" si="42"/>
        <v>0</v>
      </c>
      <c r="BH39" s="346">
        <f t="shared" si="43"/>
        <v>0</v>
      </c>
      <c r="BI39" s="315">
        <f t="shared" si="44"/>
        <v>0</v>
      </c>
      <c r="BJ39" s="341"/>
      <c r="BK39" s="315">
        <f t="shared" si="45"/>
        <v>0</v>
      </c>
      <c r="BL39" s="315">
        <f t="shared" si="46"/>
        <v>0</v>
      </c>
      <c r="BM39" s="340"/>
      <c r="BN39" s="342"/>
      <c r="BO39" s="343"/>
      <c r="BP39" s="340"/>
      <c r="BQ39" s="344"/>
      <c r="BR39" s="315">
        <f t="shared" si="47"/>
        <v>0</v>
      </c>
      <c r="BS39" s="344"/>
      <c r="BT39" s="344"/>
      <c r="BU39" s="344"/>
      <c r="BV39" s="344"/>
      <c r="BW39" s="315">
        <f t="shared" si="48"/>
        <v>0</v>
      </c>
      <c r="BX39" s="322"/>
      <c r="BY39" s="316"/>
    </row>
    <row r="40" spans="1:77" x14ac:dyDescent="0.25">
      <c r="A40" s="326"/>
      <c r="B40" s="307" t="str">
        <f t="shared" si="30"/>
        <v/>
      </c>
      <c r="C40" s="327"/>
      <c r="D40" s="307" t="str">
        <f t="shared" si="31"/>
        <v/>
      </c>
      <c r="E40" s="328"/>
      <c r="F40" s="329"/>
      <c r="G40" s="330" t="s">
        <v>86</v>
      </c>
      <c r="H40" s="308">
        <f t="shared" si="32"/>
        <v>0</v>
      </c>
      <c r="I40" s="323"/>
      <c r="J40" s="323"/>
      <c r="K40" s="309">
        <f t="shared" si="33"/>
        <v>0</v>
      </c>
      <c r="L40" s="328"/>
      <c r="M40" s="328"/>
      <c r="N40" s="328"/>
      <c r="O40" s="328"/>
      <c r="P40" s="331"/>
      <c r="Q40" s="331"/>
      <c r="R40" s="332"/>
      <c r="S40" s="333"/>
      <c r="T40" s="332"/>
      <c r="U40" s="333"/>
      <c r="V40" s="332"/>
      <c r="W40" s="333"/>
      <c r="X40" s="332"/>
      <c r="Y40" s="333"/>
      <c r="Z40" s="309">
        <f t="shared" si="34"/>
        <v>0</v>
      </c>
      <c r="AA40" s="310">
        <f t="shared" si="35"/>
        <v>0</v>
      </c>
      <c r="AB40" s="334"/>
      <c r="AC40" s="311">
        <f t="shared" si="8"/>
        <v>0</v>
      </c>
      <c r="AD40" s="312">
        <f t="shared" si="36"/>
        <v>0</v>
      </c>
      <c r="AE40" s="335"/>
      <c r="AF40" s="312">
        <f t="shared" si="37"/>
        <v>0</v>
      </c>
      <c r="AG40" s="326"/>
      <c r="AH40" s="313">
        <f t="shared" si="38"/>
        <v>0</v>
      </c>
      <c r="AI40" s="336"/>
      <c r="AJ40" s="313">
        <f t="shared" si="39"/>
        <v>0</v>
      </c>
      <c r="AK40" s="326"/>
      <c r="AL40" s="313">
        <f t="shared" si="40"/>
        <v>0</v>
      </c>
      <c r="AM40" s="345"/>
      <c r="AN40" s="313">
        <f t="shared" si="14"/>
        <v>0</v>
      </c>
      <c r="AO40" s="314">
        <f t="shared" si="41"/>
        <v>0</v>
      </c>
      <c r="AP40" s="315">
        <f>IF(OR(AND(B40="GRUP_A1",IF(IFERROR(MATCH(CONCATENATE("I",Tabel!$N$4),inst_performance,0),0)&gt;0,0,1)),B40="Grup_A5",B40="Grup_B1"),0,(AD40+AF40)*0.1)</f>
        <v>0</v>
      </c>
      <c r="AQ40" s="337"/>
      <c r="AR40" s="339"/>
      <c r="AS40" s="339"/>
      <c r="AT40" s="339"/>
      <c r="AU40" s="339"/>
      <c r="AV40" s="339"/>
      <c r="AW40" s="339"/>
      <c r="AX40" s="339"/>
      <c r="AY40" s="339"/>
      <c r="AZ40" s="339"/>
      <c r="BA40" s="339"/>
      <c r="BB40" s="339"/>
      <c r="BC40" s="339"/>
      <c r="BD40" s="339"/>
      <c r="BE40" s="339"/>
      <c r="BF40" s="339"/>
      <c r="BG40" s="315">
        <f t="shared" si="42"/>
        <v>0</v>
      </c>
      <c r="BH40" s="346">
        <f t="shared" si="43"/>
        <v>0</v>
      </c>
      <c r="BI40" s="315">
        <f t="shared" si="44"/>
        <v>0</v>
      </c>
      <c r="BJ40" s="341"/>
      <c r="BK40" s="315">
        <f t="shared" si="45"/>
        <v>0</v>
      </c>
      <c r="BL40" s="315">
        <f t="shared" si="46"/>
        <v>0</v>
      </c>
      <c r="BM40" s="340"/>
      <c r="BN40" s="342"/>
      <c r="BO40" s="343"/>
      <c r="BP40" s="340"/>
      <c r="BQ40" s="344"/>
      <c r="BR40" s="315">
        <f t="shared" si="47"/>
        <v>0</v>
      </c>
      <c r="BS40" s="344"/>
      <c r="BT40" s="344"/>
      <c r="BU40" s="344"/>
      <c r="BV40" s="344"/>
      <c r="BW40" s="315">
        <f t="shared" si="48"/>
        <v>0</v>
      </c>
      <c r="BX40" s="322"/>
      <c r="BY40" s="316"/>
    </row>
    <row r="41" spans="1:77" x14ac:dyDescent="0.25">
      <c r="A41" s="326"/>
      <c r="B41" s="307" t="str">
        <f t="shared" si="30"/>
        <v/>
      </c>
      <c r="C41" s="327"/>
      <c r="D41" s="307" t="str">
        <f t="shared" si="31"/>
        <v/>
      </c>
      <c r="E41" s="328"/>
      <c r="F41" s="329"/>
      <c r="G41" s="330" t="s">
        <v>86</v>
      </c>
      <c r="H41" s="308">
        <f t="shared" si="32"/>
        <v>0</v>
      </c>
      <c r="I41" s="323"/>
      <c r="J41" s="323"/>
      <c r="K41" s="309">
        <f t="shared" si="33"/>
        <v>0</v>
      </c>
      <c r="L41" s="328"/>
      <c r="M41" s="328"/>
      <c r="N41" s="328"/>
      <c r="O41" s="328"/>
      <c r="P41" s="331"/>
      <c r="Q41" s="331"/>
      <c r="R41" s="332"/>
      <c r="S41" s="333"/>
      <c r="T41" s="332"/>
      <c r="U41" s="333"/>
      <c r="V41" s="332"/>
      <c r="W41" s="333"/>
      <c r="X41" s="332"/>
      <c r="Y41" s="333"/>
      <c r="Z41" s="309">
        <f t="shared" si="34"/>
        <v>0</v>
      </c>
      <c r="AA41" s="310">
        <f t="shared" si="35"/>
        <v>0</v>
      </c>
      <c r="AB41" s="334"/>
      <c r="AC41" s="311">
        <f t="shared" si="8"/>
        <v>0</v>
      </c>
      <c r="AD41" s="312">
        <f t="shared" si="36"/>
        <v>0</v>
      </c>
      <c r="AE41" s="335"/>
      <c r="AF41" s="312">
        <f t="shared" si="37"/>
        <v>0</v>
      </c>
      <c r="AG41" s="326"/>
      <c r="AH41" s="313">
        <f t="shared" si="38"/>
        <v>0</v>
      </c>
      <c r="AI41" s="336"/>
      <c r="AJ41" s="313">
        <f t="shared" si="39"/>
        <v>0</v>
      </c>
      <c r="AK41" s="326"/>
      <c r="AL41" s="313">
        <f t="shared" si="40"/>
        <v>0</v>
      </c>
      <c r="AM41" s="345"/>
      <c r="AN41" s="313">
        <f t="shared" si="14"/>
        <v>0</v>
      </c>
      <c r="AO41" s="314">
        <f t="shared" si="41"/>
        <v>0</v>
      </c>
      <c r="AP41" s="315">
        <f>IF(OR(AND(B41="GRUP_A1",IF(IFERROR(MATCH(CONCATENATE("I",Tabel!$N$4),inst_performance,0),0)&gt;0,0,1)),B41="Grup_A5",B41="Grup_B1"),0,(AD41+AF41)*0.1)</f>
        <v>0</v>
      </c>
      <c r="AQ41" s="337"/>
      <c r="AR41" s="339"/>
      <c r="AS41" s="339"/>
      <c r="AT41" s="339"/>
      <c r="AU41" s="339"/>
      <c r="AV41" s="339"/>
      <c r="AW41" s="339"/>
      <c r="AX41" s="339"/>
      <c r="AY41" s="339"/>
      <c r="AZ41" s="339"/>
      <c r="BA41" s="339"/>
      <c r="BB41" s="339"/>
      <c r="BC41" s="339"/>
      <c r="BD41" s="339"/>
      <c r="BE41" s="339"/>
      <c r="BF41" s="339"/>
      <c r="BG41" s="315">
        <f t="shared" si="42"/>
        <v>0</v>
      </c>
      <c r="BH41" s="346">
        <f t="shared" si="43"/>
        <v>0</v>
      </c>
      <c r="BI41" s="315">
        <f t="shared" si="44"/>
        <v>0</v>
      </c>
      <c r="BJ41" s="341"/>
      <c r="BK41" s="315">
        <f t="shared" si="45"/>
        <v>0</v>
      </c>
      <c r="BL41" s="315">
        <f t="shared" si="46"/>
        <v>0</v>
      </c>
      <c r="BM41" s="340"/>
      <c r="BN41" s="342"/>
      <c r="BO41" s="343"/>
      <c r="BP41" s="340"/>
      <c r="BQ41" s="344"/>
      <c r="BR41" s="315">
        <f t="shared" si="47"/>
        <v>0</v>
      </c>
      <c r="BS41" s="344"/>
      <c r="BT41" s="344"/>
      <c r="BU41" s="344"/>
      <c r="BV41" s="344"/>
      <c r="BW41" s="315">
        <f t="shared" si="48"/>
        <v>0</v>
      </c>
      <c r="BX41" s="322"/>
      <c r="BY41" s="316"/>
    </row>
    <row r="42" spans="1:77" x14ac:dyDescent="0.25">
      <c r="A42" s="326"/>
      <c r="B42" s="307" t="str">
        <f t="shared" si="30"/>
        <v/>
      </c>
      <c r="C42" s="327"/>
      <c r="D42" s="307" t="str">
        <f t="shared" si="31"/>
        <v/>
      </c>
      <c r="E42" s="328"/>
      <c r="F42" s="329"/>
      <c r="G42" s="330" t="s">
        <v>86</v>
      </c>
      <c r="H42" s="308">
        <f t="shared" si="32"/>
        <v>0</v>
      </c>
      <c r="I42" s="323"/>
      <c r="J42" s="323"/>
      <c r="K42" s="309">
        <f t="shared" si="33"/>
        <v>0</v>
      </c>
      <c r="L42" s="328"/>
      <c r="M42" s="328"/>
      <c r="N42" s="328"/>
      <c r="O42" s="328"/>
      <c r="P42" s="331"/>
      <c r="Q42" s="331"/>
      <c r="R42" s="332"/>
      <c r="S42" s="333"/>
      <c r="T42" s="332"/>
      <c r="U42" s="333"/>
      <c r="V42" s="332"/>
      <c r="W42" s="333"/>
      <c r="X42" s="332"/>
      <c r="Y42" s="333"/>
      <c r="Z42" s="309">
        <f t="shared" si="34"/>
        <v>0</v>
      </c>
      <c r="AA42" s="310">
        <f t="shared" si="35"/>
        <v>0</v>
      </c>
      <c r="AB42" s="334"/>
      <c r="AC42" s="311">
        <f t="shared" si="8"/>
        <v>0</v>
      </c>
      <c r="AD42" s="312">
        <f t="shared" si="36"/>
        <v>0</v>
      </c>
      <c r="AE42" s="335"/>
      <c r="AF42" s="312">
        <f t="shared" si="37"/>
        <v>0</v>
      </c>
      <c r="AG42" s="326"/>
      <c r="AH42" s="313">
        <f t="shared" si="38"/>
        <v>0</v>
      </c>
      <c r="AI42" s="336"/>
      <c r="AJ42" s="313">
        <f t="shared" si="39"/>
        <v>0</v>
      </c>
      <c r="AK42" s="326"/>
      <c r="AL42" s="313">
        <f t="shared" si="40"/>
        <v>0</v>
      </c>
      <c r="AM42" s="345"/>
      <c r="AN42" s="313">
        <f t="shared" si="14"/>
        <v>0</v>
      </c>
      <c r="AO42" s="314">
        <f t="shared" si="41"/>
        <v>0</v>
      </c>
      <c r="AP42" s="315">
        <f>IF(OR(AND(B42="GRUP_A1",IF(IFERROR(MATCH(CONCATENATE("I",Tabel!$N$4),inst_performance,0),0)&gt;0,0,1)),B42="Grup_A5",B42="Grup_B1"),0,(AD42+AF42)*0.1)</f>
        <v>0</v>
      </c>
      <c r="AQ42" s="337"/>
      <c r="AR42" s="339"/>
      <c r="AS42" s="339"/>
      <c r="AT42" s="339"/>
      <c r="AU42" s="339"/>
      <c r="AV42" s="339"/>
      <c r="AW42" s="339"/>
      <c r="AX42" s="339"/>
      <c r="AY42" s="339"/>
      <c r="AZ42" s="339"/>
      <c r="BA42" s="339"/>
      <c r="BB42" s="339"/>
      <c r="BC42" s="339"/>
      <c r="BD42" s="339"/>
      <c r="BE42" s="339"/>
      <c r="BF42" s="339"/>
      <c r="BG42" s="315">
        <f t="shared" si="42"/>
        <v>0</v>
      </c>
      <c r="BH42" s="346">
        <f t="shared" si="43"/>
        <v>0</v>
      </c>
      <c r="BI42" s="315">
        <f t="shared" si="44"/>
        <v>0</v>
      </c>
      <c r="BJ42" s="341"/>
      <c r="BK42" s="315">
        <f t="shared" si="45"/>
        <v>0</v>
      </c>
      <c r="BL42" s="315">
        <f t="shared" si="46"/>
        <v>0</v>
      </c>
      <c r="BM42" s="340"/>
      <c r="BN42" s="342"/>
      <c r="BO42" s="343"/>
      <c r="BP42" s="340"/>
      <c r="BQ42" s="344"/>
      <c r="BR42" s="315">
        <f t="shared" si="47"/>
        <v>0</v>
      </c>
      <c r="BS42" s="344"/>
      <c r="BT42" s="344"/>
      <c r="BU42" s="344"/>
      <c r="BV42" s="344"/>
      <c r="BW42" s="315">
        <f t="shared" si="48"/>
        <v>0</v>
      </c>
      <c r="BX42" s="322"/>
      <c r="BY42" s="316"/>
    </row>
    <row r="43" spans="1:77" x14ac:dyDescent="0.25">
      <c r="A43" s="326"/>
      <c r="B43" s="307" t="str">
        <f t="shared" si="30"/>
        <v/>
      </c>
      <c r="C43" s="327"/>
      <c r="D43" s="307" t="str">
        <f t="shared" si="31"/>
        <v/>
      </c>
      <c r="E43" s="328"/>
      <c r="F43" s="329"/>
      <c r="G43" s="330" t="s">
        <v>86</v>
      </c>
      <c r="H43" s="308">
        <f t="shared" si="32"/>
        <v>0</v>
      </c>
      <c r="I43" s="323"/>
      <c r="J43" s="323"/>
      <c r="K43" s="309">
        <f t="shared" si="33"/>
        <v>0</v>
      </c>
      <c r="L43" s="328"/>
      <c r="M43" s="328"/>
      <c r="N43" s="328"/>
      <c r="O43" s="328"/>
      <c r="P43" s="331"/>
      <c r="Q43" s="331"/>
      <c r="R43" s="332"/>
      <c r="S43" s="333"/>
      <c r="T43" s="332"/>
      <c r="U43" s="333"/>
      <c r="V43" s="332"/>
      <c r="W43" s="333"/>
      <c r="X43" s="332"/>
      <c r="Y43" s="333"/>
      <c r="Z43" s="309">
        <f t="shared" si="34"/>
        <v>0</v>
      </c>
      <c r="AA43" s="310">
        <f t="shared" si="35"/>
        <v>0</v>
      </c>
      <c r="AB43" s="334"/>
      <c r="AC43" s="311">
        <f t="shared" si="8"/>
        <v>0</v>
      </c>
      <c r="AD43" s="312">
        <f t="shared" si="36"/>
        <v>0</v>
      </c>
      <c r="AE43" s="335"/>
      <c r="AF43" s="312">
        <f t="shared" si="37"/>
        <v>0</v>
      </c>
      <c r="AG43" s="326"/>
      <c r="AH43" s="313">
        <f t="shared" si="38"/>
        <v>0</v>
      </c>
      <c r="AI43" s="336"/>
      <c r="AJ43" s="313">
        <f t="shared" si="39"/>
        <v>0</v>
      </c>
      <c r="AK43" s="326"/>
      <c r="AL43" s="313">
        <f t="shared" si="40"/>
        <v>0</v>
      </c>
      <c r="AM43" s="345"/>
      <c r="AN43" s="313">
        <f t="shared" si="14"/>
        <v>0</v>
      </c>
      <c r="AO43" s="314">
        <f t="shared" si="41"/>
        <v>0</v>
      </c>
      <c r="AP43" s="315">
        <f>IF(OR(AND(B43="GRUP_A1",IF(IFERROR(MATCH(CONCATENATE("I",Tabel!$N$4),inst_performance,0),0)&gt;0,0,1)),B43="Grup_A5",B43="Grup_B1"),0,(AD43+AF43)*0.1)</f>
        <v>0</v>
      </c>
      <c r="AQ43" s="337"/>
      <c r="AR43" s="339"/>
      <c r="AS43" s="339"/>
      <c r="AT43" s="339"/>
      <c r="AU43" s="339"/>
      <c r="AV43" s="339"/>
      <c r="AW43" s="339"/>
      <c r="AX43" s="339"/>
      <c r="AY43" s="339"/>
      <c r="AZ43" s="339"/>
      <c r="BA43" s="339"/>
      <c r="BB43" s="339"/>
      <c r="BC43" s="339"/>
      <c r="BD43" s="339"/>
      <c r="BE43" s="339"/>
      <c r="BF43" s="339"/>
      <c r="BG43" s="315">
        <f t="shared" si="42"/>
        <v>0</v>
      </c>
      <c r="BH43" s="346">
        <f t="shared" si="43"/>
        <v>0</v>
      </c>
      <c r="BI43" s="315">
        <f t="shared" si="44"/>
        <v>0</v>
      </c>
      <c r="BJ43" s="341"/>
      <c r="BK43" s="315">
        <f t="shared" si="45"/>
        <v>0</v>
      </c>
      <c r="BL43" s="315">
        <f t="shared" si="46"/>
        <v>0</v>
      </c>
      <c r="BM43" s="340"/>
      <c r="BN43" s="342"/>
      <c r="BO43" s="343"/>
      <c r="BP43" s="340"/>
      <c r="BQ43" s="344"/>
      <c r="BR43" s="315">
        <f t="shared" si="47"/>
        <v>0</v>
      </c>
      <c r="BS43" s="344"/>
      <c r="BT43" s="344"/>
      <c r="BU43" s="344"/>
      <c r="BV43" s="344"/>
      <c r="BW43" s="315">
        <f t="shared" si="48"/>
        <v>0</v>
      </c>
      <c r="BX43" s="322"/>
      <c r="BY43" s="316"/>
    </row>
    <row r="44" spans="1:77" x14ac:dyDescent="0.25">
      <c r="A44" s="326"/>
      <c r="B44" s="307" t="str">
        <f t="shared" si="30"/>
        <v/>
      </c>
      <c r="C44" s="327"/>
      <c r="D44" s="307" t="str">
        <f t="shared" si="31"/>
        <v/>
      </c>
      <c r="E44" s="328"/>
      <c r="F44" s="329"/>
      <c r="G44" s="330" t="s">
        <v>86</v>
      </c>
      <c r="H44" s="308">
        <f t="shared" si="32"/>
        <v>0</v>
      </c>
      <c r="I44" s="323"/>
      <c r="J44" s="323"/>
      <c r="K44" s="309">
        <f t="shared" si="33"/>
        <v>0</v>
      </c>
      <c r="L44" s="328"/>
      <c r="M44" s="328"/>
      <c r="N44" s="328"/>
      <c r="O44" s="328"/>
      <c r="P44" s="331"/>
      <c r="Q44" s="331"/>
      <c r="R44" s="332"/>
      <c r="S44" s="333"/>
      <c r="T44" s="332"/>
      <c r="U44" s="333"/>
      <c r="V44" s="332"/>
      <c r="W44" s="333"/>
      <c r="X44" s="332"/>
      <c r="Y44" s="333"/>
      <c r="Z44" s="309">
        <f t="shared" si="34"/>
        <v>0</v>
      </c>
      <c r="AA44" s="310">
        <f t="shared" si="35"/>
        <v>0</v>
      </c>
      <c r="AB44" s="334"/>
      <c r="AC44" s="311">
        <f t="shared" si="8"/>
        <v>0</v>
      </c>
      <c r="AD44" s="312">
        <f t="shared" si="36"/>
        <v>0</v>
      </c>
      <c r="AE44" s="335"/>
      <c r="AF44" s="312">
        <f t="shared" si="37"/>
        <v>0</v>
      </c>
      <c r="AG44" s="326"/>
      <c r="AH44" s="313">
        <f t="shared" si="38"/>
        <v>0</v>
      </c>
      <c r="AI44" s="336"/>
      <c r="AJ44" s="313">
        <f t="shared" si="39"/>
        <v>0</v>
      </c>
      <c r="AK44" s="326"/>
      <c r="AL44" s="313">
        <f t="shared" si="40"/>
        <v>0</v>
      </c>
      <c r="AM44" s="345"/>
      <c r="AN44" s="313">
        <f t="shared" si="14"/>
        <v>0</v>
      </c>
      <c r="AO44" s="314">
        <f t="shared" si="41"/>
        <v>0</v>
      </c>
      <c r="AP44" s="315">
        <f>IF(OR(AND(B44="GRUP_A1",IF(IFERROR(MATCH(CONCATENATE("I",Tabel!$N$4),inst_performance,0),0)&gt;0,0,1)),B44="Grup_A5",B44="Grup_B1"),0,(AD44+AF44)*0.1)</f>
        <v>0</v>
      </c>
      <c r="AQ44" s="337"/>
      <c r="AR44" s="339"/>
      <c r="AS44" s="339"/>
      <c r="AT44" s="339"/>
      <c r="AU44" s="339"/>
      <c r="AV44" s="339"/>
      <c r="AW44" s="339"/>
      <c r="AX44" s="339"/>
      <c r="AY44" s="339"/>
      <c r="AZ44" s="339"/>
      <c r="BA44" s="339"/>
      <c r="BB44" s="339"/>
      <c r="BC44" s="339"/>
      <c r="BD44" s="339"/>
      <c r="BE44" s="339"/>
      <c r="BF44" s="339"/>
      <c r="BG44" s="315">
        <f t="shared" si="42"/>
        <v>0</v>
      </c>
      <c r="BH44" s="346">
        <f t="shared" si="43"/>
        <v>0</v>
      </c>
      <c r="BI44" s="315">
        <f t="shared" si="44"/>
        <v>0</v>
      </c>
      <c r="BJ44" s="341"/>
      <c r="BK44" s="315">
        <f t="shared" si="45"/>
        <v>0</v>
      </c>
      <c r="BL44" s="315">
        <f t="shared" si="46"/>
        <v>0</v>
      </c>
      <c r="BM44" s="340"/>
      <c r="BN44" s="342"/>
      <c r="BO44" s="343"/>
      <c r="BP44" s="340"/>
      <c r="BQ44" s="344"/>
      <c r="BR44" s="315">
        <f t="shared" si="47"/>
        <v>0</v>
      </c>
      <c r="BS44" s="344"/>
      <c r="BT44" s="344"/>
      <c r="BU44" s="344"/>
      <c r="BV44" s="344"/>
      <c r="BW44" s="315">
        <f t="shared" si="48"/>
        <v>0</v>
      </c>
      <c r="BX44" s="322"/>
      <c r="BY44" s="316"/>
    </row>
    <row r="45" spans="1:77" x14ac:dyDescent="0.25">
      <c r="A45" s="326"/>
      <c r="B45" s="307" t="str">
        <f t="shared" si="30"/>
        <v/>
      </c>
      <c r="C45" s="327"/>
      <c r="D45" s="307" t="str">
        <f t="shared" si="31"/>
        <v/>
      </c>
      <c r="E45" s="328"/>
      <c r="F45" s="329"/>
      <c r="G45" s="330" t="s">
        <v>86</v>
      </c>
      <c r="H45" s="308">
        <f t="shared" si="32"/>
        <v>0</v>
      </c>
      <c r="I45" s="323"/>
      <c r="J45" s="323"/>
      <c r="K45" s="309">
        <f t="shared" si="33"/>
        <v>0</v>
      </c>
      <c r="L45" s="328"/>
      <c r="M45" s="328"/>
      <c r="N45" s="328"/>
      <c r="O45" s="328"/>
      <c r="P45" s="331"/>
      <c r="Q45" s="331"/>
      <c r="R45" s="332"/>
      <c r="S45" s="333"/>
      <c r="T45" s="332"/>
      <c r="U45" s="333"/>
      <c r="V45" s="332"/>
      <c r="W45" s="333"/>
      <c r="X45" s="332"/>
      <c r="Y45" s="333"/>
      <c r="Z45" s="309">
        <f t="shared" si="34"/>
        <v>0</v>
      </c>
      <c r="AA45" s="310">
        <f t="shared" si="35"/>
        <v>0</v>
      </c>
      <c r="AB45" s="334"/>
      <c r="AC45" s="311">
        <f t="shared" si="8"/>
        <v>0</v>
      </c>
      <c r="AD45" s="312">
        <f t="shared" si="36"/>
        <v>0</v>
      </c>
      <c r="AE45" s="335"/>
      <c r="AF45" s="312">
        <f t="shared" si="37"/>
        <v>0</v>
      </c>
      <c r="AG45" s="326"/>
      <c r="AH45" s="313">
        <f t="shared" si="38"/>
        <v>0</v>
      </c>
      <c r="AI45" s="336"/>
      <c r="AJ45" s="313">
        <f t="shared" si="39"/>
        <v>0</v>
      </c>
      <c r="AK45" s="326"/>
      <c r="AL45" s="313">
        <f t="shared" si="40"/>
        <v>0</v>
      </c>
      <c r="AM45" s="345"/>
      <c r="AN45" s="313">
        <f t="shared" si="14"/>
        <v>0</v>
      </c>
      <c r="AO45" s="314">
        <f t="shared" si="41"/>
        <v>0</v>
      </c>
      <c r="AP45" s="315">
        <f>IF(OR(AND(B45="GRUP_A1",IF(IFERROR(MATCH(CONCATENATE("I",Tabel!$N$4),inst_performance,0),0)&gt;0,0,1)),B45="Grup_A5",B45="Grup_B1"),0,(AD45+AF45)*0.1)</f>
        <v>0</v>
      </c>
      <c r="AQ45" s="337"/>
      <c r="AR45" s="339"/>
      <c r="AS45" s="339"/>
      <c r="AT45" s="339"/>
      <c r="AU45" s="339"/>
      <c r="AV45" s="339"/>
      <c r="AW45" s="339"/>
      <c r="AX45" s="339"/>
      <c r="AY45" s="339"/>
      <c r="AZ45" s="339"/>
      <c r="BA45" s="339"/>
      <c r="BB45" s="339"/>
      <c r="BC45" s="339"/>
      <c r="BD45" s="339"/>
      <c r="BE45" s="339"/>
      <c r="BF45" s="339"/>
      <c r="BG45" s="315">
        <f t="shared" si="42"/>
        <v>0</v>
      </c>
      <c r="BH45" s="346">
        <f t="shared" si="43"/>
        <v>0</v>
      </c>
      <c r="BI45" s="315">
        <f t="shared" si="44"/>
        <v>0</v>
      </c>
      <c r="BJ45" s="341"/>
      <c r="BK45" s="315">
        <f t="shared" si="45"/>
        <v>0</v>
      </c>
      <c r="BL45" s="315">
        <f t="shared" si="46"/>
        <v>0</v>
      </c>
      <c r="BM45" s="340"/>
      <c r="BN45" s="342"/>
      <c r="BO45" s="343"/>
      <c r="BP45" s="340"/>
      <c r="BQ45" s="344"/>
      <c r="BR45" s="315">
        <f t="shared" si="47"/>
        <v>0</v>
      </c>
      <c r="BS45" s="344"/>
      <c r="BT45" s="344"/>
      <c r="BU45" s="344"/>
      <c r="BV45" s="344"/>
      <c r="BW45" s="315">
        <f t="shared" si="48"/>
        <v>0</v>
      </c>
      <c r="BX45" s="322"/>
      <c r="BY45" s="316"/>
    </row>
    <row r="46" spans="1:77" x14ac:dyDescent="0.25">
      <c r="A46" s="326"/>
      <c r="B46" s="307" t="str">
        <f t="shared" si="30"/>
        <v/>
      </c>
      <c r="C46" s="327"/>
      <c r="D46" s="307" t="str">
        <f t="shared" si="31"/>
        <v/>
      </c>
      <c r="E46" s="328"/>
      <c r="F46" s="329"/>
      <c r="G46" s="330" t="s">
        <v>86</v>
      </c>
      <c r="H46" s="308">
        <f t="shared" si="32"/>
        <v>0</v>
      </c>
      <c r="I46" s="323"/>
      <c r="J46" s="323"/>
      <c r="K46" s="309">
        <f t="shared" si="33"/>
        <v>0</v>
      </c>
      <c r="L46" s="328"/>
      <c r="M46" s="328"/>
      <c r="N46" s="328"/>
      <c r="O46" s="328"/>
      <c r="P46" s="331"/>
      <c r="Q46" s="331"/>
      <c r="R46" s="332"/>
      <c r="S46" s="333"/>
      <c r="T46" s="332"/>
      <c r="U46" s="333"/>
      <c r="V46" s="332"/>
      <c r="W46" s="333"/>
      <c r="X46" s="332"/>
      <c r="Y46" s="333"/>
      <c r="Z46" s="309">
        <f t="shared" si="34"/>
        <v>0</v>
      </c>
      <c r="AA46" s="310">
        <f t="shared" si="35"/>
        <v>0</v>
      </c>
      <c r="AB46" s="334"/>
      <c r="AC46" s="311">
        <f t="shared" si="8"/>
        <v>0</v>
      </c>
      <c r="AD46" s="312">
        <f t="shared" si="36"/>
        <v>0</v>
      </c>
      <c r="AE46" s="335"/>
      <c r="AF46" s="312">
        <f t="shared" si="37"/>
        <v>0</v>
      </c>
      <c r="AG46" s="326"/>
      <c r="AH46" s="313">
        <f t="shared" si="38"/>
        <v>0</v>
      </c>
      <c r="AI46" s="336"/>
      <c r="AJ46" s="313">
        <f t="shared" si="39"/>
        <v>0</v>
      </c>
      <c r="AK46" s="326"/>
      <c r="AL46" s="313">
        <f t="shared" si="40"/>
        <v>0</v>
      </c>
      <c r="AM46" s="345"/>
      <c r="AN46" s="313">
        <f t="shared" si="14"/>
        <v>0</v>
      </c>
      <c r="AO46" s="314">
        <f t="shared" si="41"/>
        <v>0</v>
      </c>
      <c r="AP46" s="315">
        <f>IF(OR(AND(B46="GRUP_A1",IF(IFERROR(MATCH(CONCATENATE("I",Tabel!$N$4),inst_performance,0),0)&gt;0,0,1)),B46="Grup_A5",B46="Grup_B1"),0,(AD46+AF46)*0.1)</f>
        <v>0</v>
      </c>
      <c r="AQ46" s="337"/>
      <c r="AR46" s="339"/>
      <c r="AS46" s="339"/>
      <c r="AT46" s="339"/>
      <c r="AU46" s="339"/>
      <c r="AV46" s="339"/>
      <c r="AW46" s="339"/>
      <c r="AX46" s="339"/>
      <c r="AY46" s="339"/>
      <c r="AZ46" s="339"/>
      <c r="BA46" s="339"/>
      <c r="BB46" s="339"/>
      <c r="BC46" s="339"/>
      <c r="BD46" s="339"/>
      <c r="BE46" s="339"/>
      <c r="BF46" s="339"/>
      <c r="BG46" s="315">
        <f t="shared" si="42"/>
        <v>0</v>
      </c>
      <c r="BH46" s="346">
        <f t="shared" si="43"/>
        <v>0</v>
      </c>
      <c r="BI46" s="315">
        <f t="shared" si="44"/>
        <v>0</v>
      </c>
      <c r="BJ46" s="341"/>
      <c r="BK46" s="315">
        <f t="shared" si="45"/>
        <v>0</v>
      </c>
      <c r="BL46" s="315">
        <f t="shared" si="46"/>
        <v>0</v>
      </c>
      <c r="BM46" s="340"/>
      <c r="BN46" s="342"/>
      <c r="BO46" s="343"/>
      <c r="BP46" s="340"/>
      <c r="BQ46" s="344"/>
      <c r="BR46" s="315">
        <f t="shared" si="47"/>
        <v>0</v>
      </c>
      <c r="BS46" s="344"/>
      <c r="BT46" s="344"/>
      <c r="BU46" s="344"/>
      <c r="BV46" s="344"/>
      <c r="BW46" s="315">
        <f t="shared" si="48"/>
        <v>0</v>
      </c>
      <c r="BX46" s="322"/>
      <c r="BY46" s="316"/>
    </row>
    <row r="47" spans="1:77" x14ac:dyDescent="0.25">
      <c r="A47" s="326"/>
      <c r="B47" s="307" t="str">
        <f t="shared" si="30"/>
        <v/>
      </c>
      <c r="C47" s="327"/>
      <c r="D47" s="307" t="str">
        <f t="shared" si="31"/>
        <v/>
      </c>
      <c r="E47" s="328"/>
      <c r="F47" s="329"/>
      <c r="G47" s="330" t="s">
        <v>86</v>
      </c>
      <c r="H47" s="308">
        <f t="shared" si="32"/>
        <v>0</v>
      </c>
      <c r="I47" s="323"/>
      <c r="J47" s="323"/>
      <c r="K47" s="309">
        <f t="shared" si="33"/>
        <v>0</v>
      </c>
      <c r="L47" s="328"/>
      <c r="M47" s="328"/>
      <c r="N47" s="328"/>
      <c r="O47" s="328"/>
      <c r="P47" s="331"/>
      <c r="Q47" s="331"/>
      <c r="R47" s="332"/>
      <c r="S47" s="333"/>
      <c r="T47" s="332"/>
      <c r="U47" s="333"/>
      <c r="V47" s="332"/>
      <c r="W47" s="333"/>
      <c r="X47" s="332"/>
      <c r="Y47" s="333"/>
      <c r="Z47" s="309">
        <f t="shared" si="34"/>
        <v>0</v>
      </c>
      <c r="AA47" s="310">
        <f t="shared" si="35"/>
        <v>0</v>
      </c>
      <c r="AB47" s="334"/>
      <c r="AC47" s="311">
        <f t="shared" si="8"/>
        <v>0</v>
      </c>
      <c r="AD47" s="312">
        <f t="shared" si="36"/>
        <v>0</v>
      </c>
      <c r="AE47" s="335"/>
      <c r="AF47" s="312">
        <f t="shared" si="37"/>
        <v>0</v>
      </c>
      <c r="AG47" s="326"/>
      <c r="AH47" s="313">
        <f t="shared" si="38"/>
        <v>0</v>
      </c>
      <c r="AI47" s="336"/>
      <c r="AJ47" s="313">
        <f t="shared" si="39"/>
        <v>0</v>
      </c>
      <c r="AK47" s="326"/>
      <c r="AL47" s="313">
        <f t="shared" si="40"/>
        <v>0</v>
      </c>
      <c r="AM47" s="345"/>
      <c r="AN47" s="313">
        <f t="shared" si="14"/>
        <v>0</v>
      </c>
      <c r="AO47" s="314">
        <f t="shared" si="41"/>
        <v>0</v>
      </c>
      <c r="AP47" s="315">
        <f>IF(OR(AND(B47="GRUP_A1",IF(IFERROR(MATCH(CONCATENATE("I",Tabel!$N$4),inst_performance,0),0)&gt;0,0,1)),B47="Grup_A5",B47="Grup_B1"),0,(AD47+AF47)*0.1)</f>
        <v>0</v>
      </c>
      <c r="AQ47" s="337"/>
      <c r="AR47" s="339"/>
      <c r="AS47" s="339"/>
      <c r="AT47" s="339"/>
      <c r="AU47" s="339"/>
      <c r="AV47" s="339"/>
      <c r="AW47" s="339"/>
      <c r="AX47" s="339"/>
      <c r="AY47" s="339"/>
      <c r="AZ47" s="339"/>
      <c r="BA47" s="339"/>
      <c r="BB47" s="339"/>
      <c r="BC47" s="339"/>
      <c r="BD47" s="339"/>
      <c r="BE47" s="339"/>
      <c r="BF47" s="339"/>
      <c r="BG47" s="315">
        <f t="shared" si="42"/>
        <v>0</v>
      </c>
      <c r="BH47" s="346">
        <f t="shared" si="43"/>
        <v>0</v>
      </c>
      <c r="BI47" s="315">
        <f t="shared" si="44"/>
        <v>0</v>
      </c>
      <c r="BJ47" s="341"/>
      <c r="BK47" s="315">
        <f t="shared" si="45"/>
        <v>0</v>
      </c>
      <c r="BL47" s="315">
        <f t="shared" si="46"/>
        <v>0</v>
      </c>
      <c r="BM47" s="340"/>
      <c r="BN47" s="342"/>
      <c r="BO47" s="343"/>
      <c r="BP47" s="340"/>
      <c r="BQ47" s="344"/>
      <c r="BR47" s="315">
        <f t="shared" si="47"/>
        <v>0</v>
      </c>
      <c r="BS47" s="344"/>
      <c r="BT47" s="344"/>
      <c r="BU47" s="344"/>
      <c r="BV47" s="344"/>
      <c r="BW47" s="315">
        <f t="shared" si="48"/>
        <v>0</v>
      </c>
      <c r="BX47" s="322"/>
      <c r="BY47" s="316"/>
    </row>
    <row r="48" spans="1:77" x14ac:dyDescent="0.25">
      <c r="A48" s="326"/>
      <c r="B48" s="307" t="str">
        <f t="shared" si="30"/>
        <v/>
      </c>
      <c r="C48" s="327"/>
      <c r="D48" s="307" t="str">
        <f t="shared" si="31"/>
        <v/>
      </c>
      <c r="E48" s="328"/>
      <c r="F48" s="329"/>
      <c r="G48" s="330" t="s">
        <v>86</v>
      </c>
      <c r="H48" s="308">
        <f t="shared" si="32"/>
        <v>0</v>
      </c>
      <c r="I48" s="323"/>
      <c r="J48" s="323"/>
      <c r="K48" s="309">
        <f t="shared" si="33"/>
        <v>0</v>
      </c>
      <c r="L48" s="328"/>
      <c r="M48" s="328"/>
      <c r="N48" s="328"/>
      <c r="O48" s="328"/>
      <c r="P48" s="331"/>
      <c r="Q48" s="331"/>
      <c r="R48" s="332"/>
      <c r="S48" s="333"/>
      <c r="T48" s="332"/>
      <c r="U48" s="333"/>
      <c r="V48" s="332"/>
      <c r="W48" s="333"/>
      <c r="X48" s="332"/>
      <c r="Y48" s="333"/>
      <c r="Z48" s="309">
        <f t="shared" si="34"/>
        <v>0</v>
      </c>
      <c r="AA48" s="310">
        <f t="shared" si="35"/>
        <v>0</v>
      </c>
      <c r="AB48" s="334"/>
      <c r="AC48" s="311">
        <f t="shared" si="8"/>
        <v>0</v>
      </c>
      <c r="AD48" s="312">
        <f t="shared" si="36"/>
        <v>0</v>
      </c>
      <c r="AE48" s="335"/>
      <c r="AF48" s="312">
        <f t="shared" si="37"/>
        <v>0</v>
      </c>
      <c r="AG48" s="326"/>
      <c r="AH48" s="313">
        <f t="shared" si="38"/>
        <v>0</v>
      </c>
      <c r="AI48" s="336"/>
      <c r="AJ48" s="313">
        <f t="shared" si="39"/>
        <v>0</v>
      </c>
      <c r="AK48" s="326"/>
      <c r="AL48" s="313">
        <f t="shared" si="40"/>
        <v>0</v>
      </c>
      <c r="AM48" s="345"/>
      <c r="AN48" s="313">
        <f t="shared" si="14"/>
        <v>0</v>
      </c>
      <c r="AO48" s="314">
        <f t="shared" si="41"/>
        <v>0</v>
      </c>
      <c r="AP48" s="315">
        <f>IF(OR(AND(B48="GRUP_A1",IF(IFERROR(MATCH(CONCATENATE("I",Tabel!$N$4),inst_performance,0),0)&gt;0,0,1)),B48="Grup_A5",B48="Grup_B1"),0,(AD48+AF48)*0.1)</f>
        <v>0</v>
      </c>
      <c r="AQ48" s="337"/>
      <c r="AR48" s="339"/>
      <c r="AS48" s="339"/>
      <c r="AT48" s="339"/>
      <c r="AU48" s="339"/>
      <c r="AV48" s="339"/>
      <c r="AW48" s="339"/>
      <c r="AX48" s="339"/>
      <c r="AY48" s="339"/>
      <c r="AZ48" s="339"/>
      <c r="BA48" s="339"/>
      <c r="BB48" s="339"/>
      <c r="BC48" s="339"/>
      <c r="BD48" s="339"/>
      <c r="BE48" s="339"/>
      <c r="BF48" s="339"/>
      <c r="BG48" s="315">
        <f t="shared" si="42"/>
        <v>0</v>
      </c>
      <c r="BH48" s="346">
        <f t="shared" si="43"/>
        <v>0</v>
      </c>
      <c r="BI48" s="315">
        <f t="shared" si="44"/>
        <v>0</v>
      </c>
      <c r="BJ48" s="341"/>
      <c r="BK48" s="315">
        <f t="shared" si="45"/>
        <v>0</v>
      </c>
      <c r="BL48" s="315">
        <f t="shared" si="46"/>
        <v>0</v>
      </c>
      <c r="BM48" s="340"/>
      <c r="BN48" s="342"/>
      <c r="BO48" s="343"/>
      <c r="BP48" s="340"/>
      <c r="BQ48" s="344"/>
      <c r="BR48" s="315">
        <f t="shared" si="47"/>
        <v>0</v>
      </c>
      <c r="BS48" s="344"/>
      <c r="BT48" s="344"/>
      <c r="BU48" s="344"/>
      <c r="BV48" s="344"/>
      <c r="BW48" s="315">
        <f t="shared" si="48"/>
        <v>0</v>
      </c>
      <c r="BX48" s="322"/>
      <c r="BY48" s="316"/>
    </row>
    <row r="49" spans="1:77" x14ac:dyDescent="0.25">
      <c r="A49" s="326"/>
      <c r="B49" s="307" t="str">
        <f t="shared" si="30"/>
        <v/>
      </c>
      <c r="C49" s="327"/>
      <c r="D49" s="307" t="str">
        <f t="shared" si="31"/>
        <v/>
      </c>
      <c r="E49" s="328"/>
      <c r="F49" s="329"/>
      <c r="G49" s="330" t="s">
        <v>86</v>
      </c>
      <c r="H49" s="308">
        <f t="shared" si="32"/>
        <v>0</v>
      </c>
      <c r="I49" s="323"/>
      <c r="J49" s="323"/>
      <c r="K49" s="309">
        <f t="shared" si="33"/>
        <v>0</v>
      </c>
      <c r="L49" s="328"/>
      <c r="M49" s="328"/>
      <c r="N49" s="328"/>
      <c r="O49" s="328"/>
      <c r="P49" s="331"/>
      <c r="Q49" s="331"/>
      <c r="R49" s="332"/>
      <c r="S49" s="333"/>
      <c r="T49" s="332"/>
      <c r="U49" s="333"/>
      <c r="V49" s="332"/>
      <c r="W49" s="333"/>
      <c r="X49" s="332"/>
      <c r="Y49" s="333"/>
      <c r="Z49" s="309">
        <f t="shared" si="34"/>
        <v>0</v>
      </c>
      <c r="AA49" s="310">
        <f t="shared" si="35"/>
        <v>0</v>
      </c>
      <c r="AB49" s="334"/>
      <c r="AC49" s="311">
        <f t="shared" si="8"/>
        <v>0</v>
      </c>
      <c r="AD49" s="312">
        <f t="shared" si="36"/>
        <v>0</v>
      </c>
      <c r="AE49" s="335"/>
      <c r="AF49" s="312">
        <f t="shared" si="37"/>
        <v>0</v>
      </c>
      <c r="AG49" s="326"/>
      <c r="AH49" s="313">
        <f t="shared" si="38"/>
        <v>0</v>
      </c>
      <c r="AI49" s="336"/>
      <c r="AJ49" s="313">
        <f t="shared" si="39"/>
        <v>0</v>
      </c>
      <c r="AK49" s="326"/>
      <c r="AL49" s="313">
        <f t="shared" si="40"/>
        <v>0</v>
      </c>
      <c r="AM49" s="345"/>
      <c r="AN49" s="313">
        <f t="shared" si="14"/>
        <v>0</v>
      </c>
      <c r="AO49" s="314">
        <f t="shared" si="41"/>
        <v>0</v>
      </c>
      <c r="AP49" s="315">
        <f>IF(OR(AND(B49="GRUP_A1",IF(IFERROR(MATCH(CONCATENATE("I",Tabel!$N$4),inst_performance,0),0)&gt;0,0,1)),B49="Grup_A5",B49="Grup_B1"),0,(AD49+AF49)*0.1)</f>
        <v>0</v>
      </c>
      <c r="AQ49" s="337"/>
      <c r="AR49" s="339"/>
      <c r="AS49" s="339"/>
      <c r="AT49" s="339"/>
      <c r="AU49" s="339"/>
      <c r="AV49" s="339"/>
      <c r="AW49" s="339"/>
      <c r="AX49" s="339"/>
      <c r="AY49" s="339"/>
      <c r="AZ49" s="339"/>
      <c r="BA49" s="339"/>
      <c r="BB49" s="339"/>
      <c r="BC49" s="339"/>
      <c r="BD49" s="339"/>
      <c r="BE49" s="339"/>
      <c r="BF49" s="339"/>
      <c r="BG49" s="315">
        <f t="shared" si="42"/>
        <v>0</v>
      </c>
      <c r="BH49" s="346">
        <f t="shared" si="43"/>
        <v>0</v>
      </c>
      <c r="BI49" s="315">
        <f t="shared" si="44"/>
        <v>0</v>
      </c>
      <c r="BJ49" s="341"/>
      <c r="BK49" s="315">
        <f t="shared" si="45"/>
        <v>0</v>
      </c>
      <c r="BL49" s="315">
        <f t="shared" si="46"/>
        <v>0</v>
      </c>
      <c r="BM49" s="340"/>
      <c r="BN49" s="342"/>
      <c r="BO49" s="343"/>
      <c r="BP49" s="340"/>
      <c r="BQ49" s="344"/>
      <c r="BR49" s="315">
        <f t="shared" si="47"/>
        <v>0</v>
      </c>
      <c r="BS49" s="344"/>
      <c r="BT49" s="344"/>
      <c r="BU49" s="344"/>
      <c r="BV49" s="344"/>
      <c r="BW49" s="315">
        <f t="shared" si="48"/>
        <v>0</v>
      </c>
      <c r="BX49" s="322"/>
      <c r="BY49" s="316"/>
    </row>
    <row r="50" spans="1:77" x14ac:dyDescent="0.25">
      <c r="A50" s="326"/>
      <c r="B50" s="307" t="str">
        <f t="shared" si="30"/>
        <v/>
      </c>
      <c r="C50" s="327"/>
      <c r="D50" s="307" t="str">
        <f t="shared" si="31"/>
        <v/>
      </c>
      <c r="E50" s="328"/>
      <c r="F50" s="329"/>
      <c r="G50" s="330" t="s">
        <v>86</v>
      </c>
      <c r="H50" s="308">
        <f t="shared" si="32"/>
        <v>0</v>
      </c>
      <c r="I50" s="323"/>
      <c r="J50" s="323"/>
      <c r="K50" s="309">
        <f t="shared" si="33"/>
        <v>0</v>
      </c>
      <c r="L50" s="328"/>
      <c r="M50" s="328"/>
      <c r="N50" s="328"/>
      <c r="O50" s="328"/>
      <c r="P50" s="331"/>
      <c r="Q50" s="331"/>
      <c r="R50" s="332"/>
      <c r="S50" s="333"/>
      <c r="T50" s="332"/>
      <c r="U50" s="333"/>
      <c r="V50" s="332"/>
      <c r="W50" s="333"/>
      <c r="X50" s="332"/>
      <c r="Y50" s="333"/>
      <c r="Z50" s="309">
        <f t="shared" si="34"/>
        <v>0</v>
      </c>
      <c r="AA50" s="310">
        <f t="shared" si="35"/>
        <v>0</v>
      </c>
      <c r="AB50" s="334"/>
      <c r="AC50" s="311">
        <f t="shared" si="8"/>
        <v>0</v>
      </c>
      <c r="AD50" s="312">
        <f t="shared" si="36"/>
        <v>0</v>
      </c>
      <c r="AE50" s="335"/>
      <c r="AF50" s="312">
        <f t="shared" si="37"/>
        <v>0</v>
      </c>
      <c r="AG50" s="326"/>
      <c r="AH50" s="313">
        <f t="shared" si="38"/>
        <v>0</v>
      </c>
      <c r="AI50" s="336"/>
      <c r="AJ50" s="313">
        <f t="shared" si="39"/>
        <v>0</v>
      </c>
      <c r="AK50" s="326"/>
      <c r="AL50" s="313">
        <f t="shared" si="40"/>
        <v>0</v>
      </c>
      <c r="AM50" s="345"/>
      <c r="AN50" s="313">
        <f t="shared" si="14"/>
        <v>0</v>
      </c>
      <c r="AO50" s="314">
        <f t="shared" si="41"/>
        <v>0</v>
      </c>
      <c r="AP50" s="315">
        <f>IF(OR(AND(B50="GRUP_A1",IF(IFERROR(MATCH(CONCATENATE("I",Tabel!$N$4),inst_performance,0),0)&gt;0,0,1)),B50="Grup_A5",B50="Grup_B1"),0,(AD50+AF50)*0.1)</f>
        <v>0</v>
      </c>
      <c r="AQ50" s="337"/>
      <c r="AR50" s="339"/>
      <c r="AS50" s="339"/>
      <c r="AT50" s="339"/>
      <c r="AU50" s="339"/>
      <c r="AV50" s="339"/>
      <c r="AW50" s="339"/>
      <c r="AX50" s="339"/>
      <c r="AY50" s="339"/>
      <c r="AZ50" s="339"/>
      <c r="BA50" s="339"/>
      <c r="BB50" s="339"/>
      <c r="BC50" s="339"/>
      <c r="BD50" s="339"/>
      <c r="BE50" s="339"/>
      <c r="BF50" s="339"/>
      <c r="BG50" s="315">
        <f t="shared" si="42"/>
        <v>0</v>
      </c>
      <c r="BH50" s="346">
        <f t="shared" si="43"/>
        <v>0</v>
      </c>
      <c r="BI50" s="315">
        <f t="shared" si="44"/>
        <v>0</v>
      </c>
      <c r="BJ50" s="341"/>
      <c r="BK50" s="315">
        <f t="shared" si="45"/>
        <v>0</v>
      </c>
      <c r="BL50" s="315">
        <f t="shared" si="46"/>
        <v>0</v>
      </c>
      <c r="BM50" s="340"/>
      <c r="BN50" s="342"/>
      <c r="BO50" s="343"/>
      <c r="BP50" s="340"/>
      <c r="BQ50" s="344"/>
      <c r="BR50" s="315">
        <f t="shared" si="47"/>
        <v>0</v>
      </c>
      <c r="BS50" s="344"/>
      <c r="BT50" s="344"/>
      <c r="BU50" s="344"/>
      <c r="BV50" s="344"/>
      <c r="BW50" s="315">
        <f t="shared" si="48"/>
        <v>0</v>
      </c>
      <c r="BX50" s="322"/>
      <c r="BY50" s="316"/>
    </row>
    <row r="51" spans="1:77" x14ac:dyDescent="0.25">
      <c r="A51" s="326"/>
      <c r="B51" s="307" t="str">
        <f t="shared" si="30"/>
        <v/>
      </c>
      <c r="C51" s="327"/>
      <c r="D51" s="307" t="str">
        <f t="shared" si="31"/>
        <v/>
      </c>
      <c r="E51" s="328"/>
      <c r="F51" s="329"/>
      <c r="G51" s="330" t="s">
        <v>86</v>
      </c>
      <c r="H51" s="308">
        <f t="shared" si="32"/>
        <v>0</v>
      </c>
      <c r="I51" s="323"/>
      <c r="J51" s="323"/>
      <c r="K51" s="309">
        <f t="shared" si="33"/>
        <v>0</v>
      </c>
      <c r="L51" s="328"/>
      <c r="M51" s="328"/>
      <c r="N51" s="328"/>
      <c r="O51" s="328"/>
      <c r="P51" s="331"/>
      <c r="Q51" s="331"/>
      <c r="R51" s="332"/>
      <c r="S51" s="333"/>
      <c r="T51" s="332"/>
      <c r="U51" s="333"/>
      <c r="V51" s="332"/>
      <c r="W51" s="333"/>
      <c r="X51" s="332"/>
      <c r="Y51" s="333"/>
      <c r="Z51" s="309">
        <f t="shared" si="34"/>
        <v>0</v>
      </c>
      <c r="AA51" s="310">
        <f t="shared" si="35"/>
        <v>0</v>
      </c>
      <c r="AB51" s="334"/>
      <c r="AC51" s="311">
        <f t="shared" si="8"/>
        <v>0</v>
      </c>
      <c r="AD51" s="312">
        <f t="shared" si="36"/>
        <v>0</v>
      </c>
      <c r="AE51" s="335"/>
      <c r="AF51" s="312">
        <f t="shared" si="37"/>
        <v>0</v>
      </c>
      <c r="AG51" s="326"/>
      <c r="AH51" s="313">
        <f t="shared" si="38"/>
        <v>0</v>
      </c>
      <c r="AI51" s="336"/>
      <c r="AJ51" s="313">
        <f t="shared" si="39"/>
        <v>0</v>
      </c>
      <c r="AK51" s="326"/>
      <c r="AL51" s="313">
        <f t="shared" si="40"/>
        <v>0</v>
      </c>
      <c r="AM51" s="345"/>
      <c r="AN51" s="313">
        <f t="shared" si="14"/>
        <v>0</v>
      </c>
      <c r="AO51" s="314">
        <f t="shared" si="41"/>
        <v>0</v>
      </c>
      <c r="AP51" s="315">
        <f>IF(OR(AND(B51="GRUP_A1",IF(IFERROR(MATCH(CONCATENATE("I",Tabel!$N$4),inst_performance,0),0)&gt;0,0,1)),B51="Grup_A5",B51="Grup_B1"),0,(AD51+AF51)*0.1)</f>
        <v>0</v>
      </c>
      <c r="AQ51" s="337"/>
      <c r="AR51" s="339"/>
      <c r="AS51" s="339"/>
      <c r="AT51" s="339"/>
      <c r="AU51" s="339"/>
      <c r="AV51" s="339"/>
      <c r="AW51" s="339"/>
      <c r="AX51" s="339"/>
      <c r="AY51" s="339"/>
      <c r="AZ51" s="339"/>
      <c r="BA51" s="339"/>
      <c r="BB51" s="339"/>
      <c r="BC51" s="339"/>
      <c r="BD51" s="339"/>
      <c r="BE51" s="339"/>
      <c r="BF51" s="339"/>
      <c r="BG51" s="315">
        <f t="shared" si="42"/>
        <v>0</v>
      </c>
      <c r="BH51" s="346">
        <f t="shared" si="43"/>
        <v>0</v>
      </c>
      <c r="BI51" s="315">
        <f t="shared" si="44"/>
        <v>0</v>
      </c>
      <c r="BJ51" s="341"/>
      <c r="BK51" s="315">
        <f t="shared" si="45"/>
        <v>0</v>
      </c>
      <c r="BL51" s="315">
        <f t="shared" si="46"/>
        <v>0</v>
      </c>
      <c r="BM51" s="340"/>
      <c r="BN51" s="342"/>
      <c r="BO51" s="343"/>
      <c r="BP51" s="340"/>
      <c r="BQ51" s="344"/>
      <c r="BR51" s="315">
        <f t="shared" si="47"/>
        <v>0</v>
      </c>
      <c r="BS51" s="344"/>
      <c r="BT51" s="344"/>
      <c r="BU51" s="344"/>
      <c r="BV51" s="344"/>
      <c r="BW51" s="315">
        <f t="shared" si="48"/>
        <v>0</v>
      </c>
      <c r="BX51" s="322"/>
      <c r="BY51" s="316"/>
    </row>
    <row r="52" spans="1:77" x14ac:dyDescent="0.25">
      <c r="A52" s="326"/>
      <c r="B52" s="307" t="str">
        <f t="shared" si="30"/>
        <v/>
      </c>
      <c r="C52" s="327"/>
      <c r="D52" s="307" t="str">
        <f t="shared" si="31"/>
        <v/>
      </c>
      <c r="E52" s="328"/>
      <c r="F52" s="329"/>
      <c r="G52" s="330" t="s">
        <v>86</v>
      </c>
      <c r="H52" s="308">
        <f t="shared" si="32"/>
        <v>0</v>
      </c>
      <c r="I52" s="323"/>
      <c r="J52" s="323"/>
      <c r="K52" s="309">
        <f t="shared" si="33"/>
        <v>0</v>
      </c>
      <c r="L52" s="328"/>
      <c r="M52" s="328"/>
      <c r="N52" s="328"/>
      <c r="O52" s="328"/>
      <c r="P52" s="331"/>
      <c r="Q52" s="331"/>
      <c r="R52" s="332"/>
      <c r="S52" s="333"/>
      <c r="T52" s="332"/>
      <c r="U52" s="333"/>
      <c r="V52" s="332"/>
      <c r="W52" s="333"/>
      <c r="X52" s="332"/>
      <c r="Y52" s="333"/>
      <c r="Z52" s="309">
        <f t="shared" si="34"/>
        <v>0</v>
      </c>
      <c r="AA52" s="310">
        <f t="shared" si="35"/>
        <v>0</v>
      </c>
      <c r="AB52" s="334"/>
      <c r="AC52" s="311">
        <f t="shared" si="8"/>
        <v>0</v>
      </c>
      <c r="AD52" s="312">
        <f t="shared" si="36"/>
        <v>0</v>
      </c>
      <c r="AE52" s="335"/>
      <c r="AF52" s="312">
        <f t="shared" si="37"/>
        <v>0</v>
      </c>
      <c r="AG52" s="326"/>
      <c r="AH52" s="313">
        <f t="shared" si="38"/>
        <v>0</v>
      </c>
      <c r="AI52" s="336"/>
      <c r="AJ52" s="313">
        <f t="shared" si="39"/>
        <v>0</v>
      </c>
      <c r="AK52" s="326"/>
      <c r="AL52" s="313">
        <f t="shared" si="40"/>
        <v>0</v>
      </c>
      <c r="AM52" s="345"/>
      <c r="AN52" s="313">
        <f t="shared" si="14"/>
        <v>0</v>
      </c>
      <c r="AO52" s="314">
        <f t="shared" si="41"/>
        <v>0</v>
      </c>
      <c r="AP52" s="315">
        <f>IF(OR(AND(B52="GRUP_A1",IF(IFERROR(MATCH(CONCATENATE("I",Tabel!$N$4),inst_performance,0),0)&gt;0,0,1)),B52="Grup_A5",B52="Grup_B1"),0,(AD52+AF52)*0.1)</f>
        <v>0</v>
      </c>
      <c r="AQ52" s="337"/>
      <c r="AR52" s="339"/>
      <c r="AS52" s="339"/>
      <c r="AT52" s="339"/>
      <c r="AU52" s="339"/>
      <c r="AV52" s="339"/>
      <c r="AW52" s="339"/>
      <c r="AX52" s="339"/>
      <c r="AY52" s="339"/>
      <c r="AZ52" s="339"/>
      <c r="BA52" s="339"/>
      <c r="BB52" s="339"/>
      <c r="BC52" s="339"/>
      <c r="BD52" s="339"/>
      <c r="BE52" s="339"/>
      <c r="BF52" s="339"/>
      <c r="BG52" s="315">
        <f t="shared" si="42"/>
        <v>0</v>
      </c>
      <c r="BH52" s="346">
        <f t="shared" si="43"/>
        <v>0</v>
      </c>
      <c r="BI52" s="315">
        <f t="shared" si="44"/>
        <v>0</v>
      </c>
      <c r="BJ52" s="341"/>
      <c r="BK52" s="315">
        <f t="shared" si="45"/>
        <v>0</v>
      </c>
      <c r="BL52" s="315">
        <f t="shared" si="46"/>
        <v>0</v>
      </c>
      <c r="BM52" s="340"/>
      <c r="BN52" s="342"/>
      <c r="BO52" s="343"/>
      <c r="BP52" s="340"/>
      <c r="BQ52" s="344"/>
      <c r="BR52" s="315">
        <f t="shared" si="47"/>
        <v>0</v>
      </c>
      <c r="BS52" s="344"/>
      <c r="BT52" s="344"/>
      <c r="BU52" s="344"/>
      <c r="BV52" s="344"/>
      <c r="BW52" s="315">
        <f t="shared" si="48"/>
        <v>0</v>
      </c>
      <c r="BX52" s="322"/>
      <c r="BY52" s="316"/>
    </row>
    <row r="53" spans="1:77" x14ac:dyDescent="0.25">
      <c r="A53" s="326"/>
      <c r="B53" s="307" t="str">
        <f t="shared" si="30"/>
        <v/>
      </c>
      <c r="C53" s="327"/>
      <c r="D53" s="307" t="str">
        <f t="shared" si="31"/>
        <v/>
      </c>
      <c r="E53" s="328"/>
      <c r="F53" s="329"/>
      <c r="G53" s="330" t="s">
        <v>86</v>
      </c>
      <c r="H53" s="308">
        <f t="shared" si="32"/>
        <v>0</v>
      </c>
      <c r="I53" s="323"/>
      <c r="J53" s="323"/>
      <c r="K53" s="309">
        <f t="shared" si="33"/>
        <v>0</v>
      </c>
      <c r="L53" s="328"/>
      <c r="M53" s="328"/>
      <c r="N53" s="328"/>
      <c r="O53" s="328"/>
      <c r="P53" s="331"/>
      <c r="Q53" s="331"/>
      <c r="R53" s="332"/>
      <c r="S53" s="333"/>
      <c r="T53" s="332"/>
      <c r="U53" s="333"/>
      <c r="V53" s="332"/>
      <c r="W53" s="333"/>
      <c r="X53" s="332"/>
      <c r="Y53" s="333"/>
      <c r="Z53" s="309">
        <f t="shared" si="34"/>
        <v>0</v>
      </c>
      <c r="AA53" s="310">
        <f t="shared" si="35"/>
        <v>0</v>
      </c>
      <c r="AB53" s="334"/>
      <c r="AC53" s="311">
        <f t="shared" si="8"/>
        <v>0</v>
      </c>
      <c r="AD53" s="312">
        <f t="shared" si="36"/>
        <v>0</v>
      </c>
      <c r="AE53" s="335"/>
      <c r="AF53" s="312">
        <f t="shared" si="37"/>
        <v>0</v>
      </c>
      <c r="AG53" s="326"/>
      <c r="AH53" s="313">
        <f t="shared" si="38"/>
        <v>0</v>
      </c>
      <c r="AI53" s="336"/>
      <c r="AJ53" s="313">
        <f t="shared" si="39"/>
        <v>0</v>
      </c>
      <c r="AK53" s="326"/>
      <c r="AL53" s="313">
        <f t="shared" si="40"/>
        <v>0</v>
      </c>
      <c r="AM53" s="345"/>
      <c r="AN53" s="313">
        <f t="shared" si="14"/>
        <v>0</v>
      </c>
      <c r="AO53" s="314">
        <f t="shared" si="41"/>
        <v>0</v>
      </c>
      <c r="AP53" s="315">
        <f>IF(OR(AND(B53="GRUP_A1",IF(IFERROR(MATCH(CONCATENATE("I",Tabel!$N$4),inst_performance,0),0)&gt;0,0,1)),B53="Grup_A5",B53="Grup_B1"),0,(AD53+AF53)*0.1)</f>
        <v>0</v>
      </c>
      <c r="AQ53" s="337"/>
      <c r="AR53" s="339"/>
      <c r="AS53" s="339"/>
      <c r="AT53" s="339"/>
      <c r="AU53" s="339"/>
      <c r="AV53" s="339"/>
      <c r="AW53" s="339"/>
      <c r="AX53" s="339"/>
      <c r="AY53" s="339"/>
      <c r="AZ53" s="339"/>
      <c r="BA53" s="339"/>
      <c r="BB53" s="339"/>
      <c r="BC53" s="339"/>
      <c r="BD53" s="339"/>
      <c r="BE53" s="339"/>
      <c r="BF53" s="339"/>
      <c r="BG53" s="315">
        <f t="shared" si="42"/>
        <v>0</v>
      </c>
      <c r="BH53" s="346">
        <f t="shared" si="43"/>
        <v>0</v>
      </c>
      <c r="BI53" s="315">
        <f t="shared" si="44"/>
        <v>0</v>
      </c>
      <c r="BJ53" s="341"/>
      <c r="BK53" s="315">
        <f t="shared" si="45"/>
        <v>0</v>
      </c>
      <c r="BL53" s="315">
        <f t="shared" si="46"/>
        <v>0</v>
      </c>
      <c r="BM53" s="340"/>
      <c r="BN53" s="342"/>
      <c r="BO53" s="343"/>
      <c r="BP53" s="340"/>
      <c r="BQ53" s="344"/>
      <c r="BR53" s="315">
        <f t="shared" si="47"/>
        <v>0</v>
      </c>
      <c r="BS53" s="344"/>
      <c r="BT53" s="344"/>
      <c r="BU53" s="344"/>
      <c r="BV53" s="344"/>
      <c r="BW53" s="315">
        <f t="shared" si="48"/>
        <v>0</v>
      </c>
      <c r="BX53" s="322"/>
      <c r="BY53" s="316"/>
    </row>
    <row r="54" spans="1:77" x14ac:dyDescent="0.25">
      <c r="A54" s="326"/>
      <c r="B54" s="307" t="str">
        <f t="shared" si="30"/>
        <v/>
      </c>
      <c r="C54" s="327"/>
      <c r="D54" s="307" t="str">
        <f t="shared" si="31"/>
        <v/>
      </c>
      <c r="E54" s="328"/>
      <c r="F54" s="329"/>
      <c r="G54" s="330" t="s">
        <v>86</v>
      </c>
      <c r="H54" s="308">
        <f t="shared" si="32"/>
        <v>0</v>
      </c>
      <c r="I54" s="323"/>
      <c r="J54" s="323"/>
      <c r="K54" s="309">
        <f t="shared" si="33"/>
        <v>0</v>
      </c>
      <c r="L54" s="328"/>
      <c r="M54" s="328"/>
      <c r="N54" s="328"/>
      <c r="O54" s="328"/>
      <c r="P54" s="331"/>
      <c r="Q54" s="331"/>
      <c r="R54" s="332"/>
      <c r="S54" s="333"/>
      <c r="T54" s="332"/>
      <c r="U54" s="333"/>
      <c r="V54" s="332"/>
      <c r="W54" s="333"/>
      <c r="X54" s="332"/>
      <c r="Y54" s="333"/>
      <c r="Z54" s="309">
        <f t="shared" si="34"/>
        <v>0</v>
      </c>
      <c r="AA54" s="310">
        <f t="shared" si="35"/>
        <v>0</v>
      </c>
      <c r="AB54" s="334"/>
      <c r="AC54" s="311">
        <f t="shared" si="8"/>
        <v>0</v>
      </c>
      <c r="AD54" s="312">
        <f t="shared" si="36"/>
        <v>0</v>
      </c>
      <c r="AE54" s="335"/>
      <c r="AF54" s="312">
        <f t="shared" si="37"/>
        <v>0</v>
      </c>
      <c r="AG54" s="326"/>
      <c r="AH54" s="313">
        <f t="shared" si="38"/>
        <v>0</v>
      </c>
      <c r="AI54" s="336"/>
      <c r="AJ54" s="313">
        <f t="shared" si="39"/>
        <v>0</v>
      </c>
      <c r="AK54" s="326"/>
      <c r="AL54" s="313">
        <f t="shared" si="40"/>
        <v>0</v>
      </c>
      <c r="AM54" s="345"/>
      <c r="AN54" s="313">
        <f t="shared" si="14"/>
        <v>0</v>
      </c>
      <c r="AO54" s="314">
        <f t="shared" si="41"/>
        <v>0</v>
      </c>
      <c r="AP54" s="315">
        <f>IF(OR(AND(B54="GRUP_A1",IF(IFERROR(MATCH(CONCATENATE("I",Tabel!$N$4),inst_performance,0),0)&gt;0,0,1)),B54="Grup_A5",B54="Grup_B1"),0,(AD54+AF54)*0.1)</f>
        <v>0</v>
      </c>
      <c r="AQ54" s="337"/>
      <c r="AR54" s="339"/>
      <c r="AS54" s="339"/>
      <c r="AT54" s="339"/>
      <c r="AU54" s="339"/>
      <c r="AV54" s="339"/>
      <c r="AW54" s="339"/>
      <c r="AX54" s="339"/>
      <c r="AY54" s="339"/>
      <c r="AZ54" s="339"/>
      <c r="BA54" s="339"/>
      <c r="BB54" s="339"/>
      <c r="BC54" s="339"/>
      <c r="BD54" s="339"/>
      <c r="BE54" s="339"/>
      <c r="BF54" s="339"/>
      <c r="BG54" s="315">
        <f t="shared" si="42"/>
        <v>0</v>
      </c>
      <c r="BH54" s="346">
        <f t="shared" si="43"/>
        <v>0</v>
      </c>
      <c r="BI54" s="315">
        <f t="shared" si="44"/>
        <v>0</v>
      </c>
      <c r="BJ54" s="341"/>
      <c r="BK54" s="315">
        <f t="shared" si="45"/>
        <v>0</v>
      </c>
      <c r="BL54" s="315">
        <f t="shared" si="46"/>
        <v>0</v>
      </c>
      <c r="BM54" s="340"/>
      <c r="BN54" s="342"/>
      <c r="BO54" s="343"/>
      <c r="BP54" s="340"/>
      <c r="BQ54" s="344"/>
      <c r="BR54" s="315">
        <f t="shared" si="47"/>
        <v>0</v>
      </c>
      <c r="BS54" s="344"/>
      <c r="BT54" s="344"/>
      <c r="BU54" s="344"/>
      <c r="BV54" s="344"/>
      <c r="BW54" s="315">
        <f t="shared" si="48"/>
        <v>0</v>
      </c>
      <c r="BX54" s="322"/>
      <c r="BY54" s="316"/>
    </row>
    <row r="55" spans="1:77" x14ac:dyDescent="0.25">
      <c r="A55" s="326"/>
      <c r="B55" s="307" t="str">
        <f t="shared" si="30"/>
        <v/>
      </c>
      <c r="C55" s="327"/>
      <c r="D55" s="307" t="str">
        <f t="shared" si="31"/>
        <v/>
      </c>
      <c r="E55" s="328"/>
      <c r="F55" s="329"/>
      <c r="G55" s="330" t="s">
        <v>86</v>
      </c>
      <c r="H55" s="308">
        <f t="shared" si="32"/>
        <v>0</v>
      </c>
      <c r="I55" s="323"/>
      <c r="J55" s="323"/>
      <c r="K55" s="309">
        <f t="shared" si="33"/>
        <v>0</v>
      </c>
      <c r="L55" s="328"/>
      <c r="M55" s="328"/>
      <c r="N55" s="328"/>
      <c r="O55" s="328"/>
      <c r="P55" s="331"/>
      <c r="Q55" s="331"/>
      <c r="R55" s="332"/>
      <c r="S55" s="333"/>
      <c r="T55" s="332"/>
      <c r="U55" s="333"/>
      <c r="V55" s="332"/>
      <c r="W55" s="333"/>
      <c r="X55" s="332"/>
      <c r="Y55" s="333"/>
      <c r="Z55" s="309">
        <f t="shared" si="34"/>
        <v>0</v>
      </c>
      <c r="AA55" s="310">
        <f t="shared" si="35"/>
        <v>0</v>
      </c>
      <c r="AB55" s="334"/>
      <c r="AC55" s="311">
        <f t="shared" si="8"/>
        <v>0</v>
      </c>
      <c r="AD55" s="312">
        <f t="shared" si="36"/>
        <v>0</v>
      </c>
      <c r="AE55" s="335"/>
      <c r="AF55" s="312">
        <f t="shared" si="37"/>
        <v>0</v>
      </c>
      <c r="AG55" s="326"/>
      <c r="AH55" s="313">
        <f t="shared" si="38"/>
        <v>0</v>
      </c>
      <c r="AI55" s="336"/>
      <c r="AJ55" s="313">
        <f t="shared" si="39"/>
        <v>0</v>
      </c>
      <c r="AK55" s="326"/>
      <c r="AL55" s="313">
        <f t="shared" si="40"/>
        <v>0</v>
      </c>
      <c r="AM55" s="345"/>
      <c r="AN55" s="313">
        <f t="shared" si="14"/>
        <v>0</v>
      </c>
      <c r="AO55" s="314">
        <f t="shared" si="41"/>
        <v>0</v>
      </c>
      <c r="AP55" s="315">
        <f>IF(OR(AND(B55="GRUP_A1",IF(IFERROR(MATCH(CONCATENATE("I",Tabel!$N$4),inst_performance,0),0)&gt;0,0,1)),B55="Grup_A5",B55="Grup_B1"),0,(AD55+AF55)*0.1)</f>
        <v>0</v>
      </c>
      <c r="AQ55" s="337"/>
      <c r="AR55" s="339"/>
      <c r="AS55" s="339"/>
      <c r="AT55" s="339"/>
      <c r="AU55" s="339"/>
      <c r="AV55" s="339"/>
      <c r="AW55" s="339"/>
      <c r="AX55" s="339"/>
      <c r="AY55" s="339"/>
      <c r="AZ55" s="339"/>
      <c r="BA55" s="339"/>
      <c r="BB55" s="339"/>
      <c r="BC55" s="339"/>
      <c r="BD55" s="339"/>
      <c r="BE55" s="339"/>
      <c r="BF55" s="339"/>
      <c r="BG55" s="315">
        <f t="shared" si="42"/>
        <v>0</v>
      </c>
      <c r="BH55" s="346">
        <f t="shared" si="43"/>
        <v>0</v>
      </c>
      <c r="BI55" s="315">
        <f t="shared" si="44"/>
        <v>0</v>
      </c>
      <c r="BJ55" s="341"/>
      <c r="BK55" s="315">
        <f t="shared" si="45"/>
        <v>0</v>
      </c>
      <c r="BL55" s="315">
        <f t="shared" si="46"/>
        <v>0</v>
      </c>
      <c r="BM55" s="340"/>
      <c r="BN55" s="342"/>
      <c r="BO55" s="343"/>
      <c r="BP55" s="340"/>
      <c r="BQ55" s="344"/>
      <c r="BR55" s="315">
        <f t="shared" si="47"/>
        <v>0</v>
      </c>
      <c r="BS55" s="344"/>
      <c r="BT55" s="344"/>
      <c r="BU55" s="344"/>
      <c r="BV55" s="344"/>
      <c r="BW55" s="315">
        <f t="shared" si="48"/>
        <v>0</v>
      </c>
      <c r="BX55" s="322"/>
      <c r="BY55" s="316"/>
    </row>
    <row r="56" spans="1:77" x14ac:dyDescent="0.25">
      <c r="A56" s="326"/>
      <c r="B56" s="307" t="str">
        <f t="shared" si="30"/>
        <v/>
      </c>
      <c r="C56" s="327"/>
      <c r="D56" s="307" t="str">
        <f t="shared" si="31"/>
        <v/>
      </c>
      <c r="E56" s="328"/>
      <c r="F56" s="329"/>
      <c r="G56" s="330" t="s">
        <v>86</v>
      </c>
      <c r="H56" s="308">
        <f t="shared" si="32"/>
        <v>0</v>
      </c>
      <c r="I56" s="323"/>
      <c r="J56" s="323"/>
      <c r="K56" s="309">
        <f t="shared" si="33"/>
        <v>0</v>
      </c>
      <c r="L56" s="328"/>
      <c r="M56" s="328"/>
      <c r="N56" s="328"/>
      <c r="O56" s="328"/>
      <c r="P56" s="331"/>
      <c r="Q56" s="331"/>
      <c r="R56" s="332"/>
      <c r="S56" s="333"/>
      <c r="T56" s="332"/>
      <c r="U56" s="333"/>
      <c r="V56" s="332"/>
      <c r="W56" s="333"/>
      <c r="X56" s="332"/>
      <c r="Y56" s="333"/>
      <c r="Z56" s="309">
        <f t="shared" si="34"/>
        <v>0</v>
      </c>
      <c r="AA56" s="310">
        <f t="shared" si="35"/>
        <v>0</v>
      </c>
      <c r="AB56" s="334"/>
      <c r="AC56" s="311">
        <f t="shared" si="8"/>
        <v>0</v>
      </c>
      <c r="AD56" s="312">
        <f t="shared" si="36"/>
        <v>0</v>
      </c>
      <c r="AE56" s="335"/>
      <c r="AF56" s="312">
        <f t="shared" si="37"/>
        <v>0</v>
      </c>
      <c r="AG56" s="326"/>
      <c r="AH56" s="313">
        <f t="shared" si="38"/>
        <v>0</v>
      </c>
      <c r="AI56" s="336"/>
      <c r="AJ56" s="313">
        <f t="shared" si="39"/>
        <v>0</v>
      </c>
      <c r="AK56" s="326"/>
      <c r="AL56" s="313">
        <f t="shared" si="40"/>
        <v>0</v>
      </c>
      <c r="AM56" s="345"/>
      <c r="AN56" s="313">
        <f t="shared" si="14"/>
        <v>0</v>
      </c>
      <c r="AO56" s="314">
        <f t="shared" si="41"/>
        <v>0</v>
      </c>
      <c r="AP56" s="315">
        <f>IF(OR(AND(B56="GRUP_A1",IF(IFERROR(MATCH(CONCATENATE("I",Tabel!$N$4),inst_performance,0),0)&gt;0,0,1)),B56="Grup_A5",B56="Grup_B1"),0,(AD56+AF56)*0.1)</f>
        <v>0</v>
      </c>
      <c r="AQ56" s="337"/>
      <c r="AR56" s="339"/>
      <c r="AS56" s="339"/>
      <c r="AT56" s="339"/>
      <c r="AU56" s="339"/>
      <c r="AV56" s="339"/>
      <c r="AW56" s="339"/>
      <c r="AX56" s="339"/>
      <c r="AY56" s="339"/>
      <c r="AZ56" s="339"/>
      <c r="BA56" s="339"/>
      <c r="BB56" s="339"/>
      <c r="BC56" s="339"/>
      <c r="BD56" s="339"/>
      <c r="BE56" s="339"/>
      <c r="BF56" s="339"/>
      <c r="BG56" s="315">
        <f t="shared" si="42"/>
        <v>0</v>
      </c>
      <c r="BH56" s="346">
        <f t="shared" si="43"/>
        <v>0</v>
      </c>
      <c r="BI56" s="315">
        <f t="shared" si="44"/>
        <v>0</v>
      </c>
      <c r="BJ56" s="341"/>
      <c r="BK56" s="315">
        <f t="shared" si="45"/>
        <v>0</v>
      </c>
      <c r="BL56" s="315">
        <f t="shared" si="46"/>
        <v>0</v>
      </c>
      <c r="BM56" s="340"/>
      <c r="BN56" s="342"/>
      <c r="BO56" s="343"/>
      <c r="BP56" s="340"/>
      <c r="BQ56" s="344"/>
      <c r="BR56" s="315">
        <f t="shared" si="47"/>
        <v>0</v>
      </c>
      <c r="BS56" s="344"/>
      <c r="BT56" s="344"/>
      <c r="BU56" s="344"/>
      <c r="BV56" s="344"/>
      <c r="BW56" s="315">
        <f t="shared" si="48"/>
        <v>0</v>
      </c>
      <c r="BX56" s="322"/>
      <c r="BY56" s="316"/>
    </row>
    <row r="57" spans="1:77" x14ac:dyDescent="0.25">
      <c r="A57" s="326"/>
      <c r="B57" s="307" t="str">
        <f t="shared" si="30"/>
        <v/>
      </c>
      <c r="C57" s="327"/>
      <c r="D57" s="307" t="str">
        <f t="shared" si="31"/>
        <v/>
      </c>
      <c r="E57" s="328"/>
      <c r="F57" s="329"/>
      <c r="G57" s="330" t="s">
        <v>86</v>
      </c>
      <c r="H57" s="308">
        <f t="shared" si="32"/>
        <v>0</v>
      </c>
      <c r="I57" s="323"/>
      <c r="J57" s="323"/>
      <c r="K57" s="309">
        <f t="shared" si="33"/>
        <v>0</v>
      </c>
      <c r="L57" s="328"/>
      <c r="M57" s="328"/>
      <c r="N57" s="328"/>
      <c r="O57" s="328"/>
      <c r="P57" s="331"/>
      <c r="Q57" s="331"/>
      <c r="R57" s="332"/>
      <c r="S57" s="333"/>
      <c r="T57" s="332"/>
      <c r="U57" s="333"/>
      <c r="V57" s="332"/>
      <c r="W57" s="333"/>
      <c r="X57" s="332"/>
      <c r="Y57" s="333"/>
      <c r="Z57" s="309">
        <f t="shared" si="34"/>
        <v>0</v>
      </c>
      <c r="AA57" s="310">
        <f t="shared" si="35"/>
        <v>0</v>
      </c>
      <c r="AB57" s="334"/>
      <c r="AC57" s="311">
        <f t="shared" si="8"/>
        <v>0</v>
      </c>
      <c r="AD57" s="312">
        <f t="shared" si="36"/>
        <v>0</v>
      </c>
      <c r="AE57" s="335"/>
      <c r="AF57" s="312">
        <f t="shared" si="37"/>
        <v>0</v>
      </c>
      <c r="AG57" s="326"/>
      <c r="AH57" s="313">
        <f t="shared" si="38"/>
        <v>0</v>
      </c>
      <c r="AI57" s="336"/>
      <c r="AJ57" s="313">
        <f t="shared" si="39"/>
        <v>0</v>
      </c>
      <c r="AK57" s="326"/>
      <c r="AL57" s="313">
        <f t="shared" si="40"/>
        <v>0</v>
      </c>
      <c r="AM57" s="345"/>
      <c r="AN57" s="313">
        <f t="shared" si="14"/>
        <v>0</v>
      </c>
      <c r="AO57" s="314">
        <f t="shared" si="41"/>
        <v>0</v>
      </c>
      <c r="AP57" s="315">
        <f>IF(OR(AND(B57="GRUP_A1",IF(IFERROR(MATCH(CONCATENATE("I",Tabel!$N$4),inst_performance,0),0)&gt;0,0,1)),B57="Grup_A5",B57="Grup_B1"),0,(AD57+AF57)*0.1)</f>
        <v>0</v>
      </c>
      <c r="AQ57" s="337"/>
      <c r="AR57" s="339"/>
      <c r="AS57" s="339"/>
      <c r="AT57" s="339"/>
      <c r="AU57" s="339"/>
      <c r="AV57" s="339"/>
      <c r="AW57" s="339"/>
      <c r="AX57" s="339"/>
      <c r="AY57" s="339"/>
      <c r="AZ57" s="339"/>
      <c r="BA57" s="339"/>
      <c r="BB57" s="339"/>
      <c r="BC57" s="339"/>
      <c r="BD57" s="339"/>
      <c r="BE57" s="339"/>
      <c r="BF57" s="339"/>
      <c r="BG57" s="315">
        <f t="shared" si="42"/>
        <v>0</v>
      </c>
      <c r="BH57" s="346">
        <f t="shared" si="43"/>
        <v>0</v>
      </c>
      <c r="BI57" s="315">
        <f t="shared" si="44"/>
        <v>0</v>
      </c>
      <c r="BJ57" s="341"/>
      <c r="BK57" s="315">
        <f t="shared" si="45"/>
        <v>0</v>
      </c>
      <c r="BL57" s="315">
        <f t="shared" si="46"/>
        <v>0</v>
      </c>
      <c r="BM57" s="340"/>
      <c r="BN57" s="342"/>
      <c r="BO57" s="343"/>
      <c r="BP57" s="340"/>
      <c r="BQ57" s="344"/>
      <c r="BR57" s="315">
        <f t="shared" si="47"/>
        <v>0</v>
      </c>
      <c r="BS57" s="344"/>
      <c r="BT57" s="344"/>
      <c r="BU57" s="344"/>
      <c r="BV57" s="344"/>
      <c r="BW57" s="315">
        <f t="shared" si="48"/>
        <v>0</v>
      </c>
      <c r="BX57" s="322"/>
      <c r="BY57" s="316"/>
    </row>
    <row r="58" spans="1:77" x14ac:dyDescent="0.25">
      <c r="A58" s="326"/>
      <c r="B58" s="307" t="str">
        <f t="shared" si="30"/>
        <v/>
      </c>
      <c r="C58" s="327"/>
      <c r="D58" s="307" t="str">
        <f t="shared" si="31"/>
        <v/>
      </c>
      <c r="E58" s="328"/>
      <c r="F58" s="329"/>
      <c r="G58" s="330" t="s">
        <v>86</v>
      </c>
      <c r="H58" s="308">
        <f t="shared" si="32"/>
        <v>0</v>
      </c>
      <c r="I58" s="323"/>
      <c r="J58" s="323"/>
      <c r="K58" s="309">
        <f t="shared" si="33"/>
        <v>0</v>
      </c>
      <c r="L58" s="328"/>
      <c r="M58" s="328"/>
      <c r="N58" s="328"/>
      <c r="O58" s="328"/>
      <c r="P58" s="331"/>
      <c r="Q58" s="331"/>
      <c r="R58" s="332"/>
      <c r="S58" s="333"/>
      <c r="T58" s="332"/>
      <c r="U58" s="333"/>
      <c r="V58" s="332"/>
      <c r="W58" s="333"/>
      <c r="X58" s="332"/>
      <c r="Y58" s="333"/>
      <c r="Z58" s="309">
        <f t="shared" si="34"/>
        <v>0</v>
      </c>
      <c r="AA58" s="310">
        <f t="shared" si="35"/>
        <v>0</v>
      </c>
      <c r="AB58" s="334"/>
      <c r="AC58" s="311">
        <f t="shared" si="8"/>
        <v>0</v>
      </c>
      <c r="AD58" s="312">
        <f t="shared" si="36"/>
        <v>0</v>
      </c>
      <c r="AE58" s="335"/>
      <c r="AF58" s="312">
        <f t="shared" si="37"/>
        <v>0</v>
      </c>
      <c r="AG58" s="326"/>
      <c r="AH58" s="313">
        <f t="shared" si="38"/>
        <v>0</v>
      </c>
      <c r="AI58" s="336"/>
      <c r="AJ58" s="313">
        <f t="shared" si="39"/>
        <v>0</v>
      </c>
      <c r="AK58" s="326"/>
      <c r="AL58" s="313">
        <f t="shared" si="40"/>
        <v>0</v>
      </c>
      <c r="AM58" s="345"/>
      <c r="AN58" s="313">
        <f t="shared" si="14"/>
        <v>0</v>
      </c>
      <c r="AO58" s="314">
        <f t="shared" si="41"/>
        <v>0</v>
      </c>
      <c r="AP58" s="315">
        <f>IF(OR(AND(B58="GRUP_A1",IF(IFERROR(MATCH(CONCATENATE("I",Tabel!$N$4),inst_performance,0),0)&gt;0,0,1)),B58="Grup_A5",B58="Grup_B1"),0,(AD58+AF58)*0.1)</f>
        <v>0</v>
      </c>
      <c r="AQ58" s="337"/>
      <c r="AR58" s="339"/>
      <c r="AS58" s="339"/>
      <c r="AT58" s="339"/>
      <c r="AU58" s="339"/>
      <c r="AV58" s="339"/>
      <c r="AW58" s="339"/>
      <c r="AX58" s="339"/>
      <c r="AY58" s="339"/>
      <c r="AZ58" s="339"/>
      <c r="BA58" s="339"/>
      <c r="BB58" s="339"/>
      <c r="BC58" s="339"/>
      <c r="BD58" s="339"/>
      <c r="BE58" s="339"/>
      <c r="BF58" s="339"/>
      <c r="BG58" s="315">
        <f t="shared" si="42"/>
        <v>0</v>
      </c>
      <c r="BH58" s="346">
        <f t="shared" si="43"/>
        <v>0</v>
      </c>
      <c r="BI58" s="315">
        <f t="shared" si="44"/>
        <v>0</v>
      </c>
      <c r="BJ58" s="341"/>
      <c r="BK58" s="315">
        <f t="shared" si="45"/>
        <v>0</v>
      </c>
      <c r="BL58" s="315">
        <f t="shared" si="46"/>
        <v>0</v>
      </c>
      <c r="BM58" s="340"/>
      <c r="BN58" s="342"/>
      <c r="BO58" s="343"/>
      <c r="BP58" s="340"/>
      <c r="BQ58" s="344"/>
      <c r="BR58" s="315">
        <f t="shared" si="47"/>
        <v>0</v>
      </c>
      <c r="BS58" s="344"/>
      <c r="BT58" s="344"/>
      <c r="BU58" s="344"/>
      <c r="BV58" s="344"/>
      <c r="BW58" s="315">
        <f t="shared" si="48"/>
        <v>0</v>
      </c>
      <c r="BX58" s="322"/>
      <c r="BY58" s="316"/>
    </row>
    <row r="59" spans="1:77" x14ac:dyDescent="0.25">
      <c r="A59" s="326"/>
      <c r="B59" s="307" t="str">
        <f t="shared" si="30"/>
        <v/>
      </c>
      <c r="C59" s="327"/>
      <c r="D59" s="307" t="str">
        <f t="shared" si="31"/>
        <v/>
      </c>
      <c r="E59" s="328"/>
      <c r="F59" s="329"/>
      <c r="G59" s="330" t="s">
        <v>86</v>
      </c>
      <c r="H59" s="308">
        <f t="shared" si="32"/>
        <v>0</v>
      </c>
      <c r="I59" s="323"/>
      <c r="J59" s="323"/>
      <c r="K59" s="309">
        <f t="shared" si="33"/>
        <v>0</v>
      </c>
      <c r="L59" s="328"/>
      <c r="M59" s="328"/>
      <c r="N59" s="328"/>
      <c r="O59" s="328"/>
      <c r="P59" s="331"/>
      <c r="Q59" s="331"/>
      <c r="R59" s="332"/>
      <c r="S59" s="333"/>
      <c r="T59" s="332"/>
      <c r="U59" s="333"/>
      <c r="V59" s="332"/>
      <c r="W59" s="333"/>
      <c r="X59" s="332"/>
      <c r="Y59" s="333"/>
      <c r="Z59" s="309">
        <f t="shared" si="34"/>
        <v>0</v>
      </c>
      <c r="AA59" s="310">
        <f t="shared" si="35"/>
        <v>0</v>
      </c>
      <c r="AB59" s="334"/>
      <c r="AC59" s="311">
        <f t="shared" si="8"/>
        <v>0</v>
      </c>
      <c r="AD59" s="312">
        <f t="shared" si="36"/>
        <v>0</v>
      </c>
      <c r="AE59" s="335"/>
      <c r="AF59" s="312">
        <f t="shared" si="37"/>
        <v>0</v>
      </c>
      <c r="AG59" s="326"/>
      <c r="AH59" s="313">
        <f t="shared" si="38"/>
        <v>0</v>
      </c>
      <c r="AI59" s="336"/>
      <c r="AJ59" s="313">
        <f t="shared" si="39"/>
        <v>0</v>
      </c>
      <c r="AK59" s="326"/>
      <c r="AL59" s="313">
        <f t="shared" si="40"/>
        <v>0</v>
      </c>
      <c r="AM59" s="345"/>
      <c r="AN59" s="313">
        <f t="shared" si="14"/>
        <v>0</v>
      </c>
      <c r="AO59" s="314">
        <f t="shared" si="41"/>
        <v>0</v>
      </c>
      <c r="AP59" s="315">
        <f>IF(OR(AND(B59="GRUP_A1",IF(IFERROR(MATCH(CONCATENATE("I",Tabel!$N$4),inst_performance,0),0)&gt;0,0,1)),B59="Grup_A5",B59="Grup_B1"),0,(AD59+AF59)*0.1)</f>
        <v>0</v>
      </c>
      <c r="AQ59" s="337"/>
      <c r="AR59" s="339"/>
      <c r="AS59" s="339"/>
      <c r="AT59" s="339"/>
      <c r="AU59" s="339"/>
      <c r="AV59" s="339"/>
      <c r="AW59" s="339"/>
      <c r="AX59" s="339"/>
      <c r="AY59" s="339"/>
      <c r="AZ59" s="339"/>
      <c r="BA59" s="339"/>
      <c r="BB59" s="339"/>
      <c r="BC59" s="339"/>
      <c r="BD59" s="339"/>
      <c r="BE59" s="339"/>
      <c r="BF59" s="339"/>
      <c r="BG59" s="315">
        <f t="shared" si="42"/>
        <v>0</v>
      </c>
      <c r="BH59" s="346">
        <f t="shared" si="43"/>
        <v>0</v>
      </c>
      <c r="BI59" s="315">
        <f t="shared" si="44"/>
        <v>0</v>
      </c>
      <c r="BJ59" s="341"/>
      <c r="BK59" s="315">
        <f t="shared" si="45"/>
        <v>0</v>
      </c>
      <c r="BL59" s="315">
        <f t="shared" si="46"/>
        <v>0</v>
      </c>
      <c r="BM59" s="340"/>
      <c r="BN59" s="342"/>
      <c r="BO59" s="343"/>
      <c r="BP59" s="340"/>
      <c r="BQ59" s="344"/>
      <c r="BR59" s="315">
        <f t="shared" si="47"/>
        <v>0</v>
      </c>
      <c r="BS59" s="344"/>
      <c r="BT59" s="344"/>
      <c r="BU59" s="344"/>
      <c r="BV59" s="344"/>
      <c r="BW59" s="315">
        <f t="shared" si="48"/>
        <v>0</v>
      </c>
      <c r="BX59" s="322"/>
      <c r="BY59" s="316"/>
    </row>
    <row r="60" spans="1:77" x14ac:dyDescent="0.25">
      <c r="A60" s="326"/>
      <c r="B60" s="307" t="str">
        <f t="shared" si="30"/>
        <v/>
      </c>
      <c r="C60" s="327"/>
      <c r="D60" s="307" t="str">
        <f t="shared" si="31"/>
        <v/>
      </c>
      <c r="E60" s="328"/>
      <c r="F60" s="329"/>
      <c r="G60" s="330" t="s">
        <v>86</v>
      </c>
      <c r="H60" s="308">
        <f t="shared" si="32"/>
        <v>0</v>
      </c>
      <c r="I60" s="323"/>
      <c r="J60" s="323"/>
      <c r="K60" s="309">
        <f t="shared" si="33"/>
        <v>0</v>
      </c>
      <c r="L60" s="328"/>
      <c r="M60" s="328"/>
      <c r="N60" s="328"/>
      <c r="O60" s="328"/>
      <c r="P60" s="331"/>
      <c r="Q60" s="331"/>
      <c r="R60" s="332"/>
      <c r="S60" s="333"/>
      <c r="T60" s="332"/>
      <c r="U60" s="333"/>
      <c r="V60" s="332"/>
      <c r="W60" s="333"/>
      <c r="X60" s="332"/>
      <c r="Y60" s="333"/>
      <c r="Z60" s="309">
        <f t="shared" si="34"/>
        <v>0</v>
      </c>
      <c r="AA60" s="310">
        <f t="shared" si="35"/>
        <v>0</v>
      </c>
      <c r="AB60" s="334"/>
      <c r="AC60" s="311">
        <f t="shared" si="8"/>
        <v>0</v>
      </c>
      <c r="AD60" s="312">
        <f t="shared" si="36"/>
        <v>0</v>
      </c>
      <c r="AE60" s="335"/>
      <c r="AF60" s="312">
        <f t="shared" si="37"/>
        <v>0</v>
      </c>
      <c r="AG60" s="326"/>
      <c r="AH60" s="313">
        <f t="shared" si="38"/>
        <v>0</v>
      </c>
      <c r="AI60" s="336"/>
      <c r="AJ60" s="313">
        <f t="shared" si="39"/>
        <v>0</v>
      </c>
      <c r="AK60" s="326"/>
      <c r="AL60" s="313">
        <f t="shared" si="40"/>
        <v>0</v>
      </c>
      <c r="AM60" s="345"/>
      <c r="AN60" s="313">
        <f t="shared" si="14"/>
        <v>0</v>
      </c>
      <c r="AO60" s="314">
        <f t="shared" si="41"/>
        <v>0</v>
      </c>
      <c r="AP60" s="315">
        <f>IF(OR(AND(B60="GRUP_A1",IF(IFERROR(MATCH(CONCATENATE("I",Tabel!$N$4),inst_performance,0),0)&gt;0,0,1)),B60="Grup_A5",B60="Grup_B1"),0,(AD60+AF60)*0.1)</f>
        <v>0</v>
      </c>
      <c r="AQ60" s="337"/>
      <c r="AR60" s="339"/>
      <c r="AS60" s="339"/>
      <c r="AT60" s="339"/>
      <c r="AU60" s="339"/>
      <c r="AV60" s="339"/>
      <c r="AW60" s="339"/>
      <c r="AX60" s="339"/>
      <c r="AY60" s="339"/>
      <c r="AZ60" s="339"/>
      <c r="BA60" s="339"/>
      <c r="BB60" s="339"/>
      <c r="BC60" s="339"/>
      <c r="BD60" s="339"/>
      <c r="BE60" s="339"/>
      <c r="BF60" s="339"/>
      <c r="BG60" s="315">
        <f t="shared" si="42"/>
        <v>0</v>
      </c>
      <c r="BH60" s="346">
        <f t="shared" si="43"/>
        <v>0</v>
      </c>
      <c r="BI60" s="315">
        <f t="shared" si="44"/>
        <v>0</v>
      </c>
      <c r="BJ60" s="341"/>
      <c r="BK60" s="315">
        <f t="shared" si="45"/>
        <v>0</v>
      </c>
      <c r="BL60" s="315">
        <f t="shared" si="46"/>
        <v>0</v>
      </c>
      <c r="BM60" s="340"/>
      <c r="BN60" s="342"/>
      <c r="BO60" s="343"/>
      <c r="BP60" s="340"/>
      <c r="BQ60" s="344"/>
      <c r="BR60" s="315">
        <f t="shared" si="47"/>
        <v>0</v>
      </c>
      <c r="BS60" s="344"/>
      <c r="BT60" s="344"/>
      <c r="BU60" s="344"/>
      <c r="BV60" s="344"/>
      <c r="BW60" s="315">
        <f t="shared" si="48"/>
        <v>0</v>
      </c>
      <c r="BX60" s="322"/>
      <c r="BY60" s="316"/>
    </row>
    <row r="61" spans="1:77" x14ac:dyDescent="0.25">
      <c r="A61" s="326"/>
      <c r="B61" s="307" t="str">
        <f t="shared" si="30"/>
        <v/>
      </c>
      <c r="C61" s="327"/>
      <c r="D61" s="307" t="str">
        <f t="shared" si="31"/>
        <v/>
      </c>
      <c r="E61" s="328"/>
      <c r="F61" s="329"/>
      <c r="G61" s="330" t="s">
        <v>86</v>
      </c>
      <c r="H61" s="308">
        <f t="shared" si="32"/>
        <v>0</v>
      </c>
      <c r="I61" s="323"/>
      <c r="J61" s="323"/>
      <c r="K61" s="309">
        <f t="shared" si="33"/>
        <v>0</v>
      </c>
      <c r="L61" s="328"/>
      <c r="M61" s="328"/>
      <c r="N61" s="328"/>
      <c r="O61" s="328"/>
      <c r="P61" s="331"/>
      <c r="Q61" s="331"/>
      <c r="R61" s="332"/>
      <c r="S61" s="333"/>
      <c r="T61" s="332"/>
      <c r="U61" s="333"/>
      <c r="V61" s="332"/>
      <c r="W61" s="333"/>
      <c r="X61" s="332"/>
      <c r="Y61" s="333"/>
      <c r="Z61" s="309">
        <f t="shared" si="34"/>
        <v>0</v>
      </c>
      <c r="AA61" s="310">
        <f t="shared" si="35"/>
        <v>0</v>
      </c>
      <c r="AB61" s="334"/>
      <c r="AC61" s="311">
        <f t="shared" si="8"/>
        <v>0</v>
      </c>
      <c r="AD61" s="312">
        <f t="shared" si="36"/>
        <v>0</v>
      </c>
      <c r="AE61" s="335"/>
      <c r="AF61" s="312">
        <f t="shared" si="37"/>
        <v>0</v>
      </c>
      <c r="AG61" s="326"/>
      <c r="AH61" s="313">
        <f t="shared" si="38"/>
        <v>0</v>
      </c>
      <c r="AI61" s="336"/>
      <c r="AJ61" s="313">
        <f t="shared" si="39"/>
        <v>0</v>
      </c>
      <c r="AK61" s="326"/>
      <c r="AL61" s="313">
        <f t="shared" si="40"/>
        <v>0</v>
      </c>
      <c r="AM61" s="345"/>
      <c r="AN61" s="313">
        <f t="shared" si="14"/>
        <v>0</v>
      </c>
      <c r="AO61" s="314">
        <f t="shared" si="41"/>
        <v>0</v>
      </c>
      <c r="AP61" s="315">
        <f>IF(OR(AND(B61="GRUP_A1",IF(IFERROR(MATCH(CONCATENATE("I",Tabel!$N$4),inst_performance,0),0)&gt;0,0,1)),B61="Grup_A5",B61="Grup_B1"),0,(AD61+AF61)*0.1)</f>
        <v>0</v>
      </c>
      <c r="AQ61" s="337"/>
      <c r="AR61" s="339"/>
      <c r="AS61" s="339"/>
      <c r="AT61" s="339"/>
      <c r="AU61" s="339"/>
      <c r="AV61" s="339"/>
      <c r="AW61" s="339"/>
      <c r="AX61" s="339"/>
      <c r="AY61" s="339"/>
      <c r="AZ61" s="339"/>
      <c r="BA61" s="339"/>
      <c r="BB61" s="339"/>
      <c r="BC61" s="339"/>
      <c r="BD61" s="339"/>
      <c r="BE61" s="339"/>
      <c r="BF61" s="339"/>
      <c r="BG61" s="315">
        <f t="shared" si="42"/>
        <v>0</v>
      </c>
      <c r="BH61" s="346">
        <f t="shared" si="43"/>
        <v>0</v>
      </c>
      <c r="BI61" s="315">
        <f t="shared" si="44"/>
        <v>0</v>
      </c>
      <c r="BJ61" s="341"/>
      <c r="BK61" s="315">
        <f t="shared" si="45"/>
        <v>0</v>
      </c>
      <c r="BL61" s="315">
        <f t="shared" si="46"/>
        <v>0</v>
      </c>
      <c r="BM61" s="340"/>
      <c r="BN61" s="342"/>
      <c r="BO61" s="343"/>
      <c r="BP61" s="340"/>
      <c r="BQ61" s="344"/>
      <c r="BR61" s="315">
        <f t="shared" si="47"/>
        <v>0</v>
      </c>
      <c r="BS61" s="344"/>
      <c r="BT61" s="344"/>
      <c r="BU61" s="344"/>
      <c r="BV61" s="344"/>
      <c r="BW61" s="315">
        <f t="shared" si="48"/>
        <v>0</v>
      </c>
      <c r="BX61" s="322"/>
      <c r="BY61" s="316"/>
    </row>
    <row r="62" spans="1:77" x14ac:dyDescent="0.25">
      <c r="A62" s="326"/>
      <c r="B62" s="307" t="str">
        <f t="shared" si="30"/>
        <v/>
      </c>
      <c r="C62" s="327"/>
      <c r="D62" s="307" t="str">
        <f t="shared" si="31"/>
        <v/>
      </c>
      <c r="E62" s="328"/>
      <c r="F62" s="329"/>
      <c r="G62" s="330" t="s">
        <v>86</v>
      </c>
      <c r="H62" s="308">
        <f t="shared" si="32"/>
        <v>0</v>
      </c>
      <c r="I62" s="323"/>
      <c r="J62" s="323"/>
      <c r="K62" s="309">
        <f t="shared" si="33"/>
        <v>0</v>
      </c>
      <c r="L62" s="328"/>
      <c r="M62" s="328"/>
      <c r="N62" s="328"/>
      <c r="O62" s="328"/>
      <c r="P62" s="331"/>
      <c r="Q62" s="331"/>
      <c r="R62" s="332"/>
      <c r="S62" s="333"/>
      <c r="T62" s="332"/>
      <c r="U62" s="333"/>
      <c r="V62" s="332"/>
      <c r="W62" s="333"/>
      <c r="X62" s="332"/>
      <c r="Y62" s="333"/>
      <c r="Z62" s="309">
        <f t="shared" si="34"/>
        <v>0</v>
      </c>
      <c r="AA62" s="310">
        <f t="shared" si="35"/>
        <v>0</v>
      </c>
      <c r="AB62" s="334"/>
      <c r="AC62" s="311">
        <f t="shared" si="8"/>
        <v>0</v>
      </c>
      <c r="AD62" s="312">
        <f t="shared" si="36"/>
        <v>0</v>
      </c>
      <c r="AE62" s="335"/>
      <c r="AF62" s="312">
        <f t="shared" si="37"/>
        <v>0</v>
      </c>
      <c r="AG62" s="326"/>
      <c r="AH62" s="313">
        <f t="shared" si="38"/>
        <v>0</v>
      </c>
      <c r="AI62" s="336"/>
      <c r="AJ62" s="313">
        <f t="shared" si="39"/>
        <v>0</v>
      </c>
      <c r="AK62" s="326"/>
      <c r="AL62" s="313">
        <f t="shared" si="40"/>
        <v>0</v>
      </c>
      <c r="AM62" s="345"/>
      <c r="AN62" s="313">
        <f t="shared" si="14"/>
        <v>0</v>
      </c>
      <c r="AO62" s="314">
        <f t="shared" si="41"/>
        <v>0</v>
      </c>
      <c r="AP62" s="315">
        <f>IF(OR(AND(B62="GRUP_A1",IF(IFERROR(MATCH(CONCATENATE("I",Tabel!$N$4),inst_performance,0),0)&gt;0,0,1)),B62="Grup_A5",B62="Grup_B1"),0,(AD62+AF62)*0.1)</f>
        <v>0</v>
      </c>
      <c r="AQ62" s="337"/>
      <c r="AR62" s="339"/>
      <c r="AS62" s="339"/>
      <c r="AT62" s="339"/>
      <c r="AU62" s="339"/>
      <c r="AV62" s="339"/>
      <c r="AW62" s="339"/>
      <c r="AX62" s="339"/>
      <c r="AY62" s="339"/>
      <c r="AZ62" s="339"/>
      <c r="BA62" s="339"/>
      <c r="BB62" s="339"/>
      <c r="BC62" s="339"/>
      <c r="BD62" s="339"/>
      <c r="BE62" s="339"/>
      <c r="BF62" s="339"/>
      <c r="BG62" s="315">
        <f t="shared" si="42"/>
        <v>0</v>
      </c>
      <c r="BH62" s="346">
        <f t="shared" si="43"/>
        <v>0</v>
      </c>
      <c r="BI62" s="315">
        <f t="shared" si="44"/>
        <v>0</v>
      </c>
      <c r="BJ62" s="341"/>
      <c r="BK62" s="315">
        <f t="shared" si="45"/>
        <v>0</v>
      </c>
      <c r="BL62" s="315">
        <f t="shared" si="46"/>
        <v>0</v>
      </c>
      <c r="BM62" s="340"/>
      <c r="BN62" s="342"/>
      <c r="BO62" s="343"/>
      <c r="BP62" s="340"/>
      <c r="BQ62" s="344"/>
      <c r="BR62" s="315">
        <f t="shared" si="47"/>
        <v>0</v>
      </c>
      <c r="BS62" s="344"/>
      <c r="BT62" s="344"/>
      <c r="BU62" s="344"/>
      <c r="BV62" s="344"/>
      <c r="BW62" s="315">
        <f t="shared" si="48"/>
        <v>0</v>
      </c>
      <c r="BX62" s="322"/>
      <c r="BY62" s="316"/>
    </row>
    <row r="63" spans="1:77" x14ac:dyDescent="0.25">
      <c r="A63" s="326"/>
      <c r="B63" s="307" t="str">
        <f t="shared" si="30"/>
        <v/>
      </c>
      <c r="C63" s="327"/>
      <c r="D63" s="307" t="str">
        <f t="shared" si="31"/>
        <v/>
      </c>
      <c r="E63" s="328"/>
      <c r="F63" s="329"/>
      <c r="G63" s="330" t="s">
        <v>86</v>
      </c>
      <c r="H63" s="308">
        <f t="shared" si="32"/>
        <v>0</v>
      </c>
      <c r="I63" s="323"/>
      <c r="J63" s="323"/>
      <c r="K63" s="309">
        <f t="shared" si="33"/>
        <v>0</v>
      </c>
      <c r="L63" s="328"/>
      <c r="M63" s="328"/>
      <c r="N63" s="328"/>
      <c r="O63" s="328"/>
      <c r="P63" s="331"/>
      <c r="Q63" s="331"/>
      <c r="R63" s="332"/>
      <c r="S63" s="333"/>
      <c r="T63" s="332"/>
      <c r="U63" s="333"/>
      <c r="V63" s="332"/>
      <c r="W63" s="333"/>
      <c r="X63" s="332"/>
      <c r="Y63" s="333"/>
      <c r="Z63" s="309">
        <f t="shared" si="34"/>
        <v>0</v>
      </c>
      <c r="AA63" s="310">
        <f t="shared" si="35"/>
        <v>0</v>
      </c>
      <c r="AB63" s="334"/>
      <c r="AC63" s="311">
        <f t="shared" si="8"/>
        <v>0</v>
      </c>
      <c r="AD63" s="312">
        <f t="shared" si="36"/>
        <v>0</v>
      </c>
      <c r="AE63" s="335"/>
      <c r="AF63" s="312">
        <f t="shared" si="37"/>
        <v>0</v>
      </c>
      <c r="AG63" s="326"/>
      <c r="AH63" s="313">
        <f t="shared" si="38"/>
        <v>0</v>
      </c>
      <c r="AI63" s="336"/>
      <c r="AJ63" s="313">
        <f t="shared" si="39"/>
        <v>0</v>
      </c>
      <c r="AK63" s="326"/>
      <c r="AL63" s="313">
        <f t="shared" si="40"/>
        <v>0</v>
      </c>
      <c r="AM63" s="345"/>
      <c r="AN63" s="313">
        <f t="shared" si="14"/>
        <v>0</v>
      </c>
      <c r="AO63" s="314">
        <f t="shared" si="41"/>
        <v>0</v>
      </c>
      <c r="AP63" s="315">
        <f>IF(OR(AND(B63="GRUP_A1",IF(IFERROR(MATCH(CONCATENATE("I",Tabel!$N$4),inst_performance,0),0)&gt;0,0,1)),B63="Grup_A5",B63="Grup_B1"),0,(AD63+AF63)*0.1)</f>
        <v>0</v>
      </c>
      <c r="AQ63" s="337"/>
      <c r="AR63" s="339"/>
      <c r="AS63" s="339"/>
      <c r="AT63" s="339"/>
      <c r="AU63" s="339"/>
      <c r="AV63" s="339"/>
      <c r="AW63" s="339"/>
      <c r="AX63" s="339"/>
      <c r="AY63" s="339"/>
      <c r="AZ63" s="339"/>
      <c r="BA63" s="339"/>
      <c r="BB63" s="339"/>
      <c r="BC63" s="339"/>
      <c r="BD63" s="339"/>
      <c r="BE63" s="339"/>
      <c r="BF63" s="339"/>
      <c r="BG63" s="315">
        <f t="shared" si="42"/>
        <v>0</v>
      </c>
      <c r="BH63" s="346">
        <f t="shared" si="43"/>
        <v>0</v>
      </c>
      <c r="BI63" s="315">
        <f t="shared" si="44"/>
        <v>0</v>
      </c>
      <c r="BJ63" s="341"/>
      <c r="BK63" s="315">
        <f t="shared" si="45"/>
        <v>0</v>
      </c>
      <c r="BL63" s="315">
        <f t="shared" si="46"/>
        <v>0</v>
      </c>
      <c r="BM63" s="340"/>
      <c r="BN63" s="342"/>
      <c r="BO63" s="343"/>
      <c r="BP63" s="340"/>
      <c r="BQ63" s="344"/>
      <c r="BR63" s="315">
        <f t="shared" si="47"/>
        <v>0</v>
      </c>
      <c r="BS63" s="344"/>
      <c r="BT63" s="344"/>
      <c r="BU63" s="344"/>
      <c r="BV63" s="344"/>
      <c r="BW63" s="315">
        <f t="shared" si="48"/>
        <v>0</v>
      </c>
      <c r="BX63" s="322"/>
      <c r="BY63" s="316"/>
    </row>
    <row r="64" spans="1:77" x14ac:dyDescent="0.25">
      <c r="A64" s="326"/>
      <c r="B64" s="307" t="str">
        <f t="shared" si="30"/>
        <v/>
      </c>
      <c r="C64" s="327"/>
      <c r="D64" s="307" t="str">
        <f t="shared" si="31"/>
        <v/>
      </c>
      <c r="E64" s="328"/>
      <c r="F64" s="329"/>
      <c r="G64" s="330" t="s">
        <v>86</v>
      </c>
      <c r="H64" s="308">
        <f t="shared" si="32"/>
        <v>0</v>
      </c>
      <c r="I64" s="323"/>
      <c r="J64" s="323"/>
      <c r="K64" s="309">
        <f t="shared" si="33"/>
        <v>0</v>
      </c>
      <c r="L64" s="328"/>
      <c r="M64" s="328"/>
      <c r="N64" s="328"/>
      <c r="O64" s="328"/>
      <c r="P64" s="331"/>
      <c r="Q64" s="331"/>
      <c r="R64" s="332"/>
      <c r="S64" s="333"/>
      <c r="T64" s="332"/>
      <c r="U64" s="333"/>
      <c r="V64" s="332"/>
      <c r="W64" s="333"/>
      <c r="X64" s="332"/>
      <c r="Y64" s="333"/>
      <c r="Z64" s="309">
        <f t="shared" si="34"/>
        <v>0</v>
      </c>
      <c r="AA64" s="310">
        <f t="shared" si="35"/>
        <v>0</v>
      </c>
      <c r="AB64" s="334"/>
      <c r="AC64" s="311">
        <f t="shared" si="8"/>
        <v>0</v>
      </c>
      <c r="AD64" s="312">
        <f t="shared" si="36"/>
        <v>0</v>
      </c>
      <c r="AE64" s="335"/>
      <c r="AF64" s="312">
        <f t="shared" si="37"/>
        <v>0</v>
      </c>
      <c r="AG64" s="326"/>
      <c r="AH64" s="313">
        <f t="shared" si="38"/>
        <v>0</v>
      </c>
      <c r="AI64" s="336"/>
      <c r="AJ64" s="313">
        <f t="shared" si="39"/>
        <v>0</v>
      </c>
      <c r="AK64" s="326"/>
      <c r="AL64" s="313">
        <f t="shared" si="40"/>
        <v>0</v>
      </c>
      <c r="AM64" s="345"/>
      <c r="AN64" s="313">
        <f t="shared" si="14"/>
        <v>0</v>
      </c>
      <c r="AO64" s="314">
        <f t="shared" si="41"/>
        <v>0</v>
      </c>
      <c r="AP64" s="315">
        <f>IF(OR(AND(B64="GRUP_A1",IF(IFERROR(MATCH(CONCATENATE("I",Tabel!$N$4),inst_performance,0),0)&gt;0,0,1)),B64="Grup_A5",B64="Grup_B1"),0,(AD64+AF64)*0.1)</f>
        <v>0</v>
      </c>
      <c r="AQ64" s="337"/>
      <c r="AR64" s="339"/>
      <c r="AS64" s="339"/>
      <c r="AT64" s="339"/>
      <c r="AU64" s="339"/>
      <c r="AV64" s="339"/>
      <c r="AW64" s="339"/>
      <c r="AX64" s="339"/>
      <c r="AY64" s="339"/>
      <c r="AZ64" s="339"/>
      <c r="BA64" s="339"/>
      <c r="BB64" s="339"/>
      <c r="BC64" s="339"/>
      <c r="BD64" s="339"/>
      <c r="BE64" s="339"/>
      <c r="BF64" s="339"/>
      <c r="BG64" s="315">
        <f t="shared" si="42"/>
        <v>0</v>
      </c>
      <c r="BH64" s="346">
        <f t="shared" si="43"/>
        <v>0</v>
      </c>
      <c r="BI64" s="315">
        <f t="shared" si="44"/>
        <v>0</v>
      </c>
      <c r="BJ64" s="341"/>
      <c r="BK64" s="315">
        <f t="shared" si="45"/>
        <v>0</v>
      </c>
      <c r="BL64" s="315">
        <f t="shared" si="46"/>
        <v>0</v>
      </c>
      <c r="BM64" s="340"/>
      <c r="BN64" s="342"/>
      <c r="BO64" s="343"/>
      <c r="BP64" s="340"/>
      <c r="BQ64" s="344"/>
      <c r="BR64" s="315">
        <f t="shared" si="47"/>
        <v>0</v>
      </c>
      <c r="BS64" s="344"/>
      <c r="BT64" s="344"/>
      <c r="BU64" s="344"/>
      <c r="BV64" s="344"/>
      <c r="BW64" s="315">
        <f t="shared" si="48"/>
        <v>0</v>
      </c>
      <c r="BX64" s="322"/>
      <c r="BY64" s="316"/>
    </row>
    <row r="65" spans="1:77" x14ac:dyDescent="0.25">
      <c r="A65" s="326"/>
      <c r="B65" s="307" t="str">
        <f t="shared" si="30"/>
        <v/>
      </c>
      <c r="C65" s="327"/>
      <c r="D65" s="307" t="str">
        <f t="shared" si="31"/>
        <v/>
      </c>
      <c r="E65" s="328"/>
      <c r="F65" s="329"/>
      <c r="G65" s="330" t="s">
        <v>86</v>
      </c>
      <c r="H65" s="308">
        <f t="shared" si="32"/>
        <v>0</v>
      </c>
      <c r="I65" s="323"/>
      <c r="J65" s="323"/>
      <c r="K65" s="309">
        <f t="shared" si="33"/>
        <v>0</v>
      </c>
      <c r="L65" s="328"/>
      <c r="M65" s="328"/>
      <c r="N65" s="328"/>
      <c r="O65" s="328"/>
      <c r="P65" s="331"/>
      <c r="Q65" s="331"/>
      <c r="R65" s="332"/>
      <c r="S65" s="333"/>
      <c r="T65" s="332"/>
      <c r="U65" s="333"/>
      <c r="V65" s="332"/>
      <c r="W65" s="333"/>
      <c r="X65" s="332"/>
      <c r="Y65" s="333"/>
      <c r="Z65" s="309">
        <f t="shared" si="34"/>
        <v>0</v>
      </c>
      <c r="AA65" s="310">
        <f t="shared" si="35"/>
        <v>0</v>
      </c>
      <c r="AB65" s="334"/>
      <c r="AC65" s="311">
        <f t="shared" si="8"/>
        <v>0</v>
      </c>
      <c r="AD65" s="312">
        <f t="shared" si="36"/>
        <v>0</v>
      </c>
      <c r="AE65" s="335"/>
      <c r="AF65" s="312">
        <f t="shared" si="37"/>
        <v>0</v>
      </c>
      <c r="AG65" s="326"/>
      <c r="AH65" s="313">
        <f t="shared" si="38"/>
        <v>0</v>
      </c>
      <c r="AI65" s="336"/>
      <c r="AJ65" s="313">
        <f t="shared" si="39"/>
        <v>0</v>
      </c>
      <c r="AK65" s="326"/>
      <c r="AL65" s="313">
        <f t="shared" si="40"/>
        <v>0</v>
      </c>
      <c r="AM65" s="345"/>
      <c r="AN65" s="313">
        <f t="shared" si="14"/>
        <v>0</v>
      </c>
      <c r="AO65" s="314">
        <f t="shared" si="41"/>
        <v>0</v>
      </c>
      <c r="AP65" s="315">
        <f>IF(OR(AND(B65="GRUP_A1",IF(IFERROR(MATCH(CONCATENATE("I",Tabel!$N$4),inst_performance,0),0)&gt;0,0,1)),B65="Grup_A5",B65="Grup_B1"),0,(AD65+AF65)*0.1)</f>
        <v>0</v>
      </c>
      <c r="AQ65" s="337"/>
      <c r="AR65" s="339"/>
      <c r="AS65" s="339"/>
      <c r="AT65" s="339"/>
      <c r="AU65" s="339"/>
      <c r="AV65" s="339"/>
      <c r="AW65" s="339"/>
      <c r="AX65" s="339"/>
      <c r="AY65" s="339"/>
      <c r="AZ65" s="339"/>
      <c r="BA65" s="339"/>
      <c r="BB65" s="339"/>
      <c r="BC65" s="339"/>
      <c r="BD65" s="339"/>
      <c r="BE65" s="339"/>
      <c r="BF65" s="339"/>
      <c r="BG65" s="315">
        <f t="shared" si="42"/>
        <v>0</v>
      </c>
      <c r="BH65" s="346">
        <f t="shared" si="43"/>
        <v>0</v>
      </c>
      <c r="BI65" s="315">
        <f t="shared" si="44"/>
        <v>0</v>
      </c>
      <c r="BJ65" s="341"/>
      <c r="BK65" s="315">
        <f t="shared" si="45"/>
        <v>0</v>
      </c>
      <c r="BL65" s="315">
        <f t="shared" si="46"/>
        <v>0</v>
      </c>
      <c r="BM65" s="340"/>
      <c r="BN65" s="342"/>
      <c r="BO65" s="343"/>
      <c r="BP65" s="340"/>
      <c r="BQ65" s="344"/>
      <c r="BR65" s="315">
        <f t="shared" si="47"/>
        <v>0</v>
      </c>
      <c r="BS65" s="344"/>
      <c r="BT65" s="344"/>
      <c r="BU65" s="344"/>
      <c r="BV65" s="344"/>
      <c r="BW65" s="315">
        <f t="shared" si="48"/>
        <v>0</v>
      </c>
      <c r="BX65" s="322"/>
      <c r="BY65" s="316"/>
    </row>
    <row r="66" spans="1:77" x14ac:dyDescent="0.25">
      <c r="A66" s="326"/>
      <c r="B66" s="307" t="str">
        <f t="shared" si="30"/>
        <v/>
      </c>
      <c r="C66" s="327"/>
      <c r="D66" s="307" t="str">
        <f t="shared" si="31"/>
        <v/>
      </c>
      <c r="E66" s="328"/>
      <c r="F66" s="329"/>
      <c r="G66" s="330" t="s">
        <v>86</v>
      </c>
      <c r="H66" s="308">
        <f t="shared" si="32"/>
        <v>0</v>
      </c>
      <c r="I66" s="323"/>
      <c r="J66" s="323"/>
      <c r="K66" s="309">
        <f t="shared" si="33"/>
        <v>0</v>
      </c>
      <c r="L66" s="328"/>
      <c r="M66" s="328"/>
      <c r="N66" s="328"/>
      <c r="O66" s="328"/>
      <c r="P66" s="331"/>
      <c r="Q66" s="331"/>
      <c r="R66" s="332"/>
      <c r="S66" s="333"/>
      <c r="T66" s="332"/>
      <c r="U66" s="333"/>
      <c r="V66" s="332"/>
      <c r="W66" s="333"/>
      <c r="X66" s="332"/>
      <c r="Y66" s="333"/>
      <c r="Z66" s="309">
        <f t="shared" si="34"/>
        <v>0</v>
      </c>
      <c r="AA66" s="310">
        <f t="shared" si="35"/>
        <v>0</v>
      </c>
      <c r="AB66" s="334"/>
      <c r="AC66" s="311">
        <f t="shared" si="8"/>
        <v>0</v>
      </c>
      <c r="AD66" s="312">
        <f t="shared" si="36"/>
        <v>0</v>
      </c>
      <c r="AE66" s="335"/>
      <c r="AF66" s="312">
        <f t="shared" si="37"/>
        <v>0</v>
      </c>
      <c r="AG66" s="326"/>
      <c r="AH66" s="313">
        <f t="shared" si="38"/>
        <v>0</v>
      </c>
      <c r="AI66" s="336"/>
      <c r="AJ66" s="313">
        <f t="shared" si="39"/>
        <v>0</v>
      </c>
      <c r="AK66" s="326"/>
      <c r="AL66" s="313">
        <f t="shared" si="40"/>
        <v>0</v>
      </c>
      <c r="AM66" s="345"/>
      <c r="AN66" s="313">
        <f t="shared" si="14"/>
        <v>0</v>
      </c>
      <c r="AO66" s="314">
        <f t="shared" si="41"/>
        <v>0</v>
      </c>
      <c r="AP66" s="315">
        <f>IF(OR(AND(B66="GRUP_A1",IF(IFERROR(MATCH(CONCATENATE("I",Tabel!$N$4),inst_performance,0),0)&gt;0,0,1)),B66="Grup_A5",B66="Grup_B1"),0,(AD66+AF66)*0.1)</f>
        <v>0</v>
      </c>
      <c r="AQ66" s="337"/>
      <c r="AR66" s="339"/>
      <c r="AS66" s="339"/>
      <c r="AT66" s="339"/>
      <c r="AU66" s="339"/>
      <c r="AV66" s="339"/>
      <c r="AW66" s="339"/>
      <c r="AX66" s="339"/>
      <c r="AY66" s="339"/>
      <c r="AZ66" s="339"/>
      <c r="BA66" s="339"/>
      <c r="BB66" s="339"/>
      <c r="BC66" s="339"/>
      <c r="BD66" s="339"/>
      <c r="BE66" s="339"/>
      <c r="BF66" s="339"/>
      <c r="BG66" s="315">
        <f t="shared" si="42"/>
        <v>0</v>
      </c>
      <c r="BH66" s="346">
        <f t="shared" si="43"/>
        <v>0</v>
      </c>
      <c r="BI66" s="315">
        <f t="shared" si="44"/>
        <v>0</v>
      </c>
      <c r="BJ66" s="341"/>
      <c r="BK66" s="315">
        <f t="shared" si="45"/>
        <v>0</v>
      </c>
      <c r="BL66" s="315">
        <f t="shared" si="46"/>
        <v>0</v>
      </c>
      <c r="BM66" s="340"/>
      <c r="BN66" s="342"/>
      <c r="BO66" s="343"/>
      <c r="BP66" s="340"/>
      <c r="BQ66" s="344"/>
      <c r="BR66" s="315">
        <f t="shared" si="47"/>
        <v>0</v>
      </c>
      <c r="BS66" s="344"/>
      <c r="BT66" s="344"/>
      <c r="BU66" s="344"/>
      <c r="BV66" s="344"/>
      <c r="BW66" s="315">
        <f t="shared" si="48"/>
        <v>0</v>
      </c>
      <c r="BX66" s="322"/>
      <c r="BY66" s="316"/>
    </row>
    <row r="67" spans="1:77" x14ac:dyDescent="0.25">
      <c r="A67" s="326"/>
      <c r="B67" s="307" t="str">
        <f t="shared" si="30"/>
        <v/>
      </c>
      <c r="C67" s="327"/>
      <c r="D67" s="307" t="str">
        <f t="shared" si="31"/>
        <v/>
      </c>
      <c r="E67" s="328"/>
      <c r="F67" s="329"/>
      <c r="G67" s="330" t="s">
        <v>86</v>
      </c>
      <c r="H67" s="308">
        <f t="shared" si="32"/>
        <v>0</v>
      </c>
      <c r="I67" s="323"/>
      <c r="J67" s="323"/>
      <c r="K67" s="309">
        <f t="shared" si="33"/>
        <v>0</v>
      </c>
      <c r="L67" s="328"/>
      <c r="M67" s="328"/>
      <c r="N67" s="328"/>
      <c r="O67" s="328"/>
      <c r="P67" s="331"/>
      <c r="Q67" s="331"/>
      <c r="R67" s="332"/>
      <c r="S67" s="333"/>
      <c r="T67" s="332"/>
      <c r="U67" s="333"/>
      <c r="V67" s="332"/>
      <c r="W67" s="333"/>
      <c r="X67" s="332"/>
      <c r="Y67" s="333"/>
      <c r="Z67" s="309">
        <f t="shared" si="34"/>
        <v>0</v>
      </c>
      <c r="AA67" s="310">
        <f t="shared" si="35"/>
        <v>0</v>
      </c>
      <c r="AB67" s="334"/>
      <c r="AC67" s="311">
        <f t="shared" si="8"/>
        <v>0</v>
      </c>
      <c r="AD67" s="312">
        <f t="shared" si="36"/>
        <v>0</v>
      </c>
      <c r="AE67" s="335"/>
      <c r="AF67" s="312">
        <f t="shared" si="37"/>
        <v>0</v>
      </c>
      <c r="AG67" s="326"/>
      <c r="AH67" s="313">
        <f t="shared" si="38"/>
        <v>0</v>
      </c>
      <c r="AI67" s="336"/>
      <c r="AJ67" s="313">
        <f t="shared" si="39"/>
        <v>0</v>
      </c>
      <c r="AK67" s="326"/>
      <c r="AL67" s="313">
        <f t="shared" si="40"/>
        <v>0</v>
      </c>
      <c r="AM67" s="345"/>
      <c r="AN67" s="313">
        <f t="shared" si="14"/>
        <v>0</v>
      </c>
      <c r="AO67" s="314">
        <f t="shared" si="41"/>
        <v>0</v>
      </c>
      <c r="AP67" s="315">
        <f>IF(OR(AND(B67="GRUP_A1",IF(IFERROR(MATCH(CONCATENATE("I",Tabel!$N$4),inst_performance,0),0)&gt;0,0,1)),B67="Grup_A5",B67="Grup_B1"),0,(AD67+AF67)*0.1)</f>
        <v>0</v>
      </c>
      <c r="AQ67" s="337"/>
      <c r="AR67" s="339"/>
      <c r="AS67" s="339"/>
      <c r="AT67" s="339"/>
      <c r="AU67" s="339"/>
      <c r="AV67" s="339"/>
      <c r="AW67" s="339"/>
      <c r="AX67" s="339"/>
      <c r="AY67" s="339"/>
      <c r="AZ67" s="339"/>
      <c r="BA67" s="339"/>
      <c r="BB67" s="339"/>
      <c r="BC67" s="339"/>
      <c r="BD67" s="339"/>
      <c r="BE67" s="339"/>
      <c r="BF67" s="339"/>
      <c r="BG67" s="315">
        <f t="shared" si="42"/>
        <v>0</v>
      </c>
      <c r="BH67" s="346">
        <f t="shared" si="43"/>
        <v>0</v>
      </c>
      <c r="BI67" s="315">
        <f t="shared" si="44"/>
        <v>0</v>
      </c>
      <c r="BJ67" s="341"/>
      <c r="BK67" s="315">
        <f t="shared" si="45"/>
        <v>0</v>
      </c>
      <c r="BL67" s="315">
        <f t="shared" si="46"/>
        <v>0</v>
      </c>
      <c r="BM67" s="340"/>
      <c r="BN67" s="342"/>
      <c r="BO67" s="343"/>
      <c r="BP67" s="340"/>
      <c r="BQ67" s="344"/>
      <c r="BR67" s="315">
        <f t="shared" si="47"/>
        <v>0</v>
      </c>
      <c r="BS67" s="344"/>
      <c r="BT67" s="344"/>
      <c r="BU67" s="344"/>
      <c r="BV67" s="344"/>
      <c r="BW67" s="315">
        <f t="shared" si="48"/>
        <v>0</v>
      </c>
      <c r="BX67" s="322"/>
      <c r="BY67" s="316"/>
    </row>
    <row r="68" spans="1:77" x14ac:dyDescent="0.25">
      <c r="A68" s="326"/>
      <c r="B68" s="307" t="str">
        <f t="shared" si="30"/>
        <v/>
      </c>
      <c r="C68" s="327"/>
      <c r="D68" s="307" t="str">
        <f t="shared" si="31"/>
        <v/>
      </c>
      <c r="E68" s="328"/>
      <c r="F68" s="329"/>
      <c r="G68" s="330" t="s">
        <v>86</v>
      </c>
      <c r="H68" s="308">
        <f t="shared" si="32"/>
        <v>0</v>
      </c>
      <c r="I68" s="323"/>
      <c r="J68" s="323"/>
      <c r="K68" s="309">
        <f t="shared" si="33"/>
        <v>0</v>
      </c>
      <c r="L68" s="328"/>
      <c r="M68" s="328"/>
      <c r="N68" s="328"/>
      <c r="O68" s="328"/>
      <c r="P68" s="331"/>
      <c r="Q68" s="331"/>
      <c r="R68" s="332"/>
      <c r="S68" s="333"/>
      <c r="T68" s="332"/>
      <c r="U68" s="333"/>
      <c r="V68" s="332"/>
      <c r="W68" s="333"/>
      <c r="X68" s="332"/>
      <c r="Y68" s="333"/>
      <c r="Z68" s="309">
        <f t="shared" si="34"/>
        <v>0</v>
      </c>
      <c r="AA68" s="310">
        <f t="shared" si="35"/>
        <v>0</v>
      </c>
      <c r="AB68" s="334"/>
      <c r="AC68" s="311">
        <f t="shared" si="8"/>
        <v>0</v>
      </c>
      <c r="AD68" s="312">
        <f t="shared" si="36"/>
        <v>0</v>
      </c>
      <c r="AE68" s="335"/>
      <c r="AF68" s="312">
        <f t="shared" si="37"/>
        <v>0</v>
      </c>
      <c r="AG68" s="326"/>
      <c r="AH68" s="313">
        <f t="shared" si="38"/>
        <v>0</v>
      </c>
      <c r="AI68" s="336"/>
      <c r="AJ68" s="313">
        <f t="shared" si="39"/>
        <v>0</v>
      </c>
      <c r="AK68" s="326"/>
      <c r="AL68" s="313">
        <f t="shared" si="40"/>
        <v>0</v>
      </c>
      <c r="AM68" s="345"/>
      <c r="AN68" s="313">
        <f t="shared" si="14"/>
        <v>0</v>
      </c>
      <c r="AO68" s="314">
        <f t="shared" si="41"/>
        <v>0</v>
      </c>
      <c r="AP68" s="315">
        <f>IF(OR(AND(B68="GRUP_A1",IF(IFERROR(MATCH(CONCATENATE("I",Tabel!$N$4),inst_performance,0),0)&gt;0,0,1)),B68="Grup_A5",B68="Grup_B1"),0,(AD68+AF68)*0.1)</f>
        <v>0</v>
      </c>
      <c r="AQ68" s="337"/>
      <c r="AR68" s="339"/>
      <c r="AS68" s="339"/>
      <c r="AT68" s="339"/>
      <c r="AU68" s="339"/>
      <c r="AV68" s="339"/>
      <c r="AW68" s="339"/>
      <c r="AX68" s="339"/>
      <c r="AY68" s="339"/>
      <c r="AZ68" s="339"/>
      <c r="BA68" s="339"/>
      <c r="BB68" s="339"/>
      <c r="BC68" s="339"/>
      <c r="BD68" s="339"/>
      <c r="BE68" s="339"/>
      <c r="BF68" s="339"/>
      <c r="BG68" s="315">
        <f t="shared" si="42"/>
        <v>0</v>
      </c>
      <c r="BH68" s="346">
        <f t="shared" si="43"/>
        <v>0</v>
      </c>
      <c r="BI68" s="315">
        <f t="shared" si="44"/>
        <v>0</v>
      </c>
      <c r="BJ68" s="341"/>
      <c r="BK68" s="315">
        <f t="shared" si="45"/>
        <v>0</v>
      </c>
      <c r="BL68" s="315">
        <f t="shared" si="46"/>
        <v>0</v>
      </c>
      <c r="BM68" s="340"/>
      <c r="BN68" s="342"/>
      <c r="BO68" s="343"/>
      <c r="BP68" s="340"/>
      <c r="BQ68" s="344"/>
      <c r="BR68" s="315">
        <f t="shared" si="47"/>
        <v>0</v>
      </c>
      <c r="BS68" s="344"/>
      <c r="BT68" s="344"/>
      <c r="BU68" s="344"/>
      <c r="BV68" s="344"/>
      <c r="BW68" s="315">
        <f t="shared" si="48"/>
        <v>0</v>
      </c>
      <c r="BX68" s="322"/>
      <c r="BY68" s="316"/>
    </row>
    <row r="69" spans="1:77" x14ac:dyDescent="0.25">
      <c r="A69" s="326"/>
      <c r="B69" s="307" t="str">
        <f t="shared" si="30"/>
        <v/>
      </c>
      <c r="C69" s="327"/>
      <c r="D69" s="307" t="str">
        <f t="shared" si="31"/>
        <v/>
      </c>
      <c r="E69" s="328"/>
      <c r="F69" s="329"/>
      <c r="G69" s="330" t="s">
        <v>86</v>
      </c>
      <c r="H69" s="308">
        <f t="shared" si="32"/>
        <v>0</v>
      </c>
      <c r="I69" s="323"/>
      <c r="J69" s="323"/>
      <c r="K69" s="309">
        <f t="shared" si="33"/>
        <v>0</v>
      </c>
      <c r="L69" s="328"/>
      <c r="M69" s="328"/>
      <c r="N69" s="328"/>
      <c r="O69" s="328"/>
      <c r="P69" s="331"/>
      <c r="Q69" s="331"/>
      <c r="R69" s="332"/>
      <c r="S69" s="333"/>
      <c r="T69" s="332"/>
      <c r="U69" s="333"/>
      <c r="V69" s="332"/>
      <c r="W69" s="333"/>
      <c r="X69" s="332"/>
      <c r="Y69" s="333"/>
      <c r="Z69" s="309">
        <f t="shared" si="34"/>
        <v>0</v>
      </c>
      <c r="AA69" s="310">
        <f t="shared" si="35"/>
        <v>0</v>
      </c>
      <c r="AB69" s="334"/>
      <c r="AC69" s="311">
        <f t="shared" si="8"/>
        <v>0</v>
      </c>
      <c r="AD69" s="312">
        <f t="shared" si="36"/>
        <v>0</v>
      </c>
      <c r="AE69" s="335"/>
      <c r="AF69" s="312">
        <f t="shared" si="37"/>
        <v>0</v>
      </c>
      <c r="AG69" s="326"/>
      <c r="AH69" s="313">
        <f t="shared" si="38"/>
        <v>0</v>
      </c>
      <c r="AI69" s="336"/>
      <c r="AJ69" s="313">
        <f t="shared" si="39"/>
        <v>0</v>
      </c>
      <c r="AK69" s="326"/>
      <c r="AL69" s="313">
        <f t="shared" si="40"/>
        <v>0</v>
      </c>
      <c r="AM69" s="345"/>
      <c r="AN69" s="313">
        <f t="shared" si="14"/>
        <v>0</v>
      </c>
      <c r="AO69" s="314">
        <f t="shared" si="41"/>
        <v>0</v>
      </c>
      <c r="AP69" s="315">
        <f>IF(OR(AND(B69="GRUP_A1",IF(IFERROR(MATCH(CONCATENATE("I",Tabel!$N$4),inst_performance,0),0)&gt;0,0,1)),B69="Grup_A5",B69="Grup_B1"),0,(AD69+AF69)*0.1)</f>
        <v>0</v>
      </c>
      <c r="AQ69" s="337"/>
      <c r="AR69" s="339"/>
      <c r="AS69" s="339"/>
      <c r="AT69" s="339"/>
      <c r="AU69" s="339"/>
      <c r="AV69" s="339"/>
      <c r="AW69" s="339"/>
      <c r="AX69" s="339"/>
      <c r="AY69" s="339"/>
      <c r="AZ69" s="339"/>
      <c r="BA69" s="339"/>
      <c r="BB69" s="339"/>
      <c r="BC69" s="339"/>
      <c r="BD69" s="339"/>
      <c r="BE69" s="339"/>
      <c r="BF69" s="339"/>
      <c r="BG69" s="315">
        <f t="shared" si="42"/>
        <v>0</v>
      </c>
      <c r="BH69" s="346">
        <f t="shared" si="43"/>
        <v>0</v>
      </c>
      <c r="BI69" s="315">
        <f t="shared" si="44"/>
        <v>0</v>
      </c>
      <c r="BJ69" s="341"/>
      <c r="BK69" s="315">
        <f t="shared" si="45"/>
        <v>0</v>
      </c>
      <c r="BL69" s="315">
        <f t="shared" si="46"/>
        <v>0</v>
      </c>
      <c r="BM69" s="340"/>
      <c r="BN69" s="342"/>
      <c r="BO69" s="343"/>
      <c r="BP69" s="340"/>
      <c r="BQ69" s="344"/>
      <c r="BR69" s="315">
        <f t="shared" si="47"/>
        <v>0</v>
      </c>
      <c r="BS69" s="344"/>
      <c r="BT69" s="344"/>
      <c r="BU69" s="344"/>
      <c r="BV69" s="344"/>
      <c r="BW69" s="315">
        <f t="shared" si="48"/>
        <v>0</v>
      </c>
      <c r="BX69" s="322"/>
      <c r="BY69" s="316"/>
    </row>
    <row r="70" spans="1:77" x14ac:dyDescent="0.25">
      <c r="A70" s="326"/>
      <c r="B70" s="307" t="str">
        <f t="shared" si="30"/>
        <v/>
      </c>
      <c r="C70" s="327"/>
      <c r="D70" s="307" t="str">
        <f t="shared" si="31"/>
        <v/>
      </c>
      <c r="E70" s="328"/>
      <c r="F70" s="329"/>
      <c r="G70" s="330" t="s">
        <v>86</v>
      </c>
      <c r="H70" s="308">
        <f t="shared" si="32"/>
        <v>0</v>
      </c>
      <c r="I70" s="323"/>
      <c r="J70" s="323"/>
      <c r="K70" s="309">
        <f t="shared" si="33"/>
        <v>0</v>
      </c>
      <c r="L70" s="328"/>
      <c r="M70" s="328"/>
      <c r="N70" s="328"/>
      <c r="O70" s="328"/>
      <c r="P70" s="331"/>
      <c r="Q70" s="331"/>
      <c r="R70" s="332"/>
      <c r="S70" s="333"/>
      <c r="T70" s="332"/>
      <c r="U70" s="333"/>
      <c r="V70" s="332"/>
      <c r="W70" s="333"/>
      <c r="X70" s="332"/>
      <c r="Y70" s="333"/>
      <c r="Z70" s="309">
        <f t="shared" si="34"/>
        <v>0</v>
      </c>
      <c r="AA70" s="310">
        <f t="shared" si="35"/>
        <v>0</v>
      </c>
      <c r="AB70" s="334"/>
      <c r="AC70" s="311">
        <f t="shared" si="8"/>
        <v>0</v>
      </c>
      <c r="AD70" s="312">
        <f t="shared" si="36"/>
        <v>0</v>
      </c>
      <c r="AE70" s="335"/>
      <c r="AF70" s="312">
        <f t="shared" si="37"/>
        <v>0</v>
      </c>
      <c r="AG70" s="326"/>
      <c r="AH70" s="313">
        <f t="shared" si="38"/>
        <v>0</v>
      </c>
      <c r="AI70" s="336"/>
      <c r="AJ70" s="313">
        <f t="shared" si="39"/>
        <v>0</v>
      </c>
      <c r="AK70" s="326"/>
      <c r="AL70" s="313">
        <f t="shared" si="40"/>
        <v>0</v>
      </c>
      <c r="AM70" s="345"/>
      <c r="AN70" s="313">
        <f t="shared" si="14"/>
        <v>0</v>
      </c>
      <c r="AO70" s="314">
        <f t="shared" si="41"/>
        <v>0</v>
      </c>
      <c r="AP70" s="315">
        <f>IF(OR(AND(B70="GRUP_A1",IF(IFERROR(MATCH(CONCATENATE("I",Tabel!$N$4),inst_performance,0),0)&gt;0,0,1)),B70="Grup_A5",B70="Grup_B1"),0,(AD70+AF70)*0.1)</f>
        <v>0</v>
      </c>
      <c r="AQ70" s="337"/>
      <c r="AR70" s="339"/>
      <c r="AS70" s="339"/>
      <c r="AT70" s="339"/>
      <c r="AU70" s="339"/>
      <c r="AV70" s="339"/>
      <c r="AW70" s="339"/>
      <c r="AX70" s="339"/>
      <c r="AY70" s="339"/>
      <c r="AZ70" s="339"/>
      <c r="BA70" s="339"/>
      <c r="BB70" s="339"/>
      <c r="BC70" s="339"/>
      <c r="BD70" s="339"/>
      <c r="BE70" s="339"/>
      <c r="BF70" s="339"/>
      <c r="BG70" s="315">
        <f t="shared" si="42"/>
        <v>0</v>
      </c>
      <c r="BH70" s="346">
        <f t="shared" si="43"/>
        <v>0</v>
      </c>
      <c r="BI70" s="315">
        <f t="shared" si="44"/>
        <v>0</v>
      </c>
      <c r="BJ70" s="341"/>
      <c r="BK70" s="315">
        <f t="shared" si="45"/>
        <v>0</v>
      </c>
      <c r="BL70" s="315">
        <f t="shared" si="46"/>
        <v>0</v>
      </c>
      <c r="BM70" s="340"/>
      <c r="BN70" s="342"/>
      <c r="BO70" s="343"/>
      <c r="BP70" s="340"/>
      <c r="BQ70" s="344"/>
      <c r="BR70" s="315">
        <f t="shared" si="47"/>
        <v>0</v>
      </c>
      <c r="BS70" s="344"/>
      <c r="BT70" s="344"/>
      <c r="BU70" s="344"/>
      <c r="BV70" s="344"/>
      <c r="BW70" s="315">
        <f t="shared" si="48"/>
        <v>0</v>
      </c>
      <c r="BX70" s="322"/>
      <c r="BY70" s="316"/>
    </row>
    <row r="71" spans="1:77" x14ac:dyDescent="0.25">
      <c r="A71" s="326"/>
      <c r="B71" s="307" t="str">
        <f t="shared" si="30"/>
        <v/>
      </c>
      <c r="C71" s="327"/>
      <c r="D71" s="307" t="str">
        <f t="shared" si="31"/>
        <v/>
      </c>
      <c r="E71" s="328"/>
      <c r="F71" s="329"/>
      <c r="G71" s="330" t="s">
        <v>86</v>
      </c>
      <c r="H71" s="308">
        <f t="shared" si="32"/>
        <v>0</v>
      </c>
      <c r="I71" s="323"/>
      <c r="J71" s="323"/>
      <c r="K71" s="309">
        <f t="shared" si="33"/>
        <v>0</v>
      </c>
      <c r="L71" s="328"/>
      <c r="M71" s="328"/>
      <c r="N71" s="328"/>
      <c r="O71" s="328"/>
      <c r="P71" s="331"/>
      <c r="Q71" s="331"/>
      <c r="R71" s="332"/>
      <c r="S71" s="333"/>
      <c r="T71" s="332"/>
      <c r="U71" s="333"/>
      <c r="V71" s="332"/>
      <c r="W71" s="333"/>
      <c r="X71" s="332"/>
      <c r="Y71" s="333"/>
      <c r="Z71" s="309">
        <f t="shared" si="34"/>
        <v>0</v>
      </c>
      <c r="AA71" s="310">
        <f t="shared" si="35"/>
        <v>0</v>
      </c>
      <c r="AB71" s="334"/>
      <c r="AC71" s="311">
        <f t="shared" si="8"/>
        <v>0</v>
      </c>
      <c r="AD71" s="312">
        <f t="shared" si="36"/>
        <v>0</v>
      </c>
      <c r="AE71" s="335"/>
      <c r="AF71" s="312">
        <f t="shared" si="37"/>
        <v>0</v>
      </c>
      <c r="AG71" s="326"/>
      <c r="AH71" s="313">
        <f t="shared" si="38"/>
        <v>0</v>
      </c>
      <c r="AI71" s="336"/>
      <c r="AJ71" s="313">
        <f t="shared" si="39"/>
        <v>0</v>
      </c>
      <c r="AK71" s="326"/>
      <c r="AL71" s="313">
        <f t="shared" si="40"/>
        <v>0</v>
      </c>
      <c r="AM71" s="345"/>
      <c r="AN71" s="313">
        <f t="shared" si="14"/>
        <v>0</v>
      </c>
      <c r="AO71" s="314">
        <f t="shared" si="41"/>
        <v>0</v>
      </c>
      <c r="AP71" s="315">
        <f>IF(OR(AND(B71="GRUP_A1",IF(IFERROR(MATCH(CONCATENATE("I",Tabel!$N$4),inst_performance,0),0)&gt;0,0,1)),B71="Grup_A5",B71="Grup_B1"),0,(AD71+AF71)*0.1)</f>
        <v>0</v>
      </c>
      <c r="AQ71" s="337"/>
      <c r="AR71" s="339"/>
      <c r="AS71" s="339"/>
      <c r="AT71" s="339"/>
      <c r="AU71" s="339"/>
      <c r="AV71" s="339"/>
      <c r="AW71" s="339"/>
      <c r="AX71" s="339"/>
      <c r="AY71" s="339"/>
      <c r="AZ71" s="339"/>
      <c r="BA71" s="339"/>
      <c r="BB71" s="339"/>
      <c r="BC71" s="339"/>
      <c r="BD71" s="339"/>
      <c r="BE71" s="339"/>
      <c r="BF71" s="339"/>
      <c r="BG71" s="315">
        <f t="shared" si="42"/>
        <v>0</v>
      </c>
      <c r="BH71" s="346">
        <f t="shared" si="43"/>
        <v>0</v>
      </c>
      <c r="BI71" s="315">
        <f t="shared" si="44"/>
        <v>0</v>
      </c>
      <c r="BJ71" s="341"/>
      <c r="BK71" s="315">
        <f t="shared" si="45"/>
        <v>0</v>
      </c>
      <c r="BL71" s="315">
        <f t="shared" si="46"/>
        <v>0</v>
      </c>
      <c r="BM71" s="340"/>
      <c r="BN71" s="342"/>
      <c r="BO71" s="343"/>
      <c r="BP71" s="340"/>
      <c r="BQ71" s="344"/>
      <c r="BR71" s="315">
        <f t="shared" si="47"/>
        <v>0</v>
      </c>
      <c r="BS71" s="344"/>
      <c r="BT71" s="344"/>
      <c r="BU71" s="344"/>
      <c r="BV71" s="344"/>
      <c r="BW71" s="315">
        <f t="shared" si="48"/>
        <v>0</v>
      </c>
      <c r="BX71" s="322"/>
      <c r="BY71" s="316"/>
    </row>
    <row r="72" spans="1:77" x14ac:dyDescent="0.25">
      <c r="A72" s="326"/>
      <c r="B72" s="307" t="str">
        <f t="shared" si="30"/>
        <v/>
      </c>
      <c r="C72" s="327"/>
      <c r="D72" s="307" t="str">
        <f t="shared" si="31"/>
        <v/>
      </c>
      <c r="E72" s="328"/>
      <c r="F72" s="329"/>
      <c r="G72" s="330" t="s">
        <v>86</v>
      </c>
      <c r="H72" s="308">
        <f t="shared" si="32"/>
        <v>0</v>
      </c>
      <c r="I72" s="323"/>
      <c r="J72" s="323"/>
      <c r="K72" s="309">
        <f t="shared" si="33"/>
        <v>0</v>
      </c>
      <c r="L72" s="328"/>
      <c r="M72" s="328"/>
      <c r="N72" s="328"/>
      <c r="O72" s="328"/>
      <c r="P72" s="331"/>
      <c r="Q72" s="331"/>
      <c r="R72" s="332"/>
      <c r="S72" s="333"/>
      <c r="T72" s="332"/>
      <c r="U72" s="333"/>
      <c r="V72" s="332"/>
      <c r="W72" s="333"/>
      <c r="X72" s="332"/>
      <c r="Y72" s="333"/>
      <c r="Z72" s="309">
        <f t="shared" si="34"/>
        <v>0</v>
      </c>
      <c r="AA72" s="310">
        <f t="shared" si="35"/>
        <v>0</v>
      </c>
      <c r="AB72" s="334"/>
      <c r="AC72" s="311">
        <f t="shared" si="8"/>
        <v>0</v>
      </c>
      <c r="AD72" s="312">
        <f t="shared" si="36"/>
        <v>0</v>
      </c>
      <c r="AE72" s="335"/>
      <c r="AF72" s="312">
        <f t="shared" si="37"/>
        <v>0</v>
      </c>
      <c r="AG72" s="326"/>
      <c r="AH72" s="313">
        <f t="shared" si="38"/>
        <v>0</v>
      </c>
      <c r="AI72" s="336"/>
      <c r="AJ72" s="313">
        <f t="shared" si="39"/>
        <v>0</v>
      </c>
      <c r="AK72" s="326"/>
      <c r="AL72" s="313">
        <f t="shared" si="40"/>
        <v>0</v>
      </c>
      <c r="AM72" s="345"/>
      <c r="AN72" s="313">
        <f t="shared" si="14"/>
        <v>0</v>
      </c>
      <c r="AO72" s="314">
        <f t="shared" si="41"/>
        <v>0</v>
      </c>
      <c r="AP72" s="315">
        <f>IF(OR(AND(B72="GRUP_A1",IF(IFERROR(MATCH(CONCATENATE("I",Tabel!$N$4),inst_performance,0),0)&gt;0,0,1)),B72="Grup_A5",B72="Grup_B1"),0,(AD72+AF72)*0.1)</f>
        <v>0</v>
      </c>
      <c r="AQ72" s="337"/>
      <c r="AR72" s="339"/>
      <c r="AS72" s="339"/>
      <c r="AT72" s="339"/>
      <c r="AU72" s="339"/>
      <c r="AV72" s="339"/>
      <c r="AW72" s="339"/>
      <c r="AX72" s="339"/>
      <c r="AY72" s="339"/>
      <c r="AZ72" s="339"/>
      <c r="BA72" s="339"/>
      <c r="BB72" s="339"/>
      <c r="BC72" s="339"/>
      <c r="BD72" s="339"/>
      <c r="BE72" s="339"/>
      <c r="BF72" s="339"/>
      <c r="BG72" s="315">
        <f t="shared" si="42"/>
        <v>0</v>
      </c>
      <c r="BH72" s="346">
        <f t="shared" si="43"/>
        <v>0</v>
      </c>
      <c r="BI72" s="315">
        <f t="shared" si="44"/>
        <v>0</v>
      </c>
      <c r="BJ72" s="341"/>
      <c r="BK72" s="315">
        <f t="shared" si="45"/>
        <v>0</v>
      </c>
      <c r="BL72" s="315">
        <f t="shared" si="46"/>
        <v>0</v>
      </c>
      <c r="BM72" s="340"/>
      <c r="BN72" s="342"/>
      <c r="BO72" s="343"/>
      <c r="BP72" s="340"/>
      <c r="BQ72" s="344"/>
      <c r="BR72" s="315">
        <f t="shared" si="47"/>
        <v>0</v>
      </c>
      <c r="BS72" s="344"/>
      <c r="BT72" s="344"/>
      <c r="BU72" s="344"/>
      <c r="BV72" s="344"/>
      <c r="BW72" s="315">
        <f t="shared" si="48"/>
        <v>0</v>
      </c>
      <c r="BX72" s="322"/>
      <c r="BY72" s="316"/>
    </row>
    <row r="73" spans="1:77" x14ac:dyDescent="0.25">
      <c r="A73" s="326"/>
      <c r="B73" s="307" t="str">
        <f t="shared" si="30"/>
        <v/>
      </c>
      <c r="C73" s="327"/>
      <c r="D73" s="307" t="str">
        <f t="shared" si="31"/>
        <v/>
      </c>
      <c r="E73" s="328"/>
      <c r="F73" s="329"/>
      <c r="G73" s="330" t="s">
        <v>86</v>
      </c>
      <c r="H73" s="308">
        <f t="shared" si="32"/>
        <v>0</v>
      </c>
      <c r="I73" s="323"/>
      <c r="J73" s="323"/>
      <c r="K73" s="309">
        <f t="shared" si="33"/>
        <v>0</v>
      </c>
      <c r="L73" s="328"/>
      <c r="M73" s="328"/>
      <c r="N73" s="328"/>
      <c r="O73" s="328"/>
      <c r="P73" s="331"/>
      <c r="Q73" s="331"/>
      <c r="R73" s="332"/>
      <c r="S73" s="333"/>
      <c r="T73" s="332"/>
      <c r="U73" s="333"/>
      <c r="V73" s="332"/>
      <c r="W73" s="333"/>
      <c r="X73" s="332"/>
      <c r="Y73" s="333"/>
      <c r="Z73" s="309">
        <f t="shared" si="34"/>
        <v>0</v>
      </c>
      <c r="AA73" s="310">
        <f t="shared" si="35"/>
        <v>0</v>
      </c>
      <c r="AB73" s="334"/>
      <c r="AC73" s="311">
        <f t="shared" si="8"/>
        <v>0</v>
      </c>
      <c r="AD73" s="312">
        <f t="shared" si="36"/>
        <v>0</v>
      </c>
      <c r="AE73" s="335"/>
      <c r="AF73" s="312">
        <f t="shared" si="37"/>
        <v>0</v>
      </c>
      <c r="AG73" s="326"/>
      <c r="AH73" s="313">
        <f t="shared" si="38"/>
        <v>0</v>
      </c>
      <c r="AI73" s="336"/>
      <c r="AJ73" s="313">
        <f t="shared" si="39"/>
        <v>0</v>
      </c>
      <c r="AK73" s="326"/>
      <c r="AL73" s="313">
        <f t="shared" si="40"/>
        <v>0</v>
      </c>
      <c r="AM73" s="345"/>
      <c r="AN73" s="313">
        <f t="shared" si="14"/>
        <v>0</v>
      </c>
      <c r="AO73" s="314">
        <f t="shared" si="41"/>
        <v>0</v>
      </c>
      <c r="AP73" s="315">
        <f>IF(OR(AND(B73="GRUP_A1",IF(IFERROR(MATCH(CONCATENATE("I",Tabel!$N$4),inst_performance,0),0)&gt;0,0,1)),B73="Grup_A5",B73="Grup_B1"),0,(AD73+AF73)*0.1)</f>
        <v>0</v>
      </c>
      <c r="AQ73" s="337"/>
      <c r="AR73" s="339"/>
      <c r="AS73" s="339"/>
      <c r="AT73" s="339"/>
      <c r="AU73" s="339"/>
      <c r="AV73" s="339"/>
      <c r="AW73" s="339"/>
      <c r="AX73" s="339"/>
      <c r="AY73" s="339"/>
      <c r="AZ73" s="339"/>
      <c r="BA73" s="339"/>
      <c r="BB73" s="339"/>
      <c r="BC73" s="339"/>
      <c r="BD73" s="339"/>
      <c r="BE73" s="339"/>
      <c r="BF73" s="339"/>
      <c r="BG73" s="315">
        <f t="shared" si="42"/>
        <v>0</v>
      </c>
      <c r="BH73" s="346">
        <f t="shared" si="43"/>
        <v>0</v>
      </c>
      <c r="BI73" s="315">
        <f t="shared" si="44"/>
        <v>0</v>
      </c>
      <c r="BJ73" s="341"/>
      <c r="BK73" s="315">
        <f t="shared" si="45"/>
        <v>0</v>
      </c>
      <c r="BL73" s="315">
        <f t="shared" si="46"/>
        <v>0</v>
      </c>
      <c r="BM73" s="340"/>
      <c r="BN73" s="342"/>
      <c r="BO73" s="343"/>
      <c r="BP73" s="340"/>
      <c r="BQ73" s="344"/>
      <c r="BR73" s="315">
        <f t="shared" si="47"/>
        <v>0</v>
      </c>
      <c r="BS73" s="344"/>
      <c r="BT73" s="344"/>
      <c r="BU73" s="344"/>
      <c r="BV73" s="344"/>
      <c r="BW73" s="315">
        <f t="shared" si="48"/>
        <v>0</v>
      </c>
      <c r="BX73" s="322"/>
      <c r="BY73" s="316"/>
    </row>
    <row r="74" spans="1:77" x14ac:dyDescent="0.25">
      <c r="A74" s="326"/>
      <c r="B74" s="307" t="str">
        <f t="shared" si="30"/>
        <v/>
      </c>
      <c r="C74" s="327"/>
      <c r="D74" s="307" t="str">
        <f t="shared" si="31"/>
        <v/>
      </c>
      <c r="E74" s="328"/>
      <c r="F74" s="329"/>
      <c r="G74" s="330" t="s">
        <v>86</v>
      </c>
      <c r="H74" s="308">
        <f t="shared" si="32"/>
        <v>0</v>
      </c>
      <c r="I74" s="323"/>
      <c r="J74" s="323"/>
      <c r="K74" s="309">
        <f t="shared" si="33"/>
        <v>0</v>
      </c>
      <c r="L74" s="328"/>
      <c r="M74" s="328"/>
      <c r="N74" s="328"/>
      <c r="O74" s="328"/>
      <c r="P74" s="331"/>
      <c r="Q74" s="331"/>
      <c r="R74" s="332"/>
      <c r="S74" s="333"/>
      <c r="T74" s="332"/>
      <c r="U74" s="333"/>
      <c r="V74" s="332"/>
      <c r="W74" s="333"/>
      <c r="X74" s="332"/>
      <c r="Y74" s="333"/>
      <c r="Z74" s="309">
        <f t="shared" si="34"/>
        <v>0</v>
      </c>
      <c r="AA74" s="310">
        <f t="shared" si="35"/>
        <v>0</v>
      </c>
      <c r="AB74" s="334"/>
      <c r="AC74" s="311">
        <f t="shared" si="8"/>
        <v>0</v>
      </c>
      <c r="AD74" s="312">
        <f t="shared" si="36"/>
        <v>0</v>
      </c>
      <c r="AE74" s="335"/>
      <c r="AF74" s="312">
        <f t="shared" si="37"/>
        <v>0</v>
      </c>
      <c r="AG74" s="326"/>
      <c r="AH74" s="313">
        <f t="shared" si="38"/>
        <v>0</v>
      </c>
      <c r="AI74" s="336"/>
      <c r="AJ74" s="313">
        <f t="shared" si="39"/>
        <v>0</v>
      </c>
      <c r="AK74" s="326"/>
      <c r="AL74" s="313">
        <f t="shared" si="40"/>
        <v>0</v>
      </c>
      <c r="AM74" s="345"/>
      <c r="AN74" s="313">
        <f t="shared" si="14"/>
        <v>0</v>
      </c>
      <c r="AO74" s="314">
        <f t="shared" si="41"/>
        <v>0</v>
      </c>
      <c r="AP74" s="315">
        <f>IF(OR(AND(B74="GRUP_A1",IF(IFERROR(MATCH(CONCATENATE("I",Tabel!$N$4),inst_performance,0),0)&gt;0,0,1)),B74="Grup_A5",B74="Grup_B1"),0,(AD74+AF74)*0.1)</f>
        <v>0</v>
      </c>
      <c r="AQ74" s="337"/>
      <c r="AR74" s="339"/>
      <c r="AS74" s="339"/>
      <c r="AT74" s="339"/>
      <c r="AU74" s="339"/>
      <c r="AV74" s="339"/>
      <c r="AW74" s="339"/>
      <c r="AX74" s="339"/>
      <c r="AY74" s="339"/>
      <c r="AZ74" s="339"/>
      <c r="BA74" s="339"/>
      <c r="BB74" s="339"/>
      <c r="BC74" s="339"/>
      <c r="BD74" s="339"/>
      <c r="BE74" s="339"/>
      <c r="BF74" s="339"/>
      <c r="BG74" s="315">
        <f t="shared" si="42"/>
        <v>0</v>
      </c>
      <c r="BH74" s="346">
        <f t="shared" si="43"/>
        <v>0</v>
      </c>
      <c r="BI74" s="315">
        <f t="shared" si="44"/>
        <v>0</v>
      </c>
      <c r="BJ74" s="341"/>
      <c r="BK74" s="315">
        <f t="shared" si="45"/>
        <v>0</v>
      </c>
      <c r="BL74" s="315">
        <f t="shared" si="46"/>
        <v>0</v>
      </c>
      <c r="BM74" s="340"/>
      <c r="BN74" s="342"/>
      <c r="BO74" s="343"/>
      <c r="BP74" s="340"/>
      <c r="BQ74" s="344"/>
      <c r="BR74" s="315">
        <f t="shared" si="47"/>
        <v>0</v>
      </c>
      <c r="BS74" s="344"/>
      <c r="BT74" s="344"/>
      <c r="BU74" s="344"/>
      <c r="BV74" s="344"/>
      <c r="BW74" s="315">
        <f t="shared" si="48"/>
        <v>0</v>
      </c>
      <c r="BX74" s="322"/>
      <c r="BY74" s="316"/>
    </row>
    <row r="75" spans="1:77" x14ac:dyDescent="0.25">
      <c r="A75" s="326"/>
      <c r="B75" s="307" t="str">
        <f t="shared" si="30"/>
        <v/>
      </c>
      <c r="C75" s="327"/>
      <c r="D75" s="307" t="str">
        <f t="shared" si="31"/>
        <v/>
      </c>
      <c r="E75" s="328"/>
      <c r="F75" s="329"/>
      <c r="G75" s="330" t="s">
        <v>86</v>
      </c>
      <c r="H75" s="308">
        <f t="shared" si="32"/>
        <v>0</v>
      </c>
      <c r="I75" s="323"/>
      <c r="J75" s="323"/>
      <c r="K75" s="309">
        <f t="shared" si="33"/>
        <v>0</v>
      </c>
      <c r="L75" s="328"/>
      <c r="M75" s="328"/>
      <c r="N75" s="328"/>
      <c r="O75" s="328"/>
      <c r="P75" s="331"/>
      <c r="Q75" s="331"/>
      <c r="R75" s="332"/>
      <c r="S75" s="333"/>
      <c r="T75" s="332"/>
      <c r="U75" s="333"/>
      <c r="V75" s="332"/>
      <c r="W75" s="333"/>
      <c r="X75" s="332"/>
      <c r="Y75" s="333"/>
      <c r="Z75" s="309">
        <f t="shared" si="34"/>
        <v>0</v>
      </c>
      <c r="AA75" s="310">
        <f t="shared" si="35"/>
        <v>0</v>
      </c>
      <c r="AB75" s="334"/>
      <c r="AC75" s="311">
        <f t="shared" si="8"/>
        <v>0</v>
      </c>
      <c r="AD75" s="312">
        <f t="shared" si="36"/>
        <v>0</v>
      </c>
      <c r="AE75" s="335"/>
      <c r="AF75" s="312">
        <f t="shared" si="37"/>
        <v>0</v>
      </c>
      <c r="AG75" s="326"/>
      <c r="AH75" s="313">
        <f t="shared" si="38"/>
        <v>0</v>
      </c>
      <c r="AI75" s="336"/>
      <c r="AJ75" s="313">
        <f t="shared" si="39"/>
        <v>0</v>
      </c>
      <c r="AK75" s="326"/>
      <c r="AL75" s="313">
        <f t="shared" si="40"/>
        <v>0</v>
      </c>
      <c r="AM75" s="345"/>
      <c r="AN75" s="313">
        <f t="shared" si="14"/>
        <v>0</v>
      </c>
      <c r="AO75" s="314">
        <f t="shared" si="41"/>
        <v>0</v>
      </c>
      <c r="AP75" s="315">
        <f>IF(OR(AND(B75="GRUP_A1",IF(IFERROR(MATCH(CONCATENATE("I",Tabel!$N$4),inst_performance,0),0)&gt;0,0,1)),B75="Grup_A5",B75="Grup_B1"),0,(AD75+AF75)*0.1)</f>
        <v>0</v>
      </c>
      <c r="AQ75" s="337"/>
      <c r="AR75" s="339"/>
      <c r="AS75" s="339"/>
      <c r="AT75" s="339"/>
      <c r="AU75" s="339"/>
      <c r="AV75" s="339"/>
      <c r="AW75" s="339"/>
      <c r="AX75" s="339"/>
      <c r="AY75" s="339"/>
      <c r="AZ75" s="339"/>
      <c r="BA75" s="339"/>
      <c r="BB75" s="339"/>
      <c r="BC75" s="339"/>
      <c r="BD75" s="339"/>
      <c r="BE75" s="339"/>
      <c r="BF75" s="339"/>
      <c r="BG75" s="315">
        <f t="shared" si="42"/>
        <v>0</v>
      </c>
      <c r="BH75" s="346">
        <f t="shared" si="43"/>
        <v>0</v>
      </c>
      <c r="BI75" s="315">
        <f t="shared" si="44"/>
        <v>0</v>
      </c>
      <c r="BJ75" s="341"/>
      <c r="BK75" s="315">
        <f t="shared" si="45"/>
        <v>0</v>
      </c>
      <c r="BL75" s="315">
        <f t="shared" si="46"/>
        <v>0</v>
      </c>
      <c r="BM75" s="340"/>
      <c r="BN75" s="342"/>
      <c r="BO75" s="343"/>
      <c r="BP75" s="340"/>
      <c r="BQ75" s="344"/>
      <c r="BR75" s="315">
        <f t="shared" si="47"/>
        <v>0</v>
      </c>
      <c r="BS75" s="344"/>
      <c r="BT75" s="344"/>
      <c r="BU75" s="344"/>
      <c r="BV75" s="344"/>
      <c r="BW75" s="315">
        <f t="shared" si="48"/>
        <v>0</v>
      </c>
      <c r="BX75" s="322"/>
      <c r="BY75" s="316"/>
    </row>
    <row r="76" spans="1:77" x14ac:dyDescent="0.25">
      <c r="A76" s="326"/>
      <c r="B76" s="307" t="str">
        <f t="shared" si="30"/>
        <v/>
      </c>
      <c r="C76" s="327"/>
      <c r="D76" s="307" t="str">
        <f t="shared" si="31"/>
        <v/>
      </c>
      <c r="E76" s="328"/>
      <c r="F76" s="329"/>
      <c r="G76" s="330" t="s">
        <v>86</v>
      </c>
      <c r="H76" s="308">
        <f t="shared" si="32"/>
        <v>0</v>
      </c>
      <c r="I76" s="323"/>
      <c r="J76" s="323"/>
      <c r="K76" s="309">
        <f t="shared" si="33"/>
        <v>0</v>
      </c>
      <c r="L76" s="328"/>
      <c r="M76" s="328"/>
      <c r="N76" s="328"/>
      <c r="O76" s="328"/>
      <c r="P76" s="331"/>
      <c r="Q76" s="331"/>
      <c r="R76" s="332"/>
      <c r="S76" s="333"/>
      <c r="T76" s="332"/>
      <c r="U76" s="333"/>
      <c r="V76" s="332"/>
      <c r="W76" s="333"/>
      <c r="X76" s="332"/>
      <c r="Y76" s="333"/>
      <c r="Z76" s="309">
        <f t="shared" si="34"/>
        <v>0</v>
      </c>
      <c r="AA76" s="310">
        <f t="shared" si="35"/>
        <v>0</v>
      </c>
      <c r="AB76" s="334"/>
      <c r="AC76" s="311">
        <f t="shared" si="8"/>
        <v>0</v>
      </c>
      <c r="AD76" s="312">
        <f t="shared" si="36"/>
        <v>0</v>
      </c>
      <c r="AE76" s="335"/>
      <c r="AF76" s="312">
        <f t="shared" si="37"/>
        <v>0</v>
      </c>
      <c r="AG76" s="326"/>
      <c r="AH76" s="313">
        <f t="shared" si="38"/>
        <v>0</v>
      </c>
      <c r="AI76" s="336"/>
      <c r="AJ76" s="313">
        <f t="shared" si="39"/>
        <v>0</v>
      </c>
      <c r="AK76" s="326"/>
      <c r="AL76" s="313">
        <f t="shared" si="40"/>
        <v>0</v>
      </c>
      <c r="AM76" s="345"/>
      <c r="AN76" s="313">
        <f t="shared" si="14"/>
        <v>0</v>
      </c>
      <c r="AO76" s="314">
        <f t="shared" si="41"/>
        <v>0</v>
      </c>
      <c r="AP76" s="315">
        <f>IF(OR(AND(B76="GRUP_A1",IF(IFERROR(MATCH(CONCATENATE("I",Tabel!$N$4),inst_performance,0),0)&gt;0,0,1)),B76="Grup_A5",B76="Grup_B1"),0,(AD76+AF76)*0.1)</f>
        <v>0</v>
      </c>
      <c r="AQ76" s="337"/>
      <c r="AR76" s="339"/>
      <c r="AS76" s="339"/>
      <c r="AT76" s="339"/>
      <c r="AU76" s="339"/>
      <c r="AV76" s="339"/>
      <c r="AW76" s="339"/>
      <c r="AX76" s="339"/>
      <c r="AY76" s="339"/>
      <c r="AZ76" s="339"/>
      <c r="BA76" s="339"/>
      <c r="BB76" s="339"/>
      <c r="BC76" s="339"/>
      <c r="BD76" s="339"/>
      <c r="BE76" s="339"/>
      <c r="BF76" s="339"/>
      <c r="BG76" s="315">
        <f t="shared" si="42"/>
        <v>0</v>
      </c>
      <c r="BH76" s="346">
        <f t="shared" si="43"/>
        <v>0</v>
      </c>
      <c r="BI76" s="315">
        <f t="shared" si="44"/>
        <v>0</v>
      </c>
      <c r="BJ76" s="341"/>
      <c r="BK76" s="315">
        <f t="shared" si="45"/>
        <v>0</v>
      </c>
      <c r="BL76" s="315">
        <f t="shared" si="46"/>
        <v>0</v>
      </c>
      <c r="BM76" s="340"/>
      <c r="BN76" s="342"/>
      <c r="BO76" s="343"/>
      <c r="BP76" s="340"/>
      <c r="BQ76" s="344"/>
      <c r="BR76" s="315">
        <f t="shared" si="47"/>
        <v>0</v>
      </c>
      <c r="BS76" s="344"/>
      <c r="BT76" s="344"/>
      <c r="BU76" s="344"/>
      <c r="BV76" s="344"/>
      <c r="BW76" s="315">
        <f t="shared" si="48"/>
        <v>0</v>
      </c>
      <c r="BX76" s="322"/>
      <c r="BY76" s="316"/>
    </row>
    <row r="77" spans="1:77" x14ac:dyDescent="0.25">
      <c r="A77" s="326"/>
      <c r="B77" s="307" t="str">
        <f t="shared" si="30"/>
        <v/>
      </c>
      <c r="C77" s="327"/>
      <c r="D77" s="307" t="str">
        <f t="shared" si="31"/>
        <v/>
      </c>
      <c r="E77" s="328"/>
      <c r="F77" s="329"/>
      <c r="G77" s="330" t="s">
        <v>86</v>
      </c>
      <c r="H77" s="308">
        <f t="shared" si="32"/>
        <v>0</v>
      </c>
      <c r="I77" s="323"/>
      <c r="J77" s="323"/>
      <c r="K77" s="309">
        <f t="shared" si="33"/>
        <v>0</v>
      </c>
      <c r="L77" s="328"/>
      <c r="M77" s="328"/>
      <c r="N77" s="328"/>
      <c r="O77" s="328"/>
      <c r="P77" s="331"/>
      <c r="Q77" s="331"/>
      <c r="R77" s="332"/>
      <c r="S77" s="333"/>
      <c r="T77" s="332"/>
      <c r="U77" s="333"/>
      <c r="V77" s="332"/>
      <c r="W77" s="333"/>
      <c r="X77" s="332"/>
      <c r="Y77" s="333"/>
      <c r="Z77" s="309">
        <f t="shared" si="34"/>
        <v>0</v>
      </c>
      <c r="AA77" s="310">
        <f t="shared" si="35"/>
        <v>0</v>
      </c>
      <c r="AB77" s="334"/>
      <c r="AC77" s="311">
        <f t="shared" ref="AC77:AC140" si="49">IF(AB77&gt;"",VLOOKUP(LEFT(AB77,250),Categorii_referinta,2,0),)</f>
        <v>0</v>
      </c>
      <c r="AD77" s="312">
        <f t="shared" si="36"/>
        <v>0</v>
      </c>
      <c r="AE77" s="335"/>
      <c r="AF77" s="312">
        <f t="shared" si="37"/>
        <v>0</v>
      </c>
      <c r="AG77" s="326"/>
      <c r="AH77" s="313">
        <f t="shared" si="38"/>
        <v>0</v>
      </c>
      <c r="AI77" s="336"/>
      <c r="AJ77" s="313">
        <f t="shared" si="39"/>
        <v>0</v>
      </c>
      <c r="AK77" s="326"/>
      <c r="AL77" s="313">
        <f t="shared" si="40"/>
        <v>0</v>
      </c>
      <c r="AM77" s="345"/>
      <c r="AN77" s="313">
        <f t="shared" ref="AN77:AN140" si="50">IF(AM77&gt;"",VLOOKUP(AM77,Grad_managerial_values,2,0)*F77,)</f>
        <v>0</v>
      </c>
      <c r="AO77" s="314">
        <f t="shared" si="41"/>
        <v>0</v>
      </c>
      <c r="AP77" s="315">
        <f>IF(OR(AND(B77="GRUP_A1",IF(IFERROR(MATCH(CONCATENATE("I",Tabel!$N$4),inst_performance,0),0)&gt;0,0,1)),B77="Grup_A5",B77="Grup_B1"),0,(AD77+AF77)*0.1)</f>
        <v>0</v>
      </c>
      <c r="AQ77" s="337"/>
      <c r="AR77" s="339"/>
      <c r="AS77" s="339"/>
      <c r="AT77" s="339"/>
      <c r="AU77" s="339"/>
      <c r="AV77" s="339"/>
      <c r="AW77" s="339"/>
      <c r="AX77" s="339"/>
      <c r="AY77" s="339"/>
      <c r="AZ77" s="339"/>
      <c r="BA77" s="339"/>
      <c r="BB77" s="339"/>
      <c r="BC77" s="339"/>
      <c r="BD77" s="339"/>
      <c r="BE77" s="339"/>
      <c r="BF77" s="339"/>
      <c r="BG77" s="315">
        <f t="shared" si="42"/>
        <v>0</v>
      </c>
      <c r="BH77" s="346">
        <f t="shared" si="43"/>
        <v>0</v>
      </c>
      <c r="BI77" s="315">
        <f t="shared" si="44"/>
        <v>0</v>
      </c>
      <c r="BJ77" s="341"/>
      <c r="BK77" s="315">
        <f t="shared" si="45"/>
        <v>0</v>
      </c>
      <c r="BL77" s="315">
        <f t="shared" si="46"/>
        <v>0</v>
      </c>
      <c r="BM77" s="340"/>
      <c r="BN77" s="342"/>
      <c r="BO77" s="343"/>
      <c r="BP77" s="340"/>
      <c r="BQ77" s="344"/>
      <c r="BR77" s="315">
        <f t="shared" si="47"/>
        <v>0</v>
      </c>
      <c r="BS77" s="344"/>
      <c r="BT77" s="344"/>
      <c r="BU77" s="344"/>
      <c r="BV77" s="344"/>
      <c r="BW77" s="315">
        <f t="shared" si="48"/>
        <v>0</v>
      </c>
      <c r="BX77" s="322"/>
      <c r="BY77" s="316"/>
    </row>
    <row r="78" spans="1:77" x14ac:dyDescent="0.25">
      <c r="A78" s="326"/>
      <c r="B78" s="307" t="str">
        <f t="shared" ref="B78:B141" si="51">IF(A78&gt;"", VLOOKUP(A78,Categories,2,0),"")</f>
        <v/>
      </c>
      <c r="C78" s="327"/>
      <c r="D78" s="307" t="str">
        <f t="shared" ref="D78:D141" si="52">IF(B78&gt;"", VLOOKUP(C78,Functions_Classes,2,0),"")</f>
        <v/>
      </c>
      <c r="E78" s="328"/>
      <c r="F78" s="329"/>
      <c r="G78" s="330" t="s">
        <v>86</v>
      </c>
      <c r="H78" s="308">
        <f t="shared" ref="H78:H141" si="53">IF(C78&gt;"", VLOOKUP(C78,Functions_Classes,3,0),)</f>
        <v>0</v>
      </c>
      <c r="I78" s="323"/>
      <c r="J78" s="323"/>
      <c r="K78" s="309">
        <f t="shared" ref="K78:K141" si="54">IF(I78&gt;0, VLOOKUP(I78,Vechime_min,2,1),)</f>
        <v>0</v>
      </c>
      <c r="L78" s="328"/>
      <c r="M78" s="328"/>
      <c r="N78" s="328"/>
      <c r="O78" s="328"/>
      <c r="P78" s="331"/>
      <c r="Q78" s="331"/>
      <c r="R78" s="332"/>
      <c r="S78" s="333"/>
      <c r="T78" s="332"/>
      <c r="U78" s="333"/>
      <c r="V78" s="332"/>
      <c r="W78" s="333"/>
      <c r="X78" s="332"/>
      <c r="Y78" s="333"/>
      <c r="Z78" s="309">
        <f t="shared" ref="Z78:Z141" si="55">IF(H78&gt;0,MAX(MIN(SUM(H78)+SUM(K78,0)+SUM(L78:Y78),130),1),)</f>
        <v>0</v>
      </c>
      <c r="AA78" s="310">
        <f t="shared" ref="AA78:AA141" si="56">IF(H78&gt;0,VLOOKUP(Z78,Class_coeficient,2,0),)</f>
        <v>0</v>
      </c>
      <c r="AB78" s="334"/>
      <c r="AC78" s="311">
        <f t="shared" si="49"/>
        <v>0</v>
      </c>
      <c r="AD78" s="312">
        <f t="shared" ref="AD78:AD141" si="57">CEILING((AA78*AC78*F78),10)</f>
        <v>0</v>
      </c>
      <c r="AE78" s="335"/>
      <c r="AF78" s="312">
        <f t="shared" ref="AF78:AF141" si="58">IF(AE78&gt;"",IF(F78&gt;0, VLOOKUP(AE78,Grad_didactic_values,2,0)*F78,),)</f>
        <v>0</v>
      </c>
      <c r="AG78" s="326"/>
      <c r="AH78" s="313">
        <f t="shared" ref="AH78:AH141" si="59">IF(AG78&gt;"",VLOOKUP(AG78,Grad_values,2,0)*F78,)</f>
        <v>0</v>
      </c>
      <c r="AI78" s="336"/>
      <c r="AJ78" s="313">
        <f t="shared" ref="AJ78:AJ141" si="60">IF(AI78&gt;"",VLOOKUP(AI78,Grad_stiintific,2,0)*F78,)*IF($S$4="DA",1,0.5)</f>
        <v>0</v>
      </c>
      <c r="AK78" s="326"/>
      <c r="AL78" s="313">
        <f t="shared" ref="AL78:AL141" si="61">IF(AK78&gt;"",VLOOKUP(AK78,Titlu_onorific,2,0)*F78,)</f>
        <v>0</v>
      </c>
      <c r="AM78" s="345"/>
      <c r="AN78" s="313">
        <f t="shared" si="50"/>
        <v>0</v>
      </c>
      <c r="AO78" s="314">
        <f t="shared" ref="AO78:AO141" si="62">IF(AC78=1400,0, F78*1300)</f>
        <v>0</v>
      </c>
      <c r="AP78" s="315">
        <f>IF(OR(AND(B78="GRUP_A1",IF(IFERROR(MATCH(CONCATENATE("I",Tabel!$N$4),inst_performance,0),0)&gt;0,0,1)),B78="Grup_A5",B78="Grup_B1"),0,(AD78+AF78)*0.1)</f>
        <v>0</v>
      </c>
      <c r="AQ78" s="337"/>
      <c r="AR78" s="339"/>
      <c r="AS78" s="339"/>
      <c r="AT78" s="339"/>
      <c r="AU78" s="339"/>
      <c r="AV78" s="339"/>
      <c r="AW78" s="339"/>
      <c r="AX78" s="339"/>
      <c r="AY78" s="339"/>
      <c r="AZ78" s="339"/>
      <c r="BA78" s="339"/>
      <c r="BB78" s="339"/>
      <c r="BC78" s="339"/>
      <c r="BD78" s="339"/>
      <c r="BE78" s="339"/>
      <c r="BF78" s="339"/>
      <c r="BG78" s="315">
        <f t="shared" ref="BG78:BG141" si="63">AP78+AQ78+AR78+AS78+AT78+AU78+AV78+AW78+AX78+AY78+AZ78+BA78+BB78+BC78+BD78+BE78+BF78</f>
        <v>0</v>
      </c>
      <c r="BH78" s="346">
        <f t="shared" ref="BH78:BH141" si="64">IF(AD78&gt;0,BG78/AD78,)</f>
        <v>0</v>
      </c>
      <c r="BI78" s="315">
        <f t="shared" ref="BI78:BI141" si="65">AD78+AF78+AH78+AJ78+AL78+AN78+AO78+BG78</f>
        <v>0</v>
      </c>
      <c r="BJ78" s="341"/>
      <c r="BK78" s="315">
        <f t="shared" ref="BK78:BK141" si="66">IF(BI78&lt;BJ78,BJ78-BI78,0)</f>
        <v>0</v>
      </c>
      <c r="BL78" s="315">
        <f t="shared" ref="BL78:BL141" si="67">IF(AND(BI78&gt;BJ78,BI78&lt;5500*F78),5500*F78-BI78,0)</f>
        <v>0</v>
      </c>
      <c r="BM78" s="340"/>
      <c r="BN78" s="342"/>
      <c r="BO78" s="343"/>
      <c r="BP78" s="340"/>
      <c r="BQ78" s="344"/>
      <c r="BR78" s="315">
        <f t="shared" ref="BR78:BR141" si="68">AD78/169*1/2*BQ78</f>
        <v>0</v>
      </c>
      <c r="BS78" s="344"/>
      <c r="BT78" s="344"/>
      <c r="BU78" s="344"/>
      <c r="BV78" s="344"/>
      <c r="BW78" s="315">
        <f t="shared" ref="BW78:BW141" si="69">BI78+BK78+BL78+BM78+BP78+BR78+BS78+BT78+BU78+BV78</f>
        <v>0</v>
      </c>
      <c r="BX78" s="322"/>
      <c r="BY78" s="316"/>
    </row>
    <row r="79" spans="1:77" x14ac:dyDescent="0.25">
      <c r="A79" s="326"/>
      <c r="B79" s="307" t="str">
        <f t="shared" si="51"/>
        <v/>
      </c>
      <c r="C79" s="327"/>
      <c r="D79" s="307" t="str">
        <f t="shared" si="52"/>
        <v/>
      </c>
      <c r="E79" s="328"/>
      <c r="F79" s="329"/>
      <c r="G79" s="330" t="s">
        <v>86</v>
      </c>
      <c r="H79" s="308">
        <f t="shared" si="53"/>
        <v>0</v>
      </c>
      <c r="I79" s="323"/>
      <c r="J79" s="323"/>
      <c r="K79" s="309">
        <f t="shared" si="54"/>
        <v>0</v>
      </c>
      <c r="L79" s="328"/>
      <c r="M79" s="328"/>
      <c r="N79" s="328"/>
      <c r="O79" s="328"/>
      <c r="P79" s="331"/>
      <c r="Q79" s="331"/>
      <c r="R79" s="332"/>
      <c r="S79" s="333"/>
      <c r="T79" s="332"/>
      <c r="U79" s="333"/>
      <c r="V79" s="332"/>
      <c r="W79" s="333"/>
      <c r="X79" s="332"/>
      <c r="Y79" s="333"/>
      <c r="Z79" s="309">
        <f t="shared" si="55"/>
        <v>0</v>
      </c>
      <c r="AA79" s="310">
        <f t="shared" si="56"/>
        <v>0</v>
      </c>
      <c r="AB79" s="334"/>
      <c r="AC79" s="311">
        <f t="shared" si="49"/>
        <v>0</v>
      </c>
      <c r="AD79" s="312">
        <f t="shared" si="57"/>
        <v>0</v>
      </c>
      <c r="AE79" s="335"/>
      <c r="AF79" s="312">
        <f t="shared" si="58"/>
        <v>0</v>
      </c>
      <c r="AG79" s="326"/>
      <c r="AH79" s="313">
        <f t="shared" si="59"/>
        <v>0</v>
      </c>
      <c r="AI79" s="336"/>
      <c r="AJ79" s="313">
        <f t="shared" si="60"/>
        <v>0</v>
      </c>
      <c r="AK79" s="326"/>
      <c r="AL79" s="313">
        <f t="shared" si="61"/>
        <v>0</v>
      </c>
      <c r="AM79" s="345"/>
      <c r="AN79" s="313">
        <f t="shared" si="50"/>
        <v>0</v>
      </c>
      <c r="AO79" s="314">
        <f t="shared" si="62"/>
        <v>0</v>
      </c>
      <c r="AP79" s="315">
        <f>IF(OR(AND(B79="GRUP_A1",IF(IFERROR(MATCH(CONCATENATE("I",Tabel!$N$4),inst_performance,0),0)&gt;0,0,1)),B79="Grup_A5",B79="Grup_B1"),0,(AD79+AF79)*0.1)</f>
        <v>0</v>
      </c>
      <c r="AQ79" s="337"/>
      <c r="AR79" s="339"/>
      <c r="AS79" s="339"/>
      <c r="AT79" s="339"/>
      <c r="AU79" s="339"/>
      <c r="AV79" s="339"/>
      <c r="AW79" s="339"/>
      <c r="AX79" s="339"/>
      <c r="AY79" s="339"/>
      <c r="AZ79" s="339"/>
      <c r="BA79" s="339"/>
      <c r="BB79" s="339"/>
      <c r="BC79" s="339"/>
      <c r="BD79" s="339"/>
      <c r="BE79" s="339"/>
      <c r="BF79" s="339"/>
      <c r="BG79" s="315">
        <f t="shared" si="63"/>
        <v>0</v>
      </c>
      <c r="BH79" s="346">
        <f t="shared" si="64"/>
        <v>0</v>
      </c>
      <c r="BI79" s="315">
        <f t="shared" si="65"/>
        <v>0</v>
      </c>
      <c r="BJ79" s="341"/>
      <c r="BK79" s="315">
        <f t="shared" si="66"/>
        <v>0</v>
      </c>
      <c r="BL79" s="315">
        <f t="shared" si="67"/>
        <v>0</v>
      </c>
      <c r="BM79" s="340"/>
      <c r="BN79" s="342"/>
      <c r="BO79" s="343"/>
      <c r="BP79" s="340"/>
      <c r="BQ79" s="344"/>
      <c r="BR79" s="315">
        <f t="shared" si="68"/>
        <v>0</v>
      </c>
      <c r="BS79" s="344"/>
      <c r="BT79" s="344"/>
      <c r="BU79" s="344"/>
      <c r="BV79" s="344"/>
      <c r="BW79" s="315">
        <f t="shared" si="69"/>
        <v>0</v>
      </c>
      <c r="BX79" s="322"/>
      <c r="BY79" s="316"/>
    </row>
    <row r="80" spans="1:77" x14ac:dyDescent="0.25">
      <c r="A80" s="326"/>
      <c r="B80" s="307" t="str">
        <f t="shared" si="51"/>
        <v/>
      </c>
      <c r="C80" s="327"/>
      <c r="D80" s="307" t="str">
        <f t="shared" si="52"/>
        <v/>
      </c>
      <c r="E80" s="328"/>
      <c r="F80" s="329"/>
      <c r="G80" s="330" t="s">
        <v>86</v>
      </c>
      <c r="H80" s="308">
        <f t="shared" si="53"/>
        <v>0</v>
      </c>
      <c r="I80" s="323"/>
      <c r="J80" s="323"/>
      <c r="K80" s="309">
        <f t="shared" si="54"/>
        <v>0</v>
      </c>
      <c r="L80" s="328"/>
      <c r="M80" s="328"/>
      <c r="N80" s="328"/>
      <c r="O80" s="328"/>
      <c r="P80" s="331"/>
      <c r="Q80" s="331"/>
      <c r="R80" s="332"/>
      <c r="S80" s="333"/>
      <c r="T80" s="332"/>
      <c r="U80" s="333"/>
      <c r="V80" s="332"/>
      <c r="W80" s="333"/>
      <c r="X80" s="332"/>
      <c r="Y80" s="333"/>
      <c r="Z80" s="309">
        <f t="shared" si="55"/>
        <v>0</v>
      </c>
      <c r="AA80" s="310">
        <f t="shared" si="56"/>
        <v>0</v>
      </c>
      <c r="AB80" s="334"/>
      <c r="AC80" s="311">
        <f t="shared" si="49"/>
        <v>0</v>
      </c>
      <c r="AD80" s="312">
        <f t="shared" si="57"/>
        <v>0</v>
      </c>
      <c r="AE80" s="335"/>
      <c r="AF80" s="312">
        <f t="shared" si="58"/>
        <v>0</v>
      </c>
      <c r="AG80" s="326"/>
      <c r="AH80" s="313">
        <f t="shared" si="59"/>
        <v>0</v>
      </c>
      <c r="AI80" s="336"/>
      <c r="AJ80" s="313">
        <f t="shared" si="60"/>
        <v>0</v>
      </c>
      <c r="AK80" s="326"/>
      <c r="AL80" s="313">
        <f t="shared" si="61"/>
        <v>0</v>
      </c>
      <c r="AM80" s="345"/>
      <c r="AN80" s="313">
        <f t="shared" si="50"/>
        <v>0</v>
      </c>
      <c r="AO80" s="314">
        <f t="shared" si="62"/>
        <v>0</v>
      </c>
      <c r="AP80" s="315">
        <f>IF(OR(AND(B80="GRUP_A1",IF(IFERROR(MATCH(CONCATENATE("I",Tabel!$N$4),inst_performance,0),0)&gt;0,0,1)),B80="Grup_A5",B80="Grup_B1"),0,(AD80+AF80)*0.1)</f>
        <v>0</v>
      </c>
      <c r="AQ80" s="337"/>
      <c r="AR80" s="339"/>
      <c r="AS80" s="339"/>
      <c r="AT80" s="339"/>
      <c r="AU80" s="339"/>
      <c r="AV80" s="339"/>
      <c r="AW80" s="339"/>
      <c r="AX80" s="339"/>
      <c r="AY80" s="339"/>
      <c r="AZ80" s="339"/>
      <c r="BA80" s="339"/>
      <c r="BB80" s="339"/>
      <c r="BC80" s="339"/>
      <c r="BD80" s="339"/>
      <c r="BE80" s="339"/>
      <c r="BF80" s="339"/>
      <c r="BG80" s="315">
        <f t="shared" si="63"/>
        <v>0</v>
      </c>
      <c r="BH80" s="346">
        <f t="shared" si="64"/>
        <v>0</v>
      </c>
      <c r="BI80" s="315">
        <f t="shared" si="65"/>
        <v>0</v>
      </c>
      <c r="BJ80" s="341"/>
      <c r="BK80" s="315">
        <f t="shared" si="66"/>
        <v>0</v>
      </c>
      <c r="BL80" s="315">
        <f t="shared" si="67"/>
        <v>0</v>
      </c>
      <c r="BM80" s="340"/>
      <c r="BN80" s="342"/>
      <c r="BO80" s="343"/>
      <c r="BP80" s="340"/>
      <c r="BQ80" s="344"/>
      <c r="BR80" s="315">
        <f t="shared" si="68"/>
        <v>0</v>
      </c>
      <c r="BS80" s="344"/>
      <c r="BT80" s="344"/>
      <c r="BU80" s="344"/>
      <c r="BV80" s="344"/>
      <c r="BW80" s="315">
        <f t="shared" si="69"/>
        <v>0</v>
      </c>
      <c r="BX80" s="322"/>
      <c r="BY80" s="316"/>
    </row>
    <row r="81" spans="1:77" x14ac:dyDescent="0.25">
      <c r="A81" s="326"/>
      <c r="B81" s="307" t="str">
        <f t="shared" si="51"/>
        <v/>
      </c>
      <c r="C81" s="327"/>
      <c r="D81" s="307" t="str">
        <f t="shared" si="52"/>
        <v/>
      </c>
      <c r="E81" s="328"/>
      <c r="F81" s="329"/>
      <c r="G81" s="330" t="s">
        <v>86</v>
      </c>
      <c r="H81" s="308">
        <f t="shared" si="53"/>
        <v>0</v>
      </c>
      <c r="I81" s="323"/>
      <c r="J81" s="323"/>
      <c r="K81" s="309">
        <f t="shared" si="54"/>
        <v>0</v>
      </c>
      <c r="L81" s="328"/>
      <c r="M81" s="328"/>
      <c r="N81" s="328"/>
      <c r="O81" s="328"/>
      <c r="P81" s="331"/>
      <c r="Q81" s="331"/>
      <c r="R81" s="332"/>
      <c r="S81" s="333"/>
      <c r="T81" s="332"/>
      <c r="U81" s="333"/>
      <c r="V81" s="332"/>
      <c r="W81" s="333"/>
      <c r="X81" s="332"/>
      <c r="Y81" s="333"/>
      <c r="Z81" s="309">
        <f t="shared" si="55"/>
        <v>0</v>
      </c>
      <c r="AA81" s="310">
        <f t="shared" si="56"/>
        <v>0</v>
      </c>
      <c r="AB81" s="334"/>
      <c r="AC81" s="311">
        <f t="shared" si="49"/>
        <v>0</v>
      </c>
      <c r="AD81" s="312">
        <f t="shared" si="57"/>
        <v>0</v>
      </c>
      <c r="AE81" s="335"/>
      <c r="AF81" s="312">
        <f t="shared" si="58"/>
        <v>0</v>
      </c>
      <c r="AG81" s="326"/>
      <c r="AH81" s="313">
        <f t="shared" si="59"/>
        <v>0</v>
      </c>
      <c r="AI81" s="336"/>
      <c r="AJ81" s="313">
        <f t="shared" si="60"/>
        <v>0</v>
      </c>
      <c r="AK81" s="326"/>
      <c r="AL81" s="313">
        <f t="shared" si="61"/>
        <v>0</v>
      </c>
      <c r="AM81" s="345"/>
      <c r="AN81" s="313">
        <f t="shared" si="50"/>
        <v>0</v>
      </c>
      <c r="AO81" s="314">
        <f t="shared" si="62"/>
        <v>0</v>
      </c>
      <c r="AP81" s="315">
        <f>IF(OR(AND(B81="GRUP_A1",IF(IFERROR(MATCH(CONCATENATE("I",Tabel!$N$4),inst_performance,0),0)&gt;0,0,1)),B81="Grup_A5",B81="Grup_B1"),0,(AD81+AF81)*0.1)</f>
        <v>0</v>
      </c>
      <c r="AQ81" s="337"/>
      <c r="AR81" s="339"/>
      <c r="AS81" s="339"/>
      <c r="AT81" s="339"/>
      <c r="AU81" s="339"/>
      <c r="AV81" s="339"/>
      <c r="AW81" s="339"/>
      <c r="AX81" s="339"/>
      <c r="AY81" s="339"/>
      <c r="AZ81" s="339"/>
      <c r="BA81" s="339"/>
      <c r="BB81" s="339"/>
      <c r="BC81" s="339"/>
      <c r="BD81" s="339"/>
      <c r="BE81" s="339"/>
      <c r="BF81" s="339"/>
      <c r="BG81" s="315">
        <f t="shared" si="63"/>
        <v>0</v>
      </c>
      <c r="BH81" s="346">
        <f t="shared" si="64"/>
        <v>0</v>
      </c>
      <c r="BI81" s="315">
        <f t="shared" si="65"/>
        <v>0</v>
      </c>
      <c r="BJ81" s="341"/>
      <c r="BK81" s="315">
        <f t="shared" si="66"/>
        <v>0</v>
      </c>
      <c r="BL81" s="315">
        <f t="shared" si="67"/>
        <v>0</v>
      </c>
      <c r="BM81" s="340"/>
      <c r="BN81" s="342"/>
      <c r="BO81" s="343"/>
      <c r="BP81" s="340"/>
      <c r="BQ81" s="344"/>
      <c r="BR81" s="315">
        <f t="shared" si="68"/>
        <v>0</v>
      </c>
      <c r="BS81" s="344"/>
      <c r="BT81" s="344"/>
      <c r="BU81" s="344"/>
      <c r="BV81" s="344"/>
      <c r="BW81" s="315">
        <f t="shared" si="69"/>
        <v>0</v>
      </c>
      <c r="BX81" s="322"/>
      <c r="BY81" s="316"/>
    </row>
    <row r="82" spans="1:77" x14ac:dyDescent="0.25">
      <c r="A82" s="326"/>
      <c r="B82" s="307" t="str">
        <f t="shared" si="51"/>
        <v/>
      </c>
      <c r="C82" s="327"/>
      <c r="D82" s="307" t="str">
        <f t="shared" si="52"/>
        <v/>
      </c>
      <c r="E82" s="328"/>
      <c r="F82" s="329"/>
      <c r="G82" s="330" t="s">
        <v>86</v>
      </c>
      <c r="H82" s="308">
        <f t="shared" si="53"/>
        <v>0</v>
      </c>
      <c r="I82" s="323"/>
      <c r="J82" s="323"/>
      <c r="K82" s="309">
        <f t="shared" si="54"/>
        <v>0</v>
      </c>
      <c r="L82" s="328"/>
      <c r="M82" s="328"/>
      <c r="N82" s="328"/>
      <c r="O82" s="328"/>
      <c r="P82" s="331"/>
      <c r="Q82" s="331"/>
      <c r="R82" s="332"/>
      <c r="S82" s="333"/>
      <c r="T82" s="332"/>
      <c r="U82" s="333"/>
      <c r="V82" s="332"/>
      <c r="W82" s="333"/>
      <c r="X82" s="332"/>
      <c r="Y82" s="333"/>
      <c r="Z82" s="309">
        <f t="shared" si="55"/>
        <v>0</v>
      </c>
      <c r="AA82" s="310">
        <f t="shared" si="56"/>
        <v>0</v>
      </c>
      <c r="AB82" s="334"/>
      <c r="AC82" s="311">
        <f t="shared" si="49"/>
        <v>0</v>
      </c>
      <c r="AD82" s="312">
        <f t="shared" si="57"/>
        <v>0</v>
      </c>
      <c r="AE82" s="335"/>
      <c r="AF82" s="312">
        <f t="shared" si="58"/>
        <v>0</v>
      </c>
      <c r="AG82" s="326"/>
      <c r="AH82" s="313">
        <f t="shared" si="59"/>
        <v>0</v>
      </c>
      <c r="AI82" s="336"/>
      <c r="AJ82" s="313">
        <f t="shared" si="60"/>
        <v>0</v>
      </c>
      <c r="AK82" s="326"/>
      <c r="AL82" s="313">
        <f t="shared" si="61"/>
        <v>0</v>
      </c>
      <c r="AM82" s="345"/>
      <c r="AN82" s="313">
        <f t="shared" si="50"/>
        <v>0</v>
      </c>
      <c r="AO82" s="314">
        <f t="shared" si="62"/>
        <v>0</v>
      </c>
      <c r="AP82" s="315">
        <f>IF(OR(AND(B82="GRUP_A1",IF(IFERROR(MATCH(CONCATENATE("I",Tabel!$N$4),inst_performance,0),0)&gt;0,0,1)),B82="Grup_A5",B82="Grup_B1"),0,(AD82+AF82)*0.1)</f>
        <v>0</v>
      </c>
      <c r="AQ82" s="337"/>
      <c r="AR82" s="339"/>
      <c r="AS82" s="339"/>
      <c r="AT82" s="339"/>
      <c r="AU82" s="339"/>
      <c r="AV82" s="339"/>
      <c r="AW82" s="339"/>
      <c r="AX82" s="339"/>
      <c r="AY82" s="339"/>
      <c r="AZ82" s="339"/>
      <c r="BA82" s="339"/>
      <c r="BB82" s="339"/>
      <c r="BC82" s="339"/>
      <c r="BD82" s="339"/>
      <c r="BE82" s="339"/>
      <c r="BF82" s="339"/>
      <c r="BG82" s="315">
        <f t="shared" si="63"/>
        <v>0</v>
      </c>
      <c r="BH82" s="346">
        <f t="shared" si="64"/>
        <v>0</v>
      </c>
      <c r="BI82" s="315">
        <f t="shared" si="65"/>
        <v>0</v>
      </c>
      <c r="BJ82" s="341"/>
      <c r="BK82" s="315">
        <f t="shared" si="66"/>
        <v>0</v>
      </c>
      <c r="BL82" s="315">
        <f t="shared" si="67"/>
        <v>0</v>
      </c>
      <c r="BM82" s="340"/>
      <c r="BN82" s="342"/>
      <c r="BO82" s="343"/>
      <c r="BP82" s="340"/>
      <c r="BQ82" s="344"/>
      <c r="BR82" s="315">
        <f t="shared" si="68"/>
        <v>0</v>
      </c>
      <c r="BS82" s="344"/>
      <c r="BT82" s="344"/>
      <c r="BU82" s="344"/>
      <c r="BV82" s="344"/>
      <c r="BW82" s="315">
        <f t="shared" si="69"/>
        <v>0</v>
      </c>
      <c r="BX82" s="322"/>
      <c r="BY82" s="316"/>
    </row>
    <row r="83" spans="1:77" x14ac:dyDescent="0.25">
      <c r="A83" s="326"/>
      <c r="B83" s="307" t="str">
        <f t="shared" si="51"/>
        <v/>
      </c>
      <c r="C83" s="327"/>
      <c r="D83" s="307" t="str">
        <f t="shared" si="52"/>
        <v/>
      </c>
      <c r="E83" s="328"/>
      <c r="F83" s="329"/>
      <c r="G83" s="330" t="s">
        <v>86</v>
      </c>
      <c r="H83" s="308">
        <f t="shared" si="53"/>
        <v>0</v>
      </c>
      <c r="I83" s="323"/>
      <c r="J83" s="323"/>
      <c r="K83" s="309">
        <f t="shared" si="54"/>
        <v>0</v>
      </c>
      <c r="L83" s="328"/>
      <c r="M83" s="328"/>
      <c r="N83" s="328"/>
      <c r="O83" s="328"/>
      <c r="P83" s="331"/>
      <c r="Q83" s="331"/>
      <c r="R83" s="332"/>
      <c r="S83" s="333"/>
      <c r="T83" s="332"/>
      <c r="U83" s="333"/>
      <c r="V83" s="332"/>
      <c r="W83" s="333"/>
      <c r="X83" s="332"/>
      <c r="Y83" s="333"/>
      <c r="Z83" s="309">
        <f t="shared" si="55"/>
        <v>0</v>
      </c>
      <c r="AA83" s="310">
        <f t="shared" si="56"/>
        <v>0</v>
      </c>
      <c r="AB83" s="334"/>
      <c r="AC83" s="311">
        <f t="shared" si="49"/>
        <v>0</v>
      </c>
      <c r="AD83" s="312">
        <f t="shared" si="57"/>
        <v>0</v>
      </c>
      <c r="AE83" s="335"/>
      <c r="AF83" s="312">
        <f t="shared" si="58"/>
        <v>0</v>
      </c>
      <c r="AG83" s="326"/>
      <c r="AH83" s="313">
        <f t="shared" si="59"/>
        <v>0</v>
      </c>
      <c r="AI83" s="336"/>
      <c r="AJ83" s="313">
        <f t="shared" si="60"/>
        <v>0</v>
      </c>
      <c r="AK83" s="326"/>
      <c r="AL83" s="313">
        <f t="shared" si="61"/>
        <v>0</v>
      </c>
      <c r="AM83" s="345"/>
      <c r="AN83" s="313">
        <f t="shared" si="50"/>
        <v>0</v>
      </c>
      <c r="AO83" s="314">
        <f t="shared" si="62"/>
        <v>0</v>
      </c>
      <c r="AP83" s="315">
        <f>IF(OR(AND(B83="GRUP_A1",IF(IFERROR(MATCH(CONCATENATE("I",Tabel!$N$4),inst_performance,0),0)&gt;0,0,1)),B83="Grup_A5",B83="Grup_B1"),0,(AD83+AF83)*0.1)</f>
        <v>0</v>
      </c>
      <c r="AQ83" s="337"/>
      <c r="AR83" s="339"/>
      <c r="AS83" s="339"/>
      <c r="AT83" s="339"/>
      <c r="AU83" s="339"/>
      <c r="AV83" s="339"/>
      <c r="AW83" s="339"/>
      <c r="AX83" s="339"/>
      <c r="AY83" s="339"/>
      <c r="AZ83" s="339"/>
      <c r="BA83" s="339"/>
      <c r="BB83" s="339"/>
      <c r="BC83" s="339"/>
      <c r="BD83" s="339"/>
      <c r="BE83" s="339"/>
      <c r="BF83" s="339"/>
      <c r="BG83" s="315">
        <f t="shared" si="63"/>
        <v>0</v>
      </c>
      <c r="BH83" s="346">
        <f t="shared" si="64"/>
        <v>0</v>
      </c>
      <c r="BI83" s="315">
        <f t="shared" si="65"/>
        <v>0</v>
      </c>
      <c r="BJ83" s="341"/>
      <c r="BK83" s="315">
        <f t="shared" si="66"/>
        <v>0</v>
      </c>
      <c r="BL83" s="315">
        <f t="shared" si="67"/>
        <v>0</v>
      </c>
      <c r="BM83" s="340"/>
      <c r="BN83" s="342"/>
      <c r="BO83" s="343"/>
      <c r="BP83" s="340"/>
      <c r="BQ83" s="344"/>
      <c r="BR83" s="315">
        <f t="shared" si="68"/>
        <v>0</v>
      </c>
      <c r="BS83" s="344"/>
      <c r="BT83" s="344"/>
      <c r="BU83" s="344"/>
      <c r="BV83" s="344"/>
      <c r="BW83" s="315">
        <f t="shared" si="69"/>
        <v>0</v>
      </c>
      <c r="BX83" s="322"/>
      <c r="BY83" s="316"/>
    </row>
    <row r="84" spans="1:77" x14ac:dyDescent="0.25">
      <c r="A84" s="326"/>
      <c r="B84" s="307" t="str">
        <f t="shared" si="51"/>
        <v/>
      </c>
      <c r="C84" s="327"/>
      <c r="D84" s="307" t="str">
        <f t="shared" si="52"/>
        <v/>
      </c>
      <c r="E84" s="328"/>
      <c r="F84" s="329"/>
      <c r="G84" s="330" t="s">
        <v>86</v>
      </c>
      <c r="H84" s="308">
        <f t="shared" si="53"/>
        <v>0</v>
      </c>
      <c r="I84" s="323"/>
      <c r="J84" s="323"/>
      <c r="K84" s="309">
        <f t="shared" si="54"/>
        <v>0</v>
      </c>
      <c r="L84" s="328"/>
      <c r="M84" s="328"/>
      <c r="N84" s="328"/>
      <c r="O84" s="328"/>
      <c r="P84" s="331"/>
      <c r="Q84" s="331"/>
      <c r="R84" s="332"/>
      <c r="S84" s="333"/>
      <c r="T84" s="332"/>
      <c r="U84" s="333"/>
      <c r="V84" s="332"/>
      <c r="W84" s="333"/>
      <c r="X84" s="332"/>
      <c r="Y84" s="333"/>
      <c r="Z84" s="309">
        <f t="shared" si="55"/>
        <v>0</v>
      </c>
      <c r="AA84" s="310">
        <f t="shared" si="56"/>
        <v>0</v>
      </c>
      <c r="AB84" s="334"/>
      <c r="AC84" s="311">
        <f t="shared" si="49"/>
        <v>0</v>
      </c>
      <c r="AD84" s="312">
        <f t="shared" si="57"/>
        <v>0</v>
      </c>
      <c r="AE84" s="335"/>
      <c r="AF84" s="312">
        <f t="shared" si="58"/>
        <v>0</v>
      </c>
      <c r="AG84" s="326"/>
      <c r="AH84" s="313">
        <f t="shared" si="59"/>
        <v>0</v>
      </c>
      <c r="AI84" s="336"/>
      <c r="AJ84" s="313">
        <f t="shared" si="60"/>
        <v>0</v>
      </c>
      <c r="AK84" s="326"/>
      <c r="AL84" s="313">
        <f t="shared" si="61"/>
        <v>0</v>
      </c>
      <c r="AM84" s="345"/>
      <c r="AN84" s="313">
        <f t="shared" si="50"/>
        <v>0</v>
      </c>
      <c r="AO84" s="314">
        <f t="shared" si="62"/>
        <v>0</v>
      </c>
      <c r="AP84" s="315">
        <f>IF(OR(AND(B84="GRUP_A1",IF(IFERROR(MATCH(CONCATENATE("I",Tabel!$N$4),inst_performance,0),0)&gt;0,0,1)),B84="Grup_A5",B84="Grup_B1"),0,(AD84+AF84)*0.1)</f>
        <v>0</v>
      </c>
      <c r="AQ84" s="337"/>
      <c r="AR84" s="339"/>
      <c r="AS84" s="339"/>
      <c r="AT84" s="339"/>
      <c r="AU84" s="339"/>
      <c r="AV84" s="339"/>
      <c r="AW84" s="339"/>
      <c r="AX84" s="339"/>
      <c r="AY84" s="339"/>
      <c r="AZ84" s="339"/>
      <c r="BA84" s="339"/>
      <c r="BB84" s="339"/>
      <c r="BC84" s="339"/>
      <c r="BD84" s="339"/>
      <c r="BE84" s="339"/>
      <c r="BF84" s="339"/>
      <c r="BG84" s="315">
        <f t="shared" si="63"/>
        <v>0</v>
      </c>
      <c r="BH84" s="346">
        <f t="shared" si="64"/>
        <v>0</v>
      </c>
      <c r="BI84" s="315">
        <f t="shared" si="65"/>
        <v>0</v>
      </c>
      <c r="BJ84" s="341"/>
      <c r="BK84" s="315">
        <f t="shared" si="66"/>
        <v>0</v>
      </c>
      <c r="BL84" s="315">
        <f t="shared" si="67"/>
        <v>0</v>
      </c>
      <c r="BM84" s="340"/>
      <c r="BN84" s="342"/>
      <c r="BO84" s="343"/>
      <c r="BP84" s="340"/>
      <c r="BQ84" s="344"/>
      <c r="BR84" s="315">
        <f t="shared" si="68"/>
        <v>0</v>
      </c>
      <c r="BS84" s="344"/>
      <c r="BT84" s="344"/>
      <c r="BU84" s="344"/>
      <c r="BV84" s="344"/>
      <c r="BW84" s="315">
        <f t="shared" si="69"/>
        <v>0</v>
      </c>
      <c r="BX84" s="322"/>
      <c r="BY84" s="316"/>
    </row>
    <row r="85" spans="1:77" x14ac:dyDescent="0.25">
      <c r="A85" s="326"/>
      <c r="B85" s="307" t="str">
        <f t="shared" si="51"/>
        <v/>
      </c>
      <c r="C85" s="327"/>
      <c r="D85" s="307" t="str">
        <f t="shared" si="52"/>
        <v/>
      </c>
      <c r="E85" s="328"/>
      <c r="F85" s="329"/>
      <c r="G85" s="330" t="s">
        <v>86</v>
      </c>
      <c r="H85" s="308">
        <f t="shared" si="53"/>
        <v>0</v>
      </c>
      <c r="I85" s="323"/>
      <c r="J85" s="323"/>
      <c r="K85" s="309">
        <f t="shared" si="54"/>
        <v>0</v>
      </c>
      <c r="L85" s="328"/>
      <c r="M85" s="328"/>
      <c r="N85" s="328"/>
      <c r="O85" s="328"/>
      <c r="P85" s="331"/>
      <c r="Q85" s="331"/>
      <c r="R85" s="332"/>
      <c r="S85" s="333"/>
      <c r="T85" s="332"/>
      <c r="U85" s="333"/>
      <c r="V85" s="332"/>
      <c r="W85" s="333"/>
      <c r="X85" s="332"/>
      <c r="Y85" s="333"/>
      <c r="Z85" s="309">
        <f t="shared" si="55"/>
        <v>0</v>
      </c>
      <c r="AA85" s="310">
        <f t="shared" si="56"/>
        <v>0</v>
      </c>
      <c r="AB85" s="334"/>
      <c r="AC85" s="311">
        <f t="shared" si="49"/>
        <v>0</v>
      </c>
      <c r="AD85" s="312">
        <f t="shared" si="57"/>
        <v>0</v>
      </c>
      <c r="AE85" s="335"/>
      <c r="AF85" s="312">
        <f t="shared" si="58"/>
        <v>0</v>
      </c>
      <c r="AG85" s="326"/>
      <c r="AH85" s="313">
        <f t="shared" si="59"/>
        <v>0</v>
      </c>
      <c r="AI85" s="336"/>
      <c r="AJ85" s="313">
        <f t="shared" si="60"/>
        <v>0</v>
      </c>
      <c r="AK85" s="326"/>
      <c r="AL85" s="313">
        <f t="shared" si="61"/>
        <v>0</v>
      </c>
      <c r="AM85" s="345"/>
      <c r="AN85" s="313">
        <f t="shared" si="50"/>
        <v>0</v>
      </c>
      <c r="AO85" s="314">
        <f t="shared" si="62"/>
        <v>0</v>
      </c>
      <c r="AP85" s="315">
        <f>IF(OR(AND(B85="GRUP_A1",IF(IFERROR(MATCH(CONCATENATE("I",Tabel!$N$4),inst_performance,0),0)&gt;0,0,1)),B85="Grup_A5",B85="Grup_B1"),0,(AD85+AF85)*0.1)</f>
        <v>0</v>
      </c>
      <c r="AQ85" s="337"/>
      <c r="AR85" s="339"/>
      <c r="AS85" s="339"/>
      <c r="AT85" s="339"/>
      <c r="AU85" s="339"/>
      <c r="AV85" s="339"/>
      <c r="AW85" s="339"/>
      <c r="AX85" s="339"/>
      <c r="AY85" s="339"/>
      <c r="AZ85" s="339"/>
      <c r="BA85" s="339"/>
      <c r="BB85" s="339"/>
      <c r="BC85" s="339"/>
      <c r="BD85" s="339"/>
      <c r="BE85" s="339"/>
      <c r="BF85" s="339"/>
      <c r="BG85" s="315">
        <f t="shared" si="63"/>
        <v>0</v>
      </c>
      <c r="BH85" s="346">
        <f t="shared" si="64"/>
        <v>0</v>
      </c>
      <c r="BI85" s="315">
        <f t="shared" si="65"/>
        <v>0</v>
      </c>
      <c r="BJ85" s="341"/>
      <c r="BK85" s="315">
        <f t="shared" si="66"/>
        <v>0</v>
      </c>
      <c r="BL85" s="315">
        <f t="shared" si="67"/>
        <v>0</v>
      </c>
      <c r="BM85" s="340"/>
      <c r="BN85" s="342"/>
      <c r="BO85" s="343"/>
      <c r="BP85" s="340"/>
      <c r="BQ85" s="344"/>
      <c r="BR85" s="315">
        <f t="shared" si="68"/>
        <v>0</v>
      </c>
      <c r="BS85" s="344"/>
      <c r="BT85" s="344"/>
      <c r="BU85" s="344"/>
      <c r="BV85" s="344"/>
      <c r="BW85" s="315">
        <f t="shared" si="69"/>
        <v>0</v>
      </c>
      <c r="BX85" s="322"/>
      <c r="BY85" s="316"/>
    </row>
    <row r="86" spans="1:77" x14ac:dyDescent="0.25">
      <c r="A86" s="326"/>
      <c r="B86" s="307" t="str">
        <f t="shared" si="51"/>
        <v/>
      </c>
      <c r="C86" s="327"/>
      <c r="D86" s="307" t="str">
        <f t="shared" si="52"/>
        <v/>
      </c>
      <c r="E86" s="328"/>
      <c r="F86" s="329"/>
      <c r="G86" s="330" t="s">
        <v>86</v>
      </c>
      <c r="H86" s="308">
        <f t="shared" si="53"/>
        <v>0</v>
      </c>
      <c r="I86" s="323"/>
      <c r="J86" s="323"/>
      <c r="K86" s="309">
        <f t="shared" si="54"/>
        <v>0</v>
      </c>
      <c r="L86" s="328"/>
      <c r="M86" s="328"/>
      <c r="N86" s="328"/>
      <c r="O86" s="328"/>
      <c r="P86" s="331"/>
      <c r="Q86" s="331"/>
      <c r="R86" s="332"/>
      <c r="S86" s="333"/>
      <c r="T86" s="332"/>
      <c r="U86" s="333"/>
      <c r="V86" s="332"/>
      <c r="W86" s="333"/>
      <c r="X86" s="332"/>
      <c r="Y86" s="333"/>
      <c r="Z86" s="309">
        <f t="shared" si="55"/>
        <v>0</v>
      </c>
      <c r="AA86" s="310">
        <f t="shared" si="56"/>
        <v>0</v>
      </c>
      <c r="AB86" s="334"/>
      <c r="AC86" s="311">
        <f t="shared" si="49"/>
        <v>0</v>
      </c>
      <c r="AD86" s="312">
        <f t="shared" si="57"/>
        <v>0</v>
      </c>
      <c r="AE86" s="335"/>
      <c r="AF86" s="312">
        <f t="shared" si="58"/>
        <v>0</v>
      </c>
      <c r="AG86" s="326"/>
      <c r="AH86" s="313">
        <f t="shared" si="59"/>
        <v>0</v>
      </c>
      <c r="AI86" s="336"/>
      <c r="AJ86" s="313">
        <f t="shared" si="60"/>
        <v>0</v>
      </c>
      <c r="AK86" s="326"/>
      <c r="AL86" s="313">
        <f t="shared" si="61"/>
        <v>0</v>
      </c>
      <c r="AM86" s="345"/>
      <c r="AN86" s="313">
        <f t="shared" si="50"/>
        <v>0</v>
      </c>
      <c r="AO86" s="314">
        <f t="shared" si="62"/>
        <v>0</v>
      </c>
      <c r="AP86" s="315">
        <f>IF(OR(AND(B86="GRUP_A1",IF(IFERROR(MATCH(CONCATENATE("I",Tabel!$N$4),inst_performance,0),0)&gt;0,0,1)),B86="Grup_A5",B86="Grup_B1"),0,(AD86+AF86)*0.1)</f>
        <v>0</v>
      </c>
      <c r="AQ86" s="337"/>
      <c r="AR86" s="339"/>
      <c r="AS86" s="339"/>
      <c r="AT86" s="339"/>
      <c r="AU86" s="339"/>
      <c r="AV86" s="339"/>
      <c r="AW86" s="339"/>
      <c r="AX86" s="339"/>
      <c r="AY86" s="339"/>
      <c r="AZ86" s="339"/>
      <c r="BA86" s="339"/>
      <c r="BB86" s="339"/>
      <c r="BC86" s="339"/>
      <c r="BD86" s="339"/>
      <c r="BE86" s="339"/>
      <c r="BF86" s="339"/>
      <c r="BG86" s="315">
        <f t="shared" si="63"/>
        <v>0</v>
      </c>
      <c r="BH86" s="346">
        <f t="shared" si="64"/>
        <v>0</v>
      </c>
      <c r="BI86" s="315">
        <f t="shared" si="65"/>
        <v>0</v>
      </c>
      <c r="BJ86" s="341"/>
      <c r="BK86" s="315">
        <f t="shared" si="66"/>
        <v>0</v>
      </c>
      <c r="BL86" s="315">
        <f t="shared" si="67"/>
        <v>0</v>
      </c>
      <c r="BM86" s="340"/>
      <c r="BN86" s="342"/>
      <c r="BO86" s="343"/>
      <c r="BP86" s="340"/>
      <c r="BQ86" s="344"/>
      <c r="BR86" s="315">
        <f t="shared" si="68"/>
        <v>0</v>
      </c>
      <c r="BS86" s="344"/>
      <c r="BT86" s="344"/>
      <c r="BU86" s="344"/>
      <c r="BV86" s="344"/>
      <c r="BW86" s="315">
        <f t="shared" si="69"/>
        <v>0</v>
      </c>
      <c r="BX86" s="322"/>
      <c r="BY86" s="316"/>
    </row>
    <row r="87" spans="1:77" x14ac:dyDescent="0.25">
      <c r="A87" s="326"/>
      <c r="B87" s="307" t="str">
        <f t="shared" si="51"/>
        <v/>
      </c>
      <c r="C87" s="327"/>
      <c r="D87" s="307" t="str">
        <f t="shared" si="52"/>
        <v/>
      </c>
      <c r="E87" s="328"/>
      <c r="F87" s="329"/>
      <c r="G87" s="330" t="s">
        <v>86</v>
      </c>
      <c r="H87" s="308">
        <f t="shared" si="53"/>
        <v>0</v>
      </c>
      <c r="I87" s="323"/>
      <c r="J87" s="323"/>
      <c r="K87" s="309">
        <f t="shared" si="54"/>
        <v>0</v>
      </c>
      <c r="L87" s="328"/>
      <c r="M87" s="328"/>
      <c r="N87" s="328"/>
      <c r="O87" s="328"/>
      <c r="P87" s="331"/>
      <c r="Q87" s="331"/>
      <c r="R87" s="332"/>
      <c r="S87" s="333"/>
      <c r="T87" s="332"/>
      <c r="U87" s="333"/>
      <c r="V87" s="332"/>
      <c r="W87" s="333"/>
      <c r="X87" s="332"/>
      <c r="Y87" s="333"/>
      <c r="Z87" s="309">
        <f t="shared" si="55"/>
        <v>0</v>
      </c>
      <c r="AA87" s="310">
        <f t="shared" si="56"/>
        <v>0</v>
      </c>
      <c r="AB87" s="334"/>
      <c r="AC87" s="311">
        <f t="shared" si="49"/>
        <v>0</v>
      </c>
      <c r="AD87" s="312">
        <f t="shared" si="57"/>
        <v>0</v>
      </c>
      <c r="AE87" s="335"/>
      <c r="AF87" s="312">
        <f t="shared" si="58"/>
        <v>0</v>
      </c>
      <c r="AG87" s="326"/>
      <c r="AH87" s="313">
        <f t="shared" si="59"/>
        <v>0</v>
      </c>
      <c r="AI87" s="336"/>
      <c r="AJ87" s="313">
        <f t="shared" si="60"/>
        <v>0</v>
      </c>
      <c r="AK87" s="326"/>
      <c r="AL87" s="313">
        <f t="shared" si="61"/>
        <v>0</v>
      </c>
      <c r="AM87" s="345"/>
      <c r="AN87" s="313">
        <f t="shared" si="50"/>
        <v>0</v>
      </c>
      <c r="AO87" s="314">
        <f t="shared" si="62"/>
        <v>0</v>
      </c>
      <c r="AP87" s="315">
        <f>IF(OR(AND(B87="GRUP_A1",IF(IFERROR(MATCH(CONCATENATE("I",Tabel!$N$4),inst_performance,0),0)&gt;0,0,1)),B87="Grup_A5",B87="Grup_B1"),0,(AD87+AF87)*0.1)</f>
        <v>0</v>
      </c>
      <c r="AQ87" s="337"/>
      <c r="AR87" s="339"/>
      <c r="AS87" s="339"/>
      <c r="AT87" s="339"/>
      <c r="AU87" s="339"/>
      <c r="AV87" s="339"/>
      <c r="AW87" s="339"/>
      <c r="AX87" s="339"/>
      <c r="AY87" s="339"/>
      <c r="AZ87" s="339"/>
      <c r="BA87" s="339"/>
      <c r="BB87" s="339"/>
      <c r="BC87" s="339"/>
      <c r="BD87" s="339"/>
      <c r="BE87" s="339"/>
      <c r="BF87" s="339"/>
      <c r="BG87" s="315">
        <f t="shared" si="63"/>
        <v>0</v>
      </c>
      <c r="BH87" s="346">
        <f t="shared" si="64"/>
        <v>0</v>
      </c>
      <c r="BI87" s="315">
        <f t="shared" si="65"/>
        <v>0</v>
      </c>
      <c r="BJ87" s="341"/>
      <c r="BK87" s="315">
        <f t="shared" si="66"/>
        <v>0</v>
      </c>
      <c r="BL87" s="315">
        <f t="shared" si="67"/>
        <v>0</v>
      </c>
      <c r="BM87" s="340"/>
      <c r="BN87" s="342"/>
      <c r="BO87" s="343"/>
      <c r="BP87" s="340"/>
      <c r="BQ87" s="344"/>
      <c r="BR87" s="315">
        <f t="shared" si="68"/>
        <v>0</v>
      </c>
      <c r="BS87" s="344"/>
      <c r="BT87" s="344"/>
      <c r="BU87" s="344"/>
      <c r="BV87" s="344"/>
      <c r="BW87" s="315">
        <f t="shared" si="69"/>
        <v>0</v>
      </c>
      <c r="BX87" s="322"/>
      <c r="BY87" s="316"/>
    </row>
    <row r="88" spans="1:77" x14ac:dyDescent="0.25">
      <c r="A88" s="326"/>
      <c r="B88" s="307" t="str">
        <f t="shared" si="51"/>
        <v/>
      </c>
      <c r="C88" s="327"/>
      <c r="D88" s="307" t="str">
        <f t="shared" si="52"/>
        <v/>
      </c>
      <c r="E88" s="328"/>
      <c r="F88" s="329"/>
      <c r="G88" s="330" t="s">
        <v>86</v>
      </c>
      <c r="H88" s="308">
        <f t="shared" si="53"/>
        <v>0</v>
      </c>
      <c r="I88" s="323"/>
      <c r="J88" s="323"/>
      <c r="K88" s="309">
        <f t="shared" si="54"/>
        <v>0</v>
      </c>
      <c r="L88" s="328"/>
      <c r="M88" s="328"/>
      <c r="N88" s="328"/>
      <c r="O88" s="328"/>
      <c r="P88" s="331"/>
      <c r="Q88" s="331"/>
      <c r="R88" s="332"/>
      <c r="S88" s="333"/>
      <c r="T88" s="332"/>
      <c r="U88" s="333"/>
      <c r="V88" s="332"/>
      <c r="W88" s="333"/>
      <c r="X88" s="332"/>
      <c r="Y88" s="333"/>
      <c r="Z88" s="309">
        <f t="shared" si="55"/>
        <v>0</v>
      </c>
      <c r="AA88" s="310">
        <f t="shared" si="56"/>
        <v>0</v>
      </c>
      <c r="AB88" s="334"/>
      <c r="AC88" s="311">
        <f t="shared" si="49"/>
        <v>0</v>
      </c>
      <c r="AD88" s="312">
        <f t="shared" si="57"/>
        <v>0</v>
      </c>
      <c r="AE88" s="335"/>
      <c r="AF88" s="312">
        <f t="shared" si="58"/>
        <v>0</v>
      </c>
      <c r="AG88" s="326"/>
      <c r="AH88" s="313">
        <f t="shared" si="59"/>
        <v>0</v>
      </c>
      <c r="AI88" s="336"/>
      <c r="AJ88" s="313">
        <f t="shared" si="60"/>
        <v>0</v>
      </c>
      <c r="AK88" s="326"/>
      <c r="AL88" s="313">
        <f t="shared" si="61"/>
        <v>0</v>
      </c>
      <c r="AM88" s="345"/>
      <c r="AN88" s="313">
        <f t="shared" si="50"/>
        <v>0</v>
      </c>
      <c r="AO88" s="314">
        <f t="shared" si="62"/>
        <v>0</v>
      </c>
      <c r="AP88" s="315">
        <f>IF(OR(AND(B88="GRUP_A1",IF(IFERROR(MATCH(CONCATENATE("I",Tabel!$N$4),inst_performance,0),0)&gt;0,0,1)),B88="Grup_A5",B88="Grup_B1"),0,(AD88+AF88)*0.1)</f>
        <v>0</v>
      </c>
      <c r="AQ88" s="337"/>
      <c r="AR88" s="339"/>
      <c r="AS88" s="339"/>
      <c r="AT88" s="339"/>
      <c r="AU88" s="339"/>
      <c r="AV88" s="339"/>
      <c r="AW88" s="339"/>
      <c r="AX88" s="339"/>
      <c r="AY88" s="339"/>
      <c r="AZ88" s="339"/>
      <c r="BA88" s="339"/>
      <c r="BB88" s="339"/>
      <c r="BC88" s="339"/>
      <c r="BD88" s="339"/>
      <c r="BE88" s="339"/>
      <c r="BF88" s="339"/>
      <c r="BG88" s="315">
        <f t="shared" si="63"/>
        <v>0</v>
      </c>
      <c r="BH88" s="346">
        <f t="shared" si="64"/>
        <v>0</v>
      </c>
      <c r="BI88" s="315">
        <f t="shared" si="65"/>
        <v>0</v>
      </c>
      <c r="BJ88" s="341"/>
      <c r="BK88" s="315">
        <f t="shared" si="66"/>
        <v>0</v>
      </c>
      <c r="BL88" s="315">
        <f t="shared" si="67"/>
        <v>0</v>
      </c>
      <c r="BM88" s="340"/>
      <c r="BN88" s="342"/>
      <c r="BO88" s="343"/>
      <c r="BP88" s="340"/>
      <c r="BQ88" s="344"/>
      <c r="BR88" s="315">
        <f t="shared" si="68"/>
        <v>0</v>
      </c>
      <c r="BS88" s="344"/>
      <c r="BT88" s="344"/>
      <c r="BU88" s="344"/>
      <c r="BV88" s="344"/>
      <c r="BW88" s="315">
        <f t="shared" si="69"/>
        <v>0</v>
      </c>
      <c r="BX88" s="322"/>
      <c r="BY88" s="316"/>
    </row>
    <row r="89" spans="1:77" x14ac:dyDescent="0.25">
      <c r="A89" s="326"/>
      <c r="B89" s="307" t="str">
        <f t="shared" si="51"/>
        <v/>
      </c>
      <c r="C89" s="327"/>
      <c r="D89" s="307" t="str">
        <f t="shared" si="52"/>
        <v/>
      </c>
      <c r="E89" s="328"/>
      <c r="F89" s="329"/>
      <c r="G89" s="330" t="s">
        <v>86</v>
      </c>
      <c r="H89" s="308">
        <f t="shared" si="53"/>
        <v>0</v>
      </c>
      <c r="I89" s="323"/>
      <c r="J89" s="323"/>
      <c r="K89" s="309">
        <f t="shared" si="54"/>
        <v>0</v>
      </c>
      <c r="L89" s="328"/>
      <c r="M89" s="328"/>
      <c r="N89" s="328"/>
      <c r="O89" s="328"/>
      <c r="P89" s="331"/>
      <c r="Q89" s="331"/>
      <c r="R89" s="332"/>
      <c r="S89" s="333"/>
      <c r="T89" s="332"/>
      <c r="U89" s="333"/>
      <c r="V89" s="332"/>
      <c r="W89" s="333"/>
      <c r="X89" s="332"/>
      <c r="Y89" s="333"/>
      <c r="Z89" s="309">
        <f t="shared" si="55"/>
        <v>0</v>
      </c>
      <c r="AA89" s="310">
        <f t="shared" si="56"/>
        <v>0</v>
      </c>
      <c r="AB89" s="334"/>
      <c r="AC89" s="311">
        <f t="shared" si="49"/>
        <v>0</v>
      </c>
      <c r="AD89" s="312">
        <f t="shared" si="57"/>
        <v>0</v>
      </c>
      <c r="AE89" s="335"/>
      <c r="AF89" s="312">
        <f t="shared" si="58"/>
        <v>0</v>
      </c>
      <c r="AG89" s="326"/>
      <c r="AH89" s="313">
        <f t="shared" si="59"/>
        <v>0</v>
      </c>
      <c r="AI89" s="336"/>
      <c r="AJ89" s="313">
        <f t="shared" si="60"/>
        <v>0</v>
      </c>
      <c r="AK89" s="326"/>
      <c r="AL89" s="313">
        <f t="shared" si="61"/>
        <v>0</v>
      </c>
      <c r="AM89" s="345"/>
      <c r="AN89" s="313">
        <f t="shared" si="50"/>
        <v>0</v>
      </c>
      <c r="AO89" s="314">
        <f t="shared" si="62"/>
        <v>0</v>
      </c>
      <c r="AP89" s="315">
        <f>IF(OR(AND(B89="GRUP_A1",IF(IFERROR(MATCH(CONCATENATE("I",Tabel!$N$4),inst_performance,0),0)&gt;0,0,1)),B89="Grup_A5",B89="Grup_B1"),0,(AD89+AF89)*0.1)</f>
        <v>0</v>
      </c>
      <c r="AQ89" s="337"/>
      <c r="AR89" s="339"/>
      <c r="AS89" s="339"/>
      <c r="AT89" s="339"/>
      <c r="AU89" s="339"/>
      <c r="AV89" s="339"/>
      <c r="AW89" s="339"/>
      <c r="AX89" s="339"/>
      <c r="AY89" s="339"/>
      <c r="AZ89" s="339"/>
      <c r="BA89" s="339"/>
      <c r="BB89" s="339"/>
      <c r="BC89" s="339"/>
      <c r="BD89" s="339"/>
      <c r="BE89" s="339"/>
      <c r="BF89" s="339"/>
      <c r="BG89" s="315">
        <f t="shared" si="63"/>
        <v>0</v>
      </c>
      <c r="BH89" s="346">
        <f t="shared" si="64"/>
        <v>0</v>
      </c>
      <c r="BI89" s="315">
        <f t="shared" si="65"/>
        <v>0</v>
      </c>
      <c r="BJ89" s="341"/>
      <c r="BK89" s="315">
        <f t="shared" si="66"/>
        <v>0</v>
      </c>
      <c r="BL89" s="315">
        <f t="shared" si="67"/>
        <v>0</v>
      </c>
      <c r="BM89" s="340"/>
      <c r="BN89" s="342"/>
      <c r="BO89" s="343"/>
      <c r="BP89" s="340"/>
      <c r="BQ89" s="344"/>
      <c r="BR89" s="315">
        <f t="shared" si="68"/>
        <v>0</v>
      </c>
      <c r="BS89" s="344"/>
      <c r="BT89" s="344"/>
      <c r="BU89" s="344"/>
      <c r="BV89" s="344"/>
      <c r="BW89" s="315">
        <f t="shared" si="69"/>
        <v>0</v>
      </c>
      <c r="BX89" s="322"/>
      <c r="BY89" s="316"/>
    </row>
    <row r="90" spans="1:77" x14ac:dyDescent="0.25">
      <c r="A90" s="326"/>
      <c r="B90" s="307" t="str">
        <f t="shared" si="51"/>
        <v/>
      </c>
      <c r="C90" s="327"/>
      <c r="D90" s="307" t="str">
        <f t="shared" si="52"/>
        <v/>
      </c>
      <c r="E90" s="328"/>
      <c r="F90" s="329"/>
      <c r="G90" s="330" t="s">
        <v>86</v>
      </c>
      <c r="H90" s="308">
        <f t="shared" si="53"/>
        <v>0</v>
      </c>
      <c r="I90" s="323"/>
      <c r="J90" s="323"/>
      <c r="K90" s="309">
        <f t="shared" si="54"/>
        <v>0</v>
      </c>
      <c r="L90" s="328"/>
      <c r="M90" s="328"/>
      <c r="N90" s="328"/>
      <c r="O90" s="328"/>
      <c r="P90" s="331"/>
      <c r="Q90" s="331"/>
      <c r="R90" s="332"/>
      <c r="S90" s="333"/>
      <c r="T90" s="332"/>
      <c r="U90" s="333"/>
      <c r="V90" s="332"/>
      <c r="W90" s="333"/>
      <c r="X90" s="332"/>
      <c r="Y90" s="333"/>
      <c r="Z90" s="309">
        <f t="shared" si="55"/>
        <v>0</v>
      </c>
      <c r="AA90" s="310">
        <f t="shared" si="56"/>
        <v>0</v>
      </c>
      <c r="AB90" s="334"/>
      <c r="AC90" s="311">
        <f t="shared" si="49"/>
        <v>0</v>
      </c>
      <c r="AD90" s="312">
        <f t="shared" si="57"/>
        <v>0</v>
      </c>
      <c r="AE90" s="335"/>
      <c r="AF90" s="312">
        <f t="shared" si="58"/>
        <v>0</v>
      </c>
      <c r="AG90" s="326"/>
      <c r="AH90" s="313">
        <f t="shared" si="59"/>
        <v>0</v>
      </c>
      <c r="AI90" s="336"/>
      <c r="AJ90" s="313">
        <f t="shared" si="60"/>
        <v>0</v>
      </c>
      <c r="AK90" s="326"/>
      <c r="AL90" s="313">
        <f t="shared" si="61"/>
        <v>0</v>
      </c>
      <c r="AM90" s="345"/>
      <c r="AN90" s="313">
        <f t="shared" si="50"/>
        <v>0</v>
      </c>
      <c r="AO90" s="314">
        <f t="shared" si="62"/>
        <v>0</v>
      </c>
      <c r="AP90" s="315">
        <f>IF(OR(AND(B90="GRUP_A1",IF(IFERROR(MATCH(CONCATENATE("I",Tabel!$N$4),inst_performance,0),0)&gt;0,0,1)),B90="Grup_A5",B90="Grup_B1"),0,(AD90+AF90)*0.1)</f>
        <v>0</v>
      </c>
      <c r="AQ90" s="337"/>
      <c r="AR90" s="339"/>
      <c r="AS90" s="339"/>
      <c r="AT90" s="339"/>
      <c r="AU90" s="339"/>
      <c r="AV90" s="339"/>
      <c r="AW90" s="339"/>
      <c r="AX90" s="339"/>
      <c r="AY90" s="339"/>
      <c r="AZ90" s="339"/>
      <c r="BA90" s="339"/>
      <c r="BB90" s="339"/>
      <c r="BC90" s="339"/>
      <c r="BD90" s="339"/>
      <c r="BE90" s="339"/>
      <c r="BF90" s="339"/>
      <c r="BG90" s="315">
        <f t="shared" si="63"/>
        <v>0</v>
      </c>
      <c r="BH90" s="346">
        <f t="shared" si="64"/>
        <v>0</v>
      </c>
      <c r="BI90" s="315">
        <f t="shared" si="65"/>
        <v>0</v>
      </c>
      <c r="BJ90" s="341"/>
      <c r="BK90" s="315">
        <f t="shared" si="66"/>
        <v>0</v>
      </c>
      <c r="BL90" s="315">
        <f t="shared" si="67"/>
        <v>0</v>
      </c>
      <c r="BM90" s="340"/>
      <c r="BN90" s="342"/>
      <c r="BO90" s="343"/>
      <c r="BP90" s="340"/>
      <c r="BQ90" s="344"/>
      <c r="BR90" s="315">
        <f t="shared" si="68"/>
        <v>0</v>
      </c>
      <c r="BS90" s="344"/>
      <c r="BT90" s="344"/>
      <c r="BU90" s="344"/>
      <c r="BV90" s="344"/>
      <c r="BW90" s="315">
        <f t="shared" si="69"/>
        <v>0</v>
      </c>
      <c r="BX90" s="322"/>
      <c r="BY90" s="316"/>
    </row>
    <row r="91" spans="1:77" x14ac:dyDescent="0.25">
      <c r="A91" s="326"/>
      <c r="B91" s="307" t="str">
        <f t="shared" si="51"/>
        <v/>
      </c>
      <c r="C91" s="327"/>
      <c r="D91" s="307" t="str">
        <f t="shared" si="52"/>
        <v/>
      </c>
      <c r="E91" s="328"/>
      <c r="F91" s="329"/>
      <c r="G91" s="330" t="s">
        <v>86</v>
      </c>
      <c r="H91" s="308">
        <f t="shared" si="53"/>
        <v>0</v>
      </c>
      <c r="I91" s="323"/>
      <c r="J91" s="323"/>
      <c r="K91" s="309">
        <f t="shared" si="54"/>
        <v>0</v>
      </c>
      <c r="L91" s="328"/>
      <c r="M91" s="328"/>
      <c r="N91" s="328"/>
      <c r="O91" s="328"/>
      <c r="P91" s="331"/>
      <c r="Q91" s="331"/>
      <c r="R91" s="332"/>
      <c r="S91" s="333"/>
      <c r="T91" s="332"/>
      <c r="U91" s="333"/>
      <c r="V91" s="332"/>
      <c r="W91" s="333"/>
      <c r="X91" s="332"/>
      <c r="Y91" s="333"/>
      <c r="Z91" s="309">
        <f t="shared" si="55"/>
        <v>0</v>
      </c>
      <c r="AA91" s="310">
        <f t="shared" si="56"/>
        <v>0</v>
      </c>
      <c r="AB91" s="334"/>
      <c r="AC91" s="311">
        <f t="shared" si="49"/>
        <v>0</v>
      </c>
      <c r="AD91" s="312">
        <f t="shared" si="57"/>
        <v>0</v>
      </c>
      <c r="AE91" s="335"/>
      <c r="AF91" s="312">
        <f t="shared" si="58"/>
        <v>0</v>
      </c>
      <c r="AG91" s="326"/>
      <c r="AH91" s="313">
        <f t="shared" si="59"/>
        <v>0</v>
      </c>
      <c r="AI91" s="336"/>
      <c r="AJ91" s="313">
        <f t="shared" si="60"/>
        <v>0</v>
      </c>
      <c r="AK91" s="326"/>
      <c r="AL91" s="313">
        <f t="shared" si="61"/>
        <v>0</v>
      </c>
      <c r="AM91" s="345"/>
      <c r="AN91" s="313">
        <f t="shared" si="50"/>
        <v>0</v>
      </c>
      <c r="AO91" s="314">
        <f t="shared" si="62"/>
        <v>0</v>
      </c>
      <c r="AP91" s="315">
        <f>IF(OR(AND(B91="GRUP_A1",IF(IFERROR(MATCH(CONCATENATE("I",Tabel!$N$4),inst_performance,0),0)&gt;0,0,1)),B91="Grup_A5",B91="Grup_B1"),0,(AD91+AF91)*0.1)</f>
        <v>0</v>
      </c>
      <c r="AQ91" s="337"/>
      <c r="AR91" s="339"/>
      <c r="AS91" s="339"/>
      <c r="AT91" s="339"/>
      <c r="AU91" s="339"/>
      <c r="AV91" s="339"/>
      <c r="AW91" s="339"/>
      <c r="AX91" s="339"/>
      <c r="AY91" s="339"/>
      <c r="AZ91" s="339"/>
      <c r="BA91" s="339"/>
      <c r="BB91" s="339"/>
      <c r="BC91" s="339"/>
      <c r="BD91" s="339"/>
      <c r="BE91" s="339"/>
      <c r="BF91" s="339"/>
      <c r="BG91" s="315">
        <f t="shared" si="63"/>
        <v>0</v>
      </c>
      <c r="BH91" s="346">
        <f t="shared" si="64"/>
        <v>0</v>
      </c>
      <c r="BI91" s="315">
        <f t="shared" si="65"/>
        <v>0</v>
      </c>
      <c r="BJ91" s="341"/>
      <c r="BK91" s="315">
        <f t="shared" si="66"/>
        <v>0</v>
      </c>
      <c r="BL91" s="315">
        <f t="shared" si="67"/>
        <v>0</v>
      </c>
      <c r="BM91" s="340"/>
      <c r="BN91" s="342"/>
      <c r="BO91" s="343"/>
      <c r="BP91" s="340"/>
      <c r="BQ91" s="344"/>
      <c r="BR91" s="315">
        <f t="shared" si="68"/>
        <v>0</v>
      </c>
      <c r="BS91" s="344"/>
      <c r="BT91" s="344"/>
      <c r="BU91" s="344"/>
      <c r="BV91" s="344"/>
      <c r="BW91" s="315">
        <f t="shared" si="69"/>
        <v>0</v>
      </c>
      <c r="BX91" s="322"/>
      <c r="BY91" s="316"/>
    </row>
    <row r="92" spans="1:77" x14ac:dyDescent="0.25">
      <c r="A92" s="326"/>
      <c r="B92" s="307" t="str">
        <f t="shared" si="51"/>
        <v/>
      </c>
      <c r="C92" s="327"/>
      <c r="D92" s="307" t="str">
        <f t="shared" si="52"/>
        <v/>
      </c>
      <c r="E92" s="328"/>
      <c r="F92" s="329"/>
      <c r="G92" s="330" t="s">
        <v>86</v>
      </c>
      <c r="H92" s="308">
        <f t="shared" si="53"/>
        <v>0</v>
      </c>
      <c r="I92" s="323"/>
      <c r="J92" s="323"/>
      <c r="K92" s="309">
        <f t="shared" si="54"/>
        <v>0</v>
      </c>
      <c r="L92" s="328"/>
      <c r="M92" s="328"/>
      <c r="N92" s="328"/>
      <c r="O92" s="328"/>
      <c r="P92" s="331"/>
      <c r="Q92" s="331"/>
      <c r="R92" s="332"/>
      <c r="S92" s="333"/>
      <c r="T92" s="332"/>
      <c r="U92" s="333"/>
      <c r="V92" s="332"/>
      <c r="W92" s="333"/>
      <c r="X92" s="332"/>
      <c r="Y92" s="333"/>
      <c r="Z92" s="309">
        <f t="shared" si="55"/>
        <v>0</v>
      </c>
      <c r="AA92" s="310">
        <f t="shared" si="56"/>
        <v>0</v>
      </c>
      <c r="AB92" s="334"/>
      <c r="AC92" s="311">
        <f t="shared" si="49"/>
        <v>0</v>
      </c>
      <c r="AD92" s="312">
        <f t="shared" si="57"/>
        <v>0</v>
      </c>
      <c r="AE92" s="335"/>
      <c r="AF92" s="312">
        <f t="shared" si="58"/>
        <v>0</v>
      </c>
      <c r="AG92" s="326"/>
      <c r="AH92" s="313">
        <f t="shared" si="59"/>
        <v>0</v>
      </c>
      <c r="AI92" s="336"/>
      <c r="AJ92" s="313">
        <f t="shared" si="60"/>
        <v>0</v>
      </c>
      <c r="AK92" s="326"/>
      <c r="AL92" s="313">
        <f t="shared" si="61"/>
        <v>0</v>
      </c>
      <c r="AM92" s="345"/>
      <c r="AN92" s="313">
        <f t="shared" si="50"/>
        <v>0</v>
      </c>
      <c r="AO92" s="314">
        <f t="shared" si="62"/>
        <v>0</v>
      </c>
      <c r="AP92" s="315">
        <f>IF(OR(AND(B92="GRUP_A1",IF(IFERROR(MATCH(CONCATENATE("I",Tabel!$N$4),inst_performance,0),0)&gt;0,0,1)),B92="Grup_A5",B92="Grup_B1"),0,(AD92+AF92)*0.1)</f>
        <v>0</v>
      </c>
      <c r="AQ92" s="337"/>
      <c r="AR92" s="339"/>
      <c r="AS92" s="339"/>
      <c r="AT92" s="339"/>
      <c r="AU92" s="339"/>
      <c r="AV92" s="339"/>
      <c r="AW92" s="339"/>
      <c r="AX92" s="339"/>
      <c r="AY92" s="339"/>
      <c r="AZ92" s="339"/>
      <c r="BA92" s="339"/>
      <c r="BB92" s="339"/>
      <c r="BC92" s="339"/>
      <c r="BD92" s="339"/>
      <c r="BE92" s="339"/>
      <c r="BF92" s="339"/>
      <c r="BG92" s="315">
        <f t="shared" si="63"/>
        <v>0</v>
      </c>
      <c r="BH92" s="346">
        <f t="shared" si="64"/>
        <v>0</v>
      </c>
      <c r="BI92" s="315">
        <f t="shared" si="65"/>
        <v>0</v>
      </c>
      <c r="BJ92" s="341"/>
      <c r="BK92" s="315">
        <f t="shared" si="66"/>
        <v>0</v>
      </c>
      <c r="BL92" s="315">
        <f t="shared" si="67"/>
        <v>0</v>
      </c>
      <c r="BM92" s="340"/>
      <c r="BN92" s="342"/>
      <c r="BO92" s="343"/>
      <c r="BP92" s="340"/>
      <c r="BQ92" s="344"/>
      <c r="BR92" s="315">
        <f t="shared" si="68"/>
        <v>0</v>
      </c>
      <c r="BS92" s="344"/>
      <c r="BT92" s="344"/>
      <c r="BU92" s="344"/>
      <c r="BV92" s="344"/>
      <c r="BW92" s="315">
        <f t="shared" si="69"/>
        <v>0</v>
      </c>
      <c r="BX92" s="322"/>
      <c r="BY92" s="316"/>
    </row>
    <row r="93" spans="1:77" x14ac:dyDescent="0.25">
      <c r="A93" s="326"/>
      <c r="B93" s="307" t="str">
        <f t="shared" si="51"/>
        <v/>
      </c>
      <c r="C93" s="327"/>
      <c r="D93" s="307" t="str">
        <f t="shared" si="52"/>
        <v/>
      </c>
      <c r="E93" s="328"/>
      <c r="F93" s="329"/>
      <c r="G93" s="330" t="s">
        <v>86</v>
      </c>
      <c r="H93" s="308">
        <f t="shared" si="53"/>
        <v>0</v>
      </c>
      <c r="I93" s="323"/>
      <c r="J93" s="323"/>
      <c r="K93" s="309">
        <f t="shared" si="54"/>
        <v>0</v>
      </c>
      <c r="L93" s="328"/>
      <c r="M93" s="328"/>
      <c r="N93" s="328"/>
      <c r="O93" s="328"/>
      <c r="P93" s="331"/>
      <c r="Q93" s="331"/>
      <c r="R93" s="332"/>
      <c r="S93" s="333"/>
      <c r="T93" s="332"/>
      <c r="U93" s="333"/>
      <c r="V93" s="332"/>
      <c r="W93" s="333"/>
      <c r="X93" s="332"/>
      <c r="Y93" s="333"/>
      <c r="Z93" s="309">
        <f t="shared" si="55"/>
        <v>0</v>
      </c>
      <c r="AA93" s="310">
        <f t="shared" si="56"/>
        <v>0</v>
      </c>
      <c r="AB93" s="334"/>
      <c r="AC93" s="311">
        <f t="shared" si="49"/>
        <v>0</v>
      </c>
      <c r="AD93" s="312">
        <f t="shared" si="57"/>
        <v>0</v>
      </c>
      <c r="AE93" s="335"/>
      <c r="AF93" s="312">
        <f t="shared" si="58"/>
        <v>0</v>
      </c>
      <c r="AG93" s="326"/>
      <c r="AH93" s="313">
        <f t="shared" si="59"/>
        <v>0</v>
      </c>
      <c r="AI93" s="336"/>
      <c r="AJ93" s="313">
        <f t="shared" si="60"/>
        <v>0</v>
      </c>
      <c r="AK93" s="326"/>
      <c r="AL93" s="313">
        <f t="shared" si="61"/>
        <v>0</v>
      </c>
      <c r="AM93" s="345"/>
      <c r="AN93" s="313">
        <f t="shared" si="50"/>
        <v>0</v>
      </c>
      <c r="AO93" s="314">
        <f t="shared" si="62"/>
        <v>0</v>
      </c>
      <c r="AP93" s="315">
        <f>IF(OR(AND(B93="GRUP_A1",IF(IFERROR(MATCH(CONCATENATE("I",Tabel!$N$4),inst_performance,0),0)&gt;0,0,1)),B93="Grup_A5",B93="Grup_B1"),0,(AD93+AF93)*0.1)</f>
        <v>0</v>
      </c>
      <c r="AQ93" s="337"/>
      <c r="AR93" s="339"/>
      <c r="AS93" s="339"/>
      <c r="AT93" s="339"/>
      <c r="AU93" s="339"/>
      <c r="AV93" s="339"/>
      <c r="AW93" s="339"/>
      <c r="AX93" s="339"/>
      <c r="AY93" s="339"/>
      <c r="AZ93" s="339"/>
      <c r="BA93" s="339"/>
      <c r="BB93" s="339"/>
      <c r="BC93" s="339"/>
      <c r="BD93" s="339"/>
      <c r="BE93" s="339"/>
      <c r="BF93" s="339"/>
      <c r="BG93" s="315">
        <f t="shared" si="63"/>
        <v>0</v>
      </c>
      <c r="BH93" s="346">
        <f t="shared" si="64"/>
        <v>0</v>
      </c>
      <c r="BI93" s="315">
        <f t="shared" si="65"/>
        <v>0</v>
      </c>
      <c r="BJ93" s="341"/>
      <c r="BK93" s="315">
        <f t="shared" si="66"/>
        <v>0</v>
      </c>
      <c r="BL93" s="315">
        <f t="shared" si="67"/>
        <v>0</v>
      </c>
      <c r="BM93" s="340"/>
      <c r="BN93" s="342"/>
      <c r="BO93" s="343"/>
      <c r="BP93" s="340"/>
      <c r="BQ93" s="344"/>
      <c r="BR93" s="315">
        <f t="shared" si="68"/>
        <v>0</v>
      </c>
      <c r="BS93" s="344"/>
      <c r="BT93" s="344"/>
      <c r="BU93" s="344"/>
      <c r="BV93" s="344"/>
      <c r="BW93" s="315">
        <f t="shared" si="69"/>
        <v>0</v>
      </c>
      <c r="BX93" s="322"/>
      <c r="BY93" s="316"/>
    </row>
    <row r="94" spans="1:77" x14ac:dyDescent="0.25">
      <c r="A94" s="326"/>
      <c r="B94" s="307" t="str">
        <f t="shared" si="51"/>
        <v/>
      </c>
      <c r="C94" s="327"/>
      <c r="D94" s="307" t="str">
        <f t="shared" si="52"/>
        <v/>
      </c>
      <c r="E94" s="328"/>
      <c r="F94" s="329"/>
      <c r="G94" s="330" t="s">
        <v>86</v>
      </c>
      <c r="H94" s="308">
        <f t="shared" si="53"/>
        <v>0</v>
      </c>
      <c r="I94" s="323"/>
      <c r="J94" s="323"/>
      <c r="K94" s="309">
        <f t="shared" si="54"/>
        <v>0</v>
      </c>
      <c r="L94" s="328"/>
      <c r="M94" s="328"/>
      <c r="N94" s="328"/>
      <c r="O94" s="328"/>
      <c r="P94" s="331"/>
      <c r="Q94" s="331"/>
      <c r="R94" s="332"/>
      <c r="S94" s="333"/>
      <c r="T94" s="332"/>
      <c r="U94" s="333"/>
      <c r="V94" s="332"/>
      <c r="W94" s="333"/>
      <c r="X94" s="332"/>
      <c r="Y94" s="333"/>
      <c r="Z94" s="309">
        <f t="shared" si="55"/>
        <v>0</v>
      </c>
      <c r="AA94" s="310">
        <f t="shared" si="56"/>
        <v>0</v>
      </c>
      <c r="AB94" s="334"/>
      <c r="AC94" s="311">
        <f t="shared" si="49"/>
        <v>0</v>
      </c>
      <c r="AD94" s="312">
        <f t="shared" si="57"/>
        <v>0</v>
      </c>
      <c r="AE94" s="335"/>
      <c r="AF94" s="312">
        <f t="shared" si="58"/>
        <v>0</v>
      </c>
      <c r="AG94" s="326"/>
      <c r="AH94" s="313">
        <f t="shared" si="59"/>
        <v>0</v>
      </c>
      <c r="AI94" s="336"/>
      <c r="AJ94" s="313">
        <f t="shared" si="60"/>
        <v>0</v>
      </c>
      <c r="AK94" s="326"/>
      <c r="AL94" s="313">
        <f t="shared" si="61"/>
        <v>0</v>
      </c>
      <c r="AM94" s="345"/>
      <c r="AN94" s="313">
        <f t="shared" si="50"/>
        <v>0</v>
      </c>
      <c r="AO94" s="314">
        <f t="shared" si="62"/>
        <v>0</v>
      </c>
      <c r="AP94" s="315">
        <f>IF(OR(AND(B94="GRUP_A1",IF(IFERROR(MATCH(CONCATENATE("I",Tabel!$N$4),inst_performance,0),0)&gt;0,0,1)),B94="Grup_A5",B94="Grup_B1"),0,(AD94+AF94)*0.1)</f>
        <v>0</v>
      </c>
      <c r="AQ94" s="337"/>
      <c r="AR94" s="339"/>
      <c r="AS94" s="339"/>
      <c r="AT94" s="339"/>
      <c r="AU94" s="339"/>
      <c r="AV94" s="339"/>
      <c r="AW94" s="339"/>
      <c r="AX94" s="339"/>
      <c r="AY94" s="339"/>
      <c r="AZ94" s="339"/>
      <c r="BA94" s="339"/>
      <c r="BB94" s="339"/>
      <c r="BC94" s="339"/>
      <c r="BD94" s="339"/>
      <c r="BE94" s="339"/>
      <c r="BF94" s="339"/>
      <c r="BG94" s="315">
        <f t="shared" si="63"/>
        <v>0</v>
      </c>
      <c r="BH94" s="346">
        <f t="shared" si="64"/>
        <v>0</v>
      </c>
      <c r="BI94" s="315">
        <f t="shared" si="65"/>
        <v>0</v>
      </c>
      <c r="BJ94" s="341"/>
      <c r="BK94" s="315">
        <f t="shared" si="66"/>
        <v>0</v>
      </c>
      <c r="BL94" s="315">
        <f t="shared" si="67"/>
        <v>0</v>
      </c>
      <c r="BM94" s="340"/>
      <c r="BN94" s="342"/>
      <c r="BO94" s="343"/>
      <c r="BP94" s="340"/>
      <c r="BQ94" s="344"/>
      <c r="BR94" s="315">
        <f t="shared" si="68"/>
        <v>0</v>
      </c>
      <c r="BS94" s="344"/>
      <c r="BT94" s="344"/>
      <c r="BU94" s="344"/>
      <c r="BV94" s="344"/>
      <c r="BW94" s="315">
        <f t="shared" si="69"/>
        <v>0</v>
      </c>
      <c r="BX94" s="322"/>
      <c r="BY94" s="316"/>
    </row>
    <row r="95" spans="1:77" x14ac:dyDescent="0.25">
      <c r="A95" s="326"/>
      <c r="B95" s="307" t="str">
        <f t="shared" si="51"/>
        <v/>
      </c>
      <c r="C95" s="327"/>
      <c r="D95" s="307" t="str">
        <f t="shared" si="52"/>
        <v/>
      </c>
      <c r="E95" s="328"/>
      <c r="F95" s="329"/>
      <c r="G95" s="330" t="s">
        <v>86</v>
      </c>
      <c r="H95" s="308">
        <f t="shared" si="53"/>
        <v>0</v>
      </c>
      <c r="I95" s="323"/>
      <c r="J95" s="323"/>
      <c r="K95" s="309">
        <f t="shared" si="54"/>
        <v>0</v>
      </c>
      <c r="L95" s="328"/>
      <c r="M95" s="328"/>
      <c r="N95" s="328"/>
      <c r="O95" s="328"/>
      <c r="P95" s="331"/>
      <c r="Q95" s="331"/>
      <c r="R95" s="332"/>
      <c r="S95" s="333"/>
      <c r="T95" s="332"/>
      <c r="U95" s="333"/>
      <c r="V95" s="332"/>
      <c r="W95" s="333"/>
      <c r="X95" s="332"/>
      <c r="Y95" s="333"/>
      <c r="Z95" s="309">
        <f t="shared" si="55"/>
        <v>0</v>
      </c>
      <c r="AA95" s="310">
        <f t="shared" si="56"/>
        <v>0</v>
      </c>
      <c r="AB95" s="334"/>
      <c r="AC95" s="311">
        <f t="shared" si="49"/>
        <v>0</v>
      </c>
      <c r="AD95" s="312">
        <f t="shared" si="57"/>
        <v>0</v>
      </c>
      <c r="AE95" s="335"/>
      <c r="AF95" s="312">
        <f t="shared" si="58"/>
        <v>0</v>
      </c>
      <c r="AG95" s="326"/>
      <c r="AH95" s="313">
        <f t="shared" si="59"/>
        <v>0</v>
      </c>
      <c r="AI95" s="336"/>
      <c r="AJ95" s="313">
        <f t="shared" si="60"/>
        <v>0</v>
      </c>
      <c r="AK95" s="326"/>
      <c r="AL95" s="313">
        <f t="shared" si="61"/>
        <v>0</v>
      </c>
      <c r="AM95" s="345"/>
      <c r="AN95" s="313">
        <f t="shared" si="50"/>
        <v>0</v>
      </c>
      <c r="AO95" s="314">
        <f t="shared" si="62"/>
        <v>0</v>
      </c>
      <c r="AP95" s="315">
        <f>IF(OR(AND(B95="GRUP_A1",IF(IFERROR(MATCH(CONCATENATE("I",Tabel!$N$4),inst_performance,0),0)&gt;0,0,1)),B95="Grup_A5",B95="Grup_B1"),0,(AD95+AF95)*0.1)</f>
        <v>0</v>
      </c>
      <c r="AQ95" s="337"/>
      <c r="AR95" s="339"/>
      <c r="AS95" s="339"/>
      <c r="AT95" s="339"/>
      <c r="AU95" s="339"/>
      <c r="AV95" s="339"/>
      <c r="AW95" s="339"/>
      <c r="AX95" s="339"/>
      <c r="AY95" s="339"/>
      <c r="AZ95" s="339"/>
      <c r="BA95" s="339"/>
      <c r="BB95" s="339"/>
      <c r="BC95" s="339"/>
      <c r="BD95" s="339"/>
      <c r="BE95" s="339"/>
      <c r="BF95" s="339"/>
      <c r="BG95" s="315">
        <f t="shared" si="63"/>
        <v>0</v>
      </c>
      <c r="BH95" s="346">
        <f t="shared" si="64"/>
        <v>0</v>
      </c>
      <c r="BI95" s="315">
        <f t="shared" si="65"/>
        <v>0</v>
      </c>
      <c r="BJ95" s="341"/>
      <c r="BK95" s="315">
        <f t="shared" si="66"/>
        <v>0</v>
      </c>
      <c r="BL95" s="315">
        <f t="shared" si="67"/>
        <v>0</v>
      </c>
      <c r="BM95" s="340"/>
      <c r="BN95" s="342"/>
      <c r="BO95" s="343"/>
      <c r="BP95" s="340"/>
      <c r="BQ95" s="344"/>
      <c r="BR95" s="315">
        <f t="shared" si="68"/>
        <v>0</v>
      </c>
      <c r="BS95" s="344"/>
      <c r="BT95" s="344"/>
      <c r="BU95" s="344"/>
      <c r="BV95" s="344"/>
      <c r="BW95" s="315">
        <f t="shared" si="69"/>
        <v>0</v>
      </c>
      <c r="BX95" s="322"/>
      <c r="BY95" s="316"/>
    </row>
    <row r="96" spans="1:77" x14ac:dyDescent="0.25">
      <c r="A96" s="326"/>
      <c r="B96" s="307" t="str">
        <f t="shared" si="51"/>
        <v/>
      </c>
      <c r="C96" s="327"/>
      <c r="D96" s="307" t="str">
        <f t="shared" si="52"/>
        <v/>
      </c>
      <c r="E96" s="328"/>
      <c r="F96" s="329"/>
      <c r="G96" s="330" t="s">
        <v>86</v>
      </c>
      <c r="H96" s="308">
        <f t="shared" si="53"/>
        <v>0</v>
      </c>
      <c r="I96" s="323"/>
      <c r="J96" s="323"/>
      <c r="K96" s="309">
        <f t="shared" si="54"/>
        <v>0</v>
      </c>
      <c r="L96" s="328"/>
      <c r="M96" s="328"/>
      <c r="N96" s="328"/>
      <c r="O96" s="328"/>
      <c r="P96" s="331"/>
      <c r="Q96" s="331"/>
      <c r="R96" s="332"/>
      <c r="S96" s="333"/>
      <c r="T96" s="332"/>
      <c r="U96" s="333"/>
      <c r="V96" s="332"/>
      <c r="W96" s="333"/>
      <c r="X96" s="332"/>
      <c r="Y96" s="333"/>
      <c r="Z96" s="309">
        <f t="shared" si="55"/>
        <v>0</v>
      </c>
      <c r="AA96" s="310">
        <f t="shared" si="56"/>
        <v>0</v>
      </c>
      <c r="AB96" s="334"/>
      <c r="AC96" s="311">
        <f t="shared" si="49"/>
        <v>0</v>
      </c>
      <c r="AD96" s="312">
        <f t="shared" si="57"/>
        <v>0</v>
      </c>
      <c r="AE96" s="335"/>
      <c r="AF96" s="312">
        <f t="shared" si="58"/>
        <v>0</v>
      </c>
      <c r="AG96" s="326"/>
      <c r="AH96" s="313">
        <f t="shared" si="59"/>
        <v>0</v>
      </c>
      <c r="AI96" s="336"/>
      <c r="AJ96" s="313">
        <f t="shared" si="60"/>
        <v>0</v>
      </c>
      <c r="AK96" s="326"/>
      <c r="AL96" s="313">
        <f t="shared" si="61"/>
        <v>0</v>
      </c>
      <c r="AM96" s="345"/>
      <c r="AN96" s="313">
        <f t="shared" si="50"/>
        <v>0</v>
      </c>
      <c r="AO96" s="314">
        <f t="shared" si="62"/>
        <v>0</v>
      </c>
      <c r="AP96" s="315">
        <f>IF(OR(AND(B96="GRUP_A1",IF(IFERROR(MATCH(CONCATENATE("I",Tabel!$N$4),inst_performance,0),0)&gt;0,0,1)),B96="Grup_A5",B96="Grup_B1"),0,(AD96+AF96)*0.1)</f>
        <v>0</v>
      </c>
      <c r="AQ96" s="337"/>
      <c r="AR96" s="339"/>
      <c r="AS96" s="339"/>
      <c r="AT96" s="339"/>
      <c r="AU96" s="339"/>
      <c r="AV96" s="339"/>
      <c r="AW96" s="339"/>
      <c r="AX96" s="339"/>
      <c r="AY96" s="339"/>
      <c r="AZ96" s="339"/>
      <c r="BA96" s="339"/>
      <c r="BB96" s="339"/>
      <c r="BC96" s="339"/>
      <c r="BD96" s="339"/>
      <c r="BE96" s="339"/>
      <c r="BF96" s="339"/>
      <c r="BG96" s="315">
        <f t="shared" si="63"/>
        <v>0</v>
      </c>
      <c r="BH96" s="346">
        <f t="shared" si="64"/>
        <v>0</v>
      </c>
      <c r="BI96" s="315">
        <f t="shared" si="65"/>
        <v>0</v>
      </c>
      <c r="BJ96" s="341"/>
      <c r="BK96" s="315">
        <f t="shared" si="66"/>
        <v>0</v>
      </c>
      <c r="BL96" s="315">
        <f t="shared" si="67"/>
        <v>0</v>
      </c>
      <c r="BM96" s="340"/>
      <c r="BN96" s="342"/>
      <c r="BO96" s="343"/>
      <c r="BP96" s="340"/>
      <c r="BQ96" s="344"/>
      <c r="BR96" s="315">
        <f t="shared" si="68"/>
        <v>0</v>
      </c>
      <c r="BS96" s="344"/>
      <c r="BT96" s="344"/>
      <c r="BU96" s="344"/>
      <c r="BV96" s="344"/>
      <c r="BW96" s="315">
        <f t="shared" si="69"/>
        <v>0</v>
      </c>
      <c r="BX96" s="322"/>
      <c r="BY96" s="316"/>
    </row>
    <row r="97" spans="1:77" x14ac:dyDescent="0.25">
      <c r="A97" s="326"/>
      <c r="B97" s="307" t="str">
        <f t="shared" si="51"/>
        <v/>
      </c>
      <c r="C97" s="327"/>
      <c r="D97" s="307" t="str">
        <f t="shared" si="52"/>
        <v/>
      </c>
      <c r="E97" s="328"/>
      <c r="F97" s="329"/>
      <c r="G97" s="330" t="s">
        <v>86</v>
      </c>
      <c r="H97" s="308">
        <f t="shared" si="53"/>
        <v>0</v>
      </c>
      <c r="I97" s="323"/>
      <c r="J97" s="323"/>
      <c r="K97" s="309">
        <f t="shared" si="54"/>
        <v>0</v>
      </c>
      <c r="L97" s="328"/>
      <c r="M97" s="328"/>
      <c r="N97" s="328"/>
      <c r="O97" s="328"/>
      <c r="P97" s="331"/>
      <c r="Q97" s="331"/>
      <c r="R97" s="332"/>
      <c r="S97" s="333"/>
      <c r="T97" s="332"/>
      <c r="U97" s="333"/>
      <c r="V97" s="332"/>
      <c r="W97" s="333"/>
      <c r="X97" s="332"/>
      <c r="Y97" s="333"/>
      <c r="Z97" s="309">
        <f t="shared" si="55"/>
        <v>0</v>
      </c>
      <c r="AA97" s="310">
        <f t="shared" si="56"/>
        <v>0</v>
      </c>
      <c r="AB97" s="334"/>
      <c r="AC97" s="311">
        <f t="shared" si="49"/>
        <v>0</v>
      </c>
      <c r="AD97" s="312">
        <f t="shared" si="57"/>
        <v>0</v>
      </c>
      <c r="AE97" s="335"/>
      <c r="AF97" s="312">
        <f t="shared" si="58"/>
        <v>0</v>
      </c>
      <c r="AG97" s="326"/>
      <c r="AH97" s="313">
        <f t="shared" si="59"/>
        <v>0</v>
      </c>
      <c r="AI97" s="336"/>
      <c r="AJ97" s="313">
        <f t="shared" si="60"/>
        <v>0</v>
      </c>
      <c r="AK97" s="326"/>
      <c r="AL97" s="313">
        <f t="shared" si="61"/>
        <v>0</v>
      </c>
      <c r="AM97" s="345"/>
      <c r="AN97" s="313">
        <f t="shared" si="50"/>
        <v>0</v>
      </c>
      <c r="AO97" s="314">
        <f t="shared" si="62"/>
        <v>0</v>
      </c>
      <c r="AP97" s="315">
        <f>IF(OR(AND(B97="GRUP_A1",IF(IFERROR(MATCH(CONCATENATE("I",Tabel!$N$4),inst_performance,0),0)&gt;0,0,1)),B97="Grup_A5",B97="Grup_B1"),0,(AD97+AF97)*0.1)</f>
        <v>0</v>
      </c>
      <c r="AQ97" s="337"/>
      <c r="AR97" s="339"/>
      <c r="AS97" s="339"/>
      <c r="AT97" s="339"/>
      <c r="AU97" s="339"/>
      <c r="AV97" s="339"/>
      <c r="AW97" s="339"/>
      <c r="AX97" s="339"/>
      <c r="AY97" s="339"/>
      <c r="AZ97" s="339"/>
      <c r="BA97" s="339"/>
      <c r="BB97" s="339"/>
      <c r="BC97" s="339"/>
      <c r="BD97" s="339"/>
      <c r="BE97" s="339"/>
      <c r="BF97" s="339"/>
      <c r="BG97" s="315">
        <f t="shared" si="63"/>
        <v>0</v>
      </c>
      <c r="BH97" s="346">
        <f t="shared" si="64"/>
        <v>0</v>
      </c>
      <c r="BI97" s="315">
        <f t="shared" si="65"/>
        <v>0</v>
      </c>
      <c r="BJ97" s="341"/>
      <c r="BK97" s="315">
        <f t="shared" si="66"/>
        <v>0</v>
      </c>
      <c r="BL97" s="315">
        <f t="shared" si="67"/>
        <v>0</v>
      </c>
      <c r="BM97" s="340"/>
      <c r="BN97" s="342"/>
      <c r="BO97" s="343"/>
      <c r="BP97" s="340"/>
      <c r="BQ97" s="344"/>
      <c r="BR97" s="315">
        <f t="shared" si="68"/>
        <v>0</v>
      </c>
      <c r="BS97" s="344"/>
      <c r="BT97" s="344"/>
      <c r="BU97" s="344"/>
      <c r="BV97" s="344"/>
      <c r="BW97" s="315">
        <f t="shared" si="69"/>
        <v>0</v>
      </c>
      <c r="BX97" s="322"/>
      <c r="BY97" s="316"/>
    </row>
    <row r="98" spans="1:77" x14ac:dyDescent="0.25">
      <c r="A98" s="326"/>
      <c r="B98" s="307" t="str">
        <f t="shared" si="51"/>
        <v/>
      </c>
      <c r="C98" s="327"/>
      <c r="D98" s="307" t="str">
        <f t="shared" si="52"/>
        <v/>
      </c>
      <c r="E98" s="328"/>
      <c r="F98" s="329"/>
      <c r="G98" s="330" t="s">
        <v>86</v>
      </c>
      <c r="H98" s="308">
        <f t="shared" si="53"/>
        <v>0</v>
      </c>
      <c r="I98" s="323"/>
      <c r="J98" s="323"/>
      <c r="K98" s="309">
        <f t="shared" si="54"/>
        <v>0</v>
      </c>
      <c r="L98" s="328"/>
      <c r="M98" s="328"/>
      <c r="N98" s="328"/>
      <c r="O98" s="328"/>
      <c r="P98" s="331"/>
      <c r="Q98" s="331"/>
      <c r="R98" s="332"/>
      <c r="S98" s="333"/>
      <c r="T98" s="332"/>
      <c r="U98" s="333"/>
      <c r="V98" s="332"/>
      <c r="W98" s="333"/>
      <c r="X98" s="332"/>
      <c r="Y98" s="333"/>
      <c r="Z98" s="309">
        <f t="shared" si="55"/>
        <v>0</v>
      </c>
      <c r="AA98" s="310">
        <f t="shared" si="56"/>
        <v>0</v>
      </c>
      <c r="AB98" s="334"/>
      <c r="AC98" s="311">
        <f t="shared" si="49"/>
        <v>0</v>
      </c>
      <c r="AD98" s="312">
        <f t="shared" si="57"/>
        <v>0</v>
      </c>
      <c r="AE98" s="335"/>
      <c r="AF98" s="312">
        <f t="shared" si="58"/>
        <v>0</v>
      </c>
      <c r="AG98" s="326"/>
      <c r="AH98" s="313">
        <f t="shared" si="59"/>
        <v>0</v>
      </c>
      <c r="AI98" s="336"/>
      <c r="AJ98" s="313">
        <f t="shared" si="60"/>
        <v>0</v>
      </c>
      <c r="AK98" s="326"/>
      <c r="AL98" s="313">
        <f t="shared" si="61"/>
        <v>0</v>
      </c>
      <c r="AM98" s="345"/>
      <c r="AN98" s="313">
        <f t="shared" si="50"/>
        <v>0</v>
      </c>
      <c r="AO98" s="314">
        <f t="shared" si="62"/>
        <v>0</v>
      </c>
      <c r="AP98" s="315">
        <f>IF(OR(AND(B98="GRUP_A1",IF(IFERROR(MATCH(CONCATENATE("I",Tabel!$N$4),inst_performance,0),0)&gt;0,0,1)),B98="Grup_A5",B98="Grup_B1"),0,(AD98+AF98)*0.1)</f>
        <v>0</v>
      </c>
      <c r="AQ98" s="337"/>
      <c r="AR98" s="339"/>
      <c r="AS98" s="339"/>
      <c r="AT98" s="339"/>
      <c r="AU98" s="339"/>
      <c r="AV98" s="339"/>
      <c r="AW98" s="339"/>
      <c r="AX98" s="339"/>
      <c r="AY98" s="339"/>
      <c r="AZ98" s="339"/>
      <c r="BA98" s="339"/>
      <c r="BB98" s="339"/>
      <c r="BC98" s="339"/>
      <c r="BD98" s="339"/>
      <c r="BE98" s="339"/>
      <c r="BF98" s="339"/>
      <c r="BG98" s="315">
        <f t="shared" si="63"/>
        <v>0</v>
      </c>
      <c r="BH98" s="346">
        <f t="shared" si="64"/>
        <v>0</v>
      </c>
      <c r="BI98" s="315">
        <f t="shared" si="65"/>
        <v>0</v>
      </c>
      <c r="BJ98" s="341"/>
      <c r="BK98" s="315">
        <f t="shared" si="66"/>
        <v>0</v>
      </c>
      <c r="BL98" s="315">
        <f t="shared" si="67"/>
        <v>0</v>
      </c>
      <c r="BM98" s="340"/>
      <c r="BN98" s="342"/>
      <c r="BO98" s="343"/>
      <c r="BP98" s="340"/>
      <c r="BQ98" s="344"/>
      <c r="BR98" s="315">
        <f t="shared" si="68"/>
        <v>0</v>
      </c>
      <c r="BS98" s="344"/>
      <c r="BT98" s="344"/>
      <c r="BU98" s="344"/>
      <c r="BV98" s="344"/>
      <c r="BW98" s="315">
        <f t="shared" si="69"/>
        <v>0</v>
      </c>
      <c r="BX98" s="322"/>
      <c r="BY98" s="316"/>
    </row>
    <row r="99" spans="1:77" x14ac:dyDescent="0.25">
      <c r="A99" s="326"/>
      <c r="B99" s="307" t="str">
        <f t="shared" si="51"/>
        <v/>
      </c>
      <c r="C99" s="327"/>
      <c r="D99" s="307" t="str">
        <f t="shared" si="52"/>
        <v/>
      </c>
      <c r="E99" s="328"/>
      <c r="F99" s="329"/>
      <c r="G99" s="330" t="s">
        <v>86</v>
      </c>
      <c r="H99" s="308">
        <f t="shared" si="53"/>
        <v>0</v>
      </c>
      <c r="I99" s="323"/>
      <c r="J99" s="323"/>
      <c r="K99" s="309">
        <f t="shared" si="54"/>
        <v>0</v>
      </c>
      <c r="L99" s="328"/>
      <c r="M99" s="328"/>
      <c r="N99" s="328"/>
      <c r="O99" s="328"/>
      <c r="P99" s="331"/>
      <c r="Q99" s="331"/>
      <c r="R99" s="332"/>
      <c r="S99" s="333"/>
      <c r="T99" s="332"/>
      <c r="U99" s="333"/>
      <c r="V99" s="332"/>
      <c r="W99" s="333"/>
      <c r="X99" s="332"/>
      <c r="Y99" s="333"/>
      <c r="Z99" s="309">
        <f t="shared" si="55"/>
        <v>0</v>
      </c>
      <c r="AA99" s="310">
        <f t="shared" si="56"/>
        <v>0</v>
      </c>
      <c r="AB99" s="334"/>
      <c r="AC99" s="311">
        <f t="shared" si="49"/>
        <v>0</v>
      </c>
      <c r="AD99" s="312">
        <f t="shared" si="57"/>
        <v>0</v>
      </c>
      <c r="AE99" s="335"/>
      <c r="AF99" s="312">
        <f t="shared" si="58"/>
        <v>0</v>
      </c>
      <c r="AG99" s="326"/>
      <c r="AH99" s="313">
        <f t="shared" si="59"/>
        <v>0</v>
      </c>
      <c r="AI99" s="336"/>
      <c r="AJ99" s="313">
        <f t="shared" si="60"/>
        <v>0</v>
      </c>
      <c r="AK99" s="326"/>
      <c r="AL99" s="313">
        <f t="shared" si="61"/>
        <v>0</v>
      </c>
      <c r="AM99" s="345"/>
      <c r="AN99" s="313">
        <f t="shared" si="50"/>
        <v>0</v>
      </c>
      <c r="AO99" s="314">
        <f t="shared" si="62"/>
        <v>0</v>
      </c>
      <c r="AP99" s="315">
        <f>IF(OR(AND(B99="GRUP_A1",IF(IFERROR(MATCH(CONCATENATE("I",Tabel!$N$4),inst_performance,0),0)&gt;0,0,1)),B99="Grup_A5",B99="Grup_B1"),0,(AD99+AF99)*0.1)</f>
        <v>0</v>
      </c>
      <c r="AQ99" s="337"/>
      <c r="AR99" s="339"/>
      <c r="AS99" s="339"/>
      <c r="AT99" s="339"/>
      <c r="AU99" s="339"/>
      <c r="AV99" s="339"/>
      <c r="AW99" s="339"/>
      <c r="AX99" s="339"/>
      <c r="AY99" s="339"/>
      <c r="AZ99" s="339"/>
      <c r="BA99" s="339"/>
      <c r="BB99" s="339"/>
      <c r="BC99" s="339"/>
      <c r="BD99" s="339"/>
      <c r="BE99" s="339"/>
      <c r="BF99" s="339"/>
      <c r="BG99" s="315">
        <f t="shared" si="63"/>
        <v>0</v>
      </c>
      <c r="BH99" s="346">
        <f t="shared" si="64"/>
        <v>0</v>
      </c>
      <c r="BI99" s="315">
        <f t="shared" si="65"/>
        <v>0</v>
      </c>
      <c r="BJ99" s="341"/>
      <c r="BK99" s="315">
        <f t="shared" si="66"/>
        <v>0</v>
      </c>
      <c r="BL99" s="315">
        <f t="shared" si="67"/>
        <v>0</v>
      </c>
      <c r="BM99" s="340"/>
      <c r="BN99" s="342"/>
      <c r="BO99" s="343"/>
      <c r="BP99" s="340"/>
      <c r="BQ99" s="344"/>
      <c r="BR99" s="315">
        <f t="shared" si="68"/>
        <v>0</v>
      </c>
      <c r="BS99" s="344"/>
      <c r="BT99" s="344"/>
      <c r="BU99" s="344"/>
      <c r="BV99" s="344"/>
      <c r="BW99" s="315">
        <f t="shared" si="69"/>
        <v>0</v>
      </c>
      <c r="BX99" s="322"/>
      <c r="BY99" s="316"/>
    </row>
    <row r="100" spans="1:77" x14ac:dyDescent="0.25">
      <c r="A100" s="326"/>
      <c r="B100" s="307" t="str">
        <f t="shared" si="51"/>
        <v/>
      </c>
      <c r="C100" s="327"/>
      <c r="D100" s="307" t="str">
        <f t="shared" si="52"/>
        <v/>
      </c>
      <c r="E100" s="328"/>
      <c r="F100" s="329"/>
      <c r="G100" s="330" t="s">
        <v>86</v>
      </c>
      <c r="H100" s="308">
        <f t="shared" si="53"/>
        <v>0</v>
      </c>
      <c r="I100" s="323"/>
      <c r="J100" s="323"/>
      <c r="K100" s="309">
        <f t="shared" si="54"/>
        <v>0</v>
      </c>
      <c r="L100" s="328"/>
      <c r="M100" s="328"/>
      <c r="N100" s="328"/>
      <c r="O100" s="328"/>
      <c r="P100" s="331"/>
      <c r="Q100" s="331"/>
      <c r="R100" s="332"/>
      <c r="S100" s="333"/>
      <c r="T100" s="332"/>
      <c r="U100" s="333"/>
      <c r="V100" s="332"/>
      <c r="W100" s="333"/>
      <c r="X100" s="332"/>
      <c r="Y100" s="333"/>
      <c r="Z100" s="309">
        <f t="shared" si="55"/>
        <v>0</v>
      </c>
      <c r="AA100" s="310">
        <f t="shared" si="56"/>
        <v>0</v>
      </c>
      <c r="AB100" s="334"/>
      <c r="AC100" s="311">
        <f t="shared" si="49"/>
        <v>0</v>
      </c>
      <c r="AD100" s="312">
        <f t="shared" si="57"/>
        <v>0</v>
      </c>
      <c r="AE100" s="335"/>
      <c r="AF100" s="312">
        <f t="shared" si="58"/>
        <v>0</v>
      </c>
      <c r="AG100" s="326"/>
      <c r="AH100" s="313">
        <f t="shared" si="59"/>
        <v>0</v>
      </c>
      <c r="AI100" s="336"/>
      <c r="AJ100" s="313">
        <f t="shared" si="60"/>
        <v>0</v>
      </c>
      <c r="AK100" s="326"/>
      <c r="AL100" s="313">
        <f t="shared" si="61"/>
        <v>0</v>
      </c>
      <c r="AM100" s="345"/>
      <c r="AN100" s="313">
        <f t="shared" si="50"/>
        <v>0</v>
      </c>
      <c r="AO100" s="314">
        <f t="shared" si="62"/>
        <v>0</v>
      </c>
      <c r="AP100" s="315">
        <f>IF(OR(AND(B100="GRUP_A1",IF(IFERROR(MATCH(CONCATENATE("I",Tabel!$N$4),inst_performance,0),0)&gt;0,0,1)),B100="Grup_A5",B100="Grup_B1"),0,(AD100+AF100)*0.1)</f>
        <v>0</v>
      </c>
      <c r="AQ100" s="337"/>
      <c r="AR100" s="339"/>
      <c r="AS100" s="339"/>
      <c r="AT100" s="339"/>
      <c r="AU100" s="339"/>
      <c r="AV100" s="339"/>
      <c r="AW100" s="339"/>
      <c r="AX100" s="339"/>
      <c r="AY100" s="339"/>
      <c r="AZ100" s="339"/>
      <c r="BA100" s="339"/>
      <c r="BB100" s="339"/>
      <c r="BC100" s="339"/>
      <c r="BD100" s="339"/>
      <c r="BE100" s="339"/>
      <c r="BF100" s="339"/>
      <c r="BG100" s="315">
        <f t="shared" si="63"/>
        <v>0</v>
      </c>
      <c r="BH100" s="346">
        <f t="shared" si="64"/>
        <v>0</v>
      </c>
      <c r="BI100" s="315">
        <f t="shared" si="65"/>
        <v>0</v>
      </c>
      <c r="BJ100" s="341"/>
      <c r="BK100" s="315">
        <f t="shared" si="66"/>
        <v>0</v>
      </c>
      <c r="BL100" s="315">
        <f t="shared" si="67"/>
        <v>0</v>
      </c>
      <c r="BM100" s="340"/>
      <c r="BN100" s="342"/>
      <c r="BO100" s="343"/>
      <c r="BP100" s="340"/>
      <c r="BQ100" s="344"/>
      <c r="BR100" s="315">
        <f t="shared" si="68"/>
        <v>0</v>
      </c>
      <c r="BS100" s="344"/>
      <c r="BT100" s="344"/>
      <c r="BU100" s="344"/>
      <c r="BV100" s="344"/>
      <c r="BW100" s="315">
        <f t="shared" si="69"/>
        <v>0</v>
      </c>
      <c r="BX100" s="322"/>
      <c r="BY100" s="316"/>
    </row>
    <row r="101" spans="1:77" x14ac:dyDescent="0.25">
      <c r="A101" s="326"/>
      <c r="B101" s="307" t="str">
        <f t="shared" si="51"/>
        <v/>
      </c>
      <c r="C101" s="327"/>
      <c r="D101" s="307" t="str">
        <f t="shared" si="52"/>
        <v/>
      </c>
      <c r="E101" s="328"/>
      <c r="F101" s="329"/>
      <c r="G101" s="330" t="s">
        <v>86</v>
      </c>
      <c r="H101" s="308">
        <f t="shared" si="53"/>
        <v>0</v>
      </c>
      <c r="I101" s="323"/>
      <c r="J101" s="323"/>
      <c r="K101" s="309">
        <f t="shared" si="54"/>
        <v>0</v>
      </c>
      <c r="L101" s="328"/>
      <c r="M101" s="328"/>
      <c r="N101" s="328"/>
      <c r="O101" s="328"/>
      <c r="P101" s="331"/>
      <c r="Q101" s="331"/>
      <c r="R101" s="332"/>
      <c r="S101" s="333"/>
      <c r="T101" s="332"/>
      <c r="U101" s="333"/>
      <c r="V101" s="332"/>
      <c r="W101" s="333"/>
      <c r="X101" s="332"/>
      <c r="Y101" s="333"/>
      <c r="Z101" s="309">
        <f t="shared" si="55"/>
        <v>0</v>
      </c>
      <c r="AA101" s="310">
        <f t="shared" si="56"/>
        <v>0</v>
      </c>
      <c r="AB101" s="334"/>
      <c r="AC101" s="311">
        <f t="shared" si="49"/>
        <v>0</v>
      </c>
      <c r="AD101" s="312">
        <f t="shared" si="57"/>
        <v>0</v>
      </c>
      <c r="AE101" s="335"/>
      <c r="AF101" s="312">
        <f t="shared" si="58"/>
        <v>0</v>
      </c>
      <c r="AG101" s="326"/>
      <c r="AH101" s="313">
        <f t="shared" si="59"/>
        <v>0</v>
      </c>
      <c r="AI101" s="336"/>
      <c r="AJ101" s="313">
        <f t="shared" si="60"/>
        <v>0</v>
      </c>
      <c r="AK101" s="326"/>
      <c r="AL101" s="313">
        <f t="shared" si="61"/>
        <v>0</v>
      </c>
      <c r="AM101" s="345"/>
      <c r="AN101" s="313">
        <f t="shared" si="50"/>
        <v>0</v>
      </c>
      <c r="AO101" s="314">
        <f t="shared" si="62"/>
        <v>0</v>
      </c>
      <c r="AP101" s="315">
        <f>IF(OR(AND(B101="GRUP_A1",IF(IFERROR(MATCH(CONCATENATE("I",Tabel!$N$4),inst_performance,0),0)&gt;0,0,1)),B101="Grup_A5",B101="Grup_B1"),0,(AD101+AF101)*0.1)</f>
        <v>0</v>
      </c>
      <c r="AQ101" s="337"/>
      <c r="AR101" s="339"/>
      <c r="AS101" s="339"/>
      <c r="AT101" s="339"/>
      <c r="AU101" s="339"/>
      <c r="AV101" s="339"/>
      <c r="AW101" s="339"/>
      <c r="AX101" s="339"/>
      <c r="AY101" s="339"/>
      <c r="AZ101" s="339"/>
      <c r="BA101" s="339"/>
      <c r="BB101" s="339"/>
      <c r="BC101" s="339"/>
      <c r="BD101" s="339"/>
      <c r="BE101" s="339"/>
      <c r="BF101" s="339"/>
      <c r="BG101" s="315">
        <f t="shared" si="63"/>
        <v>0</v>
      </c>
      <c r="BH101" s="346">
        <f t="shared" si="64"/>
        <v>0</v>
      </c>
      <c r="BI101" s="315">
        <f t="shared" si="65"/>
        <v>0</v>
      </c>
      <c r="BJ101" s="341"/>
      <c r="BK101" s="315">
        <f t="shared" si="66"/>
        <v>0</v>
      </c>
      <c r="BL101" s="315">
        <f t="shared" si="67"/>
        <v>0</v>
      </c>
      <c r="BM101" s="340"/>
      <c r="BN101" s="342"/>
      <c r="BO101" s="343"/>
      <c r="BP101" s="340"/>
      <c r="BQ101" s="344"/>
      <c r="BR101" s="315">
        <f t="shared" si="68"/>
        <v>0</v>
      </c>
      <c r="BS101" s="344"/>
      <c r="BT101" s="344"/>
      <c r="BU101" s="344"/>
      <c r="BV101" s="344"/>
      <c r="BW101" s="315">
        <f t="shared" si="69"/>
        <v>0</v>
      </c>
      <c r="BX101" s="322"/>
      <c r="BY101" s="316"/>
    </row>
    <row r="102" spans="1:77" x14ac:dyDescent="0.25">
      <c r="A102" s="326"/>
      <c r="B102" s="307" t="str">
        <f t="shared" si="51"/>
        <v/>
      </c>
      <c r="C102" s="327"/>
      <c r="D102" s="307" t="str">
        <f t="shared" si="52"/>
        <v/>
      </c>
      <c r="E102" s="328"/>
      <c r="F102" s="329"/>
      <c r="G102" s="330" t="s">
        <v>86</v>
      </c>
      <c r="H102" s="308">
        <f t="shared" si="53"/>
        <v>0</v>
      </c>
      <c r="I102" s="323"/>
      <c r="J102" s="323"/>
      <c r="K102" s="309">
        <f t="shared" si="54"/>
        <v>0</v>
      </c>
      <c r="L102" s="328"/>
      <c r="M102" s="328"/>
      <c r="N102" s="328"/>
      <c r="O102" s="328"/>
      <c r="P102" s="331"/>
      <c r="Q102" s="331"/>
      <c r="R102" s="332"/>
      <c r="S102" s="333"/>
      <c r="T102" s="332"/>
      <c r="U102" s="333"/>
      <c r="V102" s="332"/>
      <c r="W102" s="333"/>
      <c r="X102" s="332"/>
      <c r="Y102" s="333"/>
      <c r="Z102" s="309">
        <f t="shared" si="55"/>
        <v>0</v>
      </c>
      <c r="AA102" s="310">
        <f t="shared" si="56"/>
        <v>0</v>
      </c>
      <c r="AB102" s="334"/>
      <c r="AC102" s="311">
        <f t="shared" si="49"/>
        <v>0</v>
      </c>
      <c r="AD102" s="312">
        <f t="shared" si="57"/>
        <v>0</v>
      </c>
      <c r="AE102" s="335"/>
      <c r="AF102" s="312">
        <f t="shared" si="58"/>
        <v>0</v>
      </c>
      <c r="AG102" s="326"/>
      <c r="AH102" s="313">
        <f t="shared" si="59"/>
        <v>0</v>
      </c>
      <c r="AI102" s="336"/>
      <c r="AJ102" s="313">
        <f t="shared" si="60"/>
        <v>0</v>
      </c>
      <c r="AK102" s="326"/>
      <c r="AL102" s="313">
        <f t="shared" si="61"/>
        <v>0</v>
      </c>
      <c r="AM102" s="345"/>
      <c r="AN102" s="313">
        <f t="shared" si="50"/>
        <v>0</v>
      </c>
      <c r="AO102" s="314">
        <f t="shared" si="62"/>
        <v>0</v>
      </c>
      <c r="AP102" s="315">
        <f>IF(OR(AND(B102="GRUP_A1",IF(IFERROR(MATCH(CONCATENATE("I",Tabel!$N$4),inst_performance,0),0)&gt;0,0,1)),B102="Grup_A5",B102="Grup_B1"),0,(AD102+AF102)*0.1)</f>
        <v>0</v>
      </c>
      <c r="AQ102" s="337"/>
      <c r="AR102" s="339"/>
      <c r="AS102" s="339"/>
      <c r="AT102" s="339"/>
      <c r="AU102" s="339"/>
      <c r="AV102" s="339"/>
      <c r="AW102" s="339"/>
      <c r="AX102" s="339"/>
      <c r="AY102" s="339"/>
      <c r="AZ102" s="339"/>
      <c r="BA102" s="339"/>
      <c r="BB102" s="339"/>
      <c r="BC102" s="339"/>
      <c r="BD102" s="339"/>
      <c r="BE102" s="339"/>
      <c r="BF102" s="339"/>
      <c r="BG102" s="315">
        <f t="shared" si="63"/>
        <v>0</v>
      </c>
      <c r="BH102" s="346">
        <f t="shared" si="64"/>
        <v>0</v>
      </c>
      <c r="BI102" s="315">
        <f t="shared" si="65"/>
        <v>0</v>
      </c>
      <c r="BJ102" s="341"/>
      <c r="BK102" s="315">
        <f t="shared" si="66"/>
        <v>0</v>
      </c>
      <c r="BL102" s="315">
        <f t="shared" si="67"/>
        <v>0</v>
      </c>
      <c r="BM102" s="340"/>
      <c r="BN102" s="342"/>
      <c r="BO102" s="343"/>
      <c r="BP102" s="340"/>
      <c r="BQ102" s="344"/>
      <c r="BR102" s="315">
        <f t="shared" si="68"/>
        <v>0</v>
      </c>
      <c r="BS102" s="344"/>
      <c r="BT102" s="344"/>
      <c r="BU102" s="344"/>
      <c r="BV102" s="344"/>
      <c r="BW102" s="315">
        <f t="shared" si="69"/>
        <v>0</v>
      </c>
      <c r="BX102" s="322"/>
      <c r="BY102" s="316"/>
    </row>
    <row r="103" spans="1:77" x14ac:dyDescent="0.25">
      <c r="A103" s="326"/>
      <c r="B103" s="307" t="str">
        <f t="shared" si="51"/>
        <v/>
      </c>
      <c r="C103" s="327"/>
      <c r="D103" s="307" t="str">
        <f t="shared" si="52"/>
        <v/>
      </c>
      <c r="E103" s="328"/>
      <c r="F103" s="329"/>
      <c r="G103" s="330" t="s">
        <v>86</v>
      </c>
      <c r="H103" s="308">
        <f t="shared" si="53"/>
        <v>0</v>
      </c>
      <c r="I103" s="323"/>
      <c r="J103" s="323"/>
      <c r="K103" s="309">
        <f t="shared" si="54"/>
        <v>0</v>
      </c>
      <c r="L103" s="328"/>
      <c r="M103" s="328"/>
      <c r="N103" s="328"/>
      <c r="O103" s="328"/>
      <c r="P103" s="331"/>
      <c r="Q103" s="331"/>
      <c r="R103" s="332"/>
      <c r="S103" s="333"/>
      <c r="T103" s="332"/>
      <c r="U103" s="333"/>
      <c r="V103" s="332"/>
      <c r="W103" s="333"/>
      <c r="X103" s="332"/>
      <c r="Y103" s="333"/>
      <c r="Z103" s="309">
        <f t="shared" si="55"/>
        <v>0</v>
      </c>
      <c r="AA103" s="310">
        <f t="shared" si="56"/>
        <v>0</v>
      </c>
      <c r="AB103" s="334"/>
      <c r="AC103" s="311">
        <f t="shared" si="49"/>
        <v>0</v>
      </c>
      <c r="AD103" s="312">
        <f t="shared" si="57"/>
        <v>0</v>
      </c>
      <c r="AE103" s="335"/>
      <c r="AF103" s="312">
        <f t="shared" si="58"/>
        <v>0</v>
      </c>
      <c r="AG103" s="326"/>
      <c r="AH103" s="313">
        <f t="shared" si="59"/>
        <v>0</v>
      </c>
      <c r="AI103" s="336"/>
      <c r="AJ103" s="313">
        <f t="shared" si="60"/>
        <v>0</v>
      </c>
      <c r="AK103" s="326"/>
      <c r="AL103" s="313">
        <f t="shared" si="61"/>
        <v>0</v>
      </c>
      <c r="AM103" s="345"/>
      <c r="AN103" s="313">
        <f t="shared" si="50"/>
        <v>0</v>
      </c>
      <c r="AO103" s="314">
        <f t="shared" si="62"/>
        <v>0</v>
      </c>
      <c r="AP103" s="315">
        <f>IF(OR(AND(B103="GRUP_A1",IF(IFERROR(MATCH(CONCATENATE("I",Tabel!$N$4),inst_performance,0),0)&gt;0,0,1)),B103="Grup_A5",B103="Grup_B1"),0,(AD103+AF103)*0.1)</f>
        <v>0</v>
      </c>
      <c r="AQ103" s="337"/>
      <c r="AR103" s="339"/>
      <c r="AS103" s="339"/>
      <c r="AT103" s="339"/>
      <c r="AU103" s="339"/>
      <c r="AV103" s="339"/>
      <c r="AW103" s="339"/>
      <c r="AX103" s="339"/>
      <c r="AY103" s="339"/>
      <c r="AZ103" s="339"/>
      <c r="BA103" s="339"/>
      <c r="BB103" s="339"/>
      <c r="BC103" s="339"/>
      <c r="BD103" s="339"/>
      <c r="BE103" s="339"/>
      <c r="BF103" s="339"/>
      <c r="BG103" s="315">
        <f t="shared" si="63"/>
        <v>0</v>
      </c>
      <c r="BH103" s="346">
        <f t="shared" si="64"/>
        <v>0</v>
      </c>
      <c r="BI103" s="315">
        <f t="shared" si="65"/>
        <v>0</v>
      </c>
      <c r="BJ103" s="341"/>
      <c r="BK103" s="315">
        <f t="shared" si="66"/>
        <v>0</v>
      </c>
      <c r="BL103" s="315">
        <f t="shared" si="67"/>
        <v>0</v>
      </c>
      <c r="BM103" s="340"/>
      <c r="BN103" s="342"/>
      <c r="BO103" s="343"/>
      <c r="BP103" s="340"/>
      <c r="BQ103" s="344"/>
      <c r="BR103" s="315">
        <f t="shared" si="68"/>
        <v>0</v>
      </c>
      <c r="BS103" s="344"/>
      <c r="BT103" s="344"/>
      <c r="BU103" s="344"/>
      <c r="BV103" s="344"/>
      <c r="BW103" s="315">
        <f t="shared" si="69"/>
        <v>0</v>
      </c>
      <c r="BX103" s="322"/>
      <c r="BY103" s="316"/>
    </row>
    <row r="104" spans="1:77" x14ac:dyDescent="0.25">
      <c r="A104" s="326"/>
      <c r="B104" s="307" t="str">
        <f t="shared" si="51"/>
        <v/>
      </c>
      <c r="C104" s="327"/>
      <c r="D104" s="307" t="str">
        <f t="shared" si="52"/>
        <v/>
      </c>
      <c r="E104" s="328"/>
      <c r="F104" s="329"/>
      <c r="G104" s="330" t="s">
        <v>86</v>
      </c>
      <c r="H104" s="308">
        <f t="shared" si="53"/>
        <v>0</v>
      </c>
      <c r="I104" s="323"/>
      <c r="J104" s="323"/>
      <c r="K104" s="309">
        <f t="shared" si="54"/>
        <v>0</v>
      </c>
      <c r="L104" s="328"/>
      <c r="M104" s="328"/>
      <c r="N104" s="328"/>
      <c r="O104" s="328"/>
      <c r="P104" s="331"/>
      <c r="Q104" s="331"/>
      <c r="R104" s="332"/>
      <c r="S104" s="333"/>
      <c r="T104" s="332"/>
      <c r="U104" s="333"/>
      <c r="V104" s="332"/>
      <c r="W104" s="333"/>
      <c r="X104" s="332"/>
      <c r="Y104" s="333"/>
      <c r="Z104" s="309">
        <f t="shared" si="55"/>
        <v>0</v>
      </c>
      <c r="AA104" s="310">
        <f t="shared" si="56"/>
        <v>0</v>
      </c>
      <c r="AB104" s="334"/>
      <c r="AC104" s="311">
        <f t="shared" si="49"/>
        <v>0</v>
      </c>
      <c r="AD104" s="312">
        <f t="shared" si="57"/>
        <v>0</v>
      </c>
      <c r="AE104" s="335"/>
      <c r="AF104" s="312">
        <f t="shared" si="58"/>
        <v>0</v>
      </c>
      <c r="AG104" s="326"/>
      <c r="AH104" s="313">
        <f t="shared" si="59"/>
        <v>0</v>
      </c>
      <c r="AI104" s="336"/>
      <c r="AJ104" s="313">
        <f t="shared" si="60"/>
        <v>0</v>
      </c>
      <c r="AK104" s="326"/>
      <c r="AL104" s="313">
        <f t="shared" si="61"/>
        <v>0</v>
      </c>
      <c r="AM104" s="345"/>
      <c r="AN104" s="313">
        <f t="shared" si="50"/>
        <v>0</v>
      </c>
      <c r="AO104" s="314">
        <f t="shared" si="62"/>
        <v>0</v>
      </c>
      <c r="AP104" s="315">
        <f>IF(OR(AND(B104="GRUP_A1",IF(IFERROR(MATCH(CONCATENATE("I",Tabel!$N$4),inst_performance,0),0)&gt;0,0,1)),B104="Grup_A5",B104="Grup_B1"),0,(AD104+AF104)*0.1)</f>
        <v>0</v>
      </c>
      <c r="AQ104" s="337"/>
      <c r="AR104" s="339"/>
      <c r="AS104" s="339"/>
      <c r="AT104" s="339"/>
      <c r="AU104" s="339"/>
      <c r="AV104" s="339"/>
      <c r="AW104" s="339"/>
      <c r="AX104" s="339"/>
      <c r="AY104" s="339"/>
      <c r="AZ104" s="339"/>
      <c r="BA104" s="339"/>
      <c r="BB104" s="339"/>
      <c r="BC104" s="339"/>
      <c r="BD104" s="339"/>
      <c r="BE104" s="339"/>
      <c r="BF104" s="339"/>
      <c r="BG104" s="315">
        <f t="shared" si="63"/>
        <v>0</v>
      </c>
      <c r="BH104" s="346">
        <f t="shared" si="64"/>
        <v>0</v>
      </c>
      <c r="BI104" s="315">
        <f t="shared" si="65"/>
        <v>0</v>
      </c>
      <c r="BJ104" s="341"/>
      <c r="BK104" s="315">
        <f t="shared" si="66"/>
        <v>0</v>
      </c>
      <c r="BL104" s="315">
        <f t="shared" si="67"/>
        <v>0</v>
      </c>
      <c r="BM104" s="340"/>
      <c r="BN104" s="342"/>
      <c r="BO104" s="343"/>
      <c r="BP104" s="340"/>
      <c r="BQ104" s="344"/>
      <c r="BR104" s="315">
        <f t="shared" si="68"/>
        <v>0</v>
      </c>
      <c r="BS104" s="344"/>
      <c r="BT104" s="344"/>
      <c r="BU104" s="344"/>
      <c r="BV104" s="344"/>
      <c r="BW104" s="315">
        <f t="shared" si="69"/>
        <v>0</v>
      </c>
      <c r="BX104" s="322"/>
      <c r="BY104" s="316"/>
    </row>
    <row r="105" spans="1:77" x14ac:dyDescent="0.25">
      <c r="A105" s="326"/>
      <c r="B105" s="307" t="str">
        <f t="shared" si="51"/>
        <v/>
      </c>
      <c r="C105" s="327"/>
      <c r="D105" s="307" t="str">
        <f t="shared" si="52"/>
        <v/>
      </c>
      <c r="E105" s="328"/>
      <c r="F105" s="329"/>
      <c r="G105" s="330" t="s">
        <v>86</v>
      </c>
      <c r="H105" s="308">
        <f t="shared" si="53"/>
        <v>0</v>
      </c>
      <c r="I105" s="323"/>
      <c r="J105" s="323"/>
      <c r="K105" s="309">
        <f t="shared" si="54"/>
        <v>0</v>
      </c>
      <c r="L105" s="328"/>
      <c r="M105" s="328"/>
      <c r="N105" s="328"/>
      <c r="O105" s="328"/>
      <c r="P105" s="331"/>
      <c r="Q105" s="331"/>
      <c r="R105" s="332"/>
      <c r="S105" s="333"/>
      <c r="T105" s="332"/>
      <c r="U105" s="333"/>
      <c r="V105" s="332"/>
      <c r="W105" s="333"/>
      <c r="X105" s="332"/>
      <c r="Y105" s="333"/>
      <c r="Z105" s="309">
        <f t="shared" si="55"/>
        <v>0</v>
      </c>
      <c r="AA105" s="310">
        <f t="shared" si="56"/>
        <v>0</v>
      </c>
      <c r="AB105" s="334"/>
      <c r="AC105" s="311">
        <f t="shared" si="49"/>
        <v>0</v>
      </c>
      <c r="AD105" s="312">
        <f t="shared" si="57"/>
        <v>0</v>
      </c>
      <c r="AE105" s="335"/>
      <c r="AF105" s="312">
        <f t="shared" si="58"/>
        <v>0</v>
      </c>
      <c r="AG105" s="326"/>
      <c r="AH105" s="313">
        <f t="shared" si="59"/>
        <v>0</v>
      </c>
      <c r="AI105" s="336"/>
      <c r="AJ105" s="313">
        <f t="shared" si="60"/>
        <v>0</v>
      </c>
      <c r="AK105" s="326"/>
      <c r="AL105" s="313">
        <f t="shared" si="61"/>
        <v>0</v>
      </c>
      <c r="AM105" s="345"/>
      <c r="AN105" s="313">
        <f t="shared" si="50"/>
        <v>0</v>
      </c>
      <c r="AO105" s="314">
        <f t="shared" si="62"/>
        <v>0</v>
      </c>
      <c r="AP105" s="315">
        <f>IF(OR(AND(B105="GRUP_A1",IF(IFERROR(MATCH(CONCATENATE("I",Tabel!$N$4),inst_performance,0),0)&gt;0,0,1)),B105="Grup_A5",B105="Grup_B1"),0,(AD105+AF105)*0.1)</f>
        <v>0</v>
      </c>
      <c r="AQ105" s="337"/>
      <c r="AR105" s="339"/>
      <c r="AS105" s="339"/>
      <c r="AT105" s="339"/>
      <c r="AU105" s="339"/>
      <c r="AV105" s="339"/>
      <c r="AW105" s="339"/>
      <c r="AX105" s="339"/>
      <c r="AY105" s="339"/>
      <c r="AZ105" s="339"/>
      <c r="BA105" s="339"/>
      <c r="BB105" s="339"/>
      <c r="BC105" s="339"/>
      <c r="BD105" s="339"/>
      <c r="BE105" s="339"/>
      <c r="BF105" s="339"/>
      <c r="BG105" s="315">
        <f t="shared" si="63"/>
        <v>0</v>
      </c>
      <c r="BH105" s="346">
        <f t="shared" si="64"/>
        <v>0</v>
      </c>
      <c r="BI105" s="315">
        <f t="shared" si="65"/>
        <v>0</v>
      </c>
      <c r="BJ105" s="341"/>
      <c r="BK105" s="315">
        <f t="shared" si="66"/>
        <v>0</v>
      </c>
      <c r="BL105" s="315">
        <f t="shared" si="67"/>
        <v>0</v>
      </c>
      <c r="BM105" s="340"/>
      <c r="BN105" s="342"/>
      <c r="BO105" s="343"/>
      <c r="BP105" s="340"/>
      <c r="BQ105" s="344"/>
      <c r="BR105" s="315">
        <f t="shared" si="68"/>
        <v>0</v>
      </c>
      <c r="BS105" s="344"/>
      <c r="BT105" s="344"/>
      <c r="BU105" s="344"/>
      <c r="BV105" s="344"/>
      <c r="BW105" s="315">
        <f t="shared" si="69"/>
        <v>0</v>
      </c>
      <c r="BX105" s="322"/>
      <c r="BY105" s="316"/>
    </row>
    <row r="106" spans="1:77" x14ac:dyDescent="0.25">
      <c r="A106" s="326"/>
      <c r="B106" s="307" t="str">
        <f t="shared" si="51"/>
        <v/>
      </c>
      <c r="C106" s="327"/>
      <c r="D106" s="307" t="str">
        <f t="shared" si="52"/>
        <v/>
      </c>
      <c r="E106" s="328"/>
      <c r="F106" s="329"/>
      <c r="G106" s="330" t="s">
        <v>86</v>
      </c>
      <c r="H106" s="308">
        <f t="shared" si="53"/>
        <v>0</v>
      </c>
      <c r="I106" s="323"/>
      <c r="J106" s="323"/>
      <c r="K106" s="309">
        <f t="shared" si="54"/>
        <v>0</v>
      </c>
      <c r="L106" s="328"/>
      <c r="M106" s="328"/>
      <c r="N106" s="328"/>
      <c r="O106" s="328"/>
      <c r="P106" s="331"/>
      <c r="Q106" s="331"/>
      <c r="R106" s="332"/>
      <c r="S106" s="333"/>
      <c r="T106" s="332"/>
      <c r="U106" s="333"/>
      <c r="V106" s="332"/>
      <c r="W106" s="333"/>
      <c r="X106" s="332"/>
      <c r="Y106" s="333"/>
      <c r="Z106" s="309">
        <f t="shared" si="55"/>
        <v>0</v>
      </c>
      <c r="AA106" s="310">
        <f t="shared" si="56"/>
        <v>0</v>
      </c>
      <c r="AB106" s="334"/>
      <c r="AC106" s="311">
        <f t="shared" si="49"/>
        <v>0</v>
      </c>
      <c r="AD106" s="312">
        <f t="shared" si="57"/>
        <v>0</v>
      </c>
      <c r="AE106" s="335"/>
      <c r="AF106" s="312">
        <f t="shared" si="58"/>
        <v>0</v>
      </c>
      <c r="AG106" s="326"/>
      <c r="AH106" s="313">
        <f t="shared" si="59"/>
        <v>0</v>
      </c>
      <c r="AI106" s="336"/>
      <c r="AJ106" s="313">
        <f t="shared" si="60"/>
        <v>0</v>
      </c>
      <c r="AK106" s="326"/>
      <c r="AL106" s="313">
        <f t="shared" si="61"/>
        <v>0</v>
      </c>
      <c r="AM106" s="345"/>
      <c r="AN106" s="313">
        <f t="shared" si="50"/>
        <v>0</v>
      </c>
      <c r="AO106" s="314">
        <f t="shared" si="62"/>
        <v>0</v>
      </c>
      <c r="AP106" s="315">
        <f>IF(OR(AND(B106="GRUP_A1",IF(IFERROR(MATCH(CONCATENATE("I",Tabel!$N$4),inst_performance,0),0)&gt;0,0,1)),B106="Grup_A5",B106="Grup_B1"),0,(AD106+AF106)*0.1)</f>
        <v>0</v>
      </c>
      <c r="AQ106" s="337"/>
      <c r="AR106" s="339"/>
      <c r="AS106" s="339"/>
      <c r="AT106" s="339"/>
      <c r="AU106" s="339"/>
      <c r="AV106" s="339"/>
      <c r="AW106" s="339"/>
      <c r="AX106" s="339"/>
      <c r="AY106" s="339"/>
      <c r="AZ106" s="339"/>
      <c r="BA106" s="339"/>
      <c r="BB106" s="339"/>
      <c r="BC106" s="339"/>
      <c r="BD106" s="339"/>
      <c r="BE106" s="339"/>
      <c r="BF106" s="339"/>
      <c r="BG106" s="315">
        <f t="shared" si="63"/>
        <v>0</v>
      </c>
      <c r="BH106" s="346">
        <f t="shared" si="64"/>
        <v>0</v>
      </c>
      <c r="BI106" s="315">
        <f t="shared" si="65"/>
        <v>0</v>
      </c>
      <c r="BJ106" s="341"/>
      <c r="BK106" s="315">
        <f t="shared" si="66"/>
        <v>0</v>
      </c>
      <c r="BL106" s="315">
        <f t="shared" si="67"/>
        <v>0</v>
      </c>
      <c r="BM106" s="340"/>
      <c r="BN106" s="342"/>
      <c r="BO106" s="343"/>
      <c r="BP106" s="340"/>
      <c r="BQ106" s="344"/>
      <c r="BR106" s="315">
        <f t="shared" si="68"/>
        <v>0</v>
      </c>
      <c r="BS106" s="344"/>
      <c r="BT106" s="344"/>
      <c r="BU106" s="344"/>
      <c r="BV106" s="344"/>
      <c r="BW106" s="315">
        <f t="shared" si="69"/>
        <v>0</v>
      </c>
      <c r="BX106" s="322"/>
      <c r="BY106" s="316"/>
    </row>
    <row r="107" spans="1:77" x14ac:dyDescent="0.25">
      <c r="A107" s="326"/>
      <c r="B107" s="307" t="str">
        <f t="shared" si="51"/>
        <v/>
      </c>
      <c r="C107" s="327"/>
      <c r="D107" s="307" t="str">
        <f t="shared" si="52"/>
        <v/>
      </c>
      <c r="E107" s="328"/>
      <c r="F107" s="329"/>
      <c r="G107" s="330" t="s">
        <v>86</v>
      </c>
      <c r="H107" s="308">
        <f t="shared" si="53"/>
        <v>0</v>
      </c>
      <c r="I107" s="323"/>
      <c r="J107" s="323"/>
      <c r="K107" s="309">
        <f t="shared" si="54"/>
        <v>0</v>
      </c>
      <c r="L107" s="328"/>
      <c r="M107" s="328"/>
      <c r="N107" s="328"/>
      <c r="O107" s="328"/>
      <c r="P107" s="331"/>
      <c r="Q107" s="331"/>
      <c r="R107" s="332"/>
      <c r="S107" s="333"/>
      <c r="T107" s="332"/>
      <c r="U107" s="333"/>
      <c r="V107" s="332"/>
      <c r="W107" s="333"/>
      <c r="X107" s="332"/>
      <c r="Y107" s="333"/>
      <c r="Z107" s="309">
        <f t="shared" si="55"/>
        <v>0</v>
      </c>
      <c r="AA107" s="310">
        <f t="shared" si="56"/>
        <v>0</v>
      </c>
      <c r="AB107" s="334"/>
      <c r="AC107" s="311">
        <f t="shared" si="49"/>
        <v>0</v>
      </c>
      <c r="AD107" s="312">
        <f t="shared" si="57"/>
        <v>0</v>
      </c>
      <c r="AE107" s="335"/>
      <c r="AF107" s="312">
        <f t="shared" si="58"/>
        <v>0</v>
      </c>
      <c r="AG107" s="326"/>
      <c r="AH107" s="313">
        <f t="shared" si="59"/>
        <v>0</v>
      </c>
      <c r="AI107" s="336"/>
      <c r="AJ107" s="313">
        <f t="shared" si="60"/>
        <v>0</v>
      </c>
      <c r="AK107" s="326"/>
      <c r="AL107" s="313">
        <f t="shared" si="61"/>
        <v>0</v>
      </c>
      <c r="AM107" s="345"/>
      <c r="AN107" s="313">
        <f t="shared" si="50"/>
        <v>0</v>
      </c>
      <c r="AO107" s="314">
        <f t="shared" si="62"/>
        <v>0</v>
      </c>
      <c r="AP107" s="315">
        <f>IF(OR(AND(B107="GRUP_A1",IF(IFERROR(MATCH(CONCATENATE("I",Tabel!$N$4),inst_performance,0),0)&gt;0,0,1)),B107="Grup_A5",B107="Grup_B1"),0,(AD107+AF107)*0.1)</f>
        <v>0</v>
      </c>
      <c r="AQ107" s="337"/>
      <c r="AR107" s="339"/>
      <c r="AS107" s="339"/>
      <c r="AT107" s="339"/>
      <c r="AU107" s="339"/>
      <c r="AV107" s="339"/>
      <c r="AW107" s="339"/>
      <c r="AX107" s="339"/>
      <c r="AY107" s="339"/>
      <c r="AZ107" s="339"/>
      <c r="BA107" s="339"/>
      <c r="BB107" s="339"/>
      <c r="BC107" s="339"/>
      <c r="BD107" s="339"/>
      <c r="BE107" s="339"/>
      <c r="BF107" s="339"/>
      <c r="BG107" s="315">
        <f t="shared" si="63"/>
        <v>0</v>
      </c>
      <c r="BH107" s="346">
        <f t="shared" si="64"/>
        <v>0</v>
      </c>
      <c r="BI107" s="315">
        <f t="shared" si="65"/>
        <v>0</v>
      </c>
      <c r="BJ107" s="341"/>
      <c r="BK107" s="315">
        <f t="shared" si="66"/>
        <v>0</v>
      </c>
      <c r="BL107" s="315">
        <f t="shared" si="67"/>
        <v>0</v>
      </c>
      <c r="BM107" s="340"/>
      <c r="BN107" s="342"/>
      <c r="BO107" s="343"/>
      <c r="BP107" s="340"/>
      <c r="BQ107" s="344"/>
      <c r="BR107" s="315">
        <f t="shared" si="68"/>
        <v>0</v>
      </c>
      <c r="BS107" s="344"/>
      <c r="BT107" s="344"/>
      <c r="BU107" s="344"/>
      <c r="BV107" s="344"/>
      <c r="BW107" s="315">
        <f t="shared" si="69"/>
        <v>0</v>
      </c>
      <c r="BX107" s="322"/>
      <c r="BY107" s="316"/>
    </row>
    <row r="108" spans="1:77" x14ac:dyDescent="0.25">
      <c r="A108" s="326"/>
      <c r="B108" s="307" t="str">
        <f t="shared" si="51"/>
        <v/>
      </c>
      <c r="C108" s="327"/>
      <c r="D108" s="307" t="str">
        <f t="shared" si="52"/>
        <v/>
      </c>
      <c r="E108" s="328"/>
      <c r="F108" s="329"/>
      <c r="G108" s="330" t="s">
        <v>86</v>
      </c>
      <c r="H108" s="308">
        <f t="shared" si="53"/>
        <v>0</v>
      </c>
      <c r="I108" s="323"/>
      <c r="J108" s="323"/>
      <c r="K108" s="309">
        <f t="shared" si="54"/>
        <v>0</v>
      </c>
      <c r="L108" s="328"/>
      <c r="M108" s="328"/>
      <c r="N108" s="328"/>
      <c r="O108" s="328"/>
      <c r="P108" s="331"/>
      <c r="Q108" s="331"/>
      <c r="R108" s="332"/>
      <c r="S108" s="333"/>
      <c r="T108" s="332"/>
      <c r="U108" s="333"/>
      <c r="V108" s="332"/>
      <c r="W108" s="333"/>
      <c r="X108" s="332"/>
      <c r="Y108" s="333"/>
      <c r="Z108" s="309">
        <f t="shared" si="55"/>
        <v>0</v>
      </c>
      <c r="AA108" s="310">
        <f t="shared" si="56"/>
        <v>0</v>
      </c>
      <c r="AB108" s="334"/>
      <c r="AC108" s="311">
        <f t="shared" si="49"/>
        <v>0</v>
      </c>
      <c r="AD108" s="312">
        <f t="shared" si="57"/>
        <v>0</v>
      </c>
      <c r="AE108" s="335"/>
      <c r="AF108" s="312">
        <f t="shared" si="58"/>
        <v>0</v>
      </c>
      <c r="AG108" s="326"/>
      <c r="AH108" s="313">
        <f t="shared" si="59"/>
        <v>0</v>
      </c>
      <c r="AI108" s="336"/>
      <c r="AJ108" s="313">
        <f t="shared" si="60"/>
        <v>0</v>
      </c>
      <c r="AK108" s="326"/>
      <c r="AL108" s="313">
        <f t="shared" si="61"/>
        <v>0</v>
      </c>
      <c r="AM108" s="345"/>
      <c r="AN108" s="313">
        <f t="shared" si="50"/>
        <v>0</v>
      </c>
      <c r="AO108" s="314">
        <f t="shared" si="62"/>
        <v>0</v>
      </c>
      <c r="AP108" s="315">
        <f>IF(OR(AND(B108="GRUP_A1",IF(IFERROR(MATCH(CONCATENATE("I",Tabel!$N$4),inst_performance,0),0)&gt;0,0,1)),B108="Grup_A5",B108="Grup_B1"),0,(AD108+AF108)*0.1)</f>
        <v>0</v>
      </c>
      <c r="AQ108" s="337"/>
      <c r="AR108" s="339"/>
      <c r="AS108" s="339"/>
      <c r="AT108" s="339"/>
      <c r="AU108" s="339"/>
      <c r="AV108" s="339"/>
      <c r="AW108" s="339"/>
      <c r="AX108" s="339"/>
      <c r="AY108" s="339"/>
      <c r="AZ108" s="339"/>
      <c r="BA108" s="339"/>
      <c r="BB108" s="339"/>
      <c r="BC108" s="339"/>
      <c r="BD108" s="339"/>
      <c r="BE108" s="339"/>
      <c r="BF108" s="339"/>
      <c r="BG108" s="315">
        <f t="shared" si="63"/>
        <v>0</v>
      </c>
      <c r="BH108" s="346">
        <f t="shared" si="64"/>
        <v>0</v>
      </c>
      <c r="BI108" s="315">
        <f t="shared" si="65"/>
        <v>0</v>
      </c>
      <c r="BJ108" s="341"/>
      <c r="BK108" s="315">
        <f t="shared" si="66"/>
        <v>0</v>
      </c>
      <c r="BL108" s="315">
        <f t="shared" si="67"/>
        <v>0</v>
      </c>
      <c r="BM108" s="340"/>
      <c r="BN108" s="342"/>
      <c r="BO108" s="343"/>
      <c r="BP108" s="340"/>
      <c r="BQ108" s="344"/>
      <c r="BR108" s="315">
        <f t="shared" si="68"/>
        <v>0</v>
      </c>
      <c r="BS108" s="344"/>
      <c r="BT108" s="344"/>
      <c r="BU108" s="344"/>
      <c r="BV108" s="344"/>
      <c r="BW108" s="315">
        <f t="shared" si="69"/>
        <v>0</v>
      </c>
      <c r="BX108" s="322"/>
      <c r="BY108" s="316"/>
    </row>
    <row r="109" spans="1:77" x14ac:dyDescent="0.25">
      <c r="A109" s="326"/>
      <c r="B109" s="307" t="str">
        <f t="shared" si="51"/>
        <v/>
      </c>
      <c r="C109" s="327"/>
      <c r="D109" s="307" t="str">
        <f t="shared" si="52"/>
        <v/>
      </c>
      <c r="E109" s="328"/>
      <c r="F109" s="329"/>
      <c r="G109" s="330" t="s">
        <v>86</v>
      </c>
      <c r="H109" s="308">
        <f t="shared" si="53"/>
        <v>0</v>
      </c>
      <c r="I109" s="323"/>
      <c r="J109" s="323"/>
      <c r="K109" s="309">
        <f t="shared" si="54"/>
        <v>0</v>
      </c>
      <c r="L109" s="328"/>
      <c r="M109" s="328"/>
      <c r="N109" s="328"/>
      <c r="O109" s="328"/>
      <c r="P109" s="331"/>
      <c r="Q109" s="331"/>
      <c r="R109" s="332"/>
      <c r="S109" s="333"/>
      <c r="T109" s="332"/>
      <c r="U109" s="333"/>
      <c r="V109" s="332"/>
      <c r="W109" s="333"/>
      <c r="X109" s="332"/>
      <c r="Y109" s="333"/>
      <c r="Z109" s="309">
        <f t="shared" si="55"/>
        <v>0</v>
      </c>
      <c r="AA109" s="310">
        <f t="shared" si="56"/>
        <v>0</v>
      </c>
      <c r="AB109" s="334"/>
      <c r="AC109" s="311">
        <f t="shared" si="49"/>
        <v>0</v>
      </c>
      <c r="AD109" s="312">
        <f t="shared" si="57"/>
        <v>0</v>
      </c>
      <c r="AE109" s="335"/>
      <c r="AF109" s="312">
        <f t="shared" si="58"/>
        <v>0</v>
      </c>
      <c r="AG109" s="326"/>
      <c r="AH109" s="313">
        <f t="shared" si="59"/>
        <v>0</v>
      </c>
      <c r="AI109" s="336"/>
      <c r="AJ109" s="313">
        <f t="shared" si="60"/>
        <v>0</v>
      </c>
      <c r="AK109" s="326"/>
      <c r="AL109" s="313">
        <f t="shared" si="61"/>
        <v>0</v>
      </c>
      <c r="AM109" s="345"/>
      <c r="AN109" s="313">
        <f t="shared" si="50"/>
        <v>0</v>
      </c>
      <c r="AO109" s="314">
        <f t="shared" si="62"/>
        <v>0</v>
      </c>
      <c r="AP109" s="315">
        <f>IF(OR(AND(B109="GRUP_A1",IF(IFERROR(MATCH(CONCATENATE("I",Tabel!$N$4),inst_performance,0),0)&gt;0,0,1)),B109="Grup_A5",B109="Grup_B1"),0,(AD109+AF109)*0.1)</f>
        <v>0</v>
      </c>
      <c r="AQ109" s="337"/>
      <c r="AR109" s="339"/>
      <c r="AS109" s="339"/>
      <c r="AT109" s="339"/>
      <c r="AU109" s="339"/>
      <c r="AV109" s="339"/>
      <c r="AW109" s="339"/>
      <c r="AX109" s="339"/>
      <c r="AY109" s="339"/>
      <c r="AZ109" s="339"/>
      <c r="BA109" s="339"/>
      <c r="BB109" s="339"/>
      <c r="BC109" s="339"/>
      <c r="BD109" s="339"/>
      <c r="BE109" s="339"/>
      <c r="BF109" s="339"/>
      <c r="BG109" s="315">
        <f t="shared" si="63"/>
        <v>0</v>
      </c>
      <c r="BH109" s="346">
        <f t="shared" si="64"/>
        <v>0</v>
      </c>
      <c r="BI109" s="315">
        <f t="shared" si="65"/>
        <v>0</v>
      </c>
      <c r="BJ109" s="341"/>
      <c r="BK109" s="315">
        <f t="shared" si="66"/>
        <v>0</v>
      </c>
      <c r="BL109" s="315">
        <f t="shared" si="67"/>
        <v>0</v>
      </c>
      <c r="BM109" s="340"/>
      <c r="BN109" s="342"/>
      <c r="BO109" s="343"/>
      <c r="BP109" s="340"/>
      <c r="BQ109" s="344"/>
      <c r="BR109" s="315">
        <f t="shared" si="68"/>
        <v>0</v>
      </c>
      <c r="BS109" s="344"/>
      <c r="BT109" s="344"/>
      <c r="BU109" s="344"/>
      <c r="BV109" s="344"/>
      <c r="BW109" s="315">
        <f t="shared" si="69"/>
        <v>0</v>
      </c>
      <c r="BX109" s="322"/>
      <c r="BY109" s="316"/>
    </row>
    <row r="110" spans="1:77" x14ac:dyDescent="0.25">
      <c r="A110" s="326"/>
      <c r="B110" s="307" t="str">
        <f t="shared" si="51"/>
        <v/>
      </c>
      <c r="C110" s="327"/>
      <c r="D110" s="307" t="str">
        <f t="shared" si="52"/>
        <v/>
      </c>
      <c r="E110" s="328"/>
      <c r="F110" s="329"/>
      <c r="G110" s="330" t="s">
        <v>86</v>
      </c>
      <c r="H110" s="308">
        <f t="shared" si="53"/>
        <v>0</v>
      </c>
      <c r="I110" s="323"/>
      <c r="J110" s="323"/>
      <c r="K110" s="309">
        <f t="shared" si="54"/>
        <v>0</v>
      </c>
      <c r="L110" s="328"/>
      <c r="M110" s="328"/>
      <c r="N110" s="328"/>
      <c r="O110" s="328"/>
      <c r="P110" s="331"/>
      <c r="Q110" s="331"/>
      <c r="R110" s="332"/>
      <c r="S110" s="333"/>
      <c r="T110" s="332"/>
      <c r="U110" s="333"/>
      <c r="V110" s="332"/>
      <c r="W110" s="333"/>
      <c r="X110" s="332"/>
      <c r="Y110" s="333"/>
      <c r="Z110" s="309">
        <f t="shared" si="55"/>
        <v>0</v>
      </c>
      <c r="AA110" s="310">
        <f t="shared" si="56"/>
        <v>0</v>
      </c>
      <c r="AB110" s="334"/>
      <c r="AC110" s="311">
        <f t="shared" si="49"/>
        <v>0</v>
      </c>
      <c r="AD110" s="312">
        <f t="shared" si="57"/>
        <v>0</v>
      </c>
      <c r="AE110" s="335"/>
      <c r="AF110" s="312">
        <f t="shared" si="58"/>
        <v>0</v>
      </c>
      <c r="AG110" s="326"/>
      <c r="AH110" s="313">
        <f t="shared" si="59"/>
        <v>0</v>
      </c>
      <c r="AI110" s="336"/>
      <c r="AJ110" s="313">
        <f t="shared" si="60"/>
        <v>0</v>
      </c>
      <c r="AK110" s="326"/>
      <c r="AL110" s="313">
        <f t="shared" si="61"/>
        <v>0</v>
      </c>
      <c r="AM110" s="345"/>
      <c r="AN110" s="313">
        <f t="shared" si="50"/>
        <v>0</v>
      </c>
      <c r="AO110" s="314">
        <f t="shared" si="62"/>
        <v>0</v>
      </c>
      <c r="AP110" s="315">
        <f>IF(OR(AND(B110="GRUP_A1",IF(IFERROR(MATCH(CONCATENATE("I",Tabel!$N$4),inst_performance,0),0)&gt;0,0,1)),B110="Grup_A5",B110="Grup_B1"),0,(AD110+AF110)*0.1)</f>
        <v>0</v>
      </c>
      <c r="AQ110" s="337"/>
      <c r="AR110" s="339"/>
      <c r="AS110" s="339"/>
      <c r="AT110" s="339"/>
      <c r="AU110" s="339"/>
      <c r="AV110" s="339"/>
      <c r="AW110" s="339"/>
      <c r="AX110" s="339"/>
      <c r="AY110" s="339"/>
      <c r="AZ110" s="339"/>
      <c r="BA110" s="339"/>
      <c r="BB110" s="339"/>
      <c r="BC110" s="339"/>
      <c r="BD110" s="339"/>
      <c r="BE110" s="339"/>
      <c r="BF110" s="339"/>
      <c r="BG110" s="315">
        <f t="shared" si="63"/>
        <v>0</v>
      </c>
      <c r="BH110" s="346">
        <f t="shared" si="64"/>
        <v>0</v>
      </c>
      <c r="BI110" s="315">
        <f t="shared" si="65"/>
        <v>0</v>
      </c>
      <c r="BJ110" s="341"/>
      <c r="BK110" s="315">
        <f t="shared" si="66"/>
        <v>0</v>
      </c>
      <c r="BL110" s="315">
        <f t="shared" si="67"/>
        <v>0</v>
      </c>
      <c r="BM110" s="340"/>
      <c r="BN110" s="342"/>
      <c r="BO110" s="343"/>
      <c r="BP110" s="340"/>
      <c r="BQ110" s="344"/>
      <c r="BR110" s="315">
        <f t="shared" si="68"/>
        <v>0</v>
      </c>
      <c r="BS110" s="344"/>
      <c r="BT110" s="344"/>
      <c r="BU110" s="344"/>
      <c r="BV110" s="344"/>
      <c r="BW110" s="315">
        <f t="shared" si="69"/>
        <v>0</v>
      </c>
      <c r="BX110" s="322"/>
      <c r="BY110" s="316"/>
    </row>
    <row r="111" spans="1:77" x14ac:dyDescent="0.25">
      <c r="A111" s="326"/>
      <c r="B111" s="307" t="str">
        <f t="shared" si="51"/>
        <v/>
      </c>
      <c r="C111" s="327"/>
      <c r="D111" s="307" t="str">
        <f t="shared" si="52"/>
        <v/>
      </c>
      <c r="E111" s="328"/>
      <c r="F111" s="329"/>
      <c r="G111" s="330" t="s">
        <v>86</v>
      </c>
      <c r="H111" s="308">
        <f t="shared" si="53"/>
        <v>0</v>
      </c>
      <c r="I111" s="323"/>
      <c r="J111" s="323"/>
      <c r="K111" s="309">
        <f t="shared" si="54"/>
        <v>0</v>
      </c>
      <c r="L111" s="328"/>
      <c r="M111" s="328"/>
      <c r="N111" s="328"/>
      <c r="O111" s="328"/>
      <c r="P111" s="331"/>
      <c r="Q111" s="331"/>
      <c r="R111" s="332"/>
      <c r="S111" s="333"/>
      <c r="T111" s="332"/>
      <c r="U111" s="333"/>
      <c r="V111" s="332"/>
      <c r="W111" s="333"/>
      <c r="X111" s="332"/>
      <c r="Y111" s="333"/>
      <c r="Z111" s="309">
        <f t="shared" si="55"/>
        <v>0</v>
      </c>
      <c r="AA111" s="310">
        <f t="shared" si="56"/>
        <v>0</v>
      </c>
      <c r="AB111" s="334"/>
      <c r="AC111" s="311">
        <f t="shared" si="49"/>
        <v>0</v>
      </c>
      <c r="AD111" s="312">
        <f t="shared" si="57"/>
        <v>0</v>
      </c>
      <c r="AE111" s="335"/>
      <c r="AF111" s="312">
        <f t="shared" si="58"/>
        <v>0</v>
      </c>
      <c r="AG111" s="326"/>
      <c r="AH111" s="313">
        <f t="shared" si="59"/>
        <v>0</v>
      </c>
      <c r="AI111" s="336"/>
      <c r="AJ111" s="313">
        <f t="shared" si="60"/>
        <v>0</v>
      </c>
      <c r="AK111" s="326"/>
      <c r="AL111" s="313">
        <f t="shared" si="61"/>
        <v>0</v>
      </c>
      <c r="AM111" s="345"/>
      <c r="AN111" s="313">
        <f t="shared" si="50"/>
        <v>0</v>
      </c>
      <c r="AO111" s="314">
        <f t="shared" si="62"/>
        <v>0</v>
      </c>
      <c r="AP111" s="315">
        <f>IF(OR(AND(B111="GRUP_A1",IF(IFERROR(MATCH(CONCATENATE("I",Tabel!$N$4),inst_performance,0),0)&gt;0,0,1)),B111="Grup_A5",B111="Grup_B1"),0,(AD111+AF111)*0.1)</f>
        <v>0</v>
      </c>
      <c r="AQ111" s="337"/>
      <c r="AR111" s="339"/>
      <c r="AS111" s="339"/>
      <c r="AT111" s="339"/>
      <c r="AU111" s="339"/>
      <c r="AV111" s="339"/>
      <c r="AW111" s="339"/>
      <c r="AX111" s="339"/>
      <c r="AY111" s="339"/>
      <c r="AZ111" s="339"/>
      <c r="BA111" s="339"/>
      <c r="BB111" s="339"/>
      <c r="BC111" s="339"/>
      <c r="BD111" s="339"/>
      <c r="BE111" s="339"/>
      <c r="BF111" s="339"/>
      <c r="BG111" s="315">
        <f t="shared" si="63"/>
        <v>0</v>
      </c>
      <c r="BH111" s="346">
        <f t="shared" si="64"/>
        <v>0</v>
      </c>
      <c r="BI111" s="315">
        <f t="shared" si="65"/>
        <v>0</v>
      </c>
      <c r="BJ111" s="341"/>
      <c r="BK111" s="315">
        <f t="shared" si="66"/>
        <v>0</v>
      </c>
      <c r="BL111" s="315">
        <f t="shared" si="67"/>
        <v>0</v>
      </c>
      <c r="BM111" s="340"/>
      <c r="BN111" s="342"/>
      <c r="BO111" s="343"/>
      <c r="BP111" s="340"/>
      <c r="BQ111" s="344"/>
      <c r="BR111" s="315">
        <f t="shared" si="68"/>
        <v>0</v>
      </c>
      <c r="BS111" s="344"/>
      <c r="BT111" s="344"/>
      <c r="BU111" s="344"/>
      <c r="BV111" s="344"/>
      <c r="BW111" s="315">
        <f t="shared" si="69"/>
        <v>0</v>
      </c>
      <c r="BX111" s="322"/>
      <c r="BY111" s="316"/>
    </row>
    <row r="112" spans="1:77" x14ac:dyDescent="0.25">
      <c r="A112" s="326"/>
      <c r="B112" s="307" t="str">
        <f t="shared" si="51"/>
        <v/>
      </c>
      <c r="C112" s="327"/>
      <c r="D112" s="307" t="str">
        <f t="shared" si="52"/>
        <v/>
      </c>
      <c r="E112" s="328"/>
      <c r="F112" s="329"/>
      <c r="G112" s="330" t="s">
        <v>86</v>
      </c>
      <c r="H112" s="308">
        <f t="shared" si="53"/>
        <v>0</v>
      </c>
      <c r="I112" s="323"/>
      <c r="J112" s="323"/>
      <c r="K112" s="309">
        <f t="shared" si="54"/>
        <v>0</v>
      </c>
      <c r="L112" s="328"/>
      <c r="M112" s="328"/>
      <c r="N112" s="328"/>
      <c r="O112" s="328"/>
      <c r="P112" s="331"/>
      <c r="Q112" s="331"/>
      <c r="R112" s="332"/>
      <c r="S112" s="333"/>
      <c r="T112" s="332"/>
      <c r="U112" s="333"/>
      <c r="V112" s="332"/>
      <c r="W112" s="333"/>
      <c r="X112" s="332"/>
      <c r="Y112" s="333"/>
      <c r="Z112" s="309">
        <f t="shared" si="55"/>
        <v>0</v>
      </c>
      <c r="AA112" s="310">
        <f t="shared" si="56"/>
        <v>0</v>
      </c>
      <c r="AB112" s="334"/>
      <c r="AC112" s="311">
        <f t="shared" si="49"/>
        <v>0</v>
      </c>
      <c r="AD112" s="312">
        <f t="shared" si="57"/>
        <v>0</v>
      </c>
      <c r="AE112" s="335"/>
      <c r="AF112" s="312">
        <f t="shared" si="58"/>
        <v>0</v>
      </c>
      <c r="AG112" s="326"/>
      <c r="AH112" s="313">
        <f t="shared" si="59"/>
        <v>0</v>
      </c>
      <c r="AI112" s="336"/>
      <c r="AJ112" s="313">
        <f t="shared" si="60"/>
        <v>0</v>
      </c>
      <c r="AK112" s="326"/>
      <c r="AL112" s="313">
        <f t="shared" si="61"/>
        <v>0</v>
      </c>
      <c r="AM112" s="345"/>
      <c r="AN112" s="313">
        <f t="shared" si="50"/>
        <v>0</v>
      </c>
      <c r="AO112" s="314">
        <f t="shared" si="62"/>
        <v>0</v>
      </c>
      <c r="AP112" s="315">
        <f>IF(OR(AND(B112="GRUP_A1",IF(IFERROR(MATCH(CONCATENATE("I",Tabel!$N$4),inst_performance,0),0)&gt;0,0,1)),B112="Grup_A5",B112="Grup_B1"),0,(AD112+AF112)*0.1)</f>
        <v>0</v>
      </c>
      <c r="AQ112" s="337"/>
      <c r="AR112" s="339"/>
      <c r="AS112" s="339"/>
      <c r="AT112" s="339"/>
      <c r="AU112" s="339"/>
      <c r="AV112" s="339"/>
      <c r="AW112" s="339"/>
      <c r="AX112" s="339"/>
      <c r="AY112" s="339"/>
      <c r="AZ112" s="339"/>
      <c r="BA112" s="339"/>
      <c r="BB112" s="339"/>
      <c r="BC112" s="339"/>
      <c r="BD112" s="339"/>
      <c r="BE112" s="339"/>
      <c r="BF112" s="339"/>
      <c r="BG112" s="315">
        <f t="shared" si="63"/>
        <v>0</v>
      </c>
      <c r="BH112" s="346">
        <f t="shared" si="64"/>
        <v>0</v>
      </c>
      <c r="BI112" s="315">
        <f t="shared" si="65"/>
        <v>0</v>
      </c>
      <c r="BJ112" s="341"/>
      <c r="BK112" s="315">
        <f t="shared" si="66"/>
        <v>0</v>
      </c>
      <c r="BL112" s="315">
        <f t="shared" si="67"/>
        <v>0</v>
      </c>
      <c r="BM112" s="340"/>
      <c r="BN112" s="342"/>
      <c r="BO112" s="343"/>
      <c r="BP112" s="340"/>
      <c r="BQ112" s="344"/>
      <c r="BR112" s="315">
        <f t="shared" si="68"/>
        <v>0</v>
      </c>
      <c r="BS112" s="344"/>
      <c r="BT112" s="344"/>
      <c r="BU112" s="344"/>
      <c r="BV112" s="344"/>
      <c r="BW112" s="315">
        <f t="shared" si="69"/>
        <v>0</v>
      </c>
      <c r="BX112" s="322"/>
      <c r="BY112" s="316"/>
    </row>
    <row r="113" spans="1:77" x14ac:dyDescent="0.25">
      <c r="A113" s="326"/>
      <c r="B113" s="307" t="str">
        <f t="shared" si="51"/>
        <v/>
      </c>
      <c r="C113" s="327"/>
      <c r="D113" s="307" t="str">
        <f t="shared" si="52"/>
        <v/>
      </c>
      <c r="E113" s="328"/>
      <c r="F113" s="329"/>
      <c r="G113" s="330" t="s">
        <v>86</v>
      </c>
      <c r="H113" s="308">
        <f t="shared" si="53"/>
        <v>0</v>
      </c>
      <c r="I113" s="323"/>
      <c r="J113" s="323"/>
      <c r="K113" s="309">
        <f t="shared" si="54"/>
        <v>0</v>
      </c>
      <c r="L113" s="328"/>
      <c r="M113" s="328"/>
      <c r="N113" s="328"/>
      <c r="O113" s="328"/>
      <c r="P113" s="331"/>
      <c r="Q113" s="331"/>
      <c r="R113" s="332"/>
      <c r="S113" s="333"/>
      <c r="T113" s="332"/>
      <c r="U113" s="333"/>
      <c r="V113" s="332"/>
      <c r="W113" s="333"/>
      <c r="X113" s="332"/>
      <c r="Y113" s="333"/>
      <c r="Z113" s="309">
        <f t="shared" si="55"/>
        <v>0</v>
      </c>
      <c r="AA113" s="310">
        <f t="shared" si="56"/>
        <v>0</v>
      </c>
      <c r="AB113" s="334"/>
      <c r="AC113" s="311">
        <f t="shared" si="49"/>
        <v>0</v>
      </c>
      <c r="AD113" s="312">
        <f t="shared" si="57"/>
        <v>0</v>
      </c>
      <c r="AE113" s="335"/>
      <c r="AF113" s="312">
        <f t="shared" si="58"/>
        <v>0</v>
      </c>
      <c r="AG113" s="326"/>
      <c r="AH113" s="313">
        <f t="shared" si="59"/>
        <v>0</v>
      </c>
      <c r="AI113" s="336"/>
      <c r="AJ113" s="313">
        <f t="shared" si="60"/>
        <v>0</v>
      </c>
      <c r="AK113" s="326"/>
      <c r="AL113" s="313">
        <f t="shared" si="61"/>
        <v>0</v>
      </c>
      <c r="AM113" s="345"/>
      <c r="AN113" s="313">
        <f t="shared" si="50"/>
        <v>0</v>
      </c>
      <c r="AO113" s="314">
        <f t="shared" si="62"/>
        <v>0</v>
      </c>
      <c r="AP113" s="315">
        <f>IF(OR(AND(B113="GRUP_A1",IF(IFERROR(MATCH(CONCATENATE("I",Tabel!$N$4),inst_performance,0),0)&gt;0,0,1)),B113="Grup_A5",B113="Grup_B1"),0,(AD113+AF113)*0.1)</f>
        <v>0</v>
      </c>
      <c r="AQ113" s="337"/>
      <c r="AR113" s="339"/>
      <c r="AS113" s="339"/>
      <c r="AT113" s="339"/>
      <c r="AU113" s="339"/>
      <c r="AV113" s="339"/>
      <c r="AW113" s="339"/>
      <c r="AX113" s="339"/>
      <c r="AY113" s="339"/>
      <c r="AZ113" s="339"/>
      <c r="BA113" s="339"/>
      <c r="BB113" s="339"/>
      <c r="BC113" s="339"/>
      <c r="BD113" s="339"/>
      <c r="BE113" s="339"/>
      <c r="BF113" s="339"/>
      <c r="BG113" s="315">
        <f t="shared" si="63"/>
        <v>0</v>
      </c>
      <c r="BH113" s="346">
        <f t="shared" si="64"/>
        <v>0</v>
      </c>
      <c r="BI113" s="315">
        <f t="shared" si="65"/>
        <v>0</v>
      </c>
      <c r="BJ113" s="341"/>
      <c r="BK113" s="315">
        <f t="shared" si="66"/>
        <v>0</v>
      </c>
      <c r="BL113" s="315">
        <f t="shared" si="67"/>
        <v>0</v>
      </c>
      <c r="BM113" s="340"/>
      <c r="BN113" s="342"/>
      <c r="BO113" s="343"/>
      <c r="BP113" s="340"/>
      <c r="BQ113" s="344"/>
      <c r="BR113" s="315">
        <f t="shared" si="68"/>
        <v>0</v>
      </c>
      <c r="BS113" s="344"/>
      <c r="BT113" s="344"/>
      <c r="BU113" s="344"/>
      <c r="BV113" s="344"/>
      <c r="BW113" s="315">
        <f t="shared" si="69"/>
        <v>0</v>
      </c>
      <c r="BX113" s="322"/>
      <c r="BY113" s="316"/>
    </row>
    <row r="114" spans="1:77" x14ac:dyDescent="0.25">
      <c r="A114" s="326"/>
      <c r="B114" s="307" t="str">
        <f t="shared" si="51"/>
        <v/>
      </c>
      <c r="C114" s="327"/>
      <c r="D114" s="307" t="str">
        <f t="shared" si="52"/>
        <v/>
      </c>
      <c r="E114" s="328"/>
      <c r="F114" s="329"/>
      <c r="G114" s="330" t="s">
        <v>86</v>
      </c>
      <c r="H114" s="308">
        <f t="shared" si="53"/>
        <v>0</v>
      </c>
      <c r="I114" s="323"/>
      <c r="J114" s="323"/>
      <c r="K114" s="309">
        <f t="shared" si="54"/>
        <v>0</v>
      </c>
      <c r="L114" s="328"/>
      <c r="M114" s="328"/>
      <c r="N114" s="328"/>
      <c r="O114" s="328"/>
      <c r="P114" s="331"/>
      <c r="Q114" s="331"/>
      <c r="R114" s="332"/>
      <c r="S114" s="333"/>
      <c r="T114" s="332"/>
      <c r="U114" s="333"/>
      <c r="V114" s="332"/>
      <c r="W114" s="333"/>
      <c r="X114" s="332"/>
      <c r="Y114" s="333"/>
      <c r="Z114" s="309">
        <f t="shared" si="55"/>
        <v>0</v>
      </c>
      <c r="AA114" s="310">
        <f t="shared" si="56"/>
        <v>0</v>
      </c>
      <c r="AB114" s="334"/>
      <c r="AC114" s="311">
        <f t="shared" si="49"/>
        <v>0</v>
      </c>
      <c r="AD114" s="312">
        <f t="shared" si="57"/>
        <v>0</v>
      </c>
      <c r="AE114" s="335"/>
      <c r="AF114" s="312">
        <f t="shared" si="58"/>
        <v>0</v>
      </c>
      <c r="AG114" s="326"/>
      <c r="AH114" s="313">
        <f t="shared" si="59"/>
        <v>0</v>
      </c>
      <c r="AI114" s="336"/>
      <c r="AJ114" s="313">
        <f t="shared" si="60"/>
        <v>0</v>
      </c>
      <c r="AK114" s="326"/>
      <c r="AL114" s="313">
        <f t="shared" si="61"/>
        <v>0</v>
      </c>
      <c r="AM114" s="345"/>
      <c r="AN114" s="313">
        <f t="shared" si="50"/>
        <v>0</v>
      </c>
      <c r="AO114" s="314">
        <f t="shared" si="62"/>
        <v>0</v>
      </c>
      <c r="AP114" s="315">
        <f>IF(OR(AND(B114="GRUP_A1",IF(IFERROR(MATCH(CONCATENATE("I",Tabel!$N$4),inst_performance,0),0)&gt;0,0,1)),B114="Grup_A5",B114="Grup_B1"),0,(AD114+AF114)*0.1)</f>
        <v>0</v>
      </c>
      <c r="AQ114" s="337"/>
      <c r="AR114" s="339"/>
      <c r="AS114" s="339"/>
      <c r="AT114" s="339"/>
      <c r="AU114" s="339"/>
      <c r="AV114" s="339"/>
      <c r="AW114" s="339"/>
      <c r="AX114" s="339"/>
      <c r="AY114" s="339"/>
      <c r="AZ114" s="339"/>
      <c r="BA114" s="339"/>
      <c r="BB114" s="339"/>
      <c r="BC114" s="339"/>
      <c r="BD114" s="339"/>
      <c r="BE114" s="339"/>
      <c r="BF114" s="339"/>
      <c r="BG114" s="315">
        <f t="shared" si="63"/>
        <v>0</v>
      </c>
      <c r="BH114" s="346">
        <f t="shared" si="64"/>
        <v>0</v>
      </c>
      <c r="BI114" s="315">
        <f t="shared" si="65"/>
        <v>0</v>
      </c>
      <c r="BJ114" s="341"/>
      <c r="BK114" s="315">
        <f t="shared" si="66"/>
        <v>0</v>
      </c>
      <c r="BL114" s="315">
        <f t="shared" si="67"/>
        <v>0</v>
      </c>
      <c r="BM114" s="340"/>
      <c r="BN114" s="342"/>
      <c r="BO114" s="343"/>
      <c r="BP114" s="340"/>
      <c r="BQ114" s="344"/>
      <c r="BR114" s="315">
        <f t="shared" si="68"/>
        <v>0</v>
      </c>
      <c r="BS114" s="344"/>
      <c r="BT114" s="344"/>
      <c r="BU114" s="344"/>
      <c r="BV114" s="344"/>
      <c r="BW114" s="315">
        <f t="shared" si="69"/>
        <v>0</v>
      </c>
      <c r="BX114" s="322"/>
      <c r="BY114" s="316"/>
    </row>
    <row r="115" spans="1:77" x14ac:dyDescent="0.25">
      <c r="A115" s="326"/>
      <c r="B115" s="307" t="str">
        <f t="shared" si="51"/>
        <v/>
      </c>
      <c r="C115" s="327"/>
      <c r="D115" s="307" t="str">
        <f t="shared" si="52"/>
        <v/>
      </c>
      <c r="E115" s="328"/>
      <c r="F115" s="329"/>
      <c r="G115" s="330" t="s">
        <v>86</v>
      </c>
      <c r="H115" s="308">
        <f t="shared" si="53"/>
        <v>0</v>
      </c>
      <c r="I115" s="323"/>
      <c r="J115" s="323"/>
      <c r="K115" s="309">
        <f t="shared" si="54"/>
        <v>0</v>
      </c>
      <c r="L115" s="328"/>
      <c r="M115" s="328"/>
      <c r="N115" s="328"/>
      <c r="O115" s="328"/>
      <c r="P115" s="331"/>
      <c r="Q115" s="331"/>
      <c r="R115" s="332"/>
      <c r="S115" s="333"/>
      <c r="T115" s="332"/>
      <c r="U115" s="333"/>
      <c r="V115" s="332"/>
      <c r="W115" s="333"/>
      <c r="X115" s="332"/>
      <c r="Y115" s="333"/>
      <c r="Z115" s="309">
        <f t="shared" si="55"/>
        <v>0</v>
      </c>
      <c r="AA115" s="310">
        <f t="shared" si="56"/>
        <v>0</v>
      </c>
      <c r="AB115" s="334"/>
      <c r="AC115" s="311">
        <f t="shared" si="49"/>
        <v>0</v>
      </c>
      <c r="AD115" s="312">
        <f t="shared" si="57"/>
        <v>0</v>
      </c>
      <c r="AE115" s="335"/>
      <c r="AF115" s="312">
        <f t="shared" si="58"/>
        <v>0</v>
      </c>
      <c r="AG115" s="326"/>
      <c r="AH115" s="313">
        <f t="shared" si="59"/>
        <v>0</v>
      </c>
      <c r="AI115" s="336"/>
      <c r="AJ115" s="313">
        <f t="shared" si="60"/>
        <v>0</v>
      </c>
      <c r="AK115" s="326"/>
      <c r="AL115" s="313">
        <f t="shared" si="61"/>
        <v>0</v>
      </c>
      <c r="AM115" s="345"/>
      <c r="AN115" s="313">
        <f t="shared" si="50"/>
        <v>0</v>
      </c>
      <c r="AO115" s="314">
        <f t="shared" si="62"/>
        <v>0</v>
      </c>
      <c r="AP115" s="315">
        <f>IF(OR(AND(B115="GRUP_A1",IF(IFERROR(MATCH(CONCATENATE("I",Tabel!$N$4),inst_performance,0),0)&gt;0,0,1)),B115="Grup_A5",B115="Grup_B1"),0,(AD115+AF115)*0.1)</f>
        <v>0</v>
      </c>
      <c r="AQ115" s="337"/>
      <c r="AR115" s="339"/>
      <c r="AS115" s="339"/>
      <c r="AT115" s="339"/>
      <c r="AU115" s="339"/>
      <c r="AV115" s="339"/>
      <c r="AW115" s="339"/>
      <c r="AX115" s="339"/>
      <c r="AY115" s="339"/>
      <c r="AZ115" s="339"/>
      <c r="BA115" s="339"/>
      <c r="BB115" s="339"/>
      <c r="BC115" s="339"/>
      <c r="BD115" s="339"/>
      <c r="BE115" s="339"/>
      <c r="BF115" s="339"/>
      <c r="BG115" s="315">
        <f t="shared" si="63"/>
        <v>0</v>
      </c>
      <c r="BH115" s="346">
        <f t="shared" si="64"/>
        <v>0</v>
      </c>
      <c r="BI115" s="315">
        <f t="shared" si="65"/>
        <v>0</v>
      </c>
      <c r="BJ115" s="341"/>
      <c r="BK115" s="315">
        <f t="shared" si="66"/>
        <v>0</v>
      </c>
      <c r="BL115" s="315">
        <f t="shared" si="67"/>
        <v>0</v>
      </c>
      <c r="BM115" s="340"/>
      <c r="BN115" s="342"/>
      <c r="BO115" s="343"/>
      <c r="BP115" s="340"/>
      <c r="BQ115" s="344"/>
      <c r="BR115" s="315">
        <f t="shared" si="68"/>
        <v>0</v>
      </c>
      <c r="BS115" s="344"/>
      <c r="BT115" s="344"/>
      <c r="BU115" s="344"/>
      <c r="BV115" s="344"/>
      <c r="BW115" s="315">
        <f t="shared" si="69"/>
        <v>0</v>
      </c>
      <c r="BX115" s="322"/>
      <c r="BY115" s="316"/>
    </row>
    <row r="116" spans="1:77" x14ac:dyDescent="0.25">
      <c r="A116" s="326"/>
      <c r="B116" s="307" t="str">
        <f t="shared" si="51"/>
        <v/>
      </c>
      <c r="C116" s="327"/>
      <c r="D116" s="307" t="str">
        <f t="shared" si="52"/>
        <v/>
      </c>
      <c r="E116" s="328"/>
      <c r="F116" s="329"/>
      <c r="G116" s="330" t="s">
        <v>86</v>
      </c>
      <c r="H116" s="308">
        <f t="shared" si="53"/>
        <v>0</v>
      </c>
      <c r="I116" s="323"/>
      <c r="J116" s="323"/>
      <c r="K116" s="309">
        <f t="shared" si="54"/>
        <v>0</v>
      </c>
      <c r="L116" s="328"/>
      <c r="M116" s="328"/>
      <c r="N116" s="328"/>
      <c r="O116" s="328"/>
      <c r="P116" s="331"/>
      <c r="Q116" s="331"/>
      <c r="R116" s="332"/>
      <c r="S116" s="333"/>
      <c r="T116" s="332"/>
      <c r="U116" s="333"/>
      <c r="V116" s="332"/>
      <c r="W116" s="333"/>
      <c r="X116" s="332"/>
      <c r="Y116" s="333"/>
      <c r="Z116" s="309">
        <f t="shared" si="55"/>
        <v>0</v>
      </c>
      <c r="AA116" s="310">
        <f t="shared" si="56"/>
        <v>0</v>
      </c>
      <c r="AB116" s="334"/>
      <c r="AC116" s="311">
        <f t="shared" si="49"/>
        <v>0</v>
      </c>
      <c r="AD116" s="312">
        <f t="shared" si="57"/>
        <v>0</v>
      </c>
      <c r="AE116" s="335"/>
      <c r="AF116" s="312">
        <f t="shared" si="58"/>
        <v>0</v>
      </c>
      <c r="AG116" s="326"/>
      <c r="AH116" s="313">
        <f t="shared" si="59"/>
        <v>0</v>
      </c>
      <c r="AI116" s="336"/>
      <c r="AJ116" s="313">
        <f t="shared" si="60"/>
        <v>0</v>
      </c>
      <c r="AK116" s="326"/>
      <c r="AL116" s="313">
        <f t="shared" si="61"/>
        <v>0</v>
      </c>
      <c r="AM116" s="345"/>
      <c r="AN116" s="313">
        <f t="shared" si="50"/>
        <v>0</v>
      </c>
      <c r="AO116" s="314">
        <f t="shared" si="62"/>
        <v>0</v>
      </c>
      <c r="AP116" s="315">
        <f>IF(OR(AND(B116="GRUP_A1",IF(IFERROR(MATCH(CONCATENATE("I",Tabel!$N$4),inst_performance,0),0)&gt;0,0,1)),B116="Grup_A5",B116="Grup_B1"),0,(AD116+AF116)*0.1)</f>
        <v>0</v>
      </c>
      <c r="AQ116" s="337"/>
      <c r="AR116" s="339"/>
      <c r="AS116" s="339"/>
      <c r="AT116" s="339"/>
      <c r="AU116" s="339"/>
      <c r="AV116" s="339"/>
      <c r="AW116" s="339"/>
      <c r="AX116" s="339"/>
      <c r="AY116" s="339"/>
      <c r="AZ116" s="339"/>
      <c r="BA116" s="339"/>
      <c r="BB116" s="339"/>
      <c r="BC116" s="339"/>
      <c r="BD116" s="339"/>
      <c r="BE116" s="339"/>
      <c r="BF116" s="339"/>
      <c r="BG116" s="315">
        <f t="shared" si="63"/>
        <v>0</v>
      </c>
      <c r="BH116" s="346">
        <f t="shared" si="64"/>
        <v>0</v>
      </c>
      <c r="BI116" s="315">
        <f t="shared" si="65"/>
        <v>0</v>
      </c>
      <c r="BJ116" s="341"/>
      <c r="BK116" s="315">
        <f t="shared" si="66"/>
        <v>0</v>
      </c>
      <c r="BL116" s="315">
        <f t="shared" si="67"/>
        <v>0</v>
      </c>
      <c r="BM116" s="340"/>
      <c r="BN116" s="342"/>
      <c r="BO116" s="343"/>
      <c r="BP116" s="340"/>
      <c r="BQ116" s="344"/>
      <c r="BR116" s="315">
        <f t="shared" si="68"/>
        <v>0</v>
      </c>
      <c r="BS116" s="344"/>
      <c r="BT116" s="344"/>
      <c r="BU116" s="344"/>
      <c r="BV116" s="344"/>
      <c r="BW116" s="315">
        <f t="shared" si="69"/>
        <v>0</v>
      </c>
      <c r="BX116" s="322"/>
      <c r="BY116" s="316"/>
    </row>
    <row r="117" spans="1:77" x14ac:dyDescent="0.25">
      <c r="A117" s="326"/>
      <c r="B117" s="307" t="str">
        <f t="shared" si="51"/>
        <v/>
      </c>
      <c r="C117" s="327"/>
      <c r="D117" s="307" t="str">
        <f t="shared" si="52"/>
        <v/>
      </c>
      <c r="E117" s="328"/>
      <c r="F117" s="329"/>
      <c r="G117" s="330" t="s">
        <v>86</v>
      </c>
      <c r="H117" s="308">
        <f t="shared" si="53"/>
        <v>0</v>
      </c>
      <c r="I117" s="323"/>
      <c r="J117" s="323"/>
      <c r="K117" s="309">
        <f t="shared" si="54"/>
        <v>0</v>
      </c>
      <c r="L117" s="328"/>
      <c r="M117" s="328"/>
      <c r="N117" s="328"/>
      <c r="O117" s="328"/>
      <c r="P117" s="331"/>
      <c r="Q117" s="331"/>
      <c r="R117" s="332"/>
      <c r="S117" s="333"/>
      <c r="T117" s="332"/>
      <c r="U117" s="333"/>
      <c r="V117" s="332"/>
      <c r="W117" s="333"/>
      <c r="X117" s="332"/>
      <c r="Y117" s="333"/>
      <c r="Z117" s="309">
        <f t="shared" si="55"/>
        <v>0</v>
      </c>
      <c r="AA117" s="310">
        <f t="shared" si="56"/>
        <v>0</v>
      </c>
      <c r="AB117" s="334"/>
      <c r="AC117" s="311">
        <f t="shared" si="49"/>
        <v>0</v>
      </c>
      <c r="AD117" s="312">
        <f t="shared" si="57"/>
        <v>0</v>
      </c>
      <c r="AE117" s="335"/>
      <c r="AF117" s="312">
        <f t="shared" si="58"/>
        <v>0</v>
      </c>
      <c r="AG117" s="326"/>
      <c r="AH117" s="313">
        <f t="shared" si="59"/>
        <v>0</v>
      </c>
      <c r="AI117" s="336"/>
      <c r="AJ117" s="313">
        <f t="shared" si="60"/>
        <v>0</v>
      </c>
      <c r="AK117" s="326"/>
      <c r="AL117" s="313">
        <f t="shared" si="61"/>
        <v>0</v>
      </c>
      <c r="AM117" s="345"/>
      <c r="AN117" s="313">
        <f t="shared" si="50"/>
        <v>0</v>
      </c>
      <c r="AO117" s="314">
        <f t="shared" si="62"/>
        <v>0</v>
      </c>
      <c r="AP117" s="315">
        <f>IF(OR(AND(B117="GRUP_A1",IF(IFERROR(MATCH(CONCATENATE("I",Tabel!$N$4),inst_performance,0),0)&gt;0,0,1)),B117="Grup_A5",B117="Grup_B1"),0,(AD117+AF117)*0.1)</f>
        <v>0</v>
      </c>
      <c r="AQ117" s="337"/>
      <c r="AR117" s="339"/>
      <c r="AS117" s="339"/>
      <c r="AT117" s="339"/>
      <c r="AU117" s="339"/>
      <c r="AV117" s="339"/>
      <c r="AW117" s="339"/>
      <c r="AX117" s="339"/>
      <c r="AY117" s="339"/>
      <c r="AZ117" s="339"/>
      <c r="BA117" s="339"/>
      <c r="BB117" s="339"/>
      <c r="BC117" s="339"/>
      <c r="BD117" s="339"/>
      <c r="BE117" s="339"/>
      <c r="BF117" s="339"/>
      <c r="BG117" s="315">
        <f t="shared" si="63"/>
        <v>0</v>
      </c>
      <c r="BH117" s="346">
        <f t="shared" si="64"/>
        <v>0</v>
      </c>
      <c r="BI117" s="315">
        <f t="shared" si="65"/>
        <v>0</v>
      </c>
      <c r="BJ117" s="341"/>
      <c r="BK117" s="315">
        <f t="shared" si="66"/>
        <v>0</v>
      </c>
      <c r="BL117" s="315">
        <f t="shared" si="67"/>
        <v>0</v>
      </c>
      <c r="BM117" s="340"/>
      <c r="BN117" s="342"/>
      <c r="BO117" s="343"/>
      <c r="BP117" s="340"/>
      <c r="BQ117" s="344"/>
      <c r="BR117" s="315">
        <f t="shared" si="68"/>
        <v>0</v>
      </c>
      <c r="BS117" s="344"/>
      <c r="BT117" s="344"/>
      <c r="BU117" s="344"/>
      <c r="BV117" s="344"/>
      <c r="BW117" s="315">
        <f t="shared" si="69"/>
        <v>0</v>
      </c>
      <c r="BX117" s="322"/>
      <c r="BY117" s="316"/>
    </row>
    <row r="118" spans="1:77" x14ac:dyDescent="0.25">
      <c r="A118" s="326"/>
      <c r="B118" s="307" t="str">
        <f t="shared" si="51"/>
        <v/>
      </c>
      <c r="C118" s="327"/>
      <c r="D118" s="307" t="str">
        <f t="shared" si="52"/>
        <v/>
      </c>
      <c r="E118" s="328"/>
      <c r="F118" s="329"/>
      <c r="G118" s="330" t="s">
        <v>86</v>
      </c>
      <c r="H118" s="308">
        <f t="shared" si="53"/>
        <v>0</v>
      </c>
      <c r="I118" s="323"/>
      <c r="J118" s="323"/>
      <c r="K118" s="309">
        <f t="shared" si="54"/>
        <v>0</v>
      </c>
      <c r="L118" s="328"/>
      <c r="M118" s="328"/>
      <c r="N118" s="328"/>
      <c r="O118" s="328"/>
      <c r="P118" s="331"/>
      <c r="Q118" s="331"/>
      <c r="R118" s="332"/>
      <c r="S118" s="333"/>
      <c r="T118" s="332"/>
      <c r="U118" s="333"/>
      <c r="V118" s="332"/>
      <c r="W118" s="333"/>
      <c r="X118" s="332"/>
      <c r="Y118" s="333"/>
      <c r="Z118" s="309">
        <f t="shared" si="55"/>
        <v>0</v>
      </c>
      <c r="AA118" s="310">
        <f t="shared" si="56"/>
        <v>0</v>
      </c>
      <c r="AB118" s="334"/>
      <c r="AC118" s="311">
        <f t="shared" si="49"/>
        <v>0</v>
      </c>
      <c r="AD118" s="312">
        <f t="shared" si="57"/>
        <v>0</v>
      </c>
      <c r="AE118" s="335"/>
      <c r="AF118" s="312">
        <f t="shared" si="58"/>
        <v>0</v>
      </c>
      <c r="AG118" s="326"/>
      <c r="AH118" s="313">
        <f t="shared" si="59"/>
        <v>0</v>
      </c>
      <c r="AI118" s="336"/>
      <c r="AJ118" s="313">
        <f t="shared" si="60"/>
        <v>0</v>
      </c>
      <c r="AK118" s="326"/>
      <c r="AL118" s="313">
        <f t="shared" si="61"/>
        <v>0</v>
      </c>
      <c r="AM118" s="345"/>
      <c r="AN118" s="313">
        <f t="shared" si="50"/>
        <v>0</v>
      </c>
      <c r="AO118" s="314">
        <f t="shared" si="62"/>
        <v>0</v>
      </c>
      <c r="AP118" s="315">
        <f>IF(OR(AND(B118="GRUP_A1",IF(IFERROR(MATCH(CONCATENATE("I",Tabel!$N$4),inst_performance,0),0)&gt;0,0,1)),B118="Grup_A5",B118="Grup_B1"),0,(AD118+AF118)*0.1)</f>
        <v>0</v>
      </c>
      <c r="AQ118" s="337"/>
      <c r="AR118" s="339"/>
      <c r="AS118" s="339"/>
      <c r="AT118" s="339"/>
      <c r="AU118" s="339"/>
      <c r="AV118" s="339"/>
      <c r="AW118" s="339"/>
      <c r="AX118" s="339"/>
      <c r="AY118" s="339"/>
      <c r="AZ118" s="339"/>
      <c r="BA118" s="339"/>
      <c r="BB118" s="339"/>
      <c r="BC118" s="339"/>
      <c r="BD118" s="339"/>
      <c r="BE118" s="339"/>
      <c r="BF118" s="339"/>
      <c r="BG118" s="315">
        <f t="shared" si="63"/>
        <v>0</v>
      </c>
      <c r="BH118" s="346">
        <f t="shared" si="64"/>
        <v>0</v>
      </c>
      <c r="BI118" s="315">
        <f t="shared" si="65"/>
        <v>0</v>
      </c>
      <c r="BJ118" s="341"/>
      <c r="BK118" s="315">
        <f t="shared" si="66"/>
        <v>0</v>
      </c>
      <c r="BL118" s="315">
        <f t="shared" si="67"/>
        <v>0</v>
      </c>
      <c r="BM118" s="340"/>
      <c r="BN118" s="342"/>
      <c r="BO118" s="343"/>
      <c r="BP118" s="340"/>
      <c r="BQ118" s="344"/>
      <c r="BR118" s="315">
        <f t="shared" si="68"/>
        <v>0</v>
      </c>
      <c r="BS118" s="344"/>
      <c r="BT118" s="344"/>
      <c r="BU118" s="344"/>
      <c r="BV118" s="344"/>
      <c r="BW118" s="315">
        <f t="shared" si="69"/>
        <v>0</v>
      </c>
      <c r="BX118" s="322"/>
      <c r="BY118" s="316"/>
    </row>
    <row r="119" spans="1:77" x14ac:dyDescent="0.25">
      <c r="A119" s="326"/>
      <c r="B119" s="307" t="str">
        <f t="shared" si="51"/>
        <v/>
      </c>
      <c r="C119" s="327"/>
      <c r="D119" s="307" t="str">
        <f t="shared" si="52"/>
        <v/>
      </c>
      <c r="E119" s="328"/>
      <c r="F119" s="329"/>
      <c r="G119" s="330" t="s">
        <v>86</v>
      </c>
      <c r="H119" s="308">
        <f t="shared" si="53"/>
        <v>0</v>
      </c>
      <c r="I119" s="323"/>
      <c r="J119" s="323"/>
      <c r="K119" s="309">
        <f t="shared" si="54"/>
        <v>0</v>
      </c>
      <c r="L119" s="328"/>
      <c r="M119" s="328"/>
      <c r="N119" s="328"/>
      <c r="O119" s="328"/>
      <c r="P119" s="331"/>
      <c r="Q119" s="331"/>
      <c r="R119" s="332"/>
      <c r="S119" s="333"/>
      <c r="T119" s="332"/>
      <c r="U119" s="333"/>
      <c r="V119" s="332"/>
      <c r="W119" s="333"/>
      <c r="X119" s="332"/>
      <c r="Y119" s="333"/>
      <c r="Z119" s="309">
        <f t="shared" si="55"/>
        <v>0</v>
      </c>
      <c r="AA119" s="310">
        <f t="shared" si="56"/>
        <v>0</v>
      </c>
      <c r="AB119" s="334"/>
      <c r="AC119" s="311">
        <f t="shared" si="49"/>
        <v>0</v>
      </c>
      <c r="AD119" s="312">
        <f t="shared" si="57"/>
        <v>0</v>
      </c>
      <c r="AE119" s="335"/>
      <c r="AF119" s="312">
        <f t="shared" si="58"/>
        <v>0</v>
      </c>
      <c r="AG119" s="326"/>
      <c r="AH119" s="313">
        <f t="shared" si="59"/>
        <v>0</v>
      </c>
      <c r="AI119" s="336"/>
      <c r="AJ119" s="313">
        <f t="shared" si="60"/>
        <v>0</v>
      </c>
      <c r="AK119" s="326"/>
      <c r="AL119" s="313">
        <f t="shared" si="61"/>
        <v>0</v>
      </c>
      <c r="AM119" s="345"/>
      <c r="AN119" s="313">
        <f t="shared" si="50"/>
        <v>0</v>
      </c>
      <c r="AO119" s="314">
        <f t="shared" si="62"/>
        <v>0</v>
      </c>
      <c r="AP119" s="315">
        <f>IF(OR(AND(B119="GRUP_A1",IF(IFERROR(MATCH(CONCATENATE("I",Tabel!$N$4),inst_performance,0),0)&gt;0,0,1)),B119="Grup_A5",B119="Grup_B1"),0,(AD119+AF119)*0.1)</f>
        <v>0</v>
      </c>
      <c r="AQ119" s="337"/>
      <c r="AR119" s="339"/>
      <c r="AS119" s="339"/>
      <c r="AT119" s="339"/>
      <c r="AU119" s="339"/>
      <c r="AV119" s="339"/>
      <c r="AW119" s="339"/>
      <c r="AX119" s="339"/>
      <c r="AY119" s="339"/>
      <c r="AZ119" s="339"/>
      <c r="BA119" s="339"/>
      <c r="BB119" s="339"/>
      <c r="BC119" s="339"/>
      <c r="BD119" s="339"/>
      <c r="BE119" s="339"/>
      <c r="BF119" s="339"/>
      <c r="BG119" s="315">
        <f t="shared" si="63"/>
        <v>0</v>
      </c>
      <c r="BH119" s="346">
        <f t="shared" si="64"/>
        <v>0</v>
      </c>
      <c r="BI119" s="315">
        <f t="shared" si="65"/>
        <v>0</v>
      </c>
      <c r="BJ119" s="341"/>
      <c r="BK119" s="315">
        <f t="shared" si="66"/>
        <v>0</v>
      </c>
      <c r="BL119" s="315">
        <f t="shared" si="67"/>
        <v>0</v>
      </c>
      <c r="BM119" s="340"/>
      <c r="BN119" s="342"/>
      <c r="BO119" s="343"/>
      <c r="BP119" s="340"/>
      <c r="BQ119" s="344"/>
      <c r="BR119" s="315">
        <f t="shared" si="68"/>
        <v>0</v>
      </c>
      <c r="BS119" s="344"/>
      <c r="BT119" s="344"/>
      <c r="BU119" s="344"/>
      <c r="BV119" s="344"/>
      <c r="BW119" s="315">
        <f t="shared" si="69"/>
        <v>0</v>
      </c>
      <c r="BX119" s="322"/>
      <c r="BY119" s="316"/>
    </row>
    <row r="120" spans="1:77" x14ac:dyDescent="0.25">
      <c r="A120" s="326"/>
      <c r="B120" s="307" t="str">
        <f t="shared" si="51"/>
        <v/>
      </c>
      <c r="C120" s="327"/>
      <c r="D120" s="307" t="str">
        <f t="shared" si="52"/>
        <v/>
      </c>
      <c r="E120" s="328"/>
      <c r="F120" s="329"/>
      <c r="G120" s="330" t="s">
        <v>86</v>
      </c>
      <c r="H120" s="308">
        <f t="shared" si="53"/>
        <v>0</v>
      </c>
      <c r="I120" s="323"/>
      <c r="J120" s="323"/>
      <c r="K120" s="309">
        <f t="shared" si="54"/>
        <v>0</v>
      </c>
      <c r="L120" s="328"/>
      <c r="M120" s="328"/>
      <c r="N120" s="328"/>
      <c r="O120" s="328"/>
      <c r="P120" s="331"/>
      <c r="Q120" s="331"/>
      <c r="R120" s="332"/>
      <c r="S120" s="333"/>
      <c r="T120" s="332"/>
      <c r="U120" s="333"/>
      <c r="V120" s="332"/>
      <c r="W120" s="333"/>
      <c r="X120" s="332"/>
      <c r="Y120" s="333"/>
      <c r="Z120" s="309">
        <f t="shared" si="55"/>
        <v>0</v>
      </c>
      <c r="AA120" s="310">
        <f t="shared" si="56"/>
        <v>0</v>
      </c>
      <c r="AB120" s="334"/>
      <c r="AC120" s="311">
        <f t="shared" si="49"/>
        <v>0</v>
      </c>
      <c r="AD120" s="312">
        <f t="shared" si="57"/>
        <v>0</v>
      </c>
      <c r="AE120" s="335"/>
      <c r="AF120" s="312">
        <f t="shared" si="58"/>
        <v>0</v>
      </c>
      <c r="AG120" s="326"/>
      <c r="AH120" s="313">
        <f t="shared" si="59"/>
        <v>0</v>
      </c>
      <c r="AI120" s="336"/>
      <c r="AJ120" s="313">
        <f t="shared" si="60"/>
        <v>0</v>
      </c>
      <c r="AK120" s="326"/>
      <c r="AL120" s="313">
        <f t="shared" si="61"/>
        <v>0</v>
      </c>
      <c r="AM120" s="345"/>
      <c r="AN120" s="313">
        <f t="shared" si="50"/>
        <v>0</v>
      </c>
      <c r="AO120" s="314">
        <f t="shared" si="62"/>
        <v>0</v>
      </c>
      <c r="AP120" s="315">
        <f>IF(OR(AND(B120="GRUP_A1",IF(IFERROR(MATCH(CONCATENATE("I",Tabel!$N$4),inst_performance,0),0)&gt;0,0,1)),B120="Grup_A5",B120="Grup_B1"),0,(AD120+AF120)*0.1)</f>
        <v>0</v>
      </c>
      <c r="AQ120" s="337"/>
      <c r="AR120" s="339"/>
      <c r="AS120" s="339"/>
      <c r="AT120" s="339"/>
      <c r="AU120" s="339"/>
      <c r="AV120" s="339"/>
      <c r="AW120" s="339"/>
      <c r="AX120" s="339"/>
      <c r="AY120" s="339"/>
      <c r="AZ120" s="339"/>
      <c r="BA120" s="339"/>
      <c r="BB120" s="339"/>
      <c r="BC120" s="339"/>
      <c r="BD120" s="339"/>
      <c r="BE120" s="339"/>
      <c r="BF120" s="339"/>
      <c r="BG120" s="315">
        <f t="shared" si="63"/>
        <v>0</v>
      </c>
      <c r="BH120" s="346">
        <f t="shared" si="64"/>
        <v>0</v>
      </c>
      <c r="BI120" s="315">
        <f t="shared" si="65"/>
        <v>0</v>
      </c>
      <c r="BJ120" s="341"/>
      <c r="BK120" s="315">
        <f t="shared" si="66"/>
        <v>0</v>
      </c>
      <c r="BL120" s="315">
        <f t="shared" si="67"/>
        <v>0</v>
      </c>
      <c r="BM120" s="340"/>
      <c r="BN120" s="342"/>
      <c r="BO120" s="343"/>
      <c r="BP120" s="340"/>
      <c r="BQ120" s="344"/>
      <c r="BR120" s="315">
        <f t="shared" si="68"/>
        <v>0</v>
      </c>
      <c r="BS120" s="344"/>
      <c r="BT120" s="344"/>
      <c r="BU120" s="344"/>
      <c r="BV120" s="344"/>
      <c r="BW120" s="315">
        <f t="shared" si="69"/>
        <v>0</v>
      </c>
      <c r="BX120" s="322"/>
      <c r="BY120" s="316"/>
    </row>
    <row r="121" spans="1:77" x14ac:dyDescent="0.25">
      <c r="A121" s="326"/>
      <c r="B121" s="307" t="str">
        <f t="shared" si="51"/>
        <v/>
      </c>
      <c r="C121" s="327"/>
      <c r="D121" s="307" t="str">
        <f t="shared" si="52"/>
        <v/>
      </c>
      <c r="E121" s="328"/>
      <c r="F121" s="329"/>
      <c r="G121" s="330" t="s">
        <v>86</v>
      </c>
      <c r="H121" s="308">
        <f t="shared" si="53"/>
        <v>0</v>
      </c>
      <c r="I121" s="323"/>
      <c r="J121" s="323"/>
      <c r="K121" s="309">
        <f t="shared" si="54"/>
        <v>0</v>
      </c>
      <c r="L121" s="328"/>
      <c r="M121" s="328"/>
      <c r="N121" s="328"/>
      <c r="O121" s="328"/>
      <c r="P121" s="331"/>
      <c r="Q121" s="331"/>
      <c r="R121" s="332"/>
      <c r="S121" s="333"/>
      <c r="T121" s="332"/>
      <c r="U121" s="333"/>
      <c r="V121" s="332"/>
      <c r="W121" s="333"/>
      <c r="X121" s="332"/>
      <c r="Y121" s="333"/>
      <c r="Z121" s="309">
        <f t="shared" si="55"/>
        <v>0</v>
      </c>
      <c r="AA121" s="310">
        <f t="shared" si="56"/>
        <v>0</v>
      </c>
      <c r="AB121" s="334"/>
      <c r="AC121" s="311">
        <f t="shared" si="49"/>
        <v>0</v>
      </c>
      <c r="AD121" s="312">
        <f t="shared" si="57"/>
        <v>0</v>
      </c>
      <c r="AE121" s="335"/>
      <c r="AF121" s="312">
        <f t="shared" si="58"/>
        <v>0</v>
      </c>
      <c r="AG121" s="326"/>
      <c r="AH121" s="313">
        <f t="shared" si="59"/>
        <v>0</v>
      </c>
      <c r="AI121" s="336"/>
      <c r="AJ121" s="313">
        <f t="shared" si="60"/>
        <v>0</v>
      </c>
      <c r="AK121" s="326"/>
      <c r="AL121" s="313">
        <f t="shared" si="61"/>
        <v>0</v>
      </c>
      <c r="AM121" s="345"/>
      <c r="AN121" s="313">
        <f t="shared" si="50"/>
        <v>0</v>
      </c>
      <c r="AO121" s="314">
        <f t="shared" si="62"/>
        <v>0</v>
      </c>
      <c r="AP121" s="315">
        <f>IF(OR(AND(B121="GRUP_A1",IF(IFERROR(MATCH(CONCATENATE("I",Tabel!$N$4),inst_performance,0),0)&gt;0,0,1)),B121="Grup_A5",B121="Grup_B1"),0,(AD121+AF121)*0.1)</f>
        <v>0</v>
      </c>
      <c r="AQ121" s="337"/>
      <c r="AR121" s="339"/>
      <c r="AS121" s="339"/>
      <c r="AT121" s="339"/>
      <c r="AU121" s="339"/>
      <c r="AV121" s="339"/>
      <c r="AW121" s="339"/>
      <c r="AX121" s="339"/>
      <c r="AY121" s="339"/>
      <c r="AZ121" s="339"/>
      <c r="BA121" s="339"/>
      <c r="BB121" s="339"/>
      <c r="BC121" s="339"/>
      <c r="BD121" s="339"/>
      <c r="BE121" s="339"/>
      <c r="BF121" s="339"/>
      <c r="BG121" s="315">
        <f t="shared" si="63"/>
        <v>0</v>
      </c>
      <c r="BH121" s="346">
        <f t="shared" si="64"/>
        <v>0</v>
      </c>
      <c r="BI121" s="315">
        <f t="shared" si="65"/>
        <v>0</v>
      </c>
      <c r="BJ121" s="341"/>
      <c r="BK121" s="315">
        <f t="shared" si="66"/>
        <v>0</v>
      </c>
      <c r="BL121" s="315">
        <f t="shared" si="67"/>
        <v>0</v>
      </c>
      <c r="BM121" s="340"/>
      <c r="BN121" s="342"/>
      <c r="BO121" s="343"/>
      <c r="BP121" s="340"/>
      <c r="BQ121" s="344"/>
      <c r="BR121" s="315">
        <f t="shared" si="68"/>
        <v>0</v>
      </c>
      <c r="BS121" s="344"/>
      <c r="BT121" s="344"/>
      <c r="BU121" s="344"/>
      <c r="BV121" s="344"/>
      <c r="BW121" s="315">
        <f t="shared" si="69"/>
        <v>0</v>
      </c>
      <c r="BX121" s="322"/>
      <c r="BY121" s="316"/>
    </row>
    <row r="122" spans="1:77" x14ac:dyDescent="0.25">
      <c r="A122" s="326"/>
      <c r="B122" s="307" t="str">
        <f t="shared" si="51"/>
        <v/>
      </c>
      <c r="C122" s="327"/>
      <c r="D122" s="307" t="str">
        <f t="shared" si="52"/>
        <v/>
      </c>
      <c r="E122" s="328"/>
      <c r="F122" s="329"/>
      <c r="G122" s="330" t="s">
        <v>86</v>
      </c>
      <c r="H122" s="308">
        <f t="shared" si="53"/>
        <v>0</v>
      </c>
      <c r="I122" s="323"/>
      <c r="J122" s="323"/>
      <c r="K122" s="309">
        <f t="shared" si="54"/>
        <v>0</v>
      </c>
      <c r="L122" s="328"/>
      <c r="M122" s="328"/>
      <c r="N122" s="328"/>
      <c r="O122" s="328"/>
      <c r="P122" s="331"/>
      <c r="Q122" s="331"/>
      <c r="R122" s="332"/>
      <c r="S122" s="333"/>
      <c r="T122" s="332"/>
      <c r="U122" s="333"/>
      <c r="V122" s="332"/>
      <c r="W122" s="333"/>
      <c r="X122" s="332"/>
      <c r="Y122" s="333"/>
      <c r="Z122" s="309">
        <f t="shared" si="55"/>
        <v>0</v>
      </c>
      <c r="AA122" s="310">
        <f t="shared" si="56"/>
        <v>0</v>
      </c>
      <c r="AB122" s="334"/>
      <c r="AC122" s="311">
        <f t="shared" si="49"/>
        <v>0</v>
      </c>
      <c r="AD122" s="312">
        <f t="shared" si="57"/>
        <v>0</v>
      </c>
      <c r="AE122" s="335"/>
      <c r="AF122" s="312">
        <f t="shared" si="58"/>
        <v>0</v>
      </c>
      <c r="AG122" s="326"/>
      <c r="AH122" s="313">
        <f t="shared" si="59"/>
        <v>0</v>
      </c>
      <c r="AI122" s="336"/>
      <c r="AJ122" s="313">
        <f t="shared" si="60"/>
        <v>0</v>
      </c>
      <c r="AK122" s="326"/>
      <c r="AL122" s="313">
        <f t="shared" si="61"/>
        <v>0</v>
      </c>
      <c r="AM122" s="345"/>
      <c r="AN122" s="313">
        <f t="shared" si="50"/>
        <v>0</v>
      </c>
      <c r="AO122" s="314">
        <f t="shared" si="62"/>
        <v>0</v>
      </c>
      <c r="AP122" s="315">
        <f>IF(OR(AND(B122="GRUP_A1",IF(IFERROR(MATCH(CONCATENATE("I",Tabel!$N$4),inst_performance,0),0)&gt;0,0,1)),B122="Grup_A5",B122="Grup_B1"),0,(AD122+AF122)*0.1)</f>
        <v>0</v>
      </c>
      <c r="AQ122" s="337"/>
      <c r="AR122" s="339"/>
      <c r="AS122" s="339"/>
      <c r="AT122" s="339"/>
      <c r="AU122" s="339"/>
      <c r="AV122" s="339"/>
      <c r="AW122" s="339"/>
      <c r="AX122" s="339"/>
      <c r="AY122" s="339"/>
      <c r="AZ122" s="339"/>
      <c r="BA122" s="339"/>
      <c r="BB122" s="339"/>
      <c r="BC122" s="339"/>
      <c r="BD122" s="339"/>
      <c r="BE122" s="339"/>
      <c r="BF122" s="339"/>
      <c r="BG122" s="315">
        <f t="shared" si="63"/>
        <v>0</v>
      </c>
      <c r="BH122" s="346">
        <f t="shared" si="64"/>
        <v>0</v>
      </c>
      <c r="BI122" s="315">
        <f t="shared" si="65"/>
        <v>0</v>
      </c>
      <c r="BJ122" s="341"/>
      <c r="BK122" s="315">
        <f t="shared" si="66"/>
        <v>0</v>
      </c>
      <c r="BL122" s="315">
        <f t="shared" si="67"/>
        <v>0</v>
      </c>
      <c r="BM122" s="340"/>
      <c r="BN122" s="342"/>
      <c r="BO122" s="343"/>
      <c r="BP122" s="340"/>
      <c r="BQ122" s="344"/>
      <c r="BR122" s="315">
        <f t="shared" si="68"/>
        <v>0</v>
      </c>
      <c r="BS122" s="344"/>
      <c r="BT122" s="344"/>
      <c r="BU122" s="344"/>
      <c r="BV122" s="344"/>
      <c r="BW122" s="315">
        <f t="shared" si="69"/>
        <v>0</v>
      </c>
      <c r="BX122" s="322"/>
      <c r="BY122" s="316"/>
    </row>
    <row r="123" spans="1:77" x14ac:dyDescent="0.25">
      <c r="A123" s="326"/>
      <c r="B123" s="307" t="str">
        <f t="shared" si="51"/>
        <v/>
      </c>
      <c r="C123" s="327"/>
      <c r="D123" s="307" t="str">
        <f t="shared" si="52"/>
        <v/>
      </c>
      <c r="E123" s="328"/>
      <c r="F123" s="329"/>
      <c r="G123" s="330" t="s">
        <v>86</v>
      </c>
      <c r="H123" s="308">
        <f t="shared" si="53"/>
        <v>0</v>
      </c>
      <c r="I123" s="323"/>
      <c r="J123" s="323"/>
      <c r="K123" s="309">
        <f t="shared" si="54"/>
        <v>0</v>
      </c>
      <c r="L123" s="328"/>
      <c r="M123" s="328"/>
      <c r="N123" s="328"/>
      <c r="O123" s="328"/>
      <c r="P123" s="331"/>
      <c r="Q123" s="331"/>
      <c r="R123" s="332"/>
      <c r="S123" s="333"/>
      <c r="T123" s="332"/>
      <c r="U123" s="333"/>
      <c r="V123" s="332"/>
      <c r="W123" s="333"/>
      <c r="X123" s="332"/>
      <c r="Y123" s="333"/>
      <c r="Z123" s="309">
        <f t="shared" si="55"/>
        <v>0</v>
      </c>
      <c r="AA123" s="310">
        <f t="shared" si="56"/>
        <v>0</v>
      </c>
      <c r="AB123" s="334"/>
      <c r="AC123" s="311">
        <f t="shared" si="49"/>
        <v>0</v>
      </c>
      <c r="AD123" s="312">
        <f t="shared" si="57"/>
        <v>0</v>
      </c>
      <c r="AE123" s="335"/>
      <c r="AF123" s="312">
        <f t="shared" si="58"/>
        <v>0</v>
      </c>
      <c r="AG123" s="326"/>
      <c r="AH123" s="313">
        <f t="shared" si="59"/>
        <v>0</v>
      </c>
      <c r="AI123" s="336"/>
      <c r="AJ123" s="313">
        <f t="shared" si="60"/>
        <v>0</v>
      </c>
      <c r="AK123" s="326"/>
      <c r="AL123" s="313">
        <f t="shared" si="61"/>
        <v>0</v>
      </c>
      <c r="AM123" s="345"/>
      <c r="AN123" s="313">
        <f t="shared" si="50"/>
        <v>0</v>
      </c>
      <c r="AO123" s="314">
        <f t="shared" si="62"/>
        <v>0</v>
      </c>
      <c r="AP123" s="315">
        <f>IF(OR(AND(B123="GRUP_A1",IF(IFERROR(MATCH(CONCATENATE("I",Tabel!$N$4),inst_performance,0),0)&gt;0,0,1)),B123="Grup_A5",B123="Grup_B1"),0,(AD123+AF123)*0.1)</f>
        <v>0</v>
      </c>
      <c r="AQ123" s="337"/>
      <c r="AR123" s="339"/>
      <c r="AS123" s="339"/>
      <c r="AT123" s="339"/>
      <c r="AU123" s="339"/>
      <c r="AV123" s="339"/>
      <c r="AW123" s="339"/>
      <c r="AX123" s="339"/>
      <c r="AY123" s="339"/>
      <c r="AZ123" s="339"/>
      <c r="BA123" s="339"/>
      <c r="BB123" s="339"/>
      <c r="BC123" s="339"/>
      <c r="BD123" s="339"/>
      <c r="BE123" s="339"/>
      <c r="BF123" s="339"/>
      <c r="BG123" s="315">
        <f t="shared" si="63"/>
        <v>0</v>
      </c>
      <c r="BH123" s="346">
        <f t="shared" si="64"/>
        <v>0</v>
      </c>
      <c r="BI123" s="315">
        <f t="shared" si="65"/>
        <v>0</v>
      </c>
      <c r="BJ123" s="341"/>
      <c r="BK123" s="315">
        <f t="shared" si="66"/>
        <v>0</v>
      </c>
      <c r="BL123" s="315">
        <f t="shared" si="67"/>
        <v>0</v>
      </c>
      <c r="BM123" s="340"/>
      <c r="BN123" s="342"/>
      <c r="BO123" s="343"/>
      <c r="BP123" s="340"/>
      <c r="BQ123" s="344"/>
      <c r="BR123" s="315">
        <f t="shared" si="68"/>
        <v>0</v>
      </c>
      <c r="BS123" s="344"/>
      <c r="BT123" s="344"/>
      <c r="BU123" s="344"/>
      <c r="BV123" s="344"/>
      <c r="BW123" s="315">
        <f t="shared" si="69"/>
        <v>0</v>
      </c>
      <c r="BX123" s="322"/>
      <c r="BY123" s="316"/>
    </row>
    <row r="124" spans="1:77" x14ac:dyDescent="0.25">
      <c r="A124" s="326"/>
      <c r="B124" s="307" t="str">
        <f t="shared" si="51"/>
        <v/>
      </c>
      <c r="C124" s="327"/>
      <c r="D124" s="307" t="str">
        <f t="shared" si="52"/>
        <v/>
      </c>
      <c r="E124" s="328"/>
      <c r="F124" s="329"/>
      <c r="G124" s="330" t="s">
        <v>86</v>
      </c>
      <c r="H124" s="308">
        <f t="shared" si="53"/>
        <v>0</v>
      </c>
      <c r="I124" s="323"/>
      <c r="J124" s="323"/>
      <c r="K124" s="309">
        <f t="shared" si="54"/>
        <v>0</v>
      </c>
      <c r="L124" s="328"/>
      <c r="M124" s="328"/>
      <c r="N124" s="328"/>
      <c r="O124" s="328"/>
      <c r="P124" s="331"/>
      <c r="Q124" s="331"/>
      <c r="R124" s="332"/>
      <c r="S124" s="333"/>
      <c r="T124" s="332"/>
      <c r="U124" s="333"/>
      <c r="V124" s="332"/>
      <c r="W124" s="333"/>
      <c r="X124" s="332"/>
      <c r="Y124" s="333"/>
      <c r="Z124" s="309">
        <f t="shared" si="55"/>
        <v>0</v>
      </c>
      <c r="AA124" s="310">
        <f t="shared" si="56"/>
        <v>0</v>
      </c>
      <c r="AB124" s="334"/>
      <c r="AC124" s="311">
        <f t="shared" si="49"/>
        <v>0</v>
      </c>
      <c r="AD124" s="312">
        <f t="shared" si="57"/>
        <v>0</v>
      </c>
      <c r="AE124" s="335"/>
      <c r="AF124" s="312">
        <f t="shared" si="58"/>
        <v>0</v>
      </c>
      <c r="AG124" s="326"/>
      <c r="AH124" s="313">
        <f t="shared" si="59"/>
        <v>0</v>
      </c>
      <c r="AI124" s="336"/>
      <c r="AJ124" s="313">
        <f t="shared" si="60"/>
        <v>0</v>
      </c>
      <c r="AK124" s="326"/>
      <c r="AL124" s="313">
        <f t="shared" si="61"/>
        <v>0</v>
      </c>
      <c r="AM124" s="345"/>
      <c r="AN124" s="313">
        <f t="shared" si="50"/>
        <v>0</v>
      </c>
      <c r="AO124" s="314">
        <f t="shared" si="62"/>
        <v>0</v>
      </c>
      <c r="AP124" s="315">
        <f>IF(OR(AND(B124="GRUP_A1",IF(IFERROR(MATCH(CONCATENATE("I",Tabel!$N$4),inst_performance,0),0)&gt;0,0,1)),B124="Grup_A5",B124="Grup_B1"),0,(AD124+AF124)*0.1)</f>
        <v>0</v>
      </c>
      <c r="AQ124" s="337"/>
      <c r="AR124" s="339"/>
      <c r="AS124" s="339"/>
      <c r="AT124" s="339"/>
      <c r="AU124" s="339"/>
      <c r="AV124" s="339"/>
      <c r="AW124" s="339"/>
      <c r="AX124" s="339"/>
      <c r="AY124" s="339"/>
      <c r="AZ124" s="339"/>
      <c r="BA124" s="339"/>
      <c r="BB124" s="339"/>
      <c r="BC124" s="339"/>
      <c r="BD124" s="339"/>
      <c r="BE124" s="339"/>
      <c r="BF124" s="339"/>
      <c r="BG124" s="315">
        <f t="shared" si="63"/>
        <v>0</v>
      </c>
      <c r="BH124" s="346">
        <f t="shared" si="64"/>
        <v>0</v>
      </c>
      <c r="BI124" s="315">
        <f t="shared" si="65"/>
        <v>0</v>
      </c>
      <c r="BJ124" s="341"/>
      <c r="BK124" s="315">
        <f t="shared" si="66"/>
        <v>0</v>
      </c>
      <c r="BL124" s="315">
        <f t="shared" si="67"/>
        <v>0</v>
      </c>
      <c r="BM124" s="340"/>
      <c r="BN124" s="342"/>
      <c r="BO124" s="343"/>
      <c r="BP124" s="340"/>
      <c r="BQ124" s="344"/>
      <c r="BR124" s="315">
        <f t="shared" si="68"/>
        <v>0</v>
      </c>
      <c r="BS124" s="344"/>
      <c r="BT124" s="344"/>
      <c r="BU124" s="344"/>
      <c r="BV124" s="344"/>
      <c r="BW124" s="315">
        <f t="shared" si="69"/>
        <v>0</v>
      </c>
      <c r="BX124" s="322"/>
      <c r="BY124" s="316"/>
    </row>
    <row r="125" spans="1:77" x14ac:dyDescent="0.25">
      <c r="A125" s="326"/>
      <c r="B125" s="307" t="str">
        <f t="shared" si="51"/>
        <v/>
      </c>
      <c r="C125" s="327"/>
      <c r="D125" s="307" t="str">
        <f t="shared" si="52"/>
        <v/>
      </c>
      <c r="E125" s="328"/>
      <c r="F125" s="329"/>
      <c r="G125" s="330" t="s">
        <v>86</v>
      </c>
      <c r="H125" s="308">
        <f t="shared" si="53"/>
        <v>0</v>
      </c>
      <c r="I125" s="323"/>
      <c r="J125" s="323"/>
      <c r="K125" s="309">
        <f t="shared" si="54"/>
        <v>0</v>
      </c>
      <c r="L125" s="328"/>
      <c r="M125" s="328"/>
      <c r="N125" s="328"/>
      <c r="O125" s="328"/>
      <c r="P125" s="331"/>
      <c r="Q125" s="331"/>
      <c r="R125" s="332"/>
      <c r="S125" s="333"/>
      <c r="T125" s="332"/>
      <c r="U125" s="333"/>
      <c r="V125" s="332"/>
      <c r="W125" s="333"/>
      <c r="X125" s="332"/>
      <c r="Y125" s="333"/>
      <c r="Z125" s="309">
        <f t="shared" si="55"/>
        <v>0</v>
      </c>
      <c r="AA125" s="310">
        <f t="shared" si="56"/>
        <v>0</v>
      </c>
      <c r="AB125" s="334"/>
      <c r="AC125" s="311">
        <f t="shared" si="49"/>
        <v>0</v>
      </c>
      <c r="AD125" s="312">
        <f t="shared" si="57"/>
        <v>0</v>
      </c>
      <c r="AE125" s="335"/>
      <c r="AF125" s="312">
        <f t="shared" si="58"/>
        <v>0</v>
      </c>
      <c r="AG125" s="326"/>
      <c r="AH125" s="313">
        <f t="shared" si="59"/>
        <v>0</v>
      </c>
      <c r="AI125" s="336"/>
      <c r="AJ125" s="313">
        <f t="shared" si="60"/>
        <v>0</v>
      </c>
      <c r="AK125" s="326"/>
      <c r="AL125" s="313">
        <f t="shared" si="61"/>
        <v>0</v>
      </c>
      <c r="AM125" s="345"/>
      <c r="AN125" s="313">
        <f t="shared" si="50"/>
        <v>0</v>
      </c>
      <c r="AO125" s="314">
        <f t="shared" si="62"/>
        <v>0</v>
      </c>
      <c r="AP125" s="315">
        <f>IF(OR(AND(B125="GRUP_A1",IF(IFERROR(MATCH(CONCATENATE("I",Tabel!$N$4),inst_performance,0),0)&gt;0,0,1)),B125="Grup_A5",B125="Grup_B1"),0,(AD125+AF125)*0.1)</f>
        <v>0</v>
      </c>
      <c r="AQ125" s="337"/>
      <c r="AR125" s="339"/>
      <c r="AS125" s="339"/>
      <c r="AT125" s="339"/>
      <c r="AU125" s="339"/>
      <c r="AV125" s="339"/>
      <c r="AW125" s="339"/>
      <c r="AX125" s="339"/>
      <c r="AY125" s="339"/>
      <c r="AZ125" s="339"/>
      <c r="BA125" s="339"/>
      <c r="BB125" s="339"/>
      <c r="BC125" s="339"/>
      <c r="BD125" s="339"/>
      <c r="BE125" s="339"/>
      <c r="BF125" s="339"/>
      <c r="BG125" s="315">
        <f t="shared" si="63"/>
        <v>0</v>
      </c>
      <c r="BH125" s="346">
        <f t="shared" si="64"/>
        <v>0</v>
      </c>
      <c r="BI125" s="315">
        <f t="shared" si="65"/>
        <v>0</v>
      </c>
      <c r="BJ125" s="341"/>
      <c r="BK125" s="315">
        <f t="shared" si="66"/>
        <v>0</v>
      </c>
      <c r="BL125" s="315">
        <f t="shared" si="67"/>
        <v>0</v>
      </c>
      <c r="BM125" s="340"/>
      <c r="BN125" s="342"/>
      <c r="BO125" s="343"/>
      <c r="BP125" s="340"/>
      <c r="BQ125" s="344"/>
      <c r="BR125" s="315">
        <f t="shared" si="68"/>
        <v>0</v>
      </c>
      <c r="BS125" s="344"/>
      <c r="BT125" s="344"/>
      <c r="BU125" s="344"/>
      <c r="BV125" s="344"/>
      <c r="BW125" s="315">
        <f t="shared" si="69"/>
        <v>0</v>
      </c>
      <c r="BX125" s="322"/>
      <c r="BY125" s="316"/>
    </row>
    <row r="126" spans="1:77" x14ac:dyDescent="0.25">
      <c r="A126" s="326"/>
      <c r="B126" s="307" t="str">
        <f t="shared" si="51"/>
        <v/>
      </c>
      <c r="C126" s="327"/>
      <c r="D126" s="307" t="str">
        <f t="shared" si="52"/>
        <v/>
      </c>
      <c r="E126" s="328"/>
      <c r="F126" s="329"/>
      <c r="G126" s="330" t="s">
        <v>86</v>
      </c>
      <c r="H126" s="308">
        <f t="shared" si="53"/>
        <v>0</v>
      </c>
      <c r="I126" s="323"/>
      <c r="J126" s="323"/>
      <c r="K126" s="309">
        <f t="shared" si="54"/>
        <v>0</v>
      </c>
      <c r="L126" s="328"/>
      <c r="M126" s="328"/>
      <c r="N126" s="328"/>
      <c r="O126" s="328"/>
      <c r="P126" s="331"/>
      <c r="Q126" s="331"/>
      <c r="R126" s="332"/>
      <c r="S126" s="333"/>
      <c r="T126" s="332"/>
      <c r="U126" s="333"/>
      <c r="V126" s="332"/>
      <c r="W126" s="333"/>
      <c r="X126" s="332"/>
      <c r="Y126" s="333"/>
      <c r="Z126" s="309">
        <f t="shared" si="55"/>
        <v>0</v>
      </c>
      <c r="AA126" s="310">
        <f t="shared" si="56"/>
        <v>0</v>
      </c>
      <c r="AB126" s="334"/>
      <c r="AC126" s="311">
        <f t="shared" si="49"/>
        <v>0</v>
      </c>
      <c r="AD126" s="312">
        <f t="shared" si="57"/>
        <v>0</v>
      </c>
      <c r="AE126" s="335"/>
      <c r="AF126" s="312">
        <f t="shared" si="58"/>
        <v>0</v>
      </c>
      <c r="AG126" s="326"/>
      <c r="AH126" s="313">
        <f t="shared" si="59"/>
        <v>0</v>
      </c>
      <c r="AI126" s="336"/>
      <c r="AJ126" s="313">
        <f t="shared" si="60"/>
        <v>0</v>
      </c>
      <c r="AK126" s="326"/>
      <c r="AL126" s="313">
        <f t="shared" si="61"/>
        <v>0</v>
      </c>
      <c r="AM126" s="345"/>
      <c r="AN126" s="313">
        <f t="shared" si="50"/>
        <v>0</v>
      </c>
      <c r="AO126" s="314">
        <f t="shared" si="62"/>
        <v>0</v>
      </c>
      <c r="AP126" s="315">
        <f>IF(OR(AND(B126="GRUP_A1",IF(IFERROR(MATCH(CONCATENATE("I",Tabel!$N$4),inst_performance,0),0)&gt;0,0,1)),B126="Grup_A5",B126="Grup_B1"),0,(AD126+AF126)*0.1)</f>
        <v>0</v>
      </c>
      <c r="AQ126" s="337"/>
      <c r="AR126" s="339"/>
      <c r="AS126" s="339"/>
      <c r="AT126" s="339"/>
      <c r="AU126" s="339"/>
      <c r="AV126" s="339"/>
      <c r="AW126" s="339"/>
      <c r="AX126" s="339"/>
      <c r="AY126" s="339"/>
      <c r="AZ126" s="339"/>
      <c r="BA126" s="339"/>
      <c r="BB126" s="339"/>
      <c r="BC126" s="339"/>
      <c r="BD126" s="339"/>
      <c r="BE126" s="339"/>
      <c r="BF126" s="339"/>
      <c r="BG126" s="315">
        <f t="shared" si="63"/>
        <v>0</v>
      </c>
      <c r="BH126" s="346">
        <f t="shared" si="64"/>
        <v>0</v>
      </c>
      <c r="BI126" s="315">
        <f t="shared" si="65"/>
        <v>0</v>
      </c>
      <c r="BJ126" s="341"/>
      <c r="BK126" s="315">
        <f t="shared" si="66"/>
        <v>0</v>
      </c>
      <c r="BL126" s="315">
        <f t="shared" si="67"/>
        <v>0</v>
      </c>
      <c r="BM126" s="340"/>
      <c r="BN126" s="342"/>
      <c r="BO126" s="343"/>
      <c r="BP126" s="340"/>
      <c r="BQ126" s="344"/>
      <c r="BR126" s="315">
        <f t="shared" si="68"/>
        <v>0</v>
      </c>
      <c r="BS126" s="344"/>
      <c r="BT126" s="344"/>
      <c r="BU126" s="344"/>
      <c r="BV126" s="344"/>
      <c r="BW126" s="315">
        <f t="shared" si="69"/>
        <v>0</v>
      </c>
      <c r="BX126" s="322"/>
      <c r="BY126" s="316"/>
    </row>
    <row r="127" spans="1:77" x14ac:dyDescent="0.25">
      <c r="A127" s="326"/>
      <c r="B127" s="307" t="str">
        <f t="shared" si="51"/>
        <v/>
      </c>
      <c r="C127" s="327"/>
      <c r="D127" s="307" t="str">
        <f t="shared" si="52"/>
        <v/>
      </c>
      <c r="E127" s="328"/>
      <c r="F127" s="329"/>
      <c r="G127" s="330" t="s">
        <v>86</v>
      </c>
      <c r="H127" s="308">
        <f t="shared" si="53"/>
        <v>0</v>
      </c>
      <c r="I127" s="323"/>
      <c r="J127" s="323"/>
      <c r="K127" s="309">
        <f t="shared" si="54"/>
        <v>0</v>
      </c>
      <c r="L127" s="328"/>
      <c r="M127" s="328"/>
      <c r="N127" s="328"/>
      <c r="O127" s="328"/>
      <c r="P127" s="331"/>
      <c r="Q127" s="331"/>
      <c r="R127" s="332"/>
      <c r="S127" s="333"/>
      <c r="T127" s="332"/>
      <c r="U127" s="333"/>
      <c r="V127" s="332"/>
      <c r="W127" s="333"/>
      <c r="X127" s="332"/>
      <c r="Y127" s="333"/>
      <c r="Z127" s="309">
        <f t="shared" si="55"/>
        <v>0</v>
      </c>
      <c r="AA127" s="310">
        <f t="shared" si="56"/>
        <v>0</v>
      </c>
      <c r="AB127" s="334"/>
      <c r="AC127" s="311">
        <f t="shared" si="49"/>
        <v>0</v>
      </c>
      <c r="AD127" s="312">
        <f t="shared" si="57"/>
        <v>0</v>
      </c>
      <c r="AE127" s="335"/>
      <c r="AF127" s="312">
        <f t="shared" si="58"/>
        <v>0</v>
      </c>
      <c r="AG127" s="326"/>
      <c r="AH127" s="313">
        <f t="shared" si="59"/>
        <v>0</v>
      </c>
      <c r="AI127" s="336"/>
      <c r="AJ127" s="313">
        <f t="shared" si="60"/>
        <v>0</v>
      </c>
      <c r="AK127" s="326"/>
      <c r="AL127" s="313">
        <f t="shared" si="61"/>
        <v>0</v>
      </c>
      <c r="AM127" s="345"/>
      <c r="AN127" s="313">
        <f t="shared" si="50"/>
        <v>0</v>
      </c>
      <c r="AO127" s="314">
        <f t="shared" si="62"/>
        <v>0</v>
      </c>
      <c r="AP127" s="315">
        <f>IF(OR(AND(B127="GRUP_A1",IF(IFERROR(MATCH(CONCATENATE("I",Tabel!$N$4),inst_performance,0),0)&gt;0,0,1)),B127="Grup_A5",B127="Grup_B1"),0,(AD127+AF127)*0.1)</f>
        <v>0</v>
      </c>
      <c r="AQ127" s="337"/>
      <c r="AR127" s="339"/>
      <c r="AS127" s="339"/>
      <c r="AT127" s="339"/>
      <c r="AU127" s="339"/>
      <c r="AV127" s="339"/>
      <c r="AW127" s="339"/>
      <c r="AX127" s="339"/>
      <c r="AY127" s="339"/>
      <c r="AZ127" s="339"/>
      <c r="BA127" s="339"/>
      <c r="BB127" s="339"/>
      <c r="BC127" s="339"/>
      <c r="BD127" s="339"/>
      <c r="BE127" s="339"/>
      <c r="BF127" s="339"/>
      <c r="BG127" s="315">
        <f t="shared" si="63"/>
        <v>0</v>
      </c>
      <c r="BH127" s="346">
        <f t="shared" si="64"/>
        <v>0</v>
      </c>
      <c r="BI127" s="315">
        <f t="shared" si="65"/>
        <v>0</v>
      </c>
      <c r="BJ127" s="341"/>
      <c r="BK127" s="315">
        <f t="shared" si="66"/>
        <v>0</v>
      </c>
      <c r="BL127" s="315">
        <f t="shared" si="67"/>
        <v>0</v>
      </c>
      <c r="BM127" s="340"/>
      <c r="BN127" s="342"/>
      <c r="BO127" s="343"/>
      <c r="BP127" s="340"/>
      <c r="BQ127" s="344"/>
      <c r="BR127" s="315">
        <f t="shared" si="68"/>
        <v>0</v>
      </c>
      <c r="BS127" s="344"/>
      <c r="BT127" s="344"/>
      <c r="BU127" s="344"/>
      <c r="BV127" s="344"/>
      <c r="BW127" s="315">
        <f t="shared" si="69"/>
        <v>0</v>
      </c>
      <c r="BX127" s="322"/>
      <c r="BY127" s="316"/>
    </row>
    <row r="128" spans="1:77" x14ac:dyDescent="0.25">
      <c r="A128" s="326"/>
      <c r="B128" s="307" t="str">
        <f t="shared" si="51"/>
        <v/>
      </c>
      <c r="C128" s="327"/>
      <c r="D128" s="307" t="str">
        <f t="shared" si="52"/>
        <v/>
      </c>
      <c r="E128" s="328"/>
      <c r="F128" s="329"/>
      <c r="G128" s="330" t="s">
        <v>86</v>
      </c>
      <c r="H128" s="308">
        <f t="shared" si="53"/>
        <v>0</v>
      </c>
      <c r="I128" s="323"/>
      <c r="J128" s="323"/>
      <c r="K128" s="309">
        <f t="shared" si="54"/>
        <v>0</v>
      </c>
      <c r="L128" s="328"/>
      <c r="M128" s="328"/>
      <c r="N128" s="328"/>
      <c r="O128" s="328"/>
      <c r="P128" s="331"/>
      <c r="Q128" s="331"/>
      <c r="R128" s="332"/>
      <c r="S128" s="333"/>
      <c r="T128" s="332"/>
      <c r="U128" s="333"/>
      <c r="V128" s="332"/>
      <c r="W128" s="333"/>
      <c r="X128" s="332"/>
      <c r="Y128" s="333"/>
      <c r="Z128" s="309">
        <f t="shared" si="55"/>
        <v>0</v>
      </c>
      <c r="AA128" s="310">
        <f t="shared" si="56"/>
        <v>0</v>
      </c>
      <c r="AB128" s="334"/>
      <c r="AC128" s="311">
        <f t="shared" si="49"/>
        <v>0</v>
      </c>
      <c r="AD128" s="312">
        <f t="shared" si="57"/>
        <v>0</v>
      </c>
      <c r="AE128" s="335"/>
      <c r="AF128" s="312">
        <f t="shared" si="58"/>
        <v>0</v>
      </c>
      <c r="AG128" s="326"/>
      <c r="AH128" s="313">
        <f t="shared" si="59"/>
        <v>0</v>
      </c>
      <c r="AI128" s="336"/>
      <c r="AJ128" s="313">
        <f t="shared" si="60"/>
        <v>0</v>
      </c>
      <c r="AK128" s="326"/>
      <c r="AL128" s="313">
        <f t="shared" si="61"/>
        <v>0</v>
      </c>
      <c r="AM128" s="345"/>
      <c r="AN128" s="313">
        <f t="shared" si="50"/>
        <v>0</v>
      </c>
      <c r="AO128" s="314">
        <f t="shared" si="62"/>
        <v>0</v>
      </c>
      <c r="AP128" s="315">
        <f>IF(OR(AND(B128="GRUP_A1",IF(IFERROR(MATCH(CONCATENATE("I",Tabel!$N$4),inst_performance,0),0)&gt;0,0,1)),B128="Grup_A5",B128="Grup_B1"),0,(AD128+AF128)*0.1)</f>
        <v>0</v>
      </c>
      <c r="AQ128" s="337"/>
      <c r="AR128" s="339"/>
      <c r="AS128" s="339"/>
      <c r="AT128" s="339"/>
      <c r="AU128" s="339"/>
      <c r="AV128" s="339"/>
      <c r="AW128" s="339"/>
      <c r="AX128" s="339"/>
      <c r="AY128" s="339"/>
      <c r="AZ128" s="339"/>
      <c r="BA128" s="339"/>
      <c r="BB128" s="339"/>
      <c r="BC128" s="339"/>
      <c r="BD128" s="339"/>
      <c r="BE128" s="339"/>
      <c r="BF128" s="339"/>
      <c r="BG128" s="315">
        <f t="shared" si="63"/>
        <v>0</v>
      </c>
      <c r="BH128" s="346">
        <f t="shared" si="64"/>
        <v>0</v>
      </c>
      <c r="BI128" s="315">
        <f t="shared" si="65"/>
        <v>0</v>
      </c>
      <c r="BJ128" s="341"/>
      <c r="BK128" s="315">
        <f t="shared" si="66"/>
        <v>0</v>
      </c>
      <c r="BL128" s="315">
        <f t="shared" si="67"/>
        <v>0</v>
      </c>
      <c r="BM128" s="340"/>
      <c r="BN128" s="342"/>
      <c r="BO128" s="343"/>
      <c r="BP128" s="340"/>
      <c r="BQ128" s="344"/>
      <c r="BR128" s="315">
        <f t="shared" si="68"/>
        <v>0</v>
      </c>
      <c r="BS128" s="344"/>
      <c r="BT128" s="344"/>
      <c r="BU128" s="344"/>
      <c r="BV128" s="344"/>
      <c r="BW128" s="315">
        <f t="shared" si="69"/>
        <v>0</v>
      </c>
      <c r="BX128" s="322"/>
      <c r="BY128" s="316"/>
    </row>
    <row r="129" spans="1:77" x14ac:dyDescent="0.25">
      <c r="A129" s="326"/>
      <c r="B129" s="307" t="str">
        <f t="shared" si="51"/>
        <v/>
      </c>
      <c r="C129" s="327"/>
      <c r="D129" s="307" t="str">
        <f t="shared" si="52"/>
        <v/>
      </c>
      <c r="E129" s="328"/>
      <c r="F129" s="329"/>
      <c r="G129" s="330" t="s">
        <v>86</v>
      </c>
      <c r="H129" s="308">
        <f t="shared" si="53"/>
        <v>0</v>
      </c>
      <c r="I129" s="323"/>
      <c r="J129" s="323"/>
      <c r="K129" s="309">
        <f t="shared" si="54"/>
        <v>0</v>
      </c>
      <c r="L129" s="328"/>
      <c r="M129" s="328"/>
      <c r="N129" s="328"/>
      <c r="O129" s="328"/>
      <c r="P129" s="331"/>
      <c r="Q129" s="331"/>
      <c r="R129" s="332"/>
      <c r="S129" s="333"/>
      <c r="T129" s="332"/>
      <c r="U129" s="333"/>
      <c r="V129" s="332"/>
      <c r="W129" s="333"/>
      <c r="X129" s="332"/>
      <c r="Y129" s="333"/>
      <c r="Z129" s="309">
        <f t="shared" si="55"/>
        <v>0</v>
      </c>
      <c r="AA129" s="310">
        <f t="shared" si="56"/>
        <v>0</v>
      </c>
      <c r="AB129" s="334"/>
      <c r="AC129" s="311">
        <f t="shared" si="49"/>
        <v>0</v>
      </c>
      <c r="AD129" s="312">
        <f t="shared" si="57"/>
        <v>0</v>
      </c>
      <c r="AE129" s="335"/>
      <c r="AF129" s="312">
        <f t="shared" si="58"/>
        <v>0</v>
      </c>
      <c r="AG129" s="326"/>
      <c r="AH129" s="313">
        <f t="shared" si="59"/>
        <v>0</v>
      </c>
      <c r="AI129" s="336"/>
      <c r="AJ129" s="313">
        <f t="shared" si="60"/>
        <v>0</v>
      </c>
      <c r="AK129" s="326"/>
      <c r="AL129" s="313">
        <f t="shared" si="61"/>
        <v>0</v>
      </c>
      <c r="AM129" s="345"/>
      <c r="AN129" s="313">
        <f t="shared" si="50"/>
        <v>0</v>
      </c>
      <c r="AO129" s="314">
        <f t="shared" si="62"/>
        <v>0</v>
      </c>
      <c r="AP129" s="315">
        <f>IF(OR(AND(B129="GRUP_A1",IF(IFERROR(MATCH(CONCATENATE("I",Tabel!$N$4),inst_performance,0),0)&gt;0,0,1)),B129="Grup_A5",B129="Grup_B1"),0,(AD129+AF129)*0.1)</f>
        <v>0</v>
      </c>
      <c r="AQ129" s="337"/>
      <c r="AR129" s="339"/>
      <c r="AS129" s="339"/>
      <c r="AT129" s="339"/>
      <c r="AU129" s="339"/>
      <c r="AV129" s="339"/>
      <c r="AW129" s="339"/>
      <c r="AX129" s="339"/>
      <c r="AY129" s="339"/>
      <c r="AZ129" s="339"/>
      <c r="BA129" s="339"/>
      <c r="BB129" s="339"/>
      <c r="BC129" s="339"/>
      <c r="BD129" s="339"/>
      <c r="BE129" s="339"/>
      <c r="BF129" s="339"/>
      <c r="BG129" s="315">
        <f t="shared" si="63"/>
        <v>0</v>
      </c>
      <c r="BH129" s="346">
        <f t="shared" si="64"/>
        <v>0</v>
      </c>
      <c r="BI129" s="315">
        <f t="shared" si="65"/>
        <v>0</v>
      </c>
      <c r="BJ129" s="341"/>
      <c r="BK129" s="315">
        <f t="shared" si="66"/>
        <v>0</v>
      </c>
      <c r="BL129" s="315">
        <f t="shared" si="67"/>
        <v>0</v>
      </c>
      <c r="BM129" s="340"/>
      <c r="BN129" s="342"/>
      <c r="BO129" s="343"/>
      <c r="BP129" s="340"/>
      <c r="BQ129" s="344"/>
      <c r="BR129" s="315">
        <f t="shared" si="68"/>
        <v>0</v>
      </c>
      <c r="BS129" s="344"/>
      <c r="BT129" s="344"/>
      <c r="BU129" s="344"/>
      <c r="BV129" s="344"/>
      <c r="BW129" s="315">
        <f t="shared" si="69"/>
        <v>0</v>
      </c>
      <c r="BX129" s="322"/>
      <c r="BY129" s="316"/>
    </row>
    <row r="130" spans="1:77" x14ac:dyDescent="0.25">
      <c r="A130" s="326"/>
      <c r="B130" s="307" t="str">
        <f t="shared" si="51"/>
        <v/>
      </c>
      <c r="C130" s="327"/>
      <c r="D130" s="307" t="str">
        <f t="shared" si="52"/>
        <v/>
      </c>
      <c r="E130" s="328"/>
      <c r="F130" s="329"/>
      <c r="G130" s="330" t="s">
        <v>86</v>
      </c>
      <c r="H130" s="308">
        <f t="shared" si="53"/>
        <v>0</v>
      </c>
      <c r="I130" s="323"/>
      <c r="J130" s="323"/>
      <c r="K130" s="309">
        <f t="shared" si="54"/>
        <v>0</v>
      </c>
      <c r="L130" s="328"/>
      <c r="M130" s="328"/>
      <c r="N130" s="328"/>
      <c r="O130" s="328"/>
      <c r="P130" s="331"/>
      <c r="Q130" s="331"/>
      <c r="R130" s="332"/>
      <c r="S130" s="333"/>
      <c r="T130" s="332"/>
      <c r="U130" s="333"/>
      <c r="V130" s="332"/>
      <c r="W130" s="333"/>
      <c r="X130" s="332"/>
      <c r="Y130" s="333"/>
      <c r="Z130" s="309">
        <f t="shared" si="55"/>
        <v>0</v>
      </c>
      <c r="AA130" s="310">
        <f t="shared" si="56"/>
        <v>0</v>
      </c>
      <c r="AB130" s="334"/>
      <c r="AC130" s="311">
        <f t="shared" si="49"/>
        <v>0</v>
      </c>
      <c r="AD130" s="312">
        <f t="shared" si="57"/>
        <v>0</v>
      </c>
      <c r="AE130" s="335"/>
      <c r="AF130" s="312">
        <f t="shared" si="58"/>
        <v>0</v>
      </c>
      <c r="AG130" s="326"/>
      <c r="AH130" s="313">
        <f t="shared" si="59"/>
        <v>0</v>
      </c>
      <c r="AI130" s="336"/>
      <c r="AJ130" s="313">
        <f t="shared" si="60"/>
        <v>0</v>
      </c>
      <c r="AK130" s="326"/>
      <c r="AL130" s="313">
        <f t="shared" si="61"/>
        <v>0</v>
      </c>
      <c r="AM130" s="345"/>
      <c r="AN130" s="313">
        <f t="shared" si="50"/>
        <v>0</v>
      </c>
      <c r="AO130" s="314">
        <f t="shared" si="62"/>
        <v>0</v>
      </c>
      <c r="AP130" s="315">
        <f>IF(OR(AND(B130="GRUP_A1",IF(IFERROR(MATCH(CONCATENATE("I",Tabel!$N$4),inst_performance,0),0)&gt;0,0,1)),B130="Grup_A5",B130="Grup_B1"),0,(AD130+AF130)*0.1)</f>
        <v>0</v>
      </c>
      <c r="AQ130" s="337"/>
      <c r="AR130" s="339"/>
      <c r="AS130" s="339"/>
      <c r="AT130" s="339"/>
      <c r="AU130" s="339"/>
      <c r="AV130" s="339"/>
      <c r="AW130" s="339"/>
      <c r="AX130" s="339"/>
      <c r="AY130" s="339"/>
      <c r="AZ130" s="339"/>
      <c r="BA130" s="339"/>
      <c r="BB130" s="339"/>
      <c r="BC130" s="339"/>
      <c r="BD130" s="339"/>
      <c r="BE130" s="339"/>
      <c r="BF130" s="339"/>
      <c r="BG130" s="315">
        <f t="shared" si="63"/>
        <v>0</v>
      </c>
      <c r="BH130" s="346">
        <f t="shared" si="64"/>
        <v>0</v>
      </c>
      <c r="BI130" s="315">
        <f t="shared" si="65"/>
        <v>0</v>
      </c>
      <c r="BJ130" s="341"/>
      <c r="BK130" s="315">
        <f t="shared" si="66"/>
        <v>0</v>
      </c>
      <c r="BL130" s="315">
        <f t="shared" si="67"/>
        <v>0</v>
      </c>
      <c r="BM130" s="340"/>
      <c r="BN130" s="342"/>
      <c r="BO130" s="343"/>
      <c r="BP130" s="340"/>
      <c r="BQ130" s="344"/>
      <c r="BR130" s="315">
        <f t="shared" si="68"/>
        <v>0</v>
      </c>
      <c r="BS130" s="344"/>
      <c r="BT130" s="344"/>
      <c r="BU130" s="344"/>
      <c r="BV130" s="344"/>
      <c r="BW130" s="315">
        <f t="shared" si="69"/>
        <v>0</v>
      </c>
      <c r="BX130" s="322"/>
      <c r="BY130" s="316"/>
    </row>
    <row r="131" spans="1:77" x14ac:dyDescent="0.25">
      <c r="A131" s="326"/>
      <c r="B131" s="307" t="str">
        <f t="shared" si="51"/>
        <v/>
      </c>
      <c r="C131" s="327"/>
      <c r="D131" s="307" t="str">
        <f t="shared" si="52"/>
        <v/>
      </c>
      <c r="E131" s="328"/>
      <c r="F131" s="329"/>
      <c r="G131" s="330" t="s">
        <v>86</v>
      </c>
      <c r="H131" s="308">
        <f t="shared" si="53"/>
        <v>0</v>
      </c>
      <c r="I131" s="323"/>
      <c r="J131" s="323"/>
      <c r="K131" s="309">
        <f t="shared" si="54"/>
        <v>0</v>
      </c>
      <c r="L131" s="328"/>
      <c r="M131" s="328"/>
      <c r="N131" s="328"/>
      <c r="O131" s="328"/>
      <c r="P131" s="331"/>
      <c r="Q131" s="331"/>
      <c r="R131" s="332"/>
      <c r="S131" s="333"/>
      <c r="T131" s="332"/>
      <c r="U131" s="333"/>
      <c r="V131" s="332"/>
      <c r="W131" s="333"/>
      <c r="X131" s="332"/>
      <c r="Y131" s="333"/>
      <c r="Z131" s="309">
        <f t="shared" si="55"/>
        <v>0</v>
      </c>
      <c r="AA131" s="310">
        <f t="shared" si="56"/>
        <v>0</v>
      </c>
      <c r="AB131" s="334"/>
      <c r="AC131" s="311">
        <f t="shared" si="49"/>
        <v>0</v>
      </c>
      <c r="AD131" s="312">
        <f t="shared" si="57"/>
        <v>0</v>
      </c>
      <c r="AE131" s="335"/>
      <c r="AF131" s="312">
        <f t="shared" si="58"/>
        <v>0</v>
      </c>
      <c r="AG131" s="326"/>
      <c r="AH131" s="313">
        <f t="shared" si="59"/>
        <v>0</v>
      </c>
      <c r="AI131" s="336"/>
      <c r="AJ131" s="313">
        <f t="shared" si="60"/>
        <v>0</v>
      </c>
      <c r="AK131" s="326"/>
      <c r="AL131" s="313">
        <f t="shared" si="61"/>
        <v>0</v>
      </c>
      <c r="AM131" s="345"/>
      <c r="AN131" s="313">
        <f t="shared" si="50"/>
        <v>0</v>
      </c>
      <c r="AO131" s="314">
        <f t="shared" si="62"/>
        <v>0</v>
      </c>
      <c r="AP131" s="315">
        <f>IF(OR(AND(B131="GRUP_A1",IF(IFERROR(MATCH(CONCATENATE("I",Tabel!$N$4),inst_performance,0),0)&gt;0,0,1)),B131="Grup_A5",B131="Grup_B1"),0,(AD131+AF131)*0.1)</f>
        <v>0</v>
      </c>
      <c r="AQ131" s="337"/>
      <c r="AR131" s="339"/>
      <c r="AS131" s="339"/>
      <c r="AT131" s="339"/>
      <c r="AU131" s="339"/>
      <c r="AV131" s="339"/>
      <c r="AW131" s="339"/>
      <c r="AX131" s="339"/>
      <c r="AY131" s="339"/>
      <c r="AZ131" s="339"/>
      <c r="BA131" s="339"/>
      <c r="BB131" s="339"/>
      <c r="BC131" s="339"/>
      <c r="BD131" s="339"/>
      <c r="BE131" s="339"/>
      <c r="BF131" s="339"/>
      <c r="BG131" s="315">
        <f t="shared" si="63"/>
        <v>0</v>
      </c>
      <c r="BH131" s="346">
        <f t="shared" si="64"/>
        <v>0</v>
      </c>
      <c r="BI131" s="315">
        <f t="shared" si="65"/>
        <v>0</v>
      </c>
      <c r="BJ131" s="341"/>
      <c r="BK131" s="315">
        <f t="shared" si="66"/>
        <v>0</v>
      </c>
      <c r="BL131" s="315">
        <f t="shared" si="67"/>
        <v>0</v>
      </c>
      <c r="BM131" s="340"/>
      <c r="BN131" s="342"/>
      <c r="BO131" s="343"/>
      <c r="BP131" s="340"/>
      <c r="BQ131" s="344"/>
      <c r="BR131" s="315">
        <f t="shared" si="68"/>
        <v>0</v>
      </c>
      <c r="BS131" s="344"/>
      <c r="BT131" s="344"/>
      <c r="BU131" s="344"/>
      <c r="BV131" s="344"/>
      <c r="BW131" s="315">
        <f t="shared" si="69"/>
        <v>0</v>
      </c>
      <c r="BX131" s="322"/>
      <c r="BY131" s="316"/>
    </row>
    <row r="132" spans="1:77" x14ac:dyDescent="0.25">
      <c r="A132" s="326"/>
      <c r="B132" s="307" t="str">
        <f t="shared" si="51"/>
        <v/>
      </c>
      <c r="C132" s="327"/>
      <c r="D132" s="307" t="str">
        <f t="shared" si="52"/>
        <v/>
      </c>
      <c r="E132" s="328"/>
      <c r="F132" s="329"/>
      <c r="G132" s="330" t="s">
        <v>86</v>
      </c>
      <c r="H132" s="308">
        <f t="shared" si="53"/>
        <v>0</v>
      </c>
      <c r="I132" s="323"/>
      <c r="J132" s="323"/>
      <c r="K132" s="309">
        <f t="shared" si="54"/>
        <v>0</v>
      </c>
      <c r="L132" s="328"/>
      <c r="M132" s="328"/>
      <c r="N132" s="328"/>
      <c r="O132" s="328"/>
      <c r="P132" s="331"/>
      <c r="Q132" s="331"/>
      <c r="R132" s="332"/>
      <c r="S132" s="333"/>
      <c r="T132" s="332"/>
      <c r="U132" s="333"/>
      <c r="V132" s="332"/>
      <c r="W132" s="333"/>
      <c r="X132" s="332"/>
      <c r="Y132" s="333"/>
      <c r="Z132" s="309">
        <f t="shared" si="55"/>
        <v>0</v>
      </c>
      <c r="AA132" s="310">
        <f t="shared" si="56"/>
        <v>0</v>
      </c>
      <c r="AB132" s="334"/>
      <c r="AC132" s="311">
        <f t="shared" si="49"/>
        <v>0</v>
      </c>
      <c r="AD132" s="312">
        <f t="shared" si="57"/>
        <v>0</v>
      </c>
      <c r="AE132" s="335"/>
      <c r="AF132" s="312">
        <f t="shared" si="58"/>
        <v>0</v>
      </c>
      <c r="AG132" s="326"/>
      <c r="AH132" s="313">
        <f t="shared" si="59"/>
        <v>0</v>
      </c>
      <c r="AI132" s="336"/>
      <c r="AJ132" s="313">
        <f t="shared" si="60"/>
        <v>0</v>
      </c>
      <c r="AK132" s="326"/>
      <c r="AL132" s="313">
        <f t="shared" si="61"/>
        <v>0</v>
      </c>
      <c r="AM132" s="345"/>
      <c r="AN132" s="313">
        <f t="shared" si="50"/>
        <v>0</v>
      </c>
      <c r="AO132" s="314">
        <f t="shared" si="62"/>
        <v>0</v>
      </c>
      <c r="AP132" s="315">
        <f>IF(OR(AND(B132="GRUP_A1",IF(IFERROR(MATCH(CONCATENATE("I",Tabel!$N$4),inst_performance,0),0)&gt;0,0,1)),B132="Grup_A5",B132="Grup_B1"),0,(AD132+AF132)*0.1)</f>
        <v>0</v>
      </c>
      <c r="AQ132" s="337"/>
      <c r="AR132" s="339"/>
      <c r="AS132" s="339"/>
      <c r="AT132" s="339"/>
      <c r="AU132" s="339"/>
      <c r="AV132" s="339"/>
      <c r="AW132" s="339"/>
      <c r="AX132" s="339"/>
      <c r="AY132" s="339"/>
      <c r="AZ132" s="339"/>
      <c r="BA132" s="339"/>
      <c r="BB132" s="339"/>
      <c r="BC132" s="339"/>
      <c r="BD132" s="339"/>
      <c r="BE132" s="339"/>
      <c r="BF132" s="339"/>
      <c r="BG132" s="315">
        <f t="shared" si="63"/>
        <v>0</v>
      </c>
      <c r="BH132" s="346">
        <f t="shared" si="64"/>
        <v>0</v>
      </c>
      <c r="BI132" s="315">
        <f t="shared" si="65"/>
        <v>0</v>
      </c>
      <c r="BJ132" s="341"/>
      <c r="BK132" s="315">
        <f t="shared" si="66"/>
        <v>0</v>
      </c>
      <c r="BL132" s="315">
        <f t="shared" si="67"/>
        <v>0</v>
      </c>
      <c r="BM132" s="340"/>
      <c r="BN132" s="342"/>
      <c r="BO132" s="343"/>
      <c r="BP132" s="340"/>
      <c r="BQ132" s="344"/>
      <c r="BR132" s="315">
        <f t="shared" si="68"/>
        <v>0</v>
      </c>
      <c r="BS132" s="344"/>
      <c r="BT132" s="344"/>
      <c r="BU132" s="344"/>
      <c r="BV132" s="344"/>
      <c r="BW132" s="315">
        <f t="shared" si="69"/>
        <v>0</v>
      </c>
      <c r="BX132" s="322"/>
      <c r="BY132" s="316"/>
    </row>
    <row r="133" spans="1:77" x14ac:dyDescent="0.25">
      <c r="A133" s="326"/>
      <c r="B133" s="307" t="str">
        <f t="shared" si="51"/>
        <v/>
      </c>
      <c r="C133" s="327"/>
      <c r="D133" s="307" t="str">
        <f t="shared" si="52"/>
        <v/>
      </c>
      <c r="E133" s="328"/>
      <c r="F133" s="329"/>
      <c r="G133" s="330" t="s">
        <v>86</v>
      </c>
      <c r="H133" s="308">
        <f t="shared" si="53"/>
        <v>0</v>
      </c>
      <c r="I133" s="323"/>
      <c r="J133" s="323"/>
      <c r="K133" s="309">
        <f t="shared" si="54"/>
        <v>0</v>
      </c>
      <c r="L133" s="328"/>
      <c r="M133" s="328"/>
      <c r="N133" s="328"/>
      <c r="O133" s="328"/>
      <c r="P133" s="331"/>
      <c r="Q133" s="331"/>
      <c r="R133" s="332"/>
      <c r="S133" s="333"/>
      <c r="T133" s="332"/>
      <c r="U133" s="333"/>
      <c r="V133" s="332"/>
      <c r="W133" s="333"/>
      <c r="X133" s="332"/>
      <c r="Y133" s="333"/>
      <c r="Z133" s="309">
        <f t="shared" si="55"/>
        <v>0</v>
      </c>
      <c r="AA133" s="310">
        <f t="shared" si="56"/>
        <v>0</v>
      </c>
      <c r="AB133" s="334"/>
      <c r="AC133" s="311">
        <f t="shared" si="49"/>
        <v>0</v>
      </c>
      <c r="AD133" s="312">
        <f t="shared" si="57"/>
        <v>0</v>
      </c>
      <c r="AE133" s="335"/>
      <c r="AF133" s="312">
        <f t="shared" si="58"/>
        <v>0</v>
      </c>
      <c r="AG133" s="326"/>
      <c r="AH133" s="313">
        <f t="shared" si="59"/>
        <v>0</v>
      </c>
      <c r="AI133" s="336"/>
      <c r="AJ133" s="313">
        <f t="shared" si="60"/>
        <v>0</v>
      </c>
      <c r="AK133" s="326"/>
      <c r="AL133" s="313">
        <f t="shared" si="61"/>
        <v>0</v>
      </c>
      <c r="AM133" s="345"/>
      <c r="AN133" s="313">
        <f t="shared" si="50"/>
        <v>0</v>
      </c>
      <c r="AO133" s="314">
        <f t="shared" si="62"/>
        <v>0</v>
      </c>
      <c r="AP133" s="315">
        <f>IF(OR(AND(B133="GRUP_A1",IF(IFERROR(MATCH(CONCATENATE("I",Tabel!$N$4),inst_performance,0),0)&gt;0,0,1)),B133="Grup_A5",B133="Grup_B1"),0,(AD133+AF133)*0.1)</f>
        <v>0</v>
      </c>
      <c r="AQ133" s="337"/>
      <c r="AR133" s="339"/>
      <c r="AS133" s="339"/>
      <c r="AT133" s="339"/>
      <c r="AU133" s="339"/>
      <c r="AV133" s="339"/>
      <c r="AW133" s="339"/>
      <c r="AX133" s="339"/>
      <c r="AY133" s="339"/>
      <c r="AZ133" s="339"/>
      <c r="BA133" s="339"/>
      <c r="BB133" s="339"/>
      <c r="BC133" s="339"/>
      <c r="BD133" s="339"/>
      <c r="BE133" s="339"/>
      <c r="BF133" s="339"/>
      <c r="BG133" s="315">
        <f t="shared" si="63"/>
        <v>0</v>
      </c>
      <c r="BH133" s="346">
        <f t="shared" si="64"/>
        <v>0</v>
      </c>
      <c r="BI133" s="315">
        <f t="shared" si="65"/>
        <v>0</v>
      </c>
      <c r="BJ133" s="341"/>
      <c r="BK133" s="315">
        <f t="shared" si="66"/>
        <v>0</v>
      </c>
      <c r="BL133" s="315">
        <f t="shared" si="67"/>
        <v>0</v>
      </c>
      <c r="BM133" s="340"/>
      <c r="BN133" s="342"/>
      <c r="BO133" s="343"/>
      <c r="BP133" s="340"/>
      <c r="BQ133" s="344"/>
      <c r="BR133" s="315">
        <f t="shared" si="68"/>
        <v>0</v>
      </c>
      <c r="BS133" s="344"/>
      <c r="BT133" s="344"/>
      <c r="BU133" s="344"/>
      <c r="BV133" s="344"/>
      <c r="BW133" s="315">
        <f t="shared" si="69"/>
        <v>0</v>
      </c>
      <c r="BX133" s="322"/>
      <c r="BY133" s="316"/>
    </row>
    <row r="134" spans="1:77" x14ac:dyDescent="0.25">
      <c r="A134" s="326"/>
      <c r="B134" s="307" t="str">
        <f t="shared" si="51"/>
        <v/>
      </c>
      <c r="C134" s="327"/>
      <c r="D134" s="307" t="str">
        <f t="shared" si="52"/>
        <v/>
      </c>
      <c r="E134" s="328"/>
      <c r="F134" s="329"/>
      <c r="G134" s="330" t="s">
        <v>86</v>
      </c>
      <c r="H134" s="308">
        <f t="shared" si="53"/>
        <v>0</v>
      </c>
      <c r="I134" s="323"/>
      <c r="J134" s="323"/>
      <c r="K134" s="309">
        <f t="shared" si="54"/>
        <v>0</v>
      </c>
      <c r="L134" s="328"/>
      <c r="M134" s="328"/>
      <c r="N134" s="328"/>
      <c r="O134" s="328"/>
      <c r="P134" s="331"/>
      <c r="Q134" s="331"/>
      <c r="R134" s="332"/>
      <c r="S134" s="333"/>
      <c r="T134" s="332"/>
      <c r="U134" s="333"/>
      <c r="V134" s="332"/>
      <c r="W134" s="333"/>
      <c r="X134" s="332"/>
      <c r="Y134" s="333"/>
      <c r="Z134" s="309">
        <f t="shared" si="55"/>
        <v>0</v>
      </c>
      <c r="AA134" s="310">
        <f t="shared" si="56"/>
        <v>0</v>
      </c>
      <c r="AB134" s="334"/>
      <c r="AC134" s="311">
        <f t="shared" si="49"/>
        <v>0</v>
      </c>
      <c r="AD134" s="312">
        <f t="shared" si="57"/>
        <v>0</v>
      </c>
      <c r="AE134" s="335"/>
      <c r="AF134" s="312">
        <f t="shared" si="58"/>
        <v>0</v>
      </c>
      <c r="AG134" s="326"/>
      <c r="AH134" s="313">
        <f t="shared" si="59"/>
        <v>0</v>
      </c>
      <c r="AI134" s="336"/>
      <c r="AJ134" s="313">
        <f t="shared" si="60"/>
        <v>0</v>
      </c>
      <c r="AK134" s="326"/>
      <c r="AL134" s="313">
        <f t="shared" si="61"/>
        <v>0</v>
      </c>
      <c r="AM134" s="345"/>
      <c r="AN134" s="313">
        <f t="shared" si="50"/>
        <v>0</v>
      </c>
      <c r="AO134" s="314">
        <f t="shared" si="62"/>
        <v>0</v>
      </c>
      <c r="AP134" s="315">
        <f>IF(OR(AND(B134="GRUP_A1",IF(IFERROR(MATCH(CONCATENATE("I",Tabel!$N$4),inst_performance,0),0)&gt;0,0,1)),B134="Grup_A5",B134="Grup_B1"),0,(AD134+AF134)*0.1)</f>
        <v>0</v>
      </c>
      <c r="AQ134" s="337"/>
      <c r="AR134" s="339"/>
      <c r="AS134" s="339"/>
      <c r="AT134" s="339"/>
      <c r="AU134" s="339"/>
      <c r="AV134" s="339"/>
      <c r="AW134" s="339"/>
      <c r="AX134" s="339"/>
      <c r="AY134" s="339"/>
      <c r="AZ134" s="339"/>
      <c r="BA134" s="339"/>
      <c r="BB134" s="339"/>
      <c r="BC134" s="339"/>
      <c r="BD134" s="339"/>
      <c r="BE134" s="339"/>
      <c r="BF134" s="339"/>
      <c r="BG134" s="315">
        <f t="shared" si="63"/>
        <v>0</v>
      </c>
      <c r="BH134" s="346">
        <f t="shared" si="64"/>
        <v>0</v>
      </c>
      <c r="BI134" s="315">
        <f t="shared" si="65"/>
        <v>0</v>
      </c>
      <c r="BJ134" s="341"/>
      <c r="BK134" s="315">
        <f t="shared" si="66"/>
        <v>0</v>
      </c>
      <c r="BL134" s="315">
        <f t="shared" si="67"/>
        <v>0</v>
      </c>
      <c r="BM134" s="340"/>
      <c r="BN134" s="342"/>
      <c r="BO134" s="343"/>
      <c r="BP134" s="340"/>
      <c r="BQ134" s="344"/>
      <c r="BR134" s="315">
        <f t="shared" si="68"/>
        <v>0</v>
      </c>
      <c r="BS134" s="344"/>
      <c r="BT134" s="344"/>
      <c r="BU134" s="344"/>
      <c r="BV134" s="344"/>
      <c r="BW134" s="315">
        <f t="shared" si="69"/>
        <v>0</v>
      </c>
      <c r="BX134" s="322"/>
      <c r="BY134" s="316"/>
    </row>
    <row r="135" spans="1:77" x14ac:dyDescent="0.25">
      <c r="A135" s="326"/>
      <c r="B135" s="307" t="str">
        <f t="shared" si="51"/>
        <v/>
      </c>
      <c r="C135" s="327"/>
      <c r="D135" s="307" t="str">
        <f t="shared" si="52"/>
        <v/>
      </c>
      <c r="E135" s="328"/>
      <c r="F135" s="329"/>
      <c r="G135" s="330" t="s">
        <v>86</v>
      </c>
      <c r="H135" s="308">
        <f t="shared" si="53"/>
        <v>0</v>
      </c>
      <c r="I135" s="323"/>
      <c r="J135" s="323"/>
      <c r="K135" s="309">
        <f t="shared" si="54"/>
        <v>0</v>
      </c>
      <c r="L135" s="328"/>
      <c r="M135" s="328"/>
      <c r="N135" s="328"/>
      <c r="O135" s="328"/>
      <c r="P135" s="331"/>
      <c r="Q135" s="331"/>
      <c r="R135" s="332"/>
      <c r="S135" s="333"/>
      <c r="T135" s="332"/>
      <c r="U135" s="333"/>
      <c r="V135" s="332"/>
      <c r="W135" s="333"/>
      <c r="X135" s="332"/>
      <c r="Y135" s="333"/>
      <c r="Z135" s="309">
        <f t="shared" si="55"/>
        <v>0</v>
      </c>
      <c r="AA135" s="310">
        <f t="shared" si="56"/>
        <v>0</v>
      </c>
      <c r="AB135" s="334"/>
      <c r="AC135" s="311">
        <f t="shared" si="49"/>
        <v>0</v>
      </c>
      <c r="AD135" s="312">
        <f t="shared" si="57"/>
        <v>0</v>
      </c>
      <c r="AE135" s="335"/>
      <c r="AF135" s="312">
        <f t="shared" si="58"/>
        <v>0</v>
      </c>
      <c r="AG135" s="326"/>
      <c r="AH135" s="313">
        <f t="shared" si="59"/>
        <v>0</v>
      </c>
      <c r="AI135" s="336"/>
      <c r="AJ135" s="313">
        <f t="shared" si="60"/>
        <v>0</v>
      </c>
      <c r="AK135" s="326"/>
      <c r="AL135" s="313">
        <f t="shared" si="61"/>
        <v>0</v>
      </c>
      <c r="AM135" s="345"/>
      <c r="AN135" s="313">
        <f t="shared" si="50"/>
        <v>0</v>
      </c>
      <c r="AO135" s="314">
        <f t="shared" si="62"/>
        <v>0</v>
      </c>
      <c r="AP135" s="315">
        <f>IF(OR(AND(B135="GRUP_A1",IF(IFERROR(MATCH(CONCATENATE("I",Tabel!$N$4),inst_performance,0),0)&gt;0,0,1)),B135="Grup_A5",B135="Grup_B1"),0,(AD135+AF135)*0.1)</f>
        <v>0</v>
      </c>
      <c r="AQ135" s="337"/>
      <c r="AR135" s="339"/>
      <c r="AS135" s="339"/>
      <c r="AT135" s="339"/>
      <c r="AU135" s="339"/>
      <c r="AV135" s="339"/>
      <c r="AW135" s="339"/>
      <c r="AX135" s="339"/>
      <c r="AY135" s="339"/>
      <c r="AZ135" s="339"/>
      <c r="BA135" s="339"/>
      <c r="BB135" s="339"/>
      <c r="BC135" s="339"/>
      <c r="BD135" s="339"/>
      <c r="BE135" s="339"/>
      <c r="BF135" s="339"/>
      <c r="BG135" s="315">
        <f t="shared" si="63"/>
        <v>0</v>
      </c>
      <c r="BH135" s="346">
        <f t="shared" si="64"/>
        <v>0</v>
      </c>
      <c r="BI135" s="315">
        <f t="shared" si="65"/>
        <v>0</v>
      </c>
      <c r="BJ135" s="341"/>
      <c r="BK135" s="315">
        <f t="shared" si="66"/>
        <v>0</v>
      </c>
      <c r="BL135" s="315">
        <f t="shared" si="67"/>
        <v>0</v>
      </c>
      <c r="BM135" s="340"/>
      <c r="BN135" s="342"/>
      <c r="BO135" s="343"/>
      <c r="BP135" s="340"/>
      <c r="BQ135" s="344"/>
      <c r="BR135" s="315">
        <f t="shared" si="68"/>
        <v>0</v>
      </c>
      <c r="BS135" s="344"/>
      <c r="BT135" s="344"/>
      <c r="BU135" s="344"/>
      <c r="BV135" s="344"/>
      <c r="BW135" s="315">
        <f t="shared" si="69"/>
        <v>0</v>
      </c>
      <c r="BX135" s="322"/>
      <c r="BY135" s="316"/>
    </row>
    <row r="136" spans="1:77" x14ac:dyDescent="0.25">
      <c r="A136" s="326"/>
      <c r="B136" s="307" t="str">
        <f t="shared" si="51"/>
        <v/>
      </c>
      <c r="C136" s="327"/>
      <c r="D136" s="307" t="str">
        <f t="shared" si="52"/>
        <v/>
      </c>
      <c r="E136" s="328"/>
      <c r="F136" s="329"/>
      <c r="G136" s="330" t="s">
        <v>86</v>
      </c>
      <c r="H136" s="308">
        <f t="shared" si="53"/>
        <v>0</v>
      </c>
      <c r="I136" s="323"/>
      <c r="J136" s="323"/>
      <c r="K136" s="309">
        <f t="shared" si="54"/>
        <v>0</v>
      </c>
      <c r="L136" s="328"/>
      <c r="M136" s="328"/>
      <c r="N136" s="328"/>
      <c r="O136" s="328"/>
      <c r="P136" s="331"/>
      <c r="Q136" s="331"/>
      <c r="R136" s="332"/>
      <c r="S136" s="333"/>
      <c r="T136" s="332"/>
      <c r="U136" s="333"/>
      <c r="V136" s="332"/>
      <c r="W136" s="333"/>
      <c r="X136" s="332"/>
      <c r="Y136" s="333"/>
      <c r="Z136" s="309">
        <f t="shared" si="55"/>
        <v>0</v>
      </c>
      <c r="AA136" s="310">
        <f t="shared" si="56"/>
        <v>0</v>
      </c>
      <c r="AB136" s="334"/>
      <c r="AC136" s="311">
        <f t="shared" si="49"/>
        <v>0</v>
      </c>
      <c r="AD136" s="312">
        <f t="shared" si="57"/>
        <v>0</v>
      </c>
      <c r="AE136" s="335"/>
      <c r="AF136" s="312">
        <f t="shared" si="58"/>
        <v>0</v>
      </c>
      <c r="AG136" s="326"/>
      <c r="AH136" s="313">
        <f t="shared" si="59"/>
        <v>0</v>
      </c>
      <c r="AI136" s="336"/>
      <c r="AJ136" s="313">
        <f t="shared" si="60"/>
        <v>0</v>
      </c>
      <c r="AK136" s="326"/>
      <c r="AL136" s="313">
        <f t="shared" si="61"/>
        <v>0</v>
      </c>
      <c r="AM136" s="345"/>
      <c r="AN136" s="313">
        <f t="shared" si="50"/>
        <v>0</v>
      </c>
      <c r="AO136" s="314">
        <f t="shared" si="62"/>
        <v>0</v>
      </c>
      <c r="AP136" s="315">
        <f>IF(OR(AND(B136="GRUP_A1",IF(IFERROR(MATCH(CONCATENATE("I",Tabel!$N$4),inst_performance,0),0)&gt;0,0,1)),B136="Grup_A5",B136="Grup_B1"),0,(AD136+AF136)*0.1)</f>
        <v>0</v>
      </c>
      <c r="AQ136" s="337"/>
      <c r="AR136" s="339"/>
      <c r="AS136" s="339"/>
      <c r="AT136" s="339"/>
      <c r="AU136" s="339"/>
      <c r="AV136" s="339"/>
      <c r="AW136" s="339"/>
      <c r="AX136" s="339"/>
      <c r="AY136" s="339"/>
      <c r="AZ136" s="339"/>
      <c r="BA136" s="339"/>
      <c r="BB136" s="339"/>
      <c r="BC136" s="339"/>
      <c r="BD136" s="339"/>
      <c r="BE136" s="339"/>
      <c r="BF136" s="339"/>
      <c r="BG136" s="315">
        <f t="shared" si="63"/>
        <v>0</v>
      </c>
      <c r="BH136" s="346">
        <f t="shared" si="64"/>
        <v>0</v>
      </c>
      <c r="BI136" s="315">
        <f t="shared" si="65"/>
        <v>0</v>
      </c>
      <c r="BJ136" s="341"/>
      <c r="BK136" s="315">
        <f t="shared" si="66"/>
        <v>0</v>
      </c>
      <c r="BL136" s="315">
        <f t="shared" si="67"/>
        <v>0</v>
      </c>
      <c r="BM136" s="340"/>
      <c r="BN136" s="342"/>
      <c r="BO136" s="343"/>
      <c r="BP136" s="340"/>
      <c r="BQ136" s="344"/>
      <c r="BR136" s="315">
        <f t="shared" si="68"/>
        <v>0</v>
      </c>
      <c r="BS136" s="344"/>
      <c r="BT136" s="344"/>
      <c r="BU136" s="344"/>
      <c r="BV136" s="344"/>
      <c r="BW136" s="315">
        <f t="shared" si="69"/>
        <v>0</v>
      </c>
      <c r="BX136" s="322"/>
      <c r="BY136" s="316"/>
    </row>
    <row r="137" spans="1:77" x14ac:dyDescent="0.25">
      <c r="A137" s="326"/>
      <c r="B137" s="307" t="str">
        <f t="shared" si="51"/>
        <v/>
      </c>
      <c r="C137" s="327"/>
      <c r="D137" s="307" t="str">
        <f t="shared" si="52"/>
        <v/>
      </c>
      <c r="E137" s="328"/>
      <c r="F137" s="329"/>
      <c r="G137" s="330" t="s">
        <v>86</v>
      </c>
      <c r="H137" s="308">
        <f t="shared" si="53"/>
        <v>0</v>
      </c>
      <c r="I137" s="323"/>
      <c r="J137" s="323"/>
      <c r="K137" s="309">
        <f t="shared" si="54"/>
        <v>0</v>
      </c>
      <c r="L137" s="328"/>
      <c r="M137" s="328"/>
      <c r="N137" s="328"/>
      <c r="O137" s="328"/>
      <c r="P137" s="331"/>
      <c r="Q137" s="331"/>
      <c r="R137" s="332"/>
      <c r="S137" s="333"/>
      <c r="T137" s="332"/>
      <c r="U137" s="333"/>
      <c r="V137" s="332"/>
      <c r="W137" s="333"/>
      <c r="X137" s="332"/>
      <c r="Y137" s="333"/>
      <c r="Z137" s="309">
        <f t="shared" si="55"/>
        <v>0</v>
      </c>
      <c r="AA137" s="310">
        <f t="shared" si="56"/>
        <v>0</v>
      </c>
      <c r="AB137" s="334"/>
      <c r="AC137" s="311">
        <f t="shared" si="49"/>
        <v>0</v>
      </c>
      <c r="AD137" s="312">
        <f t="shared" si="57"/>
        <v>0</v>
      </c>
      <c r="AE137" s="335"/>
      <c r="AF137" s="312">
        <f t="shared" si="58"/>
        <v>0</v>
      </c>
      <c r="AG137" s="326"/>
      <c r="AH137" s="313">
        <f t="shared" si="59"/>
        <v>0</v>
      </c>
      <c r="AI137" s="336"/>
      <c r="AJ137" s="313">
        <f t="shared" si="60"/>
        <v>0</v>
      </c>
      <c r="AK137" s="326"/>
      <c r="AL137" s="313">
        <f t="shared" si="61"/>
        <v>0</v>
      </c>
      <c r="AM137" s="345"/>
      <c r="AN137" s="313">
        <f t="shared" si="50"/>
        <v>0</v>
      </c>
      <c r="AO137" s="314">
        <f t="shared" si="62"/>
        <v>0</v>
      </c>
      <c r="AP137" s="315">
        <f>IF(OR(AND(B137="GRUP_A1",IF(IFERROR(MATCH(CONCATENATE("I",Tabel!$N$4),inst_performance,0),0)&gt;0,0,1)),B137="Grup_A5",B137="Grup_B1"),0,(AD137+AF137)*0.1)</f>
        <v>0</v>
      </c>
      <c r="AQ137" s="337"/>
      <c r="AR137" s="339"/>
      <c r="AS137" s="339"/>
      <c r="AT137" s="339"/>
      <c r="AU137" s="339"/>
      <c r="AV137" s="339"/>
      <c r="AW137" s="339"/>
      <c r="AX137" s="339"/>
      <c r="AY137" s="339"/>
      <c r="AZ137" s="339"/>
      <c r="BA137" s="339"/>
      <c r="BB137" s="339"/>
      <c r="BC137" s="339"/>
      <c r="BD137" s="339"/>
      <c r="BE137" s="339"/>
      <c r="BF137" s="339"/>
      <c r="BG137" s="315">
        <f t="shared" si="63"/>
        <v>0</v>
      </c>
      <c r="BH137" s="346">
        <f t="shared" si="64"/>
        <v>0</v>
      </c>
      <c r="BI137" s="315">
        <f t="shared" si="65"/>
        <v>0</v>
      </c>
      <c r="BJ137" s="341"/>
      <c r="BK137" s="315">
        <f t="shared" si="66"/>
        <v>0</v>
      </c>
      <c r="BL137" s="315">
        <f t="shared" si="67"/>
        <v>0</v>
      </c>
      <c r="BM137" s="340"/>
      <c r="BN137" s="342"/>
      <c r="BO137" s="343"/>
      <c r="BP137" s="340"/>
      <c r="BQ137" s="344"/>
      <c r="BR137" s="315">
        <f t="shared" si="68"/>
        <v>0</v>
      </c>
      <c r="BS137" s="344"/>
      <c r="BT137" s="344"/>
      <c r="BU137" s="344"/>
      <c r="BV137" s="344"/>
      <c r="BW137" s="315">
        <f t="shared" si="69"/>
        <v>0</v>
      </c>
      <c r="BX137" s="322"/>
      <c r="BY137" s="316"/>
    </row>
    <row r="138" spans="1:77" x14ac:dyDescent="0.25">
      <c r="A138" s="326"/>
      <c r="B138" s="307" t="str">
        <f t="shared" si="51"/>
        <v/>
      </c>
      <c r="C138" s="327"/>
      <c r="D138" s="307" t="str">
        <f t="shared" si="52"/>
        <v/>
      </c>
      <c r="E138" s="328"/>
      <c r="F138" s="329"/>
      <c r="G138" s="330" t="s">
        <v>86</v>
      </c>
      <c r="H138" s="308">
        <f t="shared" si="53"/>
        <v>0</v>
      </c>
      <c r="I138" s="323"/>
      <c r="J138" s="323"/>
      <c r="K138" s="309">
        <f t="shared" si="54"/>
        <v>0</v>
      </c>
      <c r="L138" s="328"/>
      <c r="M138" s="328"/>
      <c r="N138" s="328"/>
      <c r="O138" s="328"/>
      <c r="P138" s="331"/>
      <c r="Q138" s="331"/>
      <c r="R138" s="332"/>
      <c r="S138" s="333"/>
      <c r="T138" s="332"/>
      <c r="U138" s="333"/>
      <c r="V138" s="332"/>
      <c r="W138" s="333"/>
      <c r="X138" s="332"/>
      <c r="Y138" s="333"/>
      <c r="Z138" s="309">
        <f t="shared" si="55"/>
        <v>0</v>
      </c>
      <c r="AA138" s="310">
        <f t="shared" si="56"/>
        <v>0</v>
      </c>
      <c r="AB138" s="334"/>
      <c r="AC138" s="311">
        <f t="shared" si="49"/>
        <v>0</v>
      </c>
      <c r="AD138" s="312">
        <f t="shared" si="57"/>
        <v>0</v>
      </c>
      <c r="AE138" s="335"/>
      <c r="AF138" s="312">
        <f t="shared" si="58"/>
        <v>0</v>
      </c>
      <c r="AG138" s="326"/>
      <c r="AH138" s="313">
        <f t="shared" si="59"/>
        <v>0</v>
      </c>
      <c r="AI138" s="336"/>
      <c r="AJ138" s="313">
        <f t="shared" si="60"/>
        <v>0</v>
      </c>
      <c r="AK138" s="326"/>
      <c r="AL138" s="313">
        <f t="shared" si="61"/>
        <v>0</v>
      </c>
      <c r="AM138" s="345"/>
      <c r="AN138" s="313">
        <f t="shared" si="50"/>
        <v>0</v>
      </c>
      <c r="AO138" s="314">
        <f t="shared" si="62"/>
        <v>0</v>
      </c>
      <c r="AP138" s="315">
        <f>IF(OR(AND(B138="GRUP_A1",IF(IFERROR(MATCH(CONCATENATE("I",Tabel!$N$4),inst_performance,0),0)&gt;0,0,1)),B138="Grup_A5",B138="Grup_B1"),0,(AD138+AF138)*0.1)</f>
        <v>0</v>
      </c>
      <c r="AQ138" s="337"/>
      <c r="AR138" s="339"/>
      <c r="AS138" s="339"/>
      <c r="AT138" s="339"/>
      <c r="AU138" s="339"/>
      <c r="AV138" s="339"/>
      <c r="AW138" s="339"/>
      <c r="AX138" s="339"/>
      <c r="AY138" s="339"/>
      <c r="AZ138" s="339"/>
      <c r="BA138" s="339"/>
      <c r="BB138" s="339"/>
      <c r="BC138" s="339"/>
      <c r="BD138" s="339"/>
      <c r="BE138" s="339"/>
      <c r="BF138" s="339"/>
      <c r="BG138" s="315">
        <f t="shared" si="63"/>
        <v>0</v>
      </c>
      <c r="BH138" s="346">
        <f t="shared" si="64"/>
        <v>0</v>
      </c>
      <c r="BI138" s="315">
        <f t="shared" si="65"/>
        <v>0</v>
      </c>
      <c r="BJ138" s="341"/>
      <c r="BK138" s="315">
        <f t="shared" si="66"/>
        <v>0</v>
      </c>
      <c r="BL138" s="315">
        <f t="shared" si="67"/>
        <v>0</v>
      </c>
      <c r="BM138" s="340"/>
      <c r="BN138" s="342"/>
      <c r="BO138" s="343"/>
      <c r="BP138" s="340"/>
      <c r="BQ138" s="344"/>
      <c r="BR138" s="315">
        <f t="shared" si="68"/>
        <v>0</v>
      </c>
      <c r="BS138" s="344"/>
      <c r="BT138" s="344"/>
      <c r="BU138" s="344"/>
      <c r="BV138" s="344"/>
      <c r="BW138" s="315">
        <f t="shared" si="69"/>
        <v>0</v>
      </c>
      <c r="BX138" s="322"/>
      <c r="BY138" s="316"/>
    </row>
    <row r="139" spans="1:77" x14ac:dyDescent="0.25">
      <c r="A139" s="326"/>
      <c r="B139" s="307" t="str">
        <f t="shared" si="51"/>
        <v/>
      </c>
      <c r="C139" s="327"/>
      <c r="D139" s="307" t="str">
        <f t="shared" si="52"/>
        <v/>
      </c>
      <c r="E139" s="328"/>
      <c r="F139" s="329"/>
      <c r="G139" s="330" t="s">
        <v>86</v>
      </c>
      <c r="H139" s="308">
        <f t="shared" si="53"/>
        <v>0</v>
      </c>
      <c r="I139" s="323"/>
      <c r="J139" s="323"/>
      <c r="K139" s="309">
        <f t="shared" si="54"/>
        <v>0</v>
      </c>
      <c r="L139" s="328"/>
      <c r="M139" s="328"/>
      <c r="N139" s="328"/>
      <c r="O139" s="328"/>
      <c r="P139" s="331"/>
      <c r="Q139" s="331"/>
      <c r="R139" s="332"/>
      <c r="S139" s="333"/>
      <c r="T139" s="332"/>
      <c r="U139" s="333"/>
      <c r="V139" s="332"/>
      <c r="W139" s="333"/>
      <c r="X139" s="332"/>
      <c r="Y139" s="333"/>
      <c r="Z139" s="309">
        <f t="shared" si="55"/>
        <v>0</v>
      </c>
      <c r="AA139" s="310">
        <f t="shared" si="56"/>
        <v>0</v>
      </c>
      <c r="AB139" s="334"/>
      <c r="AC139" s="311">
        <f t="shared" si="49"/>
        <v>0</v>
      </c>
      <c r="AD139" s="312">
        <f t="shared" si="57"/>
        <v>0</v>
      </c>
      <c r="AE139" s="335"/>
      <c r="AF139" s="312">
        <f t="shared" si="58"/>
        <v>0</v>
      </c>
      <c r="AG139" s="326"/>
      <c r="AH139" s="313">
        <f t="shared" si="59"/>
        <v>0</v>
      </c>
      <c r="AI139" s="336"/>
      <c r="AJ139" s="313">
        <f t="shared" si="60"/>
        <v>0</v>
      </c>
      <c r="AK139" s="326"/>
      <c r="AL139" s="313">
        <f t="shared" si="61"/>
        <v>0</v>
      </c>
      <c r="AM139" s="345"/>
      <c r="AN139" s="313">
        <f t="shared" si="50"/>
        <v>0</v>
      </c>
      <c r="AO139" s="314">
        <f t="shared" si="62"/>
        <v>0</v>
      </c>
      <c r="AP139" s="315">
        <f>IF(OR(AND(B139="GRUP_A1",IF(IFERROR(MATCH(CONCATENATE("I",Tabel!$N$4),inst_performance,0),0)&gt;0,0,1)),B139="Grup_A5",B139="Grup_B1"),0,(AD139+AF139)*0.1)</f>
        <v>0</v>
      </c>
      <c r="AQ139" s="337"/>
      <c r="AR139" s="339"/>
      <c r="AS139" s="339"/>
      <c r="AT139" s="339"/>
      <c r="AU139" s="339"/>
      <c r="AV139" s="339"/>
      <c r="AW139" s="339"/>
      <c r="AX139" s="339"/>
      <c r="AY139" s="339"/>
      <c r="AZ139" s="339"/>
      <c r="BA139" s="339"/>
      <c r="BB139" s="339"/>
      <c r="BC139" s="339"/>
      <c r="BD139" s="339"/>
      <c r="BE139" s="339"/>
      <c r="BF139" s="339"/>
      <c r="BG139" s="315">
        <f t="shared" si="63"/>
        <v>0</v>
      </c>
      <c r="BH139" s="346">
        <f t="shared" si="64"/>
        <v>0</v>
      </c>
      <c r="BI139" s="315">
        <f t="shared" si="65"/>
        <v>0</v>
      </c>
      <c r="BJ139" s="341"/>
      <c r="BK139" s="315">
        <f t="shared" si="66"/>
        <v>0</v>
      </c>
      <c r="BL139" s="315">
        <f t="shared" si="67"/>
        <v>0</v>
      </c>
      <c r="BM139" s="340"/>
      <c r="BN139" s="342"/>
      <c r="BO139" s="343"/>
      <c r="BP139" s="340"/>
      <c r="BQ139" s="344"/>
      <c r="BR139" s="315">
        <f t="shared" si="68"/>
        <v>0</v>
      </c>
      <c r="BS139" s="344"/>
      <c r="BT139" s="344"/>
      <c r="BU139" s="344"/>
      <c r="BV139" s="344"/>
      <c r="BW139" s="315">
        <f t="shared" si="69"/>
        <v>0</v>
      </c>
      <c r="BX139" s="322"/>
      <c r="BY139" s="316"/>
    </row>
    <row r="140" spans="1:77" x14ac:dyDescent="0.25">
      <c r="A140" s="326"/>
      <c r="B140" s="307" t="str">
        <f t="shared" si="51"/>
        <v/>
      </c>
      <c r="C140" s="327"/>
      <c r="D140" s="307" t="str">
        <f t="shared" si="52"/>
        <v/>
      </c>
      <c r="E140" s="328"/>
      <c r="F140" s="329"/>
      <c r="G140" s="330" t="s">
        <v>86</v>
      </c>
      <c r="H140" s="308">
        <f t="shared" si="53"/>
        <v>0</v>
      </c>
      <c r="I140" s="323"/>
      <c r="J140" s="323"/>
      <c r="K140" s="309">
        <f t="shared" si="54"/>
        <v>0</v>
      </c>
      <c r="L140" s="328"/>
      <c r="M140" s="328"/>
      <c r="N140" s="328"/>
      <c r="O140" s="328"/>
      <c r="P140" s="331"/>
      <c r="Q140" s="331"/>
      <c r="R140" s="332"/>
      <c r="S140" s="333"/>
      <c r="T140" s="332"/>
      <c r="U140" s="333"/>
      <c r="V140" s="332"/>
      <c r="W140" s="333"/>
      <c r="X140" s="332"/>
      <c r="Y140" s="333"/>
      <c r="Z140" s="309">
        <f t="shared" si="55"/>
        <v>0</v>
      </c>
      <c r="AA140" s="310">
        <f t="shared" si="56"/>
        <v>0</v>
      </c>
      <c r="AB140" s="334"/>
      <c r="AC140" s="311">
        <f t="shared" si="49"/>
        <v>0</v>
      </c>
      <c r="AD140" s="312">
        <f t="shared" si="57"/>
        <v>0</v>
      </c>
      <c r="AE140" s="335"/>
      <c r="AF140" s="312">
        <f t="shared" si="58"/>
        <v>0</v>
      </c>
      <c r="AG140" s="326"/>
      <c r="AH140" s="313">
        <f t="shared" si="59"/>
        <v>0</v>
      </c>
      <c r="AI140" s="336"/>
      <c r="AJ140" s="313">
        <f t="shared" si="60"/>
        <v>0</v>
      </c>
      <c r="AK140" s="326"/>
      <c r="AL140" s="313">
        <f t="shared" si="61"/>
        <v>0</v>
      </c>
      <c r="AM140" s="345"/>
      <c r="AN140" s="313">
        <f t="shared" si="50"/>
        <v>0</v>
      </c>
      <c r="AO140" s="314">
        <f t="shared" si="62"/>
        <v>0</v>
      </c>
      <c r="AP140" s="315">
        <f>IF(OR(AND(B140="GRUP_A1",IF(IFERROR(MATCH(CONCATENATE("I",Tabel!$N$4),inst_performance,0),0)&gt;0,0,1)),B140="Grup_A5",B140="Grup_B1"),0,(AD140+AF140)*0.1)</f>
        <v>0</v>
      </c>
      <c r="AQ140" s="337"/>
      <c r="AR140" s="339"/>
      <c r="AS140" s="339"/>
      <c r="AT140" s="339"/>
      <c r="AU140" s="339"/>
      <c r="AV140" s="339"/>
      <c r="AW140" s="339"/>
      <c r="AX140" s="339"/>
      <c r="AY140" s="339"/>
      <c r="AZ140" s="339"/>
      <c r="BA140" s="339"/>
      <c r="BB140" s="339"/>
      <c r="BC140" s="339"/>
      <c r="BD140" s="339"/>
      <c r="BE140" s="339"/>
      <c r="BF140" s="339"/>
      <c r="BG140" s="315">
        <f t="shared" si="63"/>
        <v>0</v>
      </c>
      <c r="BH140" s="346">
        <f t="shared" si="64"/>
        <v>0</v>
      </c>
      <c r="BI140" s="315">
        <f t="shared" si="65"/>
        <v>0</v>
      </c>
      <c r="BJ140" s="341"/>
      <c r="BK140" s="315">
        <f t="shared" si="66"/>
        <v>0</v>
      </c>
      <c r="BL140" s="315">
        <f t="shared" si="67"/>
        <v>0</v>
      </c>
      <c r="BM140" s="340"/>
      <c r="BN140" s="342"/>
      <c r="BO140" s="343"/>
      <c r="BP140" s="340"/>
      <c r="BQ140" s="344"/>
      <c r="BR140" s="315">
        <f t="shared" si="68"/>
        <v>0</v>
      </c>
      <c r="BS140" s="344"/>
      <c r="BT140" s="344"/>
      <c r="BU140" s="344"/>
      <c r="BV140" s="344"/>
      <c r="BW140" s="315">
        <f t="shared" si="69"/>
        <v>0</v>
      </c>
      <c r="BX140" s="322"/>
      <c r="BY140" s="316"/>
    </row>
    <row r="141" spans="1:77" x14ac:dyDescent="0.25">
      <c r="A141" s="326"/>
      <c r="B141" s="307" t="str">
        <f t="shared" si="51"/>
        <v/>
      </c>
      <c r="C141" s="327"/>
      <c r="D141" s="307" t="str">
        <f t="shared" si="52"/>
        <v/>
      </c>
      <c r="E141" s="328"/>
      <c r="F141" s="329"/>
      <c r="G141" s="330" t="s">
        <v>86</v>
      </c>
      <c r="H141" s="308">
        <f t="shared" si="53"/>
        <v>0</v>
      </c>
      <c r="I141" s="323"/>
      <c r="J141" s="323"/>
      <c r="K141" s="309">
        <f t="shared" si="54"/>
        <v>0</v>
      </c>
      <c r="L141" s="328"/>
      <c r="M141" s="328"/>
      <c r="N141" s="328"/>
      <c r="O141" s="328"/>
      <c r="P141" s="331"/>
      <c r="Q141" s="331"/>
      <c r="R141" s="332"/>
      <c r="S141" s="333"/>
      <c r="T141" s="332"/>
      <c r="U141" s="333"/>
      <c r="V141" s="332"/>
      <c r="W141" s="333"/>
      <c r="X141" s="332"/>
      <c r="Y141" s="333"/>
      <c r="Z141" s="309">
        <f t="shared" si="55"/>
        <v>0</v>
      </c>
      <c r="AA141" s="310">
        <f t="shared" si="56"/>
        <v>0</v>
      </c>
      <c r="AB141" s="334"/>
      <c r="AC141" s="311">
        <f t="shared" ref="AC141:AC204" si="70">IF(AB141&gt;"",VLOOKUP(LEFT(AB141,250),Categorii_referinta,2,0),)</f>
        <v>0</v>
      </c>
      <c r="AD141" s="312">
        <f t="shared" si="57"/>
        <v>0</v>
      </c>
      <c r="AE141" s="335"/>
      <c r="AF141" s="312">
        <f t="shared" si="58"/>
        <v>0</v>
      </c>
      <c r="AG141" s="326"/>
      <c r="AH141" s="313">
        <f t="shared" si="59"/>
        <v>0</v>
      </c>
      <c r="AI141" s="336"/>
      <c r="AJ141" s="313">
        <f t="shared" si="60"/>
        <v>0</v>
      </c>
      <c r="AK141" s="326"/>
      <c r="AL141" s="313">
        <f t="shared" si="61"/>
        <v>0</v>
      </c>
      <c r="AM141" s="345"/>
      <c r="AN141" s="313">
        <f t="shared" ref="AN141:AN204" si="71">IF(AM141&gt;"",VLOOKUP(AM141,Grad_managerial_values,2,0)*F141,)</f>
        <v>0</v>
      </c>
      <c r="AO141" s="314">
        <f t="shared" si="62"/>
        <v>0</v>
      </c>
      <c r="AP141" s="315">
        <f>IF(OR(AND(B141="GRUP_A1",IF(IFERROR(MATCH(CONCATENATE("I",Tabel!$N$4),inst_performance,0),0)&gt;0,0,1)),B141="Grup_A5",B141="Grup_B1"),0,(AD141+AF141)*0.1)</f>
        <v>0</v>
      </c>
      <c r="AQ141" s="337"/>
      <c r="AR141" s="339"/>
      <c r="AS141" s="339"/>
      <c r="AT141" s="339"/>
      <c r="AU141" s="339"/>
      <c r="AV141" s="339"/>
      <c r="AW141" s="339"/>
      <c r="AX141" s="339"/>
      <c r="AY141" s="339"/>
      <c r="AZ141" s="339"/>
      <c r="BA141" s="339"/>
      <c r="BB141" s="339"/>
      <c r="BC141" s="339"/>
      <c r="BD141" s="339"/>
      <c r="BE141" s="339"/>
      <c r="BF141" s="339"/>
      <c r="BG141" s="315">
        <f t="shared" si="63"/>
        <v>0</v>
      </c>
      <c r="BH141" s="346">
        <f t="shared" si="64"/>
        <v>0</v>
      </c>
      <c r="BI141" s="315">
        <f t="shared" si="65"/>
        <v>0</v>
      </c>
      <c r="BJ141" s="341"/>
      <c r="BK141" s="315">
        <f t="shared" si="66"/>
        <v>0</v>
      </c>
      <c r="BL141" s="315">
        <f t="shared" si="67"/>
        <v>0</v>
      </c>
      <c r="BM141" s="340"/>
      <c r="BN141" s="342"/>
      <c r="BO141" s="343"/>
      <c r="BP141" s="340"/>
      <c r="BQ141" s="344"/>
      <c r="BR141" s="315">
        <f t="shared" si="68"/>
        <v>0</v>
      </c>
      <c r="BS141" s="344"/>
      <c r="BT141" s="344"/>
      <c r="BU141" s="344"/>
      <c r="BV141" s="344"/>
      <c r="BW141" s="315">
        <f t="shared" si="69"/>
        <v>0</v>
      </c>
      <c r="BX141" s="322"/>
      <c r="BY141" s="316"/>
    </row>
    <row r="142" spans="1:77" x14ac:dyDescent="0.25">
      <c r="A142" s="326"/>
      <c r="B142" s="307" t="str">
        <f t="shared" ref="B142:B205" si="72">IF(A142&gt;"", VLOOKUP(A142,Categories,2,0),"")</f>
        <v/>
      </c>
      <c r="C142" s="327"/>
      <c r="D142" s="307" t="str">
        <f t="shared" ref="D142:D205" si="73">IF(B142&gt;"", VLOOKUP(C142,Functions_Classes,2,0),"")</f>
        <v/>
      </c>
      <c r="E142" s="328"/>
      <c r="F142" s="329"/>
      <c r="G142" s="330" t="s">
        <v>86</v>
      </c>
      <c r="H142" s="308">
        <f t="shared" ref="H142:H205" si="74">IF(C142&gt;"", VLOOKUP(C142,Functions_Classes,3,0),)</f>
        <v>0</v>
      </c>
      <c r="I142" s="323"/>
      <c r="J142" s="323"/>
      <c r="K142" s="309">
        <f t="shared" ref="K142:K205" si="75">IF(I142&gt;0, VLOOKUP(I142,Vechime_min,2,1),)</f>
        <v>0</v>
      </c>
      <c r="L142" s="328"/>
      <c r="M142" s="328"/>
      <c r="N142" s="328"/>
      <c r="O142" s="328"/>
      <c r="P142" s="331"/>
      <c r="Q142" s="331"/>
      <c r="R142" s="332"/>
      <c r="S142" s="333"/>
      <c r="T142" s="332"/>
      <c r="U142" s="333"/>
      <c r="V142" s="332"/>
      <c r="W142" s="333"/>
      <c r="X142" s="332"/>
      <c r="Y142" s="333"/>
      <c r="Z142" s="309">
        <f t="shared" ref="Z142:Z205" si="76">IF(H142&gt;0,MAX(MIN(SUM(H142)+SUM(K142,0)+SUM(L142:Y142),130),1),)</f>
        <v>0</v>
      </c>
      <c r="AA142" s="310">
        <f t="shared" ref="AA142:AA205" si="77">IF(H142&gt;0,VLOOKUP(Z142,Class_coeficient,2,0),)</f>
        <v>0</v>
      </c>
      <c r="AB142" s="334"/>
      <c r="AC142" s="311">
        <f t="shared" si="70"/>
        <v>0</v>
      </c>
      <c r="AD142" s="312">
        <f t="shared" ref="AD142:AD205" si="78">CEILING((AA142*AC142*F142),10)</f>
        <v>0</v>
      </c>
      <c r="AE142" s="335"/>
      <c r="AF142" s="312">
        <f t="shared" ref="AF142:AF205" si="79">IF(AE142&gt;"",IF(F142&gt;0, VLOOKUP(AE142,Grad_didactic_values,2,0)*F142,),)</f>
        <v>0</v>
      </c>
      <c r="AG142" s="326"/>
      <c r="AH142" s="313">
        <f t="shared" ref="AH142:AH205" si="80">IF(AG142&gt;"",VLOOKUP(AG142,Grad_values,2,0)*F142,)</f>
        <v>0</v>
      </c>
      <c r="AI142" s="336"/>
      <c r="AJ142" s="313">
        <f t="shared" ref="AJ142:AJ205" si="81">IF(AI142&gt;"",VLOOKUP(AI142,Grad_stiintific,2,0)*F142,)*IF($S$4="DA",1,0.5)</f>
        <v>0</v>
      </c>
      <c r="AK142" s="326"/>
      <c r="AL142" s="313">
        <f t="shared" ref="AL142:AL205" si="82">IF(AK142&gt;"",VLOOKUP(AK142,Titlu_onorific,2,0)*F142,)</f>
        <v>0</v>
      </c>
      <c r="AM142" s="345"/>
      <c r="AN142" s="313">
        <f t="shared" si="71"/>
        <v>0</v>
      </c>
      <c r="AO142" s="314">
        <f t="shared" ref="AO142:AO205" si="83">IF(AC142=1400,0, F142*1300)</f>
        <v>0</v>
      </c>
      <c r="AP142" s="315">
        <f>IF(OR(AND(B142="GRUP_A1",IF(IFERROR(MATCH(CONCATENATE("I",Tabel!$N$4),inst_performance,0),0)&gt;0,0,1)),B142="Grup_A5",B142="Grup_B1"),0,(AD142+AF142)*0.1)</f>
        <v>0</v>
      </c>
      <c r="AQ142" s="337"/>
      <c r="AR142" s="339"/>
      <c r="AS142" s="339"/>
      <c r="AT142" s="339"/>
      <c r="AU142" s="339"/>
      <c r="AV142" s="339"/>
      <c r="AW142" s="339"/>
      <c r="AX142" s="339"/>
      <c r="AY142" s="339"/>
      <c r="AZ142" s="339"/>
      <c r="BA142" s="339"/>
      <c r="BB142" s="339"/>
      <c r="BC142" s="339"/>
      <c r="BD142" s="339"/>
      <c r="BE142" s="339"/>
      <c r="BF142" s="339"/>
      <c r="BG142" s="315">
        <f t="shared" ref="BG142:BG205" si="84">AP142+AQ142+AR142+AS142+AT142+AU142+AV142+AW142+AX142+AY142+AZ142+BA142+BB142+BC142+BD142+BE142+BF142</f>
        <v>0</v>
      </c>
      <c r="BH142" s="346">
        <f t="shared" ref="BH142:BH205" si="85">IF(AD142&gt;0,BG142/AD142,)</f>
        <v>0</v>
      </c>
      <c r="BI142" s="315">
        <f t="shared" ref="BI142:BI205" si="86">AD142+AF142+AH142+AJ142+AL142+AN142+AO142+BG142</f>
        <v>0</v>
      </c>
      <c r="BJ142" s="341"/>
      <c r="BK142" s="315">
        <f t="shared" ref="BK142:BK205" si="87">IF(BI142&lt;BJ142,BJ142-BI142,0)</f>
        <v>0</v>
      </c>
      <c r="BL142" s="315">
        <f t="shared" ref="BL142:BL205" si="88">IF(AND(BI142&gt;BJ142,BI142&lt;5500*F142),5500*F142-BI142,0)</f>
        <v>0</v>
      </c>
      <c r="BM142" s="340"/>
      <c r="BN142" s="342"/>
      <c r="BO142" s="343"/>
      <c r="BP142" s="340"/>
      <c r="BQ142" s="344"/>
      <c r="BR142" s="315">
        <f t="shared" ref="BR142:BR205" si="89">AD142/169*1/2*BQ142</f>
        <v>0</v>
      </c>
      <c r="BS142" s="344"/>
      <c r="BT142" s="344"/>
      <c r="BU142" s="344"/>
      <c r="BV142" s="344"/>
      <c r="BW142" s="315">
        <f t="shared" ref="BW142:BW205" si="90">BI142+BK142+BL142+BM142+BP142+BR142+BS142+BT142+BU142+BV142</f>
        <v>0</v>
      </c>
      <c r="BX142" s="322"/>
      <c r="BY142" s="316"/>
    </row>
    <row r="143" spans="1:77" x14ac:dyDescent="0.25">
      <c r="A143" s="326"/>
      <c r="B143" s="307" t="str">
        <f t="shared" si="72"/>
        <v/>
      </c>
      <c r="C143" s="327"/>
      <c r="D143" s="307" t="str">
        <f t="shared" si="73"/>
        <v/>
      </c>
      <c r="E143" s="328"/>
      <c r="F143" s="329"/>
      <c r="G143" s="330" t="s">
        <v>86</v>
      </c>
      <c r="H143" s="308">
        <f t="shared" si="74"/>
        <v>0</v>
      </c>
      <c r="I143" s="323"/>
      <c r="J143" s="323"/>
      <c r="K143" s="309">
        <f t="shared" si="75"/>
        <v>0</v>
      </c>
      <c r="L143" s="328"/>
      <c r="M143" s="328"/>
      <c r="N143" s="328"/>
      <c r="O143" s="328"/>
      <c r="P143" s="331"/>
      <c r="Q143" s="331"/>
      <c r="R143" s="332"/>
      <c r="S143" s="333"/>
      <c r="T143" s="332"/>
      <c r="U143" s="333"/>
      <c r="V143" s="332"/>
      <c r="W143" s="333"/>
      <c r="X143" s="332"/>
      <c r="Y143" s="333"/>
      <c r="Z143" s="309">
        <f t="shared" si="76"/>
        <v>0</v>
      </c>
      <c r="AA143" s="310">
        <f t="shared" si="77"/>
        <v>0</v>
      </c>
      <c r="AB143" s="334"/>
      <c r="AC143" s="311">
        <f t="shared" si="70"/>
        <v>0</v>
      </c>
      <c r="AD143" s="312">
        <f t="shared" si="78"/>
        <v>0</v>
      </c>
      <c r="AE143" s="335"/>
      <c r="AF143" s="312">
        <f t="shared" si="79"/>
        <v>0</v>
      </c>
      <c r="AG143" s="326"/>
      <c r="AH143" s="313">
        <f t="shared" si="80"/>
        <v>0</v>
      </c>
      <c r="AI143" s="336"/>
      <c r="AJ143" s="313">
        <f t="shared" si="81"/>
        <v>0</v>
      </c>
      <c r="AK143" s="326"/>
      <c r="AL143" s="313">
        <f t="shared" si="82"/>
        <v>0</v>
      </c>
      <c r="AM143" s="345"/>
      <c r="AN143" s="313">
        <f t="shared" si="71"/>
        <v>0</v>
      </c>
      <c r="AO143" s="314">
        <f t="shared" si="83"/>
        <v>0</v>
      </c>
      <c r="AP143" s="315">
        <f>IF(OR(AND(B143="GRUP_A1",IF(IFERROR(MATCH(CONCATENATE("I",Tabel!$N$4),inst_performance,0),0)&gt;0,0,1)),B143="Grup_A5",B143="Grup_B1"),0,(AD143+AF143)*0.1)</f>
        <v>0</v>
      </c>
      <c r="AQ143" s="337"/>
      <c r="AR143" s="339"/>
      <c r="AS143" s="339"/>
      <c r="AT143" s="339"/>
      <c r="AU143" s="339"/>
      <c r="AV143" s="339"/>
      <c r="AW143" s="339"/>
      <c r="AX143" s="339"/>
      <c r="AY143" s="339"/>
      <c r="AZ143" s="339"/>
      <c r="BA143" s="339"/>
      <c r="BB143" s="339"/>
      <c r="BC143" s="339"/>
      <c r="BD143" s="339"/>
      <c r="BE143" s="339"/>
      <c r="BF143" s="339"/>
      <c r="BG143" s="315">
        <f t="shared" si="84"/>
        <v>0</v>
      </c>
      <c r="BH143" s="346">
        <f t="shared" si="85"/>
        <v>0</v>
      </c>
      <c r="BI143" s="315">
        <f t="shared" si="86"/>
        <v>0</v>
      </c>
      <c r="BJ143" s="341"/>
      <c r="BK143" s="315">
        <f t="shared" si="87"/>
        <v>0</v>
      </c>
      <c r="BL143" s="315">
        <f t="shared" si="88"/>
        <v>0</v>
      </c>
      <c r="BM143" s="340"/>
      <c r="BN143" s="342"/>
      <c r="BO143" s="343"/>
      <c r="BP143" s="340"/>
      <c r="BQ143" s="344"/>
      <c r="BR143" s="315">
        <f t="shared" si="89"/>
        <v>0</v>
      </c>
      <c r="BS143" s="344"/>
      <c r="BT143" s="344"/>
      <c r="BU143" s="344"/>
      <c r="BV143" s="344"/>
      <c r="BW143" s="315">
        <f t="shared" si="90"/>
        <v>0</v>
      </c>
      <c r="BX143" s="322"/>
      <c r="BY143" s="316"/>
    </row>
    <row r="144" spans="1:77" x14ac:dyDescent="0.25">
      <c r="A144" s="326"/>
      <c r="B144" s="307" t="str">
        <f t="shared" si="72"/>
        <v/>
      </c>
      <c r="C144" s="327"/>
      <c r="D144" s="307" t="str">
        <f t="shared" si="73"/>
        <v/>
      </c>
      <c r="E144" s="328"/>
      <c r="F144" s="329"/>
      <c r="G144" s="330" t="s">
        <v>86</v>
      </c>
      <c r="H144" s="308">
        <f t="shared" si="74"/>
        <v>0</v>
      </c>
      <c r="I144" s="323"/>
      <c r="J144" s="323"/>
      <c r="K144" s="309">
        <f t="shared" si="75"/>
        <v>0</v>
      </c>
      <c r="L144" s="328"/>
      <c r="M144" s="328"/>
      <c r="N144" s="328"/>
      <c r="O144" s="328"/>
      <c r="P144" s="331"/>
      <c r="Q144" s="331"/>
      <c r="R144" s="332"/>
      <c r="S144" s="333"/>
      <c r="T144" s="332"/>
      <c r="U144" s="333"/>
      <c r="V144" s="332"/>
      <c r="W144" s="333"/>
      <c r="X144" s="332"/>
      <c r="Y144" s="333"/>
      <c r="Z144" s="309">
        <f t="shared" si="76"/>
        <v>0</v>
      </c>
      <c r="AA144" s="310">
        <f t="shared" si="77"/>
        <v>0</v>
      </c>
      <c r="AB144" s="334"/>
      <c r="AC144" s="311">
        <f t="shared" si="70"/>
        <v>0</v>
      </c>
      <c r="AD144" s="312">
        <f t="shared" si="78"/>
        <v>0</v>
      </c>
      <c r="AE144" s="335"/>
      <c r="AF144" s="312">
        <f t="shared" si="79"/>
        <v>0</v>
      </c>
      <c r="AG144" s="326"/>
      <c r="AH144" s="313">
        <f t="shared" si="80"/>
        <v>0</v>
      </c>
      <c r="AI144" s="336"/>
      <c r="AJ144" s="313">
        <f t="shared" si="81"/>
        <v>0</v>
      </c>
      <c r="AK144" s="326"/>
      <c r="AL144" s="313">
        <f t="shared" si="82"/>
        <v>0</v>
      </c>
      <c r="AM144" s="345"/>
      <c r="AN144" s="313">
        <f t="shared" si="71"/>
        <v>0</v>
      </c>
      <c r="AO144" s="314">
        <f t="shared" si="83"/>
        <v>0</v>
      </c>
      <c r="AP144" s="315">
        <f>IF(OR(AND(B144="GRUP_A1",IF(IFERROR(MATCH(CONCATENATE("I",Tabel!$N$4),inst_performance,0),0)&gt;0,0,1)),B144="Grup_A5",B144="Grup_B1"),0,(AD144+AF144)*0.1)</f>
        <v>0</v>
      </c>
      <c r="AQ144" s="337"/>
      <c r="AR144" s="339"/>
      <c r="AS144" s="339"/>
      <c r="AT144" s="339"/>
      <c r="AU144" s="339"/>
      <c r="AV144" s="339"/>
      <c r="AW144" s="339"/>
      <c r="AX144" s="339"/>
      <c r="AY144" s="339"/>
      <c r="AZ144" s="339"/>
      <c r="BA144" s="339"/>
      <c r="BB144" s="339"/>
      <c r="BC144" s="339"/>
      <c r="BD144" s="339"/>
      <c r="BE144" s="339"/>
      <c r="BF144" s="339"/>
      <c r="BG144" s="315">
        <f t="shared" si="84"/>
        <v>0</v>
      </c>
      <c r="BH144" s="346">
        <f t="shared" si="85"/>
        <v>0</v>
      </c>
      <c r="BI144" s="315">
        <f t="shared" si="86"/>
        <v>0</v>
      </c>
      <c r="BJ144" s="341"/>
      <c r="BK144" s="315">
        <f t="shared" si="87"/>
        <v>0</v>
      </c>
      <c r="BL144" s="315">
        <f t="shared" si="88"/>
        <v>0</v>
      </c>
      <c r="BM144" s="340"/>
      <c r="BN144" s="342"/>
      <c r="BO144" s="343"/>
      <c r="BP144" s="340"/>
      <c r="BQ144" s="344"/>
      <c r="BR144" s="315">
        <f t="shared" si="89"/>
        <v>0</v>
      </c>
      <c r="BS144" s="344"/>
      <c r="BT144" s="344"/>
      <c r="BU144" s="344"/>
      <c r="BV144" s="344"/>
      <c r="BW144" s="315">
        <f t="shared" si="90"/>
        <v>0</v>
      </c>
      <c r="BX144" s="322"/>
      <c r="BY144" s="316"/>
    </row>
    <row r="145" spans="1:77" x14ac:dyDescent="0.25">
      <c r="A145" s="326"/>
      <c r="B145" s="307" t="str">
        <f t="shared" si="72"/>
        <v/>
      </c>
      <c r="C145" s="327"/>
      <c r="D145" s="307" t="str">
        <f t="shared" si="73"/>
        <v/>
      </c>
      <c r="E145" s="328"/>
      <c r="F145" s="329"/>
      <c r="G145" s="330" t="s">
        <v>86</v>
      </c>
      <c r="H145" s="308">
        <f t="shared" si="74"/>
        <v>0</v>
      </c>
      <c r="I145" s="323"/>
      <c r="J145" s="323"/>
      <c r="K145" s="309">
        <f t="shared" si="75"/>
        <v>0</v>
      </c>
      <c r="L145" s="328"/>
      <c r="M145" s="328"/>
      <c r="N145" s="328"/>
      <c r="O145" s="328"/>
      <c r="P145" s="331"/>
      <c r="Q145" s="331"/>
      <c r="R145" s="332"/>
      <c r="S145" s="333"/>
      <c r="T145" s="332"/>
      <c r="U145" s="333"/>
      <c r="V145" s="332"/>
      <c r="W145" s="333"/>
      <c r="X145" s="332"/>
      <c r="Y145" s="333"/>
      <c r="Z145" s="309">
        <f t="shared" si="76"/>
        <v>0</v>
      </c>
      <c r="AA145" s="310">
        <f t="shared" si="77"/>
        <v>0</v>
      </c>
      <c r="AB145" s="334"/>
      <c r="AC145" s="311">
        <f t="shared" si="70"/>
        <v>0</v>
      </c>
      <c r="AD145" s="312">
        <f t="shared" si="78"/>
        <v>0</v>
      </c>
      <c r="AE145" s="335"/>
      <c r="AF145" s="312">
        <f t="shared" si="79"/>
        <v>0</v>
      </c>
      <c r="AG145" s="326"/>
      <c r="AH145" s="313">
        <f t="shared" si="80"/>
        <v>0</v>
      </c>
      <c r="AI145" s="336"/>
      <c r="AJ145" s="313">
        <f t="shared" si="81"/>
        <v>0</v>
      </c>
      <c r="AK145" s="326"/>
      <c r="AL145" s="313">
        <f t="shared" si="82"/>
        <v>0</v>
      </c>
      <c r="AM145" s="345"/>
      <c r="AN145" s="313">
        <f t="shared" si="71"/>
        <v>0</v>
      </c>
      <c r="AO145" s="314">
        <f t="shared" si="83"/>
        <v>0</v>
      </c>
      <c r="AP145" s="315">
        <f>IF(OR(AND(B145="GRUP_A1",IF(IFERROR(MATCH(CONCATENATE("I",Tabel!$N$4),inst_performance,0),0)&gt;0,0,1)),B145="Grup_A5",B145="Grup_B1"),0,(AD145+AF145)*0.1)</f>
        <v>0</v>
      </c>
      <c r="AQ145" s="337"/>
      <c r="AR145" s="339"/>
      <c r="AS145" s="339"/>
      <c r="AT145" s="339"/>
      <c r="AU145" s="339"/>
      <c r="AV145" s="339"/>
      <c r="AW145" s="339"/>
      <c r="AX145" s="339"/>
      <c r="AY145" s="339"/>
      <c r="AZ145" s="339"/>
      <c r="BA145" s="339"/>
      <c r="BB145" s="339"/>
      <c r="BC145" s="339"/>
      <c r="BD145" s="339"/>
      <c r="BE145" s="339"/>
      <c r="BF145" s="339"/>
      <c r="BG145" s="315">
        <f t="shared" si="84"/>
        <v>0</v>
      </c>
      <c r="BH145" s="346">
        <f t="shared" si="85"/>
        <v>0</v>
      </c>
      <c r="BI145" s="315">
        <f t="shared" si="86"/>
        <v>0</v>
      </c>
      <c r="BJ145" s="341"/>
      <c r="BK145" s="315">
        <f t="shared" si="87"/>
        <v>0</v>
      </c>
      <c r="BL145" s="315">
        <f t="shared" si="88"/>
        <v>0</v>
      </c>
      <c r="BM145" s="340"/>
      <c r="BN145" s="342"/>
      <c r="BO145" s="343"/>
      <c r="BP145" s="340"/>
      <c r="BQ145" s="344"/>
      <c r="BR145" s="315">
        <f t="shared" si="89"/>
        <v>0</v>
      </c>
      <c r="BS145" s="344"/>
      <c r="BT145" s="344"/>
      <c r="BU145" s="344"/>
      <c r="BV145" s="344"/>
      <c r="BW145" s="315">
        <f t="shared" si="90"/>
        <v>0</v>
      </c>
      <c r="BX145" s="322"/>
      <c r="BY145" s="316"/>
    </row>
    <row r="146" spans="1:77" x14ac:dyDescent="0.25">
      <c r="A146" s="326"/>
      <c r="B146" s="307" t="str">
        <f t="shared" si="72"/>
        <v/>
      </c>
      <c r="C146" s="327"/>
      <c r="D146" s="307" t="str">
        <f t="shared" si="73"/>
        <v/>
      </c>
      <c r="E146" s="328"/>
      <c r="F146" s="329"/>
      <c r="G146" s="330" t="s">
        <v>86</v>
      </c>
      <c r="H146" s="308">
        <f t="shared" si="74"/>
        <v>0</v>
      </c>
      <c r="I146" s="323"/>
      <c r="J146" s="323"/>
      <c r="K146" s="309">
        <f t="shared" si="75"/>
        <v>0</v>
      </c>
      <c r="L146" s="328"/>
      <c r="M146" s="328"/>
      <c r="N146" s="328"/>
      <c r="O146" s="328"/>
      <c r="P146" s="331"/>
      <c r="Q146" s="331"/>
      <c r="R146" s="332"/>
      <c r="S146" s="333"/>
      <c r="T146" s="332"/>
      <c r="U146" s="333"/>
      <c r="V146" s="332"/>
      <c r="W146" s="333"/>
      <c r="X146" s="332"/>
      <c r="Y146" s="333"/>
      <c r="Z146" s="309">
        <f t="shared" si="76"/>
        <v>0</v>
      </c>
      <c r="AA146" s="310">
        <f t="shared" si="77"/>
        <v>0</v>
      </c>
      <c r="AB146" s="334"/>
      <c r="AC146" s="311">
        <f t="shared" si="70"/>
        <v>0</v>
      </c>
      <c r="AD146" s="312">
        <f t="shared" si="78"/>
        <v>0</v>
      </c>
      <c r="AE146" s="335"/>
      <c r="AF146" s="312">
        <f t="shared" si="79"/>
        <v>0</v>
      </c>
      <c r="AG146" s="326"/>
      <c r="AH146" s="313">
        <f t="shared" si="80"/>
        <v>0</v>
      </c>
      <c r="AI146" s="336"/>
      <c r="AJ146" s="313">
        <f t="shared" si="81"/>
        <v>0</v>
      </c>
      <c r="AK146" s="326"/>
      <c r="AL146" s="313">
        <f t="shared" si="82"/>
        <v>0</v>
      </c>
      <c r="AM146" s="345"/>
      <c r="AN146" s="313">
        <f t="shared" si="71"/>
        <v>0</v>
      </c>
      <c r="AO146" s="314">
        <f t="shared" si="83"/>
        <v>0</v>
      </c>
      <c r="AP146" s="315">
        <f>IF(OR(AND(B146="GRUP_A1",IF(IFERROR(MATCH(CONCATENATE("I",Tabel!$N$4),inst_performance,0),0)&gt;0,0,1)),B146="Grup_A5",B146="Grup_B1"),0,(AD146+AF146)*0.1)</f>
        <v>0</v>
      </c>
      <c r="AQ146" s="337"/>
      <c r="AR146" s="339"/>
      <c r="AS146" s="339"/>
      <c r="AT146" s="339"/>
      <c r="AU146" s="339"/>
      <c r="AV146" s="339"/>
      <c r="AW146" s="339"/>
      <c r="AX146" s="339"/>
      <c r="AY146" s="339"/>
      <c r="AZ146" s="339"/>
      <c r="BA146" s="339"/>
      <c r="BB146" s="339"/>
      <c r="BC146" s="339"/>
      <c r="BD146" s="339"/>
      <c r="BE146" s="339"/>
      <c r="BF146" s="339"/>
      <c r="BG146" s="315">
        <f t="shared" si="84"/>
        <v>0</v>
      </c>
      <c r="BH146" s="346">
        <f t="shared" si="85"/>
        <v>0</v>
      </c>
      <c r="BI146" s="315">
        <f t="shared" si="86"/>
        <v>0</v>
      </c>
      <c r="BJ146" s="341"/>
      <c r="BK146" s="315">
        <f t="shared" si="87"/>
        <v>0</v>
      </c>
      <c r="BL146" s="315">
        <f t="shared" si="88"/>
        <v>0</v>
      </c>
      <c r="BM146" s="340"/>
      <c r="BN146" s="342"/>
      <c r="BO146" s="343"/>
      <c r="BP146" s="340"/>
      <c r="BQ146" s="344"/>
      <c r="BR146" s="315">
        <f t="shared" si="89"/>
        <v>0</v>
      </c>
      <c r="BS146" s="344"/>
      <c r="BT146" s="344"/>
      <c r="BU146" s="344"/>
      <c r="BV146" s="344"/>
      <c r="BW146" s="315">
        <f t="shared" si="90"/>
        <v>0</v>
      </c>
      <c r="BX146" s="322"/>
      <c r="BY146" s="316"/>
    </row>
    <row r="147" spans="1:77" x14ac:dyDescent="0.25">
      <c r="A147" s="326"/>
      <c r="B147" s="307" t="str">
        <f t="shared" si="72"/>
        <v/>
      </c>
      <c r="C147" s="327"/>
      <c r="D147" s="307" t="str">
        <f t="shared" si="73"/>
        <v/>
      </c>
      <c r="E147" s="328"/>
      <c r="F147" s="329"/>
      <c r="G147" s="330" t="s">
        <v>86</v>
      </c>
      <c r="H147" s="308">
        <f t="shared" si="74"/>
        <v>0</v>
      </c>
      <c r="I147" s="323"/>
      <c r="J147" s="323"/>
      <c r="K147" s="309">
        <f t="shared" si="75"/>
        <v>0</v>
      </c>
      <c r="L147" s="328"/>
      <c r="M147" s="328"/>
      <c r="N147" s="328"/>
      <c r="O147" s="328"/>
      <c r="P147" s="331"/>
      <c r="Q147" s="331"/>
      <c r="R147" s="332"/>
      <c r="S147" s="333"/>
      <c r="T147" s="332"/>
      <c r="U147" s="333"/>
      <c r="V147" s="332"/>
      <c r="W147" s="333"/>
      <c r="X147" s="332"/>
      <c r="Y147" s="333"/>
      <c r="Z147" s="309">
        <f t="shared" si="76"/>
        <v>0</v>
      </c>
      <c r="AA147" s="310">
        <f t="shared" si="77"/>
        <v>0</v>
      </c>
      <c r="AB147" s="334"/>
      <c r="AC147" s="311">
        <f t="shared" si="70"/>
        <v>0</v>
      </c>
      <c r="AD147" s="312">
        <f t="shared" si="78"/>
        <v>0</v>
      </c>
      <c r="AE147" s="335"/>
      <c r="AF147" s="312">
        <f t="shared" si="79"/>
        <v>0</v>
      </c>
      <c r="AG147" s="326"/>
      <c r="AH147" s="313">
        <f t="shared" si="80"/>
        <v>0</v>
      </c>
      <c r="AI147" s="336"/>
      <c r="AJ147" s="313">
        <f t="shared" si="81"/>
        <v>0</v>
      </c>
      <c r="AK147" s="326"/>
      <c r="AL147" s="313">
        <f t="shared" si="82"/>
        <v>0</v>
      </c>
      <c r="AM147" s="345"/>
      <c r="AN147" s="313">
        <f t="shared" si="71"/>
        <v>0</v>
      </c>
      <c r="AO147" s="314">
        <f t="shared" si="83"/>
        <v>0</v>
      </c>
      <c r="AP147" s="315">
        <f>IF(OR(AND(B147="GRUP_A1",IF(IFERROR(MATCH(CONCATENATE("I",Tabel!$N$4),inst_performance,0),0)&gt;0,0,1)),B147="Grup_A5",B147="Grup_B1"),0,(AD147+AF147)*0.1)</f>
        <v>0</v>
      </c>
      <c r="AQ147" s="337"/>
      <c r="AR147" s="339"/>
      <c r="AS147" s="339"/>
      <c r="AT147" s="339"/>
      <c r="AU147" s="339"/>
      <c r="AV147" s="339"/>
      <c r="AW147" s="339"/>
      <c r="AX147" s="339"/>
      <c r="AY147" s="339"/>
      <c r="AZ147" s="339"/>
      <c r="BA147" s="339"/>
      <c r="BB147" s="339"/>
      <c r="BC147" s="339"/>
      <c r="BD147" s="339"/>
      <c r="BE147" s="339"/>
      <c r="BF147" s="339"/>
      <c r="BG147" s="315">
        <f t="shared" si="84"/>
        <v>0</v>
      </c>
      <c r="BH147" s="346">
        <f t="shared" si="85"/>
        <v>0</v>
      </c>
      <c r="BI147" s="315">
        <f t="shared" si="86"/>
        <v>0</v>
      </c>
      <c r="BJ147" s="341"/>
      <c r="BK147" s="315">
        <f t="shared" si="87"/>
        <v>0</v>
      </c>
      <c r="BL147" s="315">
        <f t="shared" si="88"/>
        <v>0</v>
      </c>
      <c r="BM147" s="340"/>
      <c r="BN147" s="342"/>
      <c r="BO147" s="343"/>
      <c r="BP147" s="340"/>
      <c r="BQ147" s="344"/>
      <c r="BR147" s="315">
        <f t="shared" si="89"/>
        <v>0</v>
      </c>
      <c r="BS147" s="344"/>
      <c r="BT147" s="344"/>
      <c r="BU147" s="344"/>
      <c r="BV147" s="344"/>
      <c r="BW147" s="315">
        <f t="shared" si="90"/>
        <v>0</v>
      </c>
      <c r="BX147" s="322"/>
      <c r="BY147" s="316"/>
    </row>
    <row r="148" spans="1:77" x14ac:dyDescent="0.25">
      <c r="A148" s="326"/>
      <c r="B148" s="307" t="str">
        <f t="shared" si="72"/>
        <v/>
      </c>
      <c r="C148" s="327"/>
      <c r="D148" s="307" t="str">
        <f t="shared" si="73"/>
        <v/>
      </c>
      <c r="E148" s="328"/>
      <c r="F148" s="329"/>
      <c r="G148" s="330" t="s">
        <v>86</v>
      </c>
      <c r="H148" s="308">
        <f t="shared" si="74"/>
        <v>0</v>
      </c>
      <c r="I148" s="323"/>
      <c r="J148" s="323"/>
      <c r="K148" s="309">
        <f t="shared" si="75"/>
        <v>0</v>
      </c>
      <c r="L148" s="328"/>
      <c r="M148" s="328"/>
      <c r="N148" s="328"/>
      <c r="O148" s="328"/>
      <c r="P148" s="331"/>
      <c r="Q148" s="331"/>
      <c r="R148" s="332"/>
      <c r="S148" s="333"/>
      <c r="T148" s="332"/>
      <c r="U148" s="333"/>
      <c r="V148" s="332"/>
      <c r="W148" s="333"/>
      <c r="X148" s="332"/>
      <c r="Y148" s="333"/>
      <c r="Z148" s="309">
        <f t="shared" si="76"/>
        <v>0</v>
      </c>
      <c r="AA148" s="310">
        <f t="shared" si="77"/>
        <v>0</v>
      </c>
      <c r="AB148" s="334"/>
      <c r="AC148" s="311">
        <f t="shared" si="70"/>
        <v>0</v>
      </c>
      <c r="AD148" s="312">
        <f t="shared" si="78"/>
        <v>0</v>
      </c>
      <c r="AE148" s="335"/>
      <c r="AF148" s="312">
        <f t="shared" si="79"/>
        <v>0</v>
      </c>
      <c r="AG148" s="326"/>
      <c r="AH148" s="313">
        <f t="shared" si="80"/>
        <v>0</v>
      </c>
      <c r="AI148" s="336"/>
      <c r="AJ148" s="313">
        <f t="shared" si="81"/>
        <v>0</v>
      </c>
      <c r="AK148" s="326"/>
      <c r="AL148" s="313">
        <f t="shared" si="82"/>
        <v>0</v>
      </c>
      <c r="AM148" s="345"/>
      <c r="AN148" s="313">
        <f t="shared" si="71"/>
        <v>0</v>
      </c>
      <c r="AO148" s="314">
        <f t="shared" si="83"/>
        <v>0</v>
      </c>
      <c r="AP148" s="315">
        <f>IF(OR(AND(B148="GRUP_A1",IF(IFERROR(MATCH(CONCATENATE("I",Tabel!$N$4),inst_performance,0),0)&gt;0,0,1)),B148="Grup_A5",B148="Grup_B1"),0,(AD148+AF148)*0.1)</f>
        <v>0</v>
      </c>
      <c r="AQ148" s="337"/>
      <c r="AR148" s="339"/>
      <c r="AS148" s="339"/>
      <c r="AT148" s="339"/>
      <c r="AU148" s="339"/>
      <c r="AV148" s="339"/>
      <c r="AW148" s="339"/>
      <c r="AX148" s="339"/>
      <c r="AY148" s="339"/>
      <c r="AZ148" s="339"/>
      <c r="BA148" s="339"/>
      <c r="BB148" s="339"/>
      <c r="BC148" s="339"/>
      <c r="BD148" s="339"/>
      <c r="BE148" s="339"/>
      <c r="BF148" s="339"/>
      <c r="BG148" s="315">
        <f t="shared" si="84"/>
        <v>0</v>
      </c>
      <c r="BH148" s="346">
        <f t="shared" si="85"/>
        <v>0</v>
      </c>
      <c r="BI148" s="315">
        <f t="shared" si="86"/>
        <v>0</v>
      </c>
      <c r="BJ148" s="341"/>
      <c r="BK148" s="315">
        <f t="shared" si="87"/>
        <v>0</v>
      </c>
      <c r="BL148" s="315">
        <f t="shared" si="88"/>
        <v>0</v>
      </c>
      <c r="BM148" s="340"/>
      <c r="BN148" s="342"/>
      <c r="BO148" s="343"/>
      <c r="BP148" s="340"/>
      <c r="BQ148" s="344"/>
      <c r="BR148" s="315">
        <f t="shared" si="89"/>
        <v>0</v>
      </c>
      <c r="BS148" s="344"/>
      <c r="BT148" s="344"/>
      <c r="BU148" s="344"/>
      <c r="BV148" s="344"/>
      <c r="BW148" s="315">
        <f t="shared" si="90"/>
        <v>0</v>
      </c>
      <c r="BX148" s="322"/>
      <c r="BY148" s="316"/>
    </row>
    <row r="149" spans="1:77" x14ac:dyDescent="0.25">
      <c r="A149" s="326"/>
      <c r="B149" s="307" t="str">
        <f t="shared" si="72"/>
        <v/>
      </c>
      <c r="C149" s="327"/>
      <c r="D149" s="307" t="str">
        <f t="shared" si="73"/>
        <v/>
      </c>
      <c r="E149" s="328"/>
      <c r="F149" s="329"/>
      <c r="G149" s="330" t="s">
        <v>86</v>
      </c>
      <c r="H149" s="308">
        <f t="shared" si="74"/>
        <v>0</v>
      </c>
      <c r="I149" s="323"/>
      <c r="J149" s="323"/>
      <c r="K149" s="309">
        <f t="shared" si="75"/>
        <v>0</v>
      </c>
      <c r="L149" s="328"/>
      <c r="M149" s="328"/>
      <c r="N149" s="328"/>
      <c r="O149" s="328"/>
      <c r="P149" s="331"/>
      <c r="Q149" s="331"/>
      <c r="R149" s="332"/>
      <c r="S149" s="333"/>
      <c r="T149" s="332"/>
      <c r="U149" s="333"/>
      <c r="V149" s="332"/>
      <c r="W149" s="333"/>
      <c r="X149" s="332"/>
      <c r="Y149" s="333"/>
      <c r="Z149" s="309">
        <f t="shared" si="76"/>
        <v>0</v>
      </c>
      <c r="AA149" s="310">
        <f t="shared" si="77"/>
        <v>0</v>
      </c>
      <c r="AB149" s="334"/>
      <c r="AC149" s="311">
        <f t="shared" si="70"/>
        <v>0</v>
      </c>
      <c r="AD149" s="312">
        <f t="shared" si="78"/>
        <v>0</v>
      </c>
      <c r="AE149" s="335"/>
      <c r="AF149" s="312">
        <f t="shared" si="79"/>
        <v>0</v>
      </c>
      <c r="AG149" s="326"/>
      <c r="AH149" s="313">
        <f t="shared" si="80"/>
        <v>0</v>
      </c>
      <c r="AI149" s="336"/>
      <c r="AJ149" s="313">
        <f t="shared" si="81"/>
        <v>0</v>
      </c>
      <c r="AK149" s="326"/>
      <c r="AL149" s="313">
        <f t="shared" si="82"/>
        <v>0</v>
      </c>
      <c r="AM149" s="345"/>
      <c r="AN149" s="313">
        <f t="shared" si="71"/>
        <v>0</v>
      </c>
      <c r="AO149" s="314">
        <f t="shared" si="83"/>
        <v>0</v>
      </c>
      <c r="AP149" s="315">
        <f>IF(OR(AND(B149="GRUP_A1",IF(IFERROR(MATCH(CONCATENATE("I",Tabel!$N$4),inst_performance,0),0)&gt;0,0,1)),B149="Grup_A5",B149="Grup_B1"),0,(AD149+AF149)*0.1)</f>
        <v>0</v>
      </c>
      <c r="AQ149" s="337"/>
      <c r="AR149" s="339"/>
      <c r="AS149" s="339"/>
      <c r="AT149" s="339"/>
      <c r="AU149" s="339"/>
      <c r="AV149" s="339"/>
      <c r="AW149" s="339"/>
      <c r="AX149" s="339"/>
      <c r="AY149" s="339"/>
      <c r="AZ149" s="339"/>
      <c r="BA149" s="339"/>
      <c r="BB149" s="339"/>
      <c r="BC149" s="339"/>
      <c r="BD149" s="339"/>
      <c r="BE149" s="339"/>
      <c r="BF149" s="339"/>
      <c r="BG149" s="315">
        <f t="shared" si="84"/>
        <v>0</v>
      </c>
      <c r="BH149" s="346">
        <f t="shared" si="85"/>
        <v>0</v>
      </c>
      <c r="BI149" s="315">
        <f t="shared" si="86"/>
        <v>0</v>
      </c>
      <c r="BJ149" s="341"/>
      <c r="BK149" s="315">
        <f t="shared" si="87"/>
        <v>0</v>
      </c>
      <c r="BL149" s="315">
        <f t="shared" si="88"/>
        <v>0</v>
      </c>
      <c r="BM149" s="340"/>
      <c r="BN149" s="342"/>
      <c r="BO149" s="343"/>
      <c r="BP149" s="340"/>
      <c r="BQ149" s="344"/>
      <c r="BR149" s="315">
        <f t="shared" si="89"/>
        <v>0</v>
      </c>
      <c r="BS149" s="344"/>
      <c r="BT149" s="344"/>
      <c r="BU149" s="344"/>
      <c r="BV149" s="344"/>
      <c r="BW149" s="315">
        <f t="shared" si="90"/>
        <v>0</v>
      </c>
      <c r="BX149" s="322"/>
      <c r="BY149" s="316"/>
    </row>
    <row r="150" spans="1:77" x14ac:dyDescent="0.25">
      <c r="A150" s="326"/>
      <c r="B150" s="307" t="str">
        <f t="shared" si="72"/>
        <v/>
      </c>
      <c r="C150" s="327"/>
      <c r="D150" s="307" t="str">
        <f t="shared" si="73"/>
        <v/>
      </c>
      <c r="E150" s="328"/>
      <c r="F150" s="329"/>
      <c r="G150" s="330" t="s">
        <v>86</v>
      </c>
      <c r="H150" s="308">
        <f t="shared" si="74"/>
        <v>0</v>
      </c>
      <c r="I150" s="323"/>
      <c r="J150" s="323"/>
      <c r="K150" s="309">
        <f t="shared" si="75"/>
        <v>0</v>
      </c>
      <c r="L150" s="328"/>
      <c r="M150" s="328"/>
      <c r="N150" s="328"/>
      <c r="O150" s="328"/>
      <c r="P150" s="331"/>
      <c r="Q150" s="331"/>
      <c r="R150" s="332"/>
      <c r="S150" s="333"/>
      <c r="T150" s="332"/>
      <c r="U150" s="333"/>
      <c r="V150" s="332"/>
      <c r="W150" s="333"/>
      <c r="X150" s="332"/>
      <c r="Y150" s="333"/>
      <c r="Z150" s="309">
        <f t="shared" si="76"/>
        <v>0</v>
      </c>
      <c r="AA150" s="310">
        <f t="shared" si="77"/>
        <v>0</v>
      </c>
      <c r="AB150" s="334"/>
      <c r="AC150" s="311">
        <f t="shared" si="70"/>
        <v>0</v>
      </c>
      <c r="AD150" s="312">
        <f t="shared" si="78"/>
        <v>0</v>
      </c>
      <c r="AE150" s="335"/>
      <c r="AF150" s="312">
        <f t="shared" si="79"/>
        <v>0</v>
      </c>
      <c r="AG150" s="326"/>
      <c r="AH150" s="313">
        <f t="shared" si="80"/>
        <v>0</v>
      </c>
      <c r="AI150" s="336"/>
      <c r="AJ150" s="313">
        <f t="shared" si="81"/>
        <v>0</v>
      </c>
      <c r="AK150" s="326"/>
      <c r="AL150" s="313">
        <f t="shared" si="82"/>
        <v>0</v>
      </c>
      <c r="AM150" s="345"/>
      <c r="AN150" s="313">
        <f t="shared" si="71"/>
        <v>0</v>
      </c>
      <c r="AO150" s="314">
        <f t="shared" si="83"/>
        <v>0</v>
      </c>
      <c r="AP150" s="315">
        <f>IF(OR(AND(B150="GRUP_A1",IF(IFERROR(MATCH(CONCATENATE("I",Tabel!$N$4),inst_performance,0),0)&gt;0,0,1)),B150="Grup_A5",B150="Grup_B1"),0,(AD150+AF150)*0.1)</f>
        <v>0</v>
      </c>
      <c r="AQ150" s="337"/>
      <c r="AR150" s="339"/>
      <c r="AS150" s="339"/>
      <c r="AT150" s="339"/>
      <c r="AU150" s="339"/>
      <c r="AV150" s="339"/>
      <c r="AW150" s="339"/>
      <c r="AX150" s="339"/>
      <c r="AY150" s="339"/>
      <c r="AZ150" s="339"/>
      <c r="BA150" s="339"/>
      <c r="BB150" s="339"/>
      <c r="BC150" s="339"/>
      <c r="BD150" s="339"/>
      <c r="BE150" s="339"/>
      <c r="BF150" s="339"/>
      <c r="BG150" s="315">
        <f t="shared" si="84"/>
        <v>0</v>
      </c>
      <c r="BH150" s="346">
        <f t="shared" si="85"/>
        <v>0</v>
      </c>
      <c r="BI150" s="315">
        <f t="shared" si="86"/>
        <v>0</v>
      </c>
      <c r="BJ150" s="341"/>
      <c r="BK150" s="315">
        <f t="shared" si="87"/>
        <v>0</v>
      </c>
      <c r="BL150" s="315">
        <f t="shared" si="88"/>
        <v>0</v>
      </c>
      <c r="BM150" s="340"/>
      <c r="BN150" s="342"/>
      <c r="BO150" s="343"/>
      <c r="BP150" s="340"/>
      <c r="BQ150" s="344"/>
      <c r="BR150" s="315">
        <f t="shared" si="89"/>
        <v>0</v>
      </c>
      <c r="BS150" s="344"/>
      <c r="BT150" s="344"/>
      <c r="BU150" s="344"/>
      <c r="BV150" s="344"/>
      <c r="BW150" s="315">
        <f t="shared" si="90"/>
        <v>0</v>
      </c>
      <c r="BX150" s="322"/>
      <c r="BY150" s="316"/>
    </row>
    <row r="151" spans="1:77" x14ac:dyDescent="0.25">
      <c r="A151" s="326"/>
      <c r="B151" s="307" t="str">
        <f t="shared" si="72"/>
        <v/>
      </c>
      <c r="C151" s="327"/>
      <c r="D151" s="307" t="str">
        <f t="shared" si="73"/>
        <v/>
      </c>
      <c r="E151" s="328"/>
      <c r="F151" s="329"/>
      <c r="G151" s="330" t="s">
        <v>86</v>
      </c>
      <c r="H151" s="308">
        <f t="shared" si="74"/>
        <v>0</v>
      </c>
      <c r="I151" s="323"/>
      <c r="J151" s="323"/>
      <c r="K151" s="309">
        <f t="shared" si="75"/>
        <v>0</v>
      </c>
      <c r="L151" s="328"/>
      <c r="M151" s="328"/>
      <c r="N151" s="328"/>
      <c r="O151" s="328"/>
      <c r="P151" s="331"/>
      <c r="Q151" s="331"/>
      <c r="R151" s="332"/>
      <c r="S151" s="333"/>
      <c r="T151" s="332"/>
      <c r="U151" s="333"/>
      <c r="V151" s="332"/>
      <c r="W151" s="333"/>
      <c r="X151" s="332"/>
      <c r="Y151" s="333"/>
      <c r="Z151" s="309">
        <f t="shared" si="76"/>
        <v>0</v>
      </c>
      <c r="AA151" s="310">
        <f t="shared" si="77"/>
        <v>0</v>
      </c>
      <c r="AB151" s="334"/>
      <c r="AC151" s="311">
        <f t="shared" si="70"/>
        <v>0</v>
      </c>
      <c r="AD151" s="312">
        <f t="shared" si="78"/>
        <v>0</v>
      </c>
      <c r="AE151" s="335"/>
      <c r="AF151" s="312">
        <f t="shared" si="79"/>
        <v>0</v>
      </c>
      <c r="AG151" s="326"/>
      <c r="AH151" s="313">
        <f t="shared" si="80"/>
        <v>0</v>
      </c>
      <c r="AI151" s="336"/>
      <c r="AJ151" s="313">
        <f t="shared" si="81"/>
        <v>0</v>
      </c>
      <c r="AK151" s="326"/>
      <c r="AL151" s="313">
        <f t="shared" si="82"/>
        <v>0</v>
      </c>
      <c r="AM151" s="345"/>
      <c r="AN151" s="313">
        <f t="shared" si="71"/>
        <v>0</v>
      </c>
      <c r="AO151" s="314">
        <f t="shared" si="83"/>
        <v>0</v>
      </c>
      <c r="AP151" s="315">
        <f>IF(OR(AND(B151="GRUP_A1",IF(IFERROR(MATCH(CONCATENATE("I",Tabel!$N$4),inst_performance,0),0)&gt;0,0,1)),B151="Grup_A5",B151="Grup_B1"),0,(AD151+AF151)*0.1)</f>
        <v>0</v>
      </c>
      <c r="AQ151" s="337"/>
      <c r="AR151" s="339"/>
      <c r="AS151" s="339"/>
      <c r="AT151" s="339"/>
      <c r="AU151" s="339"/>
      <c r="AV151" s="339"/>
      <c r="AW151" s="339"/>
      <c r="AX151" s="339"/>
      <c r="AY151" s="339"/>
      <c r="AZ151" s="339"/>
      <c r="BA151" s="339"/>
      <c r="BB151" s="339"/>
      <c r="BC151" s="339"/>
      <c r="BD151" s="339"/>
      <c r="BE151" s="339"/>
      <c r="BF151" s="339"/>
      <c r="BG151" s="315">
        <f t="shared" si="84"/>
        <v>0</v>
      </c>
      <c r="BH151" s="346">
        <f t="shared" si="85"/>
        <v>0</v>
      </c>
      <c r="BI151" s="315">
        <f t="shared" si="86"/>
        <v>0</v>
      </c>
      <c r="BJ151" s="341"/>
      <c r="BK151" s="315">
        <f t="shared" si="87"/>
        <v>0</v>
      </c>
      <c r="BL151" s="315">
        <f t="shared" si="88"/>
        <v>0</v>
      </c>
      <c r="BM151" s="340"/>
      <c r="BN151" s="342"/>
      <c r="BO151" s="343"/>
      <c r="BP151" s="340"/>
      <c r="BQ151" s="344"/>
      <c r="BR151" s="315">
        <f t="shared" si="89"/>
        <v>0</v>
      </c>
      <c r="BS151" s="344"/>
      <c r="BT151" s="344"/>
      <c r="BU151" s="344"/>
      <c r="BV151" s="344"/>
      <c r="BW151" s="315">
        <f t="shared" si="90"/>
        <v>0</v>
      </c>
      <c r="BX151" s="322"/>
      <c r="BY151" s="316"/>
    </row>
    <row r="152" spans="1:77" x14ac:dyDescent="0.25">
      <c r="A152" s="326"/>
      <c r="B152" s="307" t="str">
        <f t="shared" si="72"/>
        <v/>
      </c>
      <c r="C152" s="327"/>
      <c r="D152" s="307" t="str">
        <f t="shared" si="73"/>
        <v/>
      </c>
      <c r="E152" s="328"/>
      <c r="F152" s="329"/>
      <c r="G152" s="330" t="s">
        <v>86</v>
      </c>
      <c r="H152" s="308">
        <f t="shared" si="74"/>
        <v>0</v>
      </c>
      <c r="I152" s="323"/>
      <c r="J152" s="323"/>
      <c r="K152" s="309">
        <f t="shared" si="75"/>
        <v>0</v>
      </c>
      <c r="L152" s="328"/>
      <c r="M152" s="328"/>
      <c r="N152" s="328"/>
      <c r="O152" s="328"/>
      <c r="P152" s="331"/>
      <c r="Q152" s="331"/>
      <c r="R152" s="332"/>
      <c r="S152" s="333"/>
      <c r="T152" s="332"/>
      <c r="U152" s="333"/>
      <c r="V152" s="332"/>
      <c r="W152" s="333"/>
      <c r="X152" s="332"/>
      <c r="Y152" s="333"/>
      <c r="Z152" s="309">
        <f t="shared" si="76"/>
        <v>0</v>
      </c>
      <c r="AA152" s="310">
        <f t="shared" si="77"/>
        <v>0</v>
      </c>
      <c r="AB152" s="334"/>
      <c r="AC152" s="311">
        <f t="shared" si="70"/>
        <v>0</v>
      </c>
      <c r="AD152" s="312">
        <f t="shared" si="78"/>
        <v>0</v>
      </c>
      <c r="AE152" s="335"/>
      <c r="AF152" s="312">
        <f t="shared" si="79"/>
        <v>0</v>
      </c>
      <c r="AG152" s="326"/>
      <c r="AH152" s="313">
        <f t="shared" si="80"/>
        <v>0</v>
      </c>
      <c r="AI152" s="336"/>
      <c r="AJ152" s="313">
        <f t="shared" si="81"/>
        <v>0</v>
      </c>
      <c r="AK152" s="326"/>
      <c r="AL152" s="313">
        <f t="shared" si="82"/>
        <v>0</v>
      </c>
      <c r="AM152" s="345"/>
      <c r="AN152" s="313">
        <f t="shared" si="71"/>
        <v>0</v>
      </c>
      <c r="AO152" s="314">
        <f t="shared" si="83"/>
        <v>0</v>
      </c>
      <c r="AP152" s="315">
        <f>IF(OR(AND(B152="GRUP_A1",IF(IFERROR(MATCH(CONCATENATE("I",Tabel!$N$4),inst_performance,0),0)&gt;0,0,1)),B152="Grup_A5",B152="Grup_B1"),0,(AD152+AF152)*0.1)</f>
        <v>0</v>
      </c>
      <c r="AQ152" s="337"/>
      <c r="AR152" s="339"/>
      <c r="AS152" s="339"/>
      <c r="AT152" s="339"/>
      <c r="AU152" s="339"/>
      <c r="AV152" s="339"/>
      <c r="AW152" s="339"/>
      <c r="AX152" s="339"/>
      <c r="AY152" s="339"/>
      <c r="AZ152" s="339"/>
      <c r="BA152" s="339"/>
      <c r="BB152" s="339"/>
      <c r="BC152" s="339"/>
      <c r="BD152" s="339"/>
      <c r="BE152" s="339"/>
      <c r="BF152" s="339"/>
      <c r="BG152" s="315">
        <f t="shared" si="84"/>
        <v>0</v>
      </c>
      <c r="BH152" s="346">
        <f t="shared" si="85"/>
        <v>0</v>
      </c>
      <c r="BI152" s="315">
        <f t="shared" si="86"/>
        <v>0</v>
      </c>
      <c r="BJ152" s="341"/>
      <c r="BK152" s="315">
        <f t="shared" si="87"/>
        <v>0</v>
      </c>
      <c r="BL152" s="315">
        <f t="shared" si="88"/>
        <v>0</v>
      </c>
      <c r="BM152" s="340"/>
      <c r="BN152" s="342"/>
      <c r="BO152" s="343"/>
      <c r="BP152" s="340"/>
      <c r="BQ152" s="344"/>
      <c r="BR152" s="315">
        <f t="shared" si="89"/>
        <v>0</v>
      </c>
      <c r="BS152" s="344"/>
      <c r="BT152" s="344"/>
      <c r="BU152" s="344"/>
      <c r="BV152" s="344"/>
      <c r="BW152" s="315">
        <f t="shared" si="90"/>
        <v>0</v>
      </c>
      <c r="BX152" s="322"/>
      <c r="BY152" s="316"/>
    </row>
    <row r="153" spans="1:77" x14ac:dyDescent="0.25">
      <c r="A153" s="326"/>
      <c r="B153" s="307" t="str">
        <f t="shared" si="72"/>
        <v/>
      </c>
      <c r="C153" s="327"/>
      <c r="D153" s="307" t="str">
        <f t="shared" si="73"/>
        <v/>
      </c>
      <c r="E153" s="328"/>
      <c r="F153" s="329"/>
      <c r="G153" s="330" t="s">
        <v>86</v>
      </c>
      <c r="H153" s="308">
        <f t="shared" si="74"/>
        <v>0</v>
      </c>
      <c r="I153" s="323"/>
      <c r="J153" s="323"/>
      <c r="K153" s="309">
        <f t="shared" si="75"/>
        <v>0</v>
      </c>
      <c r="L153" s="328"/>
      <c r="M153" s="328"/>
      <c r="N153" s="328"/>
      <c r="O153" s="328"/>
      <c r="P153" s="331"/>
      <c r="Q153" s="331"/>
      <c r="R153" s="332"/>
      <c r="S153" s="333"/>
      <c r="T153" s="332"/>
      <c r="U153" s="333"/>
      <c r="V153" s="332"/>
      <c r="W153" s="333"/>
      <c r="X153" s="332"/>
      <c r="Y153" s="333"/>
      <c r="Z153" s="309">
        <f t="shared" si="76"/>
        <v>0</v>
      </c>
      <c r="AA153" s="310">
        <f t="shared" si="77"/>
        <v>0</v>
      </c>
      <c r="AB153" s="334"/>
      <c r="AC153" s="311">
        <f t="shared" si="70"/>
        <v>0</v>
      </c>
      <c r="AD153" s="312">
        <f t="shared" si="78"/>
        <v>0</v>
      </c>
      <c r="AE153" s="335"/>
      <c r="AF153" s="312">
        <f t="shared" si="79"/>
        <v>0</v>
      </c>
      <c r="AG153" s="326"/>
      <c r="AH153" s="313">
        <f t="shared" si="80"/>
        <v>0</v>
      </c>
      <c r="AI153" s="336"/>
      <c r="AJ153" s="313">
        <f t="shared" si="81"/>
        <v>0</v>
      </c>
      <c r="AK153" s="326"/>
      <c r="AL153" s="313">
        <f t="shared" si="82"/>
        <v>0</v>
      </c>
      <c r="AM153" s="345"/>
      <c r="AN153" s="313">
        <f t="shared" si="71"/>
        <v>0</v>
      </c>
      <c r="AO153" s="314">
        <f t="shared" si="83"/>
        <v>0</v>
      </c>
      <c r="AP153" s="315">
        <f>IF(OR(AND(B153="GRUP_A1",IF(IFERROR(MATCH(CONCATENATE("I",Tabel!$N$4),inst_performance,0),0)&gt;0,0,1)),B153="Grup_A5",B153="Grup_B1"),0,(AD153+AF153)*0.1)</f>
        <v>0</v>
      </c>
      <c r="AQ153" s="337"/>
      <c r="AR153" s="339"/>
      <c r="AS153" s="339"/>
      <c r="AT153" s="339"/>
      <c r="AU153" s="339"/>
      <c r="AV153" s="339"/>
      <c r="AW153" s="339"/>
      <c r="AX153" s="339"/>
      <c r="AY153" s="339"/>
      <c r="AZ153" s="339"/>
      <c r="BA153" s="339"/>
      <c r="BB153" s="339"/>
      <c r="BC153" s="339"/>
      <c r="BD153" s="339"/>
      <c r="BE153" s="339"/>
      <c r="BF153" s="339"/>
      <c r="BG153" s="315">
        <f t="shared" si="84"/>
        <v>0</v>
      </c>
      <c r="BH153" s="346">
        <f t="shared" si="85"/>
        <v>0</v>
      </c>
      <c r="BI153" s="315">
        <f t="shared" si="86"/>
        <v>0</v>
      </c>
      <c r="BJ153" s="341"/>
      <c r="BK153" s="315">
        <f t="shared" si="87"/>
        <v>0</v>
      </c>
      <c r="BL153" s="315">
        <f t="shared" si="88"/>
        <v>0</v>
      </c>
      <c r="BM153" s="340"/>
      <c r="BN153" s="342"/>
      <c r="BO153" s="343"/>
      <c r="BP153" s="340"/>
      <c r="BQ153" s="344"/>
      <c r="BR153" s="315">
        <f t="shared" si="89"/>
        <v>0</v>
      </c>
      <c r="BS153" s="344"/>
      <c r="BT153" s="344"/>
      <c r="BU153" s="344"/>
      <c r="BV153" s="344"/>
      <c r="BW153" s="315">
        <f t="shared" si="90"/>
        <v>0</v>
      </c>
      <c r="BX153" s="322"/>
      <c r="BY153" s="316"/>
    </row>
    <row r="154" spans="1:77" x14ac:dyDescent="0.25">
      <c r="A154" s="326"/>
      <c r="B154" s="307" t="str">
        <f t="shared" si="72"/>
        <v/>
      </c>
      <c r="C154" s="327"/>
      <c r="D154" s="307" t="str">
        <f t="shared" si="73"/>
        <v/>
      </c>
      <c r="E154" s="328"/>
      <c r="F154" s="329"/>
      <c r="G154" s="330" t="s">
        <v>86</v>
      </c>
      <c r="H154" s="308">
        <f t="shared" si="74"/>
        <v>0</v>
      </c>
      <c r="I154" s="323"/>
      <c r="J154" s="323"/>
      <c r="K154" s="309">
        <f t="shared" si="75"/>
        <v>0</v>
      </c>
      <c r="L154" s="328"/>
      <c r="M154" s="328"/>
      <c r="N154" s="328"/>
      <c r="O154" s="328"/>
      <c r="P154" s="331"/>
      <c r="Q154" s="331"/>
      <c r="R154" s="332"/>
      <c r="S154" s="333"/>
      <c r="T154" s="332"/>
      <c r="U154" s="333"/>
      <c r="V154" s="332"/>
      <c r="W154" s="333"/>
      <c r="X154" s="332"/>
      <c r="Y154" s="333"/>
      <c r="Z154" s="309">
        <f t="shared" si="76"/>
        <v>0</v>
      </c>
      <c r="AA154" s="310">
        <f t="shared" si="77"/>
        <v>0</v>
      </c>
      <c r="AB154" s="334"/>
      <c r="AC154" s="311">
        <f t="shared" si="70"/>
        <v>0</v>
      </c>
      <c r="AD154" s="312">
        <f t="shared" si="78"/>
        <v>0</v>
      </c>
      <c r="AE154" s="335"/>
      <c r="AF154" s="312">
        <f t="shared" si="79"/>
        <v>0</v>
      </c>
      <c r="AG154" s="326"/>
      <c r="AH154" s="313">
        <f t="shared" si="80"/>
        <v>0</v>
      </c>
      <c r="AI154" s="336"/>
      <c r="AJ154" s="313">
        <f t="shared" si="81"/>
        <v>0</v>
      </c>
      <c r="AK154" s="326"/>
      <c r="AL154" s="313">
        <f t="shared" si="82"/>
        <v>0</v>
      </c>
      <c r="AM154" s="345"/>
      <c r="AN154" s="313">
        <f t="shared" si="71"/>
        <v>0</v>
      </c>
      <c r="AO154" s="314">
        <f t="shared" si="83"/>
        <v>0</v>
      </c>
      <c r="AP154" s="315">
        <f>IF(OR(AND(B154="GRUP_A1",IF(IFERROR(MATCH(CONCATENATE("I",Tabel!$N$4),inst_performance,0),0)&gt;0,0,1)),B154="Grup_A5",B154="Grup_B1"),0,(AD154+AF154)*0.1)</f>
        <v>0</v>
      </c>
      <c r="AQ154" s="337"/>
      <c r="AR154" s="339"/>
      <c r="AS154" s="339"/>
      <c r="AT154" s="339"/>
      <c r="AU154" s="339"/>
      <c r="AV154" s="339"/>
      <c r="AW154" s="339"/>
      <c r="AX154" s="339"/>
      <c r="AY154" s="339"/>
      <c r="AZ154" s="339"/>
      <c r="BA154" s="339"/>
      <c r="BB154" s="339"/>
      <c r="BC154" s="339"/>
      <c r="BD154" s="339"/>
      <c r="BE154" s="339"/>
      <c r="BF154" s="339"/>
      <c r="BG154" s="315">
        <f t="shared" si="84"/>
        <v>0</v>
      </c>
      <c r="BH154" s="346">
        <f t="shared" si="85"/>
        <v>0</v>
      </c>
      <c r="BI154" s="315">
        <f t="shared" si="86"/>
        <v>0</v>
      </c>
      <c r="BJ154" s="341"/>
      <c r="BK154" s="315">
        <f t="shared" si="87"/>
        <v>0</v>
      </c>
      <c r="BL154" s="315">
        <f t="shared" si="88"/>
        <v>0</v>
      </c>
      <c r="BM154" s="340"/>
      <c r="BN154" s="342"/>
      <c r="BO154" s="343"/>
      <c r="BP154" s="340"/>
      <c r="BQ154" s="344"/>
      <c r="BR154" s="315">
        <f t="shared" si="89"/>
        <v>0</v>
      </c>
      <c r="BS154" s="344"/>
      <c r="BT154" s="344"/>
      <c r="BU154" s="344"/>
      <c r="BV154" s="344"/>
      <c r="BW154" s="315">
        <f t="shared" si="90"/>
        <v>0</v>
      </c>
      <c r="BX154" s="322"/>
      <c r="BY154" s="316"/>
    </row>
    <row r="155" spans="1:77" x14ac:dyDescent="0.25">
      <c r="A155" s="326"/>
      <c r="B155" s="307" t="str">
        <f t="shared" si="72"/>
        <v/>
      </c>
      <c r="C155" s="327"/>
      <c r="D155" s="307" t="str">
        <f t="shared" si="73"/>
        <v/>
      </c>
      <c r="E155" s="328"/>
      <c r="F155" s="329"/>
      <c r="G155" s="330" t="s">
        <v>86</v>
      </c>
      <c r="H155" s="308">
        <f t="shared" si="74"/>
        <v>0</v>
      </c>
      <c r="I155" s="323"/>
      <c r="J155" s="323"/>
      <c r="K155" s="309">
        <f t="shared" si="75"/>
        <v>0</v>
      </c>
      <c r="L155" s="328"/>
      <c r="M155" s="328"/>
      <c r="N155" s="328"/>
      <c r="O155" s="328"/>
      <c r="P155" s="331"/>
      <c r="Q155" s="331"/>
      <c r="R155" s="332"/>
      <c r="S155" s="333"/>
      <c r="T155" s="332"/>
      <c r="U155" s="333"/>
      <c r="V155" s="332"/>
      <c r="W155" s="333"/>
      <c r="X155" s="332"/>
      <c r="Y155" s="333"/>
      <c r="Z155" s="309">
        <f t="shared" si="76"/>
        <v>0</v>
      </c>
      <c r="AA155" s="310">
        <f t="shared" si="77"/>
        <v>0</v>
      </c>
      <c r="AB155" s="334"/>
      <c r="AC155" s="311">
        <f t="shared" si="70"/>
        <v>0</v>
      </c>
      <c r="AD155" s="312">
        <f t="shared" si="78"/>
        <v>0</v>
      </c>
      <c r="AE155" s="335"/>
      <c r="AF155" s="312">
        <f t="shared" si="79"/>
        <v>0</v>
      </c>
      <c r="AG155" s="326"/>
      <c r="AH155" s="313">
        <f t="shared" si="80"/>
        <v>0</v>
      </c>
      <c r="AI155" s="336"/>
      <c r="AJ155" s="313">
        <f t="shared" si="81"/>
        <v>0</v>
      </c>
      <c r="AK155" s="326"/>
      <c r="AL155" s="313">
        <f t="shared" si="82"/>
        <v>0</v>
      </c>
      <c r="AM155" s="345"/>
      <c r="AN155" s="313">
        <f t="shared" si="71"/>
        <v>0</v>
      </c>
      <c r="AO155" s="314">
        <f t="shared" si="83"/>
        <v>0</v>
      </c>
      <c r="AP155" s="315">
        <f>IF(OR(AND(B155="GRUP_A1",IF(IFERROR(MATCH(CONCATENATE("I",Tabel!$N$4),inst_performance,0),0)&gt;0,0,1)),B155="Grup_A5",B155="Grup_B1"),0,(AD155+AF155)*0.1)</f>
        <v>0</v>
      </c>
      <c r="AQ155" s="337"/>
      <c r="AR155" s="339"/>
      <c r="AS155" s="339"/>
      <c r="AT155" s="339"/>
      <c r="AU155" s="339"/>
      <c r="AV155" s="339"/>
      <c r="AW155" s="339"/>
      <c r="AX155" s="339"/>
      <c r="AY155" s="339"/>
      <c r="AZ155" s="339"/>
      <c r="BA155" s="339"/>
      <c r="BB155" s="339"/>
      <c r="BC155" s="339"/>
      <c r="BD155" s="339"/>
      <c r="BE155" s="339"/>
      <c r="BF155" s="339"/>
      <c r="BG155" s="315">
        <f t="shared" si="84"/>
        <v>0</v>
      </c>
      <c r="BH155" s="346">
        <f t="shared" si="85"/>
        <v>0</v>
      </c>
      <c r="BI155" s="315">
        <f t="shared" si="86"/>
        <v>0</v>
      </c>
      <c r="BJ155" s="341"/>
      <c r="BK155" s="315">
        <f t="shared" si="87"/>
        <v>0</v>
      </c>
      <c r="BL155" s="315">
        <f t="shared" si="88"/>
        <v>0</v>
      </c>
      <c r="BM155" s="340"/>
      <c r="BN155" s="342"/>
      <c r="BO155" s="343"/>
      <c r="BP155" s="340"/>
      <c r="BQ155" s="344"/>
      <c r="BR155" s="315">
        <f t="shared" si="89"/>
        <v>0</v>
      </c>
      <c r="BS155" s="344"/>
      <c r="BT155" s="344"/>
      <c r="BU155" s="344"/>
      <c r="BV155" s="344"/>
      <c r="BW155" s="315">
        <f t="shared" si="90"/>
        <v>0</v>
      </c>
      <c r="BX155" s="322"/>
      <c r="BY155" s="316"/>
    </row>
    <row r="156" spans="1:77" x14ac:dyDescent="0.25">
      <c r="A156" s="326"/>
      <c r="B156" s="307" t="str">
        <f t="shared" si="72"/>
        <v/>
      </c>
      <c r="C156" s="327"/>
      <c r="D156" s="307" t="str">
        <f t="shared" si="73"/>
        <v/>
      </c>
      <c r="E156" s="328"/>
      <c r="F156" s="329"/>
      <c r="G156" s="330" t="s">
        <v>86</v>
      </c>
      <c r="H156" s="308">
        <f t="shared" si="74"/>
        <v>0</v>
      </c>
      <c r="I156" s="323"/>
      <c r="J156" s="323"/>
      <c r="K156" s="309">
        <f t="shared" si="75"/>
        <v>0</v>
      </c>
      <c r="L156" s="328"/>
      <c r="M156" s="328"/>
      <c r="N156" s="328"/>
      <c r="O156" s="328"/>
      <c r="P156" s="331"/>
      <c r="Q156" s="331"/>
      <c r="R156" s="332"/>
      <c r="S156" s="333"/>
      <c r="T156" s="332"/>
      <c r="U156" s="333"/>
      <c r="V156" s="332"/>
      <c r="W156" s="333"/>
      <c r="X156" s="332"/>
      <c r="Y156" s="333"/>
      <c r="Z156" s="309">
        <f t="shared" si="76"/>
        <v>0</v>
      </c>
      <c r="AA156" s="310">
        <f t="shared" si="77"/>
        <v>0</v>
      </c>
      <c r="AB156" s="334"/>
      <c r="AC156" s="311">
        <f t="shared" si="70"/>
        <v>0</v>
      </c>
      <c r="AD156" s="312">
        <f t="shared" si="78"/>
        <v>0</v>
      </c>
      <c r="AE156" s="335"/>
      <c r="AF156" s="312">
        <f t="shared" si="79"/>
        <v>0</v>
      </c>
      <c r="AG156" s="326"/>
      <c r="AH156" s="313">
        <f t="shared" si="80"/>
        <v>0</v>
      </c>
      <c r="AI156" s="336"/>
      <c r="AJ156" s="313">
        <f t="shared" si="81"/>
        <v>0</v>
      </c>
      <c r="AK156" s="326"/>
      <c r="AL156" s="313">
        <f t="shared" si="82"/>
        <v>0</v>
      </c>
      <c r="AM156" s="345"/>
      <c r="AN156" s="313">
        <f t="shared" si="71"/>
        <v>0</v>
      </c>
      <c r="AO156" s="314">
        <f t="shared" si="83"/>
        <v>0</v>
      </c>
      <c r="AP156" s="315">
        <f>IF(OR(AND(B156="GRUP_A1",IF(IFERROR(MATCH(CONCATENATE("I",Tabel!$N$4),inst_performance,0),0)&gt;0,0,1)),B156="Grup_A5",B156="Grup_B1"),0,(AD156+AF156)*0.1)</f>
        <v>0</v>
      </c>
      <c r="AQ156" s="337"/>
      <c r="AR156" s="339"/>
      <c r="AS156" s="339"/>
      <c r="AT156" s="339"/>
      <c r="AU156" s="339"/>
      <c r="AV156" s="339"/>
      <c r="AW156" s="339"/>
      <c r="AX156" s="339"/>
      <c r="AY156" s="339"/>
      <c r="AZ156" s="339"/>
      <c r="BA156" s="339"/>
      <c r="BB156" s="339"/>
      <c r="BC156" s="339"/>
      <c r="BD156" s="339"/>
      <c r="BE156" s="339"/>
      <c r="BF156" s="339"/>
      <c r="BG156" s="315">
        <f t="shared" si="84"/>
        <v>0</v>
      </c>
      <c r="BH156" s="346">
        <f t="shared" si="85"/>
        <v>0</v>
      </c>
      <c r="BI156" s="315">
        <f t="shared" si="86"/>
        <v>0</v>
      </c>
      <c r="BJ156" s="341"/>
      <c r="BK156" s="315">
        <f t="shared" si="87"/>
        <v>0</v>
      </c>
      <c r="BL156" s="315">
        <f t="shared" si="88"/>
        <v>0</v>
      </c>
      <c r="BM156" s="340"/>
      <c r="BN156" s="342"/>
      <c r="BO156" s="343"/>
      <c r="BP156" s="340"/>
      <c r="BQ156" s="344"/>
      <c r="BR156" s="315">
        <f t="shared" si="89"/>
        <v>0</v>
      </c>
      <c r="BS156" s="344"/>
      <c r="BT156" s="344"/>
      <c r="BU156" s="344"/>
      <c r="BV156" s="344"/>
      <c r="BW156" s="315">
        <f t="shared" si="90"/>
        <v>0</v>
      </c>
      <c r="BX156" s="322"/>
      <c r="BY156" s="316"/>
    </row>
    <row r="157" spans="1:77" x14ac:dyDescent="0.25">
      <c r="A157" s="326"/>
      <c r="B157" s="307" t="str">
        <f t="shared" si="72"/>
        <v/>
      </c>
      <c r="C157" s="327"/>
      <c r="D157" s="307" t="str">
        <f t="shared" si="73"/>
        <v/>
      </c>
      <c r="E157" s="328"/>
      <c r="F157" s="329"/>
      <c r="G157" s="330" t="s">
        <v>86</v>
      </c>
      <c r="H157" s="308">
        <f t="shared" si="74"/>
        <v>0</v>
      </c>
      <c r="I157" s="323"/>
      <c r="J157" s="323"/>
      <c r="K157" s="309">
        <f t="shared" si="75"/>
        <v>0</v>
      </c>
      <c r="L157" s="328"/>
      <c r="M157" s="328"/>
      <c r="N157" s="328"/>
      <c r="O157" s="328"/>
      <c r="P157" s="331"/>
      <c r="Q157" s="331"/>
      <c r="R157" s="332"/>
      <c r="S157" s="333"/>
      <c r="T157" s="332"/>
      <c r="U157" s="333"/>
      <c r="V157" s="332"/>
      <c r="W157" s="333"/>
      <c r="X157" s="332"/>
      <c r="Y157" s="333"/>
      <c r="Z157" s="309">
        <f t="shared" si="76"/>
        <v>0</v>
      </c>
      <c r="AA157" s="310">
        <f t="shared" si="77"/>
        <v>0</v>
      </c>
      <c r="AB157" s="334"/>
      <c r="AC157" s="311">
        <f t="shared" si="70"/>
        <v>0</v>
      </c>
      <c r="AD157" s="312">
        <f t="shared" si="78"/>
        <v>0</v>
      </c>
      <c r="AE157" s="335"/>
      <c r="AF157" s="312">
        <f t="shared" si="79"/>
        <v>0</v>
      </c>
      <c r="AG157" s="326"/>
      <c r="AH157" s="313">
        <f t="shared" si="80"/>
        <v>0</v>
      </c>
      <c r="AI157" s="336"/>
      <c r="AJ157" s="313">
        <f t="shared" si="81"/>
        <v>0</v>
      </c>
      <c r="AK157" s="326"/>
      <c r="AL157" s="313">
        <f t="shared" si="82"/>
        <v>0</v>
      </c>
      <c r="AM157" s="345"/>
      <c r="AN157" s="313">
        <f t="shared" si="71"/>
        <v>0</v>
      </c>
      <c r="AO157" s="314">
        <f t="shared" si="83"/>
        <v>0</v>
      </c>
      <c r="AP157" s="315">
        <f>IF(OR(AND(B157="GRUP_A1",IF(IFERROR(MATCH(CONCATENATE("I",Tabel!$N$4),inst_performance,0),0)&gt;0,0,1)),B157="Grup_A5",B157="Grup_B1"),0,(AD157+AF157)*0.1)</f>
        <v>0</v>
      </c>
      <c r="AQ157" s="337"/>
      <c r="AR157" s="339"/>
      <c r="AS157" s="339"/>
      <c r="AT157" s="339"/>
      <c r="AU157" s="339"/>
      <c r="AV157" s="339"/>
      <c r="AW157" s="339"/>
      <c r="AX157" s="339"/>
      <c r="AY157" s="339"/>
      <c r="AZ157" s="339"/>
      <c r="BA157" s="339"/>
      <c r="BB157" s="339"/>
      <c r="BC157" s="339"/>
      <c r="BD157" s="339"/>
      <c r="BE157" s="339"/>
      <c r="BF157" s="339"/>
      <c r="BG157" s="315">
        <f t="shared" si="84"/>
        <v>0</v>
      </c>
      <c r="BH157" s="346">
        <f t="shared" si="85"/>
        <v>0</v>
      </c>
      <c r="BI157" s="315">
        <f t="shared" si="86"/>
        <v>0</v>
      </c>
      <c r="BJ157" s="341"/>
      <c r="BK157" s="315">
        <f t="shared" si="87"/>
        <v>0</v>
      </c>
      <c r="BL157" s="315">
        <f t="shared" si="88"/>
        <v>0</v>
      </c>
      <c r="BM157" s="340"/>
      <c r="BN157" s="342"/>
      <c r="BO157" s="343"/>
      <c r="BP157" s="340"/>
      <c r="BQ157" s="344"/>
      <c r="BR157" s="315">
        <f t="shared" si="89"/>
        <v>0</v>
      </c>
      <c r="BS157" s="344"/>
      <c r="BT157" s="344"/>
      <c r="BU157" s="344"/>
      <c r="BV157" s="344"/>
      <c r="BW157" s="315">
        <f t="shared" si="90"/>
        <v>0</v>
      </c>
      <c r="BX157" s="322"/>
      <c r="BY157" s="316"/>
    </row>
    <row r="158" spans="1:77" x14ac:dyDescent="0.25">
      <c r="A158" s="326"/>
      <c r="B158" s="307" t="str">
        <f t="shared" si="72"/>
        <v/>
      </c>
      <c r="C158" s="327"/>
      <c r="D158" s="307" t="str">
        <f t="shared" si="73"/>
        <v/>
      </c>
      <c r="E158" s="328"/>
      <c r="F158" s="329"/>
      <c r="G158" s="330" t="s">
        <v>86</v>
      </c>
      <c r="H158" s="308">
        <f t="shared" si="74"/>
        <v>0</v>
      </c>
      <c r="I158" s="323"/>
      <c r="J158" s="323"/>
      <c r="K158" s="309">
        <f t="shared" si="75"/>
        <v>0</v>
      </c>
      <c r="L158" s="328"/>
      <c r="M158" s="328"/>
      <c r="N158" s="328"/>
      <c r="O158" s="328"/>
      <c r="P158" s="331"/>
      <c r="Q158" s="331"/>
      <c r="R158" s="332"/>
      <c r="S158" s="333"/>
      <c r="T158" s="332"/>
      <c r="U158" s="333"/>
      <c r="V158" s="332"/>
      <c r="W158" s="333"/>
      <c r="X158" s="332"/>
      <c r="Y158" s="333"/>
      <c r="Z158" s="309">
        <f t="shared" si="76"/>
        <v>0</v>
      </c>
      <c r="AA158" s="310">
        <f t="shared" si="77"/>
        <v>0</v>
      </c>
      <c r="AB158" s="334"/>
      <c r="AC158" s="311">
        <f t="shared" si="70"/>
        <v>0</v>
      </c>
      <c r="AD158" s="312">
        <f t="shared" si="78"/>
        <v>0</v>
      </c>
      <c r="AE158" s="335"/>
      <c r="AF158" s="312">
        <f t="shared" si="79"/>
        <v>0</v>
      </c>
      <c r="AG158" s="326"/>
      <c r="AH158" s="313">
        <f t="shared" si="80"/>
        <v>0</v>
      </c>
      <c r="AI158" s="336"/>
      <c r="AJ158" s="313">
        <f t="shared" si="81"/>
        <v>0</v>
      </c>
      <c r="AK158" s="326"/>
      <c r="AL158" s="313">
        <f t="shared" si="82"/>
        <v>0</v>
      </c>
      <c r="AM158" s="345"/>
      <c r="AN158" s="313">
        <f t="shared" si="71"/>
        <v>0</v>
      </c>
      <c r="AO158" s="314">
        <f t="shared" si="83"/>
        <v>0</v>
      </c>
      <c r="AP158" s="315">
        <f>IF(OR(AND(B158="GRUP_A1",IF(IFERROR(MATCH(CONCATENATE("I",Tabel!$N$4),inst_performance,0),0)&gt;0,0,1)),B158="Grup_A5",B158="Grup_B1"),0,(AD158+AF158)*0.1)</f>
        <v>0</v>
      </c>
      <c r="AQ158" s="337"/>
      <c r="AR158" s="339"/>
      <c r="AS158" s="339"/>
      <c r="AT158" s="339"/>
      <c r="AU158" s="339"/>
      <c r="AV158" s="339"/>
      <c r="AW158" s="339"/>
      <c r="AX158" s="339"/>
      <c r="AY158" s="339"/>
      <c r="AZ158" s="339"/>
      <c r="BA158" s="339"/>
      <c r="BB158" s="339"/>
      <c r="BC158" s="339"/>
      <c r="BD158" s="339"/>
      <c r="BE158" s="339"/>
      <c r="BF158" s="339"/>
      <c r="BG158" s="315">
        <f t="shared" si="84"/>
        <v>0</v>
      </c>
      <c r="BH158" s="346">
        <f t="shared" si="85"/>
        <v>0</v>
      </c>
      <c r="BI158" s="315">
        <f t="shared" si="86"/>
        <v>0</v>
      </c>
      <c r="BJ158" s="341"/>
      <c r="BK158" s="315">
        <f t="shared" si="87"/>
        <v>0</v>
      </c>
      <c r="BL158" s="315">
        <f t="shared" si="88"/>
        <v>0</v>
      </c>
      <c r="BM158" s="340"/>
      <c r="BN158" s="342"/>
      <c r="BO158" s="343"/>
      <c r="BP158" s="340"/>
      <c r="BQ158" s="344"/>
      <c r="BR158" s="315">
        <f t="shared" si="89"/>
        <v>0</v>
      </c>
      <c r="BS158" s="344"/>
      <c r="BT158" s="344"/>
      <c r="BU158" s="344"/>
      <c r="BV158" s="344"/>
      <c r="BW158" s="315">
        <f t="shared" si="90"/>
        <v>0</v>
      </c>
      <c r="BX158" s="322"/>
      <c r="BY158" s="316"/>
    </row>
    <row r="159" spans="1:77" x14ac:dyDescent="0.25">
      <c r="A159" s="326"/>
      <c r="B159" s="307" t="str">
        <f t="shared" si="72"/>
        <v/>
      </c>
      <c r="C159" s="327"/>
      <c r="D159" s="307" t="str">
        <f t="shared" si="73"/>
        <v/>
      </c>
      <c r="E159" s="328"/>
      <c r="F159" s="329"/>
      <c r="G159" s="330" t="s">
        <v>86</v>
      </c>
      <c r="H159" s="308">
        <f t="shared" si="74"/>
        <v>0</v>
      </c>
      <c r="I159" s="323"/>
      <c r="J159" s="323"/>
      <c r="K159" s="309">
        <f t="shared" si="75"/>
        <v>0</v>
      </c>
      <c r="L159" s="328"/>
      <c r="M159" s="328"/>
      <c r="N159" s="328"/>
      <c r="O159" s="328"/>
      <c r="P159" s="331"/>
      <c r="Q159" s="331"/>
      <c r="R159" s="332"/>
      <c r="S159" s="333"/>
      <c r="T159" s="332"/>
      <c r="U159" s="333"/>
      <c r="V159" s="332"/>
      <c r="W159" s="333"/>
      <c r="X159" s="332"/>
      <c r="Y159" s="333"/>
      <c r="Z159" s="309">
        <f t="shared" si="76"/>
        <v>0</v>
      </c>
      <c r="AA159" s="310">
        <f t="shared" si="77"/>
        <v>0</v>
      </c>
      <c r="AB159" s="334"/>
      <c r="AC159" s="311">
        <f t="shared" si="70"/>
        <v>0</v>
      </c>
      <c r="AD159" s="312">
        <f t="shared" si="78"/>
        <v>0</v>
      </c>
      <c r="AE159" s="335"/>
      <c r="AF159" s="312">
        <f t="shared" si="79"/>
        <v>0</v>
      </c>
      <c r="AG159" s="326"/>
      <c r="AH159" s="313">
        <f t="shared" si="80"/>
        <v>0</v>
      </c>
      <c r="AI159" s="336"/>
      <c r="AJ159" s="313">
        <f t="shared" si="81"/>
        <v>0</v>
      </c>
      <c r="AK159" s="326"/>
      <c r="AL159" s="313">
        <f t="shared" si="82"/>
        <v>0</v>
      </c>
      <c r="AM159" s="345"/>
      <c r="AN159" s="313">
        <f t="shared" si="71"/>
        <v>0</v>
      </c>
      <c r="AO159" s="314">
        <f t="shared" si="83"/>
        <v>0</v>
      </c>
      <c r="AP159" s="315">
        <f>IF(OR(AND(B159="GRUP_A1",IF(IFERROR(MATCH(CONCATENATE("I",Tabel!$N$4),inst_performance,0),0)&gt;0,0,1)),B159="Grup_A5",B159="Grup_B1"),0,(AD159+AF159)*0.1)</f>
        <v>0</v>
      </c>
      <c r="AQ159" s="337"/>
      <c r="AR159" s="339"/>
      <c r="AS159" s="339"/>
      <c r="AT159" s="339"/>
      <c r="AU159" s="339"/>
      <c r="AV159" s="339"/>
      <c r="AW159" s="339"/>
      <c r="AX159" s="339"/>
      <c r="AY159" s="339"/>
      <c r="AZ159" s="339"/>
      <c r="BA159" s="339"/>
      <c r="BB159" s="339"/>
      <c r="BC159" s="339"/>
      <c r="BD159" s="339"/>
      <c r="BE159" s="339"/>
      <c r="BF159" s="339"/>
      <c r="BG159" s="315">
        <f t="shared" si="84"/>
        <v>0</v>
      </c>
      <c r="BH159" s="346">
        <f t="shared" si="85"/>
        <v>0</v>
      </c>
      <c r="BI159" s="315">
        <f t="shared" si="86"/>
        <v>0</v>
      </c>
      <c r="BJ159" s="341"/>
      <c r="BK159" s="315">
        <f t="shared" si="87"/>
        <v>0</v>
      </c>
      <c r="BL159" s="315">
        <f t="shared" si="88"/>
        <v>0</v>
      </c>
      <c r="BM159" s="340"/>
      <c r="BN159" s="342"/>
      <c r="BO159" s="343"/>
      <c r="BP159" s="340"/>
      <c r="BQ159" s="344"/>
      <c r="BR159" s="315">
        <f t="shared" si="89"/>
        <v>0</v>
      </c>
      <c r="BS159" s="344"/>
      <c r="BT159" s="344"/>
      <c r="BU159" s="344"/>
      <c r="BV159" s="344"/>
      <c r="BW159" s="315">
        <f t="shared" si="90"/>
        <v>0</v>
      </c>
      <c r="BX159" s="322"/>
      <c r="BY159" s="316"/>
    </row>
    <row r="160" spans="1:77" x14ac:dyDescent="0.25">
      <c r="A160" s="326"/>
      <c r="B160" s="307" t="str">
        <f t="shared" si="72"/>
        <v/>
      </c>
      <c r="C160" s="327"/>
      <c r="D160" s="307" t="str">
        <f t="shared" si="73"/>
        <v/>
      </c>
      <c r="E160" s="328"/>
      <c r="F160" s="329"/>
      <c r="G160" s="330" t="s">
        <v>86</v>
      </c>
      <c r="H160" s="308">
        <f t="shared" si="74"/>
        <v>0</v>
      </c>
      <c r="I160" s="323"/>
      <c r="J160" s="323"/>
      <c r="K160" s="309">
        <f t="shared" si="75"/>
        <v>0</v>
      </c>
      <c r="L160" s="328"/>
      <c r="M160" s="328"/>
      <c r="N160" s="328"/>
      <c r="O160" s="328"/>
      <c r="P160" s="331"/>
      <c r="Q160" s="331"/>
      <c r="R160" s="332"/>
      <c r="S160" s="333"/>
      <c r="T160" s="332"/>
      <c r="U160" s="333"/>
      <c r="V160" s="332"/>
      <c r="W160" s="333"/>
      <c r="X160" s="332"/>
      <c r="Y160" s="333"/>
      <c r="Z160" s="309">
        <f t="shared" si="76"/>
        <v>0</v>
      </c>
      <c r="AA160" s="310">
        <f t="shared" si="77"/>
        <v>0</v>
      </c>
      <c r="AB160" s="334"/>
      <c r="AC160" s="311">
        <f t="shared" si="70"/>
        <v>0</v>
      </c>
      <c r="AD160" s="312">
        <f t="shared" si="78"/>
        <v>0</v>
      </c>
      <c r="AE160" s="335"/>
      <c r="AF160" s="312">
        <f t="shared" si="79"/>
        <v>0</v>
      </c>
      <c r="AG160" s="326"/>
      <c r="AH160" s="313">
        <f t="shared" si="80"/>
        <v>0</v>
      </c>
      <c r="AI160" s="336"/>
      <c r="AJ160" s="313">
        <f t="shared" si="81"/>
        <v>0</v>
      </c>
      <c r="AK160" s="326"/>
      <c r="AL160" s="313">
        <f t="shared" si="82"/>
        <v>0</v>
      </c>
      <c r="AM160" s="345"/>
      <c r="AN160" s="313">
        <f t="shared" si="71"/>
        <v>0</v>
      </c>
      <c r="AO160" s="314">
        <f t="shared" si="83"/>
        <v>0</v>
      </c>
      <c r="AP160" s="315">
        <f>IF(OR(AND(B160="GRUP_A1",IF(IFERROR(MATCH(CONCATENATE("I",Tabel!$N$4),inst_performance,0),0)&gt;0,0,1)),B160="Grup_A5",B160="Grup_B1"),0,(AD160+AF160)*0.1)</f>
        <v>0</v>
      </c>
      <c r="AQ160" s="337"/>
      <c r="AR160" s="339"/>
      <c r="AS160" s="339"/>
      <c r="AT160" s="339"/>
      <c r="AU160" s="339"/>
      <c r="AV160" s="339"/>
      <c r="AW160" s="339"/>
      <c r="AX160" s="339"/>
      <c r="AY160" s="339"/>
      <c r="AZ160" s="339"/>
      <c r="BA160" s="339"/>
      <c r="BB160" s="339"/>
      <c r="BC160" s="339"/>
      <c r="BD160" s="339"/>
      <c r="BE160" s="339"/>
      <c r="BF160" s="339"/>
      <c r="BG160" s="315">
        <f t="shared" si="84"/>
        <v>0</v>
      </c>
      <c r="BH160" s="346">
        <f t="shared" si="85"/>
        <v>0</v>
      </c>
      <c r="BI160" s="315">
        <f t="shared" si="86"/>
        <v>0</v>
      </c>
      <c r="BJ160" s="341"/>
      <c r="BK160" s="315">
        <f t="shared" si="87"/>
        <v>0</v>
      </c>
      <c r="BL160" s="315">
        <f t="shared" si="88"/>
        <v>0</v>
      </c>
      <c r="BM160" s="340"/>
      <c r="BN160" s="342"/>
      <c r="BO160" s="343"/>
      <c r="BP160" s="340"/>
      <c r="BQ160" s="344"/>
      <c r="BR160" s="315">
        <f t="shared" si="89"/>
        <v>0</v>
      </c>
      <c r="BS160" s="344"/>
      <c r="BT160" s="344"/>
      <c r="BU160" s="344"/>
      <c r="BV160" s="344"/>
      <c r="BW160" s="315">
        <f t="shared" si="90"/>
        <v>0</v>
      </c>
      <c r="BX160" s="322"/>
      <c r="BY160" s="316"/>
    </row>
    <row r="161" spans="1:77" x14ac:dyDescent="0.25">
      <c r="A161" s="326"/>
      <c r="B161" s="307" t="str">
        <f t="shared" si="72"/>
        <v/>
      </c>
      <c r="C161" s="327"/>
      <c r="D161" s="307" t="str">
        <f t="shared" si="73"/>
        <v/>
      </c>
      <c r="E161" s="328"/>
      <c r="F161" s="329"/>
      <c r="G161" s="330" t="s">
        <v>86</v>
      </c>
      <c r="H161" s="308">
        <f t="shared" si="74"/>
        <v>0</v>
      </c>
      <c r="I161" s="323"/>
      <c r="J161" s="323"/>
      <c r="K161" s="309">
        <f t="shared" si="75"/>
        <v>0</v>
      </c>
      <c r="L161" s="328"/>
      <c r="M161" s="328"/>
      <c r="N161" s="328"/>
      <c r="O161" s="328"/>
      <c r="P161" s="331"/>
      <c r="Q161" s="331"/>
      <c r="R161" s="332"/>
      <c r="S161" s="333"/>
      <c r="T161" s="332"/>
      <c r="U161" s="333"/>
      <c r="V161" s="332"/>
      <c r="W161" s="333"/>
      <c r="X161" s="332"/>
      <c r="Y161" s="333"/>
      <c r="Z161" s="309">
        <f t="shared" si="76"/>
        <v>0</v>
      </c>
      <c r="AA161" s="310">
        <f t="shared" si="77"/>
        <v>0</v>
      </c>
      <c r="AB161" s="334"/>
      <c r="AC161" s="311">
        <f t="shared" si="70"/>
        <v>0</v>
      </c>
      <c r="AD161" s="312">
        <f t="shared" si="78"/>
        <v>0</v>
      </c>
      <c r="AE161" s="335"/>
      <c r="AF161" s="312">
        <f t="shared" si="79"/>
        <v>0</v>
      </c>
      <c r="AG161" s="326"/>
      <c r="AH161" s="313">
        <f t="shared" si="80"/>
        <v>0</v>
      </c>
      <c r="AI161" s="336"/>
      <c r="AJ161" s="313">
        <f t="shared" si="81"/>
        <v>0</v>
      </c>
      <c r="AK161" s="326"/>
      <c r="AL161" s="313">
        <f t="shared" si="82"/>
        <v>0</v>
      </c>
      <c r="AM161" s="345"/>
      <c r="AN161" s="313">
        <f t="shared" si="71"/>
        <v>0</v>
      </c>
      <c r="AO161" s="314">
        <f t="shared" si="83"/>
        <v>0</v>
      </c>
      <c r="AP161" s="315">
        <f>IF(OR(AND(B161="GRUP_A1",IF(IFERROR(MATCH(CONCATENATE("I",Tabel!$N$4),inst_performance,0),0)&gt;0,0,1)),B161="Grup_A5",B161="Grup_B1"),0,(AD161+AF161)*0.1)</f>
        <v>0</v>
      </c>
      <c r="AQ161" s="337"/>
      <c r="AR161" s="339"/>
      <c r="AS161" s="339"/>
      <c r="AT161" s="339"/>
      <c r="AU161" s="339"/>
      <c r="AV161" s="339"/>
      <c r="AW161" s="339"/>
      <c r="AX161" s="339"/>
      <c r="AY161" s="339"/>
      <c r="AZ161" s="339"/>
      <c r="BA161" s="339"/>
      <c r="BB161" s="339"/>
      <c r="BC161" s="339"/>
      <c r="BD161" s="339"/>
      <c r="BE161" s="339"/>
      <c r="BF161" s="339"/>
      <c r="BG161" s="315">
        <f t="shared" si="84"/>
        <v>0</v>
      </c>
      <c r="BH161" s="346">
        <f t="shared" si="85"/>
        <v>0</v>
      </c>
      <c r="BI161" s="315">
        <f t="shared" si="86"/>
        <v>0</v>
      </c>
      <c r="BJ161" s="341"/>
      <c r="BK161" s="315">
        <f t="shared" si="87"/>
        <v>0</v>
      </c>
      <c r="BL161" s="315">
        <f t="shared" si="88"/>
        <v>0</v>
      </c>
      <c r="BM161" s="340"/>
      <c r="BN161" s="342"/>
      <c r="BO161" s="343"/>
      <c r="BP161" s="340"/>
      <c r="BQ161" s="344"/>
      <c r="BR161" s="315">
        <f t="shared" si="89"/>
        <v>0</v>
      </c>
      <c r="BS161" s="344"/>
      <c r="BT161" s="344"/>
      <c r="BU161" s="344"/>
      <c r="BV161" s="344"/>
      <c r="BW161" s="315">
        <f t="shared" si="90"/>
        <v>0</v>
      </c>
      <c r="BX161" s="322"/>
      <c r="BY161" s="316"/>
    </row>
    <row r="162" spans="1:77" x14ac:dyDescent="0.25">
      <c r="A162" s="326"/>
      <c r="B162" s="307" t="str">
        <f t="shared" si="72"/>
        <v/>
      </c>
      <c r="C162" s="327"/>
      <c r="D162" s="307" t="str">
        <f t="shared" si="73"/>
        <v/>
      </c>
      <c r="E162" s="328"/>
      <c r="F162" s="329"/>
      <c r="G162" s="330" t="s">
        <v>86</v>
      </c>
      <c r="H162" s="308">
        <f t="shared" si="74"/>
        <v>0</v>
      </c>
      <c r="I162" s="323"/>
      <c r="J162" s="323"/>
      <c r="K162" s="309">
        <f t="shared" si="75"/>
        <v>0</v>
      </c>
      <c r="L162" s="328"/>
      <c r="M162" s="328"/>
      <c r="N162" s="328"/>
      <c r="O162" s="328"/>
      <c r="P162" s="331"/>
      <c r="Q162" s="331"/>
      <c r="R162" s="332"/>
      <c r="S162" s="333"/>
      <c r="T162" s="332"/>
      <c r="U162" s="333"/>
      <c r="V162" s="332"/>
      <c r="W162" s="333"/>
      <c r="X162" s="332"/>
      <c r="Y162" s="333"/>
      <c r="Z162" s="309">
        <f t="shared" si="76"/>
        <v>0</v>
      </c>
      <c r="AA162" s="310">
        <f t="shared" si="77"/>
        <v>0</v>
      </c>
      <c r="AB162" s="334"/>
      <c r="AC162" s="311">
        <f t="shared" si="70"/>
        <v>0</v>
      </c>
      <c r="AD162" s="312">
        <f t="shared" si="78"/>
        <v>0</v>
      </c>
      <c r="AE162" s="335"/>
      <c r="AF162" s="312">
        <f t="shared" si="79"/>
        <v>0</v>
      </c>
      <c r="AG162" s="326"/>
      <c r="AH162" s="313">
        <f t="shared" si="80"/>
        <v>0</v>
      </c>
      <c r="AI162" s="336"/>
      <c r="AJ162" s="313">
        <f t="shared" si="81"/>
        <v>0</v>
      </c>
      <c r="AK162" s="326"/>
      <c r="AL162" s="313">
        <f t="shared" si="82"/>
        <v>0</v>
      </c>
      <c r="AM162" s="345"/>
      <c r="AN162" s="313">
        <f t="shared" si="71"/>
        <v>0</v>
      </c>
      <c r="AO162" s="314">
        <f t="shared" si="83"/>
        <v>0</v>
      </c>
      <c r="AP162" s="315">
        <f>IF(OR(AND(B162="GRUP_A1",IF(IFERROR(MATCH(CONCATENATE("I",Tabel!$N$4),inst_performance,0),0)&gt;0,0,1)),B162="Grup_A5",B162="Grup_B1"),0,(AD162+AF162)*0.1)</f>
        <v>0</v>
      </c>
      <c r="AQ162" s="337"/>
      <c r="AR162" s="339"/>
      <c r="AS162" s="339"/>
      <c r="AT162" s="339"/>
      <c r="AU162" s="339"/>
      <c r="AV162" s="339"/>
      <c r="AW162" s="339"/>
      <c r="AX162" s="339"/>
      <c r="AY162" s="339"/>
      <c r="AZ162" s="339"/>
      <c r="BA162" s="339"/>
      <c r="BB162" s="339"/>
      <c r="BC162" s="339"/>
      <c r="BD162" s="339"/>
      <c r="BE162" s="339"/>
      <c r="BF162" s="339"/>
      <c r="BG162" s="315">
        <f t="shared" si="84"/>
        <v>0</v>
      </c>
      <c r="BH162" s="346">
        <f t="shared" si="85"/>
        <v>0</v>
      </c>
      <c r="BI162" s="315">
        <f t="shared" si="86"/>
        <v>0</v>
      </c>
      <c r="BJ162" s="341"/>
      <c r="BK162" s="315">
        <f t="shared" si="87"/>
        <v>0</v>
      </c>
      <c r="BL162" s="315">
        <f t="shared" si="88"/>
        <v>0</v>
      </c>
      <c r="BM162" s="340"/>
      <c r="BN162" s="342"/>
      <c r="BO162" s="343"/>
      <c r="BP162" s="340"/>
      <c r="BQ162" s="344"/>
      <c r="BR162" s="315">
        <f t="shared" si="89"/>
        <v>0</v>
      </c>
      <c r="BS162" s="344"/>
      <c r="BT162" s="344"/>
      <c r="BU162" s="344"/>
      <c r="BV162" s="344"/>
      <c r="BW162" s="315">
        <f t="shared" si="90"/>
        <v>0</v>
      </c>
      <c r="BX162" s="322"/>
      <c r="BY162" s="316"/>
    </row>
    <row r="163" spans="1:77" x14ac:dyDescent="0.25">
      <c r="A163" s="326"/>
      <c r="B163" s="307" t="str">
        <f t="shared" si="72"/>
        <v/>
      </c>
      <c r="C163" s="327"/>
      <c r="D163" s="307" t="str">
        <f t="shared" si="73"/>
        <v/>
      </c>
      <c r="E163" s="328"/>
      <c r="F163" s="329"/>
      <c r="G163" s="330" t="s">
        <v>86</v>
      </c>
      <c r="H163" s="308">
        <f t="shared" si="74"/>
        <v>0</v>
      </c>
      <c r="I163" s="323"/>
      <c r="J163" s="323"/>
      <c r="K163" s="309">
        <f t="shared" si="75"/>
        <v>0</v>
      </c>
      <c r="L163" s="328"/>
      <c r="M163" s="328"/>
      <c r="N163" s="328"/>
      <c r="O163" s="328"/>
      <c r="P163" s="331"/>
      <c r="Q163" s="331"/>
      <c r="R163" s="332"/>
      <c r="S163" s="333"/>
      <c r="T163" s="332"/>
      <c r="U163" s="333"/>
      <c r="V163" s="332"/>
      <c r="W163" s="333"/>
      <c r="X163" s="332"/>
      <c r="Y163" s="333"/>
      <c r="Z163" s="309">
        <f t="shared" si="76"/>
        <v>0</v>
      </c>
      <c r="AA163" s="310">
        <f t="shared" si="77"/>
        <v>0</v>
      </c>
      <c r="AB163" s="334"/>
      <c r="AC163" s="311">
        <f t="shared" si="70"/>
        <v>0</v>
      </c>
      <c r="AD163" s="312">
        <f t="shared" si="78"/>
        <v>0</v>
      </c>
      <c r="AE163" s="335"/>
      <c r="AF163" s="312">
        <f t="shared" si="79"/>
        <v>0</v>
      </c>
      <c r="AG163" s="326"/>
      <c r="AH163" s="313">
        <f t="shared" si="80"/>
        <v>0</v>
      </c>
      <c r="AI163" s="336"/>
      <c r="AJ163" s="313">
        <f t="shared" si="81"/>
        <v>0</v>
      </c>
      <c r="AK163" s="326"/>
      <c r="AL163" s="313">
        <f t="shared" si="82"/>
        <v>0</v>
      </c>
      <c r="AM163" s="345"/>
      <c r="AN163" s="313">
        <f t="shared" si="71"/>
        <v>0</v>
      </c>
      <c r="AO163" s="314">
        <f t="shared" si="83"/>
        <v>0</v>
      </c>
      <c r="AP163" s="315">
        <f>IF(OR(AND(B163="GRUP_A1",IF(IFERROR(MATCH(CONCATENATE("I",Tabel!$N$4),inst_performance,0),0)&gt;0,0,1)),B163="Grup_A5",B163="Grup_B1"),0,(AD163+AF163)*0.1)</f>
        <v>0</v>
      </c>
      <c r="AQ163" s="337"/>
      <c r="AR163" s="339"/>
      <c r="AS163" s="339"/>
      <c r="AT163" s="339"/>
      <c r="AU163" s="339"/>
      <c r="AV163" s="339"/>
      <c r="AW163" s="339"/>
      <c r="AX163" s="339"/>
      <c r="AY163" s="339"/>
      <c r="AZ163" s="339"/>
      <c r="BA163" s="339"/>
      <c r="BB163" s="339"/>
      <c r="BC163" s="339"/>
      <c r="BD163" s="339"/>
      <c r="BE163" s="339"/>
      <c r="BF163" s="339"/>
      <c r="BG163" s="315">
        <f t="shared" si="84"/>
        <v>0</v>
      </c>
      <c r="BH163" s="346">
        <f t="shared" si="85"/>
        <v>0</v>
      </c>
      <c r="BI163" s="315">
        <f t="shared" si="86"/>
        <v>0</v>
      </c>
      <c r="BJ163" s="341"/>
      <c r="BK163" s="315">
        <f t="shared" si="87"/>
        <v>0</v>
      </c>
      <c r="BL163" s="315">
        <f t="shared" si="88"/>
        <v>0</v>
      </c>
      <c r="BM163" s="340"/>
      <c r="BN163" s="342"/>
      <c r="BO163" s="343"/>
      <c r="BP163" s="340"/>
      <c r="BQ163" s="344"/>
      <c r="BR163" s="315">
        <f t="shared" si="89"/>
        <v>0</v>
      </c>
      <c r="BS163" s="344"/>
      <c r="BT163" s="344"/>
      <c r="BU163" s="344"/>
      <c r="BV163" s="344"/>
      <c r="BW163" s="315">
        <f t="shared" si="90"/>
        <v>0</v>
      </c>
      <c r="BX163" s="322"/>
      <c r="BY163" s="316"/>
    </row>
    <row r="164" spans="1:77" x14ac:dyDescent="0.25">
      <c r="A164" s="326"/>
      <c r="B164" s="307" t="str">
        <f t="shared" si="72"/>
        <v/>
      </c>
      <c r="C164" s="327"/>
      <c r="D164" s="307" t="str">
        <f t="shared" si="73"/>
        <v/>
      </c>
      <c r="E164" s="328"/>
      <c r="F164" s="329"/>
      <c r="G164" s="330" t="s">
        <v>86</v>
      </c>
      <c r="H164" s="308">
        <f t="shared" si="74"/>
        <v>0</v>
      </c>
      <c r="I164" s="323"/>
      <c r="J164" s="323"/>
      <c r="K164" s="309">
        <f t="shared" si="75"/>
        <v>0</v>
      </c>
      <c r="L164" s="328"/>
      <c r="M164" s="328"/>
      <c r="N164" s="328"/>
      <c r="O164" s="328"/>
      <c r="P164" s="331"/>
      <c r="Q164" s="331"/>
      <c r="R164" s="332"/>
      <c r="S164" s="333"/>
      <c r="T164" s="332"/>
      <c r="U164" s="333"/>
      <c r="V164" s="332"/>
      <c r="W164" s="333"/>
      <c r="X164" s="332"/>
      <c r="Y164" s="333"/>
      <c r="Z164" s="309">
        <f t="shared" si="76"/>
        <v>0</v>
      </c>
      <c r="AA164" s="310">
        <f t="shared" si="77"/>
        <v>0</v>
      </c>
      <c r="AB164" s="334"/>
      <c r="AC164" s="311">
        <f t="shared" si="70"/>
        <v>0</v>
      </c>
      <c r="AD164" s="312">
        <f t="shared" si="78"/>
        <v>0</v>
      </c>
      <c r="AE164" s="335"/>
      <c r="AF164" s="312">
        <f t="shared" si="79"/>
        <v>0</v>
      </c>
      <c r="AG164" s="326"/>
      <c r="AH164" s="313">
        <f t="shared" si="80"/>
        <v>0</v>
      </c>
      <c r="AI164" s="336"/>
      <c r="AJ164" s="313">
        <f t="shared" si="81"/>
        <v>0</v>
      </c>
      <c r="AK164" s="326"/>
      <c r="AL164" s="313">
        <f t="shared" si="82"/>
        <v>0</v>
      </c>
      <c r="AM164" s="345"/>
      <c r="AN164" s="313">
        <f t="shared" si="71"/>
        <v>0</v>
      </c>
      <c r="AO164" s="314">
        <f t="shared" si="83"/>
        <v>0</v>
      </c>
      <c r="AP164" s="315">
        <f>IF(OR(AND(B164="GRUP_A1",IF(IFERROR(MATCH(CONCATENATE("I",Tabel!$N$4),inst_performance,0),0)&gt;0,0,1)),B164="Grup_A5",B164="Grup_B1"),0,(AD164+AF164)*0.1)</f>
        <v>0</v>
      </c>
      <c r="AQ164" s="337"/>
      <c r="AR164" s="339"/>
      <c r="AS164" s="339"/>
      <c r="AT164" s="339"/>
      <c r="AU164" s="339"/>
      <c r="AV164" s="339"/>
      <c r="AW164" s="339"/>
      <c r="AX164" s="339"/>
      <c r="AY164" s="339"/>
      <c r="AZ164" s="339"/>
      <c r="BA164" s="339"/>
      <c r="BB164" s="339"/>
      <c r="BC164" s="339"/>
      <c r="BD164" s="339"/>
      <c r="BE164" s="339"/>
      <c r="BF164" s="339"/>
      <c r="BG164" s="315">
        <f t="shared" si="84"/>
        <v>0</v>
      </c>
      <c r="BH164" s="346">
        <f t="shared" si="85"/>
        <v>0</v>
      </c>
      <c r="BI164" s="315">
        <f t="shared" si="86"/>
        <v>0</v>
      </c>
      <c r="BJ164" s="341"/>
      <c r="BK164" s="315">
        <f t="shared" si="87"/>
        <v>0</v>
      </c>
      <c r="BL164" s="315">
        <f t="shared" si="88"/>
        <v>0</v>
      </c>
      <c r="BM164" s="340"/>
      <c r="BN164" s="342"/>
      <c r="BO164" s="343"/>
      <c r="BP164" s="340"/>
      <c r="BQ164" s="344"/>
      <c r="BR164" s="315">
        <f t="shared" si="89"/>
        <v>0</v>
      </c>
      <c r="BS164" s="344"/>
      <c r="BT164" s="344"/>
      <c r="BU164" s="344"/>
      <c r="BV164" s="344"/>
      <c r="BW164" s="315">
        <f t="shared" si="90"/>
        <v>0</v>
      </c>
      <c r="BX164" s="322"/>
      <c r="BY164" s="316"/>
    </row>
    <row r="165" spans="1:77" x14ac:dyDescent="0.25">
      <c r="A165" s="326"/>
      <c r="B165" s="307" t="str">
        <f t="shared" si="72"/>
        <v/>
      </c>
      <c r="C165" s="327"/>
      <c r="D165" s="307" t="str">
        <f t="shared" si="73"/>
        <v/>
      </c>
      <c r="E165" s="328"/>
      <c r="F165" s="329"/>
      <c r="G165" s="330" t="s">
        <v>86</v>
      </c>
      <c r="H165" s="308">
        <f t="shared" si="74"/>
        <v>0</v>
      </c>
      <c r="I165" s="323"/>
      <c r="J165" s="323"/>
      <c r="K165" s="309">
        <f t="shared" si="75"/>
        <v>0</v>
      </c>
      <c r="L165" s="328"/>
      <c r="M165" s="328"/>
      <c r="N165" s="328"/>
      <c r="O165" s="328"/>
      <c r="P165" s="331"/>
      <c r="Q165" s="331"/>
      <c r="R165" s="332"/>
      <c r="S165" s="333"/>
      <c r="T165" s="332"/>
      <c r="U165" s="333"/>
      <c r="V165" s="332"/>
      <c r="W165" s="333"/>
      <c r="X165" s="332"/>
      <c r="Y165" s="333"/>
      <c r="Z165" s="309">
        <f t="shared" si="76"/>
        <v>0</v>
      </c>
      <c r="AA165" s="310">
        <f t="shared" si="77"/>
        <v>0</v>
      </c>
      <c r="AB165" s="334"/>
      <c r="AC165" s="311">
        <f t="shared" si="70"/>
        <v>0</v>
      </c>
      <c r="AD165" s="312">
        <f t="shared" si="78"/>
        <v>0</v>
      </c>
      <c r="AE165" s="335"/>
      <c r="AF165" s="312">
        <f t="shared" si="79"/>
        <v>0</v>
      </c>
      <c r="AG165" s="326"/>
      <c r="AH165" s="313">
        <f t="shared" si="80"/>
        <v>0</v>
      </c>
      <c r="AI165" s="336"/>
      <c r="AJ165" s="313">
        <f t="shared" si="81"/>
        <v>0</v>
      </c>
      <c r="AK165" s="326"/>
      <c r="AL165" s="313">
        <f t="shared" si="82"/>
        <v>0</v>
      </c>
      <c r="AM165" s="345"/>
      <c r="AN165" s="313">
        <f t="shared" si="71"/>
        <v>0</v>
      </c>
      <c r="AO165" s="314">
        <f t="shared" si="83"/>
        <v>0</v>
      </c>
      <c r="AP165" s="315">
        <f>IF(OR(AND(B165="GRUP_A1",IF(IFERROR(MATCH(CONCATENATE("I",Tabel!$N$4),inst_performance,0),0)&gt;0,0,1)),B165="Grup_A5",B165="Grup_B1"),0,(AD165+AF165)*0.1)</f>
        <v>0</v>
      </c>
      <c r="AQ165" s="337"/>
      <c r="AR165" s="339"/>
      <c r="AS165" s="339"/>
      <c r="AT165" s="339"/>
      <c r="AU165" s="339"/>
      <c r="AV165" s="339"/>
      <c r="AW165" s="339"/>
      <c r="AX165" s="339"/>
      <c r="AY165" s="339"/>
      <c r="AZ165" s="339"/>
      <c r="BA165" s="339"/>
      <c r="BB165" s="339"/>
      <c r="BC165" s="339"/>
      <c r="BD165" s="339"/>
      <c r="BE165" s="339"/>
      <c r="BF165" s="339"/>
      <c r="BG165" s="315">
        <f t="shared" si="84"/>
        <v>0</v>
      </c>
      <c r="BH165" s="346">
        <f t="shared" si="85"/>
        <v>0</v>
      </c>
      <c r="BI165" s="315">
        <f t="shared" si="86"/>
        <v>0</v>
      </c>
      <c r="BJ165" s="341"/>
      <c r="BK165" s="315">
        <f t="shared" si="87"/>
        <v>0</v>
      </c>
      <c r="BL165" s="315">
        <f t="shared" si="88"/>
        <v>0</v>
      </c>
      <c r="BM165" s="340"/>
      <c r="BN165" s="342"/>
      <c r="BO165" s="343"/>
      <c r="BP165" s="340"/>
      <c r="BQ165" s="344"/>
      <c r="BR165" s="315">
        <f t="shared" si="89"/>
        <v>0</v>
      </c>
      <c r="BS165" s="344"/>
      <c r="BT165" s="344"/>
      <c r="BU165" s="344"/>
      <c r="BV165" s="344"/>
      <c r="BW165" s="315">
        <f t="shared" si="90"/>
        <v>0</v>
      </c>
      <c r="BX165" s="322"/>
      <c r="BY165" s="316"/>
    </row>
    <row r="166" spans="1:77" x14ac:dyDescent="0.25">
      <c r="A166" s="326"/>
      <c r="B166" s="307" t="str">
        <f t="shared" si="72"/>
        <v/>
      </c>
      <c r="C166" s="327"/>
      <c r="D166" s="307" t="str">
        <f t="shared" si="73"/>
        <v/>
      </c>
      <c r="E166" s="328"/>
      <c r="F166" s="329"/>
      <c r="G166" s="330" t="s">
        <v>86</v>
      </c>
      <c r="H166" s="308">
        <f t="shared" si="74"/>
        <v>0</v>
      </c>
      <c r="I166" s="323"/>
      <c r="J166" s="323"/>
      <c r="K166" s="309">
        <f t="shared" si="75"/>
        <v>0</v>
      </c>
      <c r="L166" s="328"/>
      <c r="M166" s="328"/>
      <c r="N166" s="328"/>
      <c r="O166" s="328"/>
      <c r="P166" s="331"/>
      <c r="Q166" s="331"/>
      <c r="R166" s="332"/>
      <c r="S166" s="333"/>
      <c r="T166" s="332"/>
      <c r="U166" s="333"/>
      <c r="V166" s="332"/>
      <c r="W166" s="333"/>
      <c r="X166" s="332"/>
      <c r="Y166" s="333"/>
      <c r="Z166" s="309">
        <f t="shared" si="76"/>
        <v>0</v>
      </c>
      <c r="AA166" s="310">
        <f t="shared" si="77"/>
        <v>0</v>
      </c>
      <c r="AB166" s="334"/>
      <c r="AC166" s="311">
        <f t="shared" si="70"/>
        <v>0</v>
      </c>
      <c r="AD166" s="312">
        <f t="shared" si="78"/>
        <v>0</v>
      </c>
      <c r="AE166" s="335"/>
      <c r="AF166" s="312">
        <f t="shared" si="79"/>
        <v>0</v>
      </c>
      <c r="AG166" s="326"/>
      <c r="AH166" s="313">
        <f t="shared" si="80"/>
        <v>0</v>
      </c>
      <c r="AI166" s="336"/>
      <c r="AJ166" s="313">
        <f t="shared" si="81"/>
        <v>0</v>
      </c>
      <c r="AK166" s="326"/>
      <c r="AL166" s="313">
        <f t="shared" si="82"/>
        <v>0</v>
      </c>
      <c r="AM166" s="345"/>
      <c r="AN166" s="313">
        <f t="shared" si="71"/>
        <v>0</v>
      </c>
      <c r="AO166" s="314">
        <f t="shared" si="83"/>
        <v>0</v>
      </c>
      <c r="AP166" s="315">
        <f>IF(OR(AND(B166="GRUP_A1",IF(IFERROR(MATCH(CONCATENATE("I",Tabel!$N$4),inst_performance,0),0)&gt;0,0,1)),B166="Grup_A5",B166="Grup_B1"),0,(AD166+AF166)*0.1)</f>
        <v>0</v>
      </c>
      <c r="AQ166" s="337"/>
      <c r="AR166" s="339"/>
      <c r="AS166" s="339"/>
      <c r="AT166" s="339"/>
      <c r="AU166" s="339"/>
      <c r="AV166" s="339"/>
      <c r="AW166" s="339"/>
      <c r="AX166" s="339"/>
      <c r="AY166" s="339"/>
      <c r="AZ166" s="339"/>
      <c r="BA166" s="339"/>
      <c r="BB166" s="339"/>
      <c r="BC166" s="339"/>
      <c r="BD166" s="339"/>
      <c r="BE166" s="339"/>
      <c r="BF166" s="339"/>
      <c r="BG166" s="315">
        <f t="shared" si="84"/>
        <v>0</v>
      </c>
      <c r="BH166" s="346">
        <f t="shared" si="85"/>
        <v>0</v>
      </c>
      <c r="BI166" s="315">
        <f t="shared" si="86"/>
        <v>0</v>
      </c>
      <c r="BJ166" s="341"/>
      <c r="BK166" s="315">
        <f t="shared" si="87"/>
        <v>0</v>
      </c>
      <c r="BL166" s="315">
        <f t="shared" si="88"/>
        <v>0</v>
      </c>
      <c r="BM166" s="340"/>
      <c r="BN166" s="342"/>
      <c r="BO166" s="343"/>
      <c r="BP166" s="340"/>
      <c r="BQ166" s="344"/>
      <c r="BR166" s="315">
        <f t="shared" si="89"/>
        <v>0</v>
      </c>
      <c r="BS166" s="344"/>
      <c r="BT166" s="344"/>
      <c r="BU166" s="344"/>
      <c r="BV166" s="344"/>
      <c r="BW166" s="315">
        <f t="shared" si="90"/>
        <v>0</v>
      </c>
      <c r="BX166" s="322"/>
      <c r="BY166" s="316"/>
    </row>
    <row r="167" spans="1:77" x14ac:dyDescent="0.25">
      <c r="A167" s="326"/>
      <c r="B167" s="307" t="str">
        <f t="shared" si="72"/>
        <v/>
      </c>
      <c r="C167" s="327"/>
      <c r="D167" s="307" t="str">
        <f t="shared" si="73"/>
        <v/>
      </c>
      <c r="E167" s="328"/>
      <c r="F167" s="329"/>
      <c r="G167" s="330" t="s">
        <v>86</v>
      </c>
      <c r="H167" s="308">
        <f t="shared" si="74"/>
        <v>0</v>
      </c>
      <c r="I167" s="323"/>
      <c r="J167" s="323"/>
      <c r="K167" s="309">
        <f t="shared" si="75"/>
        <v>0</v>
      </c>
      <c r="L167" s="328"/>
      <c r="M167" s="328"/>
      <c r="N167" s="328"/>
      <c r="O167" s="328"/>
      <c r="P167" s="331"/>
      <c r="Q167" s="331"/>
      <c r="R167" s="332"/>
      <c r="S167" s="333"/>
      <c r="T167" s="332"/>
      <c r="U167" s="333"/>
      <c r="V167" s="332"/>
      <c r="W167" s="333"/>
      <c r="X167" s="332"/>
      <c r="Y167" s="333"/>
      <c r="Z167" s="309">
        <f t="shared" si="76"/>
        <v>0</v>
      </c>
      <c r="AA167" s="310">
        <f t="shared" si="77"/>
        <v>0</v>
      </c>
      <c r="AB167" s="334"/>
      <c r="AC167" s="311">
        <f t="shared" si="70"/>
        <v>0</v>
      </c>
      <c r="AD167" s="312">
        <f t="shared" si="78"/>
        <v>0</v>
      </c>
      <c r="AE167" s="335"/>
      <c r="AF167" s="312">
        <f t="shared" si="79"/>
        <v>0</v>
      </c>
      <c r="AG167" s="326"/>
      <c r="AH167" s="313">
        <f t="shared" si="80"/>
        <v>0</v>
      </c>
      <c r="AI167" s="336"/>
      <c r="AJ167" s="313">
        <f t="shared" si="81"/>
        <v>0</v>
      </c>
      <c r="AK167" s="326"/>
      <c r="AL167" s="313">
        <f t="shared" si="82"/>
        <v>0</v>
      </c>
      <c r="AM167" s="345"/>
      <c r="AN167" s="313">
        <f t="shared" si="71"/>
        <v>0</v>
      </c>
      <c r="AO167" s="314">
        <f t="shared" si="83"/>
        <v>0</v>
      </c>
      <c r="AP167" s="315">
        <f>IF(OR(AND(B167="GRUP_A1",IF(IFERROR(MATCH(CONCATENATE("I",Tabel!$N$4),inst_performance,0),0)&gt;0,0,1)),B167="Grup_A5",B167="Grup_B1"),0,(AD167+AF167)*0.1)</f>
        <v>0</v>
      </c>
      <c r="AQ167" s="337"/>
      <c r="AR167" s="339"/>
      <c r="AS167" s="339"/>
      <c r="AT167" s="339"/>
      <c r="AU167" s="339"/>
      <c r="AV167" s="339"/>
      <c r="AW167" s="339"/>
      <c r="AX167" s="339"/>
      <c r="AY167" s="339"/>
      <c r="AZ167" s="339"/>
      <c r="BA167" s="339"/>
      <c r="BB167" s="339"/>
      <c r="BC167" s="339"/>
      <c r="BD167" s="339"/>
      <c r="BE167" s="339"/>
      <c r="BF167" s="339"/>
      <c r="BG167" s="315">
        <f t="shared" si="84"/>
        <v>0</v>
      </c>
      <c r="BH167" s="346">
        <f t="shared" si="85"/>
        <v>0</v>
      </c>
      <c r="BI167" s="315">
        <f t="shared" si="86"/>
        <v>0</v>
      </c>
      <c r="BJ167" s="341"/>
      <c r="BK167" s="315">
        <f t="shared" si="87"/>
        <v>0</v>
      </c>
      <c r="BL167" s="315">
        <f t="shared" si="88"/>
        <v>0</v>
      </c>
      <c r="BM167" s="340"/>
      <c r="BN167" s="342"/>
      <c r="BO167" s="343"/>
      <c r="BP167" s="340"/>
      <c r="BQ167" s="344"/>
      <c r="BR167" s="315">
        <f t="shared" si="89"/>
        <v>0</v>
      </c>
      <c r="BS167" s="344"/>
      <c r="BT167" s="344"/>
      <c r="BU167" s="344"/>
      <c r="BV167" s="344"/>
      <c r="BW167" s="315">
        <f t="shared" si="90"/>
        <v>0</v>
      </c>
      <c r="BX167" s="322"/>
      <c r="BY167" s="316"/>
    </row>
    <row r="168" spans="1:77" x14ac:dyDescent="0.25">
      <c r="A168" s="326"/>
      <c r="B168" s="307" t="str">
        <f t="shared" si="72"/>
        <v/>
      </c>
      <c r="C168" s="327"/>
      <c r="D168" s="307" t="str">
        <f t="shared" si="73"/>
        <v/>
      </c>
      <c r="E168" s="328"/>
      <c r="F168" s="329"/>
      <c r="G168" s="330" t="s">
        <v>86</v>
      </c>
      <c r="H168" s="308">
        <f t="shared" si="74"/>
        <v>0</v>
      </c>
      <c r="I168" s="323"/>
      <c r="J168" s="323"/>
      <c r="K168" s="309">
        <f t="shared" si="75"/>
        <v>0</v>
      </c>
      <c r="L168" s="328"/>
      <c r="M168" s="328"/>
      <c r="N168" s="328"/>
      <c r="O168" s="328"/>
      <c r="P168" s="331"/>
      <c r="Q168" s="331"/>
      <c r="R168" s="332"/>
      <c r="S168" s="333"/>
      <c r="T168" s="332"/>
      <c r="U168" s="333"/>
      <c r="V168" s="332"/>
      <c r="W168" s="333"/>
      <c r="X168" s="332"/>
      <c r="Y168" s="333"/>
      <c r="Z168" s="309">
        <f t="shared" si="76"/>
        <v>0</v>
      </c>
      <c r="AA168" s="310">
        <f t="shared" si="77"/>
        <v>0</v>
      </c>
      <c r="AB168" s="334"/>
      <c r="AC168" s="311">
        <f t="shared" si="70"/>
        <v>0</v>
      </c>
      <c r="AD168" s="312">
        <f t="shared" si="78"/>
        <v>0</v>
      </c>
      <c r="AE168" s="335"/>
      <c r="AF168" s="312">
        <f t="shared" si="79"/>
        <v>0</v>
      </c>
      <c r="AG168" s="326"/>
      <c r="AH168" s="313">
        <f t="shared" si="80"/>
        <v>0</v>
      </c>
      <c r="AI168" s="336"/>
      <c r="AJ168" s="313">
        <f t="shared" si="81"/>
        <v>0</v>
      </c>
      <c r="AK168" s="326"/>
      <c r="AL168" s="313">
        <f t="shared" si="82"/>
        <v>0</v>
      </c>
      <c r="AM168" s="345"/>
      <c r="AN168" s="313">
        <f t="shared" si="71"/>
        <v>0</v>
      </c>
      <c r="AO168" s="314">
        <f t="shared" si="83"/>
        <v>0</v>
      </c>
      <c r="AP168" s="315">
        <f>IF(OR(AND(B168="GRUP_A1",IF(IFERROR(MATCH(CONCATENATE("I",Tabel!$N$4),inst_performance,0),0)&gt;0,0,1)),B168="Grup_A5",B168="Grup_B1"),0,(AD168+AF168)*0.1)</f>
        <v>0</v>
      </c>
      <c r="AQ168" s="337"/>
      <c r="AR168" s="339"/>
      <c r="AS168" s="339"/>
      <c r="AT168" s="339"/>
      <c r="AU168" s="339"/>
      <c r="AV168" s="339"/>
      <c r="AW168" s="339"/>
      <c r="AX168" s="339"/>
      <c r="AY168" s="339"/>
      <c r="AZ168" s="339"/>
      <c r="BA168" s="339"/>
      <c r="BB168" s="339"/>
      <c r="BC168" s="339"/>
      <c r="BD168" s="339"/>
      <c r="BE168" s="339"/>
      <c r="BF168" s="339"/>
      <c r="BG168" s="315">
        <f t="shared" si="84"/>
        <v>0</v>
      </c>
      <c r="BH168" s="346">
        <f t="shared" si="85"/>
        <v>0</v>
      </c>
      <c r="BI168" s="315">
        <f t="shared" si="86"/>
        <v>0</v>
      </c>
      <c r="BJ168" s="341"/>
      <c r="BK168" s="315">
        <f t="shared" si="87"/>
        <v>0</v>
      </c>
      <c r="BL168" s="315">
        <f t="shared" si="88"/>
        <v>0</v>
      </c>
      <c r="BM168" s="340"/>
      <c r="BN168" s="342"/>
      <c r="BO168" s="343"/>
      <c r="BP168" s="340"/>
      <c r="BQ168" s="344"/>
      <c r="BR168" s="315">
        <f t="shared" si="89"/>
        <v>0</v>
      </c>
      <c r="BS168" s="344"/>
      <c r="BT168" s="344"/>
      <c r="BU168" s="344"/>
      <c r="BV168" s="344"/>
      <c r="BW168" s="315">
        <f t="shared" si="90"/>
        <v>0</v>
      </c>
      <c r="BX168" s="322"/>
      <c r="BY168" s="316"/>
    </row>
    <row r="169" spans="1:77" x14ac:dyDescent="0.25">
      <c r="A169" s="326"/>
      <c r="B169" s="307" t="str">
        <f t="shared" si="72"/>
        <v/>
      </c>
      <c r="C169" s="327"/>
      <c r="D169" s="307" t="str">
        <f t="shared" si="73"/>
        <v/>
      </c>
      <c r="E169" s="328"/>
      <c r="F169" s="329"/>
      <c r="G169" s="330" t="s">
        <v>86</v>
      </c>
      <c r="H169" s="308">
        <f t="shared" si="74"/>
        <v>0</v>
      </c>
      <c r="I169" s="323"/>
      <c r="J169" s="323"/>
      <c r="K169" s="309">
        <f t="shared" si="75"/>
        <v>0</v>
      </c>
      <c r="L169" s="328"/>
      <c r="M169" s="328"/>
      <c r="N169" s="328"/>
      <c r="O169" s="328"/>
      <c r="P169" s="331"/>
      <c r="Q169" s="331"/>
      <c r="R169" s="332"/>
      <c r="S169" s="333"/>
      <c r="T169" s="332"/>
      <c r="U169" s="333"/>
      <c r="V169" s="332"/>
      <c r="W169" s="333"/>
      <c r="X169" s="332"/>
      <c r="Y169" s="333"/>
      <c r="Z169" s="309">
        <f t="shared" si="76"/>
        <v>0</v>
      </c>
      <c r="AA169" s="310">
        <f t="shared" si="77"/>
        <v>0</v>
      </c>
      <c r="AB169" s="334"/>
      <c r="AC169" s="311">
        <f t="shared" si="70"/>
        <v>0</v>
      </c>
      <c r="AD169" s="312">
        <f t="shared" si="78"/>
        <v>0</v>
      </c>
      <c r="AE169" s="335"/>
      <c r="AF169" s="312">
        <f t="shared" si="79"/>
        <v>0</v>
      </c>
      <c r="AG169" s="326"/>
      <c r="AH169" s="313">
        <f t="shared" si="80"/>
        <v>0</v>
      </c>
      <c r="AI169" s="336"/>
      <c r="AJ169" s="313">
        <f t="shared" si="81"/>
        <v>0</v>
      </c>
      <c r="AK169" s="326"/>
      <c r="AL169" s="313">
        <f t="shared" si="82"/>
        <v>0</v>
      </c>
      <c r="AM169" s="345"/>
      <c r="AN169" s="313">
        <f t="shared" si="71"/>
        <v>0</v>
      </c>
      <c r="AO169" s="314">
        <f t="shared" si="83"/>
        <v>0</v>
      </c>
      <c r="AP169" s="315">
        <f>IF(OR(AND(B169="GRUP_A1",IF(IFERROR(MATCH(CONCATENATE("I",Tabel!$N$4),inst_performance,0),0)&gt;0,0,1)),B169="Grup_A5",B169="Grup_B1"),0,(AD169+AF169)*0.1)</f>
        <v>0</v>
      </c>
      <c r="AQ169" s="337"/>
      <c r="AR169" s="339"/>
      <c r="AS169" s="339"/>
      <c r="AT169" s="339"/>
      <c r="AU169" s="339"/>
      <c r="AV169" s="339"/>
      <c r="AW169" s="339"/>
      <c r="AX169" s="339"/>
      <c r="AY169" s="339"/>
      <c r="AZ169" s="339"/>
      <c r="BA169" s="339"/>
      <c r="BB169" s="339"/>
      <c r="BC169" s="339"/>
      <c r="BD169" s="339"/>
      <c r="BE169" s="339"/>
      <c r="BF169" s="339"/>
      <c r="BG169" s="315">
        <f t="shared" si="84"/>
        <v>0</v>
      </c>
      <c r="BH169" s="346">
        <f t="shared" si="85"/>
        <v>0</v>
      </c>
      <c r="BI169" s="315">
        <f t="shared" si="86"/>
        <v>0</v>
      </c>
      <c r="BJ169" s="341"/>
      <c r="BK169" s="315">
        <f t="shared" si="87"/>
        <v>0</v>
      </c>
      <c r="BL169" s="315">
        <f t="shared" si="88"/>
        <v>0</v>
      </c>
      <c r="BM169" s="340"/>
      <c r="BN169" s="342"/>
      <c r="BO169" s="343"/>
      <c r="BP169" s="340"/>
      <c r="BQ169" s="344"/>
      <c r="BR169" s="315">
        <f t="shared" si="89"/>
        <v>0</v>
      </c>
      <c r="BS169" s="344"/>
      <c r="BT169" s="344"/>
      <c r="BU169" s="344"/>
      <c r="BV169" s="344"/>
      <c r="BW169" s="315">
        <f t="shared" si="90"/>
        <v>0</v>
      </c>
      <c r="BX169" s="322"/>
      <c r="BY169" s="316"/>
    </row>
    <row r="170" spans="1:77" x14ac:dyDescent="0.25">
      <c r="A170" s="326"/>
      <c r="B170" s="307" t="str">
        <f t="shared" si="72"/>
        <v/>
      </c>
      <c r="C170" s="327"/>
      <c r="D170" s="307" t="str">
        <f t="shared" si="73"/>
        <v/>
      </c>
      <c r="E170" s="328"/>
      <c r="F170" s="329"/>
      <c r="G170" s="330" t="s">
        <v>86</v>
      </c>
      <c r="H170" s="308">
        <f t="shared" si="74"/>
        <v>0</v>
      </c>
      <c r="I170" s="323"/>
      <c r="J170" s="323"/>
      <c r="K170" s="309">
        <f t="shared" si="75"/>
        <v>0</v>
      </c>
      <c r="L170" s="328"/>
      <c r="M170" s="328"/>
      <c r="N170" s="328"/>
      <c r="O170" s="328"/>
      <c r="P170" s="331"/>
      <c r="Q170" s="331"/>
      <c r="R170" s="332"/>
      <c r="S170" s="333"/>
      <c r="T170" s="332"/>
      <c r="U170" s="333"/>
      <c r="V170" s="332"/>
      <c r="W170" s="333"/>
      <c r="X170" s="332"/>
      <c r="Y170" s="333"/>
      <c r="Z170" s="309">
        <f t="shared" si="76"/>
        <v>0</v>
      </c>
      <c r="AA170" s="310">
        <f t="shared" si="77"/>
        <v>0</v>
      </c>
      <c r="AB170" s="334"/>
      <c r="AC170" s="311">
        <f t="shared" si="70"/>
        <v>0</v>
      </c>
      <c r="AD170" s="312">
        <f t="shared" si="78"/>
        <v>0</v>
      </c>
      <c r="AE170" s="335"/>
      <c r="AF170" s="312">
        <f t="shared" si="79"/>
        <v>0</v>
      </c>
      <c r="AG170" s="326"/>
      <c r="AH170" s="313">
        <f t="shared" si="80"/>
        <v>0</v>
      </c>
      <c r="AI170" s="336"/>
      <c r="AJ170" s="313">
        <f t="shared" si="81"/>
        <v>0</v>
      </c>
      <c r="AK170" s="326"/>
      <c r="AL170" s="313">
        <f t="shared" si="82"/>
        <v>0</v>
      </c>
      <c r="AM170" s="345"/>
      <c r="AN170" s="313">
        <f t="shared" si="71"/>
        <v>0</v>
      </c>
      <c r="AO170" s="314">
        <f t="shared" si="83"/>
        <v>0</v>
      </c>
      <c r="AP170" s="315">
        <f>IF(OR(AND(B170="GRUP_A1",IF(IFERROR(MATCH(CONCATENATE("I",Tabel!$N$4),inst_performance,0),0)&gt;0,0,1)),B170="Grup_A5",B170="Grup_B1"),0,(AD170+AF170)*0.1)</f>
        <v>0</v>
      </c>
      <c r="AQ170" s="337"/>
      <c r="AR170" s="339"/>
      <c r="AS170" s="339"/>
      <c r="AT170" s="339"/>
      <c r="AU170" s="339"/>
      <c r="AV170" s="339"/>
      <c r="AW170" s="339"/>
      <c r="AX170" s="339"/>
      <c r="AY170" s="339"/>
      <c r="AZ170" s="339"/>
      <c r="BA170" s="339"/>
      <c r="BB170" s="339"/>
      <c r="BC170" s="339"/>
      <c r="BD170" s="339"/>
      <c r="BE170" s="339"/>
      <c r="BF170" s="339"/>
      <c r="BG170" s="315">
        <f t="shared" si="84"/>
        <v>0</v>
      </c>
      <c r="BH170" s="346">
        <f t="shared" si="85"/>
        <v>0</v>
      </c>
      <c r="BI170" s="315">
        <f t="shared" si="86"/>
        <v>0</v>
      </c>
      <c r="BJ170" s="341"/>
      <c r="BK170" s="315">
        <f t="shared" si="87"/>
        <v>0</v>
      </c>
      <c r="BL170" s="315">
        <f t="shared" si="88"/>
        <v>0</v>
      </c>
      <c r="BM170" s="340"/>
      <c r="BN170" s="342"/>
      <c r="BO170" s="343"/>
      <c r="BP170" s="340"/>
      <c r="BQ170" s="344"/>
      <c r="BR170" s="315">
        <f t="shared" si="89"/>
        <v>0</v>
      </c>
      <c r="BS170" s="344"/>
      <c r="BT170" s="344"/>
      <c r="BU170" s="344"/>
      <c r="BV170" s="344"/>
      <c r="BW170" s="315">
        <f t="shared" si="90"/>
        <v>0</v>
      </c>
      <c r="BX170" s="322"/>
      <c r="BY170" s="316"/>
    </row>
    <row r="171" spans="1:77" x14ac:dyDescent="0.25">
      <c r="A171" s="326"/>
      <c r="B171" s="307" t="str">
        <f t="shared" si="72"/>
        <v/>
      </c>
      <c r="C171" s="327"/>
      <c r="D171" s="307" t="str">
        <f t="shared" si="73"/>
        <v/>
      </c>
      <c r="E171" s="328"/>
      <c r="F171" s="329"/>
      <c r="G171" s="330" t="s">
        <v>86</v>
      </c>
      <c r="H171" s="308">
        <f t="shared" si="74"/>
        <v>0</v>
      </c>
      <c r="I171" s="323"/>
      <c r="J171" s="323"/>
      <c r="K171" s="309">
        <f t="shared" si="75"/>
        <v>0</v>
      </c>
      <c r="L171" s="328"/>
      <c r="M171" s="328"/>
      <c r="N171" s="328"/>
      <c r="O171" s="328"/>
      <c r="P171" s="331"/>
      <c r="Q171" s="331"/>
      <c r="R171" s="332"/>
      <c r="S171" s="333"/>
      <c r="T171" s="332"/>
      <c r="U171" s="333"/>
      <c r="V171" s="332"/>
      <c r="W171" s="333"/>
      <c r="X171" s="332"/>
      <c r="Y171" s="333"/>
      <c r="Z171" s="309">
        <f t="shared" si="76"/>
        <v>0</v>
      </c>
      <c r="AA171" s="310">
        <f t="shared" si="77"/>
        <v>0</v>
      </c>
      <c r="AB171" s="334"/>
      <c r="AC171" s="311">
        <f t="shared" si="70"/>
        <v>0</v>
      </c>
      <c r="AD171" s="312">
        <f t="shared" si="78"/>
        <v>0</v>
      </c>
      <c r="AE171" s="335"/>
      <c r="AF171" s="312">
        <f t="shared" si="79"/>
        <v>0</v>
      </c>
      <c r="AG171" s="326"/>
      <c r="AH171" s="313">
        <f t="shared" si="80"/>
        <v>0</v>
      </c>
      <c r="AI171" s="336"/>
      <c r="AJ171" s="313">
        <f t="shared" si="81"/>
        <v>0</v>
      </c>
      <c r="AK171" s="326"/>
      <c r="AL171" s="313">
        <f t="shared" si="82"/>
        <v>0</v>
      </c>
      <c r="AM171" s="345"/>
      <c r="AN171" s="313">
        <f t="shared" si="71"/>
        <v>0</v>
      </c>
      <c r="AO171" s="314">
        <f t="shared" si="83"/>
        <v>0</v>
      </c>
      <c r="AP171" s="315">
        <f>IF(OR(AND(B171="GRUP_A1",IF(IFERROR(MATCH(CONCATENATE("I",Tabel!$N$4),inst_performance,0),0)&gt;0,0,1)),B171="Grup_A5",B171="Grup_B1"),0,(AD171+AF171)*0.1)</f>
        <v>0</v>
      </c>
      <c r="AQ171" s="337"/>
      <c r="AR171" s="339"/>
      <c r="AS171" s="339"/>
      <c r="AT171" s="339"/>
      <c r="AU171" s="339"/>
      <c r="AV171" s="339"/>
      <c r="AW171" s="339"/>
      <c r="AX171" s="339"/>
      <c r="AY171" s="339"/>
      <c r="AZ171" s="339"/>
      <c r="BA171" s="339"/>
      <c r="BB171" s="339"/>
      <c r="BC171" s="339"/>
      <c r="BD171" s="339"/>
      <c r="BE171" s="339"/>
      <c r="BF171" s="339"/>
      <c r="BG171" s="315">
        <f t="shared" si="84"/>
        <v>0</v>
      </c>
      <c r="BH171" s="346">
        <f t="shared" si="85"/>
        <v>0</v>
      </c>
      <c r="BI171" s="315">
        <f t="shared" si="86"/>
        <v>0</v>
      </c>
      <c r="BJ171" s="341"/>
      <c r="BK171" s="315">
        <f t="shared" si="87"/>
        <v>0</v>
      </c>
      <c r="BL171" s="315">
        <f t="shared" si="88"/>
        <v>0</v>
      </c>
      <c r="BM171" s="340"/>
      <c r="BN171" s="342"/>
      <c r="BO171" s="343"/>
      <c r="BP171" s="340"/>
      <c r="BQ171" s="344"/>
      <c r="BR171" s="315">
        <f t="shared" si="89"/>
        <v>0</v>
      </c>
      <c r="BS171" s="344"/>
      <c r="BT171" s="344"/>
      <c r="BU171" s="344"/>
      <c r="BV171" s="344"/>
      <c r="BW171" s="315">
        <f t="shared" si="90"/>
        <v>0</v>
      </c>
      <c r="BX171" s="322"/>
      <c r="BY171" s="316"/>
    </row>
    <row r="172" spans="1:77" x14ac:dyDescent="0.25">
      <c r="A172" s="326"/>
      <c r="B172" s="307" t="str">
        <f t="shared" si="72"/>
        <v/>
      </c>
      <c r="C172" s="327"/>
      <c r="D172" s="307" t="str">
        <f t="shared" si="73"/>
        <v/>
      </c>
      <c r="E172" s="328"/>
      <c r="F172" s="329"/>
      <c r="G172" s="330" t="s">
        <v>86</v>
      </c>
      <c r="H172" s="308">
        <f t="shared" si="74"/>
        <v>0</v>
      </c>
      <c r="I172" s="323"/>
      <c r="J172" s="323"/>
      <c r="K172" s="309">
        <f t="shared" si="75"/>
        <v>0</v>
      </c>
      <c r="L172" s="328"/>
      <c r="M172" s="328"/>
      <c r="N172" s="328"/>
      <c r="O172" s="328"/>
      <c r="P172" s="331"/>
      <c r="Q172" s="331"/>
      <c r="R172" s="332"/>
      <c r="S172" s="333"/>
      <c r="T172" s="332"/>
      <c r="U172" s="333"/>
      <c r="V172" s="332"/>
      <c r="W172" s="333"/>
      <c r="X172" s="332"/>
      <c r="Y172" s="333"/>
      <c r="Z172" s="309">
        <f t="shared" si="76"/>
        <v>0</v>
      </c>
      <c r="AA172" s="310">
        <f t="shared" si="77"/>
        <v>0</v>
      </c>
      <c r="AB172" s="334"/>
      <c r="AC172" s="311">
        <f t="shared" si="70"/>
        <v>0</v>
      </c>
      <c r="AD172" s="312">
        <f t="shared" si="78"/>
        <v>0</v>
      </c>
      <c r="AE172" s="335"/>
      <c r="AF172" s="312">
        <f t="shared" si="79"/>
        <v>0</v>
      </c>
      <c r="AG172" s="326"/>
      <c r="AH172" s="313">
        <f t="shared" si="80"/>
        <v>0</v>
      </c>
      <c r="AI172" s="336"/>
      <c r="AJ172" s="313">
        <f t="shared" si="81"/>
        <v>0</v>
      </c>
      <c r="AK172" s="326"/>
      <c r="AL172" s="313">
        <f t="shared" si="82"/>
        <v>0</v>
      </c>
      <c r="AM172" s="345"/>
      <c r="AN172" s="313">
        <f t="shared" si="71"/>
        <v>0</v>
      </c>
      <c r="AO172" s="314">
        <f t="shared" si="83"/>
        <v>0</v>
      </c>
      <c r="AP172" s="315">
        <f>IF(OR(AND(B172="GRUP_A1",IF(IFERROR(MATCH(CONCATENATE("I",Tabel!$N$4),inst_performance,0),0)&gt;0,0,1)),B172="Grup_A5",B172="Grup_B1"),0,(AD172+AF172)*0.1)</f>
        <v>0</v>
      </c>
      <c r="AQ172" s="337"/>
      <c r="AR172" s="339"/>
      <c r="AS172" s="339"/>
      <c r="AT172" s="339"/>
      <c r="AU172" s="339"/>
      <c r="AV172" s="339"/>
      <c r="AW172" s="339"/>
      <c r="AX172" s="339"/>
      <c r="AY172" s="339"/>
      <c r="AZ172" s="339"/>
      <c r="BA172" s="339"/>
      <c r="BB172" s="339"/>
      <c r="BC172" s="339"/>
      <c r="BD172" s="339"/>
      <c r="BE172" s="339"/>
      <c r="BF172" s="339"/>
      <c r="BG172" s="315">
        <f t="shared" si="84"/>
        <v>0</v>
      </c>
      <c r="BH172" s="346">
        <f t="shared" si="85"/>
        <v>0</v>
      </c>
      <c r="BI172" s="315">
        <f t="shared" si="86"/>
        <v>0</v>
      </c>
      <c r="BJ172" s="341"/>
      <c r="BK172" s="315">
        <f t="shared" si="87"/>
        <v>0</v>
      </c>
      <c r="BL172" s="315">
        <f t="shared" si="88"/>
        <v>0</v>
      </c>
      <c r="BM172" s="340"/>
      <c r="BN172" s="342"/>
      <c r="BO172" s="343"/>
      <c r="BP172" s="340"/>
      <c r="BQ172" s="344"/>
      <c r="BR172" s="315">
        <f t="shared" si="89"/>
        <v>0</v>
      </c>
      <c r="BS172" s="344"/>
      <c r="BT172" s="344"/>
      <c r="BU172" s="344"/>
      <c r="BV172" s="344"/>
      <c r="BW172" s="315">
        <f t="shared" si="90"/>
        <v>0</v>
      </c>
      <c r="BX172" s="322"/>
      <c r="BY172" s="316"/>
    </row>
    <row r="173" spans="1:77" x14ac:dyDescent="0.25">
      <c r="A173" s="326"/>
      <c r="B173" s="307" t="str">
        <f t="shared" si="72"/>
        <v/>
      </c>
      <c r="C173" s="327"/>
      <c r="D173" s="307" t="str">
        <f t="shared" si="73"/>
        <v/>
      </c>
      <c r="E173" s="328"/>
      <c r="F173" s="329"/>
      <c r="G173" s="330" t="s">
        <v>86</v>
      </c>
      <c r="H173" s="308">
        <f t="shared" si="74"/>
        <v>0</v>
      </c>
      <c r="I173" s="323"/>
      <c r="J173" s="323"/>
      <c r="K173" s="309">
        <f t="shared" si="75"/>
        <v>0</v>
      </c>
      <c r="L173" s="328"/>
      <c r="M173" s="328"/>
      <c r="N173" s="328"/>
      <c r="O173" s="328"/>
      <c r="P173" s="331"/>
      <c r="Q173" s="331"/>
      <c r="R173" s="332"/>
      <c r="S173" s="333"/>
      <c r="T173" s="332"/>
      <c r="U173" s="333"/>
      <c r="V173" s="332"/>
      <c r="W173" s="333"/>
      <c r="X173" s="332"/>
      <c r="Y173" s="333"/>
      <c r="Z173" s="309">
        <f t="shared" si="76"/>
        <v>0</v>
      </c>
      <c r="AA173" s="310">
        <f t="shared" si="77"/>
        <v>0</v>
      </c>
      <c r="AB173" s="334"/>
      <c r="AC173" s="311">
        <f t="shared" si="70"/>
        <v>0</v>
      </c>
      <c r="AD173" s="312">
        <f t="shared" si="78"/>
        <v>0</v>
      </c>
      <c r="AE173" s="335"/>
      <c r="AF173" s="312">
        <f t="shared" si="79"/>
        <v>0</v>
      </c>
      <c r="AG173" s="326"/>
      <c r="AH173" s="313">
        <f t="shared" si="80"/>
        <v>0</v>
      </c>
      <c r="AI173" s="336"/>
      <c r="AJ173" s="313">
        <f t="shared" si="81"/>
        <v>0</v>
      </c>
      <c r="AK173" s="326"/>
      <c r="AL173" s="313">
        <f t="shared" si="82"/>
        <v>0</v>
      </c>
      <c r="AM173" s="345"/>
      <c r="AN173" s="313">
        <f t="shared" si="71"/>
        <v>0</v>
      </c>
      <c r="AO173" s="314">
        <f t="shared" si="83"/>
        <v>0</v>
      </c>
      <c r="AP173" s="315">
        <f>IF(OR(AND(B173="GRUP_A1",IF(IFERROR(MATCH(CONCATENATE("I",Tabel!$N$4),inst_performance,0),0)&gt;0,0,1)),B173="Grup_A5",B173="Grup_B1"),0,(AD173+AF173)*0.1)</f>
        <v>0</v>
      </c>
      <c r="AQ173" s="337"/>
      <c r="AR173" s="339"/>
      <c r="AS173" s="339"/>
      <c r="AT173" s="339"/>
      <c r="AU173" s="339"/>
      <c r="AV173" s="339"/>
      <c r="AW173" s="339"/>
      <c r="AX173" s="339"/>
      <c r="AY173" s="339"/>
      <c r="AZ173" s="339"/>
      <c r="BA173" s="339"/>
      <c r="BB173" s="339"/>
      <c r="BC173" s="339"/>
      <c r="BD173" s="339"/>
      <c r="BE173" s="339"/>
      <c r="BF173" s="339"/>
      <c r="BG173" s="315">
        <f t="shared" si="84"/>
        <v>0</v>
      </c>
      <c r="BH173" s="346">
        <f t="shared" si="85"/>
        <v>0</v>
      </c>
      <c r="BI173" s="315">
        <f t="shared" si="86"/>
        <v>0</v>
      </c>
      <c r="BJ173" s="341"/>
      <c r="BK173" s="315">
        <f t="shared" si="87"/>
        <v>0</v>
      </c>
      <c r="BL173" s="315">
        <f t="shared" si="88"/>
        <v>0</v>
      </c>
      <c r="BM173" s="340"/>
      <c r="BN173" s="342"/>
      <c r="BO173" s="343"/>
      <c r="BP173" s="340"/>
      <c r="BQ173" s="344"/>
      <c r="BR173" s="315">
        <f t="shared" si="89"/>
        <v>0</v>
      </c>
      <c r="BS173" s="344"/>
      <c r="BT173" s="344"/>
      <c r="BU173" s="344"/>
      <c r="BV173" s="344"/>
      <c r="BW173" s="315">
        <f t="shared" si="90"/>
        <v>0</v>
      </c>
      <c r="BX173" s="322"/>
      <c r="BY173" s="316"/>
    </row>
    <row r="174" spans="1:77" x14ac:dyDescent="0.25">
      <c r="A174" s="326"/>
      <c r="B174" s="307" t="str">
        <f t="shared" si="72"/>
        <v/>
      </c>
      <c r="C174" s="327"/>
      <c r="D174" s="307" t="str">
        <f t="shared" si="73"/>
        <v/>
      </c>
      <c r="E174" s="328"/>
      <c r="F174" s="329"/>
      <c r="G174" s="330" t="s">
        <v>86</v>
      </c>
      <c r="H174" s="308">
        <f t="shared" si="74"/>
        <v>0</v>
      </c>
      <c r="I174" s="323"/>
      <c r="J174" s="323"/>
      <c r="K174" s="309">
        <f t="shared" si="75"/>
        <v>0</v>
      </c>
      <c r="L174" s="328"/>
      <c r="M174" s="328"/>
      <c r="N174" s="328"/>
      <c r="O174" s="328"/>
      <c r="P174" s="331"/>
      <c r="Q174" s="331"/>
      <c r="R174" s="332"/>
      <c r="S174" s="333"/>
      <c r="T174" s="332"/>
      <c r="U174" s="333"/>
      <c r="V174" s="332"/>
      <c r="W174" s="333"/>
      <c r="X174" s="332"/>
      <c r="Y174" s="333"/>
      <c r="Z174" s="309">
        <f t="shared" si="76"/>
        <v>0</v>
      </c>
      <c r="AA174" s="310">
        <f t="shared" si="77"/>
        <v>0</v>
      </c>
      <c r="AB174" s="334"/>
      <c r="AC174" s="311">
        <f t="shared" si="70"/>
        <v>0</v>
      </c>
      <c r="AD174" s="312">
        <f t="shared" si="78"/>
        <v>0</v>
      </c>
      <c r="AE174" s="335"/>
      <c r="AF174" s="312">
        <f t="shared" si="79"/>
        <v>0</v>
      </c>
      <c r="AG174" s="326"/>
      <c r="AH174" s="313">
        <f t="shared" si="80"/>
        <v>0</v>
      </c>
      <c r="AI174" s="336"/>
      <c r="AJ174" s="313">
        <f t="shared" si="81"/>
        <v>0</v>
      </c>
      <c r="AK174" s="326"/>
      <c r="AL174" s="313">
        <f t="shared" si="82"/>
        <v>0</v>
      </c>
      <c r="AM174" s="345"/>
      <c r="AN174" s="313">
        <f t="shared" si="71"/>
        <v>0</v>
      </c>
      <c r="AO174" s="314">
        <f t="shared" si="83"/>
        <v>0</v>
      </c>
      <c r="AP174" s="315">
        <f>IF(OR(AND(B174="GRUP_A1",IF(IFERROR(MATCH(CONCATENATE("I",Tabel!$N$4),inst_performance,0),0)&gt;0,0,1)),B174="Grup_A5",B174="Grup_B1"),0,(AD174+AF174)*0.1)</f>
        <v>0</v>
      </c>
      <c r="AQ174" s="337"/>
      <c r="AR174" s="339"/>
      <c r="AS174" s="339"/>
      <c r="AT174" s="339"/>
      <c r="AU174" s="339"/>
      <c r="AV174" s="339"/>
      <c r="AW174" s="339"/>
      <c r="AX174" s="339"/>
      <c r="AY174" s="339"/>
      <c r="AZ174" s="339"/>
      <c r="BA174" s="339"/>
      <c r="BB174" s="339"/>
      <c r="BC174" s="339"/>
      <c r="BD174" s="339"/>
      <c r="BE174" s="339"/>
      <c r="BF174" s="339"/>
      <c r="BG174" s="315">
        <f t="shared" si="84"/>
        <v>0</v>
      </c>
      <c r="BH174" s="346">
        <f t="shared" si="85"/>
        <v>0</v>
      </c>
      <c r="BI174" s="315">
        <f t="shared" si="86"/>
        <v>0</v>
      </c>
      <c r="BJ174" s="341"/>
      <c r="BK174" s="315">
        <f t="shared" si="87"/>
        <v>0</v>
      </c>
      <c r="BL174" s="315">
        <f t="shared" si="88"/>
        <v>0</v>
      </c>
      <c r="BM174" s="340"/>
      <c r="BN174" s="342"/>
      <c r="BO174" s="343"/>
      <c r="BP174" s="340"/>
      <c r="BQ174" s="344"/>
      <c r="BR174" s="315">
        <f t="shared" si="89"/>
        <v>0</v>
      </c>
      <c r="BS174" s="344"/>
      <c r="BT174" s="344"/>
      <c r="BU174" s="344"/>
      <c r="BV174" s="344"/>
      <c r="BW174" s="315">
        <f t="shared" si="90"/>
        <v>0</v>
      </c>
      <c r="BX174" s="322"/>
      <c r="BY174" s="316"/>
    </row>
    <row r="175" spans="1:77" x14ac:dyDescent="0.25">
      <c r="A175" s="326"/>
      <c r="B175" s="307" t="str">
        <f t="shared" si="72"/>
        <v/>
      </c>
      <c r="C175" s="327"/>
      <c r="D175" s="307" t="str">
        <f t="shared" si="73"/>
        <v/>
      </c>
      <c r="E175" s="328"/>
      <c r="F175" s="329"/>
      <c r="G175" s="330" t="s">
        <v>86</v>
      </c>
      <c r="H175" s="308">
        <f t="shared" si="74"/>
        <v>0</v>
      </c>
      <c r="I175" s="323"/>
      <c r="J175" s="323"/>
      <c r="K175" s="309">
        <f t="shared" si="75"/>
        <v>0</v>
      </c>
      <c r="L175" s="328"/>
      <c r="M175" s="328"/>
      <c r="N175" s="328"/>
      <c r="O175" s="328"/>
      <c r="P175" s="331"/>
      <c r="Q175" s="331"/>
      <c r="R175" s="332"/>
      <c r="S175" s="333"/>
      <c r="T175" s="332"/>
      <c r="U175" s="333"/>
      <c r="V175" s="332"/>
      <c r="W175" s="333"/>
      <c r="X175" s="332"/>
      <c r="Y175" s="333"/>
      <c r="Z175" s="309">
        <f t="shared" si="76"/>
        <v>0</v>
      </c>
      <c r="AA175" s="310">
        <f t="shared" si="77"/>
        <v>0</v>
      </c>
      <c r="AB175" s="334"/>
      <c r="AC175" s="311">
        <f t="shared" si="70"/>
        <v>0</v>
      </c>
      <c r="AD175" s="312">
        <f t="shared" si="78"/>
        <v>0</v>
      </c>
      <c r="AE175" s="335"/>
      <c r="AF175" s="312">
        <f t="shared" si="79"/>
        <v>0</v>
      </c>
      <c r="AG175" s="326"/>
      <c r="AH175" s="313">
        <f t="shared" si="80"/>
        <v>0</v>
      </c>
      <c r="AI175" s="336"/>
      <c r="AJ175" s="313">
        <f t="shared" si="81"/>
        <v>0</v>
      </c>
      <c r="AK175" s="326"/>
      <c r="AL175" s="313">
        <f t="shared" si="82"/>
        <v>0</v>
      </c>
      <c r="AM175" s="345"/>
      <c r="AN175" s="313">
        <f t="shared" si="71"/>
        <v>0</v>
      </c>
      <c r="AO175" s="314">
        <f t="shared" si="83"/>
        <v>0</v>
      </c>
      <c r="AP175" s="315">
        <f>IF(OR(AND(B175="GRUP_A1",IF(IFERROR(MATCH(CONCATENATE("I",Tabel!$N$4),inst_performance,0),0)&gt;0,0,1)),B175="Grup_A5",B175="Grup_B1"),0,(AD175+AF175)*0.1)</f>
        <v>0</v>
      </c>
      <c r="AQ175" s="337"/>
      <c r="AR175" s="339"/>
      <c r="AS175" s="339"/>
      <c r="AT175" s="339"/>
      <c r="AU175" s="339"/>
      <c r="AV175" s="339"/>
      <c r="AW175" s="339"/>
      <c r="AX175" s="339"/>
      <c r="AY175" s="339"/>
      <c r="AZ175" s="339"/>
      <c r="BA175" s="339"/>
      <c r="BB175" s="339"/>
      <c r="BC175" s="339"/>
      <c r="BD175" s="339"/>
      <c r="BE175" s="339"/>
      <c r="BF175" s="339"/>
      <c r="BG175" s="315">
        <f t="shared" si="84"/>
        <v>0</v>
      </c>
      <c r="BH175" s="346">
        <f t="shared" si="85"/>
        <v>0</v>
      </c>
      <c r="BI175" s="315">
        <f t="shared" si="86"/>
        <v>0</v>
      </c>
      <c r="BJ175" s="341"/>
      <c r="BK175" s="315">
        <f t="shared" si="87"/>
        <v>0</v>
      </c>
      <c r="BL175" s="315">
        <f t="shared" si="88"/>
        <v>0</v>
      </c>
      <c r="BM175" s="340"/>
      <c r="BN175" s="342"/>
      <c r="BO175" s="343"/>
      <c r="BP175" s="340"/>
      <c r="BQ175" s="344"/>
      <c r="BR175" s="315">
        <f t="shared" si="89"/>
        <v>0</v>
      </c>
      <c r="BS175" s="344"/>
      <c r="BT175" s="344"/>
      <c r="BU175" s="344"/>
      <c r="BV175" s="344"/>
      <c r="BW175" s="315">
        <f t="shared" si="90"/>
        <v>0</v>
      </c>
      <c r="BX175" s="322"/>
      <c r="BY175" s="316"/>
    </row>
    <row r="176" spans="1:77" x14ac:dyDescent="0.25">
      <c r="A176" s="326"/>
      <c r="B176" s="307" t="str">
        <f t="shared" si="72"/>
        <v/>
      </c>
      <c r="C176" s="327"/>
      <c r="D176" s="307" t="str">
        <f t="shared" si="73"/>
        <v/>
      </c>
      <c r="E176" s="328"/>
      <c r="F176" s="329"/>
      <c r="G176" s="330" t="s">
        <v>86</v>
      </c>
      <c r="H176" s="308">
        <f t="shared" si="74"/>
        <v>0</v>
      </c>
      <c r="I176" s="323"/>
      <c r="J176" s="323"/>
      <c r="K176" s="309">
        <f t="shared" si="75"/>
        <v>0</v>
      </c>
      <c r="L176" s="328"/>
      <c r="M176" s="328"/>
      <c r="N176" s="328"/>
      <c r="O176" s="328"/>
      <c r="P176" s="331"/>
      <c r="Q176" s="331"/>
      <c r="R176" s="332"/>
      <c r="S176" s="333"/>
      <c r="T176" s="332"/>
      <c r="U176" s="333"/>
      <c r="V176" s="332"/>
      <c r="W176" s="333"/>
      <c r="X176" s="332"/>
      <c r="Y176" s="333"/>
      <c r="Z176" s="309">
        <f t="shared" si="76"/>
        <v>0</v>
      </c>
      <c r="AA176" s="310">
        <f t="shared" si="77"/>
        <v>0</v>
      </c>
      <c r="AB176" s="334"/>
      <c r="AC176" s="311">
        <f t="shared" si="70"/>
        <v>0</v>
      </c>
      <c r="AD176" s="312">
        <f t="shared" si="78"/>
        <v>0</v>
      </c>
      <c r="AE176" s="335"/>
      <c r="AF176" s="312">
        <f t="shared" si="79"/>
        <v>0</v>
      </c>
      <c r="AG176" s="326"/>
      <c r="AH176" s="313">
        <f t="shared" si="80"/>
        <v>0</v>
      </c>
      <c r="AI176" s="336"/>
      <c r="AJ176" s="313">
        <f t="shared" si="81"/>
        <v>0</v>
      </c>
      <c r="AK176" s="326"/>
      <c r="AL176" s="313">
        <f t="shared" si="82"/>
        <v>0</v>
      </c>
      <c r="AM176" s="345"/>
      <c r="AN176" s="313">
        <f t="shared" si="71"/>
        <v>0</v>
      </c>
      <c r="AO176" s="314">
        <f t="shared" si="83"/>
        <v>0</v>
      </c>
      <c r="AP176" s="315">
        <f>IF(OR(AND(B176="GRUP_A1",IF(IFERROR(MATCH(CONCATENATE("I",Tabel!$N$4),inst_performance,0),0)&gt;0,0,1)),B176="Grup_A5",B176="Grup_B1"),0,(AD176+AF176)*0.1)</f>
        <v>0</v>
      </c>
      <c r="AQ176" s="337"/>
      <c r="AR176" s="339"/>
      <c r="AS176" s="339"/>
      <c r="AT176" s="339"/>
      <c r="AU176" s="339"/>
      <c r="AV176" s="339"/>
      <c r="AW176" s="339"/>
      <c r="AX176" s="339"/>
      <c r="AY176" s="339"/>
      <c r="AZ176" s="339"/>
      <c r="BA176" s="339"/>
      <c r="BB176" s="339"/>
      <c r="BC176" s="339"/>
      <c r="BD176" s="339"/>
      <c r="BE176" s="339"/>
      <c r="BF176" s="339"/>
      <c r="BG176" s="315">
        <f t="shared" si="84"/>
        <v>0</v>
      </c>
      <c r="BH176" s="346">
        <f t="shared" si="85"/>
        <v>0</v>
      </c>
      <c r="BI176" s="315">
        <f t="shared" si="86"/>
        <v>0</v>
      </c>
      <c r="BJ176" s="341"/>
      <c r="BK176" s="315">
        <f t="shared" si="87"/>
        <v>0</v>
      </c>
      <c r="BL176" s="315">
        <f t="shared" si="88"/>
        <v>0</v>
      </c>
      <c r="BM176" s="340"/>
      <c r="BN176" s="342"/>
      <c r="BO176" s="343"/>
      <c r="BP176" s="340"/>
      <c r="BQ176" s="344"/>
      <c r="BR176" s="315">
        <f t="shared" si="89"/>
        <v>0</v>
      </c>
      <c r="BS176" s="344"/>
      <c r="BT176" s="344"/>
      <c r="BU176" s="344"/>
      <c r="BV176" s="344"/>
      <c r="BW176" s="315">
        <f t="shared" si="90"/>
        <v>0</v>
      </c>
      <c r="BX176" s="322"/>
      <c r="BY176" s="316"/>
    </row>
    <row r="177" spans="1:77" x14ac:dyDescent="0.25">
      <c r="A177" s="326"/>
      <c r="B177" s="307" t="str">
        <f t="shared" si="72"/>
        <v/>
      </c>
      <c r="C177" s="327"/>
      <c r="D177" s="307" t="str">
        <f t="shared" si="73"/>
        <v/>
      </c>
      <c r="E177" s="328"/>
      <c r="F177" s="329"/>
      <c r="G177" s="330" t="s">
        <v>86</v>
      </c>
      <c r="H177" s="308">
        <f t="shared" si="74"/>
        <v>0</v>
      </c>
      <c r="I177" s="323"/>
      <c r="J177" s="323"/>
      <c r="K177" s="309">
        <f t="shared" si="75"/>
        <v>0</v>
      </c>
      <c r="L177" s="328"/>
      <c r="M177" s="328"/>
      <c r="N177" s="328"/>
      <c r="O177" s="328"/>
      <c r="P177" s="331"/>
      <c r="Q177" s="331"/>
      <c r="R177" s="332"/>
      <c r="S177" s="333"/>
      <c r="T177" s="332"/>
      <c r="U177" s="333"/>
      <c r="V177" s="332"/>
      <c r="W177" s="333"/>
      <c r="X177" s="332"/>
      <c r="Y177" s="333"/>
      <c r="Z177" s="309">
        <f t="shared" si="76"/>
        <v>0</v>
      </c>
      <c r="AA177" s="310">
        <f t="shared" si="77"/>
        <v>0</v>
      </c>
      <c r="AB177" s="334"/>
      <c r="AC177" s="311">
        <f t="shared" si="70"/>
        <v>0</v>
      </c>
      <c r="AD177" s="312">
        <f t="shared" si="78"/>
        <v>0</v>
      </c>
      <c r="AE177" s="335"/>
      <c r="AF177" s="312">
        <f t="shared" si="79"/>
        <v>0</v>
      </c>
      <c r="AG177" s="326"/>
      <c r="AH177" s="313">
        <f t="shared" si="80"/>
        <v>0</v>
      </c>
      <c r="AI177" s="336"/>
      <c r="AJ177" s="313">
        <f t="shared" si="81"/>
        <v>0</v>
      </c>
      <c r="AK177" s="326"/>
      <c r="AL177" s="313">
        <f t="shared" si="82"/>
        <v>0</v>
      </c>
      <c r="AM177" s="345"/>
      <c r="AN177" s="313">
        <f t="shared" si="71"/>
        <v>0</v>
      </c>
      <c r="AO177" s="314">
        <f t="shared" si="83"/>
        <v>0</v>
      </c>
      <c r="AP177" s="315">
        <f>IF(OR(AND(B177="GRUP_A1",IF(IFERROR(MATCH(CONCATENATE("I",Tabel!$N$4),inst_performance,0),0)&gt;0,0,1)),B177="Grup_A5",B177="Grup_B1"),0,(AD177+AF177)*0.1)</f>
        <v>0</v>
      </c>
      <c r="AQ177" s="337"/>
      <c r="AR177" s="339"/>
      <c r="AS177" s="339"/>
      <c r="AT177" s="339"/>
      <c r="AU177" s="339"/>
      <c r="AV177" s="339"/>
      <c r="AW177" s="339"/>
      <c r="AX177" s="339"/>
      <c r="AY177" s="339"/>
      <c r="AZ177" s="339"/>
      <c r="BA177" s="339"/>
      <c r="BB177" s="339"/>
      <c r="BC177" s="339"/>
      <c r="BD177" s="339"/>
      <c r="BE177" s="339"/>
      <c r="BF177" s="339"/>
      <c r="BG177" s="315">
        <f t="shared" si="84"/>
        <v>0</v>
      </c>
      <c r="BH177" s="346">
        <f t="shared" si="85"/>
        <v>0</v>
      </c>
      <c r="BI177" s="315">
        <f t="shared" si="86"/>
        <v>0</v>
      </c>
      <c r="BJ177" s="341"/>
      <c r="BK177" s="315">
        <f t="shared" si="87"/>
        <v>0</v>
      </c>
      <c r="BL177" s="315">
        <f t="shared" si="88"/>
        <v>0</v>
      </c>
      <c r="BM177" s="340"/>
      <c r="BN177" s="342"/>
      <c r="BO177" s="343"/>
      <c r="BP177" s="340"/>
      <c r="BQ177" s="344"/>
      <c r="BR177" s="315">
        <f t="shared" si="89"/>
        <v>0</v>
      </c>
      <c r="BS177" s="344"/>
      <c r="BT177" s="344"/>
      <c r="BU177" s="344"/>
      <c r="BV177" s="344"/>
      <c r="BW177" s="315">
        <f t="shared" si="90"/>
        <v>0</v>
      </c>
      <c r="BX177" s="322"/>
      <c r="BY177" s="316"/>
    </row>
    <row r="178" spans="1:77" x14ac:dyDescent="0.25">
      <c r="A178" s="326"/>
      <c r="B178" s="307" t="str">
        <f t="shared" si="72"/>
        <v/>
      </c>
      <c r="C178" s="327"/>
      <c r="D178" s="307" t="str">
        <f t="shared" si="73"/>
        <v/>
      </c>
      <c r="E178" s="328"/>
      <c r="F178" s="329"/>
      <c r="G178" s="330" t="s">
        <v>86</v>
      </c>
      <c r="H178" s="308">
        <f t="shared" si="74"/>
        <v>0</v>
      </c>
      <c r="I178" s="323"/>
      <c r="J178" s="323"/>
      <c r="K178" s="309">
        <f t="shared" si="75"/>
        <v>0</v>
      </c>
      <c r="L178" s="328"/>
      <c r="M178" s="328"/>
      <c r="N178" s="328"/>
      <c r="O178" s="328"/>
      <c r="P178" s="331"/>
      <c r="Q178" s="331"/>
      <c r="R178" s="332"/>
      <c r="S178" s="333"/>
      <c r="T178" s="332"/>
      <c r="U178" s="333"/>
      <c r="V178" s="332"/>
      <c r="W178" s="333"/>
      <c r="X178" s="332"/>
      <c r="Y178" s="333"/>
      <c r="Z178" s="309">
        <f t="shared" si="76"/>
        <v>0</v>
      </c>
      <c r="AA178" s="310">
        <f t="shared" si="77"/>
        <v>0</v>
      </c>
      <c r="AB178" s="334"/>
      <c r="AC178" s="311">
        <f t="shared" si="70"/>
        <v>0</v>
      </c>
      <c r="AD178" s="312">
        <f t="shared" si="78"/>
        <v>0</v>
      </c>
      <c r="AE178" s="335"/>
      <c r="AF178" s="312">
        <f t="shared" si="79"/>
        <v>0</v>
      </c>
      <c r="AG178" s="326"/>
      <c r="AH178" s="313">
        <f t="shared" si="80"/>
        <v>0</v>
      </c>
      <c r="AI178" s="336"/>
      <c r="AJ178" s="313">
        <f t="shared" si="81"/>
        <v>0</v>
      </c>
      <c r="AK178" s="326"/>
      <c r="AL178" s="313">
        <f t="shared" si="82"/>
        <v>0</v>
      </c>
      <c r="AM178" s="345"/>
      <c r="AN178" s="313">
        <f t="shared" si="71"/>
        <v>0</v>
      </c>
      <c r="AO178" s="314">
        <f t="shared" si="83"/>
        <v>0</v>
      </c>
      <c r="AP178" s="315">
        <f>IF(OR(AND(B178="GRUP_A1",IF(IFERROR(MATCH(CONCATENATE("I",Tabel!$N$4),inst_performance,0),0)&gt;0,0,1)),B178="Grup_A5",B178="Grup_B1"),0,(AD178+AF178)*0.1)</f>
        <v>0</v>
      </c>
      <c r="AQ178" s="337"/>
      <c r="AR178" s="339"/>
      <c r="AS178" s="339"/>
      <c r="AT178" s="339"/>
      <c r="AU178" s="339"/>
      <c r="AV178" s="339"/>
      <c r="AW178" s="339"/>
      <c r="AX178" s="339"/>
      <c r="AY178" s="339"/>
      <c r="AZ178" s="339"/>
      <c r="BA178" s="339"/>
      <c r="BB178" s="339"/>
      <c r="BC178" s="339"/>
      <c r="BD178" s="339"/>
      <c r="BE178" s="339"/>
      <c r="BF178" s="339"/>
      <c r="BG178" s="315">
        <f t="shared" si="84"/>
        <v>0</v>
      </c>
      <c r="BH178" s="346">
        <f t="shared" si="85"/>
        <v>0</v>
      </c>
      <c r="BI178" s="315">
        <f t="shared" si="86"/>
        <v>0</v>
      </c>
      <c r="BJ178" s="341"/>
      <c r="BK178" s="315">
        <f t="shared" si="87"/>
        <v>0</v>
      </c>
      <c r="BL178" s="315">
        <f t="shared" si="88"/>
        <v>0</v>
      </c>
      <c r="BM178" s="340"/>
      <c r="BN178" s="342"/>
      <c r="BO178" s="343"/>
      <c r="BP178" s="340"/>
      <c r="BQ178" s="344"/>
      <c r="BR178" s="315">
        <f t="shared" si="89"/>
        <v>0</v>
      </c>
      <c r="BS178" s="344"/>
      <c r="BT178" s="344"/>
      <c r="BU178" s="344"/>
      <c r="BV178" s="344"/>
      <c r="BW178" s="315">
        <f t="shared" si="90"/>
        <v>0</v>
      </c>
      <c r="BX178" s="322"/>
      <c r="BY178" s="316"/>
    </row>
    <row r="179" spans="1:77" x14ac:dyDescent="0.25">
      <c r="A179" s="326"/>
      <c r="B179" s="307" t="str">
        <f t="shared" si="72"/>
        <v/>
      </c>
      <c r="C179" s="327"/>
      <c r="D179" s="307" t="str">
        <f t="shared" si="73"/>
        <v/>
      </c>
      <c r="E179" s="328"/>
      <c r="F179" s="329"/>
      <c r="G179" s="330" t="s">
        <v>86</v>
      </c>
      <c r="H179" s="308">
        <f t="shared" si="74"/>
        <v>0</v>
      </c>
      <c r="I179" s="323"/>
      <c r="J179" s="323"/>
      <c r="K179" s="309">
        <f t="shared" si="75"/>
        <v>0</v>
      </c>
      <c r="L179" s="328"/>
      <c r="M179" s="328"/>
      <c r="N179" s="328"/>
      <c r="O179" s="328"/>
      <c r="P179" s="331"/>
      <c r="Q179" s="331"/>
      <c r="R179" s="332"/>
      <c r="S179" s="333"/>
      <c r="T179" s="332"/>
      <c r="U179" s="333"/>
      <c r="V179" s="332"/>
      <c r="W179" s="333"/>
      <c r="X179" s="332"/>
      <c r="Y179" s="333"/>
      <c r="Z179" s="309">
        <f t="shared" si="76"/>
        <v>0</v>
      </c>
      <c r="AA179" s="310">
        <f t="shared" si="77"/>
        <v>0</v>
      </c>
      <c r="AB179" s="334"/>
      <c r="AC179" s="311">
        <f t="shared" si="70"/>
        <v>0</v>
      </c>
      <c r="AD179" s="312">
        <f t="shared" si="78"/>
        <v>0</v>
      </c>
      <c r="AE179" s="335"/>
      <c r="AF179" s="312">
        <f t="shared" si="79"/>
        <v>0</v>
      </c>
      <c r="AG179" s="326"/>
      <c r="AH179" s="313">
        <f t="shared" si="80"/>
        <v>0</v>
      </c>
      <c r="AI179" s="336"/>
      <c r="AJ179" s="313">
        <f t="shared" si="81"/>
        <v>0</v>
      </c>
      <c r="AK179" s="326"/>
      <c r="AL179" s="313">
        <f t="shared" si="82"/>
        <v>0</v>
      </c>
      <c r="AM179" s="345"/>
      <c r="AN179" s="313">
        <f t="shared" si="71"/>
        <v>0</v>
      </c>
      <c r="AO179" s="314">
        <f t="shared" si="83"/>
        <v>0</v>
      </c>
      <c r="AP179" s="315">
        <f>IF(OR(AND(B179="GRUP_A1",IF(IFERROR(MATCH(CONCATENATE("I",Tabel!$N$4),inst_performance,0),0)&gt;0,0,1)),B179="Grup_A5",B179="Grup_B1"),0,(AD179+AF179)*0.1)</f>
        <v>0</v>
      </c>
      <c r="AQ179" s="337"/>
      <c r="AR179" s="339"/>
      <c r="AS179" s="339"/>
      <c r="AT179" s="339"/>
      <c r="AU179" s="339"/>
      <c r="AV179" s="339"/>
      <c r="AW179" s="339"/>
      <c r="AX179" s="339"/>
      <c r="AY179" s="339"/>
      <c r="AZ179" s="339"/>
      <c r="BA179" s="339"/>
      <c r="BB179" s="339"/>
      <c r="BC179" s="339"/>
      <c r="BD179" s="339"/>
      <c r="BE179" s="339"/>
      <c r="BF179" s="339"/>
      <c r="BG179" s="315">
        <f t="shared" si="84"/>
        <v>0</v>
      </c>
      <c r="BH179" s="346">
        <f t="shared" si="85"/>
        <v>0</v>
      </c>
      <c r="BI179" s="315">
        <f t="shared" si="86"/>
        <v>0</v>
      </c>
      <c r="BJ179" s="341"/>
      <c r="BK179" s="315">
        <f t="shared" si="87"/>
        <v>0</v>
      </c>
      <c r="BL179" s="315">
        <f t="shared" si="88"/>
        <v>0</v>
      </c>
      <c r="BM179" s="340"/>
      <c r="BN179" s="342"/>
      <c r="BO179" s="343"/>
      <c r="BP179" s="340"/>
      <c r="BQ179" s="344"/>
      <c r="BR179" s="315">
        <f t="shared" si="89"/>
        <v>0</v>
      </c>
      <c r="BS179" s="344"/>
      <c r="BT179" s="344"/>
      <c r="BU179" s="344"/>
      <c r="BV179" s="344"/>
      <c r="BW179" s="315">
        <f t="shared" si="90"/>
        <v>0</v>
      </c>
      <c r="BX179" s="322"/>
      <c r="BY179" s="316"/>
    </row>
    <row r="180" spans="1:77" x14ac:dyDescent="0.25">
      <c r="A180" s="326"/>
      <c r="B180" s="307" t="str">
        <f t="shared" si="72"/>
        <v/>
      </c>
      <c r="C180" s="327"/>
      <c r="D180" s="307" t="str">
        <f t="shared" si="73"/>
        <v/>
      </c>
      <c r="E180" s="328"/>
      <c r="F180" s="329"/>
      <c r="G180" s="330" t="s">
        <v>86</v>
      </c>
      <c r="H180" s="308">
        <f t="shared" si="74"/>
        <v>0</v>
      </c>
      <c r="I180" s="323"/>
      <c r="J180" s="323"/>
      <c r="K180" s="309">
        <f t="shared" si="75"/>
        <v>0</v>
      </c>
      <c r="L180" s="328"/>
      <c r="M180" s="328"/>
      <c r="N180" s="328"/>
      <c r="O180" s="328"/>
      <c r="P180" s="331"/>
      <c r="Q180" s="331"/>
      <c r="R180" s="332"/>
      <c r="S180" s="333"/>
      <c r="T180" s="332"/>
      <c r="U180" s="333"/>
      <c r="V180" s="332"/>
      <c r="W180" s="333"/>
      <c r="X180" s="332"/>
      <c r="Y180" s="333"/>
      <c r="Z180" s="309">
        <f t="shared" si="76"/>
        <v>0</v>
      </c>
      <c r="AA180" s="310">
        <f t="shared" si="77"/>
        <v>0</v>
      </c>
      <c r="AB180" s="334"/>
      <c r="AC180" s="311">
        <f t="shared" si="70"/>
        <v>0</v>
      </c>
      <c r="AD180" s="312">
        <f t="shared" si="78"/>
        <v>0</v>
      </c>
      <c r="AE180" s="335"/>
      <c r="AF180" s="312">
        <f t="shared" si="79"/>
        <v>0</v>
      </c>
      <c r="AG180" s="326"/>
      <c r="AH180" s="313">
        <f t="shared" si="80"/>
        <v>0</v>
      </c>
      <c r="AI180" s="336"/>
      <c r="AJ180" s="313">
        <f t="shared" si="81"/>
        <v>0</v>
      </c>
      <c r="AK180" s="326"/>
      <c r="AL180" s="313">
        <f t="shared" si="82"/>
        <v>0</v>
      </c>
      <c r="AM180" s="345"/>
      <c r="AN180" s="313">
        <f t="shared" si="71"/>
        <v>0</v>
      </c>
      <c r="AO180" s="314">
        <f t="shared" si="83"/>
        <v>0</v>
      </c>
      <c r="AP180" s="315">
        <f>IF(OR(AND(B180="GRUP_A1",IF(IFERROR(MATCH(CONCATENATE("I",Tabel!$N$4),inst_performance,0),0)&gt;0,0,1)),B180="Grup_A5",B180="Grup_B1"),0,(AD180+AF180)*0.1)</f>
        <v>0</v>
      </c>
      <c r="AQ180" s="337"/>
      <c r="AR180" s="339"/>
      <c r="AS180" s="339"/>
      <c r="AT180" s="339"/>
      <c r="AU180" s="339"/>
      <c r="AV180" s="339"/>
      <c r="AW180" s="339"/>
      <c r="AX180" s="339"/>
      <c r="AY180" s="339"/>
      <c r="AZ180" s="339"/>
      <c r="BA180" s="339"/>
      <c r="BB180" s="339"/>
      <c r="BC180" s="339"/>
      <c r="BD180" s="339"/>
      <c r="BE180" s="339"/>
      <c r="BF180" s="339"/>
      <c r="BG180" s="315">
        <f t="shared" si="84"/>
        <v>0</v>
      </c>
      <c r="BH180" s="346">
        <f t="shared" si="85"/>
        <v>0</v>
      </c>
      <c r="BI180" s="315">
        <f t="shared" si="86"/>
        <v>0</v>
      </c>
      <c r="BJ180" s="341"/>
      <c r="BK180" s="315">
        <f t="shared" si="87"/>
        <v>0</v>
      </c>
      <c r="BL180" s="315">
        <f t="shared" si="88"/>
        <v>0</v>
      </c>
      <c r="BM180" s="340"/>
      <c r="BN180" s="342"/>
      <c r="BO180" s="343"/>
      <c r="BP180" s="340"/>
      <c r="BQ180" s="344"/>
      <c r="BR180" s="315">
        <f t="shared" si="89"/>
        <v>0</v>
      </c>
      <c r="BS180" s="344"/>
      <c r="BT180" s="344"/>
      <c r="BU180" s="344"/>
      <c r="BV180" s="344"/>
      <c r="BW180" s="315">
        <f t="shared" si="90"/>
        <v>0</v>
      </c>
      <c r="BX180" s="322"/>
      <c r="BY180" s="316"/>
    </row>
    <row r="181" spans="1:77" x14ac:dyDescent="0.25">
      <c r="A181" s="326"/>
      <c r="B181" s="307" t="str">
        <f t="shared" si="72"/>
        <v/>
      </c>
      <c r="C181" s="327"/>
      <c r="D181" s="307" t="str">
        <f t="shared" si="73"/>
        <v/>
      </c>
      <c r="E181" s="328"/>
      <c r="F181" s="329"/>
      <c r="G181" s="330" t="s">
        <v>86</v>
      </c>
      <c r="H181" s="308">
        <f t="shared" si="74"/>
        <v>0</v>
      </c>
      <c r="I181" s="323"/>
      <c r="J181" s="323"/>
      <c r="K181" s="309">
        <f t="shared" si="75"/>
        <v>0</v>
      </c>
      <c r="L181" s="328"/>
      <c r="M181" s="328"/>
      <c r="N181" s="328"/>
      <c r="O181" s="328"/>
      <c r="P181" s="331"/>
      <c r="Q181" s="331"/>
      <c r="R181" s="332"/>
      <c r="S181" s="333"/>
      <c r="T181" s="332"/>
      <c r="U181" s="333"/>
      <c r="V181" s="332"/>
      <c r="W181" s="333"/>
      <c r="X181" s="332"/>
      <c r="Y181" s="333"/>
      <c r="Z181" s="309">
        <f t="shared" si="76"/>
        <v>0</v>
      </c>
      <c r="AA181" s="310">
        <f t="shared" si="77"/>
        <v>0</v>
      </c>
      <c r="AB181" s="334"/>
      <c r="AC181" s="311">
        <f t="shared" si="70"/>
        <v>0</v>
      </c>
      <c r="AD181" s="312">
        <f t="shared" si="78"/>
        <v>0</v>
      </c>
      <c r="AE181" s="335"/>
      <c r="AF181" s="312">
        <f t="shared" si="79"/>
        <v>0</v>
      </c>
      <c r="AG181" s="326"/>
      <c r="AH181" s="313">
        <f t="shared" si="80"/>
        <v>0</v>
      </c>
      <c r="AI181" s="336"/>
      <c r="AJ181" s="313">
        <f t="shared" si="81"/>
        <v>0</v>
      </c>
      <c r="AK181" s="326"/>
      <c r="AL181" s="313">
        <f t="shared" si="82"/>
        <v>0</v>
      </c>
      <c r="AM181" s="345"/>
      <c r="AN181" s="313">
        <f t="shared" si="71"/>
        <v>0</v>
      </c>
      <c r="AO181" s="314">
        <f t="shared" si="83"/>
        <v>0</v>
      </c>
      <c r="AP181" s="315">
        <f>IF(OR(AND(B181="GRUP_A1",IF(IFERROR(MATCH(CONCATENATE("I",Tabel!$N$4),inst_performance,0),0)&gt;0,0,1)),B181="Grup_A5",B181="Grup_B1"),0,(AD181+AF181)*0.1)</f>
        <v>0</v>
      </c>
      <c r="AQ181" s="337"/>
      <c r="AR181" s="339"/>
      <c r="AS181" s="339"/>
      <c r="AT181" s="339"/>
      <c r="AU181" s="339"/>
      <c r="AV181" s="339"/>
      <c r="AW181" s="339"/>
      <c r="AX181" s="339"/>
      <c r="AY181" s="339"/>
      <c r="AZ181" s="339"/>
      <c r="BA181" s="339"/>
      <c r="BB181" s="339"/>
      <c r="BC181" s="339"/>
      <c r="BD181" s="339"/>
      <c r="BE181" s="339"/>
      <c r="BF181" s="339"/>
      <c r="BG181" s="315">
        <f t="shared" si="84"/>
        <v>0</v>
      </c>
      <c r="BH181" s="346">
        <f t="shared" si="85"/>
        <v>0</v>
      </c>
      <c r="BI181" s="315">
        <f t="shared" si="86"/>
        <v>0</v>
      </c>
      <c r="BJ181" s="341"/>
      <c r="BK181" s="315">
        <f t="shared" si="87"/>
        <v>0</v>
      </c>
      <c r="BL181" s="315">
        <f t="shared" si="88"/>
        <v>0</v>
      </c>
      <c r="BM181" s="340"/>
      <c r="BN181" s="342"/>
      <c r="BO181" s="343"/>
      <c r="BP181" s="340"/>
      <c r="BQ181" s="344"/>
      <c r="BR181" s="315">
        <f t="shared" si="89"/>
        <v>0</v>
      </c>
      <c r="BS181" s="344"/>
      <c r="BT181" s="344"/>
      <c r="BU181" s="344"/>
      <c r="BV181" s="344"/>
      <c r="BW181" s="315">
        <f t="shared" si="90"/>
        <v>0</v>
      </c>
      <c r="BX181" s="322"/>
      <c r="BY181" s="316"/>
    </row>
    <row r="182" spans="1:77" x14ac:dyDescent="0.25">
      <c r="A182" s="326"/>
      <c r="B182" s="307" t="str">
        <f t="shared" si="72"/>
        <v/>
      </c>
      <c r="C182" s="327"/>
      <c r="D182" s="307" t="str">
        <f t="shared" si="73"/>
        <v/>
      </c>
      <c r="E182" s="328"/>
      <c r="F182" s="329"/>
      <c r="G182" s="330" t="s">
        <v>86</v>
      </c>
      <c r="H182" s="308">
        <f t="shared" si="74"/>
        <v>0</v>
      </c>
      <c r="I182" s="323"/>
      <c r="J182" s="323"/>
      <c r="K182" s="309">
        <f t="shared" si="75"/>
        <v>0</v>
      </c>
      <c r="L182" s="328"/>
      <c r="M182" s="328"/>
      <c r="N182" s="328"/>
      <c r="O182" s="328"/>
      <c r="P182" s="331"/>
      <c r="Q182" s="331"/>
      <c r="R182" s="332"/>
      <c r="S182" s="333"/>
      <c r="T182" s="332"/>
      <c r="U182" s="333"/>
      <c r="V182" s="332"/>
      <c r="W182" s="333"/>
      <c r="X182" s="332"/>
      <c r="Y182" s="333"/>
      <c r="Z182" s="309">
        <f t="shared" si="76"/>
        <v>0</v>
      </c>
      <c r="AA182" s="310">
        <f t="shared" si="77"/>
        <v>0</v>
      </c>
      <c r="AB182" s="334"/>
      <c r="AC182" s="311">
        <f t="shared" si="70"/>
        <v>0</v>
      </c>
      <c r="AD182" s="312">
        <f t="shared" si="78"/>
        <v>0</v>
      </c>
      <c r="AE182" s="335"/>
      <c r="AF182" s="312">
        <f t="shared" si="79"/>
        <v>0</v>
      </c>
      <c r="AG182" s="326"/>
      <c r="AH182" s="313">
        <f t="shared" si="80"/>
        <v>0</v>
      </c>
      <c r="AI182" s="336"/>
      <c r="AJ182" s="313">
        <f t="shared" si="81"/>
        <v>0</v>
      </c>
      <c r="AK182" s="326"/>
      <c r="AL182" s="313">
        <f t="shared" si="82"/>
        <v>0</v>
      </c>
      <c r="AM182" s="345"/>
      <c r="AN182" s="313">
        <f t="shared" si="71"/>
        <v>0</v>
      </c>
      <c r="AO182" s="314">
        <f t="shared" si="83"/>
        <v>0</v>
      </c>
      <c r="AP182" s="315">
        <f>IF(OR(AND(B182="GRUP_A1",IF(IFERROR(MATCH(CONCATENATE("I",Tabel!$N$4),inst_performance,0),0)&gt;0,0,1)),B182="Grup_A5",B182="Grup_B1"),0,(AD182+AF182)*0.1)</f>
        <v>0</v>
      </c>
      <c r="AQ182" s="337"/>
      <c r="AR182" s="339"/>
      <c r="AS182" s="339"/>
      <c r="AT182" s="339"/>
      <c r="AU182" s="339"/>
      <c r="AV182" s="339"/>
      <c r="AW182" s="339"/>
      <c r="AX182" s="339"/>
      <c r="AY182" s="339"/>
      <c r="AZ182" s="339"/>
      <c r="BA182" s="339"/>
      <c r="BB182" s="339"/>
      <c r="BC182" s="339"/>
      <c r="BD182" s="339"/>
      <c r="BE182" s="339"/>
      <c r="BF182" s="339"/>
      <c r="BG182" s="315">
        <f t="shared" si="84"/>
        <v>0</v>
      </c>
      <c r="BH182" s="346">
        <f t="shared" si="85"/>
        <v>0</v>
      </c>
      <c r="BI182" s="315">
        <f t="shared" si="86"/>
        <v>0</v>
      </c>
      <c r="BJ182" s="341"/>
      <c r="BK182" s="315">
        <f t="shared" si="87"/>
        <v>0</v>
      </c>
      <c r="BL182" s="315">
        <f t="shared" si="88"/>
        <v>0</v>
      </c>
      <c r="BM182" s="340"/>
      <c r="BN182" s="342"/>
      <c r="BO182" s="343"/>
      <c r="BP182" s="340"/>
      <c r="BQ182" s="344"/>
      <c r="BR182" s="315">
        <f t="shared" si="89"/>
        <v>0</v>
      </c>
      <c r="BS182" s="344"/>
      <c r="BT182" s="344"/>
      <c r="BU182" s="344"/>
      <c r="BV182" s="344"/>
      <c r="BW182" s="315">
        <f t="shared" si="90"/>
        <v>0</v>
      </c>
      <c r="BX182" s="322"/>
      <c r="BY182" s="316"/>
    </row>
    <row r="183" spans="1:77" x14ac:dyDescent="0.25">
      <c r="A183" s="326"/>
      <c r="B183" s="307" t="str">
        <f t="shared" si="72"/>
        <v/>
      </c>
      <c r="C183" s="327"/>
      <c r="D183" s="307" t="str">
        <f t="shared" si="73"/>
        <v/>
      </c>
      <c r="E183" s="328"/>
      <c r="F183" s="329"/>
      <c r="G183" s="330" t="s">
        <v>86</v>
      </c>
      <c r="H183" s="308">
        <f t="shared" si="74"/>
        <v>0</v>
      </c>
      <c r="I183" s="323"/>
      <c r="J183" s="323"/>
      <c r="K183" s="309">
        <f t="shared" si="75"/>
        <v>0</v>
      </c>
      <c r="L183" s="328"/>
      <c r="M183" s="328"/>
      <c r="N183" s="328"/>
      <c r="O183" s="328"/>
      <c r="P183" s="331"/>
      <c r="Q183" s="331"/>
      <c r="R183" s="332"/>
      <c r="S183" s="333"/>
      <c r="T183" s="332"/>
      <c r="U183" s="333"/>
      <c r="V183" s="332"/>
      <c r="W183" s="333"/>
      <c r="X183" s="332"/>
      <c r="Y183" s="333"/>
      <c r="Z183" s="309">
        <f t="shared" si="76"/>
        <v>0</v>
      </c>
      <c r="AA183" s="310">
        <f t="shared" si="77"/>
        <v>0</v>
      </c>
      <c r="AB183" s="334"/>
      <c r="AC183" s="311">
        <f t="shared" si="70"/>
        <v>0</v>
      </c>
      <c r="AD183" s="312">
        <f t="shared" si="78"/>
        <v>0</v>
      </c>
      <c r="AE183" s="335"/>
      <c r="AF183" s="312">
        <f t="shared" si="79"/>
        <v>0</v>
      </c>
      <c r="AG183" s="326"/>
      <c r="AH183" s="313">
        <f t="shared" si="80"/>
        <v>0</v>
      </c>
      <c r="AI183" s="336"/>
      <c r="AJ183" s="313">
        <f t="shared" si="81"/>
        <v>0</v>
      </c>
      <c r="AK183" s="326"/>
      <c r="AL183" s="313">
        <f t="shared" si="82"/>
        <v>0</v>
      </c>
      <c r="AM183" s="345"/>
      <c r="AN183" s="313">
        <f t="shared" si="71"/>
        <v>0</v>
      </c>
      <c r="AO183" s="314">
        <f t="shared" si="83"/>
        <v>0</v>
      </c>
      <c r="AP183" s="315">
        <f>IF(OR(AND(B183="GRUP_A1",IF(IFERROR(MATCH(CONCATENATE("I",Tabel!$N$4),inst_performance,0),0)&gt;0,0,1)),B183="Grup_A5",B183="Grup_B1"),0,(AD183+AF183)*0.1)</f>
        <v>0</v>
      </c>
      <c r="AQ183" s="337"/>
      <c r="AR183" s="339"/>
      <c r="AS183" s="339"/>
      <c r="AT183" s="339"/>
      <c r="AU183" s="339"/>
      <c r="AV183" s="339"/>
      <c r="AW183" s="339"/>
      <c r="AX183" s="339"/>
      <c r="AY183" s="339"/>
      <c r="AZ183" s="339"/>
      <c r="BA183" s="339"/>
      <c r="BB183" s="339"/>
      <c r="BC183" s="339"/>
      <c r="BD183" s="339"/>
      <c r="BE183" s="339"/>
      <c r="BF183" s="339"/>
      <c r="BG183" s="315">
        <f t="shared" si="84"/>
        <v>0</v>
      </c>
      <c r="BH183" s="346">
        <f t="shared" si="85"/>
        <v>0</v>
      </c>
      <c r="BI183" s="315">
        <f t="shared" si="86"/>
        <v>0</v>
      </c>
      <c r="BJ183" s="341"/>
      <c r="BK183" s="315">
        <f t="shared" si="87"/>
        <v>0</v>
      </c>
      <c r="BL183" s="315">
        <f t="shared" si="88"/>
        <v>0</v>
      </c>
      <c r="BM183" s="340"/>
      <c r="BN183" s="342"/>
      <c r="BO183" s="343"/>
      <c r="BP183" s="340"/>
      <c r="BQ183" s="344"/>
      <c r="BR183" s="315">
        <f t="shared" si="89"/>
        <v>0</v>
      </c>
      <c r="BS183" s="344"/>
      <c r="BT183" s="344"/>
      <c r="BU183" s="344"/>
      <c r="BV183" s="344"/>
      <c r="BW183" s="315">
        <f t="shared" si="90"/>
        <v>0</v>
      </c>
      <c r="BX183" s="322"/>
      <c r="BY183" s="316"/>
    </row>
    <row r="184" spans="1:77" x14ac:dyDescent="0.25">
      <c r="A184" s="326"/>
      <c r="B184" s="307" t="str">
        <f t="shared" si="72"/>
        <v/>
      </c>
      <c r="C184" s="327"/>
      <c r="D184" s="307" t="str">
        <f t="shared" si="73"/>
        <v/>
      </c>
      <c r="E184" s="328"/>
      <c r="F184" s="329"/>
      <c r="G184" s="330" t="s">
        <v>86</v>
      </c>
      <c r="H184" s="308">
        <f t="shared" si="74"/>
        <v>0</v>
      </c>
      <c r="I184" s="323"/>
      <c r="J184" s="323"/>
      <c r="K184" s="309">
        <f t="shared" si="75"/>
        <v>0</v>
      </c>
      <c r="L184" s="328"/>
      <c r="M184" s="328"/>
      <c r="N184" s="328"/>
      <c r="O184" s="328"/>
      <c r="P184" s="331"/>
      <c r="Q184" s="331"/>
      <c r="R184" s="332"/>
      <c r="S184" s="333"/>
      <c r="T184" s="332"/>
      <c r="U184" s="333"/>
      <c r="V184" s="332"/>
      <c r="W184" s="333"/>
      <c r="X184" s="332"/>
      <c r="Y184" s="333"/>
      <c r="Z184" s="309">
        <f t="shared" si="76"/>
        <v>0</v>
      </c>
      <c r="AA184" s="310">
        <f t="shared" si="77"/>
        <v>0</v>
      </c>
      <c r="AB184" s="334"/>
      <c r="AC184" s="311">
        <f t="shared" si="70"/>
        <v>0</v>
      </c>
      <c r="AD184" s="312">
        <f t="shared" si="78"/>
        <v>0</v>
      </c>
      <c r="AE184" s="335"/>
      <c r="AF184" s="312">
        <f t="shared" si="79"/>
        <v>0</v>
      </c>
      <c r="AG184" s="326"/>
      <c r="AH184" s="313">
        <f t="shared" si="80"/>
        <v>0</v>
      </c>
      <c r="AI184" s="336"/>
      <c r="AJ184" s="313">
        <f t="shared" si="81"/>
        <v>0</v>
      </c>
      <c r="AK184" s="326"/>
      <c r="AL184" s="313">
        <f t="shared" si="82"/>
        <v>0</v>
      </c>
      <c r="AM184" s="345"/>
      <c r="AN184" s="313">
        <f t="shared" si="71"/>
        <v>0</v>
      </c>
      <c r="AO184" s="314">
        <f t="shared" si="83"/>
        <v>0</v>
      </c>
      <c r="AP184" s="315">
        <f>IF(OR(AND(B184="GRUP_A1",IF(IFERROR(MATCH(CONCATENATE("I",Tabel!$N$4),inst_performance,0),0)&gt;0,0,1)),B184="Grup_A5",B184="Grup_B1"),0,(AD184+AF184)*0.1)</f>
        <v>0</v>
      </c>
      <c r="AQ184" s="337"/>
      <c r="AR184" s="339"/>
      <c r="AS184" s="339"/>
      <c r="AT184" s="339"/>
      <c r="AU184" s="339"/>
      <c r="AV184" s="339"/>
      <c r="AW184" s="339"/>
      <c r="AX184" s="339"/>
      <c r="AY184" s="339"/>
      <c r="AZ184" s="339"/>
      <c r="BA184" s="339"/>
      <c r="BB184" s="339"/>
      <c r="BC184" s="339"/>
      <c r="BD184" s="339"/>
      <c r="BE184" s="339"/>
      <c r="BF184" s="339"/>
      <c r="BG184" s="315">
        <f t="shared" si="84"/>
        <v>0</v>
      </c>
      <c r="BH184" s="346">
        <f t="shared" si="85"/>
        <v>0</v>
      </c>
      <c r="BI184" s="315">
        <f t="shared" si="86"/>
        <v>0</v>
      </c>
      <c r="BJ184" s="341"/>
      <c r="BK184" s="315">
        <f t="shared" si="87"/>
        <v>0</v>
      </c>
      <c r="BL184" s="315">
        <f t="shared" si="88"/>
        <v>0</v>
      </c>
      <c r="BM184" s="340"/>
      <c r="BN184" s="342"/>
      <c r="BO184" s="343"/>
      <c r="BP184" s="340"/>
      <c r="BQ184" s="344"/>
      <c r="BR184" s="315">
        <f t="shared" si="89"/>
        <v>0</v>
      </c>
      <c r="BS184" s="344"/>
      <c r="BT184" s="344"/>
      <c r="BU184" s="344"/>
      <c r="BV184" s="344"/>
      <c r="BW184" s="315">
        <f t="shared" si="90"/>
        <v>0</v>
      </c>
      <c r="BX184" s="322"/>
      <c r="BY184" s="316"/>
    </row>
    <row r="185" spans="1:77" x14ac:dyDescent="0.25">
      <c r="A185" s="326"/>
      <c r="B185" s="307" t="str">
        <f t="shared" si="72"/>
        <v/>
      </c>
      <c r="C185" s="327"/>
      <c r="D185" s="307" t="str">
        <f t="shared" si="73"/>
        <v/>
      </c>
      <c r="E185" s="328"/>
      <c r="F185" s="329"/>
      <c r="G185" s="330" t="s">
        <v>86</v>
      </c>
      <c r="H185" s="308">
        <f t="shared" si="74"/>
        <v>0</v>
      </c>
      <c r="I185" s="323"/>
      <c r="J185" s="323"/>
      <c r="K185" s="309">
        <f t="shared" si="75"/>
        <v>0</v>
      </c>
      <c r="L185" s="328"/>
      <c r="M185" s="328"/>
      <c r="N185" s="328"/>
      <c r="O185" s="328"/>
      <c r="P185" s="331"/>
      <c r="Q185" s="331"/>
      <c r="R185" s="332"/>
      <c r="S185" s="333"/>
      <c r="T185" s="332"/>
      <c r="U185" s="333"/>
      <c r="V185" s="332"/>
      <c r="W185" s="333"/>
      <c r="X185" s="332"/>
      <c r="Y185" s="333"/>
      <c r="Z185" s="309">
        <f t="shared" si="76"/>
        <v>0</v>
      </c>
      <c r="AA185" s="310">
        <f t="shared" si="77"/>
        <v>0</v>
      </c>
      <c r="AB185" s="334"/>
      <c r="AC185" s="311">
        <f t="shared" si="70"/>
        <v>0</v>
      </c>
      <c r="AD185" s="312">
        <f t="shared" si="78"/>
        <v>0</v>
      </c>
      <c r="AE185" s="335"/>
      <c r="AF185" s="312">
        <f t="shared" si="79"/>
        <v>0</v>
      </c>
      <c r="AG185" s="326"/>
      <c r="AH185" s="313">
        <f t="shared" si="80"/>
        <v>0</v>
      </c>
      <c r="AI185" s="336"/>
      <c r="AJ185" s="313">
        <f t="shared" si="81"/>
        <v>0</v>
      </c>
      <c r="AK185" s="326"/>
      <c r="AL185" s="313">
        <f t="shared" si="82"/>
        <v>0</v>
      </c>
      <c r="AM185" s="345"/>
      <c r="AN185" s="313">
        <f t="shared" si="71"/>
        <v>0</v>
      </c>
      <c r="AO185" s="314">
        <f t="shared" si="83"/>
        <v>0</v>
      </c>
      <c r="AP185" s="315">
        <f>IF(OR(AND(B185="GRUP_A1",IF(IFERROR(MATCH(CONCATENATE("I",Tabel!$N$4),inst_performance,0),0)&gt;0,0,1)),B185="Grup_A5",B185="Grup_B1"),0,(AD185+AF185)*0.1)</f>
        <v>0</v>
      </c>
      <c r="AQ185" s="337"/>
      <c r="AR185" s="339"/>
      <c r="AS185" s="339"/>
      <c r="AT185" s="339"/>
      <c r="AU185" s="339"/>
      <c r="AV185" s="339"/>
      <c r="AW185" s="339"/>
      <c r="AX185" s="339"/>
      <c r="AY185" s="339"/>
      <c r="AZ185" s="339"/>
      <c r="BA185" s="339"/>
      <c r="BB185" s="339"/>
      <c r="BC185" s="339"/>
      <c r="BD185" s="339"/>
      <c r="BE185" s="339"/>
      <c r="BF185" s="339"/>
      <c r="BG185" s="315">
        <f t="shared" si="84"/>
        <v>0</v>
      </c>
      <c r="BH185" s="346">
        <f t="shared" si="85"/>
        <v>0</v>
      </c>
      <c r="BI185" s="315">
        <f t="shared" si="86"/>
        <v>0</v>
      </c>
      <c r="BJ185" s="341"/>
      <c r="BK185" s="315">
        <f t="shared" si="87"/>
        <v>0</v>
      </c>
      <c r="BL185" s="315">
        <f t="shared" si="88"/>
        <v>0</v>
      </c>
      <c r="BM185" s="340"/>
      <c r="BN185" s="342"/>
      <c r="BO185" s="343"/>
      <c r="BP185" s="340"/>
      <c r="BQ185" s="344"/>
      <c r="BR185" s="315">
        <f t="shared" si="89"/>
        <v>0</v>
      </c>
      <c r="BS185" s="344"/>
      <c r="BT185" s="344"/>
      <c r="BU185" s="344"/>
      <c r="BV185" s="344"/>
      <c r="BW185" s="315">
        <f t="shared" si="90"/>
        <v>0</v>
      </c>
      <c r="BX185" s="322"/>
      <c r="BY185" s="316"/>
    </row>
    <row r="186" spans="1:77" x14ac:dyDescent="0.25">
      <c r="A186" s="326"/>
      <c r="B186" s="307" t="str">
        <f t="shared" si="72"/>
        <v/>
      </c>
      <c r="C186" s="327"/>
      <c r="D186" s="307" t="str">
        <f t="shared" si="73"/>
        <v/>
      </c>
      <c r="E186" s="328"/>
      <c r="F186" s="329"/>
      <c r="G186" s="330" t="s">
        <v>86</v>
      </c>
      <c r="H186" s="308">
        <f t="shared" si="74"/>
        <v>0</v>
      </c>
      <c r="I186" s="323"/>
      <c r="J186" s="323"/>
      <c r="K186" s="309">
        <f t="shared" si="75"/>
        <v>0</v>
      </c>
      <c r="L186" s="328"/>
      <c r="M186" s="328"/>
      <c r="N186" s="328"/>
      <c r="O186" s="328"/>
      <c r="P186" s="331"/>
      <c r="Q186" s="331"/>
      <c r="R186" s="332"/>
      <c r="S186" s="333"/>
      <c r="T186" s="332"/>
      <c r="U186" s="333"/>
      <c r="V186" s="332"/>
      <c r="W186" s="333"/>
      <c r="X186" s="332"/>
      <c r="Y186" s="333"/>
      <c r="Z186" s="309">
        <f t="shared" si="76"/>
        <v>0</v>
      </c>
      <c r="AA186" s="310">
        <f t="shared" si="77"/>
        <v>0</v>
      </c>
      <c r="AB186" s="334"/>
      <c r="AC186" s="311">
        <f t="shared" si="70"/>
        <v>0</v>
      </c>
      <c r="AD186" s="312">
        <f t="shared" si="78"/>
        <v>0</v>
      </c>
      <c r="AE186" s="335"/>
      <c r="AF186" s="312">
        <f t="shared" si="79"/>
        <v>0</v>
      </c>
      <c r="AG186" s="326"/>
      <c r="AH186" s="313">
        <f t="shared" si="80"/>
        <v>0</v>
      </c>
      <c r="AI186" s="336"/>
      <c r="AJ186" s="313">
        <f t="shared" si="81"/>
        <v>0</v>
      </c>
      <c r="AK186" s="326"/>
      <c r="AL186" s="313">
        <f t="shared" si="82"/>
        <v>0</v>
      </c>
      <c r="AM186" s="345"/>
      <c r="AN186" s="313">
        <f t="shared" si="71"/>
        <v>0</v>
      </c>
      <c r="AO186" s="314">
        <f t="shared" si="83"/>
        <v>0</v>
      </c>
      <c r="AP186" s="315">
        <f>IF(OR(AND(B186="GRUP_A1",IF(IFERROR(MATCH(CONCATENATE("I",Tabel!$N$4),inst_performance,0),0)&gt;0,0,1)),B186="Grup_A5",B186="Grup_B1"),0,(AD186+AF186)*0.1)</f>
        <v>0</v>
      </c>
      <c r="AQ186" s="337"/>
      <c r="AR186" s="339"/>
      <c r="AS186" s="339"/>
      <c r="AT186" s="339"/>
      <c r="AU186" s="339"/>
      <c r="AV186" s="339"/>
      <c r="AW186" s="339"/>
      <c r="AX186" s="339"/>
      <c r="AY186" s="339"/>
      <c r="AZ186" s="339"/>
      <c r="BA186" s="339"/>
      <c r="BB186" s="339"/>
      <c r="BC186" s="339"/>
      <c r="BD186" s="339"/>
      <c r="BE186" s="339"/>
      <c r="BF186" s="339"/>
      <c r="BG186" s="315">
        <f t="shared" si="84"/>
        <v>0</v>
      </c>
      <c r="BH186" s="346">
        <f t="shared" si="85"/>
        <v>0</v>
      </c>
      <c r="BI186" s="315">
        <f t="shared" si="86"/>
        <v>0</v>
      </c>
      <c r="BJ186" s="341"/>
      <c r="BK186" s="315">
        <f t="shared" si="87"/>
        <v>0</v>
      </c>
      <c r="BL186" s="315">
        <f t="shared" si="88"/>
        <v>0</v>
      </c>
      <c r="BM186" s="340"/>
      <c r="BN186" s="342"/>
      <c r="BO186" s="343"/>
      <c r="BP186" s="340"/>
      <c r="BQ186" s="344"/>
      <c r="BR186" s="315">
        <f t="shared" si="89"/>
        <v>0</v>
      </c>
      <c r="BS186" s="344"/>
      <c r="BT186" s="344"/>
      <c r="BU186" s="344"/>
      <c r="BV186" s="344"/>
      <c r="BW186" s="315">
        <f t="shared" si="90"/>
        <v>0</v>
      </c>
      <c r="BX186" s="322"/>
      <c r="BY186" s="316"/>
    </row>
    <row r="187" spans="1:77" x14ac:dyDescent="0.25">
      <c r="A187" s="326"/>
      <c r="B187" s="307" t="str">
        <f t="shared" si="72"/>
        <v/>
      </c>
      <c r="C187" s="327"/>
      <c r="D187" s="307" t="str">
        <f t="shared" si="73"/>
        <v/>
      </c>
      <c r="E187" s="328"/>
      <c r="F187" s="329"/>
      <c r="G187" s="330" t="s">
        <v>86</v>
      </c>
      <c r="H187" s="308">
        <f t="shared" si="74"/>
        <v>0</v>
      </c>
      <c r="I187" s="323"/>
      <c r="J187" s="323"/>
      <c r="K187" s="309">
        <f t="shared" si="75"/>
        <v>0</v>
      </c>
      <c r="L187" s="328"/>
      <c r="M187" s="328"/>
      <c r="N187" s="328"/>
      <c r="O187" s="328"/>
      <c r="P187" s="331"/>
      <c r="Q187" s="331"/>
      <c r="R187" s="332"/>
      <c r="S187" s="333"/>
      <c r="T187" s="332"/>
      <c r="U187" s="333"/>
      <c r="V187" s="332"/>
      <c r="W187" s="333"/>
      <c r="X187" s="332"/>
      <c r="Y187" s="333"/>
      <c r="Z187" s="309">
        <f t="shared" si="76"/>
        <v>0</v>
      </c>
      <c r="AA187" s="310">
        <f t="shared" si="77"/>
        <v>0</v>
      </c>
      <c r="AB187" s="334"/>
      <c r="AC187" s="311">
        <f t="shared" si="70"/>
        <v>0</v>
      </c>
      <c r="AD187" s="312">
        <f t="shared" si="78"/>
        <v>0</v>
      </c>
      <c r="AE187" s="335"/>
      <c r="AF187" s="312">
        <f t="shared" si="79"/>
        <v>0</v>
      </c>
      <c r="AG187" s="326"/>
      <c r="AH187" s="313">
        <f t="shared" si="80"/>
        <v>0</v>
      </c>
      <c r="AI187" s="336"/>
      <c r="AJ187" s="313">
        <f t="shared" si="81"/>
        <v>0</v>
      </c>
      <c r="AK187" s="326"/>
      <c r="AL187" s="313">
        <f t="shared" si="82"/>
        <v>0</v>
      </c>
      <c r="AM187" s="345"/>
      <c r="AN187" s="313">
        <f t="shared" si="71"/>
        <v>0</v>
      </c>
      <c r="AO187" s="314">
        <f t="shared" si="83"/>
        <v>0</v>
      </c>
      <c r="AP187" s="315">
        <f>IF(OR(AND(B187="GRUP_A1",IF(IFERROR(MATCH(CONCATENATE("I",Tabel!$N$4),inst_performance,0),0)&gt;0,0,1)),B187="Grup_A5",B187="Grup_B1"),0,(AD187+AF187)*0.1)</f>
        <v>0</v>
      </c>
      <c r="AQ187" s="337"/>
      <c r="AR187" s="339"/>
      <c r="AS187" s="339"/>
      <c r="AT187" s="339"/>
      <c r="AU187" s="339"/>
      <c r="AV187" s="339"/>
      <c r="AW187" s="339"/>
      <c r="AX187" s="339"/>
      <c r="AY187" s="339"/>
      <c r="AZ187" s="339"/>
      <c r="BA187" s="339"/>
      <c r="BB187" s="339"/>
      <c r="BC187" s="339"/>
      <c r="BD187" s="339"/>
      <c r="BE187" s="339"/>
      <c r="BF187" s="339"/>
      <c r="BG187" s="315">
        <f t="shared" si="84"/>
        <v>0</v>
      </c>
      <c r="BH187" s="346">
        <f t="shared" si="85"/>
        <v>0</v>
      </c>
      <c r="BI187" s="315">
        <f t="shared" si="86"/>
        <v>0</v>
      </c>
      <c r="BJ187" s="341"/>
      <c r="BK187" s="315">
        <f t="shared" si="87"/>
        <v>0</v>
      </c>
      <c r="BL187" s="315">
        <f t="shared" si="88"/>
        <v>0</v>
      </c>
      <c r="BM187" s="340"/>
      <c r="BN187" s="342"/>
      <c r="BO187" s="343"/>
      <c r="BP187" s="340"/>
      <c r="BQ187" s="344"/>
      <c r="BR187" s="315">
        <f t="shared" si="89"/>
        <v>0</v>
      </c>
      <c r="BS187" s="344"/>
      <c r="BT187" s="344"/>
      <c r="BU187" s="344"/>
      <c r="BV187" s="344"/>
      <c r="BW187" s="315">
        <f t="shared" si="90"/>
        <v>0</v>
      </c>
      <c r="BX187" s="322"/>
      <c r="BY187" s="316"/>
    </row>
    <row r="188" spans="1:77" x14ac:dyDescent="0.25">
      <c r="A188" s="326"/>
      <c r="B188" s="307" t="str">
        <f t="shared" si="72"/>
        <v/>
      </c>
      <c r="C188" s="327"/>
      <c r="D188" s="307" t="str">
        <f t="shared" si="73"/>
        <v/>
      </c>
      <c r="E188" s="328"/>
      <c r="F188" s="329"/>
      <c r="G188" s="330" t="s">
        <v>86</v>
      </c>
      <c r="H188" s="308">
        <f t="shared" si="74"/>
        <v>0</v>
      </c>
      <c r="I188" s="323"/>
      <c r="J188" s="323"/>
      <c r="K188" s="309">
        <f t="shared" si="75"/>
        <v>0</v>
      </c>
      <c r="L188" s="328"/>
      <c r="M188" s="328"/>
      <c r="N188" s="328"/>
      <c r="O188" s="328"/>
      <c r="P188" s="331"/>
      <c r="Q188" s="331"/>
      <c r="R188" s="332"/>
      <c r="S188" s="333"/>
      <c r="T188" s="332"/>
      <c r="U188" s="333"/>
      <c r="V188" s="332"/>
      <c r="W188" s="333"/>
      <c r="X188" s="332"/>
      <c r="Y188" s="333"/>
      <c r="Z188" s="309">
        <f t="shared" si="76"/>
        <v>0</v>
      </c>
      <c r="AA188" s="310">
        <f t="shared" si="77"/>
        <v>0</v>
      </c>
      <c r="AB188" s="334"/>
      <c r="AC188" s="311">
        <f t="shared" si="70"/>
        <v>0</v>
      </c>
      <c r="AD188" s="312">
        <f t="shared" si="78"/>
        <v>0</v>
      </c>
      <c r="AE188" s="335"/>
      <c r="AF188" s="312">
        <f t="shared" si="79"/>
        <v>0</v>
      </c>
      <c r="AG188" s="326"/>
      <c r="AH188" s="313">
        <f t="shared" si="80"/>
        <v>0</v>
      </c>
      <c r="AI188" s="336"/>
      <c r="AJ188" s="313">
        <f t="shared" si="81"/>
        <v>0</v>
      </c>
      <c r="AK188" s="326"/>
      <c r="AL188" s="313">
        <f t="shared" si="82"/>
        <v>0</v>
      </c>
      <c r="AM188" s="345"/>
      <c r="AN188" s="313">
        <f t="shared" si="71"/>
        <v>0</v>
      </c>
      <c r="AO188" s="314">
        <f t="shared" si="83"/>
        <v>0</v>
      </c>
      <c r="AP188" s="315">
        <f>IF(OR(AND(B188="GRUP_A1",IF(IFERROR(MATCH(CONCATENATE("I",Tabel!$N$4),inst_performance,0),0)&gt;0,0,1)),B188="Grup_A5",B188="Grup_B1"),0,(AD188+AF188)*0.1)</f>
        <v>0</v>
      </c>
      <c r="AQ188" s="337"/>
      <c r="AR188" s="339"/>
      <c r="AS188" s="339"/>
      <c r="AT188" s="339"/>
      <c r="AU188" s="339"/>
      <c r="AV188" s="339"/>
      <c r="AW188" s="339"/>
      <c r="AX188" s="339"/>
      <c r="AY188" s="339"/>
      <c r="AZ188" s="339"/>
      <c r="BA188" s="339"/>
      <c r="BB188" s="339"/>
      <c r="BC188" s="339"/>
      <c r="BD188" s="339"/>
      <c r="BE188" s="339"/>
      <c r="BF188" s="339"/>
      <c r="BG188" s="315">
        <f t="shared" si="84"/>
        <v>0</v>
      </c>
      <c r="BH188" s="346">
        <f t="shared" si="85"/>
        <v>0</v>
      </c>
      <c r="BI188" s="315">
        <f t="shared" si="86"/>
        <v>0</v>
      </c>
      <c r="BJ188" s="341"/>
      <c r="BK188" s="315">
        <f t="shared" si="87"/>
        <v>0</v>
      </c>
      <c r="BL188" s="315">
        <f t="shared" si="88"/>
        <v>0</v>
      </c>
      <c r="BM188" s="340"/>
      <c r="BN188" s="342"/>
      <c r="BO188" s="343"/>
      <c r="BP188" s="340"/>
      <c r="BQ188" s="344"/>
      <c r="BR188" s="315">
        <f t="shared" si="89"/>
        <v>0</v>
      </c>
      <c r="BS188" s="344"/>
      <c r="BT188" s="344"/>
      <c r="BU188" s="344"/>
      <c r="BV188" s="344"/>
      <c r="BW188" s="315">
        <f t="shared" si="90"/>
        <v>0</v>
      </c>
      <c r="BX188" s="322"/>
      <c r="BY188" s="316"/>
    </row>
    <row r="189" spans="1:77" x14ac:dyDescent="0.25">
      <c r="A189" s="326"/>
      <c r="B189" s="307" t="str">
        <f t="shared" si="72"/>
        <v/>
      </c>
      <c r="C189" s="327"/>
      <c r="D189" s="307" t="str">
        <f t="shared" si="73"/>
        <v/>
      </c>
      <c r="E189" s="328"/>
      <c r="F189" s="329"/>
      <c r="G189" s="330" t="s">
        <v>86</v>
      </c>
      <c r="H189" s="308">
        <f t="shared" si="74"/>
        <v>0</v>
      </c>
      <c r="I189" s="323"/>
      <c r="J189" s="323"/>
      <c r="K189" s="309">
        <f t="shared" si="75"/>
        <v>0</v>
      </c>
      <c r="L189" s="328"/>
      <c r="M189" s="328"/>
      <c r="N189" s="328"/>
      <c r="O189" s="328"/>
      <c r="P189" s="331"/>
      <c r="Q189" s="331"/>
      <c r="R189" s="332"/>
      <c r="S189" s="333"/>
      <c r="T189" s="332"/>
      <c r="U189" s="333"/>
      <c r="V189" s="332"/>
      <c r="W189" s="333"/>
      <c r="X189" s="332"/>
      <c r="Y189" s="333"/>
      <c r="Z189" s="309">
        <f t="shared" si="76"/>
        <v>0</v>
      </c>
      <c r="AA189" s="310">
        <f t="shared" si="77"/>
        <v>0</v>
      </c>
      <c r="AB189" s="334"/>
      <c r="AC189" s="311">
        <f t="shared" si="70"/>
        <v>0</v>
      </c>
      <c r="AD189" s="312">
        <f t="shared" si="78"/>
        <v>0</v>
      </c>
      <c r="AE189" s="335"/>
      <c r="AF189" s="312">
        <f t="shared" si="79"/>
        <v>0</v>
      </c>
      <c r="AG189" s="326"/>
      <c r="AH189" s="313">
        <f t="shared" si="80"/>
        <v>0</v>
      </c>
      <c r="AI189" s="336"/>
      <c r="AJ189" s="313">
        <f t="shared" si="81"/>
        <v>0</v>
      </c>
      <c r="AK189" s="326"/>
      <c r="AL189" s="313">
        <f t="shared" si="82"/>
        <v>0</v>
      </c>
      <c r="AM189" s="345"/>
      <c r="AN189" s="313">
        <f t="shared" si="71"/>
        <v>0</v>
      </c>
      <c r="AO189" s="314">
        <f t="shared" si="83"/>
        <v>0</v>
      </c>
      <c r="AP189" s="315">
        <f>IF(OR(AND(B189="GRUP_A1",IF(IFERROR(MATCH(CONCATENATE("I",Tabel!$N$4),inst_performance,0),0)&gt;0,0,1)),B189="Grup_A5",B189="Grup_B1"),0,(AD189+AF189)*0.1)</f>
        <v>0</v>
      </c>
      <c r="AQ189" s="337"/>
      <c r="AR189" s="339"/>
      <c r="AS189" s="339"/>
      <c r="AT189" s="339"/>
      <c r="AU189" s="339"/>
      <c r="AV189" s="339"/>
      <c r="AW189" s="339"/>
      <c r="AX189" s="339"/>
      <c r="AY189" s="339"/>
      <c r="AZ189" s="339"/>
      <c r="BA189" s="339"/>
      <c r="BB189" s="339"/>
      <c r="BC189" s="339"/>
      <c r="BD189" s="339"/>
      <c r="BE189" s="339"/>
      <c r="BF189" s="339"/>
      <c r="BG189" s="315">
        <f t="shared" si="84"/>
        <v>0</v>
      </c>
      <c r="BH189" s="346">
        <f t="shared" si="85"/>
        <v>0</v>
      </c>
      <c r="BI189" s="315">
        <f t="shared" si="86"/>
        <v>0</v>
      </c>
      <c r="BJ189" s="341"/>
      <c r="BK189" s="315">
        <f t="shared" si="87"/>
        <v>0</v>
      </c>
      <c r="BL189" s="315">
        <f t="shared" si="88"/>
        <v>0</v>
      </c>
      <c r="BM189" s="340"/>
      <c r="BN189" s="342"/>
      <c r="BO189" s="343"/>
      <c r="BP189" s="340"/>
      <c r="BQ189" s="344"/>
      <c r="BR189" s="315">
        <f t="shared" si="89"/>
        <v>0</v>
      </c>
      <c r="BS189" s="344"/>
      <c r="BT189" s="344"/>
      <c r="BU189" s="344"/>
      <c r="BV189" s="344"/>
      <c r="BW189" s="315">
        <f t="shared" si="90"/>
        <v>0</v>
      </c>
      <c r="BX189" s="322"/>
      <c r="BY189" s="316"/>
    </row>
    <row r="190" spans="1:77" x14ac:dyDescent="0.25">
      <c r="A190" s="326"/>
      <c r="B190" s="307" t="str">
        <f t="shared" si="72"/>
        <v/>
      </c>
      <c r="C190" s="327"/>
      <c r="D190" s="307" t="str">
        <f t="shared" si="73"/>
        <v/>
      </c>
      <c r="E190" s="328"/>
      <c r="F190" s="329"/>
      <c r="G190" s="330" t="s">
        <v>86</v>
      </c>
      <c r="H190" s="308">
        <f t="shared" si="74"/>
        <v>0</v>
      </c>
      <c r="I190" s="323"/>
      <c r="J190" s="323"/>
      <c r="K190" s="309">
        <f t="shared" si="75"/>
        <v>0</v>
      </c>
      <c r="L190" s="328"/>
      <c r="M190" s="328"/>
      <c r="N190" s="328"/>
      <c r="O190" s="328"/>
      <c r="P190" s="331"/>
      <c r="Q190" s="331"/>
      <c r="R190" s="332"/>
      <c r="S190" s="333"/>
      <c r="T190" s="332"/>
      <c r="U190" s="333"/>
      <c r="V190" s="332"/>
      <c r="W190" s="333"/>
      <c r="X190" s="332"/>
      <c r="Y190" s="333"/>
      <c r="Z190" s="309">
        <f t="shared" si="76"/>
        <v>0</v>
      </c>
      <c r="AA190" s="310">
        <f t="shared" si="77"/>
        <v>0</v>
      </c>
      <c r="AB190" s="334"/>
      <c r="AC190" s="311">
        <f t="shared" si="70"/>
        <v>0</v>
      </c>
      <c r="AD190" s="312">
        <f t="shared" si="78"/>
        <v>0</v>
      </c>
      <c r="AE190" s="335"/>
      <c r="AF190" s="312">
        <f t="shared" si="79"/>
        <v>0</v>
      </c>
      <c r="AG190" s="326"/>
      <c r="AH190" s="313">
        <f t="shared" si="80"/>
        <v>0</v>
      </c>
      <c r="AI190" s="336"/>
      <c r="AJ190" s="313">
        <f t="shared" si="81"/>
        <v>0</v>
      </c>
      <c r="AK190" s="326"/>
      <c r="AL190" s="313">
        <f t="shared" si="82"/>
        <v>0</v>
      </c>
      <c r="AM190" s="345"/>
      <c r="AN190" s="313">
        <f t="shared" si="71"/>
        <v>0</v>
      </c>
      <c r="AO190" s="314">
        <f t="shared" si="83"/>
        <v>0</v>
      </c>
      <c r="AP190" s="315">
        <f>IF(OR(AND(B190="GRUP_A1",IF(IFERROR(MATCH(CONCATENATE("I",Tabel!$N$4),inst_performance,0),0)&gt;0,0,1)),B190="Grup_A5",B190="Grup_B1"),0,(AD190+AF190)*0.1)</f>
        <v>0</v>
      </c>
      <c r="AQ190" s="337"/>
      <c r="AR190" s="339"/>
      <c r="AS190" s="339"/>
      <c r="AT190" s="339"/>
      <c r="AU190" s="339"/>
      <c r="AV190" s="339"/>
      <c r="AW190" s="339"/>
      <c r="AX190" s="339"/>
      <c r="AY190" s="339"/>
      <c r="AZ190" s="339"/>
      <c r="BA190" s="339"/>
      <c r="BB190" s="339"/>
      <c r="BC190" s="339"/>
      <c r="BD190" s="339"/>
      <c r="BE190" s="339"/>
      <c r="BF190" s="339"/>
      <c r="BG190" s="315">
        <f t="shared" si="84"/>
        <v>0</v>
      </c>
      <c r="BH190" s="346">
        <f t="shared" si="85"/>
        <v>0</v>
      </c>
      <c r="BI190" s="315">
        <f t="shared" si="86"/>
        <v>0</v>
      </c>
      <c r="BJ190" s="341"/>
      <c r="BK190" s="315">
        <f t="shared" si="87"/>
        <v>0</v>
      </c>
      <c r="BL190" s="315">
        <f t="shared" si="88"/>
        <v>0</v>
      </c>
      <c r="BM190" s="340"/>
      <c r="BN190" s="342"/>
      <c r="BO190" s="343"/>
      <c r="BP190" s="340"/>
      <c r="BQ190" s="344"/>
      <c r="BR190" s="315">
        <f t="shared" si="89"/>
        <v>0</v>
      </c>
      <c r="BS190" s="344"/>
      <c r="BT190" s="344"/>
      <c r="BU190" s="344"/>
      <c r="BV190" s="344"/>
      <c r="BW190" s="315">
        <f t="shared" si="90"/>
        <v>0</v>
      </c>
      <c r="BX190" s="322"/>
      <c r="BY190" s="316"/>
    </row>
    <row r="191" spans="1:77" x14ac:dyDescent="0.25">
      <c r="A191" s="326"/>
      <c r="B191" s="307" t="str">
        <f t="shared" si="72"/>
        <v/>
      </c>
      <c r="C191" s="327"/>
      <c r="D191" s="307" t="str">
        <f t="shared" si="73"/>
        <v/>
      </c>
      <c r="E191" s="328"/>
      <c r="F191" s="329"/>
      <c r="G191" s="330" t="s">
        <v>86</v>
      </c>
      <c r="H191" s="308">
        <f t="shared" si="74"/>
        <v>0</v>
      </c>
      <c r="I191" s="323"/>
      <c r="J191" s="323"/>
      <c r="K191" s="309">
        <f t="shared" si="75"/>
        <v>0</v>
      </c>
      <c r="L191" s="328"/>
      <c r="M191" s="328"/>
      <c r="N191" s="328"/>
      <c r="O191" s="328"/>
      <c r="P191" s="331"/>
      <c r="Q191" s="331"/>
      <c r="R191" s="332"/>
      <c r="S191" s="333"/>
      <c r="T191" s="332"/>
      <c r="U191" s="333"/>
      <c r="V191" s="332"/>
      <c r="W191" s="333"/>
      <c r="X191" s="332"/>
      <c r="Y191" s="333"/>
      <c r="Z191" s="309">
        <f t="shared" si="76"/>
        <v>0</v>
      </c>
      <c r="AA191" s="310">
        <f t="shared" si="77"/>
        <v>0</v>
      </c>
      <c r="AB191" s="334"/>
      <c r="AC191" s="311">
        <f t="shared" si="70"/>
        <v>0</v>
      </c>
      <c r="AD191" s="312">
        <f t="shared" si="78"/>
        <v>0</v>
      </c>
      <c r="AE191" s="335"/>
      <c r="AF191" s="312">
        <f t="shared" si="79"/>
        <v>0</v>
      </c>
      <c r="AG191" s="326"/>
      <c r="AH191" s="313">
        <f t="shared" si="80"/>
        <v>0</v>
      </c>
      <c r="AI191" s="336"/>
      <c r="AJ191" s="313">
        <f t="shared" si="81"/>
        <v>0</v>
      </c>
      <c r="AK191" s="326"/>
      <c r="AL191" s="313">
        <f t="shared" si="82"/>
        <v>0</v>
      </c>
      <c r="AM191" s="345"/>
      <c r="AN191" s="313">
        <f t="shared" si="71"/>
        <v>0</v>
      </c>
      <c r="AO191" s="314">
        <f t="shared" si="83"/>
        <v>0</v>
      </c>
      <c r="AP191" s="315">
        <f>IF(OR(AND(B191="GRUP_A1",IF(IFERROR(MATCH(CONCATENATE("I",Tabel!$N$4),inst_performance,0),0)&gt;0,0,1)),B191="Grup_A5",B191="Grup_B1"),0,(AD191+AF191)*0.1)</f>
        <v>0</v>
      </c>
      <c r="AQ191" s="337"/>
      <c r="AR191" s="339"/>
      <c r="AS191" s="339"/>
      <c r="AT191" s="339"/>
      <c r="AU191" s="339"/>
      <c r="AV191" s="339"/>
      <c r="AW191" s="339"/>
      <c r="AX191" s="339"/>
      <c r="AY191" s="339"/>
      <c r="AZ191" s="339"/>
      <c r="BA191" s="339"/>
      <c r="BB191" s="339"/>
      <c r="BC191" s="339"/>
      <c r="BD191" s="339"/>
      <c r="BE191" s="339"/>
      <c r="BF191" s="339"/>
      <c r="BG191" s="315">
        <f t="shared" si="84"/>
        <v>0</v>
      </c>
      <c r="BH191" s="346">
        <f t="shared" si="85"/>
        <v>0</v>
      </c>
      <c r="BI191" s="315">
        <f t="shared" si="86"/>
        <v>0</v>
      </c>
      <c r="BJ191" s="341"/>
      <c r="BK191" s="315">
        <f t="shared" si="87"/>
        <v>0</v>
      </c>
      <c r="BL191" s="315">
        <f t="shared" si="88"/>
        <v>0</v>
      </c>
      <c r="BM191" s="340"/>
      <c r="BN191" s="342"/>
      <c r="BO191" s="343"/>
      <c r="BP191" s="340"/>
      <c r="BQ191" s="344"/>
      <c r="BR191" s="315">
        <f t="shared" si="89"/>
        <v>0</v>
      </c>
      <c r="BS191" s="344"/>
      <c r="BT191" s="344"/>
      <c r="BU191" s="344"/>
      <c r="BV191" s="344"/>
      <c r="BW191" s="315">
        <f t="shared" si="90"/>
        <v>0</v>
      </c>
      <c r="BX191" s="322"/>
      <c r="BY191" s="316"/>
    </row>
    <row r="192" spans="1:77" x14ac:dyDescent="0.25">
      <c r="A192" s="326"/>
      <c r="B192" s="307" t="str">
        <f t="shared" si="72"/>
        <v/>
      </c>
      <c r="C192" s="327"/>
      <c r="D192" s="307" t="str">
        <f t="shared" si="73"/>
        <v/>
      </c>
      <c r="E192" s="328"/>
      <c r="F192" s="329"/>
      <c r="G192" s="330" t="s">
        <v>86</v>
      </c>
      <c r="H192" s="308">
        <f t="shared" si="74"/>
        <v>0</v>
      </c>
      <c r="I192" s="323"/>
      <c r="J192" s="323"/>
      <c r="K192" s="309">
        <f t="shared" si="75"/>
        <v>0</v>
      </c>
      <c r="L192" s="328"/>
      <c r="M192" s="328"/>
      <c r="N192" s="328"/>
      <c r="O192" s="328"/>
      <c r="P192" s="331"/>
      <c r="Q192" s="331"/>
      <c r="R192" s="332"/>
      <c r="S192" s="333"/>
      <c r="T192" s="332"/>
      <c r="U192" s="333"/>
      <c r="V192" s="332"/>
      <c r="W192" s="333"/>
      <c r="X192" s="332"/>
      <c r="Y192" s="333"/>
      <c r="Z192" s="309">
        <f t="shared" si="76"/>
        <v>0</v>
      </c>
      <c r="AA192" s="310">
        <f t="shared" si="77"/>
        <v>0</v>
      </c>
      <c r="AB192" s="334"/>
      <c r="AC192" s="311">
        <f t="shared" si="70"/>
        <v>0</v>
      </c>
      <c r="AD192" s="312">
        <f t="shared" si="78"/>
        <v>0</v>
      </c>
      <c r="AE192" s="335"/>
      <c r="AF192" s="312">
        <f t="shared" si="79"/>
        <v>0</v>
      </c>
      <c r="AG192" s="326"/>
      <c r="AH192" s="313">
        <f t="shared" si="80"/>
        <v>0</v>
      </c>
      <c r="AI192" s="336"/>
      <c r="AJ192" s="313">
        <f t="shared" si="81"/>
        <v>0</v>
      </c>
      <c r="AK192" s="326"/>
      <c r="AL192" s="313">
        <f t="shared" si="82"/>
        <v>0</v>
      </c>
      <c r="AM192" s="345"/>
      <c r="AN192" s="313">
        <f t="shared" si="71"/>
        <v>0</v>
      </c>
      <c r="AO192" s="314">
        <f t="shared" si="83"/>
        <v>0</v>
      </c>
      <c r="AP192" s="315">
        <f>IF(OR(AND(B192="GRUP_A1",IF(IFERROR(MATCH(CONCATENATE("I",Tabel!$N$4),inst_performance,0),0)&gt;0,0,1)),B192="Grup_A5",B192="Grup_B1"),0,(AD192+AF192)*0.1)</f>
        <v>0</v>
      </c>
      <c r="AQ192" s="337"/>
      <c r="AR192" s="339"/>
      <c r="AS192" s="339"/>
      <c r="AT192" s="339"/>
      <c r="AU192" s="339"/>
      <c r="AV192" s="339"/>
      <c r="AW192" s="339"/>
      <c r="AX192" s="339"/>
      <c r="AY192" s="339"/>
      <c r="AZ192" s="339"/>
      <c r="BA192" s="339"/>
      <c r="BB192" s="339"/>
      <c r="BC192" s="339"/>
      <c r="BD192" s="339"/>
      <c r="BE192" s="339"/>
      <c r="BF192" s="339"/>
      <c r="BG192" s="315">
        <f t="shared" si="84"/>
        <v>0</v>
      </c>
      <c r="BH192" s="346">
        <f t="shared" si="85"/>
        <v>0</v>
      </c>
      <c r="BI192" s="315">
        <f t="shared" si="86"/>
        <v>0</v>
      </c>
      <c r="BJ192" s="341"/>
      <c r="BK192" s="315">
        <f t="shared" si="87"/>
        <v>0</v>
      </c>
      <c r="BL192" s="315">
        <f t="shared" si="88"/>
        <v>0</v>
      </c>
      <c r="BM192" s="340"/>
      <c r="BN192" s="342"/>
      <c r="BO192" s="343"/>
      <c r="BP192" s="340"/>
      <c r="BQ192" s="344"/>
      <c r="BR192" s="315">
        <f t="shared" si="89"/>
        <v>0</v>
      </c>
      <c r="BS192" s="344"/>
      <c r="BT192" s="344"/>
      <c r="BU192" s="344"/>
      <c r="BV192" s="344"/>
      <c r="BW192" s="315">
        <f t="shared" si="90"/>
        <v>0</v>
      </c>
      <c r="BX192" s="322"/>
      <c r="BY192" s="316"/>
    </row>
    <row r="193" spans="1:77" x14ac:dyDescent="0.25">
      <c r="A193" s="326"/>
      <c r="B193" s="307" t="str">
        <f t="shared" si="72"/>
        <v/>
      </c>
      <c r="C193" s="327"/>
      <c r="D193" s="307" t="str">
        <f t="shared" si="73"/>
        <v/>
      </c>
      <c r="E193" s="328"/>
      <c r="F193" s="329"/>
      <c r="G193" s="330" t="s">
        <v>86</v>
      </c>
      <c r="H193" s="308">
        <f t="shared" si="74"/>
        <v>0</v>
      </c>
      <c r="I193" s="323"/>
      <c r="J193" s="323"/>
      <c r="K193" s="309">
        <f t="shared" si="75"/>
        <v>0</v>
      </c>
      <c r="L193" s="328"/>
      <c r="M193" s="328"/>
      <c r="N193" s="328"/>
      <c r="O193" s="328"/>
      <c r="P193" s="331"/>
      <c r="Q193" s="331"/>
      <c r="R193" s="332"/>
      <c r="S193" s="333"/>
      <c r="T193" s="332"/>
      <c r="U193" s="333"/>
      <c r="V193" s="332"/>
      <c r="W193" s="333"/>
      <c r="X193" s="332"/>
      <c r="Y193" s="333"/>
      <c r="Z193" s="309">
        <f t="shared" si="76"/>
        <v>0</v>
      </c>
      <c r="AA193" s="310">
        <f t="shared" si="77"/>
        <v>0</v>
      </c>
      <c r="AB193" s="334"/>
      <c r="AC193" s="311">
        <f t="shared" si="70"/>
        <v>0</v>
      </c>
      <c r="AD193" s="312">
        <f t="shared" si="78"/>
        <v>0</v>
      </c>
      <c r="AE193" s="335"/>
      <c r="AF193" s="312">
        <f t="shared" si="79"/>
        <v>0</v>
      </c>
      <c r="AG193" s="326"/>
      <c r="AH193" s="313">
        <f t="shared" si="80"/>
        <v>0</v>
      </c>
      <c r="AI193" s="336"/>
      <c r="AJ193" s="313">
        <f t="shared" si="81"/>
        <v>0</v>
      </c>
      <c r="AK193" s="326"/>
      <c r="AL193" s="313">
        <f t="shared" si="82"/>
        <v>0</v>
      </c>
      <c r="AM193" s="345"/>
      <c r="AN193" s="313">
        <f t="shared" si="71"/>
        <v>0</v>
      </c>
      <c r="AO193" s="314">
        <f t="shared" si="83"/>
        <v>0</v>
      </c>
      <c r="AP193" s="315">
        <f>IF(OR(AND(B193="GRUP_A1",IF(IFERROR(MATCH(CONCATENATE("I",Tabel!$N$4),inst_performance,0),0)&gt;0,0,1)),B193="Grup_A5",B193="Grup_B1"),0,(AD193+AF193)*0.1)</f>
        <v>0</v>
      </c>
      <c r="AQ193" s="337"/>
      <c r="AR193" s="339"/>
      <c r="AS193" s="339"/>
      <c r="AT193" s="339"/>
      <c r="AU193" s="339"/>
      <c r="AV193" s="339"/>
      <c r="AW193" s="339"/>
      <c r="AX193" s="339"/>
      <c r="AY193" s="339"/>
      <c r="AZ193" s="339"/>
      <c r="BA193" s="339"/>
      <c r="BB193" s="339"/>
      <c r="BC193" s="339"/>
      <c r="BD193" s="339"/>
      <c r="BE193" s="339"/>
      <c r="BF193" s="339"/>
      <c r="BG193" s="315">
        <f t="shared" si="84"/>
        <v>0</v>
      </c>
      <c r="BH193" s="346">
        <f t="shared" si="85"/>
        <v>0</v>
      </c>
      <c r="BI193" s="315">
        <f t="shared" si="86"/>
        <v>0</v>
      </c>
      <c r="BJ193" s="341"/>
      <c r="BK193" s="315">
        <f t="shared" si="87"/>
        <v>0</v>
      </c>
      <c r="BL193" s="315">
        <f t="shared" si="88"/>
        <v>0</v>
      </c>
      <c r="BM193" s="340"/>
      <c r="BN193" s="342"/>
      <c r="BO193" s="343"/>
      <c r="BP193" s="340"/>
      <c r="BQ193" s="344"/>
      <c r="BR193" s="315">
        <f t="shared" si="89"/>
        <v>0</v>
      </c>
      <c r="BS193" s="344"/>
      <c r="BT193" s="344"/>
      <c r="BU193" s="344"/>
      <c r="BV193" s="344"/>
      <c r="BW193" s="315">
        <f t="shared" si="90"/>
        <v>0</v>
      </c>
      <c r="BX193" s="322"/>
      <c r="BY193" s="316"/>
    </row>
    <row r="194" spans="1:77" x14ac:dyDescent="0.25">
      <c r="A194" s="326"/>
      <c r="B194" s="307" t="str">
        <f t="shared" si="72"/>
        <v/>
      </c>
      <c r="C194" s="327"/>
      <c r="D194" s="307" t="str">
        <f t="shared" si="73"/>
        <v/>
      </c>
      <c r="E194" s="328"/>
      <c r="F194" s="329"/>
      <c r="G194" s="330" t="s">
        <v>86</v>
      </c>
      <c r="H194" s="308">
        <f t="shared" si="74"/>
        <v>0</v>
      </c>
      <c r="I194" s="323"/>
      <c r="J194" s="323"/>
      <c r="K194" s="309">
        <f t="shared" si="75"/>
        <v>0</v>
      </c>
      <c r="L194" s="328"/>
      <c r="M194" s="328"/>
      <c r="N194" s="328"/>
      <c r="O194" s="328"/>
      <c r="P194" s="331"/>
      <c r="Q194" s="331"/>
      <c r="R194" s="332"/>
      <c r="S194" s="333"/>
      <c r="T194" s="332"/>
      <c r="U194" s="333"/>
      <c r="V194" s="332"/>
      <c r="W194" s="333"/>
      <c r="X194" s="332"/>
      <c r="Y194" s="333"/>
      <c r="Z194" s="309">
        <f t="shared" si="76"/>
        <v>0</v>
      </c>
      <c r="AA194" s="310">
        <f t="shared" si="77"/>
        <v>0</v>
      </c>
      <c r="AB194" s="334"/>
      <c r="AC194" s="311">
        <f t="shared" si="70"/>
        <v>0</v>
      </c>
      <c r="AD194" s="312">
        <f t="shared" si="78"/>
        <v>0</v>
      </c>
      <c r="AE194" s="335"/>
      <c r="AF194" s="312">
        <f t="shared" si="79"/>
        <v>0</v>
      </c>
      <c r="AG194" s="326"/>
      <c r="AH194" s="313">
        <f t="shared" si="80"/>
        <v>0</v>
      </c>
      <c r="AI194" s="336"/>
      <c r="AJ194" s="313">
        <f t="shared" si="81"/>
        <v>0</v>
      </c>
      <c r="AK194" s="326"/>
      <c r="AL194" s="313">
        <f t="shared" si="82"/>
        <v>0</v>
      </c>
      <c r="AM194" s="345"/>
      <c r="AN194" s="313">
        <f t="shared" si="71"/>
        <v>0</v>
      </c>
      <c r="AO194" s="314">
        <f t="shared" si="83"/>
        <v>0</v>
      </c>
      <c r="AP194" s="315">
        <f>IF(OR(AND(B194="GRUP_A1",IF(IFERROR(MATCH(CONCATENATE("I",Tabel!$N$4),inst_performance,0),0)&gt;0,0,1)),B194="Grup_A5",B194="Grup_B1"),0,(AD194+AF194)*0.1)</f>
        <v>0</v>
      </c>
      <c r="AQ194" s="337"/>
      <c r="AR194" s="339"/>
      <c r="AS194" s="339"/>
      <c r="AT194" s="339"/>
      <c r="AU194" s="339"/>
      <c r="AV194" s="339"/>
      <c r="AW194" s="339"/>
      <c r="AX194" s="339"/>
      <c r="AY194" s="339"/>
      <c r="AZ194" s="339"/>
      <c r="BA194" s="339"/>
      <c r="BB194" s="339"/>
      <c r="BC194" s="339"/>
      <c r="BD194" s="339"/>
      <c r="BE194" s="339"/>
      <c r="BF194" s="339"/>
      <c r="BG194" s="315">
        <f t="shared" si="84"/>
        <v>0</v>
      </c>
      <c r="BH194" s="346">
        <f t="shared" si="85"/>
        <v>0</v>
      </c>
      <c r="BI194" s="315">
        <f t="shared" si="86"/>
        <v>0</v>
      </c>
      <c r="BJ194" s="341"/>
      <c r="BK194" s="315">
        <f t="shared" si="87"/>
        <v>0</v>
      </c>
      <c r="BL194" s="315">
        <f t="shared" si="88"/>
        <v>0</v>
      </c>
      <c r="BM194" s="340"/>
      <c r="BN194" s="342"/>
      <c r="BO194" s="343"/>
      <c r="BP194" s="340"/>
      <c r="BQ194" s="344"/>
      <c r="BR194" s="315">
        <f t="shared" si="89"/>
        <v>0</v>
      </c>
      <c r="BS194" s="344"/>
      <c r="BT194" s="344"/>
      <c r="BU194" s="344"/>
      <c r="BV194" s="344"/>
      <c r="BW194" s="315">
        <f t="shared" si="90"/>
        <v>0</v>
      </c>
      <c r="BX194" s="322"/>
      <c r="BY194" s="316"/>
    </row>
    <row r="195" spans="1:77" x14ac:dyDescent="0.25">
      <c r="A195" s="326"/>
      <c r="B195" s="307" t="str">
        <f t="shared" si="72"/>
        <v/>
      </c>
      <c r="C195" s="327"/>
      <c r="D195" s="307" t="str">
        <f t="shared" si="73"/>
        <v/>
      </c>
      <c r="E195" s="328"/>
      <c r="F195" s="329"/>
      <c r="G195" s="330" t="s">
        <v>86</v>
      </c>
      <c r="H195" s="308">
        <f t="shared" si="74"/>
        <v>0</v>
      </c>
      <c r="I195" s="323"/>
      <c r="J195" s="323"/>
      <c r="K195" s="309">
        <f t="shared" si="75"/>
        <v>0</v>
      </c>
      <c r="L195" s="328"/>
      <c r="M195" s="328"/>
      <c r="N195" s="328"/>
      <c r="O195" s="328"/>
      <c r="P195" s="331"/>
      <c r="Q195" s="331"/>
      <c r="R195" s="332"/>
      <c r="S195" s="333"/>
      <c r="T195" s="332"/>
      <c r="U195" s="333"/>
      <c r="V195" s="332"/>
      <c r="W195" s="333"/>
      <c r="X195" s="332"/>
      <c r="Y195" s="333"/>
      <c r="Z195" s="309">
        <f t="shared" si="76"/>
        <v>0</v>
      </c>
      <c r="AA195" s="310">
        <f t="shared" si="77"/>
        <v>0</v>
      </c>
      <c r="AB195" s="334"/>
      <c r="AC195" s="311">
        <f t="shared" si="70"/>
        <v>0</v>
      </c>
      <c r="AD195" s="312">
        <f t="shared" si="78"/>
        <v>0</v>
      </c>
      <c r="AE195" s="335"/>
      <c r="AF195" s="312">
        <f t="shared" si="79"/>
        <v>0</v>
      </c>
      <c r="AG195" s="326"/>
      <c r="AH195" s="313">
        <f t="shared" si="80"/>
        <v>0</v>
      </c>
      <c r="AI195" s="336"/>
      <c r="AJ195" s="313">
        <f t="shared" si="81"/>
        <v>0</v>
      </c>
      <c r="AK195" s="326"/>
      <c r="AL195" s="313">
        <f t="shared" si="82"/>
        <v>0</v>
      </c>
      <c r="AM195" s="345"/>
      <c r="AN195" s="313">
        <f t="shared" si="71"/>
        <v>0</v>
      </c>
      <c r="AO195" s="314">
        <f t="shared" si="83"/>
        <v>0</v>
      </c>
      <c r="AP195" s="315">
        <f>IF(OR(AND(B195="GRUP_A1",IF(IFERROR(MATCH(CONCATENATE("I",Tabel!$N$4),inst_performance,0),0)&gt;0,0,1)),B195="Grup_A5",B195="Grup_B1"),0,(AD195+AF195)*0.1)</f>
        <v>0</v>
      </c>
      <c r="AQ195" s="337"/>
      <c r="AR195" s="339"/>
      <c r="AS195" s="339"/>
      <c r="AT195" s="339"/>
      <c r="AU195" s="339"/>
      <c r="AV195" s="339"/>
      <c r="AW195" s="339"/>
      <c r="AX195" s="339"/>
      <c r="AY195" s="339"/>
      <c r="AZ195" s="339"/>
      <c r="BA195" s="339"/>
      <c r="BB195" s="339"/>
      <c r="BC195" s="339"/>
      <c r="BD195" s="339"/>
      <c r="BE195" s="339"/>
      <c r="BF195" s="339"/>
      <c r="BG195" s="315">
        <f t="shared" si="84"/>
        <v>0</v>
      </c>
      <c r="BH195" s="346">
        <f t="shared" si="85"/>
        <v>0</v>
      </c>
      <c r="BI195" s="315">
        <f t="shared" si="86"/>
        <v>0</v>
      </c>
      <c r="BJ195" s="341"/>
      <c r="BK195" s="315">
        <f t="shared" si="87"/>
        <v>0</v>
      </c>
      <c r="BL195" s="315">
        <f t="shared" si="88"/>
        <v>0</v>
      </c>
      <c r="BM195" s="340"/>
      <c r="BN195" s="342"/>
      <c r="BO195" s="343"/>
      <c r="BP195" s="340"/>
      <c r="BQ195" s="344"/>
      <c r="BR195" s="315">
        <f t="shared" si="89"/>
        <v>0</v>
      </c>
      <c r="BS195" s="344"/>
      <c r="BT195" s="344"/>
      <c r="BU195" s="344"/>
      <c r="BV195" s="344"/>
      <c r="BW195" s="315">
        <f t="shared" si="90"/>
        <v>0</v>
      </c>
      <c r="BX195" s="322"/>
      <c r="BY195" s="316"/>
    </row>
    <row r="196" spans="1:77" x14ac:dyDescent="0.25">
      <c r="A196" s="326"/>
      <c r="B196" s="307" t="str">
        <f t="shared" si="72"/>
        <v/>
      </c>
      <c r="C196" s="327"/>
      <c r="D196" s="307" t="str">
        <f t="shared" si="73"/>
        <v/>
      </c>
      <c r="E196" s="328"/>
      <c r="F196" s="329"/>
      <c r="G196" s="330" t="s">
        <v>86</v>
      </c>
      <c r="H196" s="308">
        <f t="shared" si="74"/>
        <v>0</v>
      </c>
      <c r="I196" s="323"/>
      <c r="J196" s="323"/>
      <c r="K196" s="309">
        <f t="shared" si="75"/>
        <v>0</v>
      </c>
      <c r="L196" s="328"/>
      <c r="M196" s="328"/>
      <c r="N196" s="328"/>
      <c r="O196" s="328"/>
      <c r="P196" s="331"/>
      <c r="Q196" s="331"/>
      <c r="R196" s="332"/>
      <c r="S196" s="333"/>
      <c r="T196" s="332"/>
      <c r="U196" s="333"/>
      <c r="V196" s="332"/>
      <c r="W196" s="333"/>
      <c r="X196" s="332"/>
      <c r="Y196" s="333"/>
      <c r="Z196" s="309">
        <f t="shared" si="76"/>
        <v>0</v>
      </c>
      <c r="AA196" s="310">
        <f t="shared" si="77"/>
        <v>0</v>
      </c>
      <c r="AB196" s="334"/>
      <c r="AC196" s="311">
        <f t="shared" si="70"/>
        <v>0</v>
      </c>
      <c r="AD196" s="312">
        <f t="shared" si="78"/>
        <v>0</v>
      </c>
      <c r="AE196" s="335"/>
      <c r="AF196" s="312">
        <f t="shared" si="79"/>
        <v>0</v>
      </c>
      <c r="AG196" s="326"/>
      <c r="AH196" s="313">
        <f t="shared" si="80"/>
        <v>0</v>
      </c>
      <c r="AI196" s="336"/>
      <c r="AJ196" s="313">
        <f t="shared" si="81"/>
        <v>0</v>
      </c>
      <c r="AK196" s="326"/>
      <c r="AL196" s="313">
        <f t="shared" si="82"/>
        <v>0</v>
      </c>
      <c r="AM196" s="345"/>
      <c r="AN196" s="313">
        <f t="shared" si="71"/>
        <v>0</v>
      </c>
      <c r="AO196" s="314">
        <f t="shared" si="83"/>
        <v>0</v>
      </c>
      <c r="AP196" s="315">
        <f>IF(OR(AND(B196="GRUP_A1",IF(IFERROR(MATCH(CONCATENATE("I",Tabel!$N$4),inst_performance,0),0)&gt;0,0,1)),B196="Grup_A5",B196="Grup_B1"),0,(AD196+AF196)*0.1)</f>
        <v>0</v>
      </c>
      <c r="AQ196" s="337"/>
      <c r="AR196" s="339"/>
      <c r="AS196" s="339"/>
      <c r="AT196" s="339"/>
      <c r="AU196" s="339"/>
      <c r="AV196" s="339"/>
      <c r="AW196" s="339"/>
      <c r="AX196" s="339"/>
      <c r="AY196" s="339"/>
      <c r="AZ196" s="339"/>
      <c r="BA196" s="339"/>
      <c r="BB196" s="339"/>
      <c r="BC196" s="339"/>
      <c r="BD196" s="339"/>
      <c r="BE196" s="339"/>
      <c r="BF196" s="339"/>
      <c r="BG196" s="315">
        <f t="shared" si="84"/>
        <v>0</v>
      </c>
      <c r="BH196" s="346">
        <f t="shared" si="85"/>
        <v>0</v>
      </c>
      <c r="BI196" s="315">
        <f t="shared" si="86"/>
        <v>0</v>
      </c>
      <c r="BJ196" s="341"/>
      <c r="BK196" s="315">
        <f t="shared" si="87"/>
        <v>0</v>
      </c>
      <c r="BL196" s="315">
        <f t="shared" si="88"/>
        <v>0</v>
      </c>
      <c r="BM196" s="340"/>
      <c r="BN196" s="342"/>
      <c r="BO196" s="343"/>
      <c r="BP196" s="340"/>
      <c r="BQ196" s="344"/>
      <c r="BR196" s="315">
        <f t="shared" si="89"/>
        <v>0</v>
      </c>
      <c r="BS196" s="344"/>
      <c r="BT196" s="344"/>
      <c r="BU196" s="344"/>
      <c r="BV196" s="344"/>
      <c r="BW196" s="315">
        <f t="shared" si="90"/>
        <v>0</v>
      </c>
      <c r="BX196" s="322"/>
      <c r="BY196" s="316"/>
    </row>
    <row r="197" spans="1:77" x14ac:dyDescent="0.25">
      <c r="A197" s="326"/>
      <c r="B197" s="307" t="str">
        <f t="shared" si="72"/>
        <v/>
      </c>
      <c r="C197" s="327"/>
      <c r="D197" s="307" t="str">
        <f t="shared" si="73"/>
        <v/>
      </c>
      <c r="E197" s="328"/>
      <c r="F197" s="329"/>
      <c r="G197" s="330" t="s">
        <v>86</v>
      </c>
      <c r="H197" s="308">
        <f t="shared" si="74"/>
        <v>0</v>
      </c>
      <c r="I197" s="323"/>
      <c r="J197" s="323"/>
      <c r="K197" s="309">
        <f t="shared" si="75"/>
        <v>0</v>
      </c>
      <c r="L197" s="328"/>
      <c r="M197" s="328"/>
      <c r="N197" s="328"/>
      <c r="O197" s="328"/>
      <c r="P197" s="331"/>
      <c r="Q197" s="331"/>
      <c r="R197" s="332"/>
      <c r="S197" s="333"/>
      <c r="T197" s="332"/>
      <c r="U197" s="333"/>
      <c r="V197" s="332"/>
      <c r="W197" s="333"/>
      <c r="X197" s="332"/>
      <c r="Y197" s="333"/>
      <c r="Z197" s="309">
        <f t="shared" si="76"/>
        <v>0</v>
      </c>
      <c r="AA197" s="310">
        <f t="shared" si="77"/>
        <v>0</v>
      </c>
      <c r="AB197" s="334"/>
      <c r="AC197" s="311">
        <f t="shared" si="70"/>
        <v>0</v>
      </c>
      <c r="AD197" s="312">
        <f t="shared" si="78"/>
        <v>0</v>
      </c>
      <c r="AE197" s="335"/>
      <c r="AF197" s="312">
        <f t="shared" si="79"/>
        <v>0</v>
      </c>
      <c r="AG197" s="326"/>
      <c r="AH197" s="313">
        <f t="shared" si="80"/>
        <v>0</v>
      </c>
      <c r="AI197" s="336"/>
      <c r="AJ197" s="313">
        <f t="shared" si="81"/>
        <v>0</v>
      </c>
      <c r="AK197" s="326"/>
      <c r="AL197" s="313">
        <f t="shared" si="82"/>
        <v>0</v>
      </c>
      <c r="AM197" s="345"/>
      <c r="AN197" s="313">
        <f t="shared" si="71"/>
        <v>0</v>
      </c>
      <c r="AO197" s="314">
        <f t="shared" si="83"/>
        <v>0</v>
      </c>
      <c r="AP197" s="315">
        <f>IF(OR(AND(B197="GRUP_A1",IF(IFERROR(MATCH(CONCATENATE("I",Tabel!$N$4),inst_performance,0),0)&gt;0,0,1)),B197="Grup_A5",B197="Grup_B1"),0,(AD197+AF197)*0.1)</f>
        <v>0</v>
      </c>
      <c r="AQ197" s="337"/>
      <c r="AR197" s="339"/>
      <c r="AS197" s="339"/>
      <c r="AT197" s="339"/>
      <c r="AU197" s="339"/>
      <c r="AV197" s="339"/>
      <c r="AW197" s="339"/>
      <c r="AX197" s="339"/>
      <c r="AY197" s="339"/>
      <c r="AZ197" s="339"/>
      <c r="BA197" s="339"/>
      <c r="BB197" s="339"/>
      <c r="BC197" s="339"/>
      <c r="BD197" s="339"/>
      <c r="BE197" s="339"/>
      <c r="BF197" s="339"/>
      <c r="BG197" s="315">
        <f t="shared" si="84"/>
        <v>0</v>
      </c>
      <c r="BH197" s="346">
        <f t="shared" si="85"/>
        <v>0</v>
      </c>
      <c r="BI197" s="315">
        <f t="shared" si="86"/>
        <v>0</v>
      </c>
      <c r="BJ197" s="341"/>
      <c r="BK197" s="315">
        <f t="shared" si="87"/>
        <v>0</v>
      </c>
      <c r="BL197" s="315">
        <f t="shared" si="88"/>
        <v>0</v>
      </c>
      <c r="BM197" s="340"/>
      <c r="BN197" s="342"/>
      <c r="BO197" s="343"/>
      <c r="BP197" s="340"/>
      <c r="BQ197" s="344"/>
      <c r="BR197" s="315">
        <f t="shared" si="89"/>
        <v>0</v>
      </c>
      <c r="BS197" s="344"/>
      <c r="BT197" s="344"/>
      <c r="BU197" s="344"/>
      <c r="BV197" s="344"/>
      <c r="BW197" s="315">
        <f t="shared" si="90"/>
        <v>0</v>
      </c>
      <c r="BX197" s="322"/>
      <c r="BY197" s="316"/>
    </row>
    <row r="198" spans="1:77" x14ac:dyDescent="0.25">
      <c r="A198" s="326"/>
      <c r="B198" s="307" t="str">
        <f t="shared" si="72"/>
        <v/>
      </c>
      <c r="C198" s="327"/>
      <c r="D198" s="307" t="str">
        <f t="shared" si="73"/>
        <v/>
      </c>
      <c r="E198" s="328"/>
      <c r="F198" s="329"/>
      <c r="G198" s="330" t="s">
        <v>86</v>
      </c>
      <c r="H198" s="308">
        <f t="shared" si="74"/>
        <v>0</v>
      </c>
      <c r="I198" s="323"/>
      <c r="J198" s="323"/>
      <c r="K198" s="309">
        <f t="shared" si="75"/>
        <v>0</v>
      </c>
      <c r="L198" s="328"/>
      <c r="M198" s="328"/>
      <c r="N198" s="328"/>
      <c r="O198" s="328"/>
      <c r="P198" s="331"/>
      <c r="Q198" s="331"/>
      <c r="R198" s="332"/>
      <c r="S198" s="333"/>
      <c r="T198" s="332"/>
      <c r="U198" s="333"/>
      <c r="V198" s="332"/>
      <c r="W198" s="333"/>
      <c r="X198" s="332"/>
      <c r="Y198" s="333"/>
      <c r="Z198" s="309">
        <f t="shared" si="76"/>
        <v>0</v>
      </c>
      <c r="AA198" s="310">
        <f t="shared" si="77"/>
        <v>0</v>
      </c>
      <c r="AB198" s="334"/>
      <c r="AC198" s="311">
        <f t="shared" si="70"/>
        <v>0</v>
      </c>
      <c r="AD198" s="312">
        <f t="shared" si="78"/>
        <v>0</v>
      </c>
      <c r="AE198" s="335"/>
      <c r="AF198" s="312">
        <f t="shared" si="79"/>
        <v>0</v>
      </c>
      <c r="AG198" s="326"/>
      <c r="AH198" s="313">
        <f t="shared" si="80"/>
        <v>0</v>
      </c>
      <c r="AI198" s="336"/>
      <c r="AJ198" s="313">
        <f t="shared" si="81"/>
        <v>0</v>
      </c>
      <c r="AK198" s="326"/>
      <c r="AL198" s="313">
        <f t="shared" si="82"/>
        <v>0</v>
      </c>
      <c r="AM198" s="345"/>
      <c r="AN198" s="313">
        <f t="shared" si="71"/>
        <v>0</v>
      </c>
      <c r="AO198" s="314">
        <f t="shared" si="83"/>
        <v>0</v>
      </c>
      <c r="AP198" s="315">
        <f>IF(OR(AND(B198="GRUP_A1",IF(IFERROR(MATCH(CONCATENATE("I",Tabel!$N$4),inst_performance,0),0)&gt;0,0,1)),B198="Grup_A5",B198="Grup_B1"),0,(AD198+AF198)*0.1)</f>
        <v>0</v>
      </c>
      <c r="AQ198" s="337"/>
      <c r="AR198" s="339"/>
      <c r="AS198" s="339"/>
      <c r="AT198" s="339"/>
      <c r="AU198" s="339"/>
      <c r="AV198" s="339"/>
      <c r="AW198" s="339"/>
      <c r="AX198" s="339"/>
      <c r="AY198" s="339"/>
      <c r="AZ198" s="339"/>
      <c r="BA198" s="339"/>
      <c r="BB198" s="339"/>
      <c r="BC198" s="339"/>
      <c r="BD198" s="339"/>
      <c r="BE198" s="339"/>
      <c r="BF198" s="339"/>
      <c r="BG198" s="315">
        <f t="shared" si="84"/>
        <v>0</v>
      </c>
      <c r="BH198" s="346">
        <f t="shared" si="85"/>
        <v>0</v>
      </c>
      <c r="BI198" s="315">
        <f t="shared" si="86"/>
        <v>0</v>
      </c>
      <c r="BJ198" s="341"/>
      <c r="BK198" s="315">
        <f t="shared" si="87"/>
        <v>0</v>
      </c>
      <c r="BL198" s="315">
        <f t="shared" si="88"/>
        <v>0</v>
      </c>
      <c r="BM198" s="340"/>
      <c r="BN198" s="342"/>
      <c r="BO198" s="343"/>
      <c r="BP198" s="340"/>
      <c r="BQ198" s="344"/>
      <c r="BR198" s="315">
        <f t="shared" si="89"/>
        <v>0</v>
      </c>
      <c r="BS198" s="344"/>
      <c r="BT198" s="344"/>
      <c r="BU198" s="344"/>
      <c r="BV198" s="344"/>
      <c r="BW198" s="315">
        <f t="shared" si="90"/>
        <v>0</v>
      </c>
      <c r="BX198" s="322"/>
      <c r="BY198" s="316"/>
    </row>
    <row r="199" spans="1:77" x14ac:dyDescent="0.25">
      <c r="A199" s="326"/>
      <c r="B199" s="307" t="str">
        <f t="shared" si="72"/>
        <v/>
      </c>
      <c r="C199" s="327"/>
      <c r="D199" s="307" t="str">
        <f t="shared" si="73"/>
        <v/>
      </c>
      <c r="E199" s="328"/>
      <c r="F199" s="329"/>
      <c r="G199" s="330" t="s">
        <v>86</v>
      </c>
      <c r="H199" s="308">
        <f t="shared" si="74"/>
        <v>0</v>
      </c>
      <c r="I199" s="323"/>
      <c r="J199" s="323"/>
      <c r="K199" s="309">
        <f t="shared" si="75"/>
        <v>0</v>
      </c>
      <c r="L199" s="328"/>
      <c r="M199" s="328"/>
      <c r="N199" s="328"/>
      <c r="O199" s="328"/>
      <c r="P199" s="331"/>
      <c r="Q199" s="331"/>
      <c r="R199" s="332"/>
      <c r="S199" s="333"/>
      <c r="T199" s="332"/>
      <c r="U199" s="333"/>
      <c r="V199" s="332"/>
      <c r="W199" s="333"/>
      <c r="X199" s="332"/>
      <c r="Y199" s="333"/>
      <c r="Z199" s="309">
        <f t="shared" si="76"/>
        <v>0</v>
      </c>
      <c r="AA199" s="310">
        <f t="shared" si="77"/>
        <v>0</v>
      </c>
      <c r="AB199" s="334"/>
      <c r="AC199" s="311">
        <f t="shared" si="70"/>
        <v>0</v>
      </c>
      <c r="AD199" s="312">
        <f t="shared" si="78"/>
        <v>0</v>
      </c>
      <c r="AE199" s="335"/>
      <c r="AF199" s="312">
        <f t="shared" si="79"/>
        <v>0</v>
      </c>
      <c r="AG199" s="326"/>
      <c r="AH199" s="313">
        <f t="shared" si="80"/>
        <v>0</v>
      </c>
      <c r="AI199" s="336"/>
      <c r="AJ199" s="313">
        <f t="shared" si="81"/>
        <v>0</v>
      </c>
      <c r="AK199" s="326"/>
      <c r="AL199" s="313">
        <f t="shared" si="82"/>
        <v>0</v>
      </c>
      <c r="AM199" s="345"/>
      <c r="AN199" s="313">
        <f t="shared" si="71"/>
        <v>0</v>
      </c>
      <c r="AO199" s="314">
        <f t="shared" si="83"/>
        <v>0</v>
      </c>
      <c r="AP199" s="315">
        <f>IF(OR(AND(B199="GRUP_A1",IF(IFERROR(MATCH(CONCATENATE("I",Tabel!$N$4),inst_performance,0),0)&gt;0,0,1)),B199="Grup_A5",B199="Grup_B1"),0,(AD199+AF199)*0.1)</f>
        <v>0</v>
      </c>
      <c r="AQ199" s="337"/>
      <c r="AR199" s="339"/>
      <c r="AS199" s="339"/>
      <c r="AT199" s="339"/>
      <c r="AU199" s="339"/>
      <c r="AV199" s="339"/>
      <c r="AW199" s="339"/>
      <c r="AX199" s="339"/>
      <c r="AY199" s="339"/>
      <c r="AZ199" s="339"/>
      <c r="BA199" s="339"/>
      <c r="BB199" s="339"/>
      <c r="BC199" s="339"/>
      <c r="BD199" s="339"/>
      <c r="BE199" s="339"/>
      <c r="BF199" s="339"/>
      <c r="BG199" s="315">
        <f t="shared" si="84"/>
        <v>0</v>
      </c>
      <c r="BH199" s="346">
        <f t="shared" si="85"/>
        <v>0</v>
      </c>
      <c r="BI199" s="315">
        <f t="shared" si="86"/>
        <v>0</v>
      </c>
      <c r="BJ199" s="341"/>
      <c r="BK199" s="315">
        <f t="shared" si="87"/>
        <v>0</v>
      </c>
      <c r="BL199" s="315">
        <f t="shared" si="88"/>
        <v>0</v>
      </c>
      <c r="BM199" s="340"/>
      <c r="BN199" s="342"/>
      <c r="BO199" s="343"/>
      <c r="BP199" s="340"/>
      <c r="BQ199" s="344"/>
      <c r="BR199" s="315">
        <f t="shared" si="89"/>
        <v>0</v>
      </c>
      <c r="BS199" s="344"/>
      <c r="BT199" s="344"/>
      <c r="BU199" s="344"/>
      <c r="BV199" s="344"/>
      <c r="BW199" s="315">
        <f t="shared" si="90"/>
        <v>0</v>
      </c>
      <c r="BX199" s="322"/>
      <c r="BY199" s="316"/>
    </row>
    <row r="200" spans="1:77" x14ac:dyDescent="0.25">
      <c r="A200" s="326"/>
      <c r="B200" s="307" t="str">
        <f t="shared" si="72"/>
        <v/>
      </c>
      <c r="C200" s="327"/>
      <c r="D200" s="307" t="str">
        <f t="shared" si="73"/>
        <v/>
      </c>
      <c r="E200" s="328"/>
      <c r="F200" s="329"/>
      <c r="G200" s="330" t="s">
        <v>86</v>
      </c>
      <c r="H200" s="308">
        <f t="shared" si="74"/>
        <v>0</v>
      </c>
      <c r="I200" s="323"/>
      <c r="J200" s="323"/>
      <c r="K200" s="309">
        <f t="shared" si="75"/>
        <v>0</v>
      </c>
      <c r="L200" s="328"/>
      <c r="M200" s="328"/>
      <c r="N200" s="328"/>
      <c r="O200" s="328"/>
      <c r="P200" s="331"/>
      <c r="Q200" s="331"/>
      <c r="R200" s="332"/>
      <c r="S200" s="333"/>
      <c r="T200" s="332"/>
      <c r="U200" s="333"/>
      <c r="V200" s="332"/>
      <c r="W200" s="333"/>
      <c r="X200" s="332"/>
      <c r="Y200" s="333"/>
      <c r="Z200" s="309">
        <f t="shared" si="76"/>
        <v>0</v>
      </c>
      <c r="AA200" s="310">
        <f t="shared" si="77"/>
        <v>0</v>
      </c>
      <c r="AB200" s="334"/>
      <c r="AC200" s="311">
        <f t="shared" si="70"/>
        <v>0</v>
      </c>
      <c r="AD200" s="312">
        <f t="shared" si="78"/>
        <v>0</v>
      </c>
      <c r="AE200" s="335"/>
      <c r="AF200" s="312">
        <f t="shared" si="79"/>
        <v>0</v>
      </c>
      <c r="AG200" s="326"/>
      <c r="AH200" s="313">
        <f t="shared" si="80"/>
        <v>0</v>
      </c>
      <c r="AI200" s="336"/>
      <c r="AJ200" s="313">
        <f t="shared" si="81"/>
        <v>0</v>
      </c>
      <c r="AK200" s="326"/>
      <c r="AL200" s="313">
        <f t="shared" si="82"/>
        <v>0</v>
      </c>
      <c r="AM200" s="345"/>
      <c r="AN200" s="313">
        <f t="shared" si="71"/>
        <v>0</v>
      </c>
      <c r="AO200" s="314">
        <f t="shared" si="83"/>
        <v>0</v>
      </c>
      <c r="AP200" s="315">
        <f>IF(OR(AND(B200="GRUP_A1",IF(IFERROR(MATCH(CONCATENATE("I",Tabel!$N$4),inst_performance,0),0)&gt;0,0,1)),B200="Grup_A5",B200="Grup_B1"),0,(AD200+AF200)*0.1)</f>
        <v>0</v>
      </c>
      <c r="AQ200" s="337"/>
      <c r="AR200" s="339"/>
      <c r="AS200" s="339"/>
      <c r="AT200" s="339"/>
      <c r="AU200" s="339"/>
      <c r="AV200" s="339"/>
      <c r="AW200" s="339"/>
      <c r="AX200" s="339"/>
      <c r="AY200" s="339"/>
      <c r="AZ200" s="339"/>
      <c r="BA200" s="339"/>
      <c r="BB200" s="339"/>
      <c r="BC200" s="339"/>
      <c r="BD200" s="339"/>
      <c r="BE200" s="339"/>
      <c r="BF200" s="339"/>
      <c r="BG200" s="315">
        <f t="shared" si="84"/>
        <v>0</v>
      </c>
      <c r="BH200" s="346">
        <f t="shared" si="85"/>
        <v>0</v>
      </c>
      <c r="BI200" s="315">
        <f t="shared" si="86"/>
        <v>0</v>
      </c>
      <c r="BJ200" s="341"/>
      <c r="BK200" s="315">
        <f t="shared" si="87"/>
        <v>0</v>
      </c>
      <c r="BL200" s="315">
        <f t="shared" si="88"/>
        <v>0</v>
      </c>
      <c r="BM200" s="340"/>
      <c r="BN200" s="342"/>
      <c r="BO200" s="343"/>
      <c r="BP200" s="340"/>
      <c r="BQ200" s="344"/>
      <c r="BR200" s="315">
        <f t="shared" si="89"/>
        <v>0</v>
      </c>
      <c r="BS200" s="344"/>
      <c r="BT200" s="344"/>
      <c r="BU200" s="344"/>
      <c r="BV200" s="344"/>
      <c r="BW200" s="315">
        <f t="shared" si="90"/>
        <v>0</v>
      </c>
      <c r="BX200" s="322"/>
      <c r="BY200" s="316"/>
    </row>
    <row r="201" spans="1:77" x14ac:dyDescent="0.25">
      <c r="A201" s="326"/>
      <c r="B201" s="307" t="str">
        <f t="shared" si="72"/>
        <v/>
      </c>
      <c r="C201" s="327"/>
      <c r="D201" s="307" t="str">
        <f t="shared" si="73"/>
        <v/>
      </c>
      <c r="E201" s="328"/>
      <c r="F201" s="329"/>
      <c r="G201" s="330" t="s">
        <v>86</v>
      </c>
      <c r="H201" s="308">
        <f t="shared" si="74"/>
        <v>0</v>
      </c>
      <c r="I201" s="323"/>
      <c r="J201" s="323"/>
      <c r="K201" s="309">
        <f t="shared" si="75"/>
        <v>0</v>
      </c>
      <c r="L201" s="328"/>
      <c r="M201" s="328"/>
      <c r="N201" s="328"/>
      <c r="O201" s="328"/>
      <c r="P201" s="331"/>
      <c r="Q201" s="331"/>
      <c r="R201" s="332"/>
      <c r="S201" s="333"/>
      <c r="T201" s="332"/>
      <c r="U201" s="333"/>
      <c r="V201" s="332"/>
      <c r="W201" s="333"/>
      <c r="X201" s="332"/>
      <c r="Y201" s="333"/>
      <c r="Z201" s="309">
        <f t="shared" si="76"/>
        <v>0</v>
      </c>
      <c r="AA201" s="310">
        <f t="shared" si="77"/>
        <v>0</v>
      </c>
      <c r="AB201" s="334"/>
      <c r="AC201" s="311">
        <f t="shared" si="70"/>
        <v>0</v>
      </c>
      <c r="AD201" s="312">
        <f t="shared" si="78"/>
        <v>0</v>
      </c>
      <c r="AE201" s="335"/>
      <c r="AF201" s="312">
        <f t="shared" si="79"/>
        <v>0</v>
      </c>
      <c r="AG201" s="326"/>
      <c r="AH201" s="313">
        <f t="shared" si="80"/>
        <v>0</v>
      </c>
      <c r="AI201" s="336"/>
      <c r="AJ201" s="313">
        <f t="shared" si="81"/>
        <v>0</v>
      </c>
      <c r="AK201" s="326"/>
      <c r="AL201" s="313">
        <f t="shared" si="82"/>
        <v>0</v>
      </c>
      <c r="AM201" s="345"/>
      <c r="AN201" s="313">
        <f t="shared" si="71"/>
        <v>0</v>
      </c>
      <c r="AO201" s="314">
        <f t="shared" si="83"/>
        <v>0</v>
      </c>
      <c r="AP201" s="315">
        <f>IF(OR(AND(B201="GRUP_A1",IF(IFERROR(MATCH(CONCATENATE("I",Tabel!$N$4),inst_performance,0),0)&gt;0,0,1)),B201="Grup_A5",B201="Grup_B1"),0,(AD201+AF201)*0.1)</f>
        <v>0</v>
      </c>
      <c r="AQ201" s="337"/>
      <c r="AR201" s="339"/>
      <c r="AS201" s="339"/>
      <c r="AT201" s="339"/>
      <c r="AU201" s="339"/>
      <c r="AV201" s="339"/>
      <c r="AW201" s="339"/>
      <c r="AX201" s="339"/>
      <c r="AY201" s="339"/>
      <c r="AZ201" s="339"/>
      <c r="BA201" s="339"/>
      <c r="BB201" s="339"/>
      <c r="BC201" s="339"/>
      <c r="BD201" s="339"/>
      <c r="BE201" s="339"/>
      <c r="BF201" s="339"/>
      <c r="BG201" s="315">
        <f t="shared" si="84"/>
        <v>0</v>
      </c>
      <c r="BH201" s="346">
        <f t="shared" si="85"/>
        <v>0</v>
      </c>
      <c r="BI201" s="315">
        <f t="shared" si="86"/>
        <v>0</v>
      </c>
      <c r="BJ201" s="341"/>
      <c r="BK201" s="315">
        <f t="shared" si="87"/>
        <v>0</v>
      </c>
      <c r="BL201" s="315">
        <f t="shared" si="88"/>
        <v>0</v>
      </c>
      <c r="BM201" s="340"/>
      <c r="BN201" s="342"/>
      <c r="BO201" s="343"/>
      <c r="BP201" s="340"/>
      <c r="BQ201" s="344"/>
      <c r="BR201" s="315">
        <f t="shared" si="89"/>
        <v>0</v>
      </c>
      <c r="BS201" s="344"/>
      <c r="BT201" s="344"/>
      <c r="BU201" s="344"/>
      <c r="BV201" s="344"/>
      <c r="BW201" s="315">
        <f t="shared" si="90"/>
        <v>0</v>
      </c>
      <c r="BX201" s="322"/>
      <c r="BY201" s="316"/>
    </row>
    <row r="202" spans="1:77" x14ac:dyDescent="0.25">
      <c r="A202" s="326"/>
      <c r="B202" s="307" t="str">
        <f t="shared" si="72"/>
        <v/>
      </c>
      <c r="C202" s="327"/>
      <c r="D202" s="307" t="str">
        <f t="shared" si="73"/>
        <v/>
      </c>
      <c r="E202" s="328"/>
      <c r="F202" s="329"/>
      <c r="G202" s="330" t="s">
        <v>86</v>
      </c>
      <c r="H202" s="308">
        <f t="shared" si="74"/>
        <v>0</v>
      </c>
      <c r="I202" s="323"/>
      <c r="J202" s="323"/>
      <c r="K202" s="309">
        <f t="shared" si="75"/>
        <v>0</v>
      </c>
      <c r="L202" s="328"/>
      <c r="M202" s="328"/>
      <c r="N202" s="328"/>
      <c r="O202" s="328"/>
      <c r="P202" s="331"/>
      <c r="Q202" s="331"/>
      <c r="R202" s="332"/>
      <c r="S202" s="333"/>
      <c r="T202" s="332"/>
      <c r="U202" s="333"/>
      <c r="V202" s="332"/>
      <c r="W202" s="333"/>
      <c r="X202" s="332"/>
      <c r="Y202" s="333"/>
      <c r="Z202" s="309">
        <f t="shared" si="76"/>
        <v>0</v>
      </c>
      <c r="AA202" s="310">
        <f t="shared" si="77"/>
        <v>0</v>
      </c>
      <c r="AB202" s="334"/>
      <c r="AC202" s="311">
        <f t="shared" si="70"/>
        <v>0</v>
      </c>
      <c r="AD202" s="312">
        <f t="shared" si="78"/>
        <v>0</v>
      </c>
      <c r="AE202" s="335"/>
      <c r="AF202" s="312">
        <f t="shared" si="79"/>
        <v>0</v>
      </c>
      <c r="AG202" s="326"/>
      <c r="AH202" s="313">
        <f t="shared" si="80"/>
        <v>0</v>
      </c>
      <c r="AI202" s="336"/>
      <c r="AJ202" s="313">
        <f t="shared" si="81"/>
        <v>0</v>
      </c>
      <c r="AK202" s="326"/>
      <c r="AL202" s="313">
        <f t="shared" si="82"/>
        <v>0</v>
      </c>
      <c r="AM202" s="345"/>
      <c r="AN202" s="313">
        <f t="shared" si="71"/>
        <v>0</v>
      </c>
      <c r="AO202" s="314">
        <f t="shared" si="83"/>
        <v>0</v>
      </c>
      <c r="AP202" s="315">
        <f>IF(OR(AND(B202="GRUP_A1",IF(IFERROR(MATCH(CONCATENATE("I",Tabel!$N$4),inst_performance,0),0)&gt;0,0,1)),B202="Grup_A5",B202="Grup_B1"),0,(AD202+AF202)*0.1)</f>
        <v>0</v>
      </c>
      <c r="AQ202" s="337"/>
      <c r="AR202" s="339"/>
      <c r="AS202" s="339"/>
      <c r="AT202" s="339"/>
      <c r="AU202" s="339"/>
      <c r="AV202" s="339"/>
      <c r="AW202" s="339"/>
      <c r="AX202" s="339"/>
      <c r="AY202" s="339"/>
      <c r="AZ202" s="339"/>
      <c r="BA202" s="339"/>
      <c r="BB202" s="339"/>
      <c r="BC202" s="339"/>
      <c r="BD202" s="339"/>
      <c r="BE202" s="339"/>
      <c r="BF202" s="339"/>
      <c r="BG202" s="315">
        <f t="shared" si="84"/>
        <v>0</v>
      </c>
      <c r="BH202" s="346">
        <f t="shared" si="85"/>
        <v>0</v>
      </c>
      <c r="BI202" s="315">
        <f t="shared" si="86"/>
        <v>0</v>
      </c>
      <c r="BJ202" s="341"/>
      <c r="BK202" s="315">
        <f t="shared" si="87"/>
        <v>0</v>
      </c>
      <c r="BL202" s="315">
        <f t="shared" si="88"/>
        <v>0</v>
      </c>
      <c r="BM202" s="340"/>
      <c r="BN202" s="342"/>
      <c r="BO202" s="343"/>
      <c r="BP202" s="340"/>
      <c r="BQ202" s="344"/>
      <c r="BR202" s="315">
        <f t="shared" si="89"/>
        <v>0</v>
      </c>
      <c r="BS202" s="344"/>
      <c r="BT202" s="344"/>
      <c r="BU202" s="344"/>
      <c r="BV202" s="344"/>
      <c r="BW202" s="315">
        <f t="shared" si="90"/>
        <v>0</v>
      </c>
      <c r="BX202" s="322"/>
      <c r="BY202" s="316"/>
    </row>
    <row r="203" spans="1:77" x14ac:dyDescent="0.25">
      <c r="A203" s="326"/>
      <c r="B203" s="307" t="str">
        <f t="shared" si="72"/>
        <v/>
      </c>
      <c r="C203" s="327"/>
      <c r="D203" s="307" t="str">
        <f t="shared" si="73"/>
        <v/>
      </c>
      <c r="E203" s="328"/>
      <c r="F203" s="329"/>
      <c r="G203" s="330" t="s">
        <v>86</v>
      </c>
      <c r="H203" s="308">
        <f t="shared" si="74"/>
        <v>0</v>
      </c>
      <c r="I203" s="323"/>
      <c r="J203" s="323"/>
      <c r="K203" s="309">
        <f t="shared" si="75"/>
        <v>0</v>
      </c>
      <c r="L203" s="328"/>
      <c r="M203" s="328"/>
      <c r="N203" s="328"/>
      <c r="O203" s="328"/>
      <c r="P203" s="331"/>
      <c r="Q203" s="331"/>
      <c r="R203" s="332"/>
      <c r="S203" s="333"/>
      <c r="T203" s="332"/>
      <c r="U203" s="333"/>
      <c r="V203" s="332"/>
      <c r="W203" s="333"/>
      <c r="X203" s="332"/>
      <c r="Y203" s="333"/>
      <c r="Z203" s="309">
        <f t="shared" si="76"/>
        <v>0</v>
      </c>
      <c r="AA203" s="310">
        <f t="shared" si="77"/>
        <v>0</v>
      </c>
      <c r="AB203" s="334"/>
      <c r="AC203" s="311">
        <f t="shared" si="70"/>
        <v>0</v>
      </c>
      <c r="AD203" s="312">
        <f t="shared" si="78"/>
        <v>0</v>
      </c>
      <c r="AE203" s="335"/>
      <c r="AF203" s="312">
        <f t="shared" si="79"/>
        <v>0</v>
      </c>
      <c r="AG203" s="326"/>
      <c r="AH203" s="313">
        <f t="shared" si="80"/>
        <v>0</v>
      </c>
      <c r="AI203" s="336"/>
      <c r="AJ203" s="313">
        <f t="shared" si="81"/>
        <v>0</v>
      </c>
      <c r="AK203" s="326"/>
      <c r="AL203" s="313">
        <f t="shared" si="82"/>
        <v>0</v>
      </c>
      <c r="AM203" s="345"/>
      <c r="AN203" s="313">
        <f t="shared" si="71"/>
        <v>0</v>
      </c>
      <c r="AO203" s="314">
        <f t="shared" si="83"/>
        <v>0</v>
      </c>
      <c r="AP203" s="315">
        <f>IF(OR(AND(B203="GRUP_A1",IF(IFERROR(MATCH(CONCATENATE("I",Tabel!$N$4),inst_performance,0),0)&gt;0,0,1)),B203="Grup_A5",B203="Grup_B1"),0,(AD203+AF203)*0.1)</f>
        <v>0</v>
      </c>
      <c r="AQ203" s="337"/>
      <c r="AR203" s="339"/>
      <c r="AS203" s="339"/>
      <c r="AT203" s="339"/>
      <c r="AU203" s="339"/>
      <c r="AV203" s="339"/>
      <c r="AW203" s="339"/>
      <c r="AX203" s="339"/>
      <c r="AY203" s="339"/>
      <c r="AZ203" s="339"/>
      <c r="BA203" s="339"/>
      <c r="BB203" s="339"/>
      <c r="BC203" s="339"/>
      <c r="BD203" s="339"/>
      <c r="BE203" s="339"/>
      <c r="BF203" s="339"/>
      <c r="BG203" s="315">
        <f t="shared" si="84"/>
        <v>0</v>
      </c>
      <c r="BH203" s="346">
        <f t="shared" si="85"/>
        <v>0</v>
      </c>
      <c r="BI203" s="315">
        <f t="shared" si="86"/>
        <v>0</v>
      </c>
      <c r="BJ203" s="341"/>
      <c r="BK203" s="315">
        <f t="shared" si="87"/>
        <v>0</v>
      </c>
      <c r="BL203" s="315">
        <f t="shared" si="88"/>
        <v>0</v>
      </c>
      <c r="BM203" s="340"/>
      <c r="BN203" s="342"/>
      <c r="BO203" s="343"/>
      <c r="BP203" s="340"/>
      <c r="BQ203" s="344"/>
      <c r="BR203" s="315">
        <f t="shared" si="89"/>
        <v>0</v>
      </c>
      <c r="BS203" s="344"/>
      <c r="BT203" s="344"/>
      <c r="BU203" s="344"/>
      <c r="BV203" s="344"/>
      <c r="BW203" s="315">
        <f t="shared" si="90"/>
        <v>0</v>
      </c>
      <c r="BX203" s="322"/>
      <c r="BY203" s="316"/>
    </row>
    <row r="204" spans="1:77" x14ac:dyDescent="0.25">
      <c r="A204" s="326"/>
      <c r="B204" s="307" t="str">
        <f t="shared" si="72"/>
        <v/>
      </c>
      <c r="C204" s="327"/>
      <c r="D204" s="307" t="str">
        <f t="shared" si="73"/>
        <v/>
      </c>
      <c r="E204" s="328"/>
      <c r="F204" s="329"/>
      <c r="G204" s="330" t="s">
        <v>86</v>
      </c>
      <c r="H204" s="308">
        <f t="shared" si="74"/>
        <v>0</v>
      </c>
      <c r="I204" s="323"/>
      <c r="J204" s="323"/>
      <c r="K204" s="309">
        <f t="shared" si="75"/>
        <v>0</v>
      </c>
      <c r="L204" s="328"/>
      <c r="M204" s="328"/>
      <c r="N204" s="328"/>
      <c r="O204" s="328"/>
      <c r="P204" s="331"/>
      <c r="Q204" s="331"/>
      <c r="R204" s="332"/>
      <c r="S204" s="333"/>
      <c r="T204" s="332"/>
      <c r="U204" s="333"/>
      <c r="V204" s="332"/>
      <c r="W204" s="333"/>
      <c r="X204" s="332"/>
      <c r="Y204" s="333"/>
      <c r="Z204" s="309">
        <f t="shared" si="76"/>
        <v>0</v>
      </c>
      <c r="AA204" s="310">
        <f t="shared" si="77"/>
        <v>0</v>
      </c>
      <c r="AB204" s="334"/>
      <c r="AC204" s="311">
        <f t="shared" si="70"/>
        <v>0</v>
      </c>
      <c r="AD204" s="312">
        <f t="shared" si="78"/>
        <v>0</v>
      </c>
      <c r="AE204" s="335"/>
      <c r="AF204" s="312">
        <f t="shared" si="79"/>
        <v>0</v>
      </c>
      <c r="AG204" s="326"/>
      <c r="AH204" s="313">
        <f t="shared" si="80"/>
        <v>0</v>
      </c>
      <c r="AI204" s="336"/>
      <c r="AJ204" s="313">
        <f t="shared" si="81"/>
        <v>0</v>
      </c>
      <c r="AK204" s="326"/>
      <c r="AL204" s="313">
        <f t="shared" si="82"/>
        <v>0</v>
      </c>
      <c r="AM204" s="345"/>
      <c r="AN204" s="313">
        <f t="shared" si="71"/>
        <v>0</v>
      </c>
      <c r="AO204" s="314">
        <f t="shared" si="83"/>
        <v>0</v>
      </c>
      <c r="AP204" s="315">
        <f>IF(OR(AND(B204="GRUP_A1",IF(IFERROR(MATCH(CONCATENATE("I",Tabel!$N$4),inst_performance,0),0)&gt;0,0,1)),B204="Grup_A5",B204="Grup_B1"),0,(AD204+AF204)*0.1)</f>
        <v>0</v>
      </c>
      <c r="AQ204" s="337"/>
      <c r="AR204" s="339"/>
      <c r="AS204" s="339"/>
      <c r="AT204" s="339"/>
      <c r="AU204" s="339"/>
      <c r="AV204" s="339"/>
      <c r="AW204" s="339"/>
      <c r="AX204" s="339"/>
      <c r="AY204" s="339"/>
      <c r="AZ204" s="339"/>
      <c r="BA204" s="339"/>
      <c r="BB204" s="339"/>
      <c r="BC204" s="339"/>
      <c r="BD204" s="339"/>
      <c r="BE204" s="339"/>
      <c r="BF204" s="339"/>
      <c r="BG204" s="315">
        <f t="shared" si="84"/>
        <v>0</v>
      </c>
      <c r="BH204" s="346">
        <f t="shared" si="85"/>
        <v>0</v>
      </c>
      <c r="BI204" s="315">
        <f t="shared" si="86"/>
        <v>0</v>
      </c>
      <c r="BJ204" s="341"/>
      <c r="BK204" s="315">
        <f t="shared" si="87"/>
        <v>0</v>
      </c>
      <c r="BL204" s="315">
        <f t="shared" si="88"/>
        <v>0</v>
      </c>
      <c r="BM204" s="340"/>
      <c r="BN204" s="342"/>
      <c r="BO204" s="343"/>
      <c r="BP204" s="340"/>
      <c r="BQ204" s="344"/>
      <c r="BR204" s="315">
        <f t="shared" si="89"/>
        <v>0</v>
      </c>
      <c r="BS204" s="344"/>
      <c r="BT204" s="344"/>
      <c r="BU204" s="344"/>
      <c r="BV204" s="344"/>
      <c r="BW204" s="315">
        <f t="shared" si="90"/>
        <v>0</v>
      </c>
      <c r="BX204" s="322"/>
      <c r="BY204" s="316"/>
    </row>
    <row r="205" spans="1:77" x14ac:dyDescent="0.25">
      <c r="A205" s="326"/>
      <c r="B205" s="307" t="str">
        <f t="shared" si="72"/>
        <v/>
      </c>
      <c r="C205" s="327"/>
      <c r="D205" s="307" t="str">
        <f t="shared" si="73"/>
        <v/>
      </c>
      <c r="E205" s="328"/>
      <c r="F205" s="329"/>
      <c r="G205" s="330" t="s">
        <v>86</v>
      </c>
      <c r="H205" s="308">
        <f t="shared" si="74"/>
        <v>0</v>
      </c>
      <c r="I205" s="323"/>
      <c r="J205" s="323"/>
      <c r="K205" s="309">
        <f t="shared" si="75"/>
        <v>0</v>
      </c>
      <c r="L205" s="328"/>
      <c r="M205" s="328"/>
      <c r="N205" s="328"/>
      <c r="O205" s="328"/>
      <c r="P205" s="331"/>
      <c r="Q205" s="331"/>
      <c r="R205" s="332"/>
      <c r="S205" s="333"/>
      <c r="T205" s="332"/>
      <c r="U205" s="333"/>
      <c r="V205" s="332"/>
      <c r="W205" s="333"/>
      <c r="X205" s="332"/>
      <c r="Y205" s="333"/>
      <c r="Z205" s="309">
        <f t="shared" si="76"/>
        <v>0</v>
      </c>
      <c r="AA205" s="310">
        <f t="shared" si="77"/>
        <v>0</v>
      </c>
      <c r="AB205" s="334"/>
      <c r="AC205" s="311">
        <f t="shared" ref="AC205:AC268" si="91">IF(AB205&gt;"",VLOOKUP(LEFT(AB205,250),Categorii_referinta,2,0),)</f>
        <v>0</v>
      </c>
      <c r="AD205" s="312">
        <f t="shared" si="78"/>
        <v>0</v>
      </c>
      <c r="AE205" s="335"/>
      <c r="AF205" s="312">
        <f t="shared" si="79"/>
        <v>0</v>
      </c>
      <c r="AG205" s="326"/>
      <c r="AH205" s="313">
        <f t="shared" si="80"/>
        <v>0</v>
      </c>
      <c r="AI205" s="336"/>
      <c r="AJ205" s="313">
        <f t="shared" si="81"/>
        <v>0</v>
      </c>
      <c r="AK205" s="326"/>
      <c r="AL205" s="313">
        <f t="shared" si="82"/>
        <v>0</v>
      </c>
      <c r="AM205" s="345"/>
      <c r="AN205" s="313">
        <f t="shared" ref="AN205:AN268" si="92">IF(AM205&gt;"",VLOOKUP(AM205,Grad_managerial_values,2,0)*F205,)</f>
        <v>0</v>
      </c>
      <c r="AO205" s="314">
        <f t="shared" si="83"/>
        <v>0</v>
      </c>
      <c r="AP205" s="315">
        <f>IF(OR(AND(B205="GRUP_A1",IF(IFERROR(MATCH(CONCATENATE("I",Tabel!$N$4),inst_performance,0),0)&gt;0,0,1)),B205="Grup_A5",B205="Grup_B1"),0,(AD205+AF205)*0.1)</f>
        <v>0</v>
      </c>
      <c r="AQ205" s="337"/>
      <c r="AR205" s="339"/>
      <c r="AS205" s="339"/>
      <c r="AT205" s="339"/>
      <c r="AU205" s="339"/>
      <c r="AV205" s="339"/>
      <c r="AW205" s="339"/>
      <c r="AX205" s="339"/>
      <c r="AY205" s="339"/>
      <c r="AZ205" s="339"/>
      <c r="BA205" s="339"/>
      <c r="BB205" s="339"/>
      <c r="BC205" s="339"/>
      <c r="BD205" s="339"/>
      <c r="BE205" s="339"/>
      <c r="BF205" s="339"/>
      <c r="BG205" s="315">
        <f t="shared" si="84"/>
        <v>0</v>
      </c>
      <c r="BH205" s="346">
        <f t="shared" si="85"/>
        <v>0</v>
      </c>
      <c r="BI205" s="315">
        <f t="shared" si="86"/>
        <v>0</v>
      </c>
      <c r="BJ205" s="341"/>
      <c r="BK205" s="315">
        <f t="shared" si="87"/>
        <v>0</v>
      </c>
      <c r="BL205" s="315">
        <f t="shared" si="88"/>
        <v>0</v>
      </c>
      <c r="BM205" s="340"/>
      <c r="BN205" s="342"/>
      <c r="BO205" s="343"/>
      <c r="BP205" s="340"/>
      <c r="BQ205" s="344"/>
      <c r="BR205" s="315">
        <f t="shared" si="89"/>
        <v>0</v>
      </c>
      <c r="BS205" s="344"/>
      <c r="BT205" s="344"/>
      <c r="BU205" s="344"/>
      <c r="BV205" s="344"/>
      <c r="BW205" s="315">
        <f t="shared" si="90"/>
        <v>0</v>
      </c>
      <c r="BX205" s="322"/>
      <c r="BY205" s="316"/>
    </row>
    <row r="206" spans="1:77" x14ac:dyDescent="0.25">
      <c r="A206" s="326"/>
      <c r="B206" s="307" t="str">
        <f t="shared" ref="B206:B269" si="93">IF(A206&gt;"", VLOOKUP(A206,Categories,2,0),"")</f>
        <v/>
      </c>
      <c r="C206" s="327"/>
      <c r="D206" s="307" t="str">
        <f t="shared" ref="D206:D269" si="94">IF(B206&gt;"", VLOOKUP(C206,Functions_Classes,2,0),"")</f>
        <v/>
      </c>
      <c r="E206" s="328"/>
      <c r="F206" s="329"/>
      <c r="G206" s="330" t="s">
        <v>86</v>
      </c>
      <c r="H206" s="308">
        <f t="shared" ref="H206:H269" si="95">IF(C206&gt;"", VLOOKUP(C206,Functions_Classes,3,0),)</f>
        <v>0</v>
      </c>
      <c r="I206" s="323"/>
      <c r="J206" s="323"/>
      <c r="K206" s="309">
        <f t="shared" ref="K206:K269" si="96">IF(I206&gt;0, VLOOKUP(I206,Vechime_min,2,1),)</f>
        <v>0</v>
      </c>
      <c r="L206" s="328"/>
      <c r="M206" s="328"/>
      <c r="N206" s="328"/>
      <c r="O206" s="328"/>
      <c r="P206" s="331"/>
      <c r="Q206" s="331"/>
      <c r="R206" s="332"/>
      <c r="S206" s="333"/>
      <c r="T206" s="332"/>
      <c r="U206" s="333"/>
      <c r="V206" s="332"/>
      <c r="W206" s="333"/>
      <c r="X206" s="332"/>
      <c r="Y206" s="333"/>
      <c r="Z206" s="309">
        <f t="shared" ref="Z206:Z269" si="97">IF(H206&gt;0,MAX(MIN(SUM(H206)+SUM(K206,0)+SUM(L206:Y206),130),1),)</f>
        <v>0</v>
      </c>
      <c r="AA206" s="310">
        <f t="shared" ref="AA206:AA269" si="98">IF(H206&gt;0,VLOOKUP(Z206,Class_coeficient,2,0),)</f>
        <v>0</v>
      </c>
      <c r="AB206" s="334"/>
      <c r="AC206" s="311">
        <f t="shared" si="91"/>
        <v>0</v>
      </c>
      <c r="AD206" s="312">
        <f t="shared" ref="AD206:AD269" si="99">CEILING((AA206*AC206*F206),10)</f>
        <v>0</v>
      </c>
      <c r="AE206" s="335"/>
      <c r="AF206" s="312">
        <f t="shared" ref="AF206:AF269" si="100">IF(AE206&gt;"",IF(F206&gt;0, VLOOKUP(AE206,Grad_didactic_values,2,0)*F206,),)</f>
        <v>0</v>
      </c>
      <c r="AG206" s="326"/>
      <c r="AH206" s="313">
        <f t="shared" ref="AH206:AH269" si="101">IF(AG206&gt;"",VLOOKUP(AG206,Grad_values,2,0)*F206,)</f>
        <v>0</v>
      </c>
      <c r="AI206" s="336"/>
      <c r="AJ206" s="313">
        <f t="shared" ref="AJ206:AJ269" si="102">IF(AI206&gt;"",VLOOKUP(AI206,Grad_stiintific,2,0)*F206,)*IF($S$4="DA",1,0.5)</f>
        <v>0</v>
      </c>
      <c r="AK206" s="326"/>
      <c r="AL206" s="313">
        <f t="shared" ref="AL206:AL269" si="103">IF(AK206&gt;"",VLOOKUP(AK206,Titlu_onorific,2,0)*F206,)</f>
        <v>0</v>
      </c>
      <c r="AM206" s="345"/>
      <c r="AN206" s="313">
        <f t="shared" si="92"/>
        <v>0</v>
      </c>
      <c r="AO206" s="314">
        <f t="shared" ref="AO206:AO269" si="104">IF(AC206=1400,0, F206*1300)</f>
        <v>0</v>
      </c>
      <c r="AP206" s="315">
        <f>IF(OR(AND(B206="GRUP_A1",IF(IFERROR(MATCH(CONCATENATE("I",Tabel!$N$4),inst_performance,0),0)&gt;0,0,1)),B206="Grup_A5",B206="Grup_B1"),0,(AD206+AF206)*0.1)</f>
        <v>0</v>
      </c>
      <c r="AQ206" s="337"/>
      <c r="AR206" s="339"/>
      <c r="AS206" s="339"/>
      <c r="AT206" s="339"/>
      <c r="AU206" s="339"/>
      <c r="AV206" s="339"/>
      <c r="AW206" s="339"/>
      <c r="AX206" s="339"/>
      <c r="AY206" s="339"/>
      <c r="AZ206" s="339"/>
      <c r="BA206" s="339"/>
      <c r="BB206" s="339"/>
      <c r="BC206" s="339"/>
      <c r="BD206" s="339"/>
      <c r="BE206" s="339"/>
      <c r="BF206" s="339"/>
      <c r="BG206" s="315">
        <f t="shared" ref="BG206:BG269" si="105">AP206+AQ206+AR206+AS206+AT206+AU206+AV206+AW206+AX206+AY206+AZ206+BA206+BB206+BC206+BD206+BE206+BF206</f>
        <v>0</v>
      </c>
      <c r="BH206" s="346">
        <f t="shared" ref="BH206:BH269" si="106">IF(AD206&gt;0,BG206/AD206,)</f>
        <v>0</v>
      </c>
      <c r="BI206" s="315">
        <f t="shared" ref="BI206:BI269" si="107">AD206+AF206+AH206+AJ206+AL206+AN206+AO206+BG206</f>
        <v>0</v>
      </c>
      <c r="BJ206" s="341"/>
      <c r="BK206" s="315">
        <f t="shared" ref="BK206:BK269" si="108">IF(BI206&lt;BJ206,BJ206-BI206,0)</f>
        <v>0</v>
      </c>
      <c r="BL206" s="315">
        <f t="shared" ref="BL206:BL269" si="109">IF(AND(BI206&gt;BJ206,BI206&lt;5500*F206),5500*F206-BI206,0)</f>
        <v>0</v>
      </c>
      <c r="BM206" s="340"/>
      <c r="BN206" s="342"/>
      <c r="BO206" s="343"/>
      <c r="BP206" s="340"/>
      <c r="BQ206" s="344"/>
      <c r="BR206" s="315">
        <f t="shared" ref="BR206:BR269" si="110">AD206/169*1/2*BQ206</f>
        <v>0</v>
      </c>
      <c r="BS206" s="344"/>
      <c r="BT206" s="344"/>
      <c r="BU206" s="344"/>
      <c r="BV206" s="344"/>
      <c r="BW206" s="315">
        <f t="shared" ref="BW206:BW269" si="111">BI206+BK206+BL206+BM206+BP206+BR206+BS206+BT206+BU206+BV206</f>
        <v>0</v>
      </c>
      <c r="BX206" s="322"/>
      <c r="BY206" s="316"/>
    </row>
    <row r="207" spans="1:77" x14ac:dyDescent="0.25">
      <c r="A207" s="326"/>
      <c r="B207" s="307" t="str">
        <f t="shared" si="93"/>
        <v/>
      </c>
      <c r="C207" s="327"/>
      <c r="D207" s="307" t="str">
        <f t="shared" si="94"/>
        <v/>
      </c>
      <c r="E207" s="328"/>
      <c r="F207" s="329"/>
      <c r="G207" s="330" t="s">
        <v>86</v>
      </c>
      <c r="H207" s="308">
        <f t="shared" si="95"/>
        <v>0</v>
      </c>
      <c r="I207" s="323"/>
      <c r="J207" s="323"/>
      <c r="K207" s="309">
        <f t="shared" si="96"/>
        <v>0</v>
      </c>
      <c r="L207" s="328"/>
      <c r="M207" s="328"/>
      <c r="N207" s="328"/>
      <c r="O207" s="328"/>
      <c r="P207" s="331"/>
      <c r="Q207" s="331"/>
      <c r="R207" s="332"/>
      <c r="S207" s="333"/>
      <c r="T207" s="332"/>
      <c r="U207" s="333"/>
      <c r="V207" s="332"/>
      <c r="W207" s="333"/>
      <c r="X207" s="332"/>
      <c r="Y207" s="333"/>
      <c r="Z207" s="309">
        <f t="shared" si="97"/>
        <v>0</v>
      </c>
      <c r="AA207" s="310">
        <f t="shared" si="98"/>
        <v>0</v>
      </c>
      <c r="AB207" s="334"/>
      <c r="AC207" s="311">
        <f t="shared" si="91"/>
        <v>0</v>
      </c>
      <c r="AD207" s="312">
        <f t="shared" si="99"/>
        <v>0</v>
      </c>
      <c r="AE207" s="335"/>
      <c r="AF207" s="312">
        <f t="shared" si="100"/>
        <v>0</v>
      </c>
      <c r="AG207" s="326"/>
      <c r="AH207" s="313">
        <f t="shared" si="101"/>
        <v>0</v>
      </c>
      <c r="AI207" s="336"/>
      <c r="AJ207" s="313">
        <f t="shared" si="102"/>
        <v>0</v>
      </c>
      <c r="AK207" s="326"/>
      <c r="AL207" s="313">
        <f t="shared" si="103"/>
        <v>0</v>
      </c>
      <c r="AM207" s="345"/>
      <c r="AN207" s="313">
        <f t="shared" si="92"/>
        <v>0</v>
      </c>
      <c r="AO207" s="314">
        <f t="shared" si="104"/>
        <v>0</v>
      </c>
      <c r="AP207" s="315">
        <f>IF(OR(AND(B207="GRUP_A1",IF(IFERROR(MATCH(CONCATENATE("I",Tabel!$N$4),inst_performance,0),0)&gt;0,0,1)),B207="Grup_A5",B207="Grup_B1"),0,(AD207+AF207)*0.1)</f>
        <v>0</v>
      </c>
      <c r="AQ207" s="337"/>
      <c r="AR207" s="339"/>
      <c r="AS207" s="339"/>
      <c r="AT207" s="339"/>
      <c r="AU207" s="339"/>
      <c r="AV207" s="339"/>
      <c r="AW207" s="339"/>
      <c r="AX207" s="339"/>
      <c r="AY207" s="339"/>
      <c r="AZ207" s="339"/>
      <c r="BA207" s="339"/>
      <c r="BB207" s="339"/>
      <c r="BC207" s="339"/>
      <c r="BD207" s="339"/>
      <c r="BE207" s="339"/>
      <c r="BF207" s="339"/>
      <c r="BG207" s="315">
        <f t="shared" si="105"/>
        <v>0</v>
      </c>
      <c r="BH207" s="346">
        <f t="shared" si="106"/>
        <v>0</v>
      </c>
      <c r="BI207" s="315">
        <f t="shared" si="107"/>
        <v>0</v>
      </c>
      <c r="BJ207" s="341"/>
      <c r="BK207" s="315">
        <f t="shared" si="108"/>
        <v>0</v>
      </c>
      <c r="BL207" s="315">
        <f t="shared" si="109"/>
        <v>0</v>
      </c>
      <c r="BM207" s="340"/>
      <c r="BN207" s="342"/>
      <c r="BO207" s="343"/>
      <c r="BP207" s="340"/>
      <c r="BQ207" s="344"/>
      <c r="BR207" s="315">
        <f t="shared" si="110"/>
        <v>0</v>
      </c>
      <c r="BS207" s="344"/>
      <c r="BT207" s="344"/>
      <c r="BU207" s="344"/>
      <c r="BV207" s="344"/>
      <c r="BW207" s="315">
        <f t="shared" si="111"/>
        <v>0</v>
      </c>
      <c r="BX207" s="322"/>
      <c r="BY207" s="316"/>
    </row>
    <row r="208" spans="1:77" x14ac:dyDescent="0.25">
      <c r="A208" s="326"/>
      <c r="B208" s="307" t="str">
        <f t="shared" si="93"/>
        <v/>
      </c>
      <c r="C208" s="327"/>
      <c r="D208" s="307" t="str">
        <f t="shared" si="94"/>
        <v/>
      </c>
      <c r="E208" s="328"/>
      <c r="F208" s="329"/>
      <c r="G208" s="330" t="s">
        <v>86</v>
      </c>
      <c r="H208" s="308">
        <f t="shared" si="95"/>
        <v>0</v>
      </c>
      <c r="I208" s="323"/>
      <c r="J208" s="323"/>
      <c r="K208" s="309">
        <f t="shared" si="96"/>
        <v>0</v>
      </c>
      <c r="L208" s="328"/>
      <c r="M208" s="328"/>
      <c r="N208" s="328"/>
      <c r="O208" s="328"/>
      <c r="P208" s="331"/>
      <c r="Q208" s="331"/>
      <c r="R208" s="332"/>
      <c r="S208" s="333"/>
      <c r="T208" s="332"/>
      <c r="U208" s="333"/>
      <c r="V208" s="332"/>
      <c r="W208" s="333"/>
      <c r="X208" s="332"/>
      <c r="Y208" s="333"/>
      <c r="Z208" s="309">
        <f t="shared" si="97"/>
        <v>0</v>
      </c>
      <c r="AA208" s="310">
        <f t="shared" si="98"/>
        <v>0</v>
      </c>
      <c r="AB208" s="334"/>
      <c r="AC208" s="311">
        <f t="shared" si="91"/>
        <v>0</v>
      </c>
      <c r="AD208" s="312">
        <f t="shared" si="99"/>
        <v>0</v>
      </c>
      <c r="AE208" s="335"/>
      <c r="AF208" s="312">
        <f t="shared" si="100"/>
        <v>0</v>
      </c>
      <c r="AG208" s="326"/>
      <c r="AH208" s="313">
        <f t="shared" si="101"/>
        <v>0</v>
      </c>
      <c r="AI208" s="336"/>
      <c r="AJ208" s="313">
        <f t="shared" si="102"/>
        <v>0</v>
      </c>
      <c r="AK208" s="326"/>
      <c r="AL208" s="313">
        <f t="shared" si="103"/>
        <v>0</v>
      </c>
      <c r="AM208" s="345"/>
      <c r="AN208" s="313">
        <f t="shared" si="92"/>
        <v>0</v>
      </c>
      <c r="AO208" s="314">
        <f t="shared" si="104"/>
        <v>0</v>
      </c>
      <c r="AP208" s="315">
        <f>IF(OR(AND(B208="GRUP_A1",IF(IFERROR(MATCH(CONCATENATE("I",Tabel!$N$4),inst_performance,0),0)&gt;0,0,1)),B208="Grup_A5",B208="Grup_B1"),0,(AD208+AF208)*0.1)</f>
        <v>0</v>
      </c>
      <c r="AQ208" s="337"/>
      <c r="AR208" s="339"/>
      <c r="AS208" s="339"/>
      <c r="AT208" s="339"/>
      <c r="AU208" s="339"/>
      <c r="AV208" s="339"/>
      <c r="AW208" s="339"/>
      <c r="AX208" s="339"/>
      <c r="AY208" s="339"/>
      <c r="AZ208" s="339"/>
      <c r="BA208" s="339"/>
      <c r="BB208" s="339"/>
      <c r="BC208" s="339"/>
      <c r="BD208" s="339"/>
      <c r="BE208" s="339"/>
      <c r="BF208" s="339"/>
      <c r="BG208" s="315">
        <f t="shared" si="105"/>
        <v>0</v>
      </c>
      <c r="BH208" s="346">
        <f t="shared" si="106"/>
        <v>0</v>
      </c>
      <c r="BI208" s="315">
        <f t="shared" si="107"/>
        <v>0</v>
      </c>
      <c r="BJ208" s="341"/>
      <c r="BK208" s="315">
        <f t="shared" si="108"/>
        <v>0</v>
      </c>
      <c r="BL208" s="315">
        <f t="shared" si="109"/>
        <v>0</v>
      </c>
      <c r="BM208" s="340"/>
      <c r="BN208" s="342"/>
      <c r="BO208" s="343"/>
      <c r="BP208" s="340"/>
      <c r="BQ208" s="344"/>
      <c r="BR208" s="315">
        <f t="shared" si="110"/>
        <v>0</v>
      </c>
      <c r="BS208" s="344"/>
      <c r="BT208" s="344"/>
      <c r="BU208" s="344"/>
      <c r="BV208" s="344"/>
      <c r="BW208" s="315">
        <f t="shared" si="111"/>
        <v>0</v>
      </c>
      <c r="BX208" s="322"/>
      <c r="BY208" s="316"/>
    </row>
    <row r="209" spans="1:77" x14ac:dyDescent="0.25">
      <c r="A209" s="326"/>
      <c r="B209" s="307" t="str">
        <f t="shared" si="93"/>
        <v/>
      </c>
      <c r="C209" s="327"/>
      <c r="D209" s="307" t="str">
        <f t="shared" si="94"/>
        <v/>
      </c>
      <c r="E209" s="328"/>
      <c r="F209" s="329"/>
      <c r="G209" s="330" t="s">
        <v>86</v>
      </c>
      <c r="H209" s="308">
        <f t="shared" si="95"/>
        <v>0</v>
      </c>
      <c r="I209" s="323"/>
      <c r="J209" s="323"/>
      <c r="K209" s="309">
        <f t="shared" si="96"/>
        <v>0</v>
      </c>
      <c r="L209" s="328"/>
      <c r="M209" s="328"/>
      <c r="N209" s="328"/>
      <c r="O209" s="328"/>
      <c r="P209" s="331"/>
      <c r="Q209" s="331"/>
      <c r="R209" s="332"/>
      <c r="S209" s="333"/>
      <c r="T209" s="332"/>
      <c r="U209" s="333"/>
      <c r="V209" s="332"/>
      <c r="W209" s="333"/>
      <c r="X209" s="332"/>
      <c r="Y209" s="333"/>
      <c r="Z209" s="309">
        <f t="shared" si="97"/>
        <v>0</v>
      </c>
      <c r="AA209" s="310">
        <f t="shared" si="98"/>
        <v>0</v>
      </c>
      <c r="AB209" s="334"/>
      <c r="AC209" s="311">
        <f t="shared" si="91"/>
        <v>0</v>
      </c>
      <c r="AD209" s="312">
        <f t="shared" si="99"/>
        <v>0</v>
      </c>
      <c r="AE209" s="335"/>
      <c r="AF209" s="312">
        <f t="shared" si="100"/>
        <v>0</v>
      </c>
      <c r="AG209" s="326"/>
      <c r="AH209" s="313">
        <f t="shared" si="101"/>
        <v>0</v>
      </c>
      <c r="AI209" s="336"/>
      <c r="AJ209" s="313">
        <f t="shared" si="102"/>
        <v>0</v>
      </c>
      <c r="AK209" s="326"/>
      <c r="AL209" s="313">
        <f t="shared" si="103"/>
        <v>0</v>
      </c>
      <c r="AM209" s="345"/>
      <c r="AN209" s="313">
        <f t="shared" si="92"/>
        <v>0</v>
      </c>
      <c r="AO209" s="314">
        <f t="shared" si="104"/>
        <v>0</v>
      </c>
      <c r="AP209" s="315">
        <f>IF(OR(AND(B209="GRUP_A1",IF(IFERROR(MATCH(CONCATENATE("I",Tabel!$N$4),inst_performance,0),0)&gt;0,0,1)),B209="Grup_A5",B209="Grup_B1"),0,(AD209+AF209)*0.1)</f>
        <v>0</v>
      </c>
      <c r="AQ209" s="337"/>
      <c r="AR209" s="339"/>
      <c r="AS209" s="339"/>
      <c r="AT209" s="339"/>
      <c r="AU209" s="339"/>
      <c r="AV209" s="339"/>
      <c r="AW209" s="339"/>
      <c r="AX209" s="339"/>
      <c r="AY209" s="339"/>
      <c r="AZ209" s="339"/>
      <c r="BA209" s="339"/>
      <c r="BB209" s="339"/>
      <c r="BC209" s="339"/>
      <c r="BD209" s="339"/>
      <c r="BE209" s="339"/>
      <c r="BF209" s="339"/>
      <c r="BG209" s="315">
        <f t="shared" si="105"/>
        <v>0</v>
      </c>
      <c r="BH209" s="346">
        <f t="shared" si="106"/>
        <v>0</v>
      </c>
      <c r="BI209" s="315">
        <f t="shared" si="107"/>
        <v>0</v>
      </c>
      <c r="BJ209" s="341"/>
      <c r="BK209" s="315">
        <f t="shared" si="108"/>
        <v>0</v>
      </c>
      <c r="BL209" s="315">
        <f t="shared" si="109"/>
        <v>0</v>
      </c>
      <c r="BM209" s="340"/>
      <c r="BN209" s="342"/>
      <c r="BO209" s="343"/>
      <c r="BP209" s="340"/>
      <c r="BQ209" s="344"/>
      <c r="BR209" s="315">
        <f t="shared" si="110"/>
        <v>0</v>
      </c>
      <c r="BS209" s="344"/>
      <c r="BT209" s="344"/>
      <c r="BU209" s="344"/>
      <c r="BV209" s="344"/>
      <c r="BW209" s="315">
        <f t="shared" si="111"/>
        <v>0</v>
      </c>
      <c r="BX209" s="322"/>
      <c r="BY209" s="316"/>
    </row>
    <row r="210" spans="1:77" x14ac:dyDescent="0.25">
      <c r="A210" s="326"/>
      <c r="B210" s="307" t="str">
        <f t="shared" si="93"/>
        <v/>
      </c>
      <c r="C210" s="327"/>
      <c r="D210" s="307" t="str">
        <f t="shared" si="94"/>
        <v/>
      </c>
      <c r="E210" s="328"/>
      <c r="F210" s="329"/>
      <c r="G210" s="330" t="s">
        <v>86</v>
      </c>
      <c r="H210" s="308">
        <f t="shared" si="95"/>
        <v>0</v>
      </c>
      <c r="I210" s="323"/>
      <c r="J210" s="323"/>
      <c r="K210" s="309">
        <f t="shared" si="96"/>
        <v>0</v>
      </c>
      <c r="L210" s="328"/>
      <c r="M210" s="328"/>
      <c r="N210" s="328"/>
      <c r="O210" s="328"/>
      <c r="P210" s="331"/>
      <c r="Q210" s="331"/>
      <c r="R210" s="332"/>
      <c r="S210" s="333"/>
      <c r="T210" s="332"/>
      <c r="U210" s="333"/>
      <c r="V210" s="332"/>
      <c r="W210" s="333"/>
      <c r="X210" s="332"/>
      <c r="Y210" s="333"/>
      <c r="Z210" s="309">
        <f t="shared" si="97"/>
        <v>0</v>
      </c>
      <c r="AA210" s="310">
        <f t="shared" si="98"/>
        <v>0</v>
      </c>
      <c r="AB210" s="334"/>
      <c r="AC210" s="311">
        <f t="shared" si="91"/>
        <v>0</v>
      </c>
      <c r="AD210" s="312">
        <f t="shared" si="99"/>
        <v>0</v>
      </c>
      <c r="AE210" s="335"/>
      <c r="AF210" s="312">
        <f t="shared" si="100"/>
        <v>0</v>
      </c>
      <c r="AG210" s="326"/>
      <c r="AH210" s="313">
        <f t="shared" si="101"/>
        <v>0</v>
      </c>
      <c r="AI210" s="336"/>
      <c r="AJ210" s="313">
        <f t="shared" si="102"/>
        <v>0</v>
      </c>
      <c r="AK210" s="326"/>
      <c r="AL210" s="313">
        <f t="shared" si="103"/>
        <v>0</v>
      </c>
      <c r="AM210" s="345"/>
      <c r="AN210" s="313">
        <f t="shared" si="92"/>
        <v>0</v>
      </c>
      <c r="AO210" s="314">
        <f t="shared" si="104"/>
        <v>0</v>
      </c>
      <c r="AP210" s="315">
        <f>IF(OR(AND(B210="GRUP_A1",IF(IFERROR(MATCH(CONCATENATE("I",Tabel!$N$4),inst_performance,0),0)&gt;0,0,1)),B210="Grup_A5",B210="Grup_B1"),0,(AD210+AF210)*0.1)</f>
        <v>0</v>
      </c>
      <c r="AQ210" s="337"/>
      <c r="AR210" s="339"/>
      <c r="AS210" s="339"/>
      <c r="AT210" s="339"/>
      <c r="AU210" s="339"/>
      <c r="AV210" s="339"/>
      <c r="AW210" s="339"/>
      <c r="AX210" s="339"/>
      <c r="AY210" s="339"/>
      <c r="AZ210" s="339"/>
      <c r="BA210" s="339"/>
      <c r="BB210" s="339"/>
      <c r="BC210" s="339"/>
      <c r="BD210" s="339"/>
      <c r="BE210" s="339"/>
      <c r="BF210" s="339"/>
      <c r="BG210" s="315">
        <f t="shared" si="105"/>
        <v>0</v>
      </c>
      <c r="BH210" s="346">
        <f t="shared" si="106"/>
        <v>0</v>
      </c>
      <c r="BI210" s="315">
        <f t="shared" si="107"/>
        <v>0</v>
      </c>
      <c r="BJ210" s="341"/>
      <c r="BK210" s="315">
        <f t="shared" si="108"/>
        <v>0</v>
      </c>
      <c r="BL210" s="315">
        <f t="shared" si="109"/>
        <v>0</v>
      </c>
      <c r="BM210" s="340"/>
      <c r="BN210" s="342"/>
      <c r="BO210" s="343"/>
      <c r="BP210" s="340"/>
      <c r="BQ210" s="344"/>
      <c r="BR210" s="315">
        <f t="shared" si="110"/>
        <v>0</v>
      </c>
      <c r="BS210" s="344"/>
      <c r="BT210" s="344"/>
      <c r="BU210" s="344"/>
      <c r="BV210" s="344"/>
      <c r="BW210" s="315">
        <f t="shared" si="111"/>
        <v>0</v>
      </c>
      <c r="BX210" s="322"/>
      <c r="BY210" s="316"/>
    </row>
    <row r="211" spans="1:77" x14ac:dyDescent="0.25">
      <c r="A211" s="326"/>
      <c r="B211" s="307" t="str">
        <f t="shared" si="93"/>
        <v/>
      </c>
      <c r="C211" s="327"/>
      <c r="D211" s="307" t="str">
        <f t="shared" si="94"/>
        <v/>
      </c>
      <c r="E211" s="328"/>
      <c r="F211" s="329"/>
      <c r="G211" s="330" t="s">
        <v>86</v>
      </c>
      <c r="H211" s="308">
        <f t="shared" si="95"/>
        <v>0</v>
      </c>
      <c r="I211" s="323"/>
      <c r="J211" s="323"/>
      <c r="K211" s="309">
        <f t="shared" si="96"/>
        <v>0</v>
      </c>
      <c r="L211" s="328"/>
      <c r="M211" s="328"/>
      <c r="N211" s="328"/>
      <c r="O211" s="328"/>
      <c r="P211" s="331"/>
      <c r="Q211" s="331"/>
      <c r="R211" s="332"/>
      <c r="S211" s="333"/>
      <c r="T211" s="332"/>
      <c r="U211" s="333"/>
      <c r="V211" s="332"/>
      <c r="W211" s="333"/>
      <c r="X211" s="332"/>
      <c r="Y211" s="333"/>
      <c r="Z211" s="309">
        <f t="shared" si="97"/>
        <v>0</v>
      </c>
      <c r="AA211" s="310">
        <f t="shared" si="98"/>
        <v>0</v>
      </c>
      <c r="AB211" s="334"/>
      <c r="AC211" s="311">
        <f t="shared" si="91"/>
        <v>0</v>
      </c>
      <c r="AD211" s="312">
        <f t="shared" si="99"/>
        <v>0</v>
      </c>
      <c r="AE211" s="335"/>
      <c r="AF211" s="312">
        <f t="shared" si="100"/>
        <v>0</v>
      </c>
      <c r="AG211" s="326"/>
      <c r="AH211" s="313">
        <f t="shared" si="101"/>
        <v>0</v>
      </c>
      <c r="AI211" s="336"/>
      <c r="AJ211" s="313">
        <f t="shared" si="102"/>
        <v>0</v>
      </c>
      <c r="AK211" s="326"/>
      <c r="AL211" s="313">
        <f t="shared" si="103"/>
        <v>0</v>
      </c>
      <c r="AM211" s="345"/>
      <c r="AN211" s="313">
        <f t="shared" si="92"/>
        <v>0</v>
      </c>
      <c r="AO211" s="314">
        <f t="shared" si="104"/>
        <v>0</v>
      </c>
      <c r="AP211" s="315">
        <f>IF(OR(AND(B211="GRUP_A1",IF(IFERROR(MATCH(CONCATENATE("I",Tabel!$N$4),inst_performance,0),0)&gt;0,0,1)),B211="Grup_A5",B211="Grup_B1"),0,(AD211+AF211)*0.1)</f>
        <v>0</v>
      </c>
      <c r="AQ211" s="337"/>
      <c r="AR211" s="339"/>
      <c r="AS211" s="339"/>
      <c r="AT211" s="339"/>
      <c r="AU211" s="339"/>
      <c r="AV211" s="339"/>
      <c r="AW211" s="339"/>
      <c r="AX211" s="339"/>
      <c r="AY211" s="339"/>
      <c r="AZ211" s="339"/>
      <c r="BA211" s="339"/>
      <c r="BB211" s="339"/>
      <c r="BC211" s="339"/>
      <c r="BD211" s="339"/>
      <c r="BE211" s="339"/>
      <c r="BF211" s="339"/>
      <c r="BG211" s="315">
        <f t="shared" si="105"/>
        <v>0</v>
      </c>
      <c r="BH211" s="346">
        <f t="shared" si="106"/>
        <v>0</v>
      </c>
      <c r="BI211" s="315">
        <f t="shared" si="107"/>
        <v>0</v>
      </c>
      <c r="BJ211" s="341"/>
      <c r="BK211" s="315">
        <f t="shared" si="108"/>
        <v>0</v>
      </c>
      <c r="BL211" s="315">
        <f t="shared" si="109"/>
        <v>0</v>
      </c>
      <c r="BM211" s="340"/>
      <c r="BN211" s="342"/>
      <c r="BO211" s="343"/>
      <c r="BP211" s="340"/>
      <c r="BQ211" s="344"/>
      <c r="BR211" s="315">
        <f t="shared" si="110"/>
        <v>0</v>
      </c>
      <c r="BS211" s="344"/>
      <c r="BT211" s="344"/>
      <c r="BU211" s="344"/>
      <c r="BV211" s="344"/>
      <c r="BW211" s="315">
        <f t="shared" si="111"/>
        <v>0</v>
      </c>
      <c r="BX211" s="322"/>
      <c r="BY211" s="316"/>
    </row>
    <row r="212" spans="1:77" x14ac:dyDescent="0.25">
      <c r="A212" s="326"/>
      <c r="B212" s="307" t="str">
        <f t="shared" si="93"/>
        <v/>
      </c>
      <c r="C212" s="327"/>
      <c r="D212" s="307" t="str">
        <f t="shared" si="94"/>
        <v/>
      </c>
      <c r="E212" s="328"/>
      <c r="F212" s="329"/>
      <c r="G212" s="330" t="s">
        <v>86</v>
      </c>
      <c r="H212" s="308">
        <f t="shared" si="95"/>
        <v>0</v>
      </c>
      <c r="I212" s="323"/>
      <c r="J212" s="323"/>
      <c r="K212" s="309">
        <f t="shared" si="96"/>
        <v>0</v>
      </c>
      <c r="L212" s="328"/>
      <c r="M212" s="328"/>
      <c r="N212" s="328"/>
      <c r="O212" s="328"/>
      <c r="P212" s="331"/>
      <c r="Q212" s="331"/>
      <c r="R212" s="332"/>
      <c r="S212" s="333"/>
      <c r="T212" s="332"/>
      <c r="U212" s="333"/>
      <c r="V212" s="332"/>
      <c r="W212" s="333"/>
      <c r="X212" s="332"/>
      <c r="Y212" s="333"/>
      <c r="Z212" s="309">
        <f t="shared" si="97"/>
        <v>0</v>
      </c>
      <c r="AA212" s="310">
        <f t="shared" si="98"/>
        <v>0</v>
      </c>
      <c r="AB212" s="334"/>
      <c r="AC212" s="311">
        <f t="shared" si="91"/>
        <v>0</v>
      </c>
      <c r="AD212" s="312">
        <f t="shared" si="99"/>
        <v>0</v>
      </c>
      <c r="AE212" s="335"/>
      <c r="AF212" s="312">
        <f t="shared" si="100"/>
        <v>0</v>
      </c>
      <c r="AG212" s="326"/>
      <c r="AH212" s="313">
        <f t="shared" si="101"/>
        <v>0</v>
      </c>
      <c r="AI212" s="336"/>
      <c r="AJ212" s="313">
        <f t="shared" si="102"/>
        <v>0</v>
      </c>
      <c r="AK212" s="326"/>
      <c r="AL212" s="313">
        <f t="shared" si="103"/>
        <v>0</v>
      </c>
      <c r="AM212" s="345"/>
      <c r="AN212" s="313">
        <f t="shared" si="92"/>
        <v>0</v>
      </c>
      <c r="AO212" s="314">
        <f t="shared" si="104"/>
        <v>0</v>
      </c>
      <c r="AP212" s="315">
        <f>IF(OR(AND(B212="GRUP_A1",IF(IFERROR(MATCH(CONCATENATE("I",Tabel!$N$4),inst_performance,0),0)&gt;0,0,1)),B212="Grup_A5",B212="Grup_B1"),0,(AD212+AF212)*0.1)</f>
        <v>0</v>
      </c>
      <c r="AQ212" s="337"/>
      <c r="AR212" s="339"/>
      <c r="AS212" s="339"/>
      <c r="AT212" s="339"/>
      <c r="AU212" s="339"/>
      <c r="AV212" s="339"/>
      <c r="AW212" s="339"/>
      <c r="AX212" s="339"/>
      <c r="AY212" s="339"/>
      <c r="AZ212" s="339"/>
      <c r="BA212" s="339"/>
      <c r="BB212" s="339"/>
      <c r="BC212" s="339"/>
      <c r="BD212" s="339"/>
      <c r="BE212" s="339"/>
      <c r="BF212" s="339"/>
      <c r="BG212" s="315">
        <f t="shared" si="105"/>
        <v>0</v>
      </c>
      <c r="BH212" s="346">
        <f t="shared" si="106"/>
        <v>0</v>
      </c>
      <c r="BI212" s="315">
        <f t="shared" si="107"/>
        <v>0</v>
      </c>
      <c r="BJ212" s="341"/>
      <c r="BK212" s="315">
        <f t="shared" si="108"/>
        <v>0</v>
      </c>
      <c r="BL212" s="315">
        <f t="shared" si="109"/>
        <v>0</v>
      </c>
      <c r="BM212" s="340"/>
      <c r="BN212" s="342"/>
      <c r="BO212" s="343"/>
      <c r="BP212" s="340"/>
      <c r="BQ212" s="344"/>
      <c r="BR212" s="315">
        <f t="shared" si="110"/>
        <v>0</v>
      </c>
      <c r="BS212" s="344"/>
      <c r="BT212" s="344"/>
      <c r="BU212" s="344"/>
      <c r="BV212" s="344"/>
      <c r="BW212" s="315">
        <f t="shared" si="111"/>
        <v>0</v>
      </c>
      <c r="BX212" s="322"/>
      <c r="BY212" s="316"/>
    </row>
    <row r="213" spans="1:77" x14ac:dyDescent="0.25">
      <c r="A213" s="326"/>
      <c r="B213" s="307" t="str">
        <f t="shared" si="93"/>
        <v/>
      </c>
      <c r="C213" s="327"/>
      <c r="D213" s="307" t="str">
        <f t="shared" si="94"/>
        <v/>
      </c>
      <c r="E213" s="328"/>
      <c r="F213" s="329"/>
      <c r="G213" s="330" t="s">
        <v>86</v>
      </c>
      <c r="H213" s="308">
        <f t="shared" si="95"/>
        <v>0</v>
      </c>
      <c r="I213" s="323"/>
      <c r="J213" s="323"/>
      <c r="K213" s="309">
        <f t="shared" si="96"/>
        <v>0</v>
      </c>
      <c r="L213" s="328"/>
      <c r="M213" s="328"/>
      <c r="N213" s="328"/>
      <c r="O213" s="328"/>
      <c r="P213" s="331"/>
      <c r="Q213" s="331"/>
      <c r="R213" s="332"/>
      <c r="S213" s="333"/>
      <c r="T213" s="332"/>
      <c r="U213" s="333"/>
      <c r="V213" s="332"/>
      <c r="W213" s="333"/>
      <c r="X213" s="332"/>
      <c r="Y213" s="333"/>
      <c r="Z213" s="309">
        <f t="shared" si="97"/>
        <v>0</v>
      </c>
      <c r="AA213" s="310">
        <f t="shared" si="98"/>
        <v>0</v>
      </c>
      <c r="AB213" s="334"/>
      <c r="AC213" s="311">
        <f t="shared" si="91"/>
        <v>0</v>
      </c>
      <c r="AD213" s="312">
        <f t="shared" si="99"/>
        <v>0</v>
      </c>
      <c r="AE213" s="335"/>
      <c r="AF213" s="312">
        <f t="shared" si="100"/>
        <v>0</v>
      </c>
      <c r="AG213" s="326"/>
      <c r="AH213" s="313">
        <f t="shared" si="101"/>
        <v>0</v>
      </c>
      <c r="AI213" s="336"/>
      <c r="AJ213" s="313">
        <f t="shared" si="102"/>
        <v>0</v>
      </c>
      <c r="AK213" s="326"/>
      <c r="AL213" s="313">
        <f t="shared" si="103"/>
        <v>0</v>
      </c>
      <c r="AM213" s="345"/>
      <c r="AN213" s="313">
        <f t="shared" si="92"/>
        <v>0</v>
      </c>
      <c r="AO213" s="314">
        <f t="shared" si="104"/>
        <v>0</v>
      </c>
      <c r="AP213" s="315">
        <f>IF(OR(AND(B213="GRUP_A1",IF(IFERROR(MATCH(CONCATENATE("I",Tabel!$N$4),inst_performance,0),0)&gt;0,0,1)),B213="Grup_A5",B213="Grup_B1"),0,(AD213+AF213)*0.1)</f>
        <v>0</v>
      </c>
      <c r="AQ213" s="337"/>
      <c r="AR213" s="339"/>
      <c r="AS213" s="339"/>
      <c r="AT213" s="339"/>
      <c r="AU213" s="339"/>
      <c r="AV213" s="339"/>
      <c r="AW213" s="339"/>
      <c r="AX213" s="339"/>
      <c r="AY213" s="339"/>
      <c r="AZ213" s="339"/>
      <c r="BA213" s="339"/>
      <c r="BB213" s="339"/>
      <c r="BC213" s="339"/>
      <c r="BD213" s="339"/>
      <c r="BE213" s="339"/>
      <c r="BF213" s="339"/>
      <c r="BG213" s="315">
        <f t="shared" si="105"/>
        <v>0</v>
      </c>
      <c r="BH213" s="346">
        <f t="shared" si="106"/>
        <v>0</v>
      </c>
      <c r="BI213" s="315">
        <f t="shared" si="107"/>
        <v>0</v>
      </c>
      <c r="BJ213" s="341"/>
      <c r="BK213" s="315">
        <f t="shared" si="108"/>
        <v>0</v>
      </c>
      <c r="BL213" s="315">
        <f t="shared" si="109"/>
        <v>0</v>
      </c>
      <c r="BM213" s="340"/>
      <c r="BN213" s="342"/>
      <c r="BO213" s="343"/>
      <c r="BP213" s="340"/>
      <c r="BQ213" s="344"/>
      <c r="BR213" s="315">
        <f t="shared" si="110"/>
        <v>0</v>
      </c>
      <c r="BS213" s="344"/>
      <c r="BT213" s="344"/>
      <c r="BU213" s="344"/>
      <c r="BV213" s="344"/>
      <c r="BW213" s="315">
        <f t="shared" si="111"/>
        <v>0</v>
      </c>
      <c r="BX213" s="322"/>
      <c r="BY213" s="316"/>
    </row>
    <row r="214" spans="1:77" x14ac:dyDescent="0.25">
      <c r="A214" s="326"/>
      <c r="B214" s="307" t="str">
        <f t="shared" si="93"/>
        <v/>
      </c>
      <c r="C214" s="327"/>
      <c r="D214" s="307" t="str">
        <f t="shared" si="94"/>
        <v/>
      </c>
      <c r="E214" s="328"/>
      <c r="F214" s="329"/>
      <c r="G214" s="330" t="s">
        <v>86</v>
      </c>
      <c r="H214" s="308">
        <f t="shared" si="95"/>
        <v>0</v>
      </c>
      <c r="I214" s="323"/>
      <c r="J214" s="323"/>
      <c r="K214" s="309">
        <f t="shared" si="96"/>
        <v>0</v>
      </c>
      <c r="L214" s="328"/>
      <c r="M214" s="328"/>
      <c r="N214" s="328"/>
      <c r="O214" s="328"/>
      <c r="P214" s="331"/>
      <c r="Q214" s="331"/>
      <c r="R214" s="332"/>
      <c r="S214" s="333"/>
      <c r="T214" s="332"/>
      <c r="U214" s="333"/>
      <c r="V214" s="332"/>
      <c r="W214" s="333"/>
      <c r="X214" s="332"/>
      <c r="Y214" s="333"/>
      <c r="Z214" s="309">
        <f t="shared" si="97"/>
        <v>0</v>
      </c>
      <c r="AA214" s="310">
        <f t="shared" si="98"/>
        <v>0</v>
      </c>
      <c r="AB214" s="334"/>
      <c r="AC214" s="311">
        <f t="shared" si="91"/>
        <v>0</v>
      </c>
      <c r="AD214" s="312">
        <f t="shared" si="99"/>
        <v>0</v>
      </c>
      <c r="AE214" s="335"/>
      <c r="AF214" s="312">
        <f t="shared" si="100"/>
        <v>0</v>
      </c>
      <c r="AG214" s="326"/>
      <c r="AH214" s="313">
        <f t="shared" si="101"/>
        <v>0</v>
      </c>
      <c r="AI214" s="336"/>
      <c r="AJ214" s="313">
        <f t="shared" si="102"/>
        <v>0</v>
      </c>
      <c r="AK214" s="326"/>
      <c r="AL214" s="313">
        <f t="shared" si="103"/>
        <v>0</v>
      </c>
      <c r="AM214" s="345"/>
      <c r="AN214" s="313">
        <f t="shared" si="92"/>
        <v>0</v>
      </c>
      <c r="AO214" s="314">
        <f t="shared" si="104"/>
        <v>0</v>
      </c>
      <c r="AP214" s="315">
        <f>IF(OR(AND(B214="GRUP_A1",IF(IFERROR(MATCH(CONCATENATE("I",Tabel!$N$4),inst_performance,0),0)&gt;0,0,1)),B214="Grup_A5",B214="Grup_B1"),0,(AD214+AF214)*0.1)</f>
        <v>0</v>
      </c>
      <c r="AQ214" s="337"/>
      <c r="AR214" s="339"/>
      <c r="AS214" s="339"/>
      <c r="AT214" s="339"/>
      <c r="AU214" s="339"/>
      <c r="AV214" s="339"/>
      <c r="AW214" s="339"/>
      <c r="AX214" s="339"/>
      <c r="AY214" s="339"/>
      <c r="AZ214" s="339"/>
      <c r="BA214" s="339"/>
      <c r="BB214" s="339"/>
      <c r="BC214" s="339"/>
      <c r="BD214" s="339"/>
      <c r="BE214" s="339"/>
      <c r="BF214" s="339"/>
      <c r="BG214" s="315">
        <f t="shared" si="105"/>
        <v>0</v>
      </c>
      <c r="BH214" s="346">
        <f t="shared" si="106"/>
        <v>0</v>
      </c>
      <c r="BI214" s="315">
        <f t="shared" si="107"/>
        <v>0</v>
      </c>
      <c r="BJ214" s="341"/>
      <c r="BK214" s="315">
        <f t="shared" si="108"/>
        <v>0</v>
      </c>
      <c r="BL214" s="315">
        <f t="shared" si="109"/>
        <v>0</v>
      </c>
      <c r="BM214" s="340"/>
      <c r="BN214" s="342"/>
      <c r="BO214" s="343"/>
      <c r="BP214" s="340"/>
      <c r="BQ214" s="344"/>
      <c r="BR214" s="315">
        <f t="shared" si="110"/>
        <v>0</v>
      </c>
      <c r="BS214" s="344"/>
      <c r="BT214" s="344"/>
      <c r="BU214" s="344"/>
      <c r="BV214" s="344"/>
      <c r="BW214" s="315">
        <f t="shared" si="111"/>
        <v>0</v>
      </c>
      <c r="BX214" s="322"/>
      <c r="BY214" s="316"/>
    </row>
    <row r="215" spans="1:77" x14ac:dyDescent="0.25">
      <c r="A215" s="326"/>
      <c r="B215" s="307" t="str">
        <f t="shared" si="93"/>
        <v/>
      </c>
      <c r="C215" s="327"/>
      <c r="D215" s="307" t="str">
        <f t="shared" si="94"/>
        <v/>
      </c>
      <c r="E215" s="328"/>
      <c r="F215" s="329"/>
      <c r="G215" s="330" t="s">
        <v>86</v>
      </c>
      <c r="H215" s="308">
        <f t="shared" si="95"/>
        <v>0</v>
      </c>
      <c r="I215" s="323"/>
      <c r="J215" s="323"/>
      <c r="K215" s="309">
        <f t="shared" si="96"/>
        <v>0</v>
      </c>
      <c r="L215" s="328"/>
      <c r="M215" s="328"/>
      <c r="N215" s="328"/>
      <c r="O215" s="328"/>
      <c r="P215" s="331"/>
      <c r="Q215" s="331"/>
      <c r="R215" s="332"/>
      <c r="S215" s="333"/>
      <c r="T215" s="332"/>
      <c r="U215" s="333"/>
      <c r="V215" s="332"/>
      <c r="W215" s="333"/>
      <c r="X215" s="332"/>
      <c r="Y215" s="333"/>
      <c r="Z215" s="309">
        <f t="shared" si="97"/>
        <v>0</v>
      </c>
      <c r="AA215" s="310">
        <f t="shared" si="98"/>
        <v>0</v>
      </c>
      <c r="AB215" s="334"/>
      <c r="AC215" s="311">
        <f t="shared" si="91"/>
        <v>0</v>
      </c>
      <c r="AD215" s="312">
        <f t="shared" si="99"/>
        <v>0</v>
      </c>
      <c r="AE215" s="335"/>
      <c r="AF215" s="312">
        <f t="shared" si="100"/>
        <v>0</v>
      </c>
      <c r="AG215" s="326"/>
      <c r="AH215" s="313">
        <f t="shared" si="101"/>
        <v>0</v>
      </c>
      <c r="AI215" s="336"/>
      <c r="AJ215" s="313">
        <f t="shared" si="102"/>
        <v>0</v>
      </c>
      <c r="AK215" s="326"/>
      <c r="AL215" s="313">
        <f t="shared" si="103"/>
        <v>0</v>
      </c>
      <c r="AM215" s="345"/>
      <c r="AN215" s="313">
        <f t="shared" si="92"/>
        <v>0</v>
      </c>
      <c r="AO215" s="314">
        <f t="shared" si="104"/>
        <v>0</v>
      </c>
      <c r="AP215" s="315">
        <f>IF(OR(AND(B215="GRUP_A1",IF(IFERROR(MATCH(CONCATENATE("I",Tabel!$N$4),inst_performance,0),0)&gt;0,0,1)),B215="Grup_A5",B215="Grup_B1"),0,(AD215+AF215)*0.1)</f>
        <v>0</v>
      </c>
      <c r="AQ215" s="337"/>
      <c r="AR215" s="339"/>
      <c r="AS215" s="339"/>
      <c r="AT215" s="339"/>
      <c r="AU215" s="339"/>
      <c r="AV215" s="339"/>
      <c r="AW215" s="339"/>
      <c r="AX215" s="339"/>
      <c r="AY215" s="339"/>
      <c r="AZ215" s="339"/>
      <c r="BA215" s="339"/>
      <c r="BB215" s="339"/>
      <c r="BC215" s="339"/>
      <c r="BD215" s="339"/>
      <c r="BE215" s="339"/>
      <c r="BF215" s="339"/>
      <c r="BG215" s="315">
        <f t="shared" si="105"/>
        <v>0</v>
      </c>
      <c r="BH215" s="346">
        <f t="shared" si="106"/>
        <v>0</v>
      </c>
      <c r="BI215" s="315">
        <f t="shared" si="107"/>
        <v>0</v>
      </c>
      <c r="BJ215" s="341"/>
      <c r="BK215" s="315">
        <f t="shared" si="108"/>
        <v>0</v>
      </c>
      <c r="BL215" s="315">
        <f t="shared" si="109"/>
        <v>0</v>
      </c>
      <c r="BM215" s="340"/>
      <c r="BN215" s="342"/>
      <c r="BO215" s="343"/>
      <c r="BP215" s="340"/>
      <c r="BQ215" s="344"/>
      <c r="BR215" s="315">
        <f t="shared" si="110"/>
        <v>0</v>
      </c>
      <c r="BS215" s="344"/>
      <c r="BT215" s="344"/>
      <c r="BU215" s="344"/>
      <c r="BV215" s="344"/>
      <c r="BW215" s="315">
        <f t="shared" si="111"/>
        <v>0</v>
      </c>
      <c r="BX215" s="322"/>
      <c r="BY215" s="316"/>
    </row>
    <row r="216" spans="1:77" x14ac:dyDescent="0.25">
      <c r="A216" s="326"/>
      <c r="B216" s="307" t="str">
        <f t="shared" si="93"/>
        <v/>
      </c>
      <c r="C216" s="327"/>
      <c r="D216" s="307" t="str">
        <f t="shared" si="94"/>
        <v/>
      </c>
      <c r="E216" s="328"/>
      <c r="F216" s="329"/>
      <c r="G216" s="330" t="s">
        <v>86</v>
      </c>
      <c r="H216" s="308">
        <f t="shared" si="95"/>
        <v>0</v>
      </c>
      <c r="I216" s="323"/>
      <c r="J216" s="323"/>
      <c r="K216" s="309">
        <f t="shared" si="96"/>
        <v>0</v>
      </c>
      <c r="L216" s="328"/>
      <c r="M216" s="328"/>
      <c r="N216" s="328"/>
      <c r="O216" s="328"/>
      <c r="P216" s="331"/>
      <c r="Q216" s="331"/>
      <c r="R216" s="332"/>
      <c r="S216" s="333"/>
      <c r="T216" s="332"/>
      <c r="U216" s="333"/>
      <c r="V216" s="332"/>
      <c r="W216" s="333"/>
      <c r="X216" s="332"/>
      <c r="Y216" s="333"/>
      <c r="Z216" s="309">
        <f t="shared" si="97"/>
        <v>0</v>
      </c>
      <c r="AA216" s="310">
        <f t="shared" si="98"/>
        <v>0</v>
      </c>
      <c r="AB216" s="334"/>
      <c r="AC216" s="311">
        <f t="shared" si="91"/>
        <v>0</v>
      </c>
      <c r="AD216" s="312">
        <f t="shared" si="99"/>
        <v>0</v>
      </c>
      <c r="AE216" s="335"/>
      <c r="AF216" s="312">
        <f t="shared" si="100"/>
        <v>0</v>
      </c>
      <c r="AG216" s="326"/>
      <c r="AH216" s="313">
        <f t="shared" si="101"/>
        <v>0</v>
      </c>
      <c r="AI216" s="336"/>
      <c r="AJ216" s="313">
        <f t="shared" si="102"/>
        <v>0</v>
      </c>
      <c r="AK216" s="326"/>
      <c r="AL216" s="313">
        <f t="shared" si="103"/>
        <v>0</v>
      </c>
      <c r="AM216" s="345"/>
      <c r="AN216" s="313">
        <f t="shared" si="92"/>
        <v>0</v>
      </c>
      <c r="AO216" s="314">
        <f t="shared" si="104"/>
        <v>0</v>
      </c>
      <c r="AP216" s="315">
        <f>IF(OR(AND(B216="GRUP_A1",IF(IFERROR(MATCH(CONCATENATE("I",Tabel!$N$4),inst_performance,0),0)&gt;0,0,1)),B216="Grup_A5",B216="Grup_B1"),0,(AD216+AF216)*0.1)</f>
        <v>0</v>
      </c>
      <c r="AQ216" s="337"/>
      <c r="AR216" s="339"/>
      <c r="AS216" s="339"/>
      <c r="AT216" s="339"/>
      <c r="AU216" s="339"/>
      <c r="AV216" s="339"/>
      <c r="AW216" s="339"/>
      <c r="AX216" s="339"/>
      <c r="AY216" s="339"/>
      <c r="AZ216" s="339"/>
      <c r="BA216" s="339"/>
      <c r="BB216" s="339"/>
      <c r="BC216" s="339"/>
      <c r="BD216" s="339"/>
      <c r="BE216" s="339"/>
      <c r="BF216" s="339"/>
      <c r="BG216" s="315">
        <f t="shared" si="105"/>
        <v>0</v>
      </c>
      <c r="BH216" s="346">
        <f t="shared" si="106"/>
        <v>0</v>
      </c>
      <c r="BI216" s="315">
        <f t="shared" si="107"/>
        <v>0</v>
      </c>
      <c r="BJ216" s="341"/>
      <c r="BK216" s="315">
        <f t="shared" si="108"/>
        <v>0</v>
      </c>
      <c r="BL216" s="315">
        <f t="shared" si="109"/>
        <v>0</v>
      </c>
      <c r="BM216" s="340"/>
      <c r="BN216" s="342"/>
      <c r="BO216" s="343"/>
      <c r="BP216" s="340"/>
      <c r="BQ216" s="344"/>
      <c r="BR216" s="315">
        <f t="shared" si="110"/>
        <v>0</v>
      </c>
      <c r="BS216" s="344"/>
      <c r="BT216" s="344"/>
      <c r="BU216" s="344"/>
      <c r="BV216" s="344"/>
      <c r="BW216" s="315">
        <f t="shared" si="111"/>
        <v>0</v>
      </c>
      <c r="BX216" s="322"/>
      <c r="BY216" s="316"/>
    </row>
    <row r="217" spans="1:77" x14ac:dyDescent="0.25">
      <c r="A217" s="326"/>
      <c r="B217" s="307" t="str">
        <f t="shared" si="93"/>
        <v/>
      </c>
      <c r="C217" s="327"/>
      <c r="D217" s="307" t="str">
        <f t="shared" si="94"/>
        <v/>
      </c>
      <c r="E217" s="328"/>
      <c r="F217" s="329"/>
      <c r="G217" s="330" t="s">
        <v>86</v>
      </c>
      <c r="H217" s="308">
        <f t="shared" si="95"/>
        <v>0</v>
      </c>
      <c r="I217" s="323"/>
      <c r="J217" s="323"/>
      <c r="K217" s="309">
        <f t="shared" si="96"/>
        <v>0</v>
      </c>
      <c r="L217" s="328"/>
      <c r="M217" s="328"/>
      <c r="N217" s="328"/>
      <c r="O217" s="328"/>
      <c r="P217" s="331"/>
      <c r="Q217" s="331"/>
      <c r="R217" s="332"/>
      <c r="S217" s="333"/>
      <c r="T217" s="332"/>
      <c r="U217" s="333"/>
      <c r="V217" s="332"/>
      <c r="W217" s="333"/>
      <c r="X217" s="332"/>
      <c r="Y217" s="333"/>
      <c r="Z217" s="309">
        <f t="shared" si="97"/>
        <v>0</v>
      </c>
      <c r="AA217" s="310">
        <f t="shared" si="98"/>
        <v>0</v>
      </c>
      <c r="AB217" s="334"/>
      <c r="AC217" s="311">
        <f t="shared" si="91"/>
        <v>0</v>
      </c>
      <c r="AD217" s="312">
        <f t="shared" si="99"/>
        <v>0</v>
      </c>
      <c r="AE217" s="335"/>
      <c r="AF217" s="312">
        <f t="shared" si="100"/>
        <v>0</v>
      </c>
      <c r="AG217" s="326"/>
      <c r="AH217" s="313">
        <f t="shared" si="101"/>
        <v>0</v>
      </c>
      <c r="AI217" s="336"/>
      <c r="AJ217" s="313">
        <f t="shared" si="102"/>
        <v>0</v>
      </c>
      <c r="AK217" s="326"/>
      <c r="AL217" s="313">
        <f t="shared" si="103"/>
        <v>0</v>
      </c>
      <c r="AM217" s="345"/>
      <c r="AN217" s="313">
        <f t="shared" si="92"/>
        <v>0</v>
      </c>
      <c r="AO217" s="314">
        <f t="shared" si="104"/>
        <v>0</v>
      </c>
      <c r="AP217" s="315">
        <f>IF(OR(AND(B217="GRUP_A1",IF(IFERROR(MATCH(CONCATENATE("I",Tabel!$N$4),inst_performance,0),0)&gt;0,0,1)),B217="Grup_A5",B217="Grup_B1"),0,(AD217+AF217)*0.1)</f>
        <v>0</v>
      </c>
      <c r="AQ217" s="337"/>
      <c r="AR217" s="339"/>
      <c r="AS217" s="339"/>
      <c r="AT217" s="339"/>
      <c r="AU217" s="339"/>
      <c r="AV217" s="339"/>
      <c r="AW217" s="339"/>
      <c r="AX217" s="339"/>
      <c r="AY217" s="339"/>
      <c r="AZ217" s="339"/>
      <c r="BA217" s="339"/>
      <c r="BB217" s="339"/>
      <c r="BC217" s="339"/>
      <c r="BD217" s="339"/>
      <c r="BE217" s="339"/>
      <c r="BF217" s="339"/>
      <c r="BG217" s="315">
        <f t="shared" si="105"/>
        <v>0</v>
      </c>
      <c r="BH217" s="346">
        <f t="shared" si="106"/>
        <v>0</v>
      </c>
      <c r="BI217" s="315">
        <f t="shared" si="107"/>
        <v>0</v>
      </c>
      <c r="BJ217" s="341"/>
      <c r="BK217" s="315">
        <f t="shared" si="108"/>
        <v>0</v>
      </c>
      <c r="BL217" s="315">
        <f t="shared" si="109"/>
        <v>0</v>
      </c>
      <c r="BM217" s="340"/>
      <c r="BN217" s="342"/>
      <c r="BO217" s="343"/>
      <c r="BP217" s="340"/>
      <c r="BQ217" s="344"/>
      <c r="BR217" s="315">
        <f t="shared" si="110"/>
        <v>0</v>
      </c>
      <c r="BS217" s="344"/>
      <c r="BT217" s="344"/>
      <c r="BU217" s="344"/>
      <c r="BV217" s="344"/>
      <c r="BW217" s="315">
        <f t="shared" si="111"/>
        <v>0</v>
      </c>
      <c r="BX217" s="322"/>
      <c r="BY217" s="316"/>
    </row>
    <row r="218" spans="1:77" x14ac:dyDescent="0.25">
      <c r="A218" s="326"/>
      <c r="B218" s="307" t="str">
        <f t="shared" si="93"/>
        <v/>
      </c>
      <c r="C218" s="327"/>
      <c r="D218" s="307" t="str">
        <f t="shared" si="94"/>
        <v/>
      </c>
      <c r="E218" s="328"/>
      <c r="F218" s="329"/>
      <c r="G218" s="330" t="s">
        <v>86</v>
      </c>
      <c r="H218" s="308">
        <f t="shared" si="95"/>
        <v>0</v>
      </c>
      <c r="I218" s="323"/>
      <c r="J218" s="323"/>
      <c r="K218" s="309">
        <f t="shared" si="96"/>
        <v>0</v>
      </c>
      <c r="L218" s="328"/>
      <c r="M218" s="328"/>
      <c r="N218" s="328"/>
      <c r="O218" s="328"/>
      <c r="P218" s="331"/>
      <c r="Q218" s="331"/>
      <c r="R218" s="332"/>
      <c r="S218" s="333"/>
      <c r="T218" s="332"/>
      <c r="U218" s="333"/>
      <c r="V218" s="332"/>
      <c r="W218" s="333"/>
      <c r="X218" s="332"/>
      <c r="Y218" s="333"/>
      <c r="Z218" s="309">
        <f t="shared" si="97"/>
        <v>0</v>
      </c>
      <c r="AA218" s="310">
        <f t="shared" si="98"/>
        <v>0</v>
      </c>
      <c r="AB218" s="334"/>
      <c r="AC218" s="311">
        <f t="shared" si="91"/>
        <v>0</v>
      </c>
      <c r="AD218" s="312">
        <f t="shared" si="99"/>
        <v>0</v>
      </c>
      <c r="AE218" s="335"/>
      <c r="AF218" s="312">
        <f t="shared" si="100"/>
        <v>0</v>
      </c>
      <c r="AG218" s="326"/>
      <c r="AH218" s="313">
        <f t="shared" si="101"/>
        <v>0</v>
      </c>
      <c r="AI218" s="336"/>
      <c r="AJ218" s="313">
        <f t="shared" si="102"/>
        <v>0</v>
      </c>
      <c r="AK218" s="326"/>
      <c r="AL218" s="313">
        <f t="shared" si="103"/>
        <v>0</v>
      </c>
      <c r="AM218" s="345"/>
      <c r="AN218" s="313">
        <f t="shared" si="92"/>
        <v>0</v>
      </c>
      <c r="AO218" s="314">
        <f t="shared" si="104"/>
        <v>0</v>
      </c>
      <c r="AP218" s="315">
        <f>IF(OR(AND(B218="GRUP_A1",IF(IFERROR(MATCH(CONCATENATE("I",Tabel!$N$4),inst_performance,0),0)&gt;0,0,1)),B218="Grup_A5",B218="Grup_B1"),0,(AD218+AF218)*0.1)</f>
        <v>0</v>
      </c>
      <c r="AQ218" s="337"/>
      <c r="AR218" s="339"/>
      <c r="AS218" s="339"/>
      <c r="AT218" s="339"/>
      <c r="AU218" s="339"/>
      <c r="AV218" s="339"/>
      <c r="AW218" s="339"/>
      <c r="AX218" s="339"/>
      <c r="AY218" s="339"/>
      <c r="AZ218" s="339"/>
      <c r="BA218" s="339"/>
      <c r="BB218" s="339"/>
      <c r="BC218" s="339"/>
      <c r="BD218" s="339"/>
      <c r="BE218" s="339"/>
      <c r="BF218" s="339"/>
      <c r="BG218" s="315">
        <f t="shared" si="105"/>
        <v>0</v>
      </c>
      <c r="BH218" s="346">
        <f t="shared" si="106"/>
        <v>0</v>
      </c>
      <c r="BI218" s="315">
        <f t="shared" si="107"/>
        <v>0</v>
      </c>
      <c r="BJ218" s="341"/>
      <c r="BK218" s="315">
        <f t="shared" si="108"/>
        <v>0</v>
      </c>
      <c r="BL218" s="315">
        <f t="shared" si="109"/>
        <v>0</v>
      </c>
      <c r="BM218" s="340"/>
      <c r="BN218" s="342"/>
      <c r="BO218" s="343"/>
      <c r="BP218" s="340"/>
      <c r="BQ218" s="344"/>
      <c r="BR218" s="315">
        <f t="shared" si="110"/>
        <v>0</v>
      </c>
      <c r="BS218" s="344"/>
      <c r="BT218" s="344"/>
      <c r="BU218" s="344"/>
      <c r="BV218" s="344"/>
      <c r="BW218" s="315">
        <f t="shared" si="111"/>
        <v>0</v>
      </c>
      <c r="BX218" s="322"/>
      <c r="BY218" s="316"/>
    </row>
    <row r="219" spans="1:77" x14ac:dyDescent="0.25">
      <c r="A219" s="326"/>
      <c r="B219" s="307" t="str">
        <f t="shared" si="93"/>
        <v/>
      </c>
      <c r="C219" s="327"/>
      <c r="D219" s="307" t="str">
        <f t="shared" si="94"/>
        <v/>
      </c>
      <c r="E219" s="328"/>
      <c r="F219" s="329"/>
      <c r="G219" s="330" t="s">
        <v>86</v>
      </c>
      <c r="H219" s="308">
        <f t="shared" si="95"/>
        <v>0</v>
      </c>
      <c r="I219" s="323"/>
      <c r="J219" s="323"/>
      <c r="K219" s="309">
        <f t="shared" si="96"/>
        <v>0</v>
      </c>
      <c r="L219" s="328"/>
      <c r="M219" s="328"/>
      <c r="N219" s="328"/>
      <c r="O219" s="328"/>
      <c r="P219" s="331"/>
      <c r="Q219" s="331"/>
      <c r="R219" s="332"/>
      <c r="S219" s="333"/>
      <c r="T219" s="332"/>
      <c r="U219" s="333"/>
      <c r="V219" s="332"/>
      <c r="W219" s="333"/>
      <c r="X219" s="332"/>
      <c r="Y219" s="333"/>
      <c r="Z219" s="309">
        <f t="shared" si="97"/>
        <v>0</v>
      </c>
      <c r="AA219" s="310">
        <f t="shared" si="98"/>
        <v>0</v>
      </c>
      <c r="AB219" s="334"/>
      <c r="AC219" s="311">
        <f t="shared" si="91"/>
        <v>0</v>
      </c>
      <c r="AD219" s="312">
        <f t="shared" si="99"/>
        <v>0</v>
      </c>
      <c r="AE219" s="335"/>
      <c r="AF219" s="312">
        <f t="shared" si="100"/>
        <v>0</v>
      </c>
      <c r="AG219" s="326"/>
      <c r="AH219" s="313">
        <f t="shared" si="101"/>
        <v>0</v>
      </c>
      <c r="AI219" s="336"/>
      <c r="AJ219" s="313">
        <f t="shared" si="102"/>
        <v>0</v>
      </c>
      <c r="AK219" s="326"/>
      <c r="AL219" s="313">
        <f t="shared" si="103"/>
        <v>0</v>
      </c>
      <c r="AM219" s="345"/>
      <c r="AN219" s="313">
        <f t="shared" si="92"/>
        <v>0</v>
      </c>
      <c r="AO219" s="314">
        <f t="shared" si="104"/>
        <v>0</v>
      </c>
      <c r="AP219" s="315">
        <f>IF(OR(AND(B219="GRUP_A1",IF(IFERROR(MATCH(CONCATENATE("I",Tabel!$N$4),inst_performance,0),0)&gt;0,0,1)),B219="Grup_A5",B219="Grup_B1"),0,(AD219+AF219)*0.1)</f>
        <v>0</v>
      </c>
      <c r="AQ219" s="337"/>
      <c r="AR219" s="339"/>
      <c r="AS219" s="339"/>
      <c r="AT219" s="339"/>
      <c r="AU219" s="339"/>
      <c r="AV219" s="339"/>
      <c r="AW219" s="339"/>
      <c r="AX219" s="339"/>
      <c r="AY219" s="339"/>
      <c r="AZ219" s="339"/>
      <c r="BA219" s="339"/>
      <c r="BB219" s="339"/>
      <c r="BC219" s="339"/>
      <c r="BD219" s="339"/>
      <c r="BE219" s="339"/>
      <c r="BF219" s="339"/>
      <c r="BG219" s="315">
        <f t="shared" si="105"/>
        <v>0</v>
      </c>
      <c r="BH219" s="346">
        <f t="shared" si="106"/>
        <v>0</v>
      </c>
      <c r="BI219" s="315">
        <f t="shared" si="107"/>
        <v>0</v>
      </c>
      <c r="BJ219" s="341"/>
      <c r="BK219" s="315">
        <f t="shared" si="108"/>
        <v>0</v>
      </c>
      <c r="BL219" s="315">
        <f t="shared" si="109"/>
        <v>0</v>
      </c>
      <c r="BM219" s="340"/>
      <c r="BN219" s="342"/>
      <c r="BO219" s="343"/>
      <c r="BP219" s="340"/>
      <c r="BQ219" s="344"/>
      <c r="BR219" s="315">
        <f t="shared" si="110"/>
        <v>0</v>
      </c>
      <c r="BS219" s="344"/>
      <c r="BT219" s="344"/>
      <c r="BU219" s="344"/>
      <c r="BV219" s="344"/>
      <c r="BW219" s="315">
        <f t="shared" si="111"/>
        <v>0</v>
      </c>
      <c r="BX219" s="322"/>
      <c r="BY219" s="316"/>
    </row>
    <row r="220" spans="1:77" x14ac:dyDescent="0.25">
      <c r="A220" s="326"/>
      <c r="B220" s="307" t="str">
        <f t="shared" si="93"/>
        <v/>
      </c>
      <c r="C220" s="327"/>
      <c r="D220" s="307" t="str">
        <f t="shared" si="94"/>
        <v/>
      </c>
      <c r="E220" s="328"/>
      <c r="F220" s="329"/>
      <c r="G220" s="330" t="s">
        <v>86</v>
      </c>
      <c r="H220" s="308">
        <f t="shared" si="95"/>
        <v>0</v>
      </c>
      <c r="I220" s="323"/>
      <c r="J220" s="323"/>
      <c r="K220" s="309">
        <f t="shared" si="96"/>
        <v>0</v>
      </c>
      <c r="L220" s="328"/>
      <c r="M220" s="328"/>
      <c r="N220" s="328"/>
      <c r="O220" s="328"/>
      <c r="P220" s="331"/>
      <c r="Q220" s="331"/>
      <c r="R220" s="332"/>
      <c r="S220" s="333"/>
      <c r="T220" s="332"/>
      <c r="U220" s="333"/>
      <c r="V220" s="332"/>
      <c r="W220" s="333"/>
      <c r="X220" s="332"/>
      <c r="Y220" s="333"/>
      <c r="Z220" s="309">
        <f t="shared" si="97"/>
        <v>0</v>
      </c>
      <c r="AA220" s="310">
        <f t="shared" si="98"/>
        <v>0</v>
      </c>
      <c r="AB220" s="334"/>
      <c r="AC220" s="311">
        <f t="shared" si="91"/>
        <v>0</v>
      </c>
      <c r="AD220" s="312">
        <f t="shared" si="99"/>
        <v>0</v>
      </c>
      <c r="AE220" s="335"/>
      <c r="AF220" s="312">
        <f t="shared" si="100"/>
        <v>0</v>
      </c>
      <c r="AG220" s="326"/>
      <c r="AH220" s="313">
        <f t="shared" si="101"/>
        <v>0</v>
      </c>
      <c r="AI220" s="336"/>
      <c r="AJ220" s="313">
        <f t="shared" si="102"/>
        <v>0</v>
      </c>
      <c r="AK220" s="326"/>
      <c r="AL220" s="313">
        <f t="shared" si="103"/>
        <v>0</v>
      </c>
      <c r="AM220" s="345"/>
      <c r="AN220" s="313">
        <f t="shared" si="92"/>
        <v>0</v>
      </c>
      <c r="AO220" s="314">
        <f t="shared" si="104"/>
        <v>0</v>
      </c>
      <c r="AP220" s="315">
        <f>IF(OR(AND(B220="GRUP_A1",IF(IFERROR(MATCH(CONCATENATE("I",Tabel!$N$4),inst_performance,0),0)&gt;0,0,1)),B220="Grup_A5",B220="Grup_B1"),0,(AD220+AF220)*0.1)</f>
        <v>0</v>
      </c>
      <c r="AQ220" s="337"/>
      <c r="AR220" s="339"/>
      <c r="AS220" s="339"/>
      <c r="AT220" s="339"/>
      <c r="AU220" s="339"/>
      <c r="AV220" s="339"/>
      <c r="AW220" s="339"/>
      <c r="AX220" s="339"/>
      <c r="AY220" s="339"/>
      <c r="AZ220" s="339"/>
      <c r="BA220" s="339"/>
      <c r="BB220" s="339"/>
      <c r="BC220" s="339"/>
      <c r="BD220" s="339"/>
      <c r="BE220" s="339"/>
      <c r="BF220" s="339"/>
      <c r="BG220" s="315">
        <f t="shared" si="105"/>
        <v>0</v>
      </c>
      <c r="BH220" s="346">
        <f t="shared" si="106"/>
        <v>0</v>
      </c>
      <c r="BI220" s="315">
        <f t="shared" si="107"/>
        <v>0</v>
      </c>
      <c r="BJ220" s="341"/>
      <c r="BK220" s="315">
        <f t="shared" si="108"/>
        <v>0</v>
      </c>
      <c r="BL220" s="315">
        <f t="shared" si="109"/>
        <v>0</v>
      </c>
      <c r="BM220" s="340"/>
      <c r="BN220" s="342"/>
      <c r="BO220" s="343"/>
      <c r="BP220" s="340"/>
      <c r="BQ220" s="344"/>
      <c r="BR220" s="315">
        <f t="shared" si="110"/>
        <v>0</v>
      </c>
      <c r="BS220" s="344"/>
      <c r="BT220" s="344"/>
      <c r="BU220" s="344"/>
      <c r="BV220" s="344"/>
      <c r="BW220" s="315">
        <f t="shared" si="111"/>
        <v>0</v>
      </c>
      <c r="BX220" s="322"/>
      <c r="BY220" s="316"/>
    </row>
    <row r="221" spans="1:77" x14ac:dyDescent="0.25">
      <c r="A221" s="326"/>
      <c r="B221" s="307" t="str">
        <f t="shared" si="93"/>
        <v/>
      </c>
      <c r="C221" s="327"/>
      <c r="D221" s="307" t="str">
        <f t="shared" si="94"/>
        <v/>
      </c>
      <c r="E221" s="328"/>
      <c r="F221" s="329"/>
      <c r="G221" s="330" t="s">
        <v>86</v>
      </c>
      <c r="H221" s="308">
        <f t="shared" si="95"/>
        <v>0</v>
      </c>
      <c r="I221" s="323"/>
      <c r="J221" s="323"/>
      <c r="K221" s="309">
        <f t="shared" si="96"/>
        <v>0</v>
      </c>
      <c r="L221" s="328"/>
      <c r="M221" s="328"/>
      <c r="N221" s="328"/>
      <c r="O221" s="328"/>
      <c r="P221" s="331"/>
      <c r="Q221" s="331"/>
      <c r="R221" s="332"/>
      <c r="S221" s="333"/>
      <c r="T221" s="332"/>
      <c r="U221" s="333"/>
      <c r="V221" s="332"/>
      <c r="W221" s="333"/>
      <c r="X221" s="332"/>
      <c r="Y221" s="333"/>
      <c r="Z221" s="309">
        <f t="shared" si="97"/>
        <v>0</v>
      </c>
      <c r="AA221" s="310">
        <f t="shared" si="98"/>
        <v>0</v>
      </c>
      <c r="AB221" s="334"/>
      <c r="AC221" s="311">
        <f t="shared" si="91"/>
        <v>0</v>
      </c>
      <c r="AD221" s="312">
        <f t="shared" si="99"/>
        <v>0</v>
      </c>
      <c r="AE221" s="335"/>
      <c r="AF221" s="312">
        <f t="shared" si="100"/>
        <v>0</v>
      </c>
      <c r="AG221" s="326"/>
      <c r="AH221" s="313">
        <f t="shared" si="101"/>
        <v>0</v>
      </c>
      <c r="AI221" s="336"/>
      <c r="AJ221" s="313">
        <f t="shared" si="102"/>
        <v>0</v>
      </c>
      <c r="AK221" s="326"/>
      <c r="AL221" s="313">
        <f t="shared" si="103"/>
        <v>0</v>
      </c>
      <c r="AM221" s="345"/>
      <c r="AN221" s="313">
        <f t="shared" si="92"/>
        <v>0</v>
      </c>
      <c r="AO221" s="314">
        <f t="shared" si="104"/>
        <v>0</v>
      </c>
      <c r="AP221" s="315">
        <f>IF(OR(AND(B221="GRUP_A1",IF(IFERROR(MATCH(CONCATENATE("I",Tabel!$N$4),inst_performance,0),0)&gt;0,0,1)),B221="Grup_A5",B221="Grup_B1"),0,(AD221+AF221)*0.1)</f>
        <v>0</v>
      </c>
      <c r="AQ221" s="337"/>
      <c r="AR221" s="339"/>
      <c r="AS221" s="339"/>
      <c r="AT221" s="339"/>
      <c r="AU221" s="339"/>
      <c r="AV221" s="339"/>
      <c r="AW221" s="339"/>
      <c r="AX221" s="339"/>
      <c r="AY221" s="339"/>
      <c r="AZ221" s="339"/>
      <c r="BA221" s="339"/>
      <c r="BB221" s="339"/>
      <c r="BC221" s="339"/>
      <c r="BD221" s="339"/>
      <c r="BE221" s="339"/>
      <c r="BF221" s="339"/>
      <c r="BG221" s="315">
        <f t="shared" si="105"/>
        <v>0</v>
      </c>
      <c r="BH221" s="346">
        <f t="shared" si="106"/>
        <v>0</v>
      </c>
      <c r="BI221" s="315">
        <f t="shared" si="107"/>
        <v>0</v>
      </c>
      <c r="BJ221" s="341"/>
      <c r="BK221" s="315">
        <f t="shared" si="108"/>
        <v>0</v>
      </c>
      <c r="BL221" s="315">
        <f t="shared" si="109"/>
        <v>0</v>
      </c>
      <c r="BM221" s="340"/>
      <c r="BN221" s="342"/>
      <c r="BO221" s="343"/>
      <c r="BP221" s="340"/>
      <c r="BQ221" s="344"/>
      <c r="BR221" s="315">
        <f t="shared" si="110"/>
        <v>0</v>
      </c>
      <c r="BS221" s="344"/>
      <c r="BT221" s="344"/>
      <c r="BU221" s="344"/>
      <c r="BV221" s="344"/>
      <c r="BW221" s="315">
        <f t="shared" si="111"/>
        <v>0</v>
      </c>
      <c r="BX221" s="322"/>
      <c r="BY221" s="316"/>
    </row>
    <row r="222" spans="1:77" x14ac:dyDescent="0.25">
      <c r="A222" s="326"/>
      <c r="B222" s="307" t="str">
        <f t="shared" si="93"/>
        <v/>
      </c>
      <c r="C222" s="327"/>
      <c r="D222" s="307" t="str">
        <f t="shared" si="94"/>
        <v/>
      </c>
      <c r="E222" s="328"/>
      <c r="F222" s="329"/>
      <c r="G222" s="330" t="s">
        <v>86</v>
      </c>
      <c r="H222" s="308">
        <f t="shared" si="95"/>
        <v>0</v>
      </c>
      <c r="I222" s="323"/>
      <c r="J222" s="323"/>
      <c r="K222" s="309">
        <f t="shared" si="96"/>
        <v>0</v>
      </c>
      <c r="L222" s="328"/>
      <c r="M222" s="328"/>
      <c r="N222" s="328"/>
      <c r="O222" s="328"/>
      <c r="P222" s="331"/>
      <c r="Q222" s="331"/>
      <c r="R222" s="332"/>
      <c r="S222" s="333"/>
      <c r="T222" s="332"/>
      <c r="U222" s="333"/>
      <c r="V222" s="332"/>
      <c r="W222" s="333"/>
      <c r="X222" s="332"/>
      <c r="Y222" s="333"/>
      <c r="Z222" s="309">
        <f t="shared" si="97"/>
        <v>0</v>
      </c>
      <c r="AA222" s="310">
        <f t="shared" si="98"/>
        <v>0</v>
      </c>
      <c r="AB222" s="334"/>
      <c r="AC222" s="311">
        <f t="shared" si="91"/>
        <v>0</v>
      </c>
      <c r="AD222" s="312">
        <f t="shared" si="99"/>
        <v>0</v>
      </c>
      <c r="AE222" s="335"/>
      <c r="AF222" s="312">
        <f t="shared" si="100"/>
        <v>0</v>
      </c>
      <c r="AG222" s="326"/>
      <c r="AH222" s="313">
        <f t="shared" si="101"/>
        <v>0</v>
      </c>
      <c r="AI222" s="336"/>
      <c r="AJ222" s="313">
        <f t="shared" si="102"/>
        <v>0</v>
      </c>
      <c r="AK222" s="326"/>
      <c r="AL222" s="313">
        <f t="shared" si="103"/>
        <v>0</v>
      </c>
      <c r="AM222" s="345"/>
      <c r="AN222" s="313">
        <f t="shared" si="92"/>
        <v>0</v>
      </c>
      <c r="AO222" s="314">
        <f t="shared" si="104"/>
        <v>0</v>
      </c>
      <c r="AP222" s="315">
        <f>IF(OR(AND(B222="GRUP_A1",IF(IFERROR(MATCH(CONCATENATE("I",Tabel!$N$4),inst_performance,0),0)&gt;0,0,1)),B222="Grup_A5",B222="Grup_B1"),0,(AD222+AF222)*0.1)</f>
        <v>0</v>
      </c>
      <c r="AQ222" s="337"/>
      <c r="AR222" s="339"/>
      <c r="AS222" s="339"/>
      <c r="AT222" s="339"/>
      <c r="AU222" s="339"/>
      <c r="AV222" s="339"/>
      <c r="AW222" s="339"/>
      <c r="AX222" s="339"/>
      <c r="AY222" s="339"/>
      <c r="AZ222" s="339"/>
      <c r="BA222" s="339"/>
      <c r="BB222" s="339"/>
      <c r="BC222" s="339"/>
      <c r="BD222" s="339"/>
      <c r="BE222" s="339"/>
      <c r="BF222" s="339"/>
      <c r="BG222" s="315">
        <f t="shared" si="105"/>
        <v>0</v>
      </c>
      <c r="BH222" s="346">
        <f t="shared" si="106"/>
        <v>0</v>
      </c>
      <c r="BI222" s="315">
        <f t="shared" si="107"/>
        <v>0</v>
      </c>
      <c r="BJ222" s="341"/>
      <c r="BK222" s="315">
        <f t="shared" si="108"/>
        <v>0</v>
      </c>
      <c r="BL222" s="315">
        <f t="shared" si="109"/>
        <v>0</v>
      </c>
      <c r="BM222" s="340"/>
      <c r="BN222" s="342"/>
      <c r="BO222" s="343"/>
      <c r="BP222" s="340"/>
      <c r="BQ222" s="344"/>
      <c r="BR222" s="315">
        <f t="shared" si="110"/>
        <v>0</v>
      </c>
      <c r="BS222" s="344"/>
      <c r="BT222" s="344"/>
      <c r="BU222" s="344"/>
      <c r="BV222" s="344"/>
      <c r="BW222" s="315">
        <f t="shared" si="111"/>
        <v>0</v>
      </c>
      <c r="BX222" s="322"/>
      <c r="BY222" s="316"/>
    </row>
    <row r="223" spans="1:77" x14ac:dyDescent="0.25">
      <c r="A223" s="326"/>
      <c r="B223" s="307" t="str">
        <f t="shared" si="93"/>
        <v/>
      </c>
      <c r="C223" s="327"/>
      <c r="D223" s="307" t="str">
        <f t="shared" si="94"/>
        <v/>
      </c>
      <c r="E223" s="328"/>
      <c r="F223" s="329"/>
      <c r="G223" s="330" t="s">
        <v>86</v>
      </c>
      <c r="H223" s="308">
        <f t="shared" si="95"/>
        <v>0</v>
      </c>
      <c r="I223" s="323"/>
      <c r="J223" s="323"/>
      <c r="K223" s="309">
        <f t="shared" si="96"/>
        <v>0</v>
      </c>
      <c r="L223" s="328"/>
      <c r="M223" s="328"/>
      <c r="N223" s="328"/>
      <c r="O223" s="328"/>
      <c r="P223" s="331"/>
      <c r="Q223" s="331"/>
      <c r="R223" s="332"/>
      <c r="S223" s="333"/>
      <c r="T223" s="332"/>
      <c r="U223" s="333"/>
      <c r="V223" s="332"/>
      <c r="W223" s="333"/>
      <c r="X223" s="332"/>
      <c r="Y223" s="333"/>
      <c r="Z223" s="309">
        <f t="shared" si="97"/>
        <v>0</v>
      </c>
      <c r="AA223" s="310">
        <f t="shared" si="98"/>
        <v>0</v>
      </c>
      <c r="AB223" s="334"/>
      <c r="AC223" s="311">
        <f t="shared" si="91"/>
        <v>0</v>
      </c>
      <c r="AD223" s="312">
        <f t="shared" si="99"/>
        <v>0</v>
      </c>
      <c r="AE223" s="335"/>
      <c r="AF223" s="312">
        <f t="shared" si="100"/>
        <v>0</v>
      </c>
      <c r="AG223" s="326"/>
      <c r="AH223" s="313">
        <f t="shared" si="101"/>
        <v>0</v>
      </c>
      <c r="AI223" s="336"/>
      <c r="AJ223" s="313">
        <f t="shared" si="102"/>
        <v>0</v>
      </c>
      <c r="AK223" s="326"/>
      <c r="AL223" s="313">
        <f t="shared" si="103"/>
        <v>0</v>
      </c>
      <c r="AM223" s="345"/>
      <c r="AN223" s="313">
        <f t="shared" si="92"/>
        <v>0</v>
      </c>
      <c r="AO223" s="314">
        <f t="shared" si="104"/>
        <v>0</v>
      </c>
      <c r="AP223" s="315">
        <f>IF(OR(AND(B223="GRUP_A1",IF(IFERROR(MATCH(CONCATENATE("I",Tabel!$N$4),inst_performance,0),0)&gt;0,0,1)),B223="Grup_A5",B223="Grup_B1"),0,(AD223+AF223)*0.1)</f>
        <v>0</v>
      </c>
      <c r="AQ223" s="337"/>
      <c r="AR223" s="339"/>
      <c r="AS223" s="339"/>
      <c r="AT223" s="339"/>
      <c r="AU223" s="339"/>
      <c r="AV223" s="339"/>
      <c r="AW223" s="339"/>
      <c r="AX223" s="339"/>
      <c r="AY223" s="339"/>
      <c r="AZ223" s="339"/>
      <c r="BA223" s="339"/>
      <c r="BB223" s="339"/>
      <c r="BC223" s="339"/>
      <c r="BD223" s="339"/>
      <c r="BE223" s="339"/>
      <c r="BF223" s="339"/>
      <c r="BG223" s="315">
        <f t="shared" si="105"/>
        <v>0</v>
      </c>
      <c r="BH223" s="346">
        <f t="shared" si="106"/>
        <v>0</v>
      </c>
      <c r="BI223" s="315">
        <f t="shared" si="107"/>
        <v>0</v>
      </c>
      <c r="BJ223" s="341"/>
      <c r="BK223" s="315">
        <f t="shared" si="108"/>
        <v>0</v>
      </c>
      <c r="BL223" s="315">
        <f t="shared" si="109"/>
        <v>0</v>
      </c>
      <c r="BM223" s="340"/>
      <c r="BN223" s="342"/>
      <c r="BO223" s="343"/>
      <c r="BP223" s="340"/>
      <c r="BQ223" s="344"/>
      <c r="BR223" s="315">
        <f t="shared" si="110"/>
        <v>0</v>
      </c>
      <c r="BS223" s="344"/>
      <c r="BT223" s="344"/>
      <c r="BU223" s="344"/>
      <c r="BV223" s="344"/>
      <c r="BW223" s="315">
        <f t="shared" si="111"/>
        <v>0</v>
      </c>
      <c r="BX223" s="322"/>
      <c r="BY223" s="316"/>
    </row>
    <row r="224" spans="1:77" x14ac:dyDescent="0.25">
      <c r="A224" s="326"/>
      <c r="B224" s="307" t="str">
        <f t="shared" si="93"/>
        <v/>
      </c>
      <c r="C224" s="327"/>
      <c r="D224" s="307" t="str">
        <f t="shared" si="94"/>
        <v/>
      </c>
      <c r="E224" s="328"/>
      <c r="F224" s="329"/>
      <c r="G224" s="330" t="s">
        <v>86</v>
      </c>
      <c r="H224" s="308">
        <f t="shared" si="95"/>
        <v>0</v>
      </c>
      <c r="I224" s="323"/>
      <c r="J224" s="323"/>
      <c r="K224" s="309">
        <f t="shared" si="96"/>
        <v>0</v>
      </c>
      <c r="L224" s="328"/>
      <c r="M224" s="328"/>
      <c r="N224" s="328"/>
      <c r="O224" s="328"/>
      <c r="P224" s="331"/>
      <c r="Q224" s="331"/>
      <c r="R224" s="332"/>
      <c r="S224" s="333"/>
      <c r="T224" s="332"/>
      <c r="U224" s="333"/>
      <c r="V224" s="332"/>
      <c r="W224" s="333"/>
      <c r="X224" s="332"/>
      <c r="Y224" s="333"/>
      <c r="Z224" s="309">
        <f t="shared" si="97"/>
        <v>0</v>
      </c>
      <c r="AA224" s="310">
        <f t="shared" si="98"/>
        <v>0</v>
      </c>
      <c r="AB224" s="334"/>
      <c r="AC224" s="311">
        <f t="shared" si="91"/>
        <v>0</v>
      </c>
      <c r="AD224" s="312">
        <f t="shared" si="99"/>
        <v>0</v>
      </c>
      <c r="AE224" s="335"/>
      <c r="AF224" s="312">
        <f t="shared" si="100"/>
        <v>0</v>
      </c>
      <c r="AG224" s="326"/>
      <c r="AH224" s="313">
        <f t="shared" si="101"/>
        <v>0</v>
      </c>
      <c r="AI224" s="336"/>
      <c r="AJ224" s="313">
        <f t="shared" si="102"/>
        <v>0</v>
      </c>
      <c r="AK224" s="326"/>
      <c r="AL224" s="313">
        <f t="shared" si="103"/>
        <v>0</v>
      </c>
      <c r="AM224" s="345"/>
      <c r="AN224" s="313">
        <f t="shared" si="92"/>
        <v>0</v>
      </c>
      <c r="AO224" s="314">
        <f t="shared" si="104"/>
        <v>0</v>
      </c>
      <c r="AP224" s="315">
        <f>IF(OR(AND(B224="GRUP_A1",IF(IFERROR(MATCH(CONCATENATE("I",Tabel!$N$4),inst_performance,0),0)&gt;0,0,1)),B224="Grup_A5",B224="Grup_B1"),0,(AD224+AF224)*0.1)</f>
        <v>0</v>
      </c>
      <c r="AQ224" s="337"/>
      <c r="AR224" s="339"/>
      <c r="AS224" s="339"/>
      <c r="AT224" s="339"/>
      <c r="AU224" s="339"/>
      <c r="AV224" s="339"/>
      <c r="AW224" s="339"/>
      <c r="AX224" s="339"/>
      <c r="AY224" s="339"/>
      <c r="AZ224" s="339"/>
      <c r="BA224" s="339"/>
      <c r="BB224" s="339"/>
      <c r="BC224" s="339"/>
      <c r="BD224" s="339"/>
      <c r="BE224" s="339"/>
      <c r="BF224" s="339"/>
      <c r="BG224" s="315">
        <f t="shared" si="105"/>
        <v>0</v>
      </c>
      <c r="BH224" s="346">
        <f t="shared" si="106"/>
        <v>0</v>
      </c>
      <c r="BI224" s="315">
        <f t="shared" si="107"/>
        <v>0</v>
      </c>
      <c r="BJ224" s="341"/>
      <c r="BK224" s="315">
        <f t="shared" si="108"/>
        <v>0</v>
      </c>
      <c r="BL224" s="315">
        <f t="shared" si="109"/>
        <v>0</v>
      </c>
      <c r="BM224" s="340"/>
      <c r="BN224" s="342"/>
      <c r="BO224" s="343"/>
      <c r="BP224" s="340"/>
      <c r="BQ224" s="344"/>
      <c r="BR224" s="315">
        <f t="shared" si="110"/>
        <v>0</v>
      </c>
      <c r="BS224" s="344"/>
      <c r="BT224" s="344"/>
      <c r="BU224" s="344"/>
      <c r="BV224" s="344"/>
      <c r="BW224" s="315">
        <f t="shared" si="111"/>
        <v>0</v>
      </c>
      <c r="BX224" s="322"/>
      <c r="BY224" s="316"/>
    </row>
    <row r="225" spans="1:77" x14ac:dyDescent="0.25">
      <c r="A225" s="326"/>
      <c r="B225" s="307" t="str">
        <f t="shared" si="93"/>
        <v/>
      </c>
      <c r="C225" s="327"/>
      <c r="D225" s="307" t="str">
        <f t="shared" si="94"/>
        <v/>
      </c>
      <c r="E225" s="328"/>
      <c r="F225" s="329"/>
      <c r="G225" s="330" t="s">
        <v>86</v>
      </c>
      <c r="H225" s="308">
        <f t="shared" si="95"/>
        <v>0</v>
      </c>
      <c r="I225" s="323"/>
      <c r="J225" s="323"/>
      <c r="K225" s="309">
        <f t="shared" si="96"/>
        <v>0</v>
      </c>
      <c r="L225" s="328"/>
      <c r="M225" s="328"/>
      <c r="N225" s="328"/>
      <c r="O225" s="328"/>
      <c r="P225" s="331"/>
      <c r="Q225" s="331"/>
      <c r="R225" s="332"/>
      <c r="S225" s="333"/>
      <c r="T225" s="332"/>
      <c r="U225" s="333"/>
      <c r="V225" s="332"/>
      <c r="W225" s="333"/>
      <c r="X225" s="332"/>
      <c r="Y225" s="333"/>
      <c r="Z225" s="309">
        <f t="shared" si="97"/>
        <v>0</v>
      </c>
      <c r="AA225" s="310">
        <f t="shared" si="98"/>
        <v>0</v>
      </c>
      <c r="AB225" s="334"/>
      <c r="AC225" s="311">
        <f t="shared" si="91"/>
        <v>0</v>
      </c>
      <c r="AD225" s="312">
        <f t="shared" si="99"/>
        <v>0</v>
      </c>
      <c r="AE225" s="335"/>
      <c r="AF225" s="312">
        <f t="shared" si="100"/>
        <v>0</v>
      </c>
      <c r="AG225" s="326"/>
      <c r="AH225" s="313">
        <f t="shared" si="101"/>
        <v>0</v>
      </c>
      <c r="AI225" s="336"/>
      <c r="AJ225" s="313">
        <f t="shared" si="102"/>
        <v>0</v>
      </c>
      <c r="AK225" s="326"/>
      <c r="AL225" s="313">
        <f t="shared" si="103"/>
        <v>0</v>
      </c>
      <c r="AM225" s="345"/>
      <c r="AN225" s="313">
        <f t="shared" si="92"/>
        <v>0</v>
      </c>
      <c r="AO225" s="314">
        <f t="shared" si="104"/>
        <v>0</v>
      </c>
      <c r="AP225" s="315">
        <f>IF(OR(AND(B225="GRUP_A1",IF(IFERROR(MATCH(CONCATENATE("I",Tabel!$N$4),inst_performance,0),0)&gt;0,0,1)),B225="Grup_A5",B225="Grup_B1"),0,(AD225+AF225)*0.1)</f>
        <v>0</v>
      </c>
      <c r="AQ225" s="337"/>
      <c r="AR225" s="339"/>
      <c r="AS225" s="339"/>
      <c r="AT225" s="339"/>
      <c r="AU225" s="339"/>
      <c r="AV225" s="339"/>
      <c r="AW225" s="339"/>
      <c r="AX225" s="339"/>
      <c r="AY225" s="339"/>
      <c r="AZ225" s="339"/>
      <c r="BA225" s="339"/>
      <c r="BB225" s="339"/>
      <c r="BC225" s="339"/>
      <c r="BD225" s="339"/>
      <c r="BE225" s="339"/>
      <c r="BF225" s="339"/>
      <c r="BG225" s="315">
        <f t="shared" si="105"/>
        <v>0</v>
      </c>
      <c r="BH225" s="346">
        <f t="shared" si="106"/>
        <v>0</v>
      </c>
      <c r="BI225" s="315">
        <f t="shared" si="107"/>
        <v>0</v>
      </c>
      <c r="BJ225" s="341"/>
      <c r="BK225" s="315">
        <f t="shared" si="108"/>
        <v>0</v>
      </c>
      <c r="BL225" s="315">
        <f t="shared" si="109"/>
        <v>0</v>
      </c>
      <c r="BM225" s="340"/>
      <c r="BN225" s="342"/>
      <c r="BO225" s="343"/>
      <c r="BP225" s="340"/>
      <c r="BQ225" s="344"/>
      <c r="BR225" s="315">
        <f t="shared" si="110"/>
        <v>0</v>
      </c>
      <c r="BS225" s="344"/>
      <c r="BT225" s="344"/>
      <c r="BU225" s="344"/>
      <c r="BV225" s="344"/>
      <c r="BW225" s="315">
        <f t="shared" si="111"/>
        <v>0</v>
      </c>
      <c r="BX225" s="322"/>
      <c r="BY225" s="316"/>
    </row>
    <row r="226" spans="1:77" x14ac:dyDescent="0.25">
      <c r="A226" s="326"/>
      <c r="B226" s="307" t="str">
        <f t="shared" si="93"/>
        <v/>
      </c>
      <c r="C226" s="327"/>
      <c r="D226" s="307" t="str">
        <f t="shared" si="94"/>
        <v/>
      </c>
      <c r="E226" s="328"/>
      <c r="F226" s="329"/>
      <c r="G226" s="330" t="s">
        <v>86</v>
      </c>
      <c r="H226" s="308">
        <f t="shared" si="95"/>
        <v>0</v>
      </c>
      <c r="I226" s="323"/>
      <c r="J226" s="323"/>
      <c r="K226" s="309">
        <f t="shared" si="96"/>
        <v>0</v>
      </c>
      <c r="L226" s="328"/>
      <c r="M226" s="328"/>
      <c r="N226" s="328"/>
      <c r="O226" s="328"/>
      <c r="P226" s="331"/>
      <c r="Q226" s="331"/>
      <c r="R226" s="332"/>
      <c r="S226" s="333"/>
      <c r="T226" s="332"/>
      <c r="U226" s="333"/>
      <c r="V226" s="332"/>
      <c r="W226" s="333"/>
      <c r="X226" s="332"/>
      <c r="Y226" s="333"/>
      <c r="Z226" s="309">
        <f t="shared" si="97"/>
        <v>0</v>
      </c>
      <c r="AA226" s="310">
        <f t="shared" si="98"/>
        <v>0</v>
      </c>
      <c r="AB226" s="334"/>
      <c r="AC226" s="311">
        <f t="shared" si="91"/>
        <v>0</v>
      </c>
      <c r="AD226" s="312">
        <f t="shared" si="99"/>
        <v>0</v>
      </c>
      <c r="AE226" s="335"/>
      <c r="AF226" s="312">
        <f t="shared" si="100"/>
        <v>0</v>
      </c>
      <c r="AG226" s="326"/>
      <c r="AH226" s="313">
        <f t="shared" si="101"/>
        <v>0</v>
      </c>
      <c r="AI226" s="336"/>
      <c r="AJ226" s="313">
        <f t="shared" si="102"/>
        <v>0</v>
      </c>
      <c r="AK226" s="326"/>
      <c r="AL226" s="313">
        <f t="shared" si="103"/>
        <v>0</v>
      </c>
      <c r="AM226" s="345"/>
      <c r="AN226" s="313">
        <f t="shared" si="92"/>
        <v>0</v>
      </c>
      <c r="AO226" s="314">
        <f t="shared" si="104"/>
        <v>0</v>
      </c>
      <c r="AP226" s="315">
        <f>IF(OR(AND(B226="GRUP_A1",IF(IFERROR(MATCH(CONCATENATE("I",Tabel!$N$4),inst_performance,0),0)&gt;0,0,1)),B226="Grup_A5",B226="Grup_B1"),0,(AD226+AF226)*0.1)</f>
        <v>0</v>
      </c>
      <c r="AQ226" s="337"/>
      <c r="AR226" s="339"/>
      <c r="AS226" s="339"/>
      <c r="AT226" s="339"/>
      <c r="AU226" s="339"/>
      <c r="AV226" s="339"/>
      <c r="AW226" s="339"/>
      <c r="AX226" s="339"/>
      <c r="AY226" s="339"/>
      <c r="AZ226" s="339"/>
      <c r="BA226" s="339"/>
      <c r="BB226" s="339"/>
      <c r="BC226" s="339"/>
      <c r="BD226" s="339"/>
      <c r="BE226" s="339"/>
      <c r="BF226" s="339"/>
      <c r="BG226" s="315">
        <f t="shared" si="105"/>
        <v>0</v>
      </c>
      <c r="BH226" s="346">
        <f t="shared" si="106"/>
        <v>0</v>
      </c>
      <c r="BI226" s="315">
        <f t="shared" si="107"/>
        <v>0</v>
      </c>
      <c r="BJ226" s="341"/>
      <c r="BK226" s="315">
        <f t="shared" si="108"/>
        <v>0</v>
      </c>
      <c r="BL226" s="315">
        <f t="shared" si="109"/>
        <v>0</v>
      </c>
      <c r="BM226" s="340"/>
      <c r="BN226" s="342"/>
      <c r="BO226" s="343"/>
      <c r="BP226" s="340"/>
      <c r="BQ226" s="344"/>
      <c r="BR226" s="315">
        <f t="shared" si="110"/>
        <v>0</v>
      </c>
      <c r="BS226" s="344"/>
      <c r="BT226" s="344"/>
      <c r="BU226" s="344"/>
      <c r="BV226" s="344"/>
      <c r="BW226" s="315">
        <f t="shared" si="111"/>
        <v>0</v>
      </c>
      <c r="BX226" s="322"/>
      <c r="BY226" s="316"/>
    </row>
    <row r="227" spans="1:77" x14ac:dyDescent="0.25">
      <c r="A227" s="326"/>
      <c r="B227" s="307" t="str">
        <f t="shared" si="93"/>
        <v/>
      </c>
      <c r="C227" s="327"/>
      <c r="D227" s="307" t="str">
        <f t="shared" si="94"/>
        <v/>
      </c>
      <c r="E227" s="328"/>
      <c r="F227" s="329"/>
      <c r="G227" s="330" t="s">
        <v>86</v>
      </c>
      <c r="H227" s="308">
        <f t="shared" si="95"/>
        <v>0</v>
      </c>
      <c r="I227" s="323"/>
      <c r="J227" s="323"/>
      <c r="K227" s="309">
        <f t="shared" si="96"/>
        <v>0</v>
      </c>
      <c r="L227" s="328"/>
      <c r="M227" s="328"/>
      <c r="N227" s="328"/>
      <c r="O227" s="328"/>
      <c r="P227" s="331"/>
      <c r="Q227" s="331"/>
      <c r="R227" s="332"/>
      <c r="S227" s="333"/>
      <c r="T227" s="332"/>
      <c r="U227" s="333"/>
      <c r="V227" s="332"/>
      <c r="W227" s="333"/>
      <c r="X227" s="332"/>
      <c r="Y227" s="333"/>
      <c r="Z227" s="309">
        <f t="shared" si="97"/>
        <v>0</v>
      </c>
      <c r="AA227" s="310">
        <f t="shared" si="98"/>
        <v>0</v>
      </c>
      <c r="AB227" s="334"/>
      <c r="AC227" s="311">
        <f t="shared" si="91"/>
        <v>0</v>
      </c>
      <c r="AD227" s="312">
        <f t="shared" si="99"/>
        <v>0</v>
      </c>
      <c r="AE227" s="335"/>
      <c r="AF227" s="312">
        <f t="shared" si="100"/>
        <v>0</v>
      </c>
      <c r="AG227" s="326"/>
      <c r="AH227" s="313">
        <f t="shared" si="101"/>
        <v>0</v>
      </c>
      <c r="AI227" s="336"/>
      <c r="AJ227" s="313">
        <f t="shared" si="102"/>
        <v>0</v>
      </c>
      <c r="AK227" s="326"/>
      <c r="AL227" s="313">
        <f t="shared" si="103"/>
        <v>0</v>
      </c>
      <c r="AM227" s="345"/>
      <c r="AN227" s="313">
        <f t="shared" si="92"/>
        <v>0</v>
      </c>
      <c r="AO227" s="314">
        <f t="shared" si="104"/>
        <v>0</v>
      </c>
      <c r="AP227" s="315">
        <f>IF(OR(AND(B227="GRUP_A1",IF(IFERROR(MATCH(CONCATENATE("I",Tabel!$N$4),inst_performance,0),0)&gt;0,0,1)),B227="Grup_A5",B227="Grup_B1"),0,(AD227+AF227)*0.1)</f>
        <v>0</v>
      </c>
      <c r="AQ227" s="337"/>
      <c r="AR227" s="339"/>
      <c r="AS227" s="339"/>
      <c r="AT227" s="339"/>
      <c r="AU227" s="339"/>
      <c r="AV227" s="339"/>
      <c r="AW227" s="339"/>
      <c r="AX227" s="339"/>
      <c r="AY227" s="339"/>
      <c r="AZ227" s="339"/>
      <c r="BA227" s="339"/>
      <c r="BB227" s="339"/>
      <c r="BC227" s="339"/>
      <c r="BD227" s="339"/>
      <c r="BE227" s="339"/>
      <c r="BF227" s="339"/>
      <c r="BG227" s="315">
        <f t="shared" si="105"/>
        <v>0</v>
      </c>
      <c r="BH227" s="346">
        <f t="shared" si="106"/>
        <v>0</v>
      </c>
      <c r="BI227" s="315">
        <f t="shared" si="107"/>
        <v>0</v>
      </c>
      <c r="BJ227" s="341"/>
      <c r="BK227" s="315">
        <f t="shared" si="108"/>
        <v>0</v>
      </c>
      <c r="BL227" s="315">
        <f t="shared" si="109"/>
        <v>0</v>
      </c>
      <c r="BM227" s="340"/>
      <c r="BN227" s="342"/>
      <c r="BO227" s="343"/>
      <c r="BP227" s="340"/>
      <c r="BQ227" s="344"/>
      <c r="BR227" s="315">
        <f t="shared" si="110"/>
        <v>0</v>
      </c>
      <c r="BS227" s="344"/>
      <c r="BT227" s="344"/>
      <c r="BU227" s="344"/>
      <c r="BV227" s="344"/>
      <c r="BW227" s="315">
        <f t="shared" si="111"/>
        <v>0</v>
      </c>
      <c r="BX227" s="322"/>
      <c r="BY227" s="316"/>
    </row>
    <row r="228" spans="1:77" x14ac:dyDescent="0.25">
      <c r="A228" s="326"/>
      <c r="B228" s="307" t="str">
        <f t="shared" si="93"/>
        <v/>
      </c>
      <c r="C228" s="327"/>
      <c r="D228" s="307" t="str">
        <f t="shared" si="94"/>
        <v/>
      </c>
      <c r="E228" s="328"/>
      <c r="F228" s="329"/>
      <c r="G228" s="330" t="s">
        <v>86</v>
      </c>
      <c r="H228" s="308">
        <f t="shared" si="95"/>
        <v>0</v>
      </c>
      <c r="I228" s="323"/>
      <c r="J228" s="323"/>
      <c r="K228" s="309">
        <f t="shared" si="96"/>
        <v>0</v>
      </c>
      <c r="L228" s="328"/>
      <c r="M228" s="328"/>
      <c r="N228" s="328"/>
      <c r="O228" s="328"/>
      <c r="P228" s="331"/>
      <c r="Q228" s="331"/>
      <c r="R228" s="332"/>
      <c r="S228" s="333"/>
      <c r="T228" s="332"/>
      <c r="U228" s="333"/>
      <c r="V228" s="332"/>
      <c r="W228" s="333"/>
      <c r="X228" s="332"/>
      <c r="Y228" s="333"/>
      <c r="Z228" s="309">
        <f t="shared" si="97"/>
        <v>0</v>
      </c>
      <c r="AA228" s="310">
        <f t="shared" si="98"/>
        <v>0</v>
      </c>
      <c r="AB228" s="334"/>
      <c r="AC228" s="311">
        <f t="shared" si="91"/>
        <v>0</v>
      </c>
      <c r="AD228" s="312">
        <f t="shared" si="99"/>
        <v>0</v>
      </c>
      <c r="AE228" s="335"/>
      <c r="AF228" s="312">
        <f t="shared" si="100"/>
        <v>0</v>
      </c>
      <c r="AG228" s="326"/>
      <c r="AH228" s="313">
        <f t="shared" si="101"/>
        <v>0</v>
      </c>
      <c r="AI228" s="336"/>
      <c r="AJ228" s="313">
        <f t="shared" si="102"/>
        <v>0</v>
      </c>
      <c r="AK228" s="326"/>
      <c r="AL228" s="313">
        <f t="shared" si="103"/>
        <v>0</v>
      </c>
      <c r="AM228" s="345"/>
      <c r="AN228" s="313">
        <f t="shared" si="92"/>
        <v>0</v>
      </c>
      <c r="AO228" s="314">
        <f t="shared" si="104"/>
        <v>0</v>
      </c>
      <c r="AP228" s="315">
        <f>IF(OR(AND(B228="GRUP_A1",IF(IFERROR(MATCH(CONCATENATE("I",Tabel!$N$4),inst_performance,0),0)&gt;0,0,1)),B228="Grup_A5",B228="Grup_B1"),0,(AD228+AF228)*0.1)</f>
        <v>0</v>
      </c>
      <c r="AQ228" s="337"/>
      <c r="AR228" s="339"/>
      <c r="AS228" s="339"/>
      <c r="AT228" s="339"/>
      <c r="AU228" s="339"/>
      <c r="AV228" s="339"/>
      <c r="AW228" s="339"/>
      <c r="AX228" s="339"/>
      <c r="AY228" s="339"/>
      <c r="AZ228" s="339"/>
      <c r="BA228" s="339"/>
      <c r="BB228" s="339"/>
      <c r="BC228" s="339"/>
      <c r="BD228" s="339"/>
      <c r="BE228" s="339"/>
      <c r="BF228" s="339"/>
      <c r="BG228" s="315">
        <f t="shared" si="105"/>
        <v>0</v>
      </c>
      <c r="BH228" s="346">
        <f t="shared" si="106"/>
        <v>0</v>
      </c>
      <c r="BI228" s="315">
        <f t="shared" si="107"/>
        <v>0</v>
      </c>
      <c r="BJ228" s="341"/>
      <c r="BK228" s="315">
        <f t="shared" si="108"/>
        <v>0</v>
      </c>
      <c r="BL228" s="315">
        <f t="shared" si="109"/>
        <v>0</v>
      </c>
      <c r="BM228" s="340"/>
      <c r="BN228" s="342"/>
      <c r="BO228" s="343"/>
      <c r="BP228" s="340"/>
      <c r="BQ228" s="344"/>
      <c r="BR228" s="315">
        <f t="shared" si="110"/>
        <v>0</v>
      </c>
      <c r="BS228" s="344"/>
      <c r="BT228" s="344"/>
      <c r="BU228" s="344"/>
      <c r="BV228" s="344"/>
      <c r="BW228" s="315">
        <f t="shared" si="111"/>
        <v>0</v>
      </c>
      <c r="BX228" s="322"/>
      <c r="BY228" s="316"/>
    </row>
    <row r="229" spans="1:77" x14ac:dyDescent="0.25">
      <c r="A229" s="326"/>
      <c r="B229" s="307" t="str">
        <f t="shared" si="93"/>
        <v/>
      </c>
      <c r="C229" s="327"/>
      <c r="D229" s="307" t="str">
        <f t="shared" si="94"/>
        <v/>
      </c>
      <c r="E229" s="328"/>
      <c r="F229" s="329"/>
      <c r="G229" s="330" t="s">
        <v>86</v>
      </c>
      <c r="H229" s="308">
        <f t="shared" si="95"/>
        <v>0</v>
      </c>
      <c r="I229" s="323"/>
      <c r="J229" s="323"/>
      <c r="K229" s="309">
        <f t="shared" si="96"/>
        <v>0</v>
      </c>
      <c r="L229" s="328"/>
      <c r="M229" s="328"/>
      <c r="N229" s="328"/>
      <c r="O229" s="328"/>
      <c r="P229" s="331"/>
      <c r="Q229" s="331"/>
      <c r="R229" s="332"/>
      <c r="S229" s="333"/>
      <c r="T229" s="332"/>
      <c r="U229" s="333"/>
      <c r="V229" s="332"/>
      <c r="W229" s="333"/>
      <c r="X229" s="332"/>
      <c r="Y229" s="333"/>
      <c r="Z229" s="309">
        <f t="shared" si="97"/>
        <v>0</v>
      </c>
      <c r="AA229" s="310">
        <f t="shared" si="98"/>
        <v>0</v>
      </c>
      <c r="AB229" s="334"/>
      <c r="AC229" s="311">
        <f t="shared" si="91"/>
        <v>0</v>
      </c>
      <c r="AD229" s="312">
        <f t="shared" si="99"/>
        <v>0</v>
      </c>
      <c r="AE229" s="335"/>
      <c r="AF229" s="312">
        <f t="shared" si="100"/>
        <v>0</v>
      </c>
      <c r="AG229" s="326"/>
      <c r="AH229" s="313">
        <f t="shared" si="101"/>
        <v>0</v>
      </c>
      <c r="AI229" s="336"/>
      <c r="AJ229" s="313">
        <f t="shared" si="102"/>
        <v>0</v>
      </c>
      <c r="AK229" s="326"/>
      <c r="AL229" s="313">
        <f t="shared" si="103"/>
        <v>0</v>
      </c>
      <c r="AM229" s="345"/>
      <c r="AN229" s="313">
        <f t="shared" si="92"/>
        <v>0</v>
      </c>
      <c r="AO229" s="314">
        <f t="shared" si="104"/>
        <v>0</v>
      </c>
      <c r="AP229" s="315">
        <f>IF(OR(AND(B229="GRUP_A1",IF(IFERROR(MATCH(CONCATENATE("I",Tabel!$N$4),inst_performance,0),0)&gt;0,0,1)),B229="Grup_A5",B229="Grup_B1"),0,(AD229+AF229)*0.1)</f>
        <v>0</v>
      </c>
      <c r="AQ229" s="337"/>
      <c r="AR229" s="339"/>
      <c r="AS229" s="339"/>
      <c r="AT229" s="339"/>
      <c r="AU229" s="339"/>
      <c r="AV229" s="339"/>
      <c r="AW229" s="339"/>
      <c r="AX229" s="339"/>
      <c r="AY229" s="339"/>
      <c r="AZ229" s="339"/>
      <c r="BA229" s="339"/>
      <c r="BB229" s="339"/>
      <c r="BC229" s="339"/>
      <c r="BD229" s="339"/>
      <c r="BE229" s="339"/>
      <c r="BF229" s="339"/>
      <c r="BG229" s="315">
        <f t="shared" si="105"/>
        <v>0</v>
      </c>
      <c r="BH229" s="346">
        <f t="shared" si="106"/>
        <v>0</v>
      </c>
      <c r="BI229" s="315">
        <f t="shared" si="107"/>
        <v>0</v>
      </c>
      <c r="BJ229" s="341"/>
      <c r="BK229" s="315">
        <f t="shared" si="108"/>
        <v>0</v>
      </c>
      <c r="BL229" s="315">
        <f t="shared" si="109"/>
        <v>0</v>
      </c>
      <c r="BM229" s="340"/>
      <c r="BN229" s="342"/>
      <c r="BO229" s="343"/>
      <c r="BP229" s="340"/>
      <c r="BQ229" s="344"/>
      <c r="BR229" s="315">
        <f t="shared" si="110"/>
        <v>0</v>
      </c>
      <c r="BS229" s="344"/>
      <c r="BT229" s="344"/>
      <c r="BU229" s="344"/>
      <c r="BV229" s="344"/>
      <c r="BW229" s="315">
        <f t="shared" si="111"/>
        <v>0</v>
      </c>
      <c r="BX229" s="322"/>
      <c r="BY229" s="316"/>
    </row>
    <row r="230" spans="1:77" x14ac:dyDescent="0.25">
      <c r="A230" s="326"/>
      <c r="B230" s="307" t="str">
        <f t="shared" si="93"/>
        <v/>
      </c>
      <c r="C230" s="327"/>
      <c r="D230" s="307" t="str">
        <f t="shared" si="94"/>
        <v/>
      </c>
      <c r="E230" s="328"/>
      <c r="F230" s="329"/>
      <c r="G230" s="330" t="s">
        <v>86</v>
      </c>
      <c r="H230" s="308">
        <f t="shared" si="95"/>
        <v>0</v>
      </c>
      <c r="I230" s="323"/>
      <c r="J230" s="323"/>
      <c r="K230" s="309">
        <f t="shared" si="96"/>
        <v>0</v>
      </c>
      <c r="L230" s="328"/>
      <c r="M230" s="328"/>
      <c r="N230" s="328"/>
      <c r="O230" s="328"/>
      <c r="P230" s="331"/>
      <c r="Q230" s="331"/>
      <c r="R230" s="332"/>
      <c r="S230" s="333"/>
      <c r="T230" s="332"/>
      <c r="U230" s="333"/>
      <c r="V230" s="332"/>
      <c r="W230" s="333"/>
      <c r="X230" s="332"/>
      <c r="Y230" s="333"/>
      <c r="Z230" s="309">
        <f t="shared" si="97"/>
        <v>0</v>
      </c>
      <c r="AA230" s="310">
        <f t="shared" si="98"/>
        <v>0</v>
      </c>
      <c r="AB230" s="334"/>
      <c r="AC230" s="311">
        <f t="shared" si="91"/>
        <v>0</v>
      </c>
      <c r="AD230" s="312">
        <f t="shared" si="99"/>
        <v>0</v>
      </c>
      <c r="AE230" s="335"/>
      <c r="AF230" s="312">
        <f t="shared" si="100"/>
        <v>0</v>
      </c>
      <c r="AG230" s="326"/>
      <c r="AH230" s="313">
        <f t="shared" si="101"/>
        <v>0</v>
      </c>
      <c r="AI230" s="336"/>
      <c r="AJ230" s="313">
        <f t="shared" si="102"/>
        <v>0</v>
      </c>
      <c r="AK230" s="326"/>
      <c r="AL230" s="313">
        <f t="shared" si="103"/>
        <v>0</v>
      </c>
      <c r="AM230" s="345"/>
      <c r="AN230" s="313">
        <f t="shared" si="92"/>
        <v>0</v>
      </c>
      <c r="AO230" s="314">
        <f t="shared" si="104"/>
        <v>0</v>
      </c>
      <c r="AP230" s="315">
        <f>IF(OR(AND(B230="GRUP_A1",IF(IFERROR(MATCH(CONCATENATE("I",Tabel!$N$4),inst_performance,0),0)&gt;0,0,1)),B230="Grup_A5",B230="Grup_B1"),0,(AD230+AF230)*0.1)</f>
        <v>0</v>
      </c>
      <c r="AQ230" s="337"/>
      <c r="AR230" s="339"/>
      <c r="AS230" s="339"/>
      <c r="AT230" s="339"/>
      <c r="AU230" s="339"/>
      <c r="AV230" s="339"/>
      <c r="AW230" s="339"/>
      <c r="AX230" s="339"/>
      <c r="AY230" s="339"/>
      <c r="AZ230" s="339"/>
      <c r="BA230" s="339"/>
      <c r="BB230" s="339"/>
      <c r="BC230" s="339"/>
      <c r="BD230" s="339"/>
      <c r="BE230" s="339"/>
      <c r="BF230" s="339"/>
      <c r="BG230" s="315">
        <f t="shared" si="105"/>
        <v>0</v>
      </c>
      <c r="BH230" s="346">
        <f t="shared" si="106"/>
        <v>0</v>
      </c>
      <c r="BI230" s="315">
        <f t="shared" si="107"/>
        <v>0</v>
      </c>
      <c r="BJ230" s="341"/>
      <c r="BK230" s="315">
        <f t="shared" si="108"/>
        <v>0</v>
      </c>
      <c r="BL230" s="315">
        <f t="shared" si="109"/>
        <v>0</v>
      </c>
      <c r="BM230" s="340"/>
      <c r="BN230" s="342"/>
      <c r="BO230" s="343"/>
      <c r="BP230" s="340"/>
      <c r="BQ230" s="344"/>
      <c r="BR230" s="315">
        <f t="shared" si="110"/>
        <v>0</v>
      </c>
      <c r="BS230" s="344"/>
      <c r="BT230" s="344"/>
      <c r="BU230" s="344"/>
      <c r="BV230" s="344"/>
      <c r="BW230" s="315">
        <f t="shared" si="111"/>
        <v>0</v>
      </c>
      <c r="BX230" s="322"/>
      <c r="BY230" s="316"/>
    </row>
    <row r="231" spans="1:77" x14ac:dyDescent="0.25">
      <c r="A231" s="326"/>
      <c r="B231" s="307" t="str">
        <f t="shared" si="93"/>
        <v/>
      </c>
      <c r="C231" s="327"/>
      <c r="D231" s="307" t="str">
        <f t="shared" si="94"/>
        <v/>
      </c>
      <c r="E231" s="328"/>
      <c r="F231" s="329"/>
      <c r="G231" s="330" t="s">
        <v>86</v>
      </c>
      <c r="H231" s="308">
        <f t="shared" si="95"/>
        <v>0</v>
      </c>
      <c r="I231" s="323"/>
      <c r="J231" s="323"/>
      <c r="K231" s="309">
        <f t="shared" si="96"/>
        <v>0</v>
      </c>
      <c r="L231" s="328"/>
      <c r="M231" s="328"/>
      <c r="N231" s="328"/>
      <c r="O231" s="328"/>
      <c r="P231" s="331"/>
      <c r="Q231" s="331"/>
      <c r="R231" s="332"/>
      <c r="S231" s="333"/>
      <c r="T231" s="332"/>
      <c r="U231" s="333"/>
      <c r="V231" s="332"/>
      <c r="W231" s="333"/>
      <c r="X231" s="332"/>
      <c r="Y231" s="333"/>
      <c r="Z231" s="309">
        <f t="shared" si="97"/>
        <v>0</v>
      </c>
      <c r="AA231" s="310">
        <f t="shared" si="98"/>
        <v>0</v>
      </c>
      <c r="AB231" s="334"/>
      <c r="AC231" s="311">
        <f t="shared" si="91"/>
        <v>0</v>
      </c>
      <c r="AD231" s="312">
        <f t="shared" si="99"/>
        <v>0</v>
      </c>
      <c r="AE231" s="335"/>
      <c r="AF231" s="312">
        <f t="shared" si="100"/>
        <v>0</v>
      </c>
      <c r="AG231" s="326"/>
      <c r="AH231" s="313">
        <f t="shared" si="101"/>
        <v>0</v>
      </c>
      <c r="AI231" s="336"/>
      <c r="AJ231" s="313">
        <f t="shared" si="102"/>
        <v>0</v>
      </c>
      <c r="AK231" s="326"/>
      <c r="AL231" s="313">
        <f t="shared" si="103"/>
        <v>0</v>
      </c>
      <c r="AM231" s="345"/>
      <c r="AN231" s="313">
        <f t="shared" si="92"/>
        <v>0</v>
      </c>
      <c r="AO231" s="314">
        <f t="shared" si="104"/>
        <v>0</v>
      </c>
      <c r="AP231" s="315">
        <f>IF(OR(AND(B231="GRUP_A1",IF(IFERROR(MATCH(CONCATENATE("I",Tabel!$N$4),inst_performance,0),0)&gt;0,0,1)),B231="Grup_A5",B231="Grup_B1"),0,(AD231+AF231)*0.1)</f>
        <v>0</v>
      </c>
      <c r="AQ231" s="337"/>
      <c r="AR231" s="339"/>
      <c r="AS231" s="339"/>
      <c r="AT231" s="339"/>
      <c r="AU231" s="339"/>
      <c r="AV231" s="339"/>
      <c r="AW231" s="339"/>
      <c r="AX231" s="339"/>
      <c r="AY231" s="339"/>
      <c r="AZ231" s="339"/>
      <c r="BA231" s="339"/>
      <c r="BB231" s="339"/>
      <c r="BC231" s="339"/>
      <c r="BD231" s="339"/>
      <c r="BE231" s="339"/>
      <c r="BF231" s="339"/>
      <c r="BG231" s="315">
        <f t="shared" si="105"/>
        <v>0</v>
      </c>
      <c r="BH231" s="346">
        <f t="shared" si="106"/>
        <v>0</v>
      </c>
      <c r="BI231" s="315">
        <f t="shared" si="107"/>
        <v>0</v>
      </c>
      <c r="BJ231" s="341"/>
      <c r="BK231" s="315">
        <f t="shared" si="108"/>
        <v>0</v>
      </c>
      <c r="BL231" s="315">
        <f t="shared" si="109"/>
        <v>0</v>
      </c>
      <c r="BM231" s="340"/>
      <c r="BN231" s="342"/>
      <c r="BO231" s="343"/>
      <c r="BP231" s="340"/>
      <c r="BQ231" s="344"/>
      <c r="BR231" s="315">
        <f t="shared" si="110"/>
        <v>0</v>
      </c>
      <c r="BS231" s="344"/>
      <c r="BT231" s="344"/>
      <c r="BU231" s="344"/>
      <c r="BV231" s="344"/>
      <c r="BW231" s="315">
        <f t="shared" si="111"/>
        <v>0</v>
      </c>
      <c r="BX231" s="322"/>
      <c r="BY231" s="316"/>
    </row>
    <row r="232" spans="1:77" x14ac:dyDescent="0.25">
      <c r="A232" s="326"/>
      <c r="B232" s="307" t="str">
        <f t="shared" si="93"/>
        <v/>
      </c>
      <c r="C232" s="327"/>
      <c r="D232" s="307" t="str">
        <f t="shared" si="94"/>
        <v/>
      </c>
      <c r="E232" s="328"/>
      <c r="F232" s="329"/>
      <c r="G232" s="330" t="s">
        <v>86</v>
      </c>
      <c r="H232" s="308">
        <f t="shared" si="95"/>
        <v>0</v>
      </c>
      <c r="I232" s="323"/>
      <c r="J232" s="323"/>
      <c r="K232" s="309">
        <f t="shared" si="96"/>
        <v>0</v>
      </c>
      <c r="L232" s="328"/>
      <c r="M232" s="328"/>
      <c r="N232" s="328"/>
      <c r="O232" s="328"/>
      <c r="P232" s="331"/>
      <c r="Q232" s="331"/>
      <c r="R232" s="332"/>
      <c r="S232" s="333"/>
      <c r="T232" s="332"/>
      <c r="U232" s="333"/>
      <c r="V232" s="332"/>
      <c r="W232" s="333"/>
      <c r="X232" s="332"/>
      <c r="Y232" s="333"/>
      <c r="Z232" s="309">
        <f t="shared" si="97"/>
        <v>0</v>
      </c>
      <c r="AA232" s="310">
        <f t="shared" si="98"/>
        <v>0</v>
      </c>
      <c r="AB232" s="334"/>
      <c r="AC232" s="311">
        <f t="shared" si="91"/>
        <v>0</v>
      </c>
      <c r="AD232" s="312">
        <f t="shared" si="99"/>
        <v>0</v>
      </c>
      <c r="AE232" s="335"/>
      <c r="AF232" s="312">
        <f t="shared" si="100"/>
        <v>0</v>
      </c>
      <c r="AG232" s="326"/>
      <c r="AH232" s="313">
        <f t="shared" si="101"/>
        <v>0</v>
      </c>
      <c r="AI232" s="336"/>
      <c r="AJ232" s="313">
        <f t="shared" si="102"/>
        <v>0</v>
      </c>
      <c r="AK232" s="326"/>
      <c r="AL232" s="313">
        <f t="shared" si="103"/>
        <v>0</v>
      </c>
      <c r="AM232" s="345"/>
      <c r="AN232" s="313">
        <f t="shared" si="92"/>
        <v>0</v>
      </c>
      <c r="AO232" s="314">
        <f t="shared" si="104"/>
        <v>0</v>
      </c>
      <c r="AP232" s="315">
        <f>IF(OR(AND(B232="GRUP_A1",IF(IFERROR(MATCH(CONCATENATE("I",Tabel!$N$4),inst_performance,0),0)&gt;0,0,1)),B232="Grup_A5",B232="Grup_B1"),0,(AD232+AF232)*0.1)</f>
        <v>0</v>
      </c>
      <c r="AQ232" s="337"/>
      <c r="AR232" s="339"/>
      <c r="AS232" s="339"/>
      <c r="AT232" s="339"/>
      <c r="AU232" s="339"/>
      <c r="AV232" s="339"/>
      <c r="AW232" s="339"/>
      <c r="AX232" s="339"/>
      <c r="AY232" s="339"/>
      <c r="AZ232" s="339"/>
      <c r="BA232" s="339"/>
      <c r="BB232" s="339"/>
      <c r="BC232" s="339"/>
      <c r="BD232" s="339"/>
      <c r="BE232" s="339"/>
      <c r="BF232" s="339"/>
      <c r="BG232" s="315">
        <f t="shared" si="105"/>
        <v>0</v>
      </c>
      <c r="BH232" s="346">
        <f t="shared" si="106"/>
        <v>0</v>
      </c>
      <c r="BI232" s="315">
        <f t="shared" si="107"/>
        <v>0</v>
      </c>
      <c r="BJ232" s="341"/>
      <c r="BK232" s="315">
        <f t="shared" si="108"/>
        <v>0</v>
      </c>
      <c r="BL232" s="315">
        <f t="shared" si="109"/>
        <v>0</v>
      </c>
      <c r="BM232" s="340"/>
      <c r="BN232" s="342"/>
      <c r="BO232" s="343"/>
      <c r="BP232" s="340"/>
      <c r="BQ232" s="344"/>
      <c r="BR232" s="315">
        <f t="shared" si="110"/>
        <v>0</v>
      </c>
      <c r="BS232" s="344"/>
      <c r="BT232" s="344"/>
      <c r="BU232" s="344"/>
      <c r="BV232" s="344"/>
      <c r="BW232" s="315">
        <f t="shared" si="111"/>
        <v>0</v>
      </c>
      <c r="BX232" s="322"/>
      <c r="BY232" s="316"/>
    </row>
    <row r="233" spans="1:77" x14ac:dyDescent="0.25">
      <c r="A233" s="326"/>
      <c r="B233" s="307" t="str">
        <f t="shared" si="93"/>
        <v/>
      </c>
      <c r="C233" s="327"/>
      <c r="D233" s="307" t="str">
        <f t="shared" si="94"/>
        <v/>
      </c>
      <c r="E233" s="328"/>
      <c r="F233" s="329"/>
      <c r="G233" s="330" t="s">
        <v>86</v>
      </c>
      <c r="H233" s="308">
        <f t="shared" si="95"/>
        <v>0</v>
      </c>
      <c r="I233" s="323"/>
      <c r="J233" s="323"/>
      <c r="K233" s="309">
        <f t="shared" si="96"/>
        <v>0</v>
      </c>
      <c r="L233" s="328"/>
      <c r="M233" s="328"/>
      <c r="N233" s="328"/>
      <c r="O233" s="328"/>
      <c r="P233" s="331"/>
      <c r="Q233" s="331"/>
      <c r="R233" s="332"/>
      <c r="S233" s="333"/>
      <c r="T233" s="332"/>
      <c r="U233" s="333"/>
      <c r="V233" s="332"/>
      <c r="W233" s="333"/>
      <c r="X233" s="332"/>
      <c r="Y233" s="333"/>
      <c r="Z233" s="309">
        <f t="shared" si="97"/>
        <v>0</v>
      </c>
      <c r="AA233" s="310">
        <f t="shared" si="98"/>
        <v>0</v>
      </c>
      <c r="AB233" s="334"/>
      <c r="AC233" s="311">
        <f t="shared" si="91"/>
        <v>0</v>
      </c>
      <c r="AD233" s="312">
        <f t="shared" si="99"/>
        <v>0</v>
      </c>
      <c r="AE233" s="335"/>
      <c r="AF233" s="312">
        <f t="shared" si="100"/>
        <v>0</v>
      </c>
      <c r="AG233" s="326"/>
      <c r="AH233" s="313">
        <f t="shared" si="101"/>
        <v>0</v>
      </c>
      <c r="AI233" s="336"/>
      <c r="AJ233" s="313">
        <f t="shared" si="102"/>
        <v>0</v>
      </c>
      <c r="AK233" s="326"/>
      <c r="AL233" s="313">
        <f t="shared" si="103"/>
        <v>0</v>
      </c>
      <c r="AM233" s="345"/>
      <c r="AN233" s="313">
        <f t="shared" si="92"/>
        <v>0</v>
      </c>
      <c r="AO233" s="314">
        <f t="shared" si="104"/>
        <v>0</v>
      </c>
      <c r="AP233" s="315">
        <f>IF(OR(AND(B233="GRUP_A1",IF(IFERROR(MATCH(CONCATENATE("I",Tabel!$N$4),inst_performance,0),0)&gt;0,0,1)),B233="Grup_A5",B233="Grup_B1"),0,(AD233+AF233)*0.1)</f>
        <v>0</v>
      </c>
      <c r="AQ233" s="337"/>
      <c r="AR233" s="339"/>
      <c r="AS233" s="339"/>
      <c r="AT233" s="339"/>
      <c r="AU233" s="339"/>
      <c r="AV233" s="339"/>
      <c r="AW233" s="339"/>
      <c r="AX233" s="339"/>
      <c r="AY233" s="339"/>
      <c r="AZ233" s="339"/>
      <c r="BA233" s="339"/>
      <c r="BB233" s="339"/>
      <c r="BC233" s="339"/>
      <c r="BD233" s="339"/>
      <c r="BE233" s="339"/>
      <c r="BF233" s="339"/>
      <c r="BG233" s="315">
        <f t="shared" si="105"/>
        <v>0</v>
      </c>
      <c r="BH233" s="346">
        <f t="shared" si="106"/>
        <v>0</v>
      </c>
      <c r="BI233" s="315">
        <f t="shared" si="107"/>
        <v>0</v>
      </c>
      <c r="BJ233" s="341"/>
      <c r="BK233" s="315">
        <f t="shared" si="108"/>
        <v>0</v>
      </c>
      <c r="BL233" s="315">
        <f t="shared" si="109"/>
        <v>0</v>
      </c>
      <c r="BM233" s="340"/>
      <c r="BN233" s="342"/>
      <c r="BO233" s="343"/>
      <c r="BP233" s="340"/>
      <c r="BQ233" s="344"/>
      <c r="BR233" s="315">
        <f t="shared" si="110"/>
        <v>0</v>
      </c>
      <c r="BS233" s="344"/>
      <c r="BT233" s="344"/>
      <c r="BU233" s="344"/>
      <c r="BV233" s="344"/>
      <c r="BW233" s="315">
        <f t="shared" si="111"/>
        <v>0</v>
      </c>
      <c r="BX233" s="322"/>
      <c r="BY233" s="316"/>
    </row>
    <row r="234" spans="1:77" x14ac:dyDescent="0.25">
      <c r="A234" s="326"/>
      <c r="B234" s="307" t="str">
        <f t="shared" si="93"/>
        <v/>
      </c>
      <c r="C234" s="327"/>
      <c r="D234" s="307" t="str">
        <f t="shared" si="94"/>
        <v/>
      </c>
      <c r="E234" s="328"/>
      <c r="F234" s="329"/>
      <c r="G234" s="330" t="s">
        <v>86</v>
      </c>
      <c r="H234" s="308">
        <f t="shared" si="95"/>
        <v>0</v>
      </c>
      <c r="I234" s="323"/>
      <c r="J234" s="323"/>
      <c r="K234" s="309">
        <f t="shared" si="96"/>
        <v>0</v>
      </c>
      <c r="L234" s="328"/>
      <c r="M234" s="328"/>
      <c r="N234" s="328"/>
      <c r="O234" s="328"/>
      <c r="P234" s="331"/>
      <c r="Q234" s="331"/>
      <c r="R234" s="332"/>
      <c r="S234" s="333"/>
      <c r="T234" s="332"/>
      <c r="U234" s="333"/>
      <c r="V234" s="332"/>
      <c r="W234" s="333"/>
      <c r="X234" s="332"/>
      <c r="Y234" s="333"/>
      <c r="Z234" s="309">
        <f t="shared" si="97"/>
        <v>0</v>
      </c>
      <c r="AA234" s="310">
        <f t="shared" si="98"/>
        <v>0</v>
      </c>
      <c r="AB234" s="334"/>
      <c r="AC234" s="311">
        <f t="shared" si="91"/>
        <v>0</v>
      </c>
      <c r="AD234" s="312">
        <f t="shared" si="99"/>
        <v>0</v>
      </c>
      <c r="AE234" s="335"/>
      <c r="AF234" s="312">
        <f t="shared" si="100"/>
        <v>0</v>
      </c>
      <c r="AG234" s="326"/>
      <c r="AH234" s="313">
        <f t="shared" si="101"/>
        <v>0</v>
      </c>
      <c r="AI234" s="336"/>
      <c r="AJ234" s="313">
        <f t="shared" si="102"/>
        <v>0</v>
      </c>
      <c r="AK234" s="326"/>
      <c r="AL234" s="313">
        <f t="shared" si="103"/>
        <v>0</v>
      </c>
      <c r="AM234" s="345"/>
      <c r="AN234" s="313">
        <f t="shared" si="92"/>
        <v>0</v>
      </c>
      <c r="AO234" s="314">
        <f t="shared" si="104"/>
        <v>0</v>
      </c>
      <c r="AP234" s="315">
        <f>IF(OR(AND(B234="GRUP_A1",IF(IFERROR(MATCH(CONCATENATE("I",Tabel!$N$4),inst_performance,0),0)&gt;0,0,1)),B234="Grup_A5",B234="Grup_B1"),0,(AD234+AF234)*0.1)</f>
        <v>0</v>
      </c>
      <c r="AQ234" s="337"/>
      <c r="AR234" s="339"/>
      <c r="AS234" s="339"/>
      <c r="AT234" s="339"/>
      <c r="AU234" s="339"/>
      <c r="AV234" s="339"/>
      <c r="AW234" s="339"/>
      <c r="AX234" s="339"/>
      <c r="AY234" s="339"/>
      <c r="AZ234" s="339"/>
      <c r="BA234" s="339"/>
      <c r="BB234" s="339"/>
      <c r="BC234" s="339"/>
      <c r="BD234" s="339"/>
      <c r="BE234" s="339"/>
      <c r="BF234" s="339"/>
      <c r="BG234" s="315">
        <f t="shared" si="105"/>
        <v>0</v>
      </c>
      <c r="BH234" s="346">
        <f t="shared" si="106"/>
        <v>0</v>
      </c>
      <c r="BI234" s="315">
        <f t="shared" si="107"/>
        <v>0</v>
      </c>
      <c r="BJ234" s="341"/>
      <c r="BK234" s="315">
        <f t="shared" si="108"/>
        <v>0</v>
      </c>
      <c r="BL234" s="315">
        <f t="shared" si="109"/>
        <v>0</v>
      </c>
      <c r="BM234" s="340"/>
      <c r="BN234" s="342"/>
      <c r="BO234" s="343"/>
      <c r="BP234" s="340"/>
      <c r="BQ234" s="344"/>
      <c r="BR234" s="315">
        <f t="shared" si="110"/>
        <v>0</v>
      </c>
      <c r="BS234" s="344"/>
      <c r="BT234" s="344"/>
      <c r="BU234" s="344"/>
      <c r="BV234" s="344"/>
      <c r="BW234" s="315">
        <f t="shared" si="111"/>
        <v>0</v>
      </c>
      <c r="BX234" s="322"/>
      <c r="BY234" s="316"/>
    </row>
    <row r="235" spans="1:77" x14ac:dyDescent="0.25">
      <c r="A235" s="326"/>
      <c r="B235" s="307" t="str">
        <f t="shared" si="93"/>
        <v/>
      </c>
      <c r="C235" s="327"/>
      <c r="D235" s="307" t="str">
        <f t="shared" si="94"/>
        <v/>
      </c>
      <c r="E235" s="328"/>
      <c r="F235" s="329"/>
      <c r="G235" s="330" t="s">
        <v>86</v>
      </c>
      <c r="H235" s="308">
        <f t="shared" si="95"/>
        <v>0</v>
      </c>
      <c r="I235" s="323"/>
      <c r="J235" s="323"/>
      <c r="K235" s="309">
        <f t="shared" si="96"/>
        <v>0</v>
      </c>
      <c r="L235" s="328"/>
      <c r="M235" s="328"/>
      <c r="N235" s="328"/>
      <c r="O235" s="328"/>
      <c r="P235" s="331"/>
      <c r="Q235" s="331"/>
      <c r="R235" s="332"/>
      <c r="S235" s="333"/>
      <c r="T235" s="332"/>
      <c r="U235" s="333"/>
      <c r="V235" s="332"/>
      <c r="W235" s="333"/>
      <c r="X235" s="332"/>
      <c r="Y235" s="333"/>
      <c r="Z235" s="309">
        <f t="shared" si="97"/>
        <v>0</v>
      </c>
      <c r="AA235" s="310">
        <f t="shared" si="98"/>
        <v>0</v>
      </c>
      <c r="AB235" s="334"/>
      <c r="AC235" s="311">
        <f t="shared" si="91"/>
        <v>0</v>
      </c>
      <c r="AD235" s="312">
        <f t="shared" si="99"/>
        <v>0</v>
      </c>
      <c r="AE235" s="335"/>
      <c r="AF235" s="312">
        <f t="shared" si="100"/>
        <v>0</v>
      </c>
      <c r="AG235" s="326"/>
      <c r="AH235" s="313">
        <f t="shared" si="101"/>
        <v>0</v>
      </c>
      <c r="AI235" s="336"/>
      <c r="AJ235" s="313">
        <f t="shared" si="102"/>
        <v>0</v>
      </c>
      <c r="AK235" s="326"/>
      <c r="AL235" s="313">
        <f t="shared" si="103"/>
        <v>0</v>
      </c>
      <c r="AM235" s="345"/>
      <c r="AN235" s="313">
        <f t="shared" si="92"/>
        <v>0</v>
      </c>
      <c r="AO235" s="314">
        <f t="shared" si="104"/>
        <v>0</v>
      </c>
      <c r="AP235" s="315">
        <f>IF(OR(AND(B235="GRUP_A1",IF(IFERROR(MATCH(CONCATENATE("I",Tabel!$N$4),inst_performance,0),0)&gt;0,0,1)),B235="Grup_A5",B235="Grup_B1"),0,(AD235+AF235)*0.1)</f>
        <v>0</v>
      </c>
      <c r="AQ235" s="337"/>
      <c r="AR235" s="339"/>
      <c r="AS235" s="339"/>
      <c r="AT235" s="339"/>
      <c r="AU235" s="339"/>
      <c r="AV235" s="339"/>
      <c r="AW235" s="339"/>
      <c r="AX235" s="339"/>
      <c r="AY235" s="339"/>
      <c r="AZ235" s="339"/>
      <c r="BA235" s="339"/>
      <c r="BB235" s="339"/>
      <c r="BC235" s="339"/>
      <c r="BD235" s="339"/>
      <c r="BE235" s="339"/>
      <c r="BF235" s="339"/>
      <c r="BG235" s="315">
        <f t="shared" si="105"/>
        <v>0</v>
      </c>
      <c r="BH235" s="346">
        <f t="shared" si="106"/>
        <v>0</v>
      </c>
      <c r="BI235" s="315">
        <f t="shared" si="107"/>
        <v>0</v>
      </c>
      <c r="BJ235" s="341"/>
      <c r="BK235" s="315">
        <f t="shared" si="108"/>
        <v>0</v>
      </c>
      <c r="BL235" s="315">
        <f t="shared" si="109"/>
        <v>0</v>
      </c>
      <c r="BM235" s="340"/>
      <c r="BN235" s="342"/>
      <c r="BO235" s="343"/>
      <c r="BP235" s="340"/>
      <c r="BQ235" s="344"/>
      <c r="BR235" s="315">
        <f t="shared" si="110"/>
        <v>0</v>
      </c>
      <c r="BS235" s="344"/>
      <c r="BT235" s="344"/>
      <c r="BU235" s="344"/>
      <c r="BV235" s="344"/>
      <c r="BW235" s="315">
        <f t="shared" si="111"/>
        <v>0</v>
      </c>
      <c r="BX235" s="322"/>
      <c r="BY235" s="316"/>
    </row>
    <row r="236" spans="1:77" x14ac:dyDescent="0.25">
      <c r="A236" s="326"/>
      <c r="B236" s="307" t="str">
        <f t="shared" si="93"/>
        <v/>
      </c>
      <c r="C236" s="327"/>
      <c r="D236" s="307" t="str">
        <f t="shared" si="94"/>
        <v/>
      </c>
      <c r="E236" s="328"/>
      <c r="F236" s="329"/>
      <c r="G236" s="330" t="s">
        <v>86</v>
      </c>
      <c r="H236" s="308">
        <f t="shared" si="95"/>
        <v>0</v>
      </c>
      <c r="I236" s="323"/>
      <c r="J236" s="323"/>
      <c r="K236" s="309">
        <f t="shared" si="96"/>
        <v>0</v>
      </c>
      <c r="L236" s="328"/>
      <c r="M236" s="328"/>
      <c r="N236" s="328"/>
      <c r="O236" s="328"/>
      <c r="P236" s="331"/>
      <c r="Q236" s="331"/>
      <c r="R236" s="332"/>
      <c r="S236" s="333"/>
      <c r="T236" s="332"/>
      <c r="U236" s="333"/>
      <c r="V236" s="332"/>
      <c r="W236" s="333"/>
      <c r="X236" s="332"/>
      <c r="Y236" s="333"/>
      <c r="Z236" s="309">
        <f t="shared" si="97"/>
        <v>0</v>
      </c>
      <c r="AA236" s="310">
        <f t="shared" si="98"/>
        <v>0</v>
      </c>
      <c r="AB236" s="334"/>
      <c r="AC236" s="311">
        <f t="shared" si="91"/>
        <v>0</v>
      </c>
      <c r="AD236" s="312">
        <f t="shared" si="99"/>
        <v>0</v>
      </c>
      <c r="AE236" s="335"/>
      <c r="AF236" s="312">
        <f t="shared" si="100"/>
        <v>0</v>
      </c>
      <c r="AG236" s="326"/>
      <c r="AH236" s="313">
        <f t="shared" si="101"/>
        <v>0</v>
      </c>
      <c r="AI236" s="336"/>
      <c r="AJ236" s="313">
        <f t="shared" si="102"/>
        <v>0</v>
      </c>
      <c r="AK236" s="326"/>
      <c r="AL236" s="313">
        <f t="shared" si="103"/>
        <v>0</v>
      </c>
      <c r="AM236" s="345"/>
      <c r="AN236" s="313">
        <f t="shared" si="92"/>
        <v>0</v>
      </c>
      <c r="AO236" s="314">
        <f t="shared" si="104"/>
        <v>0</v>
      </c>
      <c r="AP236" s="315">
        <f>IF(OR(AND(B236="GRUP_A1",IF(IFERROR(MATCH(CONCATENATE("I",Tabel!$N$4),inst_performance,0),0)&gt;0,0,1)),B236="Grup_A5",B236="Grup_B1"),0,(AD236+AF236)*0.1)</f>
        <v>0</v>
      </c>
      <c r="AQ236" s="337"/>
      <c r="AR236" s="339"/>
      <c r="AS236" s="339"/>
      <c r="AT236" s="339"/>
      <c r="AU236" s="339"/>
      <c r="AV236" s="339"/>
      <c r="AW236" s="339"/>
      <c r="AX236" s="339"/>
      <c r="AY236" s="339"/>
      <c r="AZ236" s="339"/>
      <c r="BA236" s="339"/>
      <c r="BB236" s="339"/>
      <c r="BC236" s="339"/>
      <c r="BD236" s="339"/>
      <c r="BE236" s="339"/>
      <c r="BF236" s="339"/>
      <c r="BG236" s="315">
        <f t="shared" si="105"/>
        <v>0</v>
      </c>
      <c r="BH236" s="346">
        <f t="shared" si="106"/>
        <v>0</v>
      </c>
      <c r="BI236" s="315">
        <f t="shared" si="107"/>
        <v>0</v>
      </c>
      <c r="BJ236" s="341"/>
      <c r="BK236" s="315">
        <f t="shared" si="108"/>
        <v>0</v>
      </c>
      <c r="BL236" s="315">
        <f t="shared" si="109"/>
        <v>0</v>
      </c>
      <c r="BM236" s="340"/>
      <c r="BN236" s="342"/>
      <c r="BO236" s="343"/>
      <c r="BP236" s="340"/>
      <c r="BQ236" s="344"/>
      <c r="BR236" s="315">
        <f t="shared" si="110"/>
        <v>0</v>
      </c>
      <c r="BS236" s="344"/>
      <c r="BT236" s="344"/>
      <c r="BU236" s="344"/>
      <c r="BV236" s="344"/>
      <c r="BW236" s="315">
        <f t="shared" si="111"/>
        <v>0</v>
      </c>
      <c r="BX236" s="322"/>
      <c r="BY236" s="316"/>
    </row>
    <row r="237" spans="1:77" x14ac:dyDescent="0.25">
      <c r="A237" s="326"/>
      <c r="B237" s="307" t="str">
        <f t="shared" si="93"/>
        <v/>
      </c>
      <c r="C237" s="327"/>
      <c r="D237" s="307" t="str">
        <f t="shared" si="94"/>
        <v/>
      </c>
      <c r="E237" s="328"/>
      <c r="F237" s="329"/>
      <c r="G237" s="330" t="s">
        <v>86</v>
      </c>
      <c r="H237" s="308">
        <f t="shared" si="95"/>
        <v>0</v>
      </c>
      <c r="I237" s="323"/>
      <c r="J237" s="323"/>
      <c r="K237" s="309">
        <f t="shared" si="96"/>
        <v>0</v>
      </c>
      <c r="L237" s="328"/>
      <c r="M237" s="328"/>
      <c r="N237" s="328"/>
      <c r="O237" s="328"/>
      <c r="P237" s="331"/>
      <c r="Q237" s="331"/>
      <c r="R237" s="332"/>
      <c r="S237" s="333"/>
      <c r="T237" s="332"/>
      <c r="U237" s="333"/>
      <c r="V237" s="332"/>
      <c r="W237" s="333"/>
      <c r="X237" s="332"/>
      <c r="Y237" s="333"/>
      <c r="Z237" s="309">
        <f t="shared" si="97"/>
        <v>0</v>
      </c>
      <c r="AA237" s="310">
        <f t="shared" si="98"/>
        <v>0</v>
      </c>
      <c r="AB237" s="334"/>
      <c r="AC237" s="311">
        <f t="shared" si="91"/>
        <v>0</v>
      </c>
      <c r="AD237" s="312">
        <f t="shared" si="99"/>
        <v>0</v>
      </c>
      <c r="AE237" s="335"/>
      <c r="AF237" s="312">
        <f t="shared" si="100"/>
        <v>0</v>
      </c>
      <c r="AG237" s="326"/>
      <c r="AH237" s="313">
        <f t="shared" si="101"/>
        <v>0</v>
      </c>
      <c r="AI237" s="336"/>
      <c r="AJ237" s="313">
        <f t="shared" si="102"/>
        <v>0</v>
      </c>
      <c r="AK237" s="326"/>
      <c r="AL237" s="313">
        <f t="shared" si="103"/>
        <v>0</v>
      </c>
      <c r="AM237" s="345"/>
      <c r="AN237" s="313">
        <f t="shared" si="92"/>
        <v>0</v>
      </c>
      <c r="AO237" s="314">
        <f t="shared" si="104"/>
        <v>0</v>
      </c>
      <c r="AP237" s="315">
        <f>IF(OR(AND(B237="GRUP_A1",IF(IFERROR(MATCH(CONCATENATE("I",Tabel!$N$4),inst_performance,0),0)&gt;0,0,1)),B237="Grup_A5",B237="Grup_B1"),0,(AD237+AF237)*0.1)</f>
        <v>0</v>
      </c>
      <c r="AQ237" s="337"/>
      <c r="AR237" s="339"/>
      <c r="AS237" s="339"/>
      <c r="AT237" s="339"/>
      <c r="AU237" s="339"/>
      <c r="AV237" s="339"/>
      <c r="AW237" s="339"/>
      <c r="AX237" s="339"/>
      <c r="AY237" s="339"/>
      <c r="AZ237" s="339"/>
      <c r="BA237" s="339"/>
      <c r="BB237" s="339"/>
      <c r="BC237" s="339"/>
      <c r="BD237" s="339"/>
      <c r="BE237" s="339"/>
      <c r="BF237" s="339"/>
      <c r="BG237" s="315">
        <f t="shared" si="105"/>
        <v>0</v>
      </c>
      <c r="BH237" s="346">
        <f t="shared" si="106"/>
        <v>0</v>
      </c>
      <c r="BI237" s="315">
        <f t="shared" si="107"/>
        <v>0</v>
      </c>
      <c r="BJ237" s="341"/>
      <c r="BK237" s="315">
        <f t="shared" si="108"/>
        <v>0</v>
      </c>
      <c r="BL237" s="315">
        <f t="shared" si="109"/>
        <v>0</v>
      </c>
      <c r="BM237" s="340"/>
      <c r="BN237" s="342"/>
      <c r="BO237" s="343"/>
      <c r="BP237" s="340"/>
      <c r="BQ237" s="344"/>
      <c r="BR237" s="315">
        <f t="shared" si="110"/>
        <v>0</v>
      </c>
      <c r="BS237" s="344"/>
      <c r="BT237" s="344"/>
      <c r="BU237" s="344"/>
      <c r="BV237" s="344"/>
      <c r="BW237" s="315">
        <f t="shared" si="111"/>
        <v>0</v>
      </c>
      <c r="BX237" s="322"/>
      <c r="BY237" s="316"/>
    </row>
    <row r="238" spans="1:77" x14ac:dyDescent="0.25">
      <c r="A238" s="326"/>
      <c r="B238" s="307" t="str">
        <f t="shared" si="93"/>
        <v/>
      </c>
      <c r="C238" s="327"/>
      <c r="D238" s="307" t="str">
        <f t="shared" si="94"/>
        <v/>
      </c>
      <c r="E238" s="328"/>
      <c r="F238" s="329"/>
      <c r="G238" s="330" t="s">
        <v>86</v>
      </c>
      <c r="H238" s="308">
        <f t="shared" si="95"/>
        <v>0</v>
      </c>
      <c r="I238" s="323"/>
      <c r="J238" s="323"/>
      <c r="K238" s="309">
        <f t="shared" si="96"/>
        <v>0</v>
      </c>
      <c r="L238" s="328"/>
      <c r="M238" s="328"/>
      <c r="N238" s="328"/>
      <c r="O238" s="328"/>
      <c r="P238" s="331"/>
      <c r="Q238" s="331"/>
      <c r="R238" s="332"/>
      <c r="S238" s="333"/>
      <c r="T238" s="332"/>
      <c r="U238" s="333"/>
      <c r="V238" s="332"/>
      <c r="W238" s="333"/>
      <c r="X238" s="332"/>
      <c r="Y238" s="333"/>
      <c r="Z238" s="309">
        <f t="shared" si="97"/>
        <v>0</v>
      </c>
      <c r="AA238" s="310">
        <f t="shared" si="98"/>
        <v>0</v>
      </c>
      <c r="AB238" s="334"/>
      <c r="AC238" s="311">
        <f t="shared" si="91"/>
        <v>0</v>
      </c>
      <c r="AD238" s="312">
        <f t="shared" si="99"/>
        <v>0</v>
      </c>
      <c r="AE238" s="335"/>
      <c r="AF238" s="312">
        <f t="shared" si="100"/>
        <v>0</v>
      </c>
      <c r="AG238" s="326"/>
      <c r="AH238" s="313">
        <f t="shared" si="101"/>
        <v>0</v>
      </c>
      <c r="AI238" s="336"/>
      <c r="AJ238" s="313">
        <f t="shared" si="102"/>
        <v>0</v>
      </c>
      <c r="AK238" s="326"/>
      <c r="AL238" s="313">
        <f t="shared" si="103"/>
        <v>0</v>
      </c>
      <c r="AM238" s="345"/>
      <c r="AN238" s="313">
        <f t="shared" si="92"/>
        <v>0</v>
      </c>
      <c r="AO238" s="314">
        <f t="shared" si="104"/>
        <v>0</v>
      </c>
      <c r="AP238" s="315">
        <f>IF(OR(AND(B238="GRUP_A1",IF(IFERROR(MATCH(CONCATENATE("I",Tabel!$N$4),inst_performance,0),0)&gt;0,0,1)),B238="Grup_A5",B238="Grup_B1"),0,(AD238+AF238)*0.1)</f>
        <v>0</v>
      </c>
      <c r="AQ238" s="337"/>
      <c r="AR238" s="339"/>
      <c r="AS238" s="339"/>
      <c r="AT238" s="339"/>
      <c r="AU238" s="339"/>
      <c r="AV238" s="339"/>
      <c r="AW238" s="339"/>
      <c r="AX238" s="339"/>
      <c r="AY238" s="339"/>
      <c r="AZ238" s="339"/>
      <c r="BA238" s="339"/>
      <c r="BB238" s="339"/>
      <c r="BC238" s="339"/>
      <c r="BD238" s="339"/>
      <c r="BE238" s="339"/>
      <c r="BF238" s="339"/>
      <c r="BG238" s="315">
        <f t="shared" si="105"/>
        <v>0</v>
      </c>
      <c r="BH238" s="346">
        <f t="shared" si="106"/>
        <v>0</v>
      </c>
      <c r="BI238" s="315">
        <f t="shared" si="107"/>
        <v>0</v>
      </c>
      <c r="BJ238" s="341"/>
      <c r="BK238" s="315">
        <f t="shared" si="108"/>
        <v>0</v>
      </c>
      <c r="BL238" s="315">
        <f t="shared" si="109"/>
        <v>0</v>
      </c>
      <c r="BM238" s="340"/>
      <c r="BN238" s="342"/>
      <c r="BO238" s="343"/>
      <c r="BP238" s="340"/>
      <c r="BQ238" s="344"/>
      <c r="BR238" s="315">
        <f t="shared" si="110"/>
        <v>0</v>
      </c>
      <c r="BS238" s="344"/>
      <c r="BT238" s="344"/>
      <c r="BU238" s="344"/>
      <c r="BV238" s="344"/>
      <c r="BW238" s="315">
        <f t="shared" si="111"/>
        <v>0</v>
      </c>
      <c r="BX238" s="322"/>
      <c r="BY238" s="316"/>
    </row>
    <row r="239" spans="1:77" x14ac:dyDescent="0.25">
      <c r="A239" s="326"/>
      <c r="B239" s="307" t="str">
        <f t="shared" si="93"/>
        <v/>
      </c>
      <c r="C239" s="327"/>
      <c r="D239" s="307" t="str">
        <f t="shared" si="94"/>
        <v/>
      </c>
      <c r="E239" s="328"/>
      <c r="F239" s="329"/>
      <c r="G239" s="330" t="s">
        <v>86</v>
      </c>
      <c r="H239" s="308">
        <f t="shared" si="95"/>
        <v>0</v>
      </c>
      <c r="I239" s="323"/>
      <c r="J239" s="323"/>
      <c r="K239" s="309">
        <f t="shared" si="96"/>
        <v>0</v>
      </c>
      <c r="L239" s="328"/>
      <c r="M239" s="328"/>
      <c r="N239" s="328"/>
      <c r="O239" s="328"/>
      <c r="P239" s="331"/>
      <c r="Q239" s="331"/>
      <c r="R239" s="332"/>
      <c r="S239" s="333"/>
      <c r="T239" s="332"/>
      <c r="U239" s="333"/>
      <c r="V239" s="332"/>
      <c r="W239" s="333"/>
      <c r="X239" s="332"/>
      <c r="Y239" s="333"/>
      <c r="Z239" s="309">
        <f t="shared" si="97"/>
        <v>0</v>
      </c>
      <c r="AA239" s="310">
        <f t="shared" si="98"/>
        <v>0</v>
      </c>
      <c r="AB239" s="334"/>
      <c r="AC239" s="311">
        <f t="shared" si="91"/>
        <v>0</v>
      </c>
      <c r="AD239" s="312">
        <f t="shared" si="99"/>
        <v>0</v>
      </c>
      <c r="AE239" s="335"/>
      <c r="AF239" s="312">
        <f t="shared" si="100"/>
        <v>0</v>
      </c>
      <c r="AG239" s="326"/>
      <c r="AH239" s="313">
        <f t="shared" si="101"/>
        <v>0</v>
      </c>
      <c r="AI239" s="336"/>
      <c r="AJ239" s="313">
        <f t="shared" si="102"/>
        <v>0</v>
      </c>
      <c r="AK239" s="326"/>
      <c r="AL239" s="313">
        <f t="shared" si="103"/>
        <v>0</v>
      </c>
      <c r="AM239" s="345"/>
      <c r="AN239" s="313">
        <f t="shared" si="92"/>
        <v>0</v>
      </c>
      <c r="AO239" s="314">
        <f t="shared" si="104"/>
        <v>0</v>
      </c>
      <c r="AP239" s="315">
        <f>IF(OR(AND(B239="GRUP_A1",IF(IFERROR(MATCH(CONCATENATE("I",Tabel!$N$4),inst_performance,0),0)&gt;0,0,1)),B239="Grup_A5",B239="Grup_B1"),0,(AD239+AF239)*0.1)</f>
        <v>0</v>
      </c>
      <c r="AQ239" s="337"/>
      <c r="AR239" s="339"/>
      <c r="AS239" s="339"/>
      <c r="AT239" s="339"/>
      <c r="AU239" s="339"/>
      <c r="AV239" s="339"/>
      <c r="AW239" s="339"/>
      <c r="AX239" s="339"/>
      <c r="AY239" s="339"/>
      <c r="AZ239" s="339"/>
      <c r="BA239" s="339"/>
      <c r="BB239" s="339"/>
      <c r="BC239" s="339"/>
      <c r="BD239" s="339"/>
      <c r="BE239" s="339"/>
      <c r="BF239" s="339"/>
      <c r="BG239" s="315">
        <f t="shared" si="105"/>
        <v>0</v>
      </c>
      <c r="BH239" s="346">
        <f t="shared" si="106"/>
        <v>0</v>
      </c>
      <c r="BI239" s="315">
        <f t="shared" si="107"/>
        <v>0</v>
      </c>
      <c r="BJ239" s="341"/>
      <c r="BK239" s="315">
        <f t="shared" si="108"/>
        <v>0</v>
      </c>
      <c r="BL239" s="315">
        <f t="shared" si="109"/>
        <v>0</v>
      </c>
      <c r="BM239" s="340"/>
      <c r="BN239" s="342"/>
      <c r="BO239" s="343"/>
      <c r="BP239" s="340"/>
      <c r="BQ239" s="344"/>
      <c r="BR239" s="315">
        <f t="shared" si="110"/>
        <v>0</v>
      </c>
      <c r="BS239" s="344"/>
      <c r="BT239" s="344"/>
      <c r="BU239" s="344"/>
      <c r="BV239" s="344"/>
      <c r="BW239" s="315">
        <f t="shared" si="111"/>
        <v>0</v>
      </c>
      <c r="BX239" s="322"/>
      <c r="BY239" s="316"/>
    </row>
    <row r="240" spans="1:77" x14ac:dyDescent="0.25">
      <c r="A240" s="326"/>
      <c r="B240" s="307" t="str">
        <f t="shared" si="93"/>
        <v/>
      </c>
      <c r="C240" s="327"/>
      <c r="D240" s="307" t="str">
        <f t="shared" si="94"/>
        <v/>
      </c>
      <c r="E240" s="328"/>
      <c r="F240" s="329"/>
      <c r="G240" s="330" t="s">
        <v>86</v>
      </c>
      <c r="H240" s="308">
        <f t="shared" si="95"/>
        <v>0</v>
      </c>
      <c r="I240" s="323"/>
      <c r="J240" s="323"/>
      <c r="K240" s="309">
        <f t="shared" si="96"/>
        <v>0</v>
      </c>
      <c r="L240" s="328"/>
      <c r="M240" s="328"/>
      <c r="N240" s="328"/>
      <c r="O240" s="328"/>
      <c r="P240" s="331"/>
      <c r="Q240" s="331"/>
      <c r="R240" s="332"/>
      <c r="S240" s="333"/>
      <c r="T240" s="332"/>
      <c r="U240" s="333"/>
      <c r="V240" s="332"/>
      <c r="W240" s="333"/>
      <c r="X240" s="332"/>
      <c r="Y240" s="333"/>
      <c r="Z240" s="309">
        <f t="shared" si="97"/>
        <v>0</v>
      </c>
      <c r="AA240" s="310">
        <f t="shared" si="98"/>
        <v>0</v>
      </c>
      <c r="AB240" s="334"/>
      <c r="AC240" s="311">
        <f t="shared" si="91"/>
        <v>0</v>
      </c>
      <c r="AD240" s="312">
        <f t="shared" si="99"/>
        <v>0</v>
      </c>
      <c r="AE240" s="335"/>
      <c r="AF240" s="312">
        <f t="shared" si="100"/>
        <v>0</v>
      </c>
      <c r="AG240" s="326"/>
      <c r="AH240" s="313">
        <f t="shared" si="101"/>
        <v>0</v>
      </c>
      <c r="AI240" s="336"/>
      <c r="AJ240" s="313">
        <f t="shared" si="102"/>
        <v>0</v>
      </c>
      <c r="AK240" s="326"/>
      <c r="AL240" s="313">
        <f t="shared" si="103"/>
        <v>0</v>
      </c>
      <c r="AM240" s="345"/>
      <c r="AN240" s="313">
        <f t="shared" si="92"/>
        <v>0</v>
      </c>
      <c r="AO240" s="314">
        <f t="shared" si="104"/>
        <v>0</v>
      </c>
      <c r="AP240" s="315">
        <f>IF(OR(AND(B240="GRUP_A1",IF(IFERROR(MATCH(CONCATENATE("I",Tabel!$N$4),inst_performance,0),0)&gt;0,0,1)),B240="Grup_A5",B240="Grup_B1"),0,(AD240+AF240)*0.1)</f>
        <v>0</v>
      </c>
      <c r="AQ240" s="337"/>
      <c r="AR240" s="339"/>
      <c r="AS240" s="339"/>
      <c r="AT240" s="339"/>
      <c r="AU240" s="339"/>
      <c r="AV240" s="339"/>
      <c r="AW240" s="339"/>
      <c r="AX240" s="339"/>
      <c r="AY240" s="339"/>
      <c r="AZ240" s="339"/>
      <c r="BA240" s="339"/>
      <c r="BB240" s="339"/>
      <c r="BC240" s="339"/>
      <c r="BD240" s="339"/>
      <c r="BE240" s="339"/>
      <c r="BF240" s="339"/>
      <c r="BG240" s="315">
        <f t="shared" si="105"/>
        <v>0</v>
      </c>
      <c r="BH240" s="346">
        <f t="shared" si="106"/>
        <v>0</v>
      </c>
      <c r="BI240" s="315">
        <f t="shared" si="107"/>
        <v>0</v>
      </c>
      <c r="BJ240" s="341"/>
      <c r="BK240" s="315">
        <f t="shared" si="108"/>
        <v>0</v>
      </c>
      <c r="BL240" s="315">
        <f t="shared" si="109"/>
        <v>0</v>
      </c>
      <c r="BM240" s="340"/>
      <c r="BN240" s="342"/>
      <c r="BO240" s="343"/>
      <c r="BP240" s="340"/>
      <c r="BQ240" s="344"/>
      <c r="BR240" s="315">
        <f t="shared" si="110"/>
        <v>0</v>
      </c>
      <c r="BS240" s="344"/>
      <c r="BT240" s="344"/>
      <c r="BU240" s="344"/>
      <c r="BV240" s="344"/>
      <c r="BW240" s="315">
        <f t="shared" si="111"/>
        <v>0</v>
      </c>
      <c r="BX240" s="322"/>
      <c r="BY240" s="316"/>
    </row>
    <row r="241" spans="1:77" x14ac:dyDescent="0.25">
      <c r="A241" s="326"/>
      <c r="B241" s="307" t="str">
        <f t="shared" si="93"/>
        <v/>
      </c>
      <c r="C241" s="327"/>
      <c r="D241" s="307" t="str">
        <f t="shared" si="94"/>
        <v/>
      </c>
      <c r="E241" s="328"/>
      <c r="F241" s="329"/>
      <c r="G241" s="330" t="s">
        <v>86</v>
      </c>
      <c r="H241" s="308">
        <f t="shared" si="95"/>
        <v>0</v>
      </c>
      <c r="I241" s="323"/>
      <c r="J241" s="323"/>
      <c r="K241" s="309">
        <f t="shared" si="96"/>
        <v>0</v>
      </c>
      <c r="L241" s="328"/>
      <c r="M241" s="328"/>
      <c r="N241" s="328"/>
      <c r="O241" s="328"/>
      <c r="P241" s="331"/>
      <c r="Q241" s="331"/>
      <c r="R241" s="332"/>
      <c r="S241" s="333"/>
      <c r="T241" s="332"/>
      <c r="U241" s="333"/>
      <c r="V241" s="332"/>
      <c r="W241" s="333"/>
      <c r="X241" s="332"/>
      <c r="Y241" s="333"/>
      <c r="Z241" s="309">
        <f t="shared" si="97"/>
        <v>0</v>
      </c>
      <c r="AA241" s="310">
        <f t="shared" si="98"/>
        <v>0</v>
      </c>
      <c r="AB241" s="334"/>
      <c r="AC241" s="311">
        <f t="shared" si="91"/>
        <v>0</v>
      </c>
      <c r="AD241" s="312">
        <f t="shared" si="99"/>
        <v>0</v>
      </c>
      <c r="AE241" s="335"/>
      <c r="AF241" s="312">
        <f t="shared" si="100"/>
        <v>0</v>
      </c>
      <c r="AG241" s="326"/>
      <c r="AH241" s="313">
        <f t="shared" si="101"/>
        <v>0</v>
      </c>
      <c r="AI241" s="336"/>
      <c r="AJ241" s="313">
        <f t="shared" si="102"/>
        <v>0</v>
      </c>
      <c r="AK241" s="326"/>
      <c r="AL241" s="313">
        <f t="shared" si="103"/>
        <v>0</v>
      </c>
      <c r="AM241" s="345"/>
      <c r="AN241" s="313">
        <f t="shared" si="92"/>
        <v>0</v>
      </c>
      <c r="AO241" s="314">
        <f t="shared" si="104"/>
        <v>0</v>
      </c>
      <c r="AP241" s="315">
        <f>IF(OR(AND(B241="GRUP_A1",IF(IFERROR(MATCH(CONCATENATE("I",Tabel!$N$4),inst_performance,0),0)&gt;0,0,1)),B241="Grup_A5",B241="Grup_B1"),0,(AD241+AF241)*0.1)</f>
        <v>0</v>
      </c>
      <c r="AQ241" s="337"/>
      <c r="AR241" s="339"/>
      <c r="AS241" s="339"/>
      <c r="AT241" s="339"/>
      <c r="AU241" s="339"/>
      <c r="AV241" s="339"/>
      <c r="AW241" s="339"/>
      <c r="AX241" s="339"/>
      <c r="AY241" s="339"/>
      <c r="AZ241" s="339"/>
      <c r="BA241" s="339"/>
      <c r="BB241" s="339"/>
      <c r="BC241" s="339"/>
      <c r="BD241" s="339"/>
      <c r="BE241" s="339"/>
      <c r="BF241" s="339"/>
      <c r="BG241" s="315">
        <f t="shared" si="105"/>
        <v>0</v>
      </c>
      <c r="BH241" s="346">
        <f t="shared" si="106"/>
        <v>0</v>
      </c>
      <c r="BI241" s="315">
        <f t="shared" si="107"/>
        <v>0</v>
      </c>
      <c r="BJ241" s="341"/>
      <c r="BK241" s="315">
        <f t="shared" si="108"/>
        <v>0</v>
      </c>
      <c r="BL241" s="315">
        <f t="shared" si="109"/>
        <v>0</v>
      </c>
      <c r="BM241" s="340"/>
      <c r="BN241" s="342"/>
      <c r="BO241" s="343"/>
      <c r="BP241" s="340"/>
      <c r="BQ241" s="344"/>
      <c r="BR241" s="315">
        <f t="shared" si="110"/>
        <v>0</v>
      </c>
      <c r="BS241" s="344"/>
      <c r="BT241" s="344"/>
      <c r="BU241" s="344"/>
      <c r="BV241" s="344"/>
      <c r="BW241" s="315">
        <f t="shared" si="111"/>
        <v>0</v>
      </c>
      <c r="BX241" s="322"/>
      <c r="BY241" s="316"/>
    </row>
    <row r="242" spans="1:77" x14ac:dyDescent="0.25">
      <c r="A242" s="326"/>
      <c r="B242" s="307" t="str">
        <f t="shared" si="93"/>
        <v/>
      </c>
      <c r="C242" s="327"/>
      <c r="D242" s="307" t="str">
        <f t="shared" si="94"/>
        <v/>
      </c>
      <c r="E242" s="328"/>
      <c r="F242" s="329"/>
      <c r="G242" s="330" t="s">
        <v>86</v>
      </c>
      <c r="H242" s="308">
        <f t="shared" si="95"/>
        <v>0</v>
      </c>
      <c r="I242" s="323"/>
      <c r="J242" s="323"/>
      <c r="K242" s="309">
        <f t="shared" si="96"/>
        <v>0</v>
      </c>
      <c r="L242" s="328"/>
      <c r="M242" s="328"/>
      <c r="N242" s="328"/>
      <c r="O242" s="328"/>
      <c r="P242" s="331"/>
      <c r="Q242" s="331"/>
      <c r="R242" s="332"/>
      <c r="S242" s="333"/>
      <c r="T242" s="332"/>
      <c r="U242" s="333"/>
      <c r="V242" s="332"/>
      <c r="W242" s="333"/>
      <c r="X242" s="332"/>
      <c r="Y242" s="333"/>
      <c r="Z242" s="309">
        <f t="shared" si="97"/>
        <v>0</v>
      </c>
      <c r="AA242" s="310">
        <f t="shared" si="98"/>
        <v>0</v>
      </c>
      <c r="AB242" s="334"/>
      <c r="AC242" s="311">
        <f t="shared" si="91"/>
        <v>0</v>
      </c>
      <c r="AD242" s="312">
        <f t="shared" si="99"/>
        <v>0</v>
      </c>
      <c r="AE242" s="335"/>
      <c r="AF242" s="312">
        <f t="shared" si="100"/>
        <v>0</v>
      </c>
      <c r="AG242" s="326"/>
      <c r="AH242" s="313">
        <f t="shared" si="101"/>
        <v>0</v>
      </c>
      <c r="AI242" s="336"/>
      <c r="AJ242" s="313">
        <f t="shared" si="102"/>
        <v>0</v>
      </c>
      <c r="AK242" s="326"/>
      <c r="AL242" s="313">
        <f t="shared" si="103"/>
        <v>0</v>
      </c>
      <c r="AM242" s="345"/>
      <c r="AN242" s="313">
        <f t="shared" si="92"/>
        <v>0</v>
      </c>
      <c r="AO242" s="314">
        <f t="shared" si="104"/>
        <v>0</v>
      </c>
      <c r="AP242" s="315">
        <f>IF(OR(AND(B242="GRUP_A1",IF(IFERROR(MATCH(CONCATENATE("I",Tabel!$N$4),inst_performance,0),0)&gt;0,0,1)),B242="Grup_A5",B242="Grup_B1"),0,(AD242+AF242)*0.1)</f>
        <v>0</v>
      </c>
      <c r="AQ242" s="337"/>
      <c r="AR242" s="339"/>
      <c r="AS242" s="339"/>
      <c r="AT242" s="339"/>
      <c r="AU242" s="339"/>
      <c r="AV242" s="339"/>
      <c r="AW242" s="339"/>
      <c r="AX242" s="339"/>
      <c r="AY242" s="339"/>
      <c r="AZ242" s="339"/>
      <c r="BA242" s="339"/>
      <c r="BB242" s="339"/>
      <c r="BC242" s="339"/>
      <c r="BD242" s="339"/>
      <c r="BE242" s="339"/>
      <c r="BF242" s="339"/>
      <c r="BG242" s="315">
        <f t="shared" si="105"/>
        <v>0</v>
      </c>
      <c r="BH242" s="346">
        <f t="shared" si="106"/>
        <v>0</v>
      </c>
      <c r="BI242" s="315">
        <f t="shared" si="107"/>
        <v>0</v>
      </c>
      <c r="BJ242" s="341"/>
      <c r="BK242" s="315">
        <f t="shared" si="108"/>
        <v>0</v>
      </c>
      <c r="BL242" s="315">
        <f t="shared" si="109"/>
        <v>0</v>
      </c>
      <c r="BM242" s="340"/>
      <c r="BN242" s="342"/>
      <c r="BO242" s="343"/>
      <c r="BP242" s="340"/>
      <c r="BQ242" s="344"/>
      <c r="BR242" s="315">
        <f t="shared" si="110"/>
        <v>0</v>
      </c>
      <c r="BS242" s="344"/>
      <c r="BT242" s="344"/>
      <c r="BU242" s="344"/>
      <c r="BV242" s="344"/>
      <c r="BW242" s="315">
        <f t="shared" si="111"/>
        <v>0</v>
      </c>
      <c r="BX242" s="322"/>
      <c r="BY242" s="316"/>
    </row>
    <row r="243" spans="1:77" x14ac:dyDescent="0.25">
      <c r="A243" s="326"/>
      <c r="B243" s="307" t="str">
        <f t="shared" si="93"/>
        <v/>
      </c>
      <c r="C243" s="327"/>
      <c r="D243" s="307" t="str">
        <f t="shared" si="94"/>
        <v/>
      </c>
      <c r="E243" s="328"/>
      <c r="F243" s="329"/>
      <c r="G243" s="330" t="s">
        <v>86</v>
      </c>
      <c r="H243" s="308">
        <f t="shared" si="95"/>
        <v>0</v>
      </c>
      <c r="I243" s="323"/>
      <c r="J243" s="323"/>
      <c r="K243" s="309">
        <f t="shared" si="96"/>
        <v>0</v>
      </c>
      <c r="L243" s="328"/>
      <c r="M243" s="328"/>
      <c r="N243" s="328"/>
      <c r="O243" s="328"/>
      <c r="P243" s="331"/>
      <c r="Q243" s="331"/>
      <c r="R243" s="332"/>
      <c r="S243" s="333"/>
      <c r="T243" s="332"/>
      <c r="U243" s="333"/>
      <c r="V243" s="332"/>
      <c r="W243" s="333"/>
      <c r="X243" s="332"/>
      <c r="Y243" s="333"/>
      <c r="Z243" s="309">
        <f t="shared" si="97"/>
        <v>0</v>
      </c>
      <c r="AA243" s="310">
        <f t="shared" si="98"/>
        <v>0</v>
      </c>
      <c r="AB243" s="334"/>
      <c r="AC243" s="311">
        <f t="shared" si="91"/>
        <v>0</v>
      </c>
      <c r="AD243" s="312">
        <f t="shared" si="99"/>
        <v>0</v>
      </c>
      <c r="AE243" s="335"/>
      <c r="AF243" s="312">
        <f t="shared" si="100"/>
        <v>0</v>
      </c>
      <c r="AG243" s="326"/>
      <c r="AH243" s="313">
        <f t="shared" si="101"/>
        <v>0</v>
      </c>
      <c r="AI243" s="336"/>
      <c r="AJ243" s="313">
        <f t="shared" si="102"/>
        <v>0</v>
      </c>
      <c r="AK243" s="326"/>
      <c r="AL243" s="313">
        <f t="shared" si="103"/>
        <v>0</v>
      </c>
      <c r="AM243" s="345"/>
      <c r="AN243" s="313">
        <f t="shared" si="92"/>
        <v>0</v>
      </c>
      <c r="AO243" s="314">
        <f t="shared" si="104"/>
        <v>0</v>
      </c>
      <c r="AP243" s="315">
        <f>IF(OR(AND(B243="GRUP_A1",IF(IFERROR(MATCH(CONCATENATE("I",Tabel!$N$4),inst_performance,0),0)&gt;0,0,1)),B243="Grup_A5",B243="Grup_B1"),0,(AD243+AF243)*0.1)</f>
        <v>0</v>
      </c>
      <c r="AQ243" s="337"/>
      <c r="AR243" s="339"/>
      <c r="AS243" s="339"/>
      <c r="AT243" s="339"/>
      <c r="AU243" s="339"/>
      <c r="AV243" s="339"/>
      <c r="AW243" s="339"/>
      <c r="AX243" s="339"/>
      <c r="AY243" s="339"/>
      <c r="AZ243" s="339"/>
      <c r="BA243" s="339"/>
      <c r="BB243" s="339"/>
      <c r="BC243" s="339"/>
      <c r="BD243" s="339"/>
      <c r="BE243" s="339"/>
      <c r="BF243" s="339"/>
      <c r="BG243" s="315">
        <f t="shared" si="105"/>
        <v>0</v>
      </c>
      <c r="BH243" s="346">
        <f t="shared" si="106"/>
        <v>0</v>
      </c>
      <c r="BI243" s="315">
        <f t="shared" si="107"/>
        <v>0</v>
      </c>
      <c r="BJ243" s="341"/>
      <c r="BK243" s="315">
        <f t="shared" si="108"/>
        <v>0</v>
      </c>
      <c r="BL243" s="315">
        <f t="shared" si="109"/>
        <v>0</v>
      </c>
      <c r="BM243" s="340"/>
      <c r="BN243" s="342"/>
      <c r="BO243" s="343"/>
      <c r="BP243" s="340"/>
      <c r="BQ243" s="344"/>
      <c r="BR243" s="315">
        <f t="shared" si="110"/>
        <v>0</v>
      </c>
      <c r="BS243" s="344"/>
      <c r="BT243" s="344"/>
      <c r="BU243" s="344"/>
      <c r="BV243" s="344"/>
      <c r="BW243" s="315">
        <f t="shared" si="111"/>
        <v>0</v>
      </c>
      <c r="BX243" s="322"/>
      <c r="BY243" s="316"/>
    </row>
    <row r="244" spans="1:77" x14ac:dyDescent="0.25">
      <c r="A244" s="326"/>
      <c r="B244" s="307" t="str">
        <f t="shared" si="93"/>
        <v/>
      </c>
      <c r="C244" s="327"/>
      <c r="D244" s="307" t="str">
        <f t="shared" si="94"/>
        <v/>
      </c>
      <c r="E244" s="328"/>
      <c r="F244" s="329"/>
      <c r="G244" s="330" t="s">
        <v>86</v>
      </c>
      <c r="H244" s="308">
        <f t="shared" si="95"/>
        <v>0</v>
      </c>
      <c r="I244" s="323"/>
      <c r="J244" s="323"/>
      <c r="K244" s="309">
        <f t="shared" si="96"/>
        <v>0</v>
      </c>
      <c r="L244" s="328"/>
      <c r="M244" s="328"/>
      <c r="N244" s="328"/>
      <c r="O244" s="328"/>
      <c r="P244" s="331"/>
      <c r="Q244" s="331"/>
      <c r="R244" s="332"/>
      <c r="S244" s="333"/>
      <c r="T244" s="332"/>
      <c r="U244" s="333"/>
      <c r="V244" s="332"/>
      <c r="W244" s="333"/>
      <c r="X244" s="332"/>
      <c r="Y244" s="333"/>
      <c r="Z244" s="309">
        <f t="shared" si="97"/>
        <v>0</v>
      </c>
      <c r="AA244" s="310">
        <f t="shared" si="98"/>
        <v>0</v>
      </c>
      <c r="AB244" s="334"/>
      <c r="AC244" s="311">
        <f t="shared" si="91"/>
        <v>0</v>
      </c>
      <c r="AD244" s="312">
        <f t="shared" si="99"/>
        <v>0</v>
      </c>
      <c r="AE244" s="335"/>
      <c r="AF244" s="312">
        <f t="shared" si="100"/>
        <v>0</v>
      </c>
      <c r="AG244" s="326"/>
      <c r="AH244" s="313">
        <f t="shared" si="101"/>
        <v>0</v>
      </c>
      <c r="AI244" s="336"/>
      <c r="AJ244" s="313">
        <f t="shared" si="102"/>
        <v>0</v>
      </c>
      <c r="AK244" s="326"/>
      <c r="AL244" s="313">
        <f t="shared" si="103"/>
        <v>0</v>
      </c>
      <c r="AM244" s="345"/>
      <c r="AN244" s="313">
        <f t="shared" si="92"/>
        <v>0</v>
      </c>
      <c r="AO244" s="314">
        <f t="shared" si="104"/>
        <v>0</v>
      </c>
      <c r="AP244" s="315">
        <f>IF(OR(AND(B244="GRUP_A1",IF(IFERROR(MATCH(CONCATENATE("I",Tabel!$N$4),inst_performance,0),0)&gt;0,0,1)),B244="Grup_A5",B244="Grup_B1"),0,(AD244+AF244)*0.1)</f>
        <v>0</v>
      </c>
      <c r="AQ244" s="337"/>
      <c r="AR244" s="339"/>
      <c r="AS244" s="339"/>
      <c r="AT244" s="339"/>
      <c r="AU244" s="339"/>
      <c r="AV244" s="339"/>
      <c r="AW244" s="339"/>
      <c r="AX244" s="339"/>
      <c r="AY244" s="339"/>
      <c r="AZ244" s="339"/>
      <c r="BA244" s="339"/>
      <c r="BB244" s="339"/>
      <c r="BC244" s="339"/>
      <c r="BD244" s="339"/>
      <c r="BE244" s="339"/>
      <c r="BF244" s="339"/>
      <c r="BG244" s="315">
        <f t="shared" si="105"/>
        <v>0</v>
      </c>
      <c r="BH244" s="346">
        <f t="shared" si="106"/>
        <v>0</v>
      </c>
      <c r="BI244" s="315">
        <f t="shared" si="107"/>
        <v>0</v>
      </c>
      <c r="BJ244" s="341"/>
      <c r="BK244" s="315">
        <f t="shared" si="108"/>
        <v>0</v>
      </c>
      <c r="BL244" s="315">
        <f t="shared" si="109"/>
        <v>0</v>
      </c>
      <c r="BM244" s="340"/>
      <c r="BN244" s="342"/>
      <c r="BO244" s="343"/>
      <c r="BP244" s="340"/>
      <c r="BQ244" s="344"/>
      <c r="BR244" s="315">
        <f t="shared" si="110"/>
        <v>0</v>
      </c>
      <c r="BS244" s="344"/>
      <c r="BT244" s="344"/>
      <c r="BU244" s="344"/>
      <c r="BV244" s="344"/>
      <c r="BW244" s="315">
        <f t="shared" si="111"/>
        <v>0</v>
      </c>
      <c r="BX244" s="322"/>
      <c r="BY244" s="316"/>
    </row>
    <row r="245" spans="1:77" x14ac:dyDescent="0.25">
      <c r="A245" s="326"/>
      <c r="B245" s="307" t="str">
        <f t="shared" si="93"/>
        <v/>
      </c>
      <c r="C245" s="327"/>
      <c r="D245" s="307" t="str">
        <f t="shared" si="94"/>
        <v/>
      </c>
      <c r="E245" s="328"/>
      <c r="F245" s="329"/>
      <c r="G245" s="330" t="s">
        <v>86</v>
      </c>
      <c r="H245" s="308">
        <f t="shared" si="95"/>
        <v>0</v>
      </c>
      <c r="I245" s="323"/>
      <c r="J245" s="323"/>
      <c r="K245" s="309">
        <f t="shared" si="96"/>
        <v>0</v>
      </c>
      <c r="L245" s="328"/>
      <c r="M245" s="328"/>
      <c r="N245" s="328"/>
      <c r="O245" s="328"/>
      <c r="P245" s="331"/>
      <c r="Q245" s="331"/>
      <c r="R245" s="332"/>
      <c r="S245" s="333"/>
      <c r="T245" s="332"/>
      <c r="U245" s="333"/>
      <c r="V245" s="332"/>
      <c r="W245" s="333"/>
      <c r="X245" s="332"/>
      <c r="Y245" s="333"/>
      <c r="Z245" s="309">
        <f t="shared" si="97"/>
        <v>0</v>
      </c>
      <c r="AA245" s="310">
        <f t="shared" si="98"/>
        <v>0</v>
      </c>
      <c r="AB245" s="334"/>
      <c r="AC245" s="311">
        <f t="shared" si="91"/>
        <v>0</v>
      </c>
      <c r="AD245" s="312">
        <f t="shared" si="99"/>
        <v>0</v>
      </c>
      <c r="AE245" s="335"/>
      <c r="AF245" s="312">
        <f t="shared" si="100"/>
        <v>0</v>
      </c>
      <c r="AG245" s="326"/>
      <c r="AH245" s="313">
        <f t="shared" si="101"/>
        <v>0</v>
      </c>
      <c r="AI245" s="336"/>
      <c r="AJ245" s="313">
        <f t="shared" si="102"/>
        <v>0</v>
      </c>
      <c r="AK245" s="326"/>
      <c r="AL245" s="313">
        <f t="shared" si="103"/>
        <v>0</v>
      </c>
      <c r="AM245" s="345"/>
      <c r="AN245" s="313">
        <f t="shared" si="92"/>
        <v>0</v>
      </c>
      <c r="AO245" s="314">
        <f t="shared" si="104"/>
        <v>0</v>
      </c>
      <c r="AP245" s="315">
        <f>IF(OR(AND(B245="GRUP_A1",IF(IFERROR(MATCH(CONCATENATE("I",Tabel!$N$4),inst_performance,0),0)&gt;0,0,1)),B245="Grup_A5",B245="Grup_B1"),0,(AD245+AF245)*0.1)</f>
        <v>0</v>
      </c>
      <c r="AQ245" s="337"/>
      <c r="AR245" s="339"/>
      <c r="AS245" s="339"/>
      <c r="AT245" s="339"/>
      <c r="AU245" s="339"/>
      <c r="AV245" s="339"/>
      <c r="AW245" s="339"/>
      <c r="AX245" s="339"/>
      <c r="AY245" s="339"/>
      <c r="AZ245" s="339"/>
      <c r="BA245" s="339"/>
      <c r="BB245" s="339"/>
      <c r="BC245" s="339"/>
      <c r="BD245" s="339"/>
      <c r="BE245" s="339"/>
      <c r="BF245" s="339"/>
      <c r="BG245" s="315">
        <f t="shared" si="105"/>
        <v>0</v>
      </c>
      <c r="BH245" s="346">
        <f t="shared" si="106"/>
        <v>0</v>
      </c>
      <c r="BI245" s="315">
        <f t="shared" si="107"/>
        <v>0</v>
      </c>
      <c r="BJ245" s="341"/>
      <c r="BK245" s="315">
        <f t="shared" si="108"/>
        <v>0</v>
      </c>
      <c r="BL245" s="315">
        <f t="shared" si="109"/>
        <v>0</v>
      </c>
      <c r="BM245" s="340"/>
      <c r="BN245" s="342"/>
      <c r="BO245" s="343"/>
      <c r="BP245" s="340"/>
      <c r="BQ245" s="344"/>
      <c r="BR245" s="315">
        <f t="shared" si="110"/>
        <v>0</v>
      </c>
      <c r="BS245" s="344"/>
      <c r="BT245" s="344"/>
      <c r="BU245" s="344"/>
      <c r="BV245" s="344"/>
      <c r="BW245" s="315">
        <f t="shared" si="111"/>
        <v>0</v>
      </c>
      <c r="BX245" s="322"/>
      <c r="BY245" s="316"/>
    </row>
    <row r="246" spans="1:77" x14ac:dyDescent="0.25">
      <c r="A246" s="326"/>
      <c r="B246" s="307" t="str">
        <f t="shared" si="93"/>
        <v/>
      </c>
      <c r="C246" s="327"/>
      <c r="D246" s="307" t="str">
        <f t="shared" si="94"/>
        <v/>
      </c>
      <c r="E246" s="328"/>
      <c r="F246" s="329"/>
      <c r="G246" s="330" t="s">
        <v>86</v>
      </c>
      <c r="H246" s="308">
        <f t="shared" si="95"/>
        <v>0</v>
      </c>
      <c r="I246" s="323"/>
      <c r="J246" s="323"/>
      <c r="K246" s="309">
        <f t="shared" si="96"/>
        <v>0</v>
      </c>
      <c r="L246" s="328"/>
      <c r="M246" s="328"/>
      <c r="N246" s="328"/>
      <c r="O246" s="328"/>
      <c r="P246" s="331"/>
      <c r="Q246" s="331"/>
      <c r="R246" s="332"/>
      <c r="S246" s="333"/>
      <c r="T246" s="332"/>
      <c r="U246" s="333"/>
      <c r="V246" s="332"/>
      <c r="W246" s="333"/>
      <c r="X246" s="332"/>
      <c r="Y246" s="333"/>
      <c r="Z246" s="309">
        <f t="shared" si="97"/>
        <v>0</v>
      </c>
      <c r="AA246" s="310">
        <f t="shared" si="98"/>
        <v>0</v>
      </c>
      <c r="AB246" s="334"/>
      <c r="AC246" s="311">
        <f t="shared" si="91"/>
        <v>0</v>
      </c>
      <c r="AD246" s="312">
        <f t="shared" si="99"/>
        <v>0</v>
      </c>
      <c r="AE246" s="335"/>
      <c r="AF246" s="312">
        <f t="shared" si="100"/>
        <v>0</v>
      </c>
      <c r="AG246" s="326"/>
      <c r="AH246" s="313">
        <f t="shared" si="101"/>
        <v>0</v>
      </c>
      <c r="AI246" s="336"/>
      <c r="AJ246" s="313">
        <f t="shared" si="102"/>
        <v>0</v>
      </c>
      <c r="AK246" s="326"/>
      <c r="AL246" s="313">
        <f t="shared" si="103"/>
        <v>0</v>
      </c>
      <c r="AM246" s="345"/>
      <c r="AN246" s="313">
        <f t="shared" si="92"/>
        <v>0</v>
      </c>
      <c r="AO246" s="314">
        <f t="shared" si="104"/>
        <v>0</v>
      </c>
      <c r="AP246" s="315">
        <f>IF(OR(AND(B246="GRUP_A1",IF(IFERROR(MATCH(CONCATENATE("I",Tabel!$N$4),inst_performance,0),0)&gt;0,0,1)),B246="Grup_A5",B246="Grup_B1"),0,(AD246+AF246)*0.1)</f>
        <v>0</v>
      </c>
      <c r="AQ246" s="337"/>
      <c r="AR246" s="339"/>
      <c r="AS246" s="339"/>
      <c r="AT246" s="339"/>
      <c r="AU246" s="339"/>
      <c r="AV246" s="339"/>
      <c r="AW246" s="339"/>
      <c r="AX246" s="339"/>
      <c r="AY246" s="339"/>
      <c r="AZ246" s="339"/>
      <c r="BA246" s="339"/>
      <c r="BB246" s="339"/>
      <c r="BC246" s="339"/>
      <c r="BD246" s="339"/>
      <c r="BE246" s="339"/>
      <c r="BF246" s="339"/>
      <c r="BG246" s="315">
        <f t="shared" si="105"/>
        <v>0</v>
      </c>
      <c r="BH246" s="346">
        <f t="shared" si="106"/>
        <v>0</v>
      </c>
      <c r="BI246" s="315">
        <f t="shared" si="107"/>
        <v>0</v>
      </c>
      <c r="BJ246" s="341"/>
      <c r="BK246" s="315">
        <f t="shared" si="108"/>
        <v>0</v>
      </c>
      <c r="BL246" s="315">
        <f t="shared" si="109"/>
        <v>0</v>
      </c>
      <c r="BM246" s="340"/>
      <c r="BN246" s="342"/>
      <c r="BO246" s="343"/>
      <c r="BP246" s="340"/>
      <c r="BQ246" s="344"/>
      <c r="BR246" s="315">
        <f t="shared" si="110"/>
        <v>0</v>
      </c>
      <c r="BS246" s="344"/>
      <c r="BT246" s="344"/>
      <c r="BU246" s="344"/>
      <c r="BV246" s="344"/>
      <c r="BW246" s="315">
        <f t="shared" si="111"/>
        <v>0</v>
      </c>
      <c r="BX246" s="322"/>
      <c r="BY246" s="316"/>
    </row>
    <row r="247" spans="1:77" x14ac:dyDescent="0.25">
      <c r="A247" s="326"/>
      <c r="B247" s="307" t="str">
        <f t="shared" si="93"/>
        <v/>
      </c>
      <c r="C247" s="327"/>
      <c r="D247" s="307" t="str">
        <f t="shared" si="94"/>
        <v/>
      </c>
      <c r="E247" s="328"/>
      <c r="F247" s="329"/>
      <c r="G247" s="330" t="s">
        <v>86</v>
      </c>
      <c r="H247" s="308">
        <f t="shared" si="95"/>
        <v>0</v>
      </c>
      <c r="I247" s="323"/>
      <c r="J247" s="323"/>
      <c r="K247" s="309">
        <f t="shared" si="96"/>
        <v>0</v>
      </c>
      <c r="L247" s="328"/>
      <c r="M247" s="328"/>
      <c r="N247" s="328"/>
      <c r="O247" s="328"/>
      <c r="P247" s="331"/>
      <c r="Q247" s="331"/>
      <c r="R247" s="332"/>
      <c r="S247" s="333"/>
      <c r="T247" s="332"/>
      <c r="U247" s="333"/>
      <c r="V247" s="332"/>
      <c r="W247" s="333"/>
      <c r="X247" s="332"/>
      <c r="Y247" s="333"/>
      <c r="Z247" s="309">
        <f t="shared" si="97"/>
        <v>0</v>
      </c>
      <c r="AA247" s="310">
        <f t="shared" si="98"/>
        <v>0</v>
      </c>
      <c r="AB247" s="334"/>
      <c r="AC247" s="311">
        <f t="shared" si="91"/>
        <v>0</v>
      </c>
      <c r="AD247" s="312">
        <f t="shared" si="99"/>
        <v>0</v>
      </c>
      <c r="AE247" s="335"/>
      <c r="AF247" s="312">
        <f t="shared" si="100"/>
        <v>0</v>
      </c>
      <c r="AG247" s="326"/>
      <c r="AH247" s="313">
        <f t="shared" si="101"/>
        <v>0</v>
      </c>
      <c r="AI247" s="336"/>
      <c r="AJ247" s="313">
        <f t="shared" si="102"/>
        <v>0</v>
      </c>
      <c r="AK247" s="326"/>
      <c r="AL247" s="313">
        <f t="shared" si="103"/>
        <v>0</v>
      </c>
      <c r="AM247" s="345"/>
      <c r="AN247" s="313">
        <f t="shared" si="92"/>
        <v>0</v>
      </c>
      <c r="AO247" s="314">
        <f t="shared" si="104"/>
        <v>0</v>
      </c>
      <c r="AP247" s="315">
        <f>IF(OR(AND(B247="GRUP_A1",IF(IFERROR(MATCH(CONCATENATE("I",Tabel!$N$4),inst_performance,0),0)&gt;0,0,1)),B247="Grup_A5",B247="Grup_B1"),0,(AD247+AF247)*0.1)</f>
        <v>0</v>
      </c>
      <c r="AQ247" s="337"/>
      <c r="AR247" s="339"/>
      <c r="AS247" s="339"/>
      <c r="AT247" s="339"/>
      <c r="AU247" s="339"/>
      <c r="AV247" s="339"/>
      <c r="AW247" s="339"/>
      <c r="AX247" s="339"/>
      <c r="AY247" s="339"/>
      <c r="AZ247" s="339"/>
      <c r="BA247" s="339"/>
      <c r="BB247" s="339"/>
      <c r="BC247" s="339"/>
      <c r="BD247" s="339"/>
      <c r="BE247" s="339"/>
      <c r="BF247" s="339"/>
      <c r="BG247" s="315">
        <f t="shared" si="105"/>
        <v>0</v>
      </c>
      <c r="BH247" s="346">
        <f t="shared" si="106"/>
        <v>0</v>
      </c>
      <c r="BI247" s="315">
        <f t="shared" si="107"/>
        <v>0</v>
      </c>
      <c r="BJ247" s="341"/>
      <c r="BK247" s="315">
        <f t="shared" si="108"/>
        <v>0</v>
      </c>
      <c r="BL247" s="315">
        <f t="shared" si="109"/>
        <v>0</v>
      </c>
      <c r="BM247" s="340"/>
      <c r="BN247" s="342"/>
      <c r="BO247" s="343"/>
      <c r="BP247" s="340"/>
      <c r="BQ247" s="344"/>
      <c r="BR247" s="315">
        <f t="shared" si="110"/>
        <v>0</v>
      </c>
      <c r="BS247" s="344"/>
      <c r="BT247" s="344"/>
      <c r="BU247" s="344"/>
      <c r="BV247" s="344"/>
      <c r="BW247" s="315">
        <f t="shared" si="111"/>
        <v>0</v>
      </c>
      <c r="BX247" s="322"/>
      <c r="BY247" s="316"/>
    </row>
    <row r="248" spans="1:77" x14ac:dyDescent="0.25">
      <c r="A248" s="326"/>
      <c r="B248" s="307" t="str">
        <f t="shared" si="93"/>
        <v/>
      </c>
      <c r="C248" s="327"/>
      <c r="D248" s="307" t="str">
        <f t="shared" si="94"/>
        <v/>
      </c>
      <c r="E248" s="328"/>
      <c r="F248" s="329"/>
      <c r="G248" s="330" t="s">
        <v>86</v>
      </c>
      <c r="H248" s="308">
        <f t="shared" si="95"/>
        <v>0</v>
      </c>
      <c r="I248" s="323"/>
      <c r="J248" s="323"/>
      <c r="K248" s="309">
        <f t="shared" si="96"/>
        <v>0</v>
      </c>
      <c r="L248" s="328"/>
      <c r="M248" s="328"/>
      <c r="N248" s="328"/>
      <c r="O248" s="328"/>
      <c r="P248" s="331"/>
      <c r="Q248" s="331"/>
      <c r="R248" s="332"/>
      <c r="S248" s="333"/>
      <c r="T248" s="332"/>
      <c r="U248" s="333"/>
      <c r="V248" s="332"/>
      <c r="W248" s="333"/>
      <c r="X248" s="332"/>
      <c r="Y248" s="333"/>
      <c r="Z248" s="309">
        <f t="shared" si="97"/>
        <v>0</v>
      </c>
      <c r="AA248" s="310">
        <f t="shared" si="98"/>
        <v>0</v>
      </c>
      <c r="AB248" s="334"/>
      <c r="AC248" s="311">
        <f t="shared" si="91"/>
        <v>0</v>
      </c>
      <c r="AD248" s="312">
        <f t="shared" si="99"/>
        <v>0</v>
      </c>
      <c r="AE248" s="335"/>
      <c r="AF248" s="312">
        <f t="shared" si="100"/>
        <v>0</v>
      </c>
      <c r="AG248" s="326"/>
      <c r="AH248" s="313">
        <f t="shared" si="101"/>
        <v>0</v>
      </c>
      <c r="AI248" s="336"/>
      <c r="AJ248" s="313">
        <f t="shared" si="102"/>
        <v>0</v>
      </c>
      <c r="AK248" s="326"/>
      <c r="AL248" s="313">
        <f t="shared" si="103"/>
        <v>0</v>
      </c>
      <c r="AM248" s="345"/>
      <c r="AN248" s="313">
        <f t="shared" si="92"/>
        <v>0</v>
      </c>
      <c r="AO248" s="314">
        <f t="shared" si="104"/>
        <v>0</v>
      </c>
      <c r="AP248" s="315">
        <f>IF(OR(AND(B248="GRUP_A1",IF(IFERROR(MATCH(CONCATENATE("I",Tabel!$N$4),inst_performance,0),0)&gt;0,0,1)),B248="Grup_A5",B248="Grup_B1"),0,(AD248+AF248)*0.1)</f>
        <v>0</v>
      </c>
      <c r="AQ248" s="337"/>
      <c r="AR248" s="339"/>
      <c r="AS248" s="339"/>
      <c r="AT248" s="339"/>
      <c r="AU248" s="339"/>
      <c r="AV248" s="339"/>
      <c r="AW248" s="339"/>
      <c r="AX248" s="339"/>
      <c r="AY248" s="339"/>
      <c r="AZ248" s="339"/>
      <c r="BA248" s="339"/>
      <c r="BB248" s="339"/>
      <c r="BC248" s="339"/>
      <c r="BD248" s="339"/>
      <c r="BE248" s="339"/>
      <c r="BF248" s="339"/>
      <c r="BG248" s="315">
        <f t="shared" si="105"/>
        <v>0</v>
      </c>
      <c r="BH248" s="346">
        <f t="shared" si="106"/>
        <v>0</v>
      </c>
      <c r="BI248" s="315">
        <f t="shared" si="107"/>
        <v>0</v>
      </c>
      <c r="BJ248" s="341"/>
      <c r="BK248" s="315">
        <f t="shared" si="108"/>
        <v>0</v>
      </c>
      <c r="BL248" s="315">
        <f t="shared" si="109"/>
        <v>0</v>
      </c>
      <c r="BM248" s="340"/>
      <c r="BN248" s="342"/>
      <c r="BO248" s="343"/>
      <c r="BP248" s="340"/>
      <c r="BQ248" s="344"/>
      <c r="BR248" s="315">
        <f t="shared" si="110"/>
        <v>0</v>
      </c>
      <c r="BS248" s="344"/>
      <c r="BT248" s="344"/>
      <c r="BU248" s="344"/>
      <c r="BV248" s="344"/>
      <c r="BW248" s="315">
        <f t="shared" si="111"/>
        <v>0</v>
      </c>
      <c r="BX248" s="322"/>
      <c r="BY248" s="316"/>
    </row>
    <row r="249" spans="1:77" x14ac:dyDescent="0.25">
      <c r="A249" s="326"/>
      <c r="B249" s="307" t="str">
        <f t="shared" si="93"/>
        <v/>
      </c>
      <c r="C249" s="327"/>
      <c r="D249" s="307" t="str">
        <f t="shared" si="94"/>
        <v/>
      </c>
      <c r="E249" s="328"/>
      <c r="F249" s="329"/>
      <c r="G249" s="330" t="s">
        <v>86</v>
      </c>
      <c r="H249" s="308">
        <f t="shared" si="95"/>
        <v>0</v>
      </c>
      <c r="I249" s="323"/>
      <c r="J249" s="323"/>
      <c r="K249" s="309">
        <f t="shared" si="96"/>
        <v>0</v>
      </c>
      <c r="L249" s="328"/>
      <c r="M249" s="328"/>
      <c r="N249" s="328"/>
      <c r="O249" s="328"/>
      <c r="P249" s="331"/>
      <c r="Q249" s="331"/>
      <c r="R249" s="332"/>
      <c r="S249" s="333"/>
      <c r="T249" s="332"/>
      <c r="U249" s="333"/>
      <c r="V249" s="332"/>
      <c r="W249" s="333"/>
      <c r="X249" s="332"/>
      <c r="Y249" s="333"/>
      <c r="Z249" s="309">
        <f t="shared" si="97"/>
        <v>0</v>
      </c>
      <c r="AA249" s="310">
        <f t="shared" si="98"/>
        <v>0</v>
      </c>
      <c r="AB249" s="334"/>
      <c r="AC249" s="311">
        <f t="shared" si="91"/>
        <v>0</v>
      </c>
      <c r="AD249" s="312">
        <f t="shared" si="99"/>
        <v>0</v>
      </c>
      <c r="AE249" s="335"/>
      <c r="AF249" s="312">
        <f t="shared" si="100"/>
        <v>0</v>
      </c>
      <c r="AG249" s="326"/>
      <c r="AH249" s="313">
        <f t="shared" si="101"/>
        <v>0</v>
      </c>
      <c r="AI249" s="336"/>
      <c r="AJ249" s="313">
        <f t="shared" si="102"/>
        <v>0</v>
      </c>
      <c r="AK249" s="326"/>
      <c r="AL249" s="313">
        <f t="shared" si="103"/>
        <v>0</v>
      </c>
      <c r="AM249" s="345"/>
      <c r="AN249" s="313">
        <f t="shared" si="92"/>
        <v>0</v>
      </c>
      <c r="AO249" s="314">
        <f t="shared" si="104"/>
        <v>0</v>
      </c>
      <c r="AP249" s="315">
        <f>IF(OR(AND(B249="GRUP_A1",IF(IFERROR(MATCH(CONCATENATE("I",Tabel!$N$4),inst_performance,0),0)&gt;0,0,1)),B249="Grup_A5",B249="Grup_B1"),0,(AD249+AF249)*0.1)</f>
        <v>0</v>
      </c>
      <c r="AQ249" s="337"/>
      <c r="AR249" s="339"/>
      <c r="AS249" s="339"/>
      <c r="AT249" s="339"/>
      <c r="AU249" s="339"/>
      <c r="AV249" s="339"/>
      <c r="AW249" s="339"/>
      <c r="AX249" s="339"/>
      <c r="AY249" s="339"/>
      <c r="AZ249" s="339"/>
      <c r="BA249" s="339"/>
      <c r="BB249" s="339"/>
      <c r="BC249" s="339"/>
      <c r="BD249" s="339"/>
      <c r="BE249" s="339"/>
      <c r="BF249" s="339"/>
      <c r="BG249" s="315">
        <f t="shared" si="105"/>
        <v>0</v>
      </c>
      <c r="BH249" s="346">
        <f t="shared" si="106"/>
        <v>0</v>
      </c>
      <c r="BI249" s="315">
        <f t="shared" si="107"/>
        <v>0</v>
      </c>
      <c r="BJ249" s="341"/>
      <c r="BK249" s="315">
        <f t="shared" si="108"/>
        <v>0</v>
      </c>
      <c r="BL249" s="315">
        <f t="shared" si="109"/>
        <v>0</v>
      </c>
      <c r="BM249" s="340"/>
      <c r="BN249" s="342"/>
      <c r="BO249" s="343"/>
      <c r="BP249" s="340"/>
      <c r="BQ249" s="344"/>
      <c r="BR249" s="315">
        <f t="shared" si="110"/>
        <v>0</v>
      </c>
      <c r="BS249" s="344"/>
      <c r="BT249" s="344"/>
      <c r="BU249" s="344"/>
      <c r="BV249" s="344"/>
      <c r="BW249" s="315">
        <f t="shared" si="111"/>
        <v>0</v>
      </c>
      <c r="BX249" s="322"/>
      <c r="BY249" s="316"/>
    </row>
    <row r="250" spans="1:77" x14ac:dyDescent="0.25">
      <c r="A250" s="326"/>
      <c r="B250" s="307" t="str">
        <f t="shared" si="93"/>
        <v/>
      </c>
      <c r="C250" s="327"/>
      <c r="D250" s="307" t="str">
        <f t="shared" si="94"/>
        <v/>
      </c>
      <c r="E250" s="328"/>
      <c r="F250" s="329"/>
      <c r="G250" s="330" t="s">
        <v>86</v>
      </c>
      <c r="H250" s="308">
        <f t="shared" si="95"/>
        <v>0</v>
      </c>
      <c r="I250" s="323"/>
      <c r="J250" s="323"/>
      <c r="K250" s="309">
        <f t="shared" si="96"/>
        <v>0</v>
      </c>
      <c r="L250" s="328"/>
      <c r="M250" s="328"/>
      <c r="N250" s="328"/>
      <c r="O250" s="328"/>
      <c r="P250" s="331"/>
      <c r="Q250" s="331"/>
      <c r="R250" s="332"/>
      <c r="S250" s="333"/>
      <c r="T250" s="332"/>
      <c r="U250" s="333"/>
      <c r="V250" s="332"/>
      <c r="W250" s="333"/>
      <c r="X250" s="332"/>
      <c r="Y250" s="333"/>
      <c r="Z250" s="309">
        <f t="shared" si="97"/>
        <v>0</v>
      </c>
      <c r="AA250" s="310">
        <f t="shared" si="98"/>
        <v>0</v>
      </c>
      <c r="AB250" s="334"/>
      <c r="AC250" s="311">
        <f t="shared" si="91"/>
        <v>0</v>
      </c>
      <c r="AD250" s="312">
        <f t="shared" si="99"/>
        <v>0</v>
      </c>
      <c r="AE250" s="335"/>
      <c r="AF250" s="312">
        <f t="shared" si="100"/>
        <v>0</v>
      </c>
      <c r="AG250" s="326"/>
      <c r="AH250" s="313">
        <f t="shared" si="101"/>
        <v>0</v>
      </c>
      <c r="AI250" s="336"/>
      <c r="AJ250" s="313">
        <f t="shared" si="102"/>
        <v>0</v>
      </c>
      <c r="AK250" s="326"/>
      <c r="AL250" s="313">
        <f t="shared" si="103"/>
        <v>0</v>
      </c>
      <c r="AM250" s="345"/>
      <c r="AN250" s="313">
        <f t="shared" si="92"/>
        <v>0</v>
      </c>
      <c r="AO250" s="314">
        <f t="shared" si="104"/>
        <v>0</v>
      </c>
      <c r="AP250" s="315">
        <f>IF(OR(AND(B250="GRUP_A1",IF(IFERROR(MATCH(CONCATENATE("I",Tabel!$N$4),inst_performance,0),0)&gt;0,0,1)),B250="Grup_A5",B250="Grup_B1"),0,(AD250+AF250)*0.1)</f>
        <v>0</v>
      </c>
      <c r="AQ250" s="337"/>
      <c r="AR250" s="339"/>
      <c r="AS250" s="339"/>
      <c r="AT250" s="339"/>
      <c r="AU250" s="339"/>
      <c r="AV250" s="339"/>
      <c r="AW250" s="339"/>
      <c r="AX250" s="339"/>
      <c r="AY250" s="339"/>
      <c r="AZ250" s="339"/>
      <c r="BA250" s="339"/>
      <c r="BB250" s="339"/>
      <c r="BC250" s="339"/>
      <c r="BD250" s="339"/>
      <c r="BE250" s="339"/>
      <c r="BF250" s="339"/>
      <c r="BG250" s="315">
        <f t="shared" si="105"/>
        <v>0</v>
      </c>
      <c r="BH250" s="346">
        <f t="shared" si="106"/>
        <v>0</v>
      </c>
      <c r="BI250" s="315">
        <f t="shared" si="107"/>
        <v>0</v>
      </c>
      <c r="BJ250" s="341"/>
      <c r="BK250" s="315">
        <f t="shared" si="108"/>
        <v>0</v>
      </c>
      <c r="BL250" s="315">
        <f t="shared" si="109"/>
        <v>0</v>
      </c>
      <c r="BM250" s="340"/>
      <c r="BN250" s="342"/>
      <c r="BO250" s="343"/>
      <c r="BP250" s="340"/>
      <c r="BQ250" s="344"/>
      <c r="BR250" s="315">
        <f t="shared" si="110"/>
        <v>0</v>
      </c>
      <c r="BS250" s="344"/>
      <c r="BT250" s="344"/>
      <c r="BU250" s="344"/>
      <c r="BV250" s="344"/>
      <c r="BW250" s="315">
        <f t="shared" si="111"/>
        <v>0</v>
      </c>
      <c r="BX250" s="322"/>
      <c r="BY250" s="316"/>
    </row>
    <row r="251" spans="1:77" x14ac:dyDescent="0.25">
      <c r="A251" s="326"/>
      <c r="B251" s="307" t="str">
        <f t="shared" si="93"/>
        <v/>
      </c>
      <c r="C251" s="327"/>
      <c r="D251" s="307" t="str">
        <f t="shared" si="94"/>
        <v/>
      </c>
      <c r="E251" s="328"/>
      <c r="F251" s="329"/>
      <c r="G251" s="330" t="s">
        <v>86</v>
      </c>
      <c r="H251" s="308">
        <f t="shared" si="95"/>
        <v>0</v>
      </c>
      <c r="I251" s="323"/>
      <c r="J251" s="323"/>
      <c r="K251" s="309">
        <f t="shared" si="96"/>
        <v>0</v>
      </c>
      <c r="L251" s="328"/>
      <c r="M251" s="328"/>
      <c r="N251" s="328"/>
      <c r="O251" s="328"/>
      <c r="P251" s="331"/>
      <c r="Q251" s="331"/>
      <c r="R251" s="332"/>
      <c r="S251" s="333"/>
      <c r="T251" s="332"/>
      <c r="U251" s="333"/>
      <c r="V251" s="332"/>
      <c r="W251" s="333"/>
      <c r="X251" s="332"/>
      <c r="Y251" s="333"/>
      <c r="Z251" s="309">
        <f t="shared" si="97"/>
        <v>0</v>
      </c>
      <c r="AA251" s="310">
        <f t="shared" si="98"/>
        <v>0</v>
      </c>
      <c r="AB251" s="334"/>
      <c r="AC251" s="311">
        <f t="shared" si="91"/>
        <v>0</v>
      </c>
      <c r="AD251" s="312">
        <f t="shared" si="99"/>
        <v>0</v>
      </c>
      <c r="AE251" s="335"/>
      <c r="AF251" s="312">
        <f t="shared" si="100"/>
        <v>0</v>
      </c>
      <c r="AG251" s="326"/>
      <c r="AH251" s="313">
        <f t="shared" si="101"/>
        <v>0</v>
      </c>
      <c r="AI251" s="336"/>
      <c r="AJ251" s="313">
        <f t="shared" si="102"/>
        <v>0</v>
      </c>
      <c r="AK251" s="326"/>
      <c r="AL251" s="313">
        <f t="shared" si="103"/>
        <v>0</v>
      </c>
      <c r="AM251" s="345"/>
      <c r="AN251" s="313">
        <f t="shared" si="92"/>
        <v>0</v>
      </c>
      <c r="AO251" s="314">
        <f t="shared" si="104"/>
        <v>0</v>
      </c>
      <c r="AP251" s="315">
        <f>IF(OR(AND(B251="GRUP_A1",IF(IFERROR(MATCH(CONCATENATE("I",Tabel!$N$4),inst_performance,0),0)&gt;0,0,1)),B251="Grup_A5",B251="Grup_B1"),0,(AD251+AF251)*0.1)</f>
        <v>0</v>
      </c>
      <c r="AQ251" s="337"/>
      <c r="AR251" s="339"/>
      <c r="AS251" s="339"/>
      <c r="AT251" s="339"/>
      <c r="AU251" s="339"/>
      <c r="AV251" s="339"/>
      <c r="AW251" s="339"/>
      <c r="AX251" s="339"/>
      <c r="AY251" s="339"/>
      <c r="AZ251" s="339"/>
      <c r="BA251" s="339"/>
      <c r="BB251" s="339"/>
      <c r="BC251" s="339"/>
      <c r="BD251" s="339"/>
      <c r="BE251" s="339"/>
      <c r="BF251" s="339"/>
      <c r="BG251" s="315">
        <f t="shared" si="105"/>
        <v>0</v>
      </c>
      <c r="BH251" s="346">
        <f t="shared" si="106"/>
        <v>0</v>
      </c>
      <c r="BI251" s="315">
        <f t="shared" si="107"/>
        <v>0</v>
      </c>
      <c r="BJ251" s="341"/>
      <c r="BK251" s="315">
        <f t="shared" si="108"/>
        <v>0</v>
      </c>
      <c r="BL251" s="315">
        <f t="shared" si="109"/>
        <v>0</v>
      </c>
      <c r="BM251" s="340"/>
      <c r="BN251" s="342"/>
      <c r="BO251" s="343"/>
      <c r="BP251" s="340"/>
      <c r="BQ251" s="344"/>
      <c r="BR251" s="315">
        <f t="shared" si="110"/>
        <v>0</v>
      </c>
      <c r="BS251" s="344"/>
      <c r="BT251" s="344"/>
      <c r="BU251" s="344"/>
      <c r="BV251" s="344"/>
      <c r="BW251" s="315">
        <f t="shared" si="111"/>
        <v>0</v>
      </c>
      <c r="BX251" s="322"/>
      <c r="BY251" s="316"/>
    </row>
    <row r="252" spans="1:77" x14ac:dyDescent="0.25">
      <c r="A252" s="326"/>
      <c r="B252" s="307" t="str">
        <f t="shared" si="93"/>
        <v/>
      </c>
      <c r="C252" s="327"/>
      <c r="D252" s="307" t="str">
        <f t="shared" si="94"/>
        <v/>
      </c>
      <c r="E252" s="328"/>
      <c r="F252" s="329"/>
      <c r="G252" s="330" t="s">
        <v>86</v>
      </c>
      <c r="H252" s="308">
        <f t="shared" si="95"/>
        <v>0</v>
      </c>
      <c r="I252" s="323"/>
      <c r="J252" s="323"/>
      <c r="K252" s="309">
        <f t="shared" si="96"/>
        <v>0</v>
      </c>
      <c r="L252" s="328"/>
      <c r="M252" s="328"/>
      <c r="N252" s="328"/>
      <c r="O252" s="328"/>
      <c r="P252" s="331"/>
      <c r="Q252" s="331"/>
      <c r="R252" s="332"/>
      <c r="S252" s="333"/>
      <c r="T252" s="332"/>
      <c r="U252" s="333"/>
      <c r="V252" s="332"/>
      <c r="W252" s="333"/>
      <c r="X252" s="332"/>
      <c r="Y252" s="333"/>
      <c r="Z252" s="309">
        <f t="shared" si="97"/>
        <v>0</v>
      </c>
      <c r="AA252" s="310">
        <f t="shared" si="98"/>
        <v>0</v>
      </c>
      <c r="AB252" s="334"/>
      <c r="AC252" s="311">
        <f t="shared" si="91"/>
        <v>0</v>
      </c>
      <c r="AD252" s="312">
        <f t="shared" si="99"/>
        <v>0</v>
      </c>
      <c r="AE252" s="335"/>
      <c r="AF252" s="312">
        <f t="shared" si="100"/>
        <v>0</v>
      </c>
      <c r="AG252" s="326"/>
      <c r="AH252" s="313">
        <f t="shared" si="101"/>
        <v>0</v>
      </c>
      <c r="AI252" s="336"/>
      <c r="AJ252" s="313">
        <f t="shared" si="102"/>
        <v>0</v>
      </c>
      <c r="AK252" s="326"/>
      <c r="AL252" s="313">
        <f t="shared" si="103"/>
        <v>0</v>
      </c>
      <c r="AM252" s="345"/>
      <c r="AN252" s="313">
        <f t="shared" si="92"/>
        <v>0</v>
      </c>
      <c r="AO252" s="314">
        <f t="shared" si="104"/>
        <v>0</v>
      </c>
      <c r="AP252" s="315">
        <f>IF(OR(AND(B252="GRUP_A1",IF(IFERROR(MATCH(CONCATENATE("I",Tabel!$N$4),inst_performance,0),0)&gt;0,0,1)),B252="Grup_A5",B252="Grup_B1"),0,(AD252+AF252)*0.1)</f>
        <v>0</v>
      </c>
      <c r="AQ252" s="337"/>
      <c r="AR252" s="339"/>
      <c r="AS252" s="339"/>
      <c r="AT252" s="339"/>
      <c r="AU252" s="339"/>
      <c r="AV252" s="339"/>
      <c r="AW252" s="339"/>
      <c r="AX252" s="339"/>
      <c r="AY252" s="339"/>
      <c r="AZ252" s="339"/>
      <c r="BA252" s="339"/>
      <c r="BB252" s="339"/>
      <c r="BC252" s="339"/>
      <c r="BD252" s="339"/>
      <c r="BE252" s="339"/>
      <c r="BF252" s="339"/>
      <c r="BG252" s="315">
        <f t="shared" si="105"/>
        <v>0</v>
      </c>
      <c r="BH252" s="346">
        <f t="shared" si="106"/>
        <v>0</v>
      </c>
      <c r="BI252" s="315">
        <f t="shared" si="107"/>
        <v>0</v>
      </c>
      <c r="BJ252" s="341"/>
      <c r="BK252" s="315">
        <f t="shared" si="108"/>
        <v>0</v>
      </c>
      <c r="BL252" s="315">
        <f t="shared" si="109"/>
        <v>0</v>
      </c>
      <c r="BM252" s="340"/>
      <c r="BN252" s="342"/>
      <c r="BO252" s="343"/>
      <c r="BP252" s="340"/>
      <c r="BQ252" s="344"/>
      <c r="BR252" s="315">
        <f t="shared" si="110"/>
        <v>0</v>
      </c>
      <c r="BS252" s="344"/>
      <c r="BT252" s="344"/>
      <c r="BU252" s="344"/>
      <c r="BV252" s="344"/>
      <c r="BW252" s="315">
        <f t="shared" si="111"/>
        <v>0</v>
      </c>
      <c r="BX252" s="322"/>
      <c r="BY252" s="316"/>
    </row>
    <row r="253" spans="1:77" x14ac:dyDescent="0.25">
      <c r="A253" s="326"/>
      <c r="B253" s="307" t="str">
        <f t="shared" si="93"/>
        <v/>
      </c>
      <c r="C253" s="327"/>
      <c r="D253" s="307" t="str">
        <f t="shared" si="94"/>
        <v/>
      </c>
      <c r="E253" s="328"/>
      <c r="F253" s="329"/>
      <c r="G253" s="330" t="s">
        <v>86</v>
      </c>
      <c r="H253" s="308">
        <f t="shared" si="95"/>
        <v>0</v>
      </c>
      <c r="I253" s="323"/>
      <c r="J253" s="323"/>
      <c r="K253" s="309">
        <f t="shared" si="96"/>
        <v>0</v>
      </c>
      <c r="L253" s="328"/>
      <c r="M253" s="328"/>
      <c r="N253" s="328"/>
      <c r="O253" s="328"/>
      <c r="P253" s="331"/>
      <c r="Q253" s="331"/>
      <c r="R253" s="332"/>
      <c r="S253" s="333"/>
      <c r="T253" s="332"/>
      <c r="U253" s="333"/>
      <c r="V253" s="332"/>
      <c r="W253" s="333"/>
      <c r="X253" s="332"/>
      <c r="Y253" s="333"/>
      <c r="Z253" s="309">
        <f t="shared" si="97"/>
        <v>0</v>
      </c>
      <c r="AA253" s="310">
        <f t="shared" si="98"/>
        <v>0</v>
      </c>
      <c r="AB253" s="334"/>
      <c r="AC253" s="311">
        <f t="shared" si="91"/>
        <v>0</v>
      </c>
      <c r="AD253" s="312">
        <f t="shared" si="99"/>
        <v>0</v>
      </c>
      <c r="AE253" s="335"/>
      <c r="AF253" s="312">
        <f t="shared" si="100"/>
        <v>0</v>
      </c>
      <c r="AG253" s="326"/>
      <c r="AH253" s="313">
        <f t="shared" si="101"/>
        <v>0</v>
      </c>
      <c r="AI253" s="336"/>
      <c r="AJ253" s="313">
        <f t="shared" si="102"/>
        <v>0</v>
      </c>
      <c r="AK253" s="326"/>
      <c r="AL253" s="313">
        <f t="shared" si="103"/>
        <v>0</v>
      </c>
      <c r="AM253" s="345"/>
      <c r="AN253" s="313">
        <f t="shared" si="92"/>
        <v>0</v>
      </c>
      <c r="AO253" s="314">
        <f t="shared" si="104"/>
        <v>0</v>
      </c>
      <c r="AP253" s="315">
        <f>IF(OR(AND(B253="GRUP_A1",IF(IFERROR(MATCH(CONCATENATE("I",Tabel!$N$4),inst_performance,0),0)&gt;0,0,1)),B253="Grup_A5",B253="Grup_B1"),0,(AD253+AF253)*0.1)</f>
        <v>0</v>
      </c>
      <c r="AQ253" s="337"/>
      <c r="AR253" s="339"/>
      <c r="AS253" s="339"/>
      <c r="AT253" s="339"/>
      <c r="AU253" s="339"/>
      <c r="AV253" s="339"/>
      <c r="AW253" s="339"/>
      <c r="AX253" s="339"/>
      <c r="AY253" s="339"/>
      <c r="AZ253" s="339"/>
      <c r="BA253" s="339"/>
      <c r="BB253" s="339"/>
      <c r="BC253" s="339"/>
      <c r="BD253" s="339"/>
      <c r="BE253" s="339"/>
      <c r="BF253" s="339"/>
      <c r="BG253" s="315">
        <f t="shared" si="105"/>
        <v>0</v>
      </c>
      <c r="BH253" s="346">
        <f t="shared" si="106"/>
        <v>0</v>
      </c>
      <c r="BI253" s="315">
        <f t="shared" si="107"/>
        <v>0</v>
      </c>
      <c r="BJ253" s="341"/>
      <c r="BK253" s="315">
        <f t="shared" si="108"/>
        <v>0</v>
      </c>
      <c r="BL253" s="315">
        <f t="shared" si="109"/>
        <v>0</v>
      </c>
      <c r="BM253" s="340"/>
      <c r="BN253" s="342"/>
      <c r="BO253" s="343"/>
      <c r="BP253" s="340"/>
      <c r="BQ253" s="344"/>
      <c r="BR253" s="315">
        <f t="shared" si="110"/>
        <v>0</v>
      </c>
      <c r="BS253" s="344"/>
      <c r="BT253" s="344"/>
      <c r="BU253" s="344"/>
      <c r="BV253" s="344"/>
      <c r="BW253" s="315">
        <f t="shared" si="111"/>
        <v>0</v>
      </c>
      <c r="BX253" s="322"/>
      <c r="BY253" s="316"/>
    </row>
    <row r="254" spans="1:77" x14ac:dyDescent="0.25">
      <c r="A254" s="326"/>
      <c r="B254" s="307" t="str">
        <f t="shared" si="93"/>
        <v/>
      </c>
      <c r="C254" s="327"/>
      <c r="D254" s="307" t="str">
        <f t="shared" si="94"/>
        <v/>
      </c>
      <c r="E254" s="328"/>
      <c r="F254" s="329"/>
      <c r="G254" s="330" t="s">
        <v>86</v>
      </c>
      <c r="H254" s="308">
        <f t="shared" si="95"/>
        <v>0</v>
      </c>
      <c r="I254" s="323"/>
      <c r="J254" s="323"/>
      <c r="K254" s="309">
        <f t="shared" si="96"/>
        <v>0</v>
      </c>
      <c r="L254" s="328"/>
      <c r="M254" s="328"/>
      <c r="N254" s="328"/>
      <c r="O254" s="328"/>
      <c r="P254" s="331"/>
      <c r="Q254" s="331"/>
      <c r="R254" s="332"/>
      <c r="S254" s="333"/>
      <c r="T254" s="332"/>
      <c r="U254" s="333"/>
      <c r="V254" s="332"/>
      <c r="W254" s="333"/>
      <c r="X254" s="332"/>
      <c r="Y254" s="333"/>
      <c r="Z254" s="309">
        <f t="shared" si="97"/>
        <v>0</v>
      </c>
      <c r="AA254" s="310">
        <f t="shared" si="98"/>
        <v>0</v>
      </c>
      <c r="AB254" s="334"/>
      <c r="AC254" s="311">
        <f t="shared" si="91"/>
        <v>0</v>
      </c>
      <c r="AD254" s="312">
        <f t="shared" si="99"/>
        <v>0</v>
      </c>
      <c r="AE254" s="335"/>
      <c r="AF254" s="312">
        <f t="shared" si="100"/>
        <v>0</v>
      </c>
      <c r="AG254" s="326"/>
      <c r="AH254" s="313">
        <f t="shared" si="101"/>
        <v>0</v>
      </c>
      <c r="AI254" s="336"/>
      <c r="AJ254" s="313">
        <f t="shared" si="102"/>
        <v>0</v>
      </c>
      <c r="AK254" s="326"/>
      <c r="AL254" s="313">
        <f t="shared" si="103"/>
        <v>0</v>
      </c>
      <c r="AM254" s="345"/>
      <c r="AN254" s="313">
        <f t="shared" si="92"/>
        <v>0</v>
      </c>
      <c r="AO254" s="314">
        <f t="shared" si="104"/>
        <v>0</v>
      </c>
      <c r="AP254" s="315">
        <f>IF(OR(AND(B254="GRUP_A1",IF(IFERROR(MATCH(CONCATENATE("I",Tabel!$N$4),inst_performance,0),0)&gt;0,0,1)),B254="Grup_A5",B254="Grup_B1"),0,(AD254+AF254)*0.1)</f>
        <v>0</v>
      </c>
      <c r="AQ254" s="337"/>
      <c r="AR254" s="339"/>
      <c r="AS254" s="339"/>
      <c r="AT254" s="339"/>
      <c r="AU254" s="339"/>
      <c r="AV254" s="339"/>
      <c r="AW254" s="339"/>
      <c r="AX254" s="339"/>
      <c r="AY254" s="339"/>
      <c r="AZ254" s="339"/>
      <c r="BA254" s="339"/>
      <c r="BB254" s="339"/>
      <c r="BC254" s="339"/>
      <c r="BD254" s="339"/>
      <c r="BE254" s="339"/>
      <c r="BF254" s="339"/>
      <c r="BG254" s="315">
        <f t="shared" si="105"/>
        <v>0</v>
      </c>
      <c r="BH254" s="346">
        <f t="shared" si="106"/>
        <v>0</v>
      </c>
      <c r="BI254" s="315">
        <f t="shared" si="107"/>
        <v>0</v>
      </c>
      <c r="BJ254" s="341"/>
      <c r="BK254" s="315">
        <f t="shared" si="108"/>
        <v>0</v>
      </c>
      <c r="BL254" s="315">
        <f t="shared" si="109"/>
        <v>0</v>
      </c>
      <c r="BM254" s="340"/>
      <c r="BN254" s="342"/>
      <c r="BO254" s="343"/>
      <c r="BP254" s="340"/>
      <c r="BQ254" s="344"/>
      <c r="BR254" s="315">
        <f t="shared" si="110"/>
        <v>0</v>
      </c>
      <c r="BS254" s="344"/>
      <c r="BT254" s="344"/>
      <c r="BU254" s="344"/>
      <c r="BV254" s="344"/>
      <c r="BW254" s="315">
        <f t="shared" si="111"/>
        <v>0</v>
      </c>
      <c r="BX254" s="322"/>
      <c r="BY254" s="316"/>
    </row>
    <row r="255" spans="1:77" x14ac:dyDescent="0.25">
      <c r="A255" s="326"/>
      <c r="B255" s="307" t="str">
        <f t="shared" si="93"/>
        <v/>
      </c>
      <c r="C255" s="327"/>
      <c r="D255" s="307" t="str">
        <f t="shared" si="94"/>
        <v/>
      </c>
      <c r="E255" s="328"/>
      <c r="F255" s="329"/>
      <c r="G255" s="330" t="s">
        <v>86</v>
      </c>
      <c r="H255" s="308">
        <f t="shared" si="95"/>
        <v>0</v>
      </c>
      <c r="I255" s="323"/>
      <c r="J255" s="323"/>
      <c r="K255" s="309">
        <f t="shared" si="96"/>
        <v>0</v>
      </c>
      <c r="L255" s="328"/>
      <c r="M255" s="328"/>
      <c r="N255" s="328"/>
      <c r="O255" s="328"/>
      <c r="P255" s="331"/>
      <c r="Q255" s="331"/>
      <c r="R255" s="332"/>
      <c r="S255" s="333"/>
      <c r="T255" s="332"/>
      <c r="U255" s="333"/>
      <c r="V255" s="332"/>
      <c r="W255" s="333"/>
      <c r="X255" s="332"/>
      <c r="Y255" s="333"/>
      <c r="Z255" s="309">
        <f t="shared" si="97"/>
        <v>0</v>
      </c>
      <c r="AA255" s="310">
        <f t="shared" si="98"/>
        <v>0</v>
      </c>
      <c r="AB255" s="334"/>
      <c r="AC255" s="311">
        <f t="shared" si="91"/>
        <v>0</v>
      </c>
      <c r="AD255" s="312">
        <f t="shared" si="99"/>
        <v>0</v>
      </c>
      <c r="AE255" s="335"/>
      <c r="AF255" s="312">
        <f t="shared" si="100"/>
        <v>0</v>
      </c>
      <c r="AG255" s="326"/>
      <c r="AH255" s="313">
        <f t="shared" si="101"/>
        <v>0</v>
      </c>
      <c r="AI255" s="336"/>
      <c r="AJ255" s="313">
        <f t="shared" si="102"/>
        <v>0</v>
      </c>
      <c r="AK255" s="326"/>
      <c r="AL255" s="313">
        <f t="shared" si="103"/>
        <v>0</v>
      </c>
      <c r="AM255" s="345"/>
      <c r="AN255" s="313">
        <f t="shared" si="92"/>
        <v>0</v>
      </c>
      <c r="AO255" s="314">
        <f t="shared" si="104"/>
        <v>0</v>
      </c>
      <c r="AP255" s="315">
        <f>IF(OR(AND(B255="GRUP_A1",IF(IFERROR(MATCH(CONCATENATE("I",Tabel!$N$4),inst_performance,0),0)&gt;0,0,1)),B255="Grup_A5",B255="Grup_B1"),0,(AD255+AF255)*0.1)</f>
        <v>0</v>
      </c>
      <c r="AQ255" s="337"/>
      <c r="AR255" s="339"/>
      <c r="AS255" s="339"/>
      <c r="AT255" s="339"/>
      <c r="AU255" s="339"/>
      <c r="AV255" s="339"/>
      <c r="AW255" s="339"/>
      <c r="AX255" s="339"/>
      <c r="AY255" s="339"/>
      <c r="AZ255" s="339"/>
      <c r="BA255" s="339"/>
      <c r="BB255" s="339"/>
      <c r="BC255" s="339"/>
      <c r="BD255" s="339"/>
      <c r="BE255" s="339"/>
      <c r="BF255" s="339"/>
      <c r="BG255" s="315">
        <f t="shared" si="105"/>
        <v>0</v>
      </c>
      <c r="BH255" s="346">
        <f t="shared" si="106"/>
        <v>0</v>
      </c>
      <c r="BI255" s="315">
        <f t="shared" si="107"/>
        <v>0</v>
      </c>
      <c r="BJ255" s="341"/>
      <c r="BK255" s="315">
        <f t="shared" si="108"/>
        <v>0</v>
      </c>
      <c r="BL255" s="315">
        <f t="shared" si="109"/>
        <v>0</v>
      </c>
      <c r="BM255" s="340"/>
      <c r="BN255" s="342"/>
      <c r="BO255" s="343"/>
      <c r="BP255" s="340"/>
      <c r="BQ255" s="344"/>
      <c r="BR255" s="315">
        <f t="shared" si="110"/>
        <v>0</v>
      </c>
      <c r="BS255" s="344"/>
      <c r="BT255" s="344"/>
      <c r="BU255" s="344"/>
      <c r="BV255" s="344"/>
      <c r="BW255" s="315">
        <f t="shared" si="111"/>
        <v>0</v>
      </c>
      <c r="BX255" s="322"/>
      <c r="BY255" s="316"/>
    </row>
    <row r="256" spans="1:77" x14ac:dyDescent="0.25">
      <c r="A256" s="326"/>
      <c r="B256" s="307" t="str">
        <f t="shared" si="93"/>
        <v/>
      </c>
      <c r="C256" s="327"/>
      <c r="D256" s="307" t="str">
        <f t="shared" si="94"/>
        <v/>
      </c>
      <c r="E256" s="328"/>
      <c r="F256" s="329"/>
      <c r="G256" s="330" t="s">
        <v>86</v>
      </c>
      <c r="H256" s="308">
        <f t="shared" si="95"/>
        <v>0</v>
      </c>
      <c r="I256" s="323"/>
      <c r="J256" s="323"/>
      <c r="K256" s="309">
        <f t="shared" si="96"/>
        <v>0</v>
      </c>
      <c r="L256" s="328"/>
      <c r="M256" s="328"/>
      <c r="N256" s="328"/>
      <c r="O256" s="328"/>
      <c r="P256" s="331"/>
      <c r="Q256" s="331"/>
      <c r="R256" s="332"/>
      <c r="S256" s="333"/>
      <c r="T256" s="332"/>
      <c r="U256" s="333"/>
      <c r="V256" s="332"/>
      <c r="W256" s="333"/>
      <c r="X256" s="332"/>
      <c r="Y256" s="333"/>
      <c r="Z256" s="309">
        <f t="shared" si="97"/>
        <v>0</v>
      </c>
      <c r="AA256" s="310">
        <f t="shared" si="98"/>
        <v>0</v>
      </c>
      <c r="AB256" s="334"/>
      <c r="AC256" s="311">
        <f t="shared" si="91"/>
        <v>0</v>
      </c>
      <c r="AD256" s="312">
        <f t="shared" si="99"/>
        <v>0</v>
      </c>
      <c r="AE256" s="335"/>
      <c r="AF256" s="312">
        <f t="shared" si="100"/>
        <v>0</v>
      </c>
      <c r="AG256" s="326"/>
      <c r="AH256" s="313">
        <f t="shared" si="101"/>
        <v>0</v>
      </c>
      <c r="AI256" s="336"/>
      <c r="AJ256" s="313">
        <f t="shared" si="102"/>
        <v>0</v>
      </c>
      <c r="AK256" s="326"/>
      <c r="AL256" s="313">
        <f t="shared" si="103"/>
        <v>0</v>
      </c>
      <c r="AM256" s="345"/>
      <c r="AN256" s="313">
        <f t="shared" si="92"/>
        <v>0</v>
      </c>
      <c r="AO256" s="314">
        <f t="shared" si="104"/>
        <v>0</v>
      </c>
      <c r="AP256" s="315">
        <f>IF(OR(AND(B256="GRUP_A1",IF(IFERROR(MATCH(CONCATENATE("I",Tabel!$N$4),inst_performance,0),0)&gt;0,0,1)),B256="Grup_A5",B256="Grup_B1"),0,(AD256+AF256)*0.1)</f>
        <v>0</v>
      </c>
      <c r="AQ256" s="337"/>
      <c r="AR256" s="339"/>
      <c r="AS256" s="339"/>
      <c r="AT256" s="339"/>
      <c r="AU256" s="339"/>
      <c r="AV256" s="339"/>
      <c r="AW256" s="339"/>
      <c r="AX256" s="339"/>
      <c r="AY256" s="339"/>
      <c r="AZ256" s="339"/>
      <c r="BA256" s="339"/>
      <c r="BB256" s="339"/>
      <c r="BC256" s="339"/>
      <c r="BD256" s="339"/>
      <c r="BE256" s="339"/>
      <c r="BF256" s="339"/>
      <c r="BG256" s="315">
        <f t="shared" si="105"/>
        <v>0</v>
      </c>
      <c r="BH256" s="346">
        <f t="shared" si="106"/>
        <v>0</v>
      </c>
      <c r="BI256" s="315">
        <f t="shared" si="107"/>
        <v>0</v>
      </c>
      <c r="BJ256" s="341"/>
      <c r="BK256" s="315">
        <f t="shared" si="108"/>
        <v>0</v>
      </c>
      <c r="BL256" s="315">
        <f t="shared" si="109"/>
        <v>0</v>
      </c>
      <c r="BM256" s="340"/>
      <c r="BN256" s="342"/>
      <c r="BO256" s="343"/>
      <c r="BP256" s="340"/>
      <c r="BQ256" s="344"/>
      <c r="BR256" s="315">
        <f t="shared" si="110"/>
        <v>0</v>
      </c>
      <c r="BS256" s="344"/>
      <c r="BT256" s="344"/>
      <c r="BU256" s="344"/>
      <c r="BV256" s="344"/>
      <c r="BW256" s="315">
        <f t="shared" si="111"/>
        <v>0</v>
      </c>
      <c r="BX256" s="322"/>
      <c r="BY256" s="316"/>
    </row>
    <row r="257" spans="1:77" x14ac:dyDescent="0.25">
      <c r="A257" s="326"/>
      <c r="B257" s="307" t="str">
        <f t="shared" si="93"/>
        <v/>
      </c>
      <c r="C257" s="327"/>
      <c r="D257" s="307" t="str">
        <f t="shared" si="94"/>
        <v/>
      </c>
      <c r="E257" s="328"/>
      <c r="F257" s="329"/>
      <c r="G257" s="330" t="s">
        <v>86</v>
      </c>
      <c r="H257" s="308">
        <f t="shared" si="95"/>
        <v>0</v>
      </c>
      <c r="I257" s="323"/>
      <c r="J257" s="323"/>
      <c r="K257" s="309">
        <f t="shared" si="96"/>
        <v>0</v>
      </c>
      <c r="L257" s="328"/>
      <c r="M257" s="328"/>
      <c r="N257" s="328"/>
      <c r="O257" s="328"/>
      <c r="P257" s="331"/>
      <c r="Q257" s="331"/>
      <c r="R257" s="332"/>
      <c r="S257" s="333"/>
      <c r="T257" s="332"/>
      <c r="U257" s="333"/>
      <c r="V257" s="332"/>
      <c r="W257" s="333"/>
      <c r="X257" s="332"/>
      <c r="Y257" s="333"/>
      <c r="Z257" s="309">
        <f t="shared" si="97"/>
        <v>0</v>
      </c>
      <c r="AA257" s="310">
        <f t="shared" si="98"/>
        <v>0</v>
      </c>
      <c r="AB257" s="334"/>
      <c r="AC257" s="311">
        <f t="shared" si="91"/>
        <v>0</v>
      </c>
      <c r="AD257" s="312">
        <f t="shared" si="99"/>
        <v>0</v>
      </c>
      <c r="AE257" s="335"/>
      <c r="AF257" s="312">
        <f t="shared" si="100"/>
        <v>0</v>
      </c>
      <c r="AG257" s="326"/>
      <c r="AH257" s="313">
        <f t="shared" si="101"/>
        <v>0</v>
      </c>
      <c r="AI257" s="336"/>
      <c r="AJ257" s="313">
        <f t="shared" si="102"/>
        <v>0</v>
      </c>
      <c r="AK257" s="326"/>
      <c r="AL257" s="313">
        <f t="shared" si="103"/>
        <v>0</v>
      </c>
      <c r="AM257" s="345"/>
      <c r="AN257" s="313">
        <f t="shared" si="92"/>
        <v>0</v>
      </c>
      <c r="AO257" s="314">
        <f t="shared" si="104"/>
        <v>0</v>
      </c>
      <c r="AP257" s="315">
        <f>IF(OR(AND(B257="GRUP_A1",IF(IFERROR(MATCH(CONCATENATE("I",Tabel!$N$4),inst_performance,0),0)&gt;0,0,1)),B257="Grup_A5",B257="Grup_B1"),0,(AD257+AF257)*0.1)</f>
        <v>0</v>
      </c>
      <c r="AQ257" s="337"/>
      <c r="AR257" s="339"/>
      <c r="AS257" s="339"/>
      <c r="AT257" s="339"/>
      <c r="AU257" s="339"/>
      <c r="AV257" s="339"/>
      <c r="AW257" s="339"/>
      <c r="AX257" s="339"/>
      <c r="AY257" s="339"/>
      <c r="AZ257" s="339"/>
      <c r="BA257" s="339"/>
      <c r="BB257" s="339"/>
      <c r="BC257" s="339"/>
      <c r="BD257" s="339"/>
      <c r="BE257" s="339"/>
      <c r="BF257" s="339"/>
      <c r="BG257" s="315">
        <f t="shared" si="105"/>
        <v>0</v>
      </c>
      <c r="BH257" s="346">
        <f t="shared" si="106"/>
        <v>0</v>
      </c>
      <c r="BI257" s="315">
        <f t="shared" si="107"/>
        <v>0</v>
      </c>
      <c r="BJ257" s="341"/>
      <c r="BK257" s="315">
        <f t="shared" si="108"/>
        <v>0</v>
      </c>
      <c r="BL257" s="315">
        <f t="shared" si="109"/>
        <v>0</v>
      </c>
      <c r="BM257" s="340"/>
      <c r="BN257" s="342"/>
      <c r="BO257" s="343"/>
      <c r="BP257" s="340"/>
      <c r="BQ257" s="344"/>
      <c r="BR257" s="315">
        <f t="shared" si="110"/>
        <v>0</v>
      </c>
      <c r="BS257" s="344"/>
      <c r="BT257" s="344"/>
      <c r="BU257" s="344"/>
      <c r="BV257" s="344"/>
      <c r="BW257" s="315">
        <f t="shared" si="111"/>
        <v>0</v>
      </c>
      <c r="BX257" s="322"/>
      <c r="BY257" s="316"/>
    </row>
    <row r="258" spans="1:77" x14ac:dyDescent="0.25">
      <c r="A258" s="326"/>
      <c r="B258" s="307" t="str">
        <f t="shared" si="93"/>
        <v/>
      </c>
      <c r="C258" s="327"/>
      <c r="D258" s="307" t="str">
        <f t="shared" si="94"/>
        <v/>
      </c>
      <c r="E258" s="328"/>
      <c r="F258" s="329"/>
      <c r="G258" s="330" t="s">
        <v>86</v>
      </c>
      <c r="H258" s="308">
        <f t="shared" si="95"/>
        <v>0</v>
      </c>
      <c r="I258" s="323"/>
      <c r="J258" s="323"/>
      <c r="K258" s="309">
        <f t="shared" si="96"/>
        <v>0</v>
      </c>
      <c r="L258" s="328"/>
      <c r="M258" s="328"/>
      <c r="N258" s="328"/>
      <c r="O258" s="328"/>
      <c r="P258" s="331"/>
      <c r="Q258" s="331"/>
      <c r="R258" s="332"/>
      <c r="S258" s="333"/>
      <c r="T258" s="332"/>
      <c r="U258" s="333"/>
      <c r="V258" s="332"/>
      <c r="W258" s="333"/>
      <c r="X258" s="332"/>
      <c r="Y258" s="333"/>
      <c r="Z258" s="309">
        <f t="shared" si="97"/>
        <v>0</v>
      </c>
      <c r="AA258" s="310">
        <f t="shared" si="98"/>
        <v>0</v>
      </c>
      <c r="AB258" s="334"/>
      <c r="AC258" s="311">
        <f t="shared" si="91"/>
        <v>0</v>
      </c>
      <c r="AD258" s="312">
        <f t="shared" si="99"/>
        <v>0</v>
      </c>
      <c r="AE258" s="335"/>
      <c r="AF258" s="312">
        <f t="shared" si="100"/>
        <v>0</v>
      </c>
      <c r="AG258" s="326"/>
      <c r="AH258" s="313">
        <f t="shared" si="101"/>
        <v>0</v>
      </c>
      <c r="AI258" s="336"/>
      <c r="AJ258" s="313">
        <f t="shared" si="102"/>
        <v>0</v>
      </c>
      <c r="AK258" s="326"/>
      <c r="AL258" s="313">
        <f t="shared" si="103"/>
        <v>0</v>
      </c>
      <c r="AM258" s="345"/>
      <c r="AN258" s="313">
        <f t="shared" si="92"/>
        <v>0</v>
      </c>
      <c r="AO258" s="314">
        <f t="shared" si="104"/>
        <v>0</v>
      </c>
      <c r="AP258" s="315">
        <f>IF(OR(AND(B258="GRUP_A1",IF(IFERROR(MATCH(CONCATENATE("I",Tabel!$N$4),inst_performance,0),0)&gt;0,0,1)),B258="Grup_A5",B258="Grup_B1"),0,(AD258+AF258)*0.1)</f>
        <v>0</v>
      </c>
      <c r="AQ258" s="337"/>
      <c r="AR258" s="339"/>
      <c r="AS258" s="339"/>
      <c r="AT258" s="339"/>
      <c r="AU258" s="339"/>
      <c r="AV258" s="339"/>
      <c r="AW258" s="339"/>
      <c r="AX258" s="339"/>
      <c r="AY258" s="339"/>
      <c r="AZ258" s="339"/>
      <c r="BA258" s="339"/>
      <c r="BB258" s="339"/>
      <c r="BC258" s="339"/>
      <c r="BD258" s="339"/>
      <c r="BE258" s="339"/>
      <c r="BF258" s="339"/>
      <c r="BG258" s="315">
        <f t="shared" si="105"/>
        <v>0</v>
      </c>
      <c r="BH258" s="346">
        <f t="shared" si="106"/>
        <v>0</v>
      </c>
      <c r="BI258" s="315">
        <f t="shared" si="107"/>
        <v>0</v>
      </c>
      <c r="BJ258" s="341"/>
      <c r="BK258" s="315">
        <f t="shared" si="108"/>
        <v>0</v>
      </c>
      <c r="BL258" s="315">
        <f t="shared" si="109"/>
        <v>0</v>
      </c>
      <c r="BM258" s="340"/>
      <c r="BN258" s="342"/>
      <c r="BO258" s="343"/>
      <c r="BP258" s="340"/>
      <c r="BQ258" s="344"/>
      <c r="BR258" s="315">
        <f t="shared" si="110"/>
        <v>0</v>
      </c>
      <c r="BS258" s="344"/>
      <c r="BT258" s="344"/>
      <c r="BU258" s="344"/>
      <c r="BV258" s="344"/>
      <c r="BW258" s="315">
        <f t="shared" si="111"/>
        <v>0</v>
      </c>
      <c r="BX258" s="322"/>
      <c r="BY258" s="316"/>
    </row>
    <row r="259" spans="1:77" x14ac:dyDescent="0.25">
      <c r="A259" s="326"/>
      <c r="B259" s="307" t="str">
        <f t="shared" si="93"/>
        <v/>
      </c>
      <c r="C259" s="327"/>
      <c r="D259" s="307" t="str">
        <f t="shared" si="94"/>
        <v/>
      </c>
      <c r="E259" s="328"/>
      <c r="F259" s="329"/>
      <c r="G259" s="330" t="s">
        <v>86</v>
      </c>
      <c r="H259" s="308">
        <f t="shared" si="95"/>
        <v>0</v>
      </c>
      <c r="I259" s="323"/>
      <c r="J259" s="323"/>
      <c r="K259" s="309">
        <f t="shared" si="96"/>
        <v>0</v>
      </c>
      <c r="L259" s="328"/>
      <c r="M259" s="328"/>
      <c r="N259" s="328"/>
      <c r="O259" s="328"/>
      <c r="P259" s="331"/>
      <c r="Q259" s="331"/>
      <c r="R259" s="332"/>
      <c r="S259" s="333"/>
      <c r="T259" s="332"/>
      <c r="U259" s="333"/>
      <c r="V259" s="332"/>
      <c r="W259" s="333"/>
      <c r="X259" s="332"/>
      <c r="Y259" s="333"/>
      <c r="Z259" s="309">
        <f t="shared" si="97"/>
        <v>0</v>
      </c>
      <c r="AA259" s="310">
        <f t="shared" si="98"/>
        <v>0</v>
      </c>
      <c r="AB259" s="334"/>
      <c r="AC259" s="311">
        <f t="shared" si="91"/>
        <v>0</v>
      </c>
      <c r="AD259" s="312">
        <f t="shared" si="99"/>
        <v>0</v>
      </c>
      <c r="AE259" s="335"/>
      <c r="AF259" s="312">
        <f t="shared" si="100"/>
        <v>0</v>
      </c>
      <c r="AG259" s="326"/>
      <c r="AH259" s="313">
        <f t="shared" si="101"/>
        <v>0</v>
      </c>
      <c r="AI259" s="336"/>
      <c r="AJ259" s="313">
        <f t="shared" si="102"/>
        <v>0</v>
      </c>
      <c r="AK259" s="326"/>
      <c r="AL259" s="313">
        <f t="shared" si="103"/>
        <v>0</v>
      </c>
      <c r="AM259" s="345"/>
      <c r="AN259" s="313">
        <f t="shared" si="92"/>
        <v>0</v>
      </c>
      <c r="AO259" s="314">
        <f t="shared" si="104"/>
        <v>0</v>
      </c>
      <c r="AP259" s="315">
        <f>IF(OR(AND(B259="GRUP_A1",IF(IFERROR(MATCH(CONCATENATE("I",Tabel!$N$4),inst_performance,0),0)&gt;0,0,1)),B259="Grup_A5",B259="Grup_B1"),0,(AD259+AF259)*0.1)</f>
        <v>0</v>
      </c>
      <c r="AQ259" s="337"/>
      <c r="AR259" s="339"/>
      <c r="AS259" s="339"/>
      <c r="AT259" s="339"/>
      <c r="AU259" s="339"/>
      <c r="AV259" s="339"/>
      <c r="AW259" s="339"/>
      <c r="AX259" s="339"/>
      <c r="AY259" s="339"/>
      <c r="AZ259" s="339"/>
      <c r="BA259" s="339"/>
      <c r="BB259" s="339"/>
      <c r="BC259" s="339"/>
      <c r="BD259" s="339"/>
      <c r="BE259" s="339"/>
      <c r="BF259" s="339"/>
      <c r="BG259" s="315">
        <f t="shared" si="105"/>
        <v>0</v>
      </c>
      <c r="BH259" s="346">
        <f t="shared" si="106"/>
        <v>0</v>
      </c>
      <c r="BI259" s="315">
        <f t="shared" si="107"/>
        <v>0</v>
      </c>
      <c r="BJ259" s="341"/>
      <c r="BK259" s="315">
        <f t="shared" si="108"/>
        <v>0</v>
      </c>
      <c r="BL259" s="315">
        <f t="shared" si="109"/>
        <v>0</v>
      </c>
      <c r="BM259" s="340"/>
      <c r="BN259" s="342"/>
      <c r="BO259" s="343"/>
      <c r="BP259" s="340"/>
      <c r="BQ259" s="344"/>
      <c r="BR259" s="315">
        <f t="shared" si="110"/>
        <v>0</v>
      </c>
      <c r="BS259" s="344"/>
      <c r="BT259" s="344"/>
      <c r="BU259" s="344"/>
      <c r="BV259" s="344"/>
      <c r="BW259" s="315">
        <f t="shared" si="111"/>
        <v>0</v>
      </c>
      <c r="BX259" s="322"/>
      <c r="BY259" s="316"/>
    </row>
    <row r="260" spans="1:77" x14ac:dyDescent="0.25">
      <c r="A260" s="326"/>
      <c r="B260" s="307" t="str">
        <f t="shared" si="93"/>
        <v/>
      </c>
      <c r="C260" s="327"/>
      <c r="D260" s="307" t="str">
        <f t="shared" si="94"/>
        <v/>
      </c>
      <c r="E260" s="328"/>
      <c r="F260" s="329"/>
      <c r="G260" s="330" t="s">
        <v>86</v>
      </c>
      <c r="H260" s="308">
        <f t="shared" si="95"/>
        <v>0</v>
      </c>
      <c r="I260" s="323"/>
      <c r="J260" s="323"/>
      <c r="K260" s="309">
        <f t="shared" si="96"/>
        <v>0</v>
      </c>
      <c r="L260" s="328"/>
      <c r="M260" s="328"/>
      <c r="N260" s="328"/>
      <c r="O260" s="328"/>
      <c r="P260" s="331"/>
      <c r="Q260" s="331"/>
      <c r="R260" s="332"/>
      <c r="S260" s="333"/>
      <c r="T260" s="332"/>
      <c r="U260" s="333"/>
      <c r="V260" s="332"/>
      <c r="W260" s="333"/>
      <c r="X260" s="332"/>
      <c r="Y260" s="333"/>
      <c r="Z260" s="309">
        <f t="shared" si="97"/>
        <v>0</v>
      </c>
      <c r="AA260" s="310">
        <f t="shared" si="98"/>
        <v>0</v>
      </c>
      <c r="AB260" s="334"/>
      <c r="AC260" s="311">
        <f t="shared" si="91"/>
        <v>0</v>
      </c>
      <c r="AD260" s="312">
        <f t="shared" si="99"/>
        <v>0</v>
      </c>
      <c r="AE260" s="335"/>
      <c r="AF260" s="312">
        <f t="shared" si="100"/>
        <v>0</v>
      </c>
      <c r="AG260" s="326"/>
      <c r="AH260" s="313">
        <f t="shared" si="101"/>
        <v>0</v>
      </c>
      <c r="AI260" s="336"/>
      <c r="AJ260" s="313">
        <f t="shared" si="102"/>
        <v>0</v>
      </c>
      <c r="AK260" s="326"/>
      <c r="AL260" s="313">
        <f t="shared" si="103"/>
        <v>0</v>
      </c>
      <c r="AM260" s="345"/>
      <c r="AN260" s="313">
        <f t="shared" si="92"/>
        <v>0</v>
      </c>
      <c r="AO260" s="314">
        <f t="shared" si="104"/>
        <v>0</v>
      </c>
      <c r="AP260" s="315">
        <f>IF(OR(AND(B260="GRUP_A1",IF(IFERROR(MATCH(CONCATENATE("I",Tabel!$N$4),inst_performance,0),0)&gt;0,0,1)),B260="Grup_A5",B260="Grup_B1"),0,(AD260+AF260)*0.1)</f>
        <v>0</v>
      </c>
      <c r="AQ260" s="337"/>
      <c r="AR260" s="339"/>
      <c r="AS260" s="339"/>
      <c r="AT260" s="339"/>
      <c r="AU260" s="339"/>
      <c r="AV260" s="339"/>
      <c r="AW260" s="339"/>
      <c r="AX260" s="339"/>
      <c r="AY260" s="339"/>
      <c r="AZ260" s="339"/>
      <c r="BA260" s="339"/>
      <c r="BB260" s="339"/>
      <c r="BC260" s="339"/>
      <c r="BD260" s="339"/>
      <c r="BE260" s="339"/>
      <c r="BF260" s="339"/>
      <c r="BG260" s="315">
        <f t="shared" si="105"/>
        <v>0</v>
      </c>
      <c r="BH260" s="346">
        <f t="shared" si="106"/>
        <v>0</v>
      </c>
      <c r="BI260" s="315">
        <f t="shared" si="107"/>
        <v>0</v>
      </c>
      <c r="BJ260" s="341"/>
      <c r="BK260" s="315">
        <f t="shared" si="108"/>
        <v>0</v>
      </c>
      <c r="BL260" s="315">
        <f t="shared" si="109"/>
        <v>0</v>
      </c>
      <c r="BM260" s="340"/>
      <c r="BN260" s="342"/>
      <c r="BO260" s="343"/>
      <c r="BP260" s="340"/>
      <c r="BQ260" s="344"/>
      <c r="BR260" s="315">
        <f t="shared" si="110"/>
        <v>0</v>
      </c>
      <c r="BS260" s="344"/>
      <c r="BT260" s="344"/>
      <c r="BU260" s="344"/>
      <c r="BV260" s="344"/>
      <c r="BW260" s="315">
        <f t="shared" si="111"/>
        <v>0</v>
      </c>
      <c r="BX260" s="322"/>
      <c r="BY260" s="316"/>
    </row>
    <row r="261" spans="1:77" x14ac:dyDescent="0.25">
      <c r="A261" s="326"/>
      <c r="B261" s="307" t="str">
        <f t="shared" si="93"/>
        <v/>
      </c>
      <c r="C261" s="327"/>
      <c r="D261" s="307" t="str">
        <f t="shared" si="94"/>
        <v/>
      </c>
      <c r="E261" s="328"/>
      <c r="F261" s="329"/>
      <c r="G261" s="330" t="s">
        <v>86</v>
      </c>
      <c r="H261" s="308">
        <f t="shared" si="95"/>
        <v>0</v>
      </c>
      <c r="I261" s="323"/>
      <c r="J261" s="323"/>
      <c r="K261" s="309">
        <f t="shared" si="96"/>
        <v>0</v>
      </c>
      <c r="L261" s="328"/>
      <c r="M261" s="328"/>
      <c r="N261" s="328"/>
      <c r="O261" s="328"/>
      <c r="P261" s="331"/>
      <c r="Q261" s="331"/>
      <c r="R261" s="332"/>
      <c r="S261" s="333"/>
      <c r="T261" s="332"/>
      <c r="U261" s="333"/>
      <c r="V261" s="332"/>
      <c r="W261" s="333"/>
      <c r="X261" s="332"/>
      <c r="Y261" s="333"/>
      <c r="Z261" s="309">
        <f t="shared" si="97"/>
        <v>0</v>
      </c>
      <c r="AA261" s="310">
        <f t="shared" si="98"/>
        <v>0</v>
      </c>
      <c r="AB261" s="334"/>
      <c r="AC261" s="311">
        <f t="shared" si="91"/>
        <v>0</v>
      </c>
      <c r="AD261" s="312">
        <f t="shared" si="99"/>
        <v>0</v>
      </c>
      <c r="AE261" s="335"/>
      <c r="AF261" s="312">
        <f t="shared" si="100"/>
        <v>0</v>
      </c>
      <c r="AG261" s="326"/>
      <c r="AH261" s="313">
        <f t="shared" si="101"/>
        <v>0</v>
      </c>
      <c r="AI261" s="336"/>
      <c r="AJ261" s="313">
        <f t="shared" si="102"/>
        <v>0</v>
      </c>
      <c r="AK261" s="326"/>
      <c r="AL261" s="313">
        <f t="shared" si="103"/>
        <v>0</v>
      </c>
      <c r="AM261" s="345"/>
      <c r="AN261" s="313">
        <f t="shared" si="92"/>
        <v>0</v>
      </c>
      <c r="AO261" s="314">
        <f t="shared" si="104"/>
        <v>0</v>
      </c>
      <c r="AP261" s="315">
        <f>IF(OR(AND(B261="GRUP_A1",IF(IFERROR(MATCH(CONCATENATE("I",Tabel!$N$4),inst_performance,0),0)&gt;0,0,1)),B261="Grup_A5",B261="Grup_B1"),0,(AD261+AF261)*0.1)</f>
        <v>0</v>
      </c>
      <c r="AQ261" s="337"/>
      <c r="AR261" s="339"/>
      <c r="AS261" s="339"/>
      <c r="AT261" s="339"/>
      <c r="AU261" s="339"/>
      <c r="AV261" s="339"/>
      <c r="AW261" s="339"/>
      <c r="AX261" s="339"/>
      <c r="AY261" s="339"/>
      <c r="AZ261" s="339"/>
      <c r="BA261" s="339"/>
      <c r="BB261" s="339"/>
      <c r="BC261" s="339"/>
      <c r="BD261" s="339"/>
      <c r="BE261" s="339"/>
      <c r="BF261" s="339"/>
      <c r="BG261" s="315">
        <f t="shared" si="105"/>
        <v>0</v>
      </c>
      <c r="BH261" s="346">
        <f t="shared" si="106"/>
        <v>0</v>
      </c>
      <c r="BI261" s="315">
        <f t="shared" si="107"/>
        <v>0</v>
      </c>
      <c r="BJ261" s="341"/>
      <c r="BK261" s="315">
        <f t="shared" si="108"/>
        <v>0</v>
      </c>
      <c r="BL261" s="315">
        <f t="shared" si="109"/>
        <v>0</v>
      </c>
      <c r="BM261" s="340"/>
      <c r="BN261" s="342"/>
      <c r="BO261" s="343"/>
      <c r="BP261" s="340"/>
      <c r="BQ261" s="344"/>
      <c r="BR261" s="315">
        <f t="shared" si="110"/>
        <v>0</v>
      </c>
      <c r="BS261" s="344"/>
      <c r="BT261" s="344"/>
      <c r="BU261" s="344"/>
      <c r="BV261" s="344"/>
      <c r="BW261" s="315">
        <f t="shared" si="111"/>
        <v>0</v>
      </c>
      <c r="BX261" s="322"/>
      <c r="BY261" s="316"/>
    </row>
    <row r="262" spans="1:77" x14ac:dyDescent="0.25">
      <c r="A262" s="326"/>
      <c r="B262" s="307" t="str">
        <f t="shared" si="93"/>
        <v/>
      </c>
      <c r="C262" s="327"/>
      <c r="D262" s="307" t="str">
        <f t="shared" si="94"/>
        <v/>
      </c>
      <c r="E262" s="328"/>
      <c r="F262" s="329"/>
      <c r="G262" s="330" t="s">
        <v>86</v>
      </c>
      <c r="H262" s="308">
        <f t="shared" si="95"/>
        <v>0</v>
      </c>
      <c r="I262" s="323"/>
      <c r="J262" s="323"/>
      <c r="K262" s="309">
        <f t="shared" si="96"/>
        <v>0</v>
      </c>
      <c r="L262" s="328"/>
      <c r="M262" s="328"/>
      <c r="N262" s="328"/>
      <c r="O262" s="328"/>
      <c r="P262" s="331"/>
      <c r="Q262" s="331"/>
      <c r="R262" s="332"/>
      <c r="S262" s="333"/>
      <c r="T262" s="332"/>
      <c r="U262" s="333"/>
      <c r="V262" s="332"/>
      <c r="W262" s="333"/>
      <c r="X262" s="332"/>
      <c r="Y262" s="333"/>
      <c r="Z262" s="309">
        <f t="shared" si="97"/>
        <v>0</v>
      </c>
      <c r="AA262" s="310">
        <f t="shared" si="98"/>
        <v>0</v>
      </c>
      <c r="AB262" s="334"/>
      <c r="AC262" s="311">
        <f t="shared" si="91"/>
        <v>0</v>
      </c>
      <c r="AD262" s="312">
        <f t="shared" si="99"/>
        <v>0</v>
      </c>
      <c r="AE262" s="335"/>
      <c r="AF262" s="312">
        <f t="shared" si="100"/>
        <v>0</v>
      </c>
      <c r="AG262" s="326"/>
      <c r="AH262" s="313">
        <f t="shared" si="101"/>
        <v>0</v>
      </c>
      <c r="AI262" s="336"/>
      <c r="AJ262" s="313">
        <f t="shared" si="102"/>
        <v>0</v>
      </c>
      <c r="AK262" s="326"/>
      <c r="AL262" s="313">
        <f t="shared" si="103"/>
        <v>0</v>
      </c>
      <c r="AM262" s="345"/>
      <c r="AN262" s="313">
        <f t="shared" si="92"/>
        <v>0</v>
      </c>
      <c r="AO262" s="314">
        <f t="shared" si="104"/>
        <v>0</v>
      </c>
      <c r="AP262" s="315">
        <f>IF(OR(AND(B262="GRUP_A1",IF(IFERROR(MATCH(CONCATENATE("I",Tabel!$N$4),inst_performance,0),0)&gt;0,0,1)),B262="Grup_A5",B262="Grup_B1"),0,(AD262+AF262)*0.1)</f>
        <v>0</v>
      </c>
      <c r="AQ262" s="337"/>
      <c r="AR262" s="339"/>
      <c r="AS262" s="339"/>
      <c r="AT262" s="339"/>
      <c r="AU262" s="339"/>
      <c r="AV262" s="339"/>
      <c r="AW262" s="339"/>
      <c r="AX262" s="339"/>
      <c r="AY262" s="339"/>
      <c r="AZ262" s="339"/>
      <c r="BA262" s="339"/>
      <c r="BB262" s="339"/>
      <c r="BC262" s="339"/>
      <c r="BD262" s="339"/>
      <c r="BE262" s="339"/>
      <c r="BF262" s="339"/>
      <c r="BG262" s="315">
        <f t="shared" si="105"/>
        <v>0</v>
      </c>
      <c r="BH262" s="346">
        <f t="shared" si="106"/>
        <v>0</v>
      </c>
      <c r="BI262" s="315">
        <f t="shared" si="107"/>
        <v>0</v>
      </c>
      <c r="BJ262" s="341"/>
      <c r="BK262" s="315">
        <f t="shared" si="108"/>
        <v>0</v>
      </c>
      <c r="BL262" s="315">
        <f t="shared" si="109"/>
        <v>0</v>
      </c>
      <c r="BM262" s="340"/>
      <c r="BN262" s="342"/>
      <c r="BO262" s="343"/>
      <c r="BP262" s="340"/>
      <c r="BQ262" s="344"/>
      <c r="BR262" s="315">
        <f t="shared" si="110"/>
        <v>0</v>
      </c>
      <c r="BS262" s="344"/>
      <c r="BT262" s="344"/>
      <c r="BU262" s="344"/>
      <c r="BV262" s="344"/>
      <c r="BW262" s="315">
        <f t="shared" si="111"/>
        <v>0</v>
      </c>
      <c r="BX262" s="322"/>
      <c r="BY262" s="316"/>
    </row>
    <row r="263" spans="1:77" x14ac:dyDescent="0.25">
      <c r="A263" s="326"/>
      <c r="B263" s="307" t="str">
        <f t="shared" si="93"/>
        <v/>
      </c>
      <c r="C263" s="327"/>
      <c r="D263" s="307" t="str">
        <f t="shared" si="94"/>
        <v/>
      </c>
      <c r="E263" s="328"/>
      <c r="F263" s="329"/>
      <c r="G263" s="330" t="s">
        <v>86</v>
      </c>
      <c r="H263" s="308">
        <f t="shared" si="95"/>
        <v>0</v>
      </c>
      <c r="I263" s="323"/>
      <c r="J263" s="323"/>
      <c r="K263" s="309">
        <f t="shared" si="96"/>
        <v>0</v>
      </c>
      <c r="L263" s="328"/>
      <c r="M263" s="328"/>
      <c r="N263" s="328"/>
      <c r="O263" s="328"/>
      <c r="P263" s="331"/>
      <c r="Q263" s="331"/>
      <c r="R263" s="332"/>
      <c r="S263" s="333"/>
      <c r="T263" s="332"/>
      <c r="U263" s="333"/>
      <c r="V263" s="332"/>
      <c r="W263" s="333"/>
      <c r="X263" s="332"/>
      <c r="Y263" s="333"/>
      <c r="Z263" s="309">
        <f t="shared" si="97"/>
        <v>0</v>
      </c>
      <c r="AA263" s="310">
        <f t="shared" si="98"/>
        <v>0</v>
      </c>
      <c r="AB263" s="334"/>
      <c r="AC263" s="311">
        <f t="shared" si="91"/>
        <v>0</v>
      </c>
      <c r="AD263" s="312">
        <f t="shared" si="99"/>
        <v>0</v>
      </c>
      <c r="AE263" s="335"/>
      <c r="AF263" s="312">
        <f t="shared" si="100"/>
        <v>0</v>
      </c>
      <c r="AG263" s="326"/>
      <c r="AH263" s="313">
        <f t="shared" si="101"/>
        <v>0</v>
      </c>
      <c r="AI263" s="336"/>
      <c r="AJ263" s="313">
        <f t="shared" si="102"/>
        <v>0</v>
      </c>
      <c r="AK263" s="326"/>
      <c r="AL263" s="313">
        <f t="shared" si="103"/>
        <v>0</v>
      </c>
      <c r="AM263" s="345"/>
      <c r="AN263" s="313">
        <f t="shared" si="92"/>
        <v>0</v>
      </c>
      <c r="AO263" s="314">
        <f t="shared" si="104"/>
        <v>0</v>
      </c>
      <c r="AP263" s="315">
        <f>IF(OR(AND(B263="GRUP_A1",IF(IFERROR(MATCH(CONCATENATE("I",Tabel!$N$4),inst_performance,0),0)&gt;0,0,1)),B263="Grup_A5",B263="Grup_B1"),0,(AD263+AF263)*0.1)</f>
        <v>0</v>
      </c>
      <c r="AQ263" s="337"/>
      <c r="AR263" s="339"/>
      <c r="AS263" s="339"/>
      <c r="AT263" s="339"/>
      <c r="AU263" s="339"/>
      <c r="AV263" s="339"/>
      <c r="AW263" s="339"/>
      <c r="AX263" s="339"/>
      <c r="AY263" s="339"/>
      <c r="AZ263" s="339"/>
      <c r="BA263" s="339"/>
      <c r="BB263" s="339"/>
      <c r="BC263" s="339"/>
      <c r="BD263" s="339"/>
      <c r="BE263" s="339"/>
      <c r="BF263" s="339"/>
      <c r="BG263" s="315">
        <f t="shared" si="105"/>
        <v>0</v>
      </c>
      <c r="BH263" s="346">
        <f t="shared" si="106"/>
        <v>0</v>
      </c>
      <c r="BI263" s="315">
        <f t="shared" si="107"/>
        <v>0</v>
      </c>
      <c r="BJ263" s="341"/>
      <c r="BK263" s="315">
        <f t="shared" si="108"/>
        <v>0</v>
      </c>
      <c r="BL263" s="315">
        <f t="shared" si="109"/>
        <v>0</v>
      </c>
      <c r="BM263" s="340"/>
      <c r="BN263" s="342"/>
      <c r="BO263" s="343"/>
      <c r="BP263" s="340"/>
      <c r="BQ263" s="344"/>
      <c r="BR263" s="315">
        <f t="shared" si="110"/>
        <v>0</v>
      </c>
      <c r="BS263" s="344"/>
      <c r="BT263" s="344"/>
      <c r="BU263" s="344"/>
      <c r="BV263" s="344"/>
      <c r="BW263" s="315">
        <f t="shared" si="111"/>
        <v>0</v>
      </c>
      <c r="BX263" s="322"/>
      <c r="BY263" s="316"/>
    </row>
    <row r="264" spans="1:77" x14ac:dyDescent="0.25">
      <c r="A264" s="326"/>
      <c r="B264" s="307" t="str">
        <f t="shared" si="93"/>
        <v/>
      </c>
      <c r="C264" s="327"/>
      <c r="D264" s="307" t="str">
        <f t="shared" si="94"/>
        <v/>
      </c>
      <c r="E264" s="328"/>
      <c r="F264" s="329"/>
      <c r="G264" s="330" t="s">
        <v>86</v>
      </c>
      <c r="H264" s="308">
        <f t="shared" si="95"/>
        <v>0</v>
      </c>
      <c r="I264" s="323"/>
      <c r="J264" s="323"/>
      <c r="K264" s="309">
        <f t="shared" si="96"/>
        <v>0</v>
      </c>
      <c r="L264" s="328"/>
      <c r="M264" s="328"/>
      <c r="N264" s="328"/>
      <c r="O264" s="328"/>
      <c r="P264" s="331"/>
      <c r="Q264" s="331"/>
      <c r="R264" s="332"/>
      <c r="S264" s="333"/>
      <c r="T264" s="332"/>
      <c r="U264" s="333"/>
      <c r="V264" s="332"/>
      <c r="W264" s="333"/>
      <c r="X264" s="332"/>
      <c r="Y264" s="333"/>
      <c r="Z264" s="309">
        <f t="shared" si="97"/>
        <v>0</v>
      </c>
      <c r="AA264" s="310">
        <f t="shared" si="98"/>
        <v>0</v>
      </c>
      <c r="AB264" s="334"/>
      <c r="AC264" s="311">
        <f t="shared" si="91"/>
        <v>0</v>
      </c>
      <c r="AD264" s="312">
        <f t="shared" si="99"/>
        <v>0</v>
      </c>
      <c r="AE264" s="335"/>
      <c r="AF264" s="312">
        <f t="shared" si="100"/>
        <v>0</v>
      </c>
      <c r="AG264" s="326"/>
      <c r="AH264" s="313">
        <f t="shared" si="101"/>
        <v>0</v>
      </c>
      <c r="AI264" s="336"/>
      <c r="AJ264" s="313">
        <f t="shared" si="102"/>
        <v>0</v>
      </c>
      <c r="AK264" s="326"/>
      <c r="AL264" s="313">
        <f t="shared" si="103"/>
        <v>0</v>
      </c>
      <c r="AM264" s="345"/>
      <c r="AN264" s="313">
        <f t="shared" si="92"/>
        <v>0</v>
      </c>
      <c r="AO264" s="314">
        <f t="shared" si="104"/>
        <v>0</v>
      </c>
      <c r="AP264" s="315">
        <f>IF(OR(AND(B264="GRUP_A1",IF(IFERROR(MATCH(CONCATENATE("I",Tabel!$N$4),inst_performance,0),0)&gt;0,0,1)),B264="Grup_A5",B264="Grup_B1"),0,(AD264+AF264)*0.1)</f>
        <v>0</v>
      </c>
      <c r="AQ264" s="337"/>
      <c r="AR264" s="339"/>
      <c r="AS264" s="339"/>
      <c r="AT264" s="339"/>
      <c r="AU264" s="339"/>
      <c r="AV264" s="339"/>
      <c r="AW264" s="339"/>
      <c r="AX264" s="339"/>
      <c r="AY264" s="339"/>
      <c r="AZ264" s="339"/>
      <c r="BA264" s="339"/>
      <c r="BB264" s="339"/>
      <c r="BC264" s="339"/>
      <c r="BD264" s="339"/>
      <c r="BE264" s="339"/>
      <c r="BF264" s="339"/>
      <c r="BG264" s="315">
        <f t="shared" si="105"/>
        <v>0</v>
      </c>
      <c r="BH264" s="346">
        <f t="shared" si="106"/>
        <v>0</v>
      </c>
      <c r="BI264" s="315">
        <f t="shared" si="107"/>
        <v>0</v>
      </c>
      <c r="BJ264" s="341"/>
      <c r="BK264" s="315">
        <f t="shared" si="108"/>
        <v>0</v>
      </c>
      <c r="BL264" s="315">
        <f t="shared" si="109"/>
        <v>0</v>
      </c>
      <c r="BM264" s="340"/>
      <c r="BN264" s="342"/>
      <c r="BO264" s="343"/>
      <c r="BP264" s="340"/>
      <c r="BQ264" s="344"/>
      <c r="BR264" s="315">
        <f t="shared" si="110"/>
        <v>0</v>
      </c>
      <c r="BS264" s="344"/>
      <c r="BT264" s="344"/>
      <c r="BU264" s="344"/>
      <c r="BV264" s="344"/>
      <c r="BW264" s="315">
        <f t="shared" si="111"/>
        <v>0</v>
      </c>
      <c r="BX264" s="322"/>
      <c r="BY264" s="316"/>
    </row>
    <row r="265" spans="1:77" x14ac:dyDescent="0.25">
      <c r="A265" s="326"/>
      <c r="B265" s="307" t="str">
        <f t="shared" si="93"/>
        <v/>
      </c>
      <c r="C265" s="327"/>
      <c r="D265" s="307" t="str">
        <f t="shared" si="94"/>
        <v/>
      </c>
      <c r="E265" s="328"/>
      <c r="F265" s="329"/>
      <c r="G265" s="330" t="s">
        <v>86</v>
      </c>
      <c r="H265" s="308">
        <f t="shared" si="95"/>
        <v>0</v>
      </c>
      <c r="I265" s="323"/>
      <c r="J265" s="323"/>
      <c r="K265" s="309">
        <f t="shared" si="96"/>
        <v>0</v>
      </c>
      <c r="L265" s="328"/>
      <c r="M265" s="328"/>
      <c r="N265" s="328"/>
      <c r="O265" s="328"/>
      <c r="P265" s="331"/>
      <c r="Q265" s="331"/>
      <c r="R265" s="332"/>
      <c r="S265" s="333"/>
      <c r="T265" s="332"/>
      <c r="U265" s="333"/>
      <c r="V265" s="332"/>
      <c r="W265" s="333"/>
      <c r="X265" s="332"/>
      <c r="Y265" s="333"/>
      <c r="Z265" s="309">
        <f t="shared" si="97"/>
        <v>0</v>
      </c>
      <c r="AA265" s="310">
        <f t="shared" si="98"/>
        <v>0</v>
      </c>
      <c r="AB265" s="334"/>
      <c r="AC265" s="311">
        <f t="shared" si="91"/>
        <v>0</v>
      </c>
      <c r="AD265" s="312">
        <f t="shared" si="99"/>
        <v>0</v>
      </c>
      <c r="AE265" s="335"/>
      <c r="AF265" s="312">
        <f t="shared" si="100"/>
        <v>0</v>
      </c>
      <c r="AG265" s="326"/>
      <c r="AH265" s="313">
        <f t="shared" si="101"/>
        <v>0</v>
      </c>
      <c r="AI265" s="336"/>
      <c r="AJ265" s="313">
        <f t="shared" si="102"/>
        <v>0</v>
      </c>
      <c r="AK265" s="326"/>
      <c r="AL265" s="313">
        <f t="shared" si="103"/>
        <v>0</v>
      </c>
      <c r="AM265" s="345"/>
      <c r="AN265" s="313">
        <f t="shared" si="92"/>
        <v>0</v>
      </c>
      <c r="AO265" s="314">
        <f t="shared" si="104"/>
        <v>0</v>
      </c>
      <c r="AP265" s="315">
        <f>IF(OR(AND(B265="GRUP_A1",IF(IFERROR(MATCH(CONCATENATE("I",Tabel!$N$4),inst_performance,0),0)&gt;0,0,1)),B265="Grup_A5",B265="Grup_B1"),0,(AD265+AF265)*0.1)</f>
        <v>0</v>
      </c>
      <c r="AQ265" s="337"/>
      <c r="AR265" s="339"/>
      <c r="AS265" s="339"/>
      <c r="AT265" s="339"/>
      <c r="AU265" s="339"/>
      <c r="AV265" s="339"/>
      <c r="AW265" s="339"/>
      <c r="AX265" s="339"/>
      <c r="AY265" s="339"/>
      <c r="AZ265" s="339"/>
      <c r="BA265" s="339"/>
      <c r="BB265" s="339"/>
      <c r="BC265" s="339"/>
      <c r="BD265" s="339"/>
      <c r="BE265" s="339"/>
      <c r="BF265" s="339"/>
      <c r="BG265" s="315">
        <f t="shared" si="105"/>
        <v>0</v>
      </c>
      <c r="BH265" s="346">
        <f t="shared" si="106"/>
        <v>0</v>
      </c>
      <c r="BI265" s="315">
        <f t="shared" si="107"/>
        <v>0</v>
      </c>
      <c r="BJ265" s="341"/>
      <c r="BK265" s="315">
        <f t="shared" si="108"/>
        <v>0</v>
      </c>
      <c r="BL265" s="315">
        <f t="shared" si="109"/>
        <v>0</v>
      </c>
      <c r="BM265" s="340"/>
      <c r="BN265" s="342"/>
      <c r="BO265" s="343"/>
      <c r="BP265" s="340"/>
      <c r="BQ265" s="344"/>
      <c r="BR265" s="315">
        <f t="shared" si="110"/>
        <v>0</v>
      </c>
      <c r="BS265" s="344"/>
      <c r="BT265" s="344"/>
      <c r="BU265" s="344"/>
      <c r="BV265" s="344"/>
      <c r="BW265" s="315">
        <f t="shared" si="111"/>
        <v>0</v>
      </c>
      <c r="BX265" s="322"/>
      <c r="BY265" s="316"/>
    </row>
    <row r="266" spans="1:77" x14ac:dyDescent="0.25">
      <c r="A266" s="326"/>
      <c r="B266" s="307" t="str">
        <f t="shared" si="93"/>
        <v/>
      </c>
      <c r="C266" s="327"/>
      <c r="D266" s="307" t="str">
        <f t="shared" si="94"/>
        <v/>
      </c>
      <c r="E266" s="328"/>
      <c r="F266" s="329"/>
      <c r="G266" s="330" t="s">
        <v>86</v>
      </c>
      <c r="H266" s="308">
        <f t="shared" si="95"/>
        <v>0</v>
      </c>
      <c r="I266" s="323"/>
      <c r="J266" s="323"/>
      <c r="K266" s="309">
        <f t="shared" si="96"/>
        <v>0</v>
      </c>
      <c r="L266" s="328"/>
      <c r="M266" s="328"/>
      <c r="N266" s="328"/>
      <c r="O266" s="328"/>
      <c r="P266" s="331"/>
      <c r="Q266" s="331"/>
      <c r="R266" s="332"/>
      <c r="S266" s="333"/>
      <c r="T266" s="332"/>
      <c r="U266" s="333"/>
      <c r="V266" s="332"/>
      <c r="W266" s="333"/>
      <c r="X266" s="332"/>
      <c r="Y266" s="333"/>
      <c r="Z266" s="309">
        <f t="shared" si="97"/>
        <v>0</v>
      </c>
      <c r="AA266" s="310">
        <f t="shared" si="98"/>
        <v>0</v>
      </c>
      <c r="AB266" s="334"/>
      <c r="AC266" s="311">
        <f t="shared" si="91"/>
        <v>0</v>
      </c>
      <c r="AD266" s="312">
        <f t="shared" si="99"/>
        <v>0</v>
      </c>
      <c r="AE266" s="335"/>
      <c r="AF266" s="312">
        <f t="shared" si="100"/>
        <v>0</v>
      </c>
      <c r="AG266" s="326"/>
      <c r="AH266" s="313">
        <f t="shared" si="101"/>
        <v>0</v>
      </c>
      <c r="AI266" s="336"/>
      <c r="AJ266" s="313">
        <f t="shared" si="102"/>
        <v>0</v>
      </c>
      <c r="AK266" s="326"/>
      <c r="AL266" s="313">
        <f t="shared" si="103"/>
        <v>0</v>
      </c>
      <c r="AM266" s="345"/>
      <c r="AN266" s="313">
        <f t="shared" si="92"/>
        <v>0</v>
      </c>
      <c r="AO266" s="314">
        <f t="shared" si="104"/>
        <v>0</v>
      </c>
      <c r="AP266" s="315">
        <f>IF(OR(AND(B266="GRUP_A1",IF(IFERROR(MATCH(CONCATENATE("I",Tabel!$N$4),inst_performance,0),0)&gt;0,0,1)),B266="Grup_A5",B266="Grup_B1"),0,(AD266+AF266)*0.1)</f>
        <v>0</v>
      </c>
      <c r="AQ266" s="337"/>
      <c r="AR266" s="339"/>
      <c r="AS266" s="339"/>
      <c r="AT266" s="339"/>
      <c r="AU266" s="339"/>
      <c r="AV266" s="339"/>
      <c r="AW266" s="339"/>
      <c r="AX266" s="339"/>
      <c r="AY266" s="339"/>
      <c r="AZ266" s="339"/>
      <c r="BA266" s="339"/>
      <c r="BB266" s="339"/>
      <c r="BC266" s="339"/>
      <c r="BD266" s="339"/>
      <c r="BE266" s="339"/>
      <c r="BF266" s="339"/>
      <c r="BG266" s="315">
        <f t="shared" si="105"/>
        <v>0</v>
      </c>
      <c r="BH266" s="346">
        <f t="shared" si="106"/>
        <v>0</v>
      </c>
      <c r="BI266" s="315">
        <f t="shared" si="107"/>
        <v>0</v>
      </c>
      <c r="BJ266" s="341"/>
      <c r="BK266" s="315">
        <f t="shared" si="108"/>
        <v>0</v>
      </c>
      <c r="BL266" s="315">
        <f t="shared" si="109"/>
        <v>0</v>
      </c>
      <c r="BM266" s="340"/>
      <c r="BN266" s="342"/>
      <c r="BO266" s="343"/>
      <c r="BP266" s="340"/>
      <c r="BQ266" s="344"/>
      <c r="BR266" s="315">
        <f t="shared" si="110"/>
        <v>0</v>
      </c>
      <c r="BS266" s="344"/>
      <c r="BT266" s="344"/>
      <c r="BU266" s="344"/>
      <c r="BV266" s="344"/>
      <c r="BW266" s="315">
        <f t="shared" si="111"/>
        <v>0</v>
      </c>
      <c r="BX266" s="322"/>
      <c r="BY266" s="316"/>
    </row>
    <row r="267" spans="1:77" x14ac:dyDescent="0.25">
      <c r="A267" s="326"/>
      <c r="B267" s="307" t="str">
        <f t="shared" si="93"/>
        <v/>
      </c>
      <c r="C267" s="327"/>
      <c r="D267" s="307" t="str">
        <f t="shared" si="94"/>
        <v/>
      </c>
      <c r="E267" s="328"/>
      <c r="F267" s="329"/>
      <c r="G267" s="330" t="s">
        <v>86</v>
      </c>
      <c r="H267" s="308">
        <f t="shared" si="95"/>
        <v>0</v>
      </c>
      <c r="I267" s="323"/>
      <c r="J267" s="323"/>
      <c r="K267" s="309">
        <f t="shared" si="96"/>
        <v>0</v>
      </c>
      <c r="L267" s="328"/>
      <c r="M267" s="328"/>
      <c r="N267" s="328"/>
      <c r="O267" s="328"/>
      <c r="P267" s="331"/>
      <c r="Q267" s="331"/>
      <c r="R267" s="332"/>
      <c r="S267" s="333"/>
      <c r="T267" s="332"/>
      <c r="U267" s="333"/>
      <c r="V267" s="332"/>
      <c r="W267" s="333"/>
      <c r="X267" s="332"/>
      <c r="Y267" s="333"/>
      <c r="Z267" s="309">
        <f t="shared" si="97"/>
        <v>0</v>
      </c>
      <c r="AA267" s="310">
        <f t="shared" si="98"/>
        <v>0</v>
      </c>
      <c r="AB267" s="334"/>
      <c r="AC267" s="311">
        <f t="shared" si="91"/>
        <v>0</v>
      </c>
      <c r="AD267" s="312">
        <f t="shared" si="99"/>
        <v>0</v>
      </c>
      <c r="AE267" s="335"/>
      <c r="AF267" s="312">
        <f t="shared" si="100"/>
        <v>0</v>
      </c>
      <c r="AG267" s="326"/>
      <c r="AH267" s="313">
        <f t="shared" si="101"/>
        <v>0</v>
      </c>
      <c r="AI267" s="336"/>
      <c r="AJ267" s="313">
        <f t="shared" si="102"/>
        <v>0</v>
      </c>
      <c r="AK267" s="326"/>
      <c r="AL267" s="313">
        <f t="shared" si="103"/>
        <v>0</v>
      </c>
      <c r="AM267" s="345"/>
      <c r="AN267" s="313">
        <f t="shared" si="92"/>
        <v>0</v>
      </c>
      <c r="AO267" s="314">
        <f t="shared" si="104"/>
        <v>0</v>
      </c>
      <c r="AP267" s="315">
        <f>IF(OR(AND(B267="GRUP_A1",IF(IFERROR(MATCH(CONCATENATE("I",Tabel!$N$4),inst_performance,0),0)&gt;0,0,1)),B267="Grup_A5",B267="Grup_B1"),0,(AD267+AF267)*0.1)</f>
        <v>0</v>
      </c>
      <c r="AQ267" s="337"/>
      <c r="AR267" s="339"/>
      <c r="AS267" s="339"/>
      <c r="AT267" s="339"/>
      <c r="AU267" s="339"/>
      <c r="AV267" s="339"/>
      <c r="AW267" s="339"/>
      <c r="AX267" s="339"/>
      <c r="AY267" s="339"/>
      <c r="AZ267" s="339"/>
      <c r="BA267" s="339"/>
      <c r="BB267" s="339"/>
      <c r="BC267" s="339"/>
      <c r="BD267" s="339"/>
      <c r="BE267" s="339"/>
      <c r="BF267" s="339"/>
      <c r="BG267" s="315">
        <f t="shared" si="105"/>
        <v>0</v>
      </c>
      <c r="BH267" s="346">
        <f t="shared" si="106"/>
        <v>0</v>
      </c>
      <c r="BI267" s="315">
        <f t="shared" si="107"/>
        <v>0</v>
      </c>
      <c r="BJ267" s="341"/>
      <c r="BK267" s="315">
        <f t="shared" si="108"/>
        <v>0</v>
      </c>
      <c r="BL267" s="315">
        <f t="shared" si="109"/>
        <v>0</v>
      </c>
      <c r="BM267" s="340"/>
      <c r="BN267" s="342"/>
      <c r="BO267" s="343"/>
      <c r="BP267" s="340"/>
      <c r="BQ267" s="344"/>
      <c r="BR267" s="315">
        <f t="shared" si="110"/>
        <v>0</v>
      </c>
      <c r="BS267" s="344"/>
      <c r="BT267" s="344"/>
      <c r="BU267" s="344"/>
      <c r="BV267" s="344"/>
      <c r="BW267" s="315">
        <f t="shared" si="111"/>
        <v>0</v>
      </c>
      <c r="BX267" s="322"/>
      <c r="BY267" s="316"/>
    </row>
    <row r="268" spans="1:77" x14ac:dyDescent="0.25">
      <c r="A268" s="326"/>
      <c r="B268" s="307" t="str">
        <f t="shared" si="93"/>
        <v/>
      </c>
      <c r="C268" s="327"/>
      <c r="D268" s="307" t="str">
        <f t="shared" si="94"/>
        <v/>
      </c>
      <c r="E268" s="328"/>
      <c r="F268" s="329"/>
      <c r="G268" s="330" t="s">
        <v>86</v>
      </c>
      <c r="H268" s="308">
        <f t="shared" si="95"/>
        <v>0</v>
      </c>
      <c r="I268" s="323"/>
      <c r="J268" s="323"/>
      <c r="K268" s="309">
        <f t="shared" si="96"/>
        <v>0</v>
      </c>
      <c r="L268" s="328"/>
      <c r="M268" s="328"/>
      <c r="N268" s="328"/>
      <c r="O268" s="328"/>
      <c r="P268" s="331"/>
      <c r="Q268" s="331"/>
      <c r="R268" s="332"/>
      <c r="S268" s="333"/>
      <c r="T268" s="332"/>
      <c r="U268" s="333"/>
      <c r="V268" s="332"/>
      <c r="W268" s="333"/>
      <c r="X268" s="332"/>
      <c r="Y268" s="333"/>
      <c r="Z268" s="309">
        <f t="shared" si="97"/>
        <v>0</v>
      </c>
      <c r="AA268" s="310">
        <f t="shared" si="98"/>
        <v>0</v>
      </c>
      <c r="AB268" s="334"/>
      <c r="AC268" s="311">
        <f t="shared" si="91"/>
        <v>0</v>
      </c>
      <c r="AD268" s="312">
        <f t="shared" si="99"/>
        <v>0</v>
      </c>
      <c r="AE268" s="335"/>
      <c r="AF268" s="312">
        <f t="shared" si="100"/>
        <v>0</v>
      </c>
      <c r="AG268" s="326"/>
      <c r="AH268" s="313">
        <f t="shared" si="101"/>
        <v>0</v>
      </c>
      <c r="AI268" s="336"/>
      <c r="AJ268" s="313">
        <f t="shared" si="102"/>
        <v>0</v>
      </c>
      <c r="AK268" s="326"/>
      <c r="AL268" s="313">
        <f t="shared" si="103"/>
        <v>0</v>
      </c>
      <c r="AM268" s="345"/>
      <c r="AN268" s="313">
        <f t="shared" si="92"/>
        <v>0</v>
      </c>
      <c r="AO268" s="314">
        <f t="shared" si="104"/>
        <v>0</v>
      </c>
      <c r="AP268" s="315">
        <f>IF(OR(AND(B268="GRUP_A1",IF(IFERROR(MATCH(CONCATENATE("I",Tabel!$N$4),inst_performance,0),0)&gt;0,0,1)),B268="Grup_A5",B268="Grup_B1"),0,(AD268+AF268)*0.1)</f>
        <v>0</v>
      </c>
      <c r="AQ268" s="337"/>
      <c r="AR268" s="339"/>
      <c r="AS268" s="339"/>
      <c r="AT268" s="339"/>
      <c r="AU268" s="339"/>
      <c r="AV268" s="339"/>
      <c r="AW268" s="339"/>
      <c r="AX268" s="339"/>
      <c r="AY268" s="339"/>
      <c r="AZ268" s="339"/>
      <c r="BA268" s="339"/>
      <c r="BB268" s="339"/>
      <c r="BC268" s="339"/>
      <c r="BD268" s="339"/>
      <c r="BE268" s="339"/>
      <c r="BF268" s="339"/>
      <c r="BG268" s="315">
        <f t="shared" si="105"/>
        <v>0</v>
      </c>
      <c r="BH268" s="346">
        <f t="shared" si="106"/>
        <v>0</v>
      </c>
      <c r="BI268" s="315">
        <f t="shared" si="107"/>
        <v>0</v>
      </c>
      <c r="BJ268" s="341"/>
      <c r="BK268" s="315">
        <f t="shared" si="108"/>
        <v>0</v>
      </c>
      <c r="BL268" s="315">
        <f t="shared" si="109"/>
        <v>0</v>
      </c>
      <c r="BM268" s="340"/>
      <c r="BN268" s="342"/>
      <c r="BO268" s="343"/>
      <c r="BP268" s="340"/>
      <c r="BQ268" s="344"/>
      <c r="BR268" s="315">
        <f t="shared" si="110"/>
        <v>0</v>
      </c>
      <c r="BS268" s="344"/>
      <c r="BT268" s="344"/>
      <c r="BU268" s="344"/>
      <c r="BV268" s="344"/>
      <c r="BW268" s="315">
        <f t="shared" si="111"/>
        <v>0</v>
      </c>
      <c r="BX268" s="322"/>
      <c r="BY268" s="316"/>
    </row>
    <row r="269" spans="1:77" x14ac:dyDescent="0.25">
      <c r="A269" s="326"/>
      <c r="B269" s="307" t="str">
        <f t="shared" si="93"/>
        <v/>
      </c>
      <c r="C269" s="327"/>
      <c r="D269" s="307" t="str">
        <f t="shared" si="94"/>
        <v/>
      </c>
      <c r="E269" s="328"/>
      <c r="F269" s="329"/>
      <c r="G269" s="330" t="s">
        <v>86</v>
      </c>
      <c r="H269" s="308">
        <f t="shared" si="95"/>
        <v>0</v>
      </c>
      <c r="I269" s="323"/>
      <c r="J269" s="323"/>
      <c r="K269" s="309">
        <f t="shared" si="96"/>
        <v>0</v>
      </c>
      <c r="L269" s="328"/>
      <c r="M269" s="328"/>
      <c r="N269" s="328"/>
      <c r="O269" s="328"/>
      <c r="P269" s="331"/>
      <c r="Q269" s="331"/>
      <c r="R269" s="332"/>
      <c r="S269" s="333"/>
      <c r="T269" s="332"/>
      <c r="U269" s="333"/>
      <c r="V269" s="332"/>
      <c r="W269" s="333"/>
      <c r="X269" s="332"/>
      <c r="Y269" s="333"/>
      <c r="Z269" s="309">
        <f t="shared" si="97"/>
        <v>0</v>
      </c>
      <c r="AA269" s="310">
        <f t="shared" si="98"/>
        <v>0</v>
      </c>
      <c r="AB269" s="334"/>
      <c r="AC269" s="311">
        <f t="shared" ref="AC269:AC332" si="112">IF(AB269&gt;"",VLOOKUP(LEFT(AB269,250),Categorii_referinta,2,0),)</f>
        <v>0</v>
      </c>
      <c r="AD269" s="312">
        <f t="shared" si="99"/>
        <v>0</v>
      </c>
      <c r="AE269" s="335"/>
      <c r="AF269" s="312">
        <f t="shared" si="100"/>
        <v>0</v>
      </c>
      <c r="AG269" s="326"/>
      <c r="AH269" s="313">
        <f t="shared" si="101"/>
        <v>0</v>
      </c>
      <c r="AI269" s="336"/>
      <c r="AJ269" s="313">
        <f t="shared" si="102"/>
        <v>0</v>
      </c>
      <c r="AK269" s="326"/>
      <c r="AL269" s="313">
        <f t="shared" si="103"/>
        <v>0</v>
      </c>
      <c r="AM269" s="345"/>
      <c r="AN269" s="313">
        <f t="shared" ref="AN269:AN332" si="113">IF(AM269&gt;"",VLOOKUP(AM269,Grad_managerial_values,2,0)*F269,)</f>
        <v>0</v>
      </c>
      <c r="AO269" s="314">
        <f t="shared" si="104"/>
        <v>0</v>
      </c>
      <c r="AP269" s="315">
        <f>IF(OR(AND(B269="GRUP_A1",IF(IFERROR(MATCH(CONCATENATE("I",Tabel!$N$4),inst_performance,0),0)&gt;0,0,1)),B269="Grup_A5",B269="Grup_B1"),0,(AD269+AF269)*0.1)</f>
        <v>0</v>
      </c>
      <c r="AQ269" s="337"/>
      <c r="AR269" s="339"/>
      <c r="AS269" s="339"/>
      <c r="AT269" s="339"/>
      <c r="AU269" s="339"/>
      <c r="AV269" s="339"/>
      <c r="AW269" s="339"/>
      <c r="AX269" s="339"/>
      <c r="AY269" s="339"/>
      <c r="AZ269" s="339"/>
      <c r="BA269" s="339"/>
      <c r="BB269" s="339"/>
      <c r="BC269" s="339"/>
      <c r="BD269" s="339"/>
      <c r="BE269" s="339"/>
      <c r="BF269" s="339"/>
      <c r="BG269" s="315">
        <f t="shared" si="105"/>
        <v>0</v>
      </c>
      <c r="BH269" s="346">
        <f t="shared" si="106"/>
        <v>0</v>
      </c>
      <c r="BI269" s="315">
        <f t="shared" si="107"/>
        <v>0</v>
      </c>
      <c r="BJ269" s="341"/>
      <c r="BK269" s="315">
        <f t="shared" si="108"/>
        <v>0</v>
      </c>
      <c r="BL269" s="315">
        <f t="shared" si="109"/>
        <v>0</v>
      </c>
      <c r="BM269" s="340"/>
      <c r="BN269" s="342"/>
      <c r="BO269" s="343"/>
      <c r="BP269" s="340"/>
      <c r="BQ269" s="344"/>
      <c r="BR269" s="315">
        <f t="shared" si="110"/>
        <v>0</v>
      </c>
      <c r="BS269" s="344"/>
      <c r="BT269" s="344"/>
      <c r="BU269" s="344"/>
      <c r="BV269" s="344"/>
      <c r="BW269" s="315">
        <f t="shared" si="111"/>
        <v>0</v>
      </c>
      <c r="BX269" s="322"/>
      <c r="BY269" s="316"/>
    </row>
    <row r="270" spans="1:77" x14ac:dyDescent="0.25">
      <c r="A270" s="326"/>
      <c r="B270" s="307" t="str">
        <f t="shared" ref="B270:B333" si="114">IF(A270&gt;"", VLOOKUP(A270,Categories,2,0),"")</f>
        <v/>
      </c>
      <c r="C270" s="327"/>
      <c r="D270" s="307" t="str">
        <f t="shared" ref="D270:D333" si="115">IF(B270&gt;"", VLOOKUP(C270,Functions_Classes,2,0),"")</f>
        <v/>
      </c>
      <c r="E270" s="328"/>
      <c r="F270" s="329"/>
      <c r="G270" s="330" t="s">
        <v>86</v>
      </c>
      <c r="H270" s="308">
        <f t="shared" ref="H270:H333" si="116">IF(C270&gt;"", VLOOKUP(C270,Functions_Classes,3,0),)</f>
        <v>0</v>
      </c>
      <c r="I270" s="323"/>
      <c r="J270" s="323"/>
      <c r="K270" s="309">
        <f t="shared" ref="K270:K333" si="117">IF(I270&gt;0, VLOOKUP(I270,Vechime_min,2,1),)</f>
        <v>0</v>
      </c>
      <c r="L270" s="328"/>
      <c r="M270" s="328"/>
      <c r="N270" s="328"/>
      <c r="O270" s="328"/>
      <c r="P270" s="331"/>
      <c r="Q270" s="331"/>
      <c r="R270" s="332"/>
      <c r="S270" s="333"/>
      <c r="T270" s="332"/>
      <c r="U270" s="333"/>
      <c r="V270" s="332"/>
      <c r="W270" s="333"/>
      <c r="X270" s="332"/>
      <c r="Y270" s="333"/>
      <c r="Z270" s="309">
        <f t="shared" ref="Z270:Z333" si="118">IF(H270&gt;0,MAX(MIN(SUM(H270)+SUM(K270,0)+SUM(L270:Y270),130),1),)</f>
        <v>0</v>
      </c>
      <c r="AA270" s="310">
        <f t="shared" ref="AA270:AA333" si="119">IF(H270&gt;0,VLOOKUP(Z270,Class_coeficient,2,0),)</f>
        <v>0</v>
      </c>
      <c r="AB270" s="334"/>
      <c r="AC270" s="311">
        <f t="shared" si="112"/>
        <v>0</v>
      </c>
      <c r="AD270" s="312">
        <f t="shared" ref="AD270:AD333" si="120">CEILING((AA270*AC270*F270),10)</f>
        <v>0</v>
      </c>
      <c r="AE270" s="335"/>
      <c r="AF270" s="312">
        <f t="shared" ref="AF270:AF333" si="121">IF(AE270&gt;"",IF(F270&gt;0, VLOOKUP(AE270,Grad_didactic_values,2,0)*F270,),)</f>
        <v>0</v>
      </c>
      <c r="AG270" s="326"/>
      <c r="AH270" s="313">
        <f t="shared" ref="AH270:AH333" si="122">IF(AG270&gt;"",VLOOKUP(AG270,Grad_values,2,0)*F270,)</f>
        <v>0</v>
      </c>
      <c r="AI270" s="336"/>
      <c r="AJ270" s="313">
        <f t="shared" ref="AJ270:AJ333" si="123">IF(AI270&gt;"",VLOOKUP(AI270,Grad_stiintific,2,0)*F270,)*IF($S$4="DA",1,0.5)</f>
        <v>0</v>
      </c>
      <c r="AK270" s="326"/>
      <c r="AL270" s="313">
        <f t="shared" ref="AL270:AL333" si="124">IF(AK270&gt;"",VLOOKUP(AK270,Titlu_onorific,2,0)*F270,)</f>
        <v>0</v>
      </c>
      <c r="AM270" s="345"/>
      <c r="AN270" s="313">
        <f t="shared" si="113"/>
        <v>0</v>
      </c>
      <c r="AO270" s="314">
        <f t="shared" ref="AO270:AO333" si="125">IF(AC270=1400,0, F270*1300)</f>
        <v>0</v>
      </c>
      <c r="AP270" s="315">
        <f>IF(OR(AND(B270="GRUP_A1",IF(IFERROR(MATCH(CONCATENATE("I",Tabel!$N$4),inst_performance,0),0)&gt;0,0,1)),B270="Grup_A5",B270="Grup_B1"),0,(AD270+AF270)*0.1)</f>
        <v>0</v>
      </c>
      <c r="AQ270" s="337"/>
      <c r="AR270" s="339"/>
      <c r="AS270" s="339"/>
      <c r="AT270" s="339"/>
      <c r="AU270" s="339"/>
      <c r="AV270" s="339"/>
      <c r="AW270" s="339"/>
      <c r="AX270" s="339"/>
      <c r="AY270" s="339"/>
      <c r="AZ270" s="339"/>
      <c r="BA270" s="339"/>
      <c r="BB270" s="339"/>
      <c r="BC270" s="339"/>
      <c r="BD270" s="339"/>
      <c r="BE270" s="339"/>
      <c r="BF270" s="339"/>
      <c r="BG270" s="315">
        <f t="shared" ref="BG270:BG333" si="126">AP270+AQ270+AR270+AS270+AT270+AU270+AV270+AW270+AX270+AY270+AZ270+BA270+BB270+BC270+BD270+BE270+BF270</f>
        <v>0</v>
      </c>
      <c r="BH270" s="346">
        <f t="shared" ref="BH270:BH333" si="127">IF(AD270&gt;0,BG270/AD270,)</f>
        <v>0</v>
      </c>
      <c r="BI270" s="315">
        <f t="shared" ref="BI270:BI333" si="128">AD270+AF270+AH270+AJ270+AL270+AN270+AO270+BG270</f>
        <v>0</v>
      </c>
      <c r="BJ270" s="341"/>
      <c r="BK270" s="315">
        <f t="shared" ref="BK270:BK333" si="129">IF(BI270&lt;BJ270,BJ270-BI270,0)</f>
        <v>0</v>
      </c>
      <c r="BL270" s="315">
        <f t="shared" ref="BL270:BL333" si="130">IF(AND(BI270&gt;BJ270,BI270&lt;5500*F270),5500*F270-BI270,0)</f>
        <v>0</v>
      </c>
      <c r="BM270" s="340"/>
      <c r="BN270" s="342"/>
      <c r="BO270" s="343"/>
      <c r="BP270" s="340"/>
      <c r="BQ270" s="344"/>
      <c r="BR270" s="315">
        <f t="shared" ref="BR270:BR333" si="131">AD270/169*1/2*BQ270</f>
        <v>0</v>
      </c>
      <c r="BS270" s="344"/>
      <c r="BT270" s="344"/>
      <c r="BU270" s="344"/>
      <c r="BV270" s="344"/>
      <c r="BW270" s="315">
        <f t="shared" ref="BW270:BW333" si="132">BI270+BK270+BL270+BM270+BP270+BR270+BS270+BT270+BU270+BV270</f>
        <v>0</v>
      </c>
      <c r="BX270" s="322"/>
      <c r="BY270" s="316"/>
    </row>
    <row r="271" spans="1:77" x14ac:dyDescent="0.25">
      <c r="A271" s="326"/>
      <c r="B271" s="307" t="str">
        <f t="shared" si="114"/>
        <v/>
      </c>
      <c r="C271" s="327"/>
      <c r="D271" s="307" t="str">
        <f t="shared" si="115"/>
        <v/>
      </c>
      <c r="E271" s="328"/>
      <c r="F271" s="329"/>
      <c r="G271" s="330" t="s">
        <v>86</v>
      </c>
      <c r="H271" s="308">
        <f t="shared" si="116"/>
        <v>0</v>
      </c>
      <c r="I271" s="323"/>
      <c r="J271" s="323"/>
      <c r="K271" s="309">
        <f t="shared" si="117"/>
        <v>0</v>
      </c>
      <c r="L271" s="328"/>
      <c r="M271" s="328"/>
      <c r="N271" s="328"/>
      <c r="O271" s="328"/>
      <c r="P271" s="331"/>
      <c r="Q271" s="331"/>
      <c r="R271" s="332"/>
      <c r="S271" s="333"/>
      <c r="T271" s="332"/>
      <c r="U271" s="333"/>
      <c r="V271" s="332"/>
      <c r="W271" s="333"/>
      <c r="X271" s="332"/>
      <c r="Y271" s="333"/>
      <c r="Z271" s="309">
        <f t="shared" si="118"/>
        <v>0</v>
      </c>
      <c r="AA271" s="310">
        <f t="shared" si="119"/>
        <v>0</v>
      </c>
      <c r="AB271" s="334"/>
      <c r="AC271" s="311">
        <f t="shared" si="112"/>
        <v>0</v>
      </c>
      <c r="AD271" s="312">
        <f t="shared" si="120"/>
        <v>0</v>
      </c>
      <c r="AE271" s="335"/>
      <c r="AF271" s="312">
        <f t="shared" si="121"/>
        <v>0</v>
      </c>
      <c r="AG271" s="326"/>
      <c r="AH271" s="313">
        <f t="shared" si="122"/>
        <v>0</v>
      </c>
      <c r="AI271" s="336"/>
      <c r="AJ271" s="313">
        <f t="shared" si="123"/>
        <v>0</v>
      </c>
      <c r="AK271" s="326"/>
      <c r="AL271" s="313">
        <f t="shared" si="124"/>
        <v>0</v>
      </c>
      <c r="AM271" s="345"/>
      <c r="AN271" s="313">
        <f t="shared" si="113"/>
        <v>0</v>
      </c>
      <c r="AO271" s="314">
        <f t="shared" si="125"/>
        <v>0</v>
      </c>
      <c r="AP271" s="315">
        <f>IF(OR(AND(B271="GRUP_A1",IF(IFERROR(MATCH(CONCATENATE("I",Tabel!$N$4),inst_performance,0),0)&gt;0,0,1)),B271="Grup_A5",B271="Grup_B1"),0,(AD271+AF271)*0.1)</f>
        <v>0</v>
      </c>
      <c r="AQ271" s="337"/>
      <c r="AR271" s="339"/>
      <c r="AS271" s="339"/>
      <c r="AT271" s="339"/>
      <c r="AU271" s="339"/>
      <c r="AV271" s="339"/>
      <c r="AW271" s="339"/>
      <c r="AX271" s="339"/>
      <c r="AY271" s="339"/>
      <c r="AZ271" s="339"/>
      <c r="BA271" s="339"/>
      <c r="BB271" s="339"/>
      <c r="BC271" s="339"/>
      <c r="BD271" s="339"/>
      <c r="BE271" s="339"/>
      <c r="BF271" s="339"/>
      <c r="BG271" s="315">
        <f t="shared" si="126"/>
        <v>0</v>
      </c>
      <c r="BH271" s="346">
        <f t="shared" si="127"/>
        <v>0</v>
      </c>
      <c r="BI271" s="315">
        <f t="shared" si="128"/>
        <v>0</v>
      </c>
      <c r="BJ271" s="341"/>
      <c r="BK271" s="315">
        <f t="shared" si="129"/>
        <v>0</v>
      </c>
      <c r="BL271" s="315">
        <f t="shared" si="130"/>
        <v>0</v>
      </c>
      <c r="BM271" s="340"/>
      <c r="BN271" s="342"/>
      <c r="BO271" s="343"/>
      <c r="BP271" s="340"/>
      <c r="BQ271" s="344"/>
      <c r="BR271" s="315">
        <f t="shared" si="131"/>
        <v>0</v>
      </c>
      <c r="BS271" s="344"/>
      <c r="BT271" s="344"/>
      <c r="BU271" s="344"/>
      <c r="BV271" s="344"/>
      <c r="BW271" s="315">
        <f t="shared" si="132"/>
        <v>0</v>
      </c>
      <c r="BX271" s="322"/>
      <c r="BY271" s="316"/>
    </row>
    <row r="272" spans="1:77" x14ac:dyDescent="0.25">
      <c r="A272" s="326"/>
      <c r="B272" s="307" t="str">
        <f t="shared" si="114"/>
        <v/>
      </c>
      <c r="C272" s="327"/>
      <c r="D272" s="307" t="str">
        <f t="shared" si="115"/>
        <v/>
      </c>
      <c r="E272" s="328"/>
      <c r="F272" s="329"/>
      <c r="G272" s="330" t="s">
        <v>86</v>
      </c>
      <c r="H272" s="308">
        <f t="shared" si="116"/>
        <v>0</v>
      </c>
      <c r="I272" s="323"/>
      <c r="J272" s="323"/>
      <c r="K272" s="309">
        <f t="shared" si="117"/>
        <v>0</v>
      </c>
      <c r="L272" s="328"/>
      <c r="M272" s="328"/>
      <c r="N272" s="328"/>
      <c r="O272" s="328"/>
      <c r="P272" s="331"/>
      <c r="Q272" s="331"/>
      <c r="R272" s="332"/>
      <c r="S272" s="333"/>
      <c r="T272" s="332"/>
      <c r="U272" s="333"/>
      <c r="V272" s="332"/>
      <c r="W272" s="333"/>
      <c r="X272" s="332"/>
      <c r="Y272" s="333"/>
      <c r="Z272" s="309">
        <f t="shared" si="118"/>
        <v>0</v>
      </c>
      <c r="AA272" s="310">
        <f t="shared" si="119"/>
        <v>0</v>
      </c>
      <c r="AB272" s="334"/>
      <c r="AC272" s="311">
        <f t="shared" si="112"/>
        <v>0</v>
      </c>
      <c r="AD272" s="312">
        <f t="shared" si="120"/>
        <v>0</v>
      </c>
      <c r="AE272" s="335"/>
      <c r="AF272" s="312">
        <f t="shared" si="121"/>
        <v>0</v>
      </c>
      <c r="AG272" s="326"/>
      <c r="AH272" s="313">
        <f t="shared" si="122"/>
        <v>0</v>
      </c>
      <c r="AI272" s="336"/>
      <c r="AJ272" s="313">
        <f t="shared" si="123"/>
        <v>0</v>
      </c>
      <c r="AK272" s="326"/>
      <c r="AL272" s="313">
        <f t="shared" si="124"/>
        <v>0</v>
      </c>
      <c r="AM272" s="345"/>
      <c r="AN272" s="313">
        <f t="shared" si="113"/>
        <v>0</v>
      </c>
      <c r="AO272" s="314">
        <f t="shared" si="125"/>
        <v>0</v>
      </c>
      <c r="AP272" s="315">
        <f>IF(OR(AND(B272="GRUP_A1",IF(IFERROR(MATCH(CONCATENATE("I",Tabel!$N$4),inst_performance,0),0)&gt;0,0,1)),B272="Grup_A5",B272="Grup_B1"),0,(AD272+AF272)*0.1)</f>
        <v>0</v>
      </c>
      <c r="AQ272" s="337"/>
      <c r="AR272" s="339"/>
      <c r="AS272" s="339"/>
      <c r="AT272" s="339"/>
      <c r="AU272" s="339"/>
      <c r="AV272" s="339"/>
      <c r="AW272" s="339"/>
      <c r="AX272" s="339"/>
      <c r="AY272" s="339"/>
      <c r="AZ272" s="339"/>
      <c r="BA272" s="339"/>
      <c r="BB272" s="339"/>
      <c r="BC272" s="339"/>
      <c r="BD272" s="339"/>
      <c r="BE272" s="339"/>
      <c r="BF272" s="339"/>
      <c r="BG272" s="315">
        <f t="shared" si="126"/>
        <v>0</v>
      </c>
      <c r="BH272" s="346">
        <f t="shared" si="127"/>
        <v>0</v>
      </c>
      <c r="BI272" s="315">
        <f t="shared" si="128"/>
        <v>0</v>
      </c>
      <c r="BJ272" s="341"/>
      <c r="BK272" s="315">
        <f t="shared" si="129"/>
        <v>0</v>
      </c>
      <c r="BL272" s="315">
        <f t="shared" si="130"/>
        <v>0</v>
      </c>
      <c r="BM272" s="340"/>
      <c r="BN272" s="342"/>
      <c r="BO272" s="343"/>
      <c r="BP272" s="340"/>
      <c r="BQ272" s="344"/>
      <c r="BR272" s="315">
        <f t="shared" si="131"/>
        <v>0</v>
      </c>
      <c r="BS272" s="344"/>
      <c r="BT272" s="344"/>
      <c r="BU272" s="344"/>
      <c r="BV272" s="344"/>
      <c r="BW272" s="315">
        <f t="shared" si="132"/>
        <v>0</v>
      </c>
      <c r="BX272" s="322"/>
      <c r="BY272" s="316"/>
    </row>
    <row r="273" spans="1:77" x14ac:dyDescent="0.25">
      <c r="A273" s="326"/>
      <c r="B273" s="307" t="str">
        <f t="shared" si="114"/>
        <v/>
      </c>
      <c r="C273" s="327"/>
      <c r="D273" s="307" t="str">
        <f t="shared" si="115"/>
        <v/>
      </c>
      <c r="E273" s="328"/>
      <c r="F273" s="329"/>
      <c r="G273" s="330" t="s">
        <v>86</v>
      </c>
      <c r="H273" s="308">
        <f t="shared" si="116"/>
        <v>0</v>
      </c>
      <c r="I273" s="323"/>
      <c r="J273" s="323"/>
      <c r="K273" s="309">
        <f t="shared" si="117"/>
        <v>0</v>
      </c>
      <c r="L273" s="328"/>
      <c r="M273" s="328"/>
      <c r="N273" s="328"/>
      <c r="O273" s="328"/>
      <c r="P273" s="331"/>
      <c r="Q273" s="331"/>
      <c r="R273" s="332"/>
      <c r="S273" s="333"/>
      <c r="T273" s="332"/>
      <c r="U273" s="333"/>
      <c r="V273" s="332"/>
      <c r="W273" s="333"/>
      <c r="X273" s="332"/>
      <c r="Y273" s="333"/>
      <c r="Z273" s="309">
        <f t="shared" si="118"/>
        <v>0</v>
      </c>
      <c r="AA273" s="310">
        <f t="shared" si="119"/>
        <v>0</v>
      </c>
      <c r="AB273" s="334"/>
      <c r="AC273" s="311">
        <f t="shared" si="112"/>
        <v>0</v>
      </c>
      <c r="AD273" s="312">
        <f t="shared" si="120"/>
        <v>0</v>
      </c>
      <c r="AE273" s="335"/>
      <c r="AF273" s="312">
        <f t="shared" si="121"/>
        <v>0</v>
      </c>
      <c r="AG273" s="326"/>
      <c r="AH273" s="313">
        <f t="shared" si="122"/>
        <v>0</v>
      </c>
      <c r="AI273" s="336"/>
      <c r="AJ273" s="313">
        <f t="shared" si="123"/>
        <v>0</v>
      </c>
      <c r="AK273" s="326"/>
      <c r="AL273" s="313">
        <f t="shared" si="124"/>
        <v>0</v>
      </c>
      <c r="AM273" s="345"/>
      <c r="AN273" s="313">
        <f t="shared" si="113"/>
        <v>0</v>
      </c>
      <c r="AO273" s="314">
        <f t="shared" si="125"/>
        <v>0</v>
      </c>
      <c r="AP273" s="315">
        <f>IF(OR(AND(B273="GRUP_A1",IF(IFERROR(MATCH(CONCATENATE("I",Tabel!$N$4),inst_performance,0),0)&gt;0,0,1)),B273="Grup_A5",B273="Grup_B1"),0,(AD273+AF273)*0.1)</f>
        <v>0</v>
      </c>
      <c r="AQ273" s="337"/>
      <c r="AR273" s="339"/>
      <c r="AS273" s="339"/>
      <c r="AT273" s="339"/>
      <c r="AU273" s="339"/>
      <c r="AV273" s="339"/>
      <c r="AW273" s="339"/>
      <c r="AX273" s="339"/>
      <c r="AY273" s="339"/>
      <c r="AZ273" s="339"/>
      <c r="BA273" s="339"/>
      <c r="BB273" s="339"/>
      <c r="BC273" s="339"/>
      <c r="BD273" s="339"/>
      <c r="BE273" s="339"/>
      <c r="BF273" s="339"/>
      <c r="BG273" s="315">
        <f t="shared" si="126"/>
        <v>0</v>
      </c>
      <c r="BH273" s="346">
        <f t="shared" si="127"/>
        <v>0</v>
      </c>
      <c r="BI273" s="315">
        <f t="shared" si="128"/>
        <v>0</v>
      </c>
      <c r="BJ273" s="341"/>
      <c r="BK273" s="315">
        <f t="shared" si="129"/>
        <v>0</v>
      </c>
      <c r="BL273" s="315">
        <f t="shared" si="130"/>
        <v>0</v>
      </c>
      <c r="BM273" s="340"/>
      <c r="BN273" s="342"/>
      <c r="BO273" s="343"/>
      <c r="BP273" s="340"/>
      <c r="BQ273" s="344"/>
      <c r="BR273" s="315">
        <f t="shared" si="131"/>
        <v>0</v>
      </c>
      <c r="BS273" s="344"/>
      <c r="BT273" s="344"/>
      <c r="BU273" s="344"/>
      <c r="BV273" s="344"/>
      <c r="BW273" s="315">
        <f t="shared" si="132"/>
        <v>0</v>
      </c>
      <c r="BX273" s="322"/>
      <c r="BY273" s="316"/>
    </row>
    <row r="274" spans="1:77" x14ac:dyDescent="0.25">
      <c r="A274" s="326"/>
      <c r="B274" s="307" t="str">
        <f t="shared" si="114"/>
        <v/>
      </c>
      <c r="C274" s="327"/>
      <c r="D274" s="307" t="str">
        <f t="shared" si="115"/>
        <v/>
      </c>
      <c r="E274" s="328"/>
      <c r="F274" s="329"/>
      <c r="G274" s="330" t="s">
        <v>86</v>
      </c>
      <c r="H274" s="308">
        <f t="shared" si="116"/>
        <v>0</v>
      </c>
      <c r="I274" s="323"/>
      <c r="J274" s="323"/>
      <c r="K274" s="309">
        <f t="shared" si="117"/>
        <v>0</v>
      </c>
      <c r="L274" s="328"/>
      <c r="M274" s="328"/>
      <c r="N274" s="328"/>
      <c r="O274" s="328"/>
      <c r="P274" s="331"/>
      <c r="Q274" s="331"/>
      <c r="R274" s="332"/>
      <c r="S274" s="333"/>
      <c r="T274" s="332"/>
      <c r="U274" s="333"/>
      <c r="V274" s="332"/>
      <c r="W274" s="333"/>
      <c r="X274" s="332"/>
      <c r="Y274" s="333"/>
      <c r="Z274" s="309">
        <f t="shared" si="118"/>
        <v>0</v>
      </c>
      <c r="AA274" s="310">
        <f t="shared" si="119"/>
        <v>0</v>
      </c>
      <c r="AB274" s="334"/>
      <c r="AC274" s="311">
        <f t="shared" si="112"/>
        <v>0</v>
      </c>
      <c r="AD274" s="312">
        <f t="shared" si="120"/>
        <v>0</v>
      </c>
      <c r="AE274" s="335"/>
      <c r="AF274" s="312">
        <f t="shared" si="121"/>
        <v>0</v>
      </c>
      <c r="AG274" s="326"/>
      <c r="AH274" s="313">
        <f t="shared" si="122"/>
        <v>0</v>
      </c>
      <c r="AI274" s="336"/>
      <c r="AJ274" s="313">
        <f t="shared" si="123"/>
        <v>0</v>
      </c>
      <c r="AK274" s="326"/>
      <c r="AL274" s="313">
        <f t="shared" si="124"/>
        <v>0</v>
      </c>
      <c r="AM274" s="345"/>
      <c r="AN274" s="313">
        <f t="shared" si="113"/>
        <v>0</v>
      </c>
      <c r="AO274" s="314">
        <f t="shared" si="125"/>
        <v>0</v>
      </c>
      <c r="AP274" s="315">
        <f>IF(OR(AND(B274="GRUP_A1",IF(IFERROR(MATCH(CONCATENATE("I",Tabel!$N$4),inst_performance,0),0)&gt;0,0,1)),B274="Grup_A5",B274="Grup_B1"),0,(AD274+AF274)*0.1)</f>
        <v>0</v>
      </c>
      <c r="AQ274" s="337"/>
      <c r="AR274" s="339"/>
      <c r="AS274" s="339"/>
      <c r="AT274" s="339"/>
      <c r="AU274" s="339"/>
      <c r="AV274" s="339"/>
      <c r="AW274" s="339"/>
      <c r="AX274" s="339"/>
      <c r="AY274" s="339"/>
      <c r="AZ274" s="339"/>
      <c r="BA274" s="339"/>
      <c r="BB274" s="339"/>
      <c r="BC274" s="339"/>
      <c r="BD274" s="339"/>
      <c r="BE274" s="339"/>
      <c r="BF274" s="339"/>
      <c r="BG274" s="315">
        <f t="shared" si="126"/>
        <v>0</v>
      </c>
      <c r="BH274" s="346">
        <f t="shared" si="127"/>
        <v>0</v>
      </c>
      <c r="BI274" s="315">
        <f t="shared" si="128"/>
        <v>0</v>
      </c>
      <c r="BJ274" s="341"/>
      <c r="BK274" s="315">
        <f t="shared" si="129"/>
        <v>0</v>
      </c>
      <c r="BL274" s="315">
        <f t="shared" si="130"/>
        <v>0</v>
      </c>
      <c r="BM274" s="340"/>
      <c r="BN274" s="342"/>
      <c r="BO274" s="343"/>
      <c r="BP274" s="340"/>
      <c r="BQ274" s="344"/>
      <c r="BR274" s="315">
        <f t="shared" si="131"/>
        <v>0</v>
      </c>
      <c r="BS274" s="344"/>
      <c r="BT274" s="344"/>
      <c r="BU274" s="344"/>
      <c r="BV274" s="344"/>
      <c r="BW274" s="315">
        <f t="shared" si="132"/>
        <v>0</v>
      </c>
      <c r="BX274" s="322"/>
      <c r="BY274" s="316"/>
    </row>
    <row r="275" spans="1:77" x14ac:dyDescent="0.25">
      <c r="A275" s="326"/>
      <c r="B275" s="307" t="str">
        <f t="shared" si="114"/>
        <v/>
      </c>
      <c r="C275" s="327"/>
      <c r="D275" s="307" t="str">
        <f t="shared" si="115"/>
        <v/>
      </c>
      <c r="E275" s="328"/>
      <c r="F275" s="329"/>
      <c r="G275" s="330" t="s">
        <v>86</v>
      </c>
      <c r="H275" s="308">
        <f t="shared" si="116"/>
        <v>0</v>
      </c>
      <c r="I275" s="323"/>
      <c r="J275" s="323"/>
      <c r="K275" s="309">
        <f t="shared" si="117"/>
        <v>0</v>
      </c>
      <c r="L275" s="328"/>
      <c r="M275" s="328"/>
      <c r="N275" s="328"/>
      <c r="O275" s="328"/>
      <c r="P275" s="331"/>
      <c r="Q275" s="331"/>
      <c r="R275" s="332"/>
      <c r="S275" s="333"/>
      <c r="T275" s="332"/>
      <c r="U275" s="333"/>
      <c r="V275" s="332"/>
      <c r="W275" s="333"/>
      <c r="X275" s="332"/>
      <c r="Y275" s="333"/>
      <c r="Z275" s="309">
        <f t="shared" si="118"/>
        <v>0</v>
      </c>
      <c r="AA275" s="310">
        <f t="shared" si="119"/>
        <v>0</v>
      </c>
      <c r="AB275" s="334"/>
      <c r="AC275" s="311">
        <f t="shared" si="112"/>
        <v>0</v>
      </c>
      <c r="AD275" s="312">
        <f t="shared" si="120"/>
        <v>0</v>
      </c>
      <c r="AE275" s="335"/>
      <c r="AF275" s="312">
        <f t="shared" si="121"/>
        <v>0</v>
      </c>
      <c r="AG275" s="326"/>
      <c r="AH275" s="313">
        <f t="shared" si="122"/>
        <v>0</v>
      </c>
      <c r="AI275" s="336"/>
      <c r="AJ275" s="313">
        <f t="shared" si="123"/>
        <v>0</v>
      </c>
      <c r="AK275" s="326"/>
      <c r="AL275" s="313">
        <f t="shared" si="124"/>
        <v>0</v>
      </c>
      <c r="AM275" s="345"/>
      <c r="AN275" s="313">
        <f t="shared" si="113"/>
        <v>0</v>
      </c>
      <c r="AO275" s="314">
        <f t="shared" si="125"/>
        <v>0</v>
      </c>
      <c r="AP275" s="315">
        <f>IF(OR(AND(B275="GRUP_A1",IF(IFERROR(MATCH(CONCATENATE("I",Tabel!$N$4),inst_performance,0),0)&gt;0,0,1)),B275="Grup_A5",B275="Grup_B1"),0,(AD275+AF275)*0.1)</f>
        <v>0</v>
      </c>
      <c r="AQ275" s="337"/>
      <c r="AR275" s="339"/>
      <c r="AS275" s="339"/>
      <c r="AT275" s="339"/>
      <c r="AU275" s="339"/>
      <c r="AV275" s="339"/>
      <c r="AW275" s="339"/>
      <c r="AX275" s="339"/>
      <c r="AY275" s="339"/>
      <c r="AZ275" s="339"/>
      <c r="BA275" s="339"/>
      <c r="BB275" s="339"/>
      <c r="BC275" s="339"/>
      <c r="BD275" s="339"/>
      <c r="BE275" s="339"/>
      <c r="BF275" s="339"/>
      <c r="BG275" s="315">
        <f t="shared" si="126"/>
        <v>0</v>
      </c>
      <c r="BH275" s="346">
        <f t="shared" si="127"/>
        <v>0</v>
      </c>
      <c r="BI275" s="315">
        <f t="shared" si="128"/>
        <v>0</v>
      </c>
      <c r="BJ275" s="341"/>
      <c r="BK275" s="315">
        <f t="shared" si="129"/>
        <v>0</v>
      </c>
      <c r="BL275" s="315">
        <f t="shared" si="130"/>
        <v>0</v>
      </c>
      <c r="BM275" s="340"/>
      <c r="BN275" s="342"/>
      <c r="BO275" s="343"/>
      <c r="BP275" s="340"/>
      <c r="BQ275" s="344"/>
      <c r="BR275" s="315">
        <f t="shared" si="131"/>
        <v>0</v>
      </c>
      <c r="BS275" s="344"/>
      <c r="BT275" s="344"/>
      <c r="BU275" s="344"/>
      <c r="BV275" s="344"/>
      <c r="BW275" s="315">
        <f t="shared" si="132"/>
        <v>0</v>
      </c>
      <c r="BX275" s="322"/>
      <c r="BY275" s="316"/>
    </row>
    <row r="276" spans="1:77" x14ac:dyDescent="0.25">
      <c r="A276" s="326"/>
      <c r="B276" s="307" t="str">
        <f t="shared" si="114"/>
        <v/>
      </c>
      <c r="C276" s="327"/>
      <c r="D276" s="307" t="str">
        <f t="shared" si="115"/>
        <v/>
      </c>
      <c r="E276" s="328"/>
      <c r="F276" s="329"/>
      <c r="G276" s="330" t="s">
        <v>86</v>
      </c>
      <c r="H276" s="308">
        <f t="shared" si="116"/>
        <v>0</v>
      </c>
      <c r="I276" s="323"/>
      <c r="J276" s="323"/>
      <c r="K276" s="309">
        <f t="shared" si="117"/>
        <v>0</v>
      </c>
      <c r="L276" s="328"/>
      <c r="M276" s="328"/>
      <c r="N276" s="328"/>
      <c r="O276" s="328"/>
      <c r="P276" s="331"/>
      <c r="Q276" s="331"/>
      <c r="R276" s="332"/>
      <c r="S276" s="333"/>
      <c r="T276" s="332"/>
      <c r="U276" s="333"/>
      <c r="V276" s="332"/>
      <c r="W276" s="333"/>
      <c r="X276" s="332"/>
      <c r="Y276" s="333"/>
      <c r="Z276" s="309">
        <f t="shared" si="118"/>
        <v>0</v>
      </c>
      <c r="AA276" s="310">
        <f t="shared" si="119"/>
        <v>0</v>
      </c>
      <c r="AB276" s="334"/>
      <c r="AC276" s="311">
        <f t="shared" si="112"/>
        <v>0</v>
      </c>
      <c r="AD276" s="312">
        <f t="shared" si="120"/>
        <v>0</v>
      </c>
      <c r="AE276" s="335"/>
      <c r="AF276" s="312">
        <f t="shared" si="121"/>
        <v>0</v>
      </c>
      <c r="AG276" s="326"/>
      <c r="AH276" s="313">
        <f t="shared" si="122"/>
        <v>0</v>
      </c>
      <c r="AI276" s="336"/>
      <c r="AJ276" s="313">
        <f t="shared" si="123"/>
        <v>0</v>
      </c>
      <c r="AK276" s="326"/>
      <c r="AL276" s="313">
        <f t="shared" si="124"/>
        <v>0</v>
      </c>
      <c r="AM276" s="345"/>
      <c r="AN276" s="313">
        <f t="shared" si="113"/>
        <v>0</v>
      </c>
      <c r="AO276" s="314">
        <f t="shared" si="125"/>
        <v>0</v>
      </c>
      <c r="AP276" s="315">
        <f>IF(OR(AND(B276="GRUP_A1",IF(IFERROR(MATCH(CONCATENATE("I",Tabel!$N$4),inst_performance,0),0)&gt;0,0,1)),B276="Grup_A5",B276="Grup_B1"),0,(AD276+AF276)*0.1)</f>
        <v>0</v>
      </c>
      <c r="AQ276" s="337"/>
      <c r="AR276" s="339"/>
      <c r="AS276" s="339"/>
      <c r="AT276" s="339"/>
      <c r="AU276" s="339"/>
      <c r="AV276" s="339"/>
      <c r="AW276" s="339"/>
      <c r="AX276" s="339"/>
      <c r="AY276" s="339"/>
      <c r="AZ276" s="339"/>
      <c r="BA276" s="339"/>
      <c r="BB276" s="339"/>
      <c r="BC276" s="339"/>
      <c r="BD276" s="339"/>
      <c r="BE276" s="339"/>
      <c r="BF276" s="339"/>
      <c r="BG276" s="315">
        <f t="shared" si="126"/>
        <v>0</v>
      </c>
      <c r="BH276" s="346">
        <f t="shared" si="127"/>
        <v>0</v>
      </c>
      <c r="BI276" s="315">
        <f t="shared" si="128"/>
        <v>0</v>
      </c>
      <c r="BJ276" s="341"/>
      <c r="BK276" s="315">
        <f t="shared" si="129"/>
        <v>0</v>
      </c>
      <c r="BL276" s="315">
        <f t="shared" si="130"/>
        <v>0</v>
      </c>
      <c r="BM276" s="340"/>
      <c r="BN276" s="342"/>
      <c r="BO276" s="343"/>
      <c r="BP276" s="340"/>
      <c r="BQ276" s="344"/>
      <c r="BR276" s="315">
        <f t="shared" si="131"/>
        <v>0</v>
      </c>
      <c r="BS276" s="344"/>
      <c r="BT276" s="344"/>
      <c r="BU276" s="344"/>
      <c r="BV276" s="344"/>
      <c r="BW276" s="315">
        <f t="shared" si="132"/>
        <v>0</v>
      </c>
      <c r="BX276" s="322"/>
      <c r="BY276" s="316"/>
    </row>
    <row r="277" spans="1:77" x14ac:dyDescent="0.25">
      <c r="A277" s="326"/>
      <c r="B277" s="307" t="str">
        <f t="shared" si="114"/>
        <v/>
      </c>
      <c r="C277" s="327"/>
      <c r="D277" s="307" t="str">
        <f t="shared" si="115"/>
        <v/>
      </c>
      <c r="E277" s="328"/>
      <c r="F277" s="329"/>
      <c r="G277" s="330" t="s">
        <v>86</v>
      </c>
      <c r="H277" s="308">
        <f t="shared" si="116"/>
        <v>0</v>
      </c>
      <c r="I277" s="323"/>
      <c r="J277" s="323"/>
      <c r="K277" s="309">
        <f t="shared" si="117"/>
        <v>0</v>
      </c>
      <c r="L277" s="328"/>
      <c r="M277" s="328"/>
      <c r="N277" s="328"/>
      <c r="O277" s="328"/>
      <c r="P277" s="331"/>
      <c r="Q277" s="331"/>
      <c r="R277" s="332"/>
      <c r="S277" s="333"/>
      <c r="T277" s="332"/>
      <c r="U277" s="333"/>
      <c r="V277" s="332"/>
      <c r="W277" s="333"/>
      <c r="X277" s="332"/>
      <c r="Y277" s="333"/>
      <c r="Z277" s="309">
        <f t="shared" si="118"/>
        <v>0</v>
      </c>
      <c r="AA277" s="310">
        <f t="shared" si="119"/>
        <v>0</v>
      </c>
      <c r="AB277" s="334"/>
      <c r="AC277" s="311">
        <f t="shared" si="112"/>
        <v>0</v>
      </c>
      <c r="AD277" s="312">
        <f t="shared" si="120"/>
        <v>0</v>
      </c>
      <c r="AE277" s="335"/>
      <c r="AF277" s="312">
        <f t="shared" si="121"/>
        <v>0</v>
      </c>
      <c r="AG277" s="326"/>
      <c r="AH277" s="313">
        <f t="shared" si="122"/>
        <v>0</v>
      </c>
      <c r="AI277" s="336"/>
      <c r="AJ277" s="313">
        <f t="shared" si="123"/>
        <v>0</v>
      </c>
      <c r="AK277" s="326"/>
      <c r="AL277" s="313">
        <f t="shared" si="124"/>
        <v>0</v>
      </c>
      <c r="AM277" s="345"/>
      <c r="AN277" s="313">
        <f t="shared" si="113"/>
        <v>0</v>
      </c>
      <c r="AO277" s="314">
        <f t="shared" si="125"/>
        <v>0</v>
      </c>
      <c r="AP277" s="315">
        <f>IF(OR(AND(B277="GRUP_A1",IF(IFERROR(MATCH(CONCATENATE("I",Tabel!$N$4),inst_performance,0),0)&gt;0,0,1)),B277="Grup_A5",B277="Grup_B1"),0,(AD277+AF277)*0.1)</f>
        <v>0</v>
      </c>
      <c r="AQ277" s="337"/>
      <c r="AR277" s="339"/>
      <c r="AS277" s="339"/>
      <c r="AT277" s="339"/>
      <c r="AU277" s="339"/>
      <c r="AV277" s="339"/>
      <c r="AW277" s="339"/>
      <c r="AX277" s="339"/>
      <c r="AY277" s="339"/>
      <c r="AZ277" s="339"/>
      <c r="BA277" s="339"/>
      <c r="BB277" s="339"/>
      <c r="BC277" s="339"/>
      <c r="BD277" s="339"/>
      <c r="BE277" s="339"/>
      <c r="BF277" s="339"/>
      <c r="BG277" s="315">
        <f t="shared" si="126"/>
        <v>0</v>
      </c>
      <c r="BH277" s="346">
        <f t="shared" si="127"/>
        <v>0</v>
      </c>
      <c r="BI277" s="315">
        <f t="shared" si="128"/>
        <v>0</v>
      </c>
      <c r="BJ277" s="341"/>
      <c r="BK277" s="315">
        <f t="shared" si="129"/>
        <v>0</v>
      </c>
      <c r="BL277" s="315">
        <f t="shared" si="130"/>
        <v>0</v>
      </c>
      <c r="BM277" s="340"/>
      <c r="BN277" s="342"/>
      <c r="BO277" s="343"/>
      <c r="BP277" s="340"/>
      <c r="BQ277" s="344"/>
      <c r="BR277" s="315">
        <f t="shared" si="131"/>
        <v>0</v>
      </c>
      <c r="BS277" s="344"/>
      <c r="BT277" s="344"/>
      <c r="BU277" s="344"/>
      <c r="BV277" s="344"/>
      <c r="BW277" s="315">
        <f t="shared" si="132"/>
        <v>0</v>
      </c>
      <c r="BX277" s="322"/>
      <c r="BY277" s="316"/>
    </row>
    <row r="278" spans="1:77" x14ac:dyDescent="0.25">
      <c r="A278" s="326"/>
      <c r="B278" s="307" t="str">
        <f t="shared" si="114"/>
        <v/>
      </c>
      <c r="C278" s="327"/>
      <c r="D278" s="307" t="str">
        <f t="shared" si="115"/>
        <v/>
      </c>
      <c r="E278" s="328"/>
      <c r="F278" s="329"/>
      <c r="G278" s="330" t="s">
        <v>86</v>
      </c>
      <c r="H278" s="308">
        <f t="shared" si="116"/>
        <v>0</v>
      </c>
      <c r="I278" s="323"/>
      <c r="J278" s="323"/>
      <c r="K278" s="309">
        <f t="shared" si="117"/>
        <v>0</v>
      </c>
      <c r="L278" s="328"/>
      <c r="M278" s="328"/>
      <c r="N278" s="328"/>
      <c r="O278" s="328"/>
      <c r="P278" s="331"/>
      <c r="Q278" s="331"/>
      <c r="R278" s="332"/>
      <c r="S278" s="333"/>
      <c r="T278" s="332"/>
      <c r="U278" s="333"/>
      <c r="V278" s="332"/>
      <c r="W278" s="333"/>
      <c r="X278" s="332"/>
      <c r="Y278" s="333"/>
      <c r="Z278" s="309">
        <f t="shared" si="118"/>
        <v>0</v>
      </c>
      <c r="AA278" s="310">
        <f t="shared" si="119"/>
        <v>0</v>
      </c>
      <c r="AB278" s="334"/>
      <c r="AC278" s="311">
        <f t="shared" si="112"/>
        <v>0</v>
      </c>
      <c r="AD278" s="312">
        <f t="shared" si="120"/>
        <v>0</v>
      </c>
      <c r="AE278" s="335"/>
      <c r="AF278" s="312">
        <f t="shared" si="121"/>
        <v>0</v>
      </c>
      <c r="AG278" s="326"/>
      <c r="AH278" s="313">
        <f t="shared" si="122"/>
        <v>0</v>
      </c>
      <c r="AI278" s="336"/>
      <c r="AJ278" s="313">
        <f t="shared" si="123"/>
        <v>0</v>
      </c>
      <c r="AK278" s="326"/>
      <c r="AL278" s="313">
        <f t="shared" si="124"/>
        <v>0</v>
      </c>
      <c r="AM278" s="345"/>
      <c r="AN278" s="313">
        <f t="shared" si="113"/>
        <v>0</v>
      </c>
      <c r="AO278" s="314">
        <f t="shared" si="125"/>
        <v>0</v>
      </c>
      <c r="AP278" s="315">
        <f>IF(OR(AND(B278="GRUP_A1",IF(IFERROR(MATCH(CONCATENATE("I",Tabel!$N$4),inst_performance,0),0)&gt;0,0,1)),B278="Grup_A5",B278="Grup_B1"),0,(AD278+AF278)*0.1)</f>
        <v>0</v>
      </c>
      <c r="AQ278" s="337"/>
      <c r="AR278" s="339"/>
      <c r="AS278" s="339"/>
      <c r="AT278" s="339"/>
      <c r="AU278" s="339"/>
      <c r="AV278" s="339"/>
      <c r="AW278" s="339"/>
      <c r="AX278" s="339"/>
      <c r="AY278" s="339"/>
      <c r="AZ278" s="339"/>
      <c r="BA278" s="339"/>
      <c r="BB278" s="339"/>
      <c r="BC278" s="339"/>
      <c r="BD278" s="339"/>
      <c r="BE278" s="339"/>
      <c r="BF278" s="339"/>
      <c r="BG278" s="315">
        <f t="shared" si="126"/>
        <v>0</v>
      </c>
      <c r="BH278" s="346">
        <f t="shared" si="127"/>
        <v>0</v>
      </c>
      <c r="BI278" s="315">
        <f t="shared" si="128"/>
        <v>0</v>
      </c>
      <c r="BJ278" s="341"/>
      <c r="BK278" s="315">
        <f t="shared" si="129"/>
        <v>0</v>
      </c>
      <c r="BL278" s="315">
        <f t="shared" si="130"/>
        <v>0</v>
      </c>
      <c r="BM278" s="340"/>
      <c r="BN278" s="342"/>
      <c r="BO278" s="343"/>
      <c r="BP278" s="340"/>
      <c r="BQ278" s="344"/>
      <c r="BR278" s="315">
        <f t="shared" si="131"/>
        <v>0</v>
      </c>
      <c r="BS278" s="344"/>
      <c r="BT278" s="344"/>
      <c r="BU278" s="344"/>
      <c r="BV278" s="344"/>
      <c r="BW278" s="315">
        <f t="shared" si="132"/>
        <v>0</v>
      </c>
      <c r="BX278" s="322"/>
      <c r="BY278" s="316"/>
    </row>
    <row r="279" spans="1:77" x14ac:dyDescent="0.25">
      <c r="A279" s="326"/>
      <c r="B279" s="307" t="str">
        <f t="shared" si="114"/>
        <v/>
      </c>
      <c r="C279" s="327"/>
      <c r="D279" s="307" t="str">
        <f t="shared" si="115"/>
        <v/>
      </c>
      <c r="E279" s="328"/>
      <c r="F279" s="329"/>
      <c r="G279" s="330" t="s">
        <v>86</v>
      </c>
      <c r="H279" s="308">
        <f t="shared" si="116"/>
        <v>0</v>
      </c>
      <c r="I279" s="323"/>
      <c r="J279" s="323"/>
      <c r="K279" s="309">
        <f t="shared" si="117"/>
        <v>0</v>
      </c>
      <c r="L279" s="328"/>
      <c r="M279" s="328"/>
      <c r="N279" s="328"/>
      <c r="O279" s="328"/>
      <c r="P279" s="331"/>
      <c r="Q279" s="331"/>
      <c r="R279" s="332"/>
      <c r="S279" s="333"/>
      <c r="T279" s="332"/>
      <c r="U279" s="333"/>
      <c r="V279" s="332"/>
      <c r="W279" s="333"/>
      <c r="X279" s="332"/>
      <c r="Y279" s="333"/>
      <c r="Z279" s="309">
        <f t="shared" si="118"/>
        <v>0</v>
      </c>
      <c r="AA279" s="310">
        <f t="shared" si="119"/>
        <v>0</v>
      </c>
      <c r="AB279" s="334"/>
      <c r="AC279" s="311">
        <f t="shared" si="112"/>
        <v>0</v>
      </c>
      <c r="AD279" s="312">
        <f t="shared" si="120"/>
        <v>0</v>
      </c>
      <c r="AE279" s="335"/>
      <c r="AF279" s="312">
        <f t="shared" si="121"/>
        <v>0</v>
      </c>
      <c r="AG279" s="326"/>
      <c r="AH279" s="313">
        <f t="shared" si="122"/>
        <v>0</v>
      </c>
      <c r="AI279" s="336"/>
      <c r="AJ279" s="313">
        <f t="shared" si="123"/>
        <v>0</v>
      </c>
      <c r="AK279" s="326"/>
      <c r="AL279" s="313">
        <f t="shared" si="124"/>
        <v>0</v>
      </c>
      <c r="AM279" s="345"/>
      <c r="AN279" s="313">
        <f t="shared" si="113"/>
        <v>0</v>
      </c>
      <c r="AO279" s="314">
        <f t="shared" si="125"/>
        <v>0</v>
      </c>
      <c r="AP279" s="315">
        <f>IF(OR(AND(B279="GRUP_A1",IF(IFERROR(MATCH(CONCATENATE("I",Tabel!$N$4),inst_performance,0),0)&gt;0,0,1)),B279="Grup_A5",B279="Grup_B1"),0,(AD279+AF279)*0.1)</f>
        <v>0</v>
      </c>
      <c r="AQ279" s="337"/>
      <c r="AR279" s="339"/>
      <c r="AS279" s="339"/>
      <c r="AT279" s="339"/>
      <c r="AU279" s="339"/>
      <c r="AV279" s="339"/>
      <c r="AW279" s="339"/>
      <c r="AX279" s="339"/>
      <c r="AY279" s="339"/>
      <c r="AZ279" s="339"/>
      <c r="BA279" s="339"/>
      <c r="BB279" s="339"/>
      <c r="BC279" s="339"/>
      <c r="BD279" s="339"/>
      <c r="BE279" s="339"/>
      <c r="BF279" s="339"/>
      <c r="BG279" s="315">
        <f t="shared" si="126"/>
        <v>0</v>
      </c>
      <c r="BH279" s="346">
        <f t="shared" si="127"/>
        <v>0</v>
      </c>
      <c r="BI279" s="315">
        <f t="shared" si="128"/>
        <v>0</v>
      </c>
      <c r="BJ279" s="341"/>
      <c r="BK279" s="315">
        <f t="shared" si="129"/>
        <v>0</v>
      </c>
      <c r="BL279" s="315">
        <f t="shared" si="130"/>
        <v>0</v>
      </c>
      <c r="BM279" s="340"/>
      <c r="BN279" s="342"/>
      <c r="BO279" s="343"/>
      <c r="BP279" s="340"/>
      <c r="BQ279" s="344"/>
      <c r="BR279" s="315">
        <f t="shared" si="131"/>
        <v>0</v>
      </c>
      <c r="BS279" s="344"/>
      <c r="BT279" s="344"/>
      <c r="BU279" s="344"/>
      <c r="BV279" s="344"/>
      <c r="BW279" s="315">
        <f t="shared" si="132"/>
        <v>0</v>
      </c>
      <c r="BX279" s="322"/>
      <c r="BY279" s="316"/>
    </row>
    <row r="280" spans="1:77" x14ac:dyDescent="0.25">
      <c r="A280" s="326"/>
      <c r="B280" s="307" t="str">
        <f t="shared" si="114"/>
        <v/>
      </c>
      <c r="C280" s="327"/>
      <c r="D280" s="307" t="str">
        <f t="shared" si="115"/>
        <v/>
      </c>
      <c r="E280" s="328"/>
      <c r="F280" s="329"/>
      <c r="G280" s="330" t="s">
        <v>86</v>
      </c>
      <c r="H280" s="308">
        <f t="shared" si="116"/>
        <v>0</v>
      </c>
      <c r="I280" s="323"/>
      <c r="J280" s="323"/>
      <c r="K280" s="309">
        <f t="shared" si="117"/>
        <v>0</v>
      </c>
      <c r="L280" s="328"/>
      <c r="M280" s="328"/>
      <c r="N280" s="328"/>
      <c r="O280" s="328"/>
      <c r="P280" s="331"/>
      <c r="Q280" s="331"/>
      <c r="R280" s="332"/>
      <c r="S280" s="333"/>
      <c r="T280" s="332"/>
      <c r="U280" s="333"/>
      <c r="V280" s="332"/>
      <c r="W280" s="333"/>
      <c r="X280" s="332"/>
      <c r="Y280" s="333"/>
      <c r="Z280" s="309">
        <f t="shared" si="118"/>
        <v>0</v>
      </c>
      <c r="AA280" s="310">
        <f t="shared" si="119"/>
        <v>0</v>
      </c>
      <c r="AB280" s="334"/>
      <c r="AC280" s="311">
        <f t="shared" si="112"/>
        <v>0</v>
      </c>
      <c r="AD280" s="312">
        <f t="shared" si="120"/>
        <v>0</v>
      </c>
      <c r="AE280" s="335"/>
      <c r="AF280" s="312">
        <f t="shared" si="121"/>
        <v>0</v>
      </c>
      <c r="AG280" s="326"/>
      <c r="AH280" s="313">
        <f t="shared" si="122"/>
        <v>0</v>
      </c>
      <c r="AI280" s="336"/>
      <c r="AJ280" s="313">
        <f t="shared" si="123"/>
        <v>0</v>
      </c>
      <c r="AK280" s="326"/>
      <c r="AL280" s="313">
        <f t="shared" si="124"/>
        <v>0</v>
      </c>
      <c r="AM280" s="345"/>
      <c r="AN280" s="313">
        <f t="shared" si="113"/>
        <v>0</v>
      </c>
      <c r="AO280" s="314">
        <f t="shared" si="125"/>
        <v>0</v>
      </c>
      <c r="AP280" s="315">
        <f>IF(OR(AND(B280="GRUP_A1",IF(IFERROR(MATCH(CONCATENATE("I",Tabel!$N$4),inst_performance,0),0)&gt;0,0,1)),B280="Grup_A5",B280="Grup_B1"),0,(AD280+AF280)*0.1)</f>
        <v>0</v>
      </c>
      <c r="AQ280" s="337"/>
      <c r="AR280" s="339"/>
      <c r="AS280" s="339"/>
      <c r="AT280" s="339"/>
      <c r="AU280" s="339"/>
      <c r="AV280" s="339"/>
      <c r="AW280" s="339"/>
      <c r="AX280" s="339"/>
      <c r="AY280" s="339"/>
      <c r="AZ280" s="339"/>
      <c r="BA280" s="339"/>
      <c r="BB280" s="339"/>
      <c r="BC280" s="339"/>
      <c r="BD280" s="339"/>
      <c r="BE280" s="339"/>
      <c r="BF280" s="339"/>
      <c r="BG280" s="315">
        <f t="shared" si="126"/>
        <v>0</v>
      </c>
      <c r="BH280" s="346">
        <f t="shared" si="127"/>
        <v>0</v>
      </c>
      <c r="BI280" s="315">
        <f t="shared" si="128"/>
        <v>0</v>
      </c>
      <c r="BJ280" s="341"/>
      <c r="BK280" s="315">
        <f t="shared" si="129"/>
        <v>0</v>
      </c>
      <c r="BL280" s="315">
        <f t="shared" si="130"/>
        <v>0</v>
      </c>
      <c r="BM280" s="340"/>
      <c r="BN280" s="342"/>
      <c r="BO280" s="343"/>
      <c r="BP280" s="340"/>
      <c r="BQ280" s="344"/>
      <c r="BR280" s="315">
        <f t="shared" si="131"/>
        <v>0</v>
      </c>
      <c r="BS280" s="344"/>
      <c r="BT280" s="344"/>
      <c r="BU280" s="344"/>
      <c r="BV280" s="344"/>
      <c r="BW280" s="315">
        <f t="shared" si="132"/>
        <v>0</v>
      </c>
      <c r="BX280" s="322"/>
      <c r="BY280" s="316"/>
    </row>
    <row r="281" spans="1:77" x14ac:dyDescent="0.25">
      <c r="A281" s="326"/>
      <c r="B281" s="307" t="str">
        <f t="shared" si="114"/>
        <v/>
      </c>
      <c r="C281" s="327"/>
      <c r="D281" s="307" t="str">
        <f t="shared" si="115"/>
        <v/>
      </c>
      <c r="E281" s="328"/>
      <c r="F281" s="329"/>
      <c r="G281" s="330" t="s">
        <v>86</v>
      </c>
      <c r="H281" s="308">
        <f t="shared" si="116"/>
        <v>0</v>
      </c>
      <c r="I281" s="323"/>
      <c r="J281" s="323"/>
      <c r="K281" s="309">
        <f t="shared" si="117"/>
        <v>0</v>
      </c>
      <c r="L281" s="328"/>
      <c r="M281" s="328"/>
      <c r="N281" s="328"/>
      <c r="O281" s="328"/>
      <c r="P281" s="331"/>
      <c r="Q281" s="331"/>
      <c r="R281" s="332"/>
      <c r="S281" s="333"/>
      <c r="T281" s="332"/>
      <c r="U281" s="333"/>
      <c r="V281" s="332"/>
      <c r="W281" s="333"/>
      <c r="X281" s="332"/>
      <c r="Y281" s="333"/>
      <c r="Z281" s="309">
        <f t="shared" si="118"/>
        <v>0</v>
      </c>
      <c r="AA281" s="310">
        <f t="shared" si="119"/>
        <v>0</v>
      </c>
      <c r="AB281" s="334"/>
      <c r="AC281" s="311">
        <f t="shared" si="112"/>
        <v>0</v>
      </c>
      <c r="AD281" s="312">
        <f t="shared" si="120"/>
        <v>0</v>
      </c>
      <c r="AE281" s="335"/>
      <c r="AF281" s="312">
        <f t="shared" si="121"/>
        <v>0</v>
      </c>
      <c r="AG281" s="326"/>
      <c r="AH281" s="313">
        <f t="shared" si="122"/>
        <v>0</v>
      </c>
      <c r="AI281" s="336"/>
      <c r="AJ281" s="313">
        <f t="shared" si="123"/>
        <v>0</v>
      </c>
      <c r="AK281" s="326"/>
      <c r="AL281" s="313">
        <f t="shared" si="124"/>
        <v>0</v>
      </c>
      <c r="AM281" s="345"/>
      <c r="AN281" s="313">
        <f t="shared" si="113"/>
        <v>0</v>
      </c>
      <c r="AO281" s="314">
        <f t="shared" si="125"/>
        <v>0</v>
      </c>
      <c r="AP281" s="315">
        <f>IF(OR(AND(B281="GRUP_A1",IF(IFERROR(MATCH(CONCATENATE("I",Tabel!$N$4),inst_performance,0),0)&gt;0,0,1)),B281="Grup_A5",B281="Grup_B1"),0,(AD281+AF281)*0.1)</f>
        <v>0</v>
      </c>
      <c r="AQ281" s="337"/>
      <c r="AR281" s="339"/>
      <c r="AS281" s="339"/>
      <c r="AT281" s="339"/>
      <c r="AU281" s="339"/>
      <c r="AV281" s="339"/>
      <c r="AW281" s="339"/>
      <c r="AX281" s="339"/>
      <c r="AY281" s="339"/>
      <c r="AZ281" s="339"/>
      <c r="BA281" s="339"/>
      <c r="BB281" s="339"/>
      <c r="BC281" s="339"/>
      <c r="BD281" s="339"/>
      <c r="BE281" s="339"/>
      <c r="BF281" s="339"/>
      <c r="BG281" s="315">
        <f t="shared" si="126"/>
        <v>0</v>
      </c>
      <c r="BH281" s="346">
        <f t="shared" si="127"/>
        <v>0</v>
      </c>
      <c r="BI281" s="315">
        <f t="shared" si="128"/>
        <v>0</v>
      </c>
      <c r="BJ281" s="341"/>
      <c r="BK281" s="315">
        <f t="shared" si="129"/>
        <v>0</v>
      </c>
      <c r="BL281" s="315">
        <f t="shared" si="130"/>
        <v>0</v>
      </c>
      <c r="BM281" s="340"/>
      <c r="BN281" s="342"/>
      <c r="BO281" s="343"/>
      <c r="BP281" s="340"/>
      <c r="BQ281" s="344"/>
      <c r="BR281" s="315">
        <f t="shared" si="131"/>
        <v>0</v>
      </c>
      <c r="BS281" s="344"/>
      <c r="BT281" s="344"/>
      <c r="BU281" s="344"/>
      <c r="BV281" s="344"/>
      <c r="BW281" s="315">
        <f t="shared" si="132"/>
        <v>0</v>
      </c>
      <c r="BX281" s="322"/>
      <c r="BY281" s="316"/>
    </row>
    <row r="282" spans="1:77" x14ac:dyDescent="0.25">
      <c r="A282" s="326"/>
      <c r="B282" s="307" t="str">
        <f t="shared" si="114"/>
        <v/>
      </c>
      <c r="C282" s="327"/>
      <c r="D282" s="307" t="str">
        <f t="shared" si="115"/>
        <v/>
      </c>
      <c r="E282" s="328"/>
      <c r="F282" s="329"/>
      <c r="G282" s="330" t="s">
        <v>86</v>
      </c>
      <c r="H282" s="308">
        <f t="shared" si="116"/>
        <v>0</v>
      </c>
      <c r="I282" s="323"/>
      <c r="J282" s="323"/>
      <c r="K282" s="309">
        <f t="shared" si="117"/>
        <v>0</v>
      </c>
      <c r="L282" s="328"/>
      <c r="M282" s="328"/>
      <c r="N282" s="328"/>
      <c r="O282" s="328"/>
      <c r="P282" s="331"/>
      <c r="Q282" s="331"/>
      <c r="R282" s="332"/>
      <c r="S282" s="333"/>
      <c r="T282" s="332"/>
      <c r="U282" s="333"/>
      <c r="V282" s="332"/>
      <c r="W282" s="333"/>
      <c r="X282" s="332"/>
      <c r="Y282" s="333"/>
      <c r="Z282" s="309">
        <f t="shared" si="118"/>
        <v>0</v>
      </c>
      <c r="AA282" s="310">
        <f t="shared" si="119"/>
        <v>0</v>
      </c>
      <c r="AB282" s="334"/>
      <c r="AC282" s="311">
        <f t="shared" si="112"/>
        <v>0</v>
      </c>
      <c r="AD282" s="312">
        <f t="shared" si="120"/>
        <v>0</v>
      </c>
      <c r="AE282" s="335"/>
      <c r="AF282" s="312">
        <f t="shared" si="121"/>
        <v>0</v>
      </c>
      <c r="AG282" s="326"/>
      <c r="AH282" s="313">
        <f t="shared" si="122"/>
        <v>0</v>
      </c>
      <c r="AI282" s="336"/>
      <c r="AJ282" s="313">
        <f t="shared" si="123"/>
        <v>0</v>
      </c>
      <c r="AK282" s="326"/>
      <c r="AL282" s="313">
        <f t="shared" si="124"/>
        <v>0</v>
      </c>
      <c r="AM282" s="345"/>
      <c r="AN282" s="313">
        <f t="shared" si="113"/>
        <v>0</v>
      </c>
      <c r="AO282" s="314">
        <f t="shared" si="125"/>
        <v>0</v>
      </c>
      <c r="AP282" s="315">
        <f>IF(OR(AND(B282="GRUP_A1",IF(IFERROR(MATCH(CONCATENATE("I",Tabel!$N$4),inst_performance,0),0)&gt;0,0,1)),B282="Grup_A5",B282="Grup_B1"),0,(AD282+AF282)*0.1)</f>
        <v>0</v>
      </c>
      <c r="AQ282" s="337"/>
      <c r="AR282" s="339"/>
      <c r="AS282" s="339"/>
      <c r="AT282" s="339"/>
      <c r="AU282" s="339"/>
      <c r="AV282" s="339"/>
      <c r="AW282" s="339"/>
      <c r="AX282" s="339"/>
      <c r="AY282" s="339"/>
      <c r="AZ282" s="339"/>
      <c r="BA282" s="339"/>
      <c r="BB282" s="339"/>
      <c r="BC282" s="339"/>
      <c r="BD282" s="339"/>
      <c r="BE282" s="339"/>
      <c r="BF282" s="339"/>
      <c r="BG282" s="315">
        <f t="shared" si="126"/>
        <v>0</v>
      </c>
      <c r="BH282" s="346">
        <f t="shared" si="127"/>
        <v>0</v>
      </c>
      <c r="BI282" s="315">
        <f t="shared" si="128"/>
        <v>0</v>
      </c>
      <c r="BJ282" s="341"/>
      <c r="BK282" s="315">
        <f t="shared" si="129"/>
        <v>0</v>
      </c>
      <c r="BL282" s="315">
        <f t="shared" si="130"/>
        <v>0</v>
      </c>
      <c r="BM282" s="340"/>
      <c r="BN282" s="342"/>
      <c r="BO282" s="343"/>
      <c r="BP282" s="340"/>
      <c r="BQ282" s="344"/>
      <c r="BR282" s="315">
        <f t="shared" si="131"/>
        <v>0</v>
      </c>
      <c r="BS282" s="344"/>
      <c r="BT282" s="344"/>
      <c r="BU282" s="344"/>
      <c r="BV282" s="344"/>
      <c r="BW282" s="315">
        <f t="shared" si="132"/>
        <v>0</v>
      </c>
      <c r="BX282" s="322"/>
      <c r="BY282" s="316"/>
    </row>
    <row r="283" spans="1:77" x14ac:dyDescent="0.25">
      <c r="A283" s="326"/>
      <c r="B283" s="307" t="str">
        <f t="shared" si="114"/>
        <v/>
      </c>
      <c r="C283" s="327"/>
      <c r="D283" s="307" t="str">
        <f t="shared" si="115"/>
        <v/>
      </c>
      <c r="E283" s="328"/>
      <c r="F283" s="329"/>
      <c r="G283" s="330" t="s">
        <v>86</v>
      </c>
      <c r="H283" s="308">
        <f t="shared" si="116"/>
        <v>0</v>
      </c>
      <c r="I283" s="323"/>
      <c r="J283" s="323"/>
      <c r="K283" s="309">
        <f t="shared" si="117"/>
        <v>0</v>
      </c>
      <c r="L283" s="328"/>
      <c r="M283" s="328"/>
      <c r="N283" s="328"/>
      <c r="O283" s="328"/>
      <c r="P283" s="331"/>
      <c r="Q283" s="331"/>
      <c r="R283" s="332"/>
      <c r="S283" s="333"/>
      <c r="T283" s="332"/>
      <c r="U283" s="333"/>
      <c r="V283" s="332"/>
      <c r="W283" s="333"/>
      <c r="X283" s="332"/>
      <c r="Y283" s="333"/>
      <c r="Z283" s="309">
        <f t="shared" si="118"/>
        <v>0</v>
      </c>
      <c r="AA283" s="310">
        <f t="shared" si="119"/>
        <v>0</v>
      </c>
      <c r="AB283" s="334"/>
      <c r="AC283" s="311">
        <f t="shared" si="112"/>
        <v>0</v>
      </c>
      <c r="AD283" s="312">
        <f t="shared" si="120"/>
        <v>0</v>
      </c>
      <c r="AE283" s="335"/>
      <c r="AF283" s="312">
        <f t="shared" si="121"/>
        <v>0</v>
      </c>
      <c r="AG283" s="326"/>
      <c r="AH283" s="313">
        <f t="shared" si="122"/>
        <v>0</v>
      </c>
      <c r="AI283" s="336"/>
      <c r="AJ283" s="313">
        <f t="shared" si="123"/>
        <v>0</v>
      </c>
      <c r="AK283" s="326"/>
      <c r="AL283" s="313">
        <f t="shared" si="124"/>
        <v>0</v>
      </c>
      <c r="AM283" s="345"/>
      <c r="AN283" s="313">
        <f t="shared" si="113"/>
        <v>0</v>
      </c>
      <c r="AO283" s="314">
        <f t="shared" si="125"/>
        <v>0</v>
      </c>
      <c r="AP283" s="315">
        <f>IF(OR(AND(B283="GRUP_A1",IF(IFERROR(MATCH(CONCATENATE("I",Tabel!$N$4),inst_performance,0),0)&gt;0,0,1)),B283="Grup_A5",B283="Grup_B1"),0,(AD283+AF283)*0.1)</f>
        <v>0</v>
      </c>
      <c r="AQ283" s="337"/>
      <c r="AR283" s="339"/>
      <c r="AS283" s="339"/>
      <c r="AT283" s="339"/>
      <c r="AU283" s="339"/>
      <c r="AV283" s="339"/>
      <c r="AW283" s="339"/>
      <c r="AX283" s="339"/>
      <c r="AY283" s="339"/>
      <c r="AZ283" s="339"/>
      <c r="BA283" s="339"/>
      <c r="BB283" s="339"/>
      <c r="BC283" s="339"/>
      <c r="BD283" s="339"/>
      <c r="BE283" s="339"/>
      <c r="BF283" s="339"/>
      <c r="BG283" s="315">
        <f t="shared" si="126"/>
        <v>0</v>
      </c>
      <c r="BH283" s="346">
        <f t="shared" si="127"/>
        <v>0</v>
      </c>
      <c r="BI283" s="315">
        <f t="shared" si="128"/>
        <v>0</v>
      </c>
      <c r="BJ283" s="341"/>
      <c r="BK283" s="315">
        <f t="shared" si="129"/>
        <v>0</v>
      </c>
      <c r="BL283" s="315">
        <f t="shared" si="130"/>
        <v>0</v>
      </c>
      <c r="BM283" s="340"/>
      <c r="BN283" s="342"/>
      <c r="BO283" s="343"/>
      <c r="BP283" s="340"/>
      <c r="BQ283" s="344"/>
      <c r="BR283" s="315">
        <f t="shared" si="131"/>
        <v>0</v>
      </c>
      <c r="BS283" s="344"/>
      <c r="BT283" s="344"/>
      <c r="BU283" s="344"/>
      <c r="BV283" s="344"/>
      <c r="BW283" s="315">
        <f t="shared" si="132"/>
        <v>0</v>
      </c>
      <c r="BX283" s="322"/>
      <c r="BY283" s="316"/>
    </row>
    <row r="284" spans="1:77" x14ac:dyDescent="0.25">
      <c r="A284" s="326"/>
      <c r="B284" s="307" t="str">
        <f t="shared" si="114"/>
        <v/>
      </c>
      <c r="C284" s="327"/>
      <c r="D284" s="307" t="str">
        <f t="shared" si="115"/>
        <v/>
      </c>
      <c r="E284" s="328"/>
      <c r="F284" s="329"/>
      <c r="G284" s="330" t="s">
        <v>86</v>
      </c>
      <c r="H284" s="308">
        <f t="shared" si="116"/>
        <v>0</v>
      </c>
      <c r="I284" s="323"/>
      <c r="J284" s="323"/>
      <c r="K284" s="309">
        <f t="shared" si="117"/>
        <v>0</v>
      </c>
      <c r="L284" s="328"/>
      <c r="M284" s="328"/>
      <c r="N284" s="328"/>
      <c r="O284" s="328"/>
      <c r="P284" s="331"/>
      <c r="Q284" s="331"/>
      <c r="R284" s="332"/>
      <c r="S284" s="333"/>
      <c r="T284" s="332"/>
      <c r="U284" s="333"/>
      <c r="V284" s="332"/>
      <c r="W284" s="333"/>
      <c r="X284" s="332"/>
      <c r="Y284" s="333"/>
      <c r="Z284" s="309">
        <f t="shared" si="118"/>
        <v>0</v>
      </c>
      <c r="AA284" s="310">
        <f t="shared" si="119"/>
        <v>0</v>
      </c>
      <c r="AB284" s="334"/>
      <c r="AC284" s="311">
        <f t="shared" si="112"/>
        <v>0</v>
      </c>
      <c r="AD284" s="312">
        <f t="shared" si="120"/>
        <v>0</v>
      </c>
      <c r="AE284" s="335"/>
      <c r="AF284" s="312">
        <f t="shared" si="121"/>
        <v>0</v>
      </c>
      <c r="AG284" s="326"/>
      <c r="AH284" s="313">
        <f t="shared" si="122"/>
        <v>0</v>
      </c>
      <c r="AI284" s="336"/>
      <c r="AJ284" s="313">
        <f t="shared" si="123"/>
        <v>0</v>
      </c>
      <c r="AK284" s="326"/>
      <c r="AL284" s="313">
        <f t="shared" si="124"/>
        <v>0</v>
      </c>
      <c r="AM284" s="345"/>
      <c r="AN284" s="313">
        <f t="shared" si="113"/>
        <v>0</v>
      </c>
      <c r="AO284" s="314">
        <f t="shared" si="125"/>
        <v>0</v>
      </c>
      <c r="AP284" s="315">
        <f>IF(OR(AND(B284="GRUP_A1",IF(IFERROR(MATCH(CONCATENATE("I",Tabel!$N$4),inst_performance,0),0)&gt;0,0,1)),B284="Grup_A5",B284="Grup_B1"),0,(AD284+AF284)*0.1)</f>
        <v>0</v>
      </c>
      <c r="AQ284" s="337"/>
      <c r="AR284" s="339"/>
      <c r="AS284" s="339"/>
      <c r="AT284" s="339"/>
      <c r="AU284" s="339"/>
      <c r="AV284" s="339"/>
      <c r="AW284" s="339"/>
      <c r="AX284" s="339"/>
      <c r="AY284" s="339"/>
      <c r="AZ284" s="339"/>
      <c r="BA284" s="339"/>
      <c r="BB284" s="339"/>
      <c r="BC284" s="339"/>
      <c r="BD284" s="339"/>
      <c r="BE284" s="339"/>
      <c r="BF284" s="339"/>
      <c r="BG284" s="315">
        <f t="shared" si="126"/>
        <v>0</v>
      </c>
      <c r="BH284" s="346">
        <f t="shared" si="127"/>
        <v>0</v>
      </c>
      <c r="BI284" s="315">
        <f t="shared" si="128"/>
        <v>0</v>
      </c>
      <c r="BJ284" s="341"/>
      <c r="BK284" s="315">
        <f t="shared" si="129"/>
        <v>0</v>
      </c>
      <c r="BL284" s="315">
        <f t="shared" si="130"/>
        <v>0</v>
      </c>
      <c r="BM284" s="340"/>
      <c r="BN284" s="342"/>
      <c r="BO284" s="343"/>
      <c r="BP284" s="340"/>
      <c r="BQ284" s="344"/>
      <c r="BR284" s="315">
        <f t="shared" si="131"/>
        <v>0</v>
      </c>
      <c r="BS284" s="344"/>
      <c r="BT284" s="344"/>
      <c r="BU284" s="344"/>
      <c r="BV284" s="344"/>
      <c r="BW284" s="315">
        <f t="shared" si="132"/>
        <v>0</v>
      </c>
      <c r="BX284" s="322"/>
      <c r="BY284" s="316"/>
    </row>
    <row r="285" spans="1:77" x14ac:dyDescent="0.25">
      <c r="A285" s="326"/>
      <c r="B285" s="307" t="str">
        <f t="shared" si="114"/>
        <v/>
      </c>
      <c r="C285" s="327"/>
      <c r="D285" s="307" t="str">
        <f t="shared" si="115"/>
        <v/>
      </c>
      <c r="E285" s="328"/>
      <c r="F285" s="329"/>
      <c r="G285" s="330" t="s">
        <v>86</v>
      </c>
      <c r="H285" s="308">
        <f t="shared" si="116"/>
        <v>0</v>
      </c>
      <c r="I285" s="323"/>
      <c r="J285" s="323"/>
      <c r="K285" s="309">
        <f t="shared" si="117"/>
        <v>0</v>
      </c>
      <c r="L285" s="328"/>
      <c r="M285" s="328"/>
      <c r="N285" s="328"/>
      <c r="O285" s="328"/>
      <c r="P285" s="331"/>
      <c r="Q285" s="331"/>
      <c r="R285" s="332"/>
      <c r="S285" s="333"/>
      <c r="T285" s="332"/>
      <c r="U285" s="333"/>
      <c r="V285" s="332"/>
      <c r="W285" s="333"/>
      <c r="X285" s="332"/>
      <c r="Y285" s="333"/>
      <c r="Z285" s="309">
        <f t="shared" si="118"/>
        <v>0</v>
      </c>
      <c r="AA285" s="310">
        <f t="shared" si="119"/>
        <v>0</v>
      </c>
      <c r="AB285" s="334"/>
      <c r="AC285" s="311">
        <f t="shared" si="112"/>
        <v>0</v>
      </c>
      <c r="AD285" s="312">
        <f t="shared" si="120"/>
        <v>0</v>
      </c>
      <c r="AE285" s="335"/>
      <c r="AF285" s="312">
        <f t="shared" si="121"/>
        <v>0</v>
      </c>
      <c r="AG285" s="326"/>
      <c r="AH285" s="313">
        <f t="shared" si="122"/>
        <v>0</v>
      </c>
      <c r="AI285" s="336"/>
      <c r="AJ285" s="313">
        <f t="shared" si="123"/>
        <v>0</v>
      </c>
      <c r="AK285" s="326"/>
      <c r="AL285" s="313">
        <f t="shared" si="124"/>
        <v>0</v>
      </c>
      <c r="AM285" s="345"/>
      <c r="AN285" s="313">
        <f t="shared" si="113"/>
        <v>0</v>
      </c>
      <c r="AO285" s="314">
        <f t="shared" si="125"/>
        <v>0</v>
      </c>
      <c r="AP285" s="315">
        <f>IF(OR(AND(B285="GRUP_A1",IF(IFERROR(MATCH(CONCATENATE("I",Tabel!$N$4),inst_performance,0),0)&gt;0,0,1)),B285="Grup_A5",B285="Grup_B1"),0,(AD285+AF285)*0.1)</f>
        <v>0</v>
      </c>
      <c r="AQ285" s="337"/>
      <c r="AR285" s="339"/>
      <c r="AS285" s="339"/>
      <c r="AT285" s="339"/>
      <c r="AU285" s="339"/>
      <c r="AV285" s="339"/>
      <c r="AW285" s="339"/>
      <c r="AX285" s="339"/>
      <c r="AY285" s="339"/>
      <c r="AZ285" s="339"/>
      <c r="BA285" s="339"/>
      <c r="BB285" s="339"/>
      <c r="BC285" s="339"/>
      <c r="BD285" s="339"/>
      <c r="BE285" s="339"/>
      <c r="BF285" s="339"/>
      <c r="BG285" s="315">
        <f t="shared" si="126"/>
        <v>0</v>
      </c>
      <c r="BH285" s="346">
        <f t="shared" si="127"/>
        <v>0</v>
      </c>
      <c r="BI285" s="315">
        <f t="shared" si="128"/>
        <v>0</v>
      </c>
      <c r="BJ285" s="341"/>
      <c r="BK285" s="315">
        <f t="shared" si="129"/>
        <v>0</v>
      </c>
      <c r="BL285" s="315">
        <f t="shared" si="130"/>
        <v>0</v>
      </c>
      <c r="BM285" s="340"/>
      <c r="BN285" s="342"/>
      <c r="BO285" s="343"/>
      <c r="BP285" s="340"/>
      <c r="BQ285" s="344"/>
      <c r="BR285" s="315">
        <f t="shared" si="131"/>
        <v>0</v>
      </c>
      <c r="BS285" s="344"/>
      <c r="BT285" s="344"/>
      <c r="BU285" s="344"/>
      <c r="BV285" s="344"/>
      <c r="BW285" s="315">
        <f t="shared" si="132"/>
        <v>0</v>
      </c>
      <c r="BX285" s="322"/>
      <c r="BY285" s="316"/>
    </row>
    <row r="286" spans="1:77" x14ac:dyDescent="0.25">
      <c r="A286" s="326"/>
      <c r="B286" s="307" t="str">
        <f t="shared" si="114"/>
        <v/>
      </c>
      <c r="C286" s="327"/>
      <c r="D286" s="307" t="str">
        <f t="shared" si="115"/>
        <v/>
      </c>
      <c r="E286" s="328"/>
      <c r="F286" s="329"/>
      <c r="G286" s="330" t="s">
        <v>86</v>
      </c>
      <c r="H286" s="308">
        <f t="shared" si="116"/>
        <v>0</v>
      </c>
      <c r="I286" s="323"/>
      <c r="J286" s="323"/>
      <c r="K286" s="309">
        <f t="shared" si="117"/>
        <v>0</v>
      </c>
      <c r="L286" s="328"/>
      <c r="M286" s="328"/>
      <c r="N286" s="328"/>
      <c r="O286" s="328"/>
      <c r="P286" s="331"/>
      <c r="Q286" s="331"/>
      <c r="R286" s="332"/>
      <c r="S286" s="333"/>
      <c r="T286" s="332"/>
      <c r="U286" s="333"/>
      <c r="V286" s="332"/>
      <c r="W286" s="333"/>
      <c r="X286" s="332"/>
      <c r="Y286" s="333"/>
      <c r="Z286" s="309">
        <f t="shared" si="118"/>
        <v>0</v>
      </c>
      <c r="AA286" s="310">
        <f t="shared" si="119"/>
        <v>0</v>
      </c>
      <c r="AB286" s="334"/>
      <c r="AC286" s="311">
        <f t="shared" si="112"/>
        <v>0</v>
      </c>
      <c r="AD286" s="312">
        <f t="shared" si="120"/>
        <v>0</v>
      </c>
      <c r="AE286" s="335"/>
      <c r="AF286" s="312">
        <f t="shared" si="121"/>
        <v>0</v>
      </c>
      <c r="AG286" s="326"/>
      <c r="AH286" s="313">
        <f t="shared" si="122"/>
        <v>0</v>
      </c>
      <c r="AI286" s="336"/>
      <c r="AJ286" s="313">
        <f t="shared" si="123"/>
        <v>0</v>
      </c>
      <c r="AK286" s="326"/>
      <c r="AL286" s="313">
        <f t="shared" si="124"/>
        <v>0</v>
      </c>
      <c r="AM286" s="345"/>
      <c r="AN286" s="313">
        <f t="shared" si="113"/>
        <v>0</v>
      </c>
      <c r="AO286" s="314">
        <f t="shared" si="125"/>
        <v>0</v>
      </c>
      <c r="AP286" s="315">
        <f>IF(OR(AND(B286="GRUP_A1",IF(IFERROR(MATCH(CONCATENATE("I",Tabel!$N$4),inst_performance,0),0)&gt;0,0,1)),B286="Grup_A5",B286="Grup_B1"),0,(AD286+AF286)*0.1)</f>
        <v>0</v>
      </c>
      <c r="AQ286" s="337"/>
      <c r="AR286" s="339"/>
      <c r="AS286" s="339"/>
      <c r="AT286" s="339"/>
      <c r="AU286" s="339"/>
      <c r="AV286" s="339"/>
      <c r="AW286" s="339"/>
      <c r="AX286" s="339"/>
      <c r="AY286" s="339"/>
      <c r="AZ286" s="339"/>
      <c r="BA286" s="339"/>
      <c r="BB286" s="339"/>
      <c r="BC286" s="339"/>
      <c r="BD286" s="339"/>
      <c r="BE286" s="339"/>
      <c r="BF286" s="339"/>
      <c r="BG286" s="315">
        <f t="shared" si="126"/>
        <v>0</v>
      </c>
      <c r="BH286" s="346">
        <f t="shared" si="127"/>
        <v>0</v>
      </c>
      <c r="BI286" s="315">
        <f t="shared" si="128"/>
        <v>0</v>
      </c>
      <c r="BJ286" s="341"/>
      <c r="BK286" s="315">
        <f t="shared" si="129"/>
        <v>0</v>
      </c>
      <c r="BL286" s="315">
        <f t="shared" si="130"/>
        <v>0</v>
      </c>
      <c r="BM286" s="340"/>
      <c r="BN286" s="342"/>
      <c r="BO286" s="343"/>
      <c r="BP286" s="340"/>
      <c r="BQ286" s="344"/>
      <c r="BR286" s="315">
        <f t="shared" si="131"/>
        <v>0</v>
      </c>
      <c r="BS286" s="344"/>
      <c r="BT286" s="344"/>
      <c r="BU286" s="344"/>
      <c r="BV286" s="344"/>
      <c r="BW286" s="315">
        <f t="shared" si="132"/>
        <v>0</v>
      </c>
      <c r="BX286" s="322"/>
      <c r="BY286" s="316"/>
    </row>
    <row r="287" spans="1:77" x14ac:dyDescent="0.25">
      <c r="A287" s="326"/>
      <c r="B287" s="307" t="str">
        <f t="shared" si="114"/>
        <v/>
      </c>
      <c r="C287" s="327"/>
      <c r="D287" s="307" t="str">
        <f t="shared" si="115"/>
        <v/>
      </c>
      <c r="E287" s="328"/>
      <c r="F287" s="329"/>
      <c r="G287" s="330" t="s">
        <v>86</v>
      </c>
      <c r="H287" s="308">
        <f t="shared" si="116"/>
        <v>0</v>
      </c>
      <c r="I287" s="323"/>
      <c r="J287" s="323"/>
      <c r="K287" s="309">
        <f t="shared" si="117"/>
        <v>0</v>
      </c>
      <c r="L287" s="328"/>
      <c r="M287" s="328"/>
      <c r="N287" s="328"/>
      <c r="O287" s="328"/>
      <c r="P287" s="331"/>
      <c r="Q287" s="331"/>
      <c r="R287" s="332"/>
      <c r="S287" s="333"/>
      <c r="T287" s="332"/>
      <c r="U287" s="333"/>
      <c r="V287" s="332"/>
      <c r="W287" s="333"/>
      <c r="X287" s="332"/>
      <c r="Y287" s="333"/>
      <c r="Z287" s="309">
        <f t="shared" si="118"/>
        <v>0</v>
      </c>
      <c r="AA287" s="310">
        <f t="shared" si="119"/>
        <v>0</v>
      </c>
      <c r="AB287" s="334"/>
      <c r="AC287" s="311">
        <f t="shared" si="112"/>
        <v>0</v>
      </c>
      <c r="AD287" s="312">
        <f t="shared" si="120"/>
        <v>0</v>
      </c>
      <c r="AE287" s="335"/>
      <c r="AF287" s="312">
        <f t="shared" si="121"/>
        <v>0</v>
      </c>
      <c r="AG287" s="326"/>
      <c r="AH287" s="313">
        <f t="shared" si="122"/>
        <v>0</v>
      </c>
      <c r="AI287" s="336"/>
      <c r="AJ287" s="313">
        <f t="shared" si="123"/>
        <v>0</v>
      </c>
      <c r="AK287" s="326"/>
      <c r="AL287" s="313">
        <f t="shared" si="124"/>
        <v>0</v>
      </c>
      <c r="AM287" s="345"/>
      <c r="AN287" s="313">
        <f t="shared" si="113"/>
        <v>0</v>
      </c>
      <c r="AO287" s="314">
        <f t="shared" si="125"/>
        <v>0</v>
      </c>
      <c r="AP287" s="315">
        <f>IF(OR(AND(B287="GRUP_A1",IF(IFERROR(MATCH(CONCATENATE("I",Tabel!$N$4),inst_performance,0),0)&gt;0,0,1)),B287="Grup_A5",B287="Grup_B1"),0,(AD287+AF287)*0.1)</f>
        <v>0</v>
      </c>
      <c r="AQ287" s="337"/>
      <c r="AR287" s="339"/>
      <c r="AS287" s="339"/>
      <c r="AT287" s="339"/>
      <c r="AU287" s="339"/>
      <c r="AV287" s="339"/>
      <c r="AW287" s="339"/>
      <c r="AX287" s="339"/>
      <c r="AY287" s="339"/>
      <c r="AZ287" s="339"/>
      <c r="BA287" s="339"/>
      <c r="BB287" s="339"/>
      <c r="BC287" s="339"/>
      <c r="BD287" s="339"/>
      <c r="BE287" s="339"/>
      <c r="BF287" s="339"/>
      <c r="BG287" s="315">
        <f t="shared" si="126"/>
        <v>0</v>
      </c>
      <c r="BH287" s="346">
        <f t="shared" si="127"/>
        <v>0</v>
      </c>
      <c r="BI287" s="315">
        <f t="shared" si="128"/>
        <v>0</v>
      </c>
      <c r="BJ287" s="341"/>
      <c r="BK287" s="315">
        <f t="shared" si="129"/>
        <v>0</v>
      </c>
      <c r="BL287" s="315">
        <f t="shared" si="130"/>
        <v>0</v>
      </c>
      <c r="BM287" s="340"/>
      <c r="BN287" s="342"/>
      <c r="BO287" s="343"/>
      <c r="BP287" s="340"/>
      <c r="BQ287" s="344"/>
      <c r="BR287" s="315">
        <f t="shared" si="131"/>
        <v>0</v>
      </c>
      <c r="BS287" s="344"/>
      <c r="BT287" s="344"/>
      <c r="BU287" s="344"/>
      <c r="BV287" s="344"/>
      <c r="BW287" s="315">
        <f t="shared" si="132"/>
        <v>0</v>
      </c>
      <c r="BX287" s="322"/>
      <c r="BY287" s="316"/>
    </row>
    <row r="288" spans="1:77" x14ac:dyDescent="0.25">
      <c r="A288" s="326"/>
      <c r="B288" s="307" t="str">
        <f t="shared" si="114"/>
        <v/>
      </c>
      <c r="C288" s="327"/>
      <c r="D288" s="307" t="str">
        <f t="shared" si="115"/>
        <v/>
      </c>
      <c r="E288" s="328"/>
      <c r="F288" s="329"/>
      <c r="G288" s="330" t="s">
        <v>86</v>
      </c>
      <c r="H288" s="308">
        <f t="shared" si="116"/>
        <v>0</v>
      </c>
      <c r="I288" s="323"/>
      <c r="J288" s="323"/>
      <c r="K288" s="309">
        <f t="shared" si="117"/>
        <v>0</v>
      </c>
      <c r="L288" s="328"/>
      <c r="M288" s="328"/>
      <c r="N288" s="328"/>
      <c r="O288" s="328"/>
      <c r="P288" s="331"/>
      <c r="Q288" s="331"/>
      <c r="R288" s="332"/>
      <c r="S288" s="333"/>
      <c r="T288" s="332"/>
      <c r="U288" s="333"/>
      <c r="V288" s="332"/>
      <c r="W288" s="333"/>
      <c r="X288" s="332"/>
      <c r="Y288" s="333"/>
      <c r="Z288" s="309">
        <f t="shared" si="118"/>
        <v>0</v>
      </c>
      <c r="AA288" s="310">
        <f t="shared" si="119"/>
        <v>0</v>
      </c>
      <c r="AB288" s="334"/>
      <c r="AC288" s="311">
        <f t="shared" si="112"/>
        <v>0</v>
      </c>
      <c r="AD288" s="312">
        <f t="shared" si="120"/>
        <v>0</v>
      </c>
      <c r="AE288" s="335"/>
      <c r="AF288" s="312">
        <f t="shared" si="121"/>
        <v>0</v>
      </c>
      <c r="AG288" s="326"/>
      <c r="AH288" s="313">
        <f t="shared" si="122"/>
        <v>0</v>
      </c>
      <c r="AI288" s="336"/>
      <c r="AJ288" s="313">
        <f t="shared" si="123"/>
        <v>0</v>
      </c>
      <c r="AK288" s="326"/>
      <c r="AL288" s="313">
        <f t="shared" si="124"/>
        <v>0</v>
      </c>
      <c r="AM288" s="345"/>
      <c r="AN288" s="313">
        <f t="shared" si="113"/>
        <v>0</v>
      </c>
      <c r="AO288" s="314">
        <f t="shared" si="125"/>
        <v>0</v>
      </c>
      <c r="AP288" s="315">
        <f>IF(OR(AND(B288="GRUP_A1",IF(IFERROR(MATCH(CONCATENATE("I",Tabel!$N$4),inst_performance,0),0)&gt;0,0,1)),B288="Grup_A5",B288="Grup_B1"),0,(AD288+AF288)*0.1)</f>
        <v>0</v>
      </c>
      <c r="AQ288" s="337"/>
      <c r="AR288" s="339"/>
      <c r="AS288" s="339"/>
      <c r="AT288" s="339"/>
      <c r="AU288" s="339"/>
      <c r="AV288" s="339"/>
      <c r="AW288" s="339"/>
      <c r="AX288" s="339"/>
      <c r="AY288" s="339"/>
      <c r="AZ288" s="339"/>
      <c r="BA288" s="339"/>
      <c r="BB288" s="339"/>
      <c r="BC288" s="339"/>
      <c r="BD288" s="339"/>
      <c r="BE288" s="339"/>
      <c r="BF288" s="339"/>
      <c r="BG288" s="315">
        <f t="shared" si="126"/>
        <v>0</v>
      </c>
      <c r="BH288" s="346">
        <f t="shared" si="127"/>
        <v>0</v>
      </c>
      <c r="BI288" s="315">
        <f t="shared" si="128"/>
        <v>0</v>
      </c>
      <c r="BJ288" s="341"/>
      <c r="BK288" s="315">
        <f t="shared" si="129"/>
        <v>0</v>
      </c>
      <c r="BL288" s="315">
        <f t="shared" si="130"/>
        <v>0</v>
      </c>
      <c r="BM288" s="340"/>
      <c r="BN288" s="342"/>
      <c r="BO288" s="343"/>
      <c r="BP288" s="340"/>
      <c r="BQ288" s="344"/>
      <c r="BR288" s="315">
        <f t="shared" si="131"/>
        <v>0</v>
      </c>
      <c r="BS288" s="344"/>
      <c r="BT288" s="344"/>
      <c r="BU288" s="344"/>
      <c r="BV288" s="344"/>
      <c r="BW288" s="315">
        <f t="shared" si="132"/>
        <v>0</v>
      </c>
      <c r="BX288" s="322"/>
      <c r="BY288" s="316"/>
    </row>
    <row r="289" spans="1:77" x14ac:dyDescent="0.25">
      <c r="A289" s="326"/>
      <c r="B289" s="307" t="str">
        <f t="shared" si="114"/>
        <v/>
      </c>
      <c r="C289" s="327"/>
      <c r="D289" s="307" t="str">
        <f t="shared" si="115"/>
        <v/>
      </c>
      <c r="E289" s="328"/>
      <c r="F289" s="329"/>
      <c r="G289" s="330" t="s">
        <v>86</v>
      </c>
      <c r="H289" s="308">
        <f t="shared" si="116"/>
        <v>0</v>
      </c>
      <c r="I289" s="323"/>
      <c r="J289" s="323"/>
      <c r="K289" s="309">
        <f t="shared" si="117"/>
        <v>0</v>
      </c>
      <c r="L289" s="328"/>
      <c r="M289" s="328"/>
      <c r="N289" s="328"/>
      <c r="O289" s="328"/>
      <c r="P289" s="331"/>
      <c r="Q289" s="331"/>
      <c r="R289" s="332"/>
      <c r="S289" s="333"/>
      <c r="T289" s="332"/>
      <c r="U289" s="333"/>
      <c r="V289" s="332"/>
      <c r="W289" s="333"/>
      <c r="X289" s="332"/>
      <c r="Y289" s="333"/>
      <c r="Z289" s="309">
        <f t="shared" si="118"/>
        <v>0</v>
      </c>
      <c r="AA289" s="310">
        <f t="shared" si="119"/>
        <v>0</v>
      </c>
      <c r="AB289" s="334"/>
      <c r="AC289" s="311">
        <f t="shared" si="112"/>
        <v>0</v>
      </c>
      <c r="AD289" s="312">
        <f t="shared" si="120"/>
        <v>0</v>
      </c>
      <c r="AE289" s="335"/>
      <c r="AF289" s="312">
        <f t="shared" si="121"/>
        <v>0</v>
      </c>
      <c r="AG289" s="326"/>
      <c r="AH289" s="313">
        <f t="shared" si="122"/>
        <v>0</v>
      </c>
      <c r="AI289" s="336"/>
      <c r="AJ289" s="313">
        <f t="shared" si="123"/>
        <v>0</v>
      </c>
      <c r="AK289" s="326"/>
      <c r="AL289" s="313">
        <f t="shared" si="124"/>
        <v>0</v>
      </c>
      <c r="AM289" s="345"/>
      <c r="AN289" s="313">
        <f t="shared" si="113"/>
        <v>0</v>
      </c>
      <c r="AO289" s="314">
        <f t="shared" si="125"/>
        <v>0</v>
      </c>
      <c r="AP289" s="315">
        <f>IF(OR(AND(B289="GRUP_A1",IF(IFERROR(MATCH(CONCATENATE("I",Tabel!$N$4),inst_performance,0),0)&gt;0,0,1)),B289="Grup_A5",B289="Grup_B1"),0,(AD289+AF289)*0.1)</f>
        <v>0</v>
      </c>
      <c r="AQ289" s="337"/>
      <c r="AR289" s="339"/>
      <c r="AS289" s="339"/>
      <c r="AT289" s="339"/>
      <c r="AU289" s="339"/>
      <c r="AV289" s="339"/>
      <c r="AW289" s="339"/>
      <c r="AX289" s="339"/>
      <c r="AY289" s="339"/>
      <c r="AZ289" s="339"/>
      <c r="BA289" s="339"/>
      <c r="BB289" s="339"/>
      <c r="BC289" s="339"/>
      <c r="BD289" s="339"/>
      <c r="BE289" s="339"/>
      <c r="BF289" s="339"/>
      <c r="BG289" s="315">
        <f t="shared" si="126"/>
        <v>0</v>
      </c>
      <c r="BH289" s="346">
        <f t="shared" si="127"/>
        <v>0</v>
      </c>
      <c r="BI289" s="315">
        <f t="shared" si="128"/>
        <v>0</v>
      </c>
      <c r="BJ289" s="341"/>
      <c r="BK289" s="315">
        <f t="shared" si="129"/>
        <v>0</v>
      </c>
      <c r="BL289" s="315">
        <f t="shared" si="130"/>
        <v>0</v>
      </c>
      <c r="BM289" s="340"/>
      <c r="BN289" s="342"/>
      <c r="BO289" s="343"/>
      <c r="BP289" s="340"/>
      <c r="BQ289" s="344"/>
      <c r="BR289" s="315">
        <f t="shared" si="131"/>
        <v>0</v>
      </c>
      <c r="BS289" s="344"/>
      <c r="BT289" s="344"/>
      <c r="BU289" s="344"/>
      <c r="BV289" s="344"/>
      <c r="BW289" s="315">
        <f t="shared" si="132"/>
        <v>0</v>
      </c>
      <c r="BX289" s="322"/>
      <c r="BY289" s="316"/>
    </row>
    <row r="290" spans="1:77" x14ac:dyDescent="0.25">
      <c r="A290" s="326"/>
      <c r="B290" s="307" t="str">
        <f t="shared" si="114"/>
        <v/>
      </c>
      <c r="C290" s="327"/>
      <c r="D290" s="307" t="str">
        <f t="shared" si="115"/>
        <v/>
      </c>
      <c r="E290" s="328"/>
      <c r="F290" s="329"/>
      <c r="G290" s="330" t="s">
        <v>86</v>
      </c>
      <c r="H290" s="308">
        <f t="shared" si="116"/>
        <v>0</v>
      </c>
      <c r="I290" s="323"/>
      <c r="J290" s="323"/>
      <c r="K290" s="309">
        <f t="shared" si="117"/>
        <v>0</v>
      </c>
      <c r="L290" s="328"/>
      <c r="M290" s="328"/>
      <c r="N290" s="328"/>
      <c r="O290" s="328"/>
      <c r="P290" s="331"/>
      <c r="Q290" s="331"/>
      <c r="R290" s="332"/>
      <c r="S290" s="333"/>
      <c r="T290" s="332"/>
      <c r="U290" s="333"/>
      <c r="V290" s="332"/>
      <c r="W290" s="333"/>
      <c r="X290" s="332"/>
      <c r="Y290" s="333"/>
      <c r="Z290" s="309">
        <f t="shared" si="118"/>
        <v>0</v>
      </c>
      <c r="AA290" s="310">
        <f t="shared" si="119"/>
        <v>0</v>
      </c>
      <c r="AB290" s="334"/>
      <c r="AC290" s="311">
        <f t="shared" si="112"/>
        <v>0</v>
      </c>
      <c r="AD290" s="312">
        <f t="shared" si="120"/>
        <v>0</v>
      </c>
      <c r="AE290" s="335"/>
      <c r="AF290" s="312">
        <f t="shared" si="121"/>
        <v>0</v>
      </c>
      <c r="AG290" s="326"/>
      <c r="AH290" s="313">
        <f t="shared" si="122"/>
        <v>0</v>
      </c>
      <c r="AI290" s="336"/>
      <c r="AJ290" s="313">
        <f t="shared" si="123"/>
        <v>0</v>
      </c>
      <c r="AK290" s="326"/>
      <c r="AL290" s="313">
        <f t="shared" si="124"/>
        <v>0</v>
      </c>
      <c r="AM290" s="345"/>
      <c r="AN290" s="313">
        <f t="shared" si="113"/>
        <v>0</v>
      </c>
      <c r="AO290" s="314">
        <f t="shared" si="125"/>
        <v>0</v>
      </c>
      <c r="AP290" s="315">
        <f>IF(OR(AND(B290="GRUP_A1",IF(IFERROR(MATCH(CONCATENATE("I",Tabel!$N$4),inst_performance,0),0)&gt;0,0,1)),B290="Grup_A5",B290="Grup_B1"),0,(AD290+AF290)*0.1)</f>
        <v>0</v>
      </c>
      <c r="AQ290" s="337"/>
      <c r="AR290" s="339"/>
      <c r="AS290" s="339"/>
      <c r="AT290" s="339"/>
      <c r="AU290" s="339"/>
      <c r="AV290" s="339"/>
      <c r="AW290" s="339"/>
      <c r="AX290" s="339"/>
      <c r="AY290" s="339"/>
      <c r="AZ290" s="339"/>
      <c r="BA290" s="339"/>
      <c r="BB290" s="339"/>
      <c r="BC290" s="339"/>
      <c r="BD290" s="339"/>
      <c r="BE290" s="339"/>
      <c r="BF290" s="339"/>
      <c r="BG290" s="315">
        <f t="shared" si="126"/>
        <v>0</v>
      </c>
      <c r="BH290" s="346">
        <f t="shared" si="127"/>
        <v>0</v>
      </c>
      <c r="BI290" s="315">
        <f t="shared" si="128"/>
        <v>0</v>
      </c>
      <c r="BJ290" s="341"/>
      <c r="BK290" s="315">
        <f t="shared" si="129"/>
        <v>0</v>
      </c>
      <c r="BL290" s="315">
        <f t="shared" si="130"/>
        <v>0</v>
      </c>
      <c r="BM290" s="340"/>
      <c r="BN290" s="342"/>
      <c r="BO290" s="343"/>
      <c r="BP290" s="340"/>
      <c r="BQ290" s="344"/>
      <c r="BR290" s="315">
        <f t="shared" si="131"/>
        <v>0</v>
      </c>
      <c r="BS290" s="344"/>
      <c r="BT290" s="344"/>
      <c r="BU290" s="344"/>
      <c r="BV290" s="344"/>
      <c r="BW290" s="315">
        <f t="shared" si="132"/>
        <v>0</v>
      </c>
      <c r="BX290" s="322"/>
      <c r="BY290" s="316"/>
    </row>
    <row r="291" spans="1:77" x14ac:dyDescent="0.25">
      <c r="A291" s="326"/>
      <c r="B291" s="307" t="str">
        <f t="shared" si="114"/>
        <v/>
      </c>
      <c r="C291" s="327"/>
      <c r="D291" s="307" t="str">
        <f t="shared" si="115"/>
        <v/>
      </c>
      <c r="E291" s="328"/>
      <c r="F291" s="329"/>
      <c r="G291" s="330" t="s">
        <v>86</v>
      </c>
      <c r="H291" s="308">
        <f t="shared" si="116"/>
        <v>0</v>
      </c>
      <c r="I291" s="323"/>
      <c r="J291" s="323"/>
      <c r="K291" s="309">
        <f t="shared" si="117"/>
        <v>0</v>
      </c>
      <c r="L291" s="328"/>
      <c r="M291" s="328"/>
      <c r="N291" s="328"/>
      <c r="O291" s="328"/>
      <c r="P291" s="331"/>
      <c r="Q291" s="331"/>
      <c r="R291" s="332"/>
      <c r="S291" s="333"/>
      <c r="T291" s="332"/>
      <c r="U291" s="333"/>
      <c r="V291" s="332"/>
      <c r="W291" s="333"/>
      <c r="X291" s="332"/>
      <c r="Y291" s="333"/>
      <c r="Z291" s="309">
        <f t="shared" si="118"/>
        <v>0</v>
      </c>
      <c r="AA291" s="310">
        <f t="shared" si="119"/>
        <v>0</v>
      </c>
      <c r="AB291" s="334"/>
      <c r="AC291" s="311">
        <f t="shared" si="112"/>
        <v>0</v>
      </c>
      <c r="AD291" s="312">
        <f t="shared" si="120"/>
        <v>0</v>
      </c>
      <c r="AE291" s="335"/>
      <c r="AF291" s="312">
        <f t="shared" si="121"/>
        <v>0</v>
      </c>
      <c r="AG291" s="326"/>
      <c r="AH291" s="313">
        <f t="shared" si="122"/>
        <v>0</v>
      </c>
      <c r="AI291" s="336"/>
      <c r="AJ291" s="313">
        <f t="shared" si="123"/>
        <v>0</v>
      </c>
      <c r="AK291" s="326"/>
      <c r="AL291" s="313">
        <f t="shared" si="124"/>
        <v>0</v>
      </c>
      <c r="AM291" s="345"/>
      <c r="AN291" s="313">
        <f t="shared" si="113"/>
        <v>0</v>
      </c>
      <c r="AO291" s="314">
        <f t="shared" si="125"/>
        <v>0</v>
      </c>
      <c r="AP291" s="315">
        <f>IF(OR(AND(B291="GRUP_A1",IF(IFERROR(MATCH(CONCATENATE("I",Tabel!$N$4),inst_performance,0),0)&gt;0,0,1)),B291="Grup_A5",B291="Grup_B1"),0,(AD291+AF291)*0.1)</f>
        <v>0</v>
      </c>
      <c r="AQ291" s="337"/>
      <c r="AR291" s="339"/>
      <c r="AS291" s="339"/>
      <c r="AT291" s="339"/>
      <c r="AU291" s="339"/>
      <c r="AV291" s="339"/>
      <c r="AW291" s="339"/>
      <c r="AX291" s="339"/>
      <c r="AY291" s="339"/>
      <c r="AZ291" s="339"/>
      <c r="BA291" s="339"/>
      <c r="BB291" s="339"/>
      <c r="BC291" s="339"/>
      <c r="BD291" s="339"/>
      <c r="BE291" s="339"/>
      <c r="BF291" s="339"/>
      <c r="BG291" s="315">
        <f t="shared" si="126"/>
        <v>0</v>
      </c>
      <c r="BH291" s="346">
        <f t="shared" si="127"/>
        <v>0</v>
      </c>
      <c r="BI291" s="315">
        <f t="shared" si="128"/>
        <v>0</v>
      </c>
      <c r="BJ291" s="341"/>
      <c r="BK291" s="315">
        <f t="shared" si="129"/>
        <v>0</v>
      </c>
      <c r="BL291" s="315">
        <f t="shared" si="130"/>
        <v>0</v>
      </c>
      <c r="BM291" s="340"/>
      <c r="BN291" s="342"/>
      <c r="BO291" s="343"/>
      <c r="BP291" s="340"/>
      <c r="BQ291" s="344"/>
      <c r="BR291" s="315">
        <f t="shared" si="131"/>
        <v>0</v>
      </c>
      <c r="BS291" s="344"/>
      <c r="BT291" s="344"/>
      <c r="BU291" s="344"/>
      <c r="BV291" s="344"/>
      <c r="BW291" s="315">
        <f t="shared" si="132"/>
        <v>0</v>
      </c>
      <c r="BX291" s="322"/>
      <c r="BY291" s="316"/>
    </row>
    <row r="292" spans="1:77" x14ac:dyDescent="0.25">
      <c r="A292" s="326"/>
      <c r="B292" s="307" t="str">
        <f t="shared" si="114"/>
        <v/>
      </c>
      <c r="C292" s="327"/>
      <c r="D292" s="307" t="str">
        <f t="shared" si="115"/>
        <v/>
      </c>
      <c r="E292" s="328"/>
      <c r="F292" s="329"/>
      <c r="G292" s="330" t="s">
        <v>86</v>
      </c>
      <c r="H292" s="308">
        <f t="shared" si="116"/>
        <v>0</v>
      </c>
      <c r="I292" s="323"/>
      <c r="J292" s="323"/>
      <c r="K292" s="309">
        <f t="shared" si="117"/>
        <v>0</v>
      </c>
      <c r="L292" s="328"/>
      <c r="M292" s="328"/>
      <c r="N292" s="328"/>
      <c r="O292" s="328"/>
      <c r="P292" s="331"/>
      <c r="Q292" s="331"/>
      <c r="R292" s="332"/>
      <c r="S292" s="333"/>
      <c r="T292" s="332"/>
      <c r="U292" s="333"/>
      <c r="V292" s="332"/>
      <c r="W292" s="333"/>
      <c r="X292" s="332"/>
      <c r="Y292" s="333"/>
      <c r="Z292" s="309">
        <f t="shared" si="118"/>
        <v>0</v>
      </c>
      <c r="AA292" s="310">
        <f t="shared" si="119"/>
        <v>0</v>
      </c>
      <c r="AB292" s="334"/>
      <c r="AC292" s="311">
        <f t="shared" si="112"/>
        <v>0</v>
      </c>
      <c r="AD292" s="312">
        <f t="shared" si="120"/>
        <v>0</v>
      </c>
      <c r="AE292" s="335"/>
      <c r="AF292" s="312">
        <f t="shared" si="121"/>
        <v>0</v>
      </c>
      <c r="AG292" s="326"/>
      <c r="AH292" s="313">
        <f t="shared" si="122"/>
        <v>0</v>
      </c>
      <c r="AI292" s="336"/>
      <c r="AJ292" s="313">
        <f t="shared" si="123"/>
        <v>0</v>
      </c>
      <c r="AK292" s="326"/>
      <c r="AL292" s="313">
        <f t="shared" si="124"/>
        <v>0</v>
      </c>
      <c r="AM292" s="345"/>
      <c r="AN292" s="313">
        <f t="shared" si="113"/>
        <v>0</v>
      </c>
      <c r="AO292" s="314">
        <f t="shared" si="125"/>
        <v>0</v>
      </c>
      <c r="AP292" s="315">
        <f>IF(OR(AND(B292="GRUP_A1",IF(IFERROR(MATCH(CONCATENATE("I",Tabel!$N$4),inst_performance,0),0)&gt;0,0,1)),B292="Grup_A5",B292="Grup_B1"),0,(AD292+AF292)*0.1)</f>
        <v>0</v>
      </c>
      <c r="AQ292" s="337"/>
      <c r="AR292" s="339"/>
      <c r="AS292" s="339"/>
      <c r="AT292" s="339"/>
      <c r="AU292" s="339"/>
      <c r="AV292" s="339"/>
      <c r="AW292" s="339"/>
      <c r="AX292" s="339"/>
      <c r="AY292" s="339"/>
      <c r="AZ292" s="339"/>
      <c r="BA292" s="339"/>
      <c r="BB292" s="339"/>
      <c r="BC292" s="339"/>
      <c r="BD292" s="339"/>
      <c r="BE292" s="339"/>
      <c r="BF292" s="339"/>
      <c r="BG292" s="315">
        <f t="shared" si="126"/>
        <v>0</v>
      </c>
      <c r="BH292" s="346">
        <f t="shared" si="127"/>
        <v>0</v>
      </c>
      <c r="BI292" s="315">
        <f t="shared" si="128"/>
        <v>0</v>
      </c>
      <c r="BJ292" s="341"/>
      <c r="BK292" s="315">
        <f t="shared" si="129"/>
        <v>0</v>
      </c>
      <c r="BL292" s="315">
        <f t="shared" si="130"/>
        <v>0</v>
      </c>
      <c r="BM292" s="340"/>
      <c r="BN292" s="342"/>
      <c r="BO292" s="343"/>
      <c r="BP292" s="340"/>
      <c r="BQ292" s="344"/>
      <c r="BR292" s="315">
        <f t="shared" si="131"/>
        <v>0</v>
      </c>
      <c r="BS292" s="344"/>
      <c r="BT292" s="344"/>
      <c r="BU292" s="344"/>
      <c r="BV292" s="344"/>
      <c r="BW292" s="315">
        <f t="shared" si="132"/>
        <v>0</v>
      </c>
      <c r="BX292" s="322"/>
      <c r="BY292" s="316"/>
    </row>
    <row r="293" spans="1:77" x14ac:dyDescent="0.25">
      <c r="A293" s="326"/>
      <c r="B293" s="307" t="str">
        <f t="shared" si="114"/>
        <v/>
      </c>
      <c r="C293" s="327"/>
      <c r="D293" s="307" t="str">
        <f t="shared" si="115"/>
        <v/>
      </c>
      <c r="E293" s="328"/>
      <c r="F293" s="329"/>
      <c r="G293" s="330" t="s">
        <v>86</v>
      </c>
      <c r="H293" s="308">
        <f t="shared" si="116"/>
        <v>0</v>
      </c>
      <c r="I293" s="323"/>
      <c r="J293" s="323"/>
      <c r="K293" s="309">
        <f t="shared" si="117"/>
        <v>0</v>
      </c>
      <c r="L293" s="328"/>
      <c r="M293" s="328"/>
      <c r="N293" s="328"/>
      <c r="O293" s="328"/>
      <c r="P293" s="331"/>
      <c r="Q293" s="331"/>
      <c r="R293" s="332"/>
      <c r="S293" s="333"/>
      <c r="T293" s="332"/>
      <c r="U293" s="333"/>
      <c r="V293" s="332"/>
      <c r="W293" s="333"/>
      <c r="X293" s="332"/>
      <c r="Y293" s="333"/>
      <c r="Z293" s="309">
        <f t="shared" si="118"/>
        <v>0</v>
      </c>
      <c r="AA293" s="310">
        <f t="shared" si="119"/>
        <v>0</v>
      </c>
      <c r="AB293" s="334"/>
      <c r="AC293" s="311">
        <f t="shared" si="112"/>
        <v>0</v>
      </c>
      <c r="AD293" s="312">
        <f t="shared" si="120"/>
        <v>0</v>
      </c>
      <c r="AE293" s="335"/>
      <c r="AF293" s="312">
        <f t="shared" si="121"/>
        <v>0</v>
      </c>
      <c r="AG293" s="326"/>
      <c r="AH293" s="313">
        <f t="shared" si="122"/>
        <v>0</v>
      </c>
      <c r="AI293" s="336"/>
      <c r="AJ293" s="313">
        <f t="shared" si="123"/>
        <v>0</v>
      </c>
      <c r="AK293" s="326"/>
      <c r="AL293" s="313">
        <f t="shared" si="124"/>
        <v>0</v>
      </c>
      <c r="AM293" s="345"/>
      <c r="AN293" s="313">
        <f t="shared" si="113"/>
        <v>0</v>
      </c>
      <c r="AO293" s="314">
        <f t="shared" si="125"/>
        <v>0</v>
      </c>
      <c r="AP293" s="315">
        <f>IF(OR(AND(B293="GRUP_A1",IF(IFERROR(MATCH(CONCATENATE("I",Tabel!$N$4),inst_performance,0),0)&gt;0,0,1)),B293="Grup_A5",B293="Grup_B1"),0,(AD293+AF293)*0.1)</f>
        <v>0</v>
      </c>
      <c r="AQ293" s="337"/>
      <c r="AR293" s="339"/>
      <c r="AS293" s="339"/>
      <c r="AT293" s="339"/>
      <c r="AU293" s="339"/>
      <c r="AV293" s="339"/>
      <c r="AW293" s="339"/>
      <c r="AX293" s="339"/>
      <c r="AY293" s="339"/>
      <c r="AZ293" s="339"/>
      <c r="BA293" s="339"/>
      <c r="BB293" s="339"/>
      <c r="BC293" s="339"/>
      <c r="BD293" s="339"/>
      <c r="BE293" s="339"/>
      <c r="BF293" s="339"/>
      <c r="BG293" s="315">
        <f t="shared" si="126"/>
        <v>0</v>
      </c>
      <c r="BH293" s="346">
        <f t="shared" si="127"/>
        <v>0</v>
      </c>
      <c r="BI293" s="315">
        <f t="shared" si="128"/>
        <v>0</v>
      </c>
      <c r="BJ293" s="341"/>
      <c r="BK293" s="315">
        <f t="shared" si="129"/>
        <v>0</v>
      </c>
      <c r="BL293" s="315">
        <f t="shared" si="130"/>
        <v>0</v>
      </c>
      <c r="BM293" s="340"/>
      <c r="BN293" s="342"/>
      <c r="BO293" s="343"/>
      <c r="BP293" s="340"/>
      <c r="BQ293" s="344"/>
      <c r="BR293" s="315">
        <f t="shared" si="131"/>
        <v>0</v>
      </c>
      <c r="BS293" s="344"/>
      <c r="BT293" s="344"/>
      <c r="BU293" s="344"/>
      <c r="BV293" s="344"/>
      <c r="BW293" s="315">
        <f t="shared" si="132"/>
        <v>0</v>
      </c>
      <c r="BX293" s="322"/>
      <c r="BY293" s="316"/>
    </row>
    <row r="294" spans="1:77" x14ac:dyDescent="0.25">
      <c r="A294" s="326"/>
      <c r="B294" s="307" t="str">
        <f t="shared" si="114"/>
        <v/>
      </c>
      <c r="C294" s="327"/>
      <c r="D294" s="307" t="str">
        <f t="shared" si="115"/>
        <v/>
      </c>
      <c r="E294" s="328"/>
      <c r="F294" s="329"/>
      <c r="G294" s="330" t="s">
        <v>86</v>
      </c>
      <c r="H294" s="308">
        <f t="shared" si="116"/>
        <v>0</v>
      </c>
      <c r="I294" s="323"/>
      <c r="J294" s="323"/>
      <c r="K294" s="309">
        <f t="shared" si="117"/>
        <v>0</v>
      </c>
      <c r="L294" s="328"/>
      <c r="M294" s="328"/>
      <c r="N294" s="328"/>
      <c r="O294" s="328"/>
      <c r="P294" s="331"/>
      <c r="Q294" s="331"/>
      <c r="R294" s="332"/>
      <c r="S294" s="333"/>
      <c r="T294" s="332"/>
      <c r="U294" s="333"/>
      <c r="V294" s="332"/>
      <c r="W294" s="333"/>
      <c r="X294" s="332"/>
      <c r="Y294" s="333"/>
      <c r="Z294" s="309">
        <f t="shared" si="118"/>
        <v>0</v>
      </c>
      <c r="AA294" s="310">
        <f t="shared" si="119"/>
        <v>0</v>
      </c>
      <c r="AB294" s="334"/>
      <c r="AC294" s="311">
        <f t="shared" si="112"/>
        <v>0</v>
      </c>
      <c r="AD294" s="312">
        <f t="shared" si="120"/>
        <v>0</v>
      </c>
      <c r="AE294" s="335"/>
      <c r="AF294" s="312">
        <f t="shared" si="121"/>
        <v>0</v>
      </c>
      <c r="AG294" s="326"/>
      <c r="AH294" s="313">
        <f t="shared" si="122"/>
        <v>0</v>
      </c>
      <c r="AI294" s="336"/>
      <c r="AJ294" s="313">
        <f t="shared" si="123"/>
        <v>0</v>
      </c>
      <c r="AK294" s="326"/>
      <c r="AL294" s="313">
        <f t="shared" si="124"/>
        <v>0</v>
      </c>
      <c r="AM294" s="345"/>
      <c r="AN294" s="313">
        <f t="shared" si="113"/>
        <v>0</v>
      </c>
      <c r="AO294" s="314">
        <f t="shared" si="125"/>
        <v>0</v>
      </c>
      <c r="AP294" s="315">
        <f>IF(OR(AND(B294="GRUP_A1",IF(IFERROR(MATCH(CONCATENATE("I",Tabel!$N$4),inst_performance,0),0)&gt;0,0,1)),B294="Grup_A5",B294="Grup_B1"),0,(AD294+AF294)*0.1)</f>
        <v>0</v>
      </c>
      <c r="AQ294" s="337"/>
      <c r="AR294" s="339"/>
      <c r="AS294" s="339"/>
      <c r="AT294" s="339"/>
      <c r="AU294" s="339"/>
      <c r="AV294" s="339"/>
      <c r="AW294" s="339"/>
      <c r="AX294" s="339"/>
      <c r="AY294" s="339"/>
      <c r="AZ294" s="339"/>
      <c r="BA294" s="339"/>
      <c r="BB294" s="339"/>
      <c r="BC294" s="339"/>
      <c r="BD294" s="339"/>
      <c r="BE294" s="339"/>
      <c r="BF294" s="339"/>
      <c r="BG294" s="315">
        <f t="shared" si="126"/>
        <v>0</v>
      </c>
      <c r="BH294" s="346">
        <f t="shared" si="127"/>
        <v>0</v>
      </c>
      <c r="BI294" s="315">
        <f t="shared" si="128"/>
        <v>0</v>
      </c>
      <c r="BJ294" s="341"/>
      <c r="BK294" s="315">
        <f t="shared" si="129"/>
        <v>0</v>
      </c>
      <c r="BL294" s="315">
        <f t="shared" si="130"/>
        <v>0</v>
      </c>
      <c r="BM294" s="340"/>
      <c r="BN294" s="342"/>
      <c r="BO294" s="343"/>
      <c r="BP294" s="340"/>
      <c r="BQ294" s="344"/>
      <c r="BR294" s="315">
        <f t="shared" si="131"/>
        <v>0</v>
      </c>
      <c r="BS294" s="344"/>
      <c r="BT294" s="344"/>
      <c r="BU294" s="344"/>
      <c r="BV294" s="344"/>
      <c r="BW294" s="315">
        <f t="shared" si="132"/>
        <v>0</v>
      </c>
      <c r="BX294" s="322"/>
      <c r="BY294" s="316"/>
    </row>
    <row r="295" spans="1:77" x14ac:dyDescent="0.25">
      <c r="A295" s="326"/>
      <c r="B295" s="307" t="str">
        <f t="shared" si="114"/>
        <v/>
      </c>
      <c r="C295" s="327"/>
      <c r="D295" s="307" t="str">
        <f t="shared" si="115"/>
        <v/>
      </c>
      <c r="E295" s="328"/>
      <c r="F295" s="329"/>
      <c r="G295" s="330" t="s">
        <v>86</v>
      </c>
      <c r="H295" s="308">
        <f t="shared" si="116"/>
        <v>0</v>
      </c>
      <c r="I295" s="323"/>
      <c r="J295" s="323"/>
      <c r="K295" s="309">
        <f t="shared" si="117"/>
        <v>0</v>
      </c>
      <c r="L295" s="328"/>
      <c r="M295" s="328"/>
      <c r="N295" s="328"/>
      <c r="O295" s="328"/>
      <c r="P295" s="331"/>
      <c r="Q295" s="331"/>
      <c r="R295" s="332"/>
      <c r="S295" s="333"/>
      <c r="T295" s="332"/>
      <c r="U295" s="333"/>
      <c r="V295" s="332"/>
      <c r="W295" s="333"/>
      <c r="X295" s="332"/>
      <c r="Y295" s="333"/>
      <c r="Z295" s="309">
        <f t="shared" si="118"/>
        <v>0</v>
      </c>
      <c r="AA295" s="310">
        <f t="shared" si="119"/>
        <v>0</v>
      </c>
      <c r="AB295" s="334"/>
      <c r="AC295" s="311">
        <f t="shared" si="112"/>
        <v>0</v>
      </c>
      <c r="AD295" s="312">
        <f t="shared" si="120"/>
        <v>0</v>
      </c>
      <c r="AE295" s="335"/>
      <c r="AF295" s="312">
        <f t="shared" si="121"/>
        <v>0</v>
      </c>
      <c r="AG295" s="326"/>
      <c r="AH295" s="313">
        <f t="shared" si="122"/>
        <v>0</v>
      </c>
      <c r="AI295" s="336"/>
      <c r="AJ295" s="313">
        <f t="shared" si="123"/>
        <v>0</v>
      </c>
      <c r="AK295" s="326"/>
      <c r="AL295" s="313">
        <f t="shared" si="124"/>
        <v>0</v>
      </c>
      <c r="AM295" s="345"/>
      <c r="AN295" s="313">
        <f t="shared" si="113"/>
        <v>0</v>
      </c>
      <c r="AO295" s="314">
        <f t="shared" si="125"/>
        <v>0</v>
      </c>
      <c r="AP295" s="315">
        <f>IF(OR(AND(B295="GRUP_A1",IF(IFERROR(MATCH(CONCATENATE("I",Tabel!$N$4),inst_performance,0),0)&gt;0,0,1)),B295="Grup_A5",B295="Grup_B1"),0,(AD295+AF295)*0.1)</f>
        <v>0</v>
      </c>
      <c r="AQ295" s="337"/>
      <c r="AR295" s="339"/>
      <c r="AS295" s="339"/>
      <c r="AT295" s="339"/>
      <c r="AU295" s="339"/>
      <c r="AV295" s="339"/>
      <c r="AW295" s="339"/>
      <c r="AX295" s="339"/>
      <c r="AY295" s="339"/>
      <c r="AZ295" s="339"/>
      <c r="BA295" s="339"/>
      <c r="BB295" s="339"/>
      <c r="BC295" s="339"/>
      <c r="BD295" s="339"/>
      <c r="BE295" s="339"/>
      <c r="BF295" s="339"/>
      <c r="BG295" s="315">
        <f t="shared" si="126"/>
        <v>0</v>
      </c>
      <c r="BH295" s="346">
        <f t="shared" si="127"/>
        <v>0</v>
      </c>
      <c r="BI295" s="315">
        <f t="shared" si="128"/>
        <v>0</v>
      </c>
      <c r="BJ295" s="341"/>
      <c r="BK295" s="315">
        <f t="shared" si="129"/>
        <v>0</v>
      </c>
      <c r="BL295" s="315">
        <f t="shared" si="130"/>
        <v>0</v>
      </c>
      <c r="BM295" s="340"/>
      <c r="BN295" s="342"/>
      <c r="BO295" s="343"/>
      <c r="BP295" s="340"/>
      <c r="BQ295" s="344"/>
      <c r="BR295" s="315">
        <f t="shared" si="131"/>
        <v>0</v>
      </c>
      <c r="BS295" s="344"/>
      <c r="BT295" s="344"/>
      <c r="BU295" s="344"/>
      <c r="BV295" s="344"/>
      <c r="BW295" s="315">
        <f t="shared" si="132"/>
        <v>0</v>
      </c>
      <c r="BX295" s="322"/>
      <c r="BY295" s="316"/>
    </row>
    <row r="296" spans="1:77" x14ac:dyDescent="0.25">
      <c r="A296" s="326"/>
      <c r="B296" s="307" t="str">
        <f t="shared" si="114"/>
        <v/>
      </c>
      <c r="C296" s="327"/>
      <c r="D296" s="307" t="str">
        <f t="shared" si="115"/>
        <v/>
      </c>
      <c r="E296" s="328"/>
      <c r="F296" s="329"/>
      <c r="G296" s="330" t="s">
        <v>86</v>
      </c>
      <c r="H296" s="308">
        <f t="shared" si="116"/>
        <v>0</v>
      </c>
      <c r="I296" s="323"/>
      <c r="J296" s="323"/>
      <c r="K296" s="309">
        <f t="shared" si="117"/>
        <v>0</v>
      </c>
      <c r="L296" s="328"/>
      <c r="M296" s="328"/>
      <c r="N296" s="328"/>
      <c r="O296" s="328"/>
      <c r="P296" s="331"/>
      <c r="Q296" s="331"/>
      <c r="R296" s="332"/>
      <c r="S296" s="333"/>
      <c r="T296" s="332"/>
      <c r="U296" s="333"/>
      <c r="V296" s="332"/>
      <c r="W296" s="333"/>
      <c r="X296" s="332"/>
      <c r="Y296" s="333"/>
      <c r="Z296" s="309">
        <f t="shared" si="118"/>
        <v>0</v>
      </c>
      <c r="AA296" s="310">
        <f t="shared" si="119"/>
        <v>0</v>
      </c>
      <c r="AB296" s="334"/>
      <c r="AC296" s="311">
        <f t="shared" si="112"/>
        <v>0</v>
      </c>
      <c r="AD296" s="312">
        <f t="shared" si="120"/>
        <v>0</v>
      </c>
      <c r="AE296" s="335"/>
      <c r="AF296" s="312">
        <f t="shared" si="121"/>
        <v>0</v>
      </c>
      <c r="AG296" s="326"/>
      <c r="AH296" s="313">
        <f t="shared" si="122"/>
        <v>0</v>
      </c>
      <c r="AI296" s="336"/>
      <c r="AJ296" s="313">
        <f t="shared" si="123"/>
        <v>0</v>
      </c>
      <c r="AK296" s="326"/>
      <c r="AL296" s="313">
        <f t="shared" si="124"/>
        <v>0</v>
      </c>
      <c r="AM296" s="345"/>
      <c r="AN296" s="313">
        <f t="shared" si="113"/>
        <v>0</v>
      </c>
      <c r="AO296" s="314">
        <f t="shared" si="125"/>
        <v>0</v>
      </c>
      <c r="AP296" s="315">
        <f>IF(OR(AND(B296="GRUP_A1",IF(IFERROR(MATCH(CONCATENATE("I",Tabel!$N$4),inst_performance,0),0)&gt;0,0,1)),B296="Grup_A5",B296="Grup_B1"),0,(AD296+AF296)*0.1)</f>
        <v>0</v>
      </c>
      <c r="AQ296" s="337"/>
      <c r="AR296" s="339"/>
      <c r="AS296" s="339"/>
      <c r="AT296" s="339"/>
      <c r="AU296" s="339"/>
      <c r="AV296" s="339"/>
      <c r="AW296" s="339"/>
      <c r="AX296" s="339"/>
      <c r="AY296" s="339"/>
      <c r="AZ296" s="339"/>
      <c r="BA296" s="339"/>
      <c r="BB296" s="339"/>
      <c r="BC296" s="339"/>
      <c r="BD296" s="339"/>
      <c r="BE296" s="339"/>
      <c r="BF296" s="339"/>
      <c r="BG296" s="315">
        <f t="shared" si="126"/>
        <v>0</v>
      </c>
      <c r="BH296" s="346">
        <f t="shared" si="127"/>
        <v>0</v>
      </c>
      <c r="BI296" s="315">
        <f t="shared" si="128"/>
        <v>0</v>
      </c>
      <c r="BJ296" s="341"/>
      <c r="BK296" s="315">
        <f t="shared" si="129"/>
        <v>0</v>
      </c>
      <c r="BL296" s="315">
        <f t="shared" si="130"/>
        <v>0</v>
      </c>
      <c r="BM296" s="340"/>
      <c r="BN296" s="342"/>
      <c r="BO296" s="343"/>
      <c r="BP296" s="340"/>
      <c r="BQ296" s="344"/>
      <c r="BR296" s="315">
        <f t="shared" si="131"/>
        <v>0</v>
      </c>
      <c r="BS296" s="344"/>
      <c r="BT296" s="344"/>
      <c r="BU296" s="344"/>
      <c r="BV296" s="344"/>
      <c r="BW296" s="315">
        <f t="shared" si="132"/>
        <v>0</v>
      </c>
      <c r="BX296" s="322"/>
      <c r="BY296" s="316"/>
    </row>
    <row r="297" spans="1:77" x14ac:dyDescent="0.25">
      <c r="A297" s="326"/>
      <c r="B297" s="307" t="str">
        <f t="shared" si="114"/>
        <v/>
      </c>
      <c r="C297" s="327"/>
      <c r="D297" s="307" t="str">
        <f t="shared" si="115"/>
        <v/>
      </c>
      <c r="E297" s="328"/>
      <c r="F297" s="329"/>
      <c r="G297" s="330" t="s">
        <v>86</v>
      </c>
      <c r="H297" s="308">
        <f t="shared" si="116"/>
        <v>0</v>
      </c>
      <c r="I297" s="323"/>
      <c r="J297" s="323"/>
      <c r="K297" s="309">
        <f t="shared" si="117"/>
        <v>0</v>
      </c>
      <c r="L297" s="328"/>
      <c r="M297" s="328"/>
      <c r="N297" s="328"/>
      <c r="O297" s="328"/>
      <c r="P297" s="331"/>
      <c r="Q297" s="331"/>
      <c r="R297" s="332"/>
      <c r="S297" s="333"/>
      <c r="T297" s="332"/>
      <c r="U297" s="333"/>
      <c r="V297" s="332"/>
      <c r="W297" s="333"/>
      <c r="X297" s="332"/>
      <c r="Y297" s="333"/>
      <c r="Z297" s="309">
        <f t="shared" si="118"/>
        <v>0</v>
      </c>
      <c r="AA297" s="310">
        <f t="shared" si="119"/>
        <v>0</v>
      </c>
      <c r="AB297" s="334"/>
      <c r="AC297" s="311">
        <f t="shared" si="112"/>
        <v>0</v>
      </c>
      <c r="AD297" s="312">
        <f t="shared" si="120"/>
        <v>0</v>
      </c>
      <c r="AE297" s="335"/>
      <c r="AF297" s="312">
        <f t="shared" si="121"/>
        <v>0</v>
      </c>
      <c r="AG297" s="326"/>
      <c r="AH297" s="313">
        <f t="shared" si="122"/>
        <v>0</v>
      </c>
      <c r="AI297" s="336"/>
      <c r="AJ297" s="313">
        <f t="shared" si="123"/>
        <v>0</v>
      </c>
      <c r="AK297" s="326"/>
      <c r="AL297" s="313">
        <f t="shared" si="124"/>
        <v>0</v>
      </c>
      <c r="AM297" s="345"/>
      <c r="AN297" s="313">
        <f t="shared" si="113"/>
        <v>0</v>
      </c>
      <c r="AO297" s="314">
        <f t="shared" si="125"/>
        <v>0</v>
      </c>
      <c r="AP297" s="315">
        <f>IF(OR(AND(B297="GRUP_A1",IF(IFERROR(MATCH(CONCATENATE("I",Tabel!$N$4),inst_performance,0),0)&gt;0,0,1)),B297="Grup_A5",B297="Grup_B1"),0,(AD297+AF297)*0.1)</f>
        <v>0</v>
      </c>
      <c r="AQ297" s="337"/>
      <c r="AR297" s="339"/>
      <c r="AS297" s="339"/>
      <c r="AT297" s="339"/>
      <c r="AU297" s="339"/>
      <c r="AV297" s="339"/>
      <c r="AW297" s="339"/>
      <c r="AX297" s="339"/>
      <c r="AY297" s="339"/>
      <c r="AZ297" s="339"/>
      <c r="BA297" s="339"/>
      <c r="BB297" s="339"/>
      <c r="BC297" s="339"/>
      <c r="BD297" s="339"/>
      <c r="BE297" s="339"/>
      <c r="BF297" s="339"/>
      <c r="BG297" s="315">
        <f t="shared" si="126"/>
        <v>0</v>
      </c>
      <c r="BH297" s="346">
        <f t="shared" si="127"/>
        <v>0</v>
      </c>
      <c r="BI297" s="315">
        <f t="shared" si="128"/>
        <v>0</v>
      </c>
      <c r="BJ297" s="341"/>
      <c r="BK297" s="315">
        <f t="shared" si="129"/>
        <v>0</v>
      </c>
      <c r="BL297" s="315">
        <f t="shared" si="130"/>
        <v>0</v>
      </c>
      <c r="BM297" s="340"/>
      <c r="BN297" s="342"/>
      <c r="BO297" s="343"/>
      <c r="BP297" s="340"/>
      <c r="BQ297" s="344"/>
      <c r="BR297" s="315">
        <f t="shared" si="131"/>
        <v>0</v>
      </c>
      <c r="BS297" s="344"/>
      <c r="BT297" s="344"/>
      <c r="BU297" s="344"/>
      <c r="BV297" s="344"/>
      <c r="BW297" s="315">
        <f t="shared" si="132"/>
        <v>0</v>
      </c>
      <c r="BX297" s="322"/>
      <c r="BY297" s="316"/>
    </row>
    <row r="298" spans="1:77" x14ac:dyDescent="0.25">
      <c r="A298" s="326"/>
      <c r="B298" s="307" t="str">
        <f t="shared" si="114"/>
        <v/>
      </c>
      <c r="C298" s="327"/>
      <c r="D298" s="307" t="str">
        <f t="shared" si="115"/>
        <v/>
      </c>
      <c r="E298" s="328"/>
      <c r="F298" s="329"/>
      <c r="G298" s="330" t="s">
        <v>86</v>
      </c>
      <c r="H298" s="308">
        <f t="shared" si="116"/>
        <v>0</v>
      </c>
      <c r="I298" s="323"/>
      <c r="J298" s="323"/>
      <c r="K298" s="309">
        <f t="shared" si="117"/>
        <v>0</v>
      </c>
      <c r="L298" s="328"/>
      <c r="M298" s="328"/>
      <c r="N298" s="328"/>
      <c r="O298" s="328"/>
      <c r="P298" s="331"/>
      <c r="Q298" s="331"/>
      <c r="R298" s="332"/>
      <c r="S298" s="333"/>
      <c r="T298" s="332"/>
      <c r="U298" s="333"/>
      <c r="V298" s="332"/>
      <c r="W298" s="333"/>
      <c r="X298" s="332"/>
      <c r="Y298" s="333"/>
      <c r="Z298" s="309">
        <f t="shared" si="118"/>
        <v>0</v>
      </c>
      <c r="AA298" s="310">
        <f t="shared" si="119"/>
        <v>0</v>
      </c>
      <c r="AB298" s="334"/>
      <c r="AC298" s="311">
        <f t="shared" si="112"/>
        <v>0</v>
      </c>
      <c r="AD298" s="312">
        <f t="shared" si="120"/>
        <v>0</v>
      </c>
      <c r="AE298" s="335"/>
      <c r="AF298" s="312">
        <f t="shared" si="121"/>
        <v>0</v>
      </c>
      <c r="AG298" s="326"/>
      <c r="AH298" s="313">
        <f t="shared" si="122"/>
        <v>0</v>
      </c>
      <c r="AI298" s="336"/>
      <c r="AJ298" s="313">
        <f t="shared" si="123"/>
        <v>0</v>
      </c>
      <c r="AK298" s="326"/>
      <c r="AL298" s="313">
        <f t="shared" si="124"/>
        <v>0</v>
      </c>
      <c r="AM298" s="345"/>
      <c r="AN298" s="313">
        <f t="shared" si="113"/>
        <v>0</v>
      </c>
      <c r="AO298" s="314">
        <f t="shared" si="125"/>
        <v>0</v>
      </c>
      <c r="AP298" s="315">
        <f>IF(OR(AND(B298="GRUP_A1",IF(IFERROR(MATCH(CONCATENATE("I",Tabel!$N$4),inst_performance,0),0)&gt;0,0,1)),B298="Grup_A5",B298="Grup_B1"),0,(AD298+AF298)*0.1)</f>
        <v>0</v>
      </c>
      <c r="AQ298" s="337"/>
      <c r="AR298" s="339"/>
      <c r="AS298" s="339"/>
      <c r="AT298" s="339"/>
      <c r="AU298" s="339"/>
      <c r="AV298" s="339"/>
      <c r="AW298" s="339"/>
      <c r="AX298" s="339"/>
      <c r="AY298" s="339"/>
      <c r="AZ298" s="339"/>
      <c r="BA298" s="339"/>
      <c r="BB298" s="339"/>
      <c r="BC298" s="339"/>
      <c r="BD298" s="339"/>
      <c r="BE298" s="339"/>
      <c r="BF298" s="339"/>
      <c r="BG298" s="315">
        <f t="shared" si="126"/>
        <v>0</v>
      </c>
      <c r="BH298" s="346">
        <f t="shared" si="127"/>
        <v>0</v>
      </c>
      <c r="BI298" s="315">
        <f t="shared" si="128"/>
        <v>0</v>
      </c>
      <c r="BJ298" s="341"/>
      <c r="BK298" s="315">
        <f t="shared" si="129"/>
        <v>0</v>
      </c>
      <c r="BL298" s="315">
        <f t="shared" si="130"/>
        <v>0</v>
      </c>
      <c r="BM298" s="340"/>
      <c r="BN298" s="342"/>
      <c r="BO298" s="343"/>
      <c r="BP298" s="340"/>
      <c r="BQ298" s="344"/>
      <c r="BR298" s="315">
        <f t="shared" si="131"/>
        <v>0</v>
      </c>
      <c r="BS298" s="344"/>
      <c r="BT298" s="344"/>
      <c r="BU298" s="344"/>
      <c r="BV298" s="344"/>
      <c r="BW298" s="315">
        <f t="shared" si="132"/>
        <v>0</v>
      </c>
      <c r="BX298" s="322"/>
      <c r="BY298" s="316"/>
    </row>
    <row r="299" spans="1:77" x14ac:dyDescent="0.25">
      <c r="A299" s="326"/>
      <c r="B299" s="307" t="str">
        <f t="shared" si="114"/>
        <v/>
      </c>
      <c r="C299" s="327"/>
      <c r="D299" s="307" t="str">
        <f t="shared" si="115"/>
        <v/>
      </c>
      <c r="E299" s="328"/>
      <c r="F299" s="329"/>
      <c r="G299" s="330" t="s">
        <v>86</v>
      </c>
      <c r="H299" s="308">
        <f t="shared" si="116"/>
        <v>0</v>
      </c>
      <c r="I299" s="323"/>
      <c r="J299" s="323"/>
      <c r="K299" s="309">
        <f t="shared" si="117"/>
        <v>0</v>
      </c>
      <c r="L299" s="328"/>
      <c r="M299" s="328"/>
      <c r="N299" s="328"/>
      <c r="O299" s="328"/>
      <c r="P299" s="331"/>
      <c r="Q299" s="331"/>
      <c r="R299" s="332"/>
      <c r="S299" s="333"/>
      <c r="T299" s="332"/>
      <c r="U299" s="333"/>
      <c r="V299" s="332"/>
      <c r="W299" s="333"/>
      <c r="X299" s="332"/>
      <c r="Y299" s="333"/>
      <c r="Z299" s="309">
        <f t="shared" si="118"/>
        <v>0</v>
      </c>
      <c r="AA299" s="310">
        <f t="shared" si="119"/>
        <v>0</v>
      </c>
      <c r="AB299" s="334"/>
      <c r="AC299" s="311">
        <f t="shared" si="112"/>
        <v>0</v>
      </c>
      <c r="AD299" s="312">
        <f t="shared" si="120"/>
        <v>0</v>
      </c>
      <c r="AE299" s="335"/>
      <c r="AF299" s="312">
        <f t="shared" si="121"/>
        <v>0</v>
      </c>
      <c r="AG299" s="326"/>
      <c r="AH299" s="313">
        <f t="shared" si="122"/>
        <v>0</v>
      </c>
      <c r="AI299" s="336"/>
      <c r="AJ299" s="313">
        <f t="shared" si="123"/>
        <v>0</v>
      </c>
      <c r="AK299" s="326"/>
      <c r="AL299" s="313">
        <f t="shared" si="124"/>
        <v>0</v>
      </c>
      <c r="AM299" s="345"/>
      <c r="AN299" s="313">
        <f t="shared" si="113"/>
        <v>0</v>
      </c>
      <c r="AO299" s="314">
        <f t="shared" si="125"/>
        <v>0</v>
      </c>
      <c r="AP299" s="315">
        <f>IF(OR(AND(B299="GRUP_A1",IF(IFERROR(MATCH(CONCATENATE("I",Tabel!$N$4),inst_performance,0),0)&gt;0,0,1)),B299="Grup_A5",B299="Grup_B1"),0,(AD299+AF299)*0.1)</f>
        <v>0</v>
      </c>
      <c r="AQ299" s="337"/>
      <c r="AR299" s="339"/>
      <c r="AS299" s="339"/>
      <c r="AT299" s="339"/>
      <c r="AU299" s="339"/>
      <c r="AV299" s="339"/>
      <c r="AW299" s="339"/>
      <c r="AX299" s="339"/>
      <c r="AY299" s="339"/>
      <c r="AZ299" s="339"/>
      <c r="BA299" s="339"/>
      <c r="BB299" s="339"/>
      <c r="BC299" s="339"/>
      <c r="BD299" s="339"/>
      <c r="BE299" s="339"/>
      <c r="BF299" s="339"/>
      <c r="BG299" s="315">
        <f t="shared" si="126"/>
        <v>0</v>
      </c>
      <c r="BH299" s="346">
        <f t="shared" si="127"/>
        <v>0</v>
      </c>
      <c r="BI299" s="315">
        <f t="shared" si="128"/>
        <v>0</v>
      </c>
      <c r="BJ299" s="341"/>
      <c r="BK299" s="315">
        <f t="shared" si="129"/>
        <v>0</v>
      </c>
      <c r="BL299" s="315">
        <f t="shared" si="130"/>
        <v>0</v>
      </c>
      <c r="BM299" s="340"/>
      <c r="BN299" s="342"/>
      <c r="BO299" s="343"/>
      <c r="BP299" s="340"/>
      <c r="BQ299" s="344"/>
      <c r="BR299" s="315">
        <f t="shared" si="131"/>
        <v>0</v>
      </c>
      <c r="BS299" s="344"/>
      <c r="BT299" s="344"/>
      <c r="BU299" s="344"/>
      <c r="BV299" s="344"/>
      <c r="BW299" s="315">
        <f t="shared" si="132"/>
        <v>0</v>
      </c>
      <c r="BX299" s="322"/>
      <c r="BY299" s="316"/>
    </row>
    <row r="300" spans="1:77" x14ac:dyDescent="0.25">
      <c r="A300" s="326"/>
      <c r="B300" s="307" t="str">
        <f t="shared" si="114"/>
        <v/>
      </c>
      <c r="C300" s="327"/>
      <c r="D300" s="307" t="str">
        <f t="shared" si="115"/>
        <v/>
      </c>
      <c r="E300" s="328"/>
      <c r="F300" s="329"/>
      <c r="G300" s="330" t="s">
        <v>86</v>
      </c>
      <c r="H300" s="308">
        <f t="shared" si="116"/>
        <v>0</v>
      </c>
      <c r="I300" s="323"/>
      <c r="J300" s="323"/>
      <c r="K300" s="309">
        <f t="shared" si="117"/>
        <v>0</v>
      </c>
      <c r="L300" s="328"/>
      <c r="M300" s="328"/>
      <c r="N300" s="328"/>
      <c r="O300" s="328"/>
      <c r="P300" s="331"/>
      <c r="Q300" s="331"/>
      <c r="R300" s="332"/>
      <c r="S300" s="333"/>
      <c r="T300" s="332"/>
      <c r="U300" s="333"/>
      <c r="V300" s="332"/>
      <c r="W300" s="333"/>
      <c r="X300" s="332"/>
      <c r="Y300" s="333"/>
      <c r="Z300" s="309">
        <f t="shared" si="118"/>
        <v>0</v>
      </c>
      <c r="AA300" s="310">
        <f t="shared" si="119"/>
        <v>0</v>
      </c>
      <c r="AB300" s="334"/>
      <c r="AC300" s="311">
        <f t="shared" si="112"/>
        <v>0</v>
      </c>
      <c r="AD300" s="312">
        <f t="shared" si="120"/>
        <v>0</v>
      </c>
      <c r="AE300" s="335"/>
      <c r="AF300" s="312">
        <f t="shared" si="121"/>
        <v>0</v>
      </c>
      <c r="AG300" s="326"/>
      <c r="AH300" s="313">
        <f t="shared" si="122"/>
        <v>0</v>
      </c>
      <c r="AI300" s="336"/>
      <c r="AJ300" s="313">
        <f t="shared" si="123"/>
        <v>0</v>
      </c>
      <c r="AK300" s="326"/>
      <c r="AL300" s="313">
        <f t="shared" si="124"/>
        <v>0</v>
      </c>
      <c r="AM300" s="345"/>
      <c r="AN300" s="313">
        <f t="shared" si="113"/>
        <v>0</v>
      </c>
      <c r="AO300" s="314">
        <f t="shared" si="125"/>
        <v>0</v>
      </c>
      <c r="AP300" s="315">
        <f>IF(OR(AND(B300="GRUP_A1",IF(IFERROR(MATCH(CONCATENATE("I",Tabel!$N$4),inst_performance,0),0)&gt;0,0,1)),B300="Grup_A5",B300="Grup_B1"),0,(AD300+AF300)*0.1)</f>
        <v>0</v>
      </c>
      <c r="AQ300" s="337"/>
      <c r="AR300" s="339"/>
      <c r="AS300" s="339"/>
      <c r="AT300" s="339"/>
      <c r="AU300" s="339"/>
      <c r="AV300" s="339"/>
      <c r="AW300" s="339"/>
      <c r="AX300" s="339"/>
      <c r="AY300" s="339"/>
      <c r="AZ300" s="339"/>
      <c r="BA300" s="339"/>
      <c r="BB300" s="339"/>
      <c r="BC300" s="339"/>
      <c r="BD300" s="339"/>
      <c r="BE300" s="339"/>
      <c r="BF300" s="339"/>
      <c r="BG300" s="315">
        <f t="shared" si="126"/>
        <v>0</v>
      </c>
      <c r="BH300" s="346">
        <f t="shared" si="127"/>
        <v>0</v>
      </c>
      <c r="BI300" s="315">
        <f t="shared" si="128"/>
        <v>0</v>
      </c>
      <c r="BJ300" s="341"/>
      <c r="BK300" s="315">
        <f t="shared" si="129"/>
        <v>0</v>
      </c>
      <c r="BL300" s="315">
        <f t="shared" si="130"/>
        <v>0</v>
      </c>
      <c r="BM300" s="340"/>
      <c r="BN300" s="342"/>
      <c r="BO300" s="343"/>
      <c r="BP300" s="340"/>
      <c r="BQ300" s="344"/>
      <c r="BR300" s="315">
        <f t="shared" si="131"/>
        <v>0</v>
      </c>
      <c r="BS300" s="344"/>
      <c r="BT300" s="344"/>
      <c r="BU300" s="344"/>
      <c r="BV300" s="344"/>
      <c r="BW300" s="315">
        <f t="shared" si="132"/>
        <v>0</v>
      </c>
      <c r="BX300" s="322"/>
      <c r="BY300" s="316"/>
    </row>
    <row r="301" spans="1:77" x14ac:dyDescent="0.25">
      <c r="A301" s="326"/>
      <c r="B301" s="307" t="str">
        <f t="shared" si="114"/>
        <v/>
      </c>
      <c r="C301" s="327"/>
      <c r="D301" s="307" t="str">
        <f t="shared" si="115"/>
        <v/>
      </c>
      <c r="E301" s="328"/>
      <c r="F301" s="329"/>
      <c r="G301" s="330" t="s">
        <v>86</v>
      </c>
      <c r="H301" s="308">
        <f t="shared" si="116"/>
        <v>0</v>
      </c>
      <c r="I301" s="323"/>
      <c r="J301" s="323"/>
      <c r="K301" s="309">
        <f t="shared" si="117"/>
        <v>0</v>
      </c>
      <c r="L301" s="328"/>
      <c r="M301" s="328"/>
      <c r="N301" s="328"/>
      <c r="O301" s="328"/>
      <c r="P301" s="331"/>
      <c r="Q301" s="331"/>
      <c r="R301" s="332"/>
      <c r="S301" s="333"/>
      <c r="T301" s="332"/>
      <c r="U301" s="333"/>
      <c r="V301" s="332"/>
      <c r="W301" s="333"/>
      <c r="X301" s="332"/>
      <c r="Y301" s="333"/>
      <c r="Z301" s="309">
        <f t="shared" si="118"/>
        <v>0</v>
      </c>
      <c r="AA301" s="310">
        <f t="shared" si="119"/>
        <v>0</v>
      </c>
      <c r="AB301" s="334"/>
      <c r="AC301" s="311">
        <f t="shared" si="112"/>
        <v>0</v>
      </c>
      <c r="AD301" s="312">
        <f t="shared" si="120"/>
        <v>0</v>
      </c>
      <c r="AE301" s="335"/>
      <c r="AF301" s="312">
        <f t="shared" si="121"/>
        <v>0</v>
      </c>
      <c r="AG301" s="326"/>
      <c r="AH301" s="313">
        <f t="shared" si="122"/>
        <v>0</v>
      </c>
      <c r="AI301" s="336"/>
      <c r="AJ301" s="313">
        <f t="shared" si="123"/>
        <v>0</v>
      </c>
      <c r="AK301" s="326"/>
      <c r="AL301" s="313">
        <f t="shared" si="124"/>
        <v>0</v>
      </c>
      <c r="AM301" s="345"/>
      <c r="AN301" s="313">
        <f t="shared" si="113"/>
        <v>0</v>
      </c>
      <c r="AO301" s="314">
        <f t="shared" si="125"/>
        <v>0</v>
      </c>
      <c r="AP301" s="315">
        <f>IF(OR(AND(B301="GRUP_A1",IF(IFERROR(MATCH(CONCATENATE("I",Tabel!$N$4),inst_performance,0),0)&gt;0,0,1)),B301="Grup_A5",B301="Grup_B1"),0,(AD301+AF301)*0.1)</f>
        <v>0</v>
      </c>
      <c r="AQ301" s="337"/>
      <c r="AR301" s="339"/>
      <c r="AS301" s="339"/>
      <c r="AT301" s="339"/>
      <c r="AU301" s="339"/>
      <c r="AV301" s="339"/>
      <c r="AW301" s="339"/>
      <c r="AX301" s="339"/>
      <c r="AY301" s="339"/>
      <c r="AZ301" s="339"/>
      <c r="BA301" s="339"/>
      <c r="BB301" s="339"/>
      <c r="BC301" s="339"/>
      <c r="BD301" s="339"/>
      <c r="BE301" s="339"/>
      <c r="BF301" s="339"/>
      <c r="BG301" s="315">
        <f t="shared" si="126"/>
        <v>0</v>
      </c>
      <c r="BH301" s="346">
        <f t="shared" si="127"/>
        <v>0</v>
      </c>
      <c r="BI301" s="315">
        <f t="shared" si="128"/>
        <v>0</v>
      </c>
      <c r="BJ301" s="341"/>
      <c r="BK301" s="315">
        <f t="shared" si="129"/>
        <v>0</v>
      </c>
      <c r="BL301" s="315">
        <f t="shared" si="130"/>
        <v>0</v>
      </c>
      <c r="BM301" s="340"/>
      <c r="BN301" s="342"/>
      <c r="BO301" s="343"/>
      <c r="BP301" s="340"/>
      <c r="BQ301" s="344"/>
      <c r="BR301" s="315">
        <f t="shared" si="131"/>
        <v>0</v>
      </c>
      <c r="BS301" s="344"/>
      <c r="BT301" s="344"/>
      <c r="BU301" s="344"/>
      <c r="BV301" s="344"/>
      <c r="BW301" s="315">
        <f t="shared" si="132"/>
        <v>0</v>
      </c>
      <c r="BX301" s="322"/>
      <c r="BY301" s="316"/>
    </row>
    <row r="302" spans="1:77" x14ac:dyDescent="0.25">
      <c r="A302" s="326"/>
      <c r="B302" s="307" t="str">
        <f t="shared" si="114"/>
        <v/>
      </c>
      <c r="C302" s="327"/>
      <c r="D302" s="307" t="str">
        <f t="shared" si="115"/>
        <v/>
      </c>
      <c r="E302" s="328"/>
      <c r="F302" s="329"/>
      <c r="G302" s="330" t="s">
        <v>86</v>
      </c>
      <c r="H302" s="308">
        <f t="shared" si="116"/>
        <v>0</v>
      </c>
      <c r="I302" s="323"/>
      <c r="J302" s="323"/>
      <c r="K302" s="309">
        <f t="shared" si="117"/>
        <v>0</v>
      </c>
      <c r="L302" s="328"/>
      <c r="M302" s="328"/>
      <c r="N302" s="328"/>
      <c r="O302" s="328"/>
      <c r="P302" s="331"/>
      <c r="Q302" s="331"/>
      <c r="R302" s="332"/>
      <c r="S302" s="333"/>
      <c r="T302" s="332"/>
      <c r="U302" s="333"/>
      <c r="V302" s="332"/>
      <c r="W302" s="333"/>
      <c r="X302" s="332"/>
      <c r="Y302" s="333"/>
      <c r="Z302" s="309">
        <f t="shared" si="118"/>
        <v>0</v>
      </c>
      <c r="AA302" s="310">
        <f t="shared" si="119"/>
        <v>0</v>
      </c>
      <c r="AB302" s="334"/>
      <c r="AC302" s="311">
        <f t="shared" si="112"/>
        <v>0</v>
      </c>
      <c r="AD302" s="312">
        <f t="shared" si="120"/>
        <v>0</v>
      </c>
      <c r="AE302" s="335"/>
      <c r="AF302" s="312">
        <f t="shared" si="121"/>
        <v>0</v>
      </c>
      <c r="AG302" s="326"/>
      <c r="AH302" s="313">
        <f t="shared" si="122"/>
        <v>0</v>
      </c>
      <c r="AI302" s="336"/>
      <c r="AJ302" s="313">
        <f t="shared" si="123"/>
        <v>0</v>
      </c>
      <c r="AK302" s="326"/>
      <c r="AL302" s="313">
        <f t="shared" si="124"/>
        <v>0</v>
      </c>
      <c r="AM302" s="345"/>
      <c r="AN302" s="313">
        <f t="shared" si="113"/>
        <v>0</v>
      </c>
      <c r="AO302" s="314">
        <f t="shared" si="125"/>
        <v>0</v>
      </c>
      <c r="AP302" s="315">
        <f>IF(OR(AND(B302="GRUP_A1",IF(IFERROR(MATCH(CONCATENATE("I",Tabel!$N$4),inst_performance,0),0)&gt;0,0,1)),B302="Grup_A5",B302="Grup_B1"),0,(AD302+AF302)*0.1)</f>
        <v>0</v>
      </c>
      <c r="AQ302" s="337"/>
      <c r="AR302" s="339"/>
      <c r="AS302" s="339"/>
      <c r="AT302" s="339"/>
      <c r="AU302" s="339"/>
      <c r="AV302" s="339"/>
      <c r="AW302" s="339"/>
      <c r="AX302" s="339"/>
      <c r="AY302" s="339"/>
      <c r="AZ302" s="339"/>
      <c r="BA302" s="339"/>
      <c r="BB302" s="339"/>
      <c r="BC302" s="339"/>
      <c r="BD302" s="339"/>
      <c r="BE302" s="339"/>
      <c r="BF302" s="339"/>
      <c r="BG302" s="315">
        <f t="shared" si="126"/>
        <v>0</v>
      </c>
      <c r="BH302" s="346">
        <f t="shared" si="127"/>
        <v>0</v>
      </c>
      <c r="BI302" s="315">
        <f t="shared" si="128"/>
        <v>0</v>
      </c>
      <c r="BJ302" s="341"/>
      <c r="BK302" s="315">
        <f t="shared" si="129"/>
        <v>0</v>
      </c>
      <c r="BL302" s="315">
        <f t="shared" si="130"/>
        <v>0</v>
      </c>
      <c r="BM302" s="340"/>
      <c r="BN302" s="342"/>
      <c r="BO302" s="343"/>
      <c r="BP302" s="340"/>
      <c r="BQ302" s="344"/>
      <c r="BR302" s="315">
        <f t="shared" si="131"/>
        <v>0</v>
      </c>
      <c r="BS302" s="344"/>
      <c r="BT302" s="344"/>
      <c r="BU302" s="344"/>
      <c r="BV302" s="344"/>
      <c r="BW302" s="315">
        <f t="shared" si="132"/>
        <v>0</v>
      </c>
      <c r="BX302" s="322"/>
      <c r="BY302" s="316"/>
    </row>
    <row r="303" spans="1:77" x14ac:dyDescent="0.25">
      <c r="A303" s="326"/>
      <c r="B303" s="307" t="str">
        <f t="shared" si="114"/>
        <v/>
      </c>
      <c r="C303" s="327"/>
      <c r="D303" s="307" t="str">
        <f t="shared" si="115"/>
        <v/>
      </c>
      <c r="E303" s="328"/>
      <c r="F303" s="329"/>
      <c r="G303" s="330" t="s">
        <v>86</v>
      </c>
      <c r="H303" s="308">
        <f t="shared" si="116"/>
        <v>0</v>
      </c>
      <c r="I303" s="323"/>
      <c r="J303" s="323"/>
      <c r="K303" s="309">
        <f t="shared" si="117"/>
        <v>0</v>
      </c>
      <c r="L303" s="328"/>
      <c r="M303" s="328"/>
      <c r="N303" s="328"/>
      <c r="O303" s="328"/>
      <c r="P303" s="331"/>
      <c r="Q303" s="331"/>
      <c r="R303" s="332"/>
      <c r="S303" s="333"/>
      <c r="T303" s="332"/>
      <c r="U303" s="333"/>
      <c r="V303" s="332"/>
      <c r="W303" s="333"/>
      <c r="X303" s="332"/>
      <c r="Y303" s="333"/>
      <c r="Z303" s="309">
        <f t="shared" si="118"/>
        <v>0</v>
      </c>
      <c r="AA303" s="310">
        <f t="shared" si="119"/>
        <v>0</v>
      </c>
      <c r="AB303" s="334"/>
      <c r="AC303" s="311">
        <f t="shared" si="112"/>
        <v>0</v>
      </c>
      <c r="AD303" s="312">
        <f t="shared" si="120"/>
        <v>0</v>
      </c>
      <c r="AE303" s="335"/>
      <c r="AF303" s="312">
        <f t="shared" si="121"/>
        <v>0</v>
      </c>
      <c r="AG303" s="326"/>
      <c r="AH303" s="313">
        <f t="shared" si="122"/>
        <v>0</v>
      </c>
      <c r="AI303" s="336"/>
      <c r="AJ303" s="313">
        <f t="shared" si="123"/>
        <v>0</v>
      </c>
      <c r="AK303" s="326"/>
      <c r="AL303" s="313">
        <f t="shared" si="124"/>
        <v>0</v>
      </c>
      <c r="AM303" s="345"/>
      <c r="AN303" s="313">
        <f t="shared" si="113"/>
        <v>0</v>
      </c>
      <c r="AO303" s="314">
        <f t="shared" si="125"/>
        <v>0</v>
      </c>
      <c r="AP303" s="315">
        <f>IF(OR(AND(B303="GRUP_A1",IF(IFERROR(MATCH(CONCATENATE("I",Tabel!$N$4),inst_performance,0),0)&gt;0,0,1)),B303="Grup_A5",B303="Grup_B1"),0,(AD303+AF303)*0.1)</f>
        <v>0</v>
      </c>
      <c r="AQ303" s="337"/>
      <c r="AR303" s="339"/>
      <c r="AS303" s="339"/>
      <c r="AT303" s="339"/>
      <c r="AU303" s="339"/>
      <c r="AV303" s="339"/>
      <c r="AW303" s="339"/>
      <c r="AX303" s="339"/>
      <c r="AY303" s="339"/>
      <c r="AZ303" s="339"/>
      <c r="BA303" s="339"/>
      <c r="BB303" s="339"/>
      <c r="BC303" s="339"/>
      <c r="BD303" s="339"/>
      <c r="BE303" s="339"/>
      <c r="BF303" s="339"/>
      <c r="BG303" s="315">
        <f t="shared" si="126"/>
        <v>0</v>
      </c>
      <c r="BH303" s="346">
        <f t="shared" si="127"/>
        <v>0</v>
      </c>
      <c r="BI303" s="315">
        <f t="shared" si="128"/>
        <v>0</v>
      </c>
      <c r="BJ303" s="341"/>
      <c r="BK303" s="315">
        <f t="shared" si="129"/>
        <v>0</v>
      </c>
      <c r="BL303" s="315">
        <f t="shared" si="130"/>
        <v>0</v>
      </c>
      <c r="BM303" s="340"/>
      <c r="BN303" s="342"/>
      <c r="BO303" s="343"/>
      <c r="BP303" s="340"/>
      <c r="BQ303" s="344"/>
      <c r="BR303" s="315">
        <f t="shared" si="131"/>
        <v>0</v>
      </c>
      <c r="BS303" s="344"/>
      <c r="BT303" s="344"/>
      <c r="BU303" s="344"/>
      <c r="BV303" s="344"/>
      <c r="BW303" s="315">
        <f t="shared" si="132"/>
        <v>0</v>
      </c>
      <c r="BX303" s="322"/>
      <c r="BY303" s="316"/>
    </row>
    <row r="304" spans="1:77" x14ac:dyDescent="0.25">
      <c r="A304" s="326"/>
      <c r="B304" s="307" t="str">
        <f t="shared" si="114"/>
        <v/>
      </c>
      <c r="C304" s="327"/>
      <c r="D304" s="307" t="str">
        <f t="shared" si="115"/>
        <v/>
      </c>
      <c r="E304" s="328"/>
      <c r="F304" s="329"/>
      <c r="G304" s="330" t="s">
        <v>86</v>
      </c>
      <c r="H304" s="308">
        <f t="shared" si="116"/>
        <v>0</v>
      </c>
      <c r="I304" s="323"/>
      <c r="J304" s="323"/>
      <c r="K304" s="309">
        <f t="shared" si="117"/>
        <v>0</v>
      </c>
      <c r="L304" s="328"/>
      <c r="M304" s="328"/>
      <c r="N304" s="328"/>
      <c r="O304" s="328"/>
      <c r="P304" s="331"/>
      <c r="Q304" s="331"/>
      <c r="R304" s="332"/>
      <c r="S304" s="333"/>
      <c r="T304" s="332"/>
      <c r="U304" s="333"/>
      <c r="V304" s="332"/>
      <c r="W304" s="333"/>
      <c r="X304" s="332"/>
      <c r="Y304" s="333"/>
      <c r="Z304" s="309">
        <f t="shared" si="118"/>
        <v>0</v>
      </c>
      <c r="AA304" s="310">
        <f t="shared" si="119"/>
        <v>0</v>
      </c>
      <c r="AB304" s="334"/>
      <c r="AC304" s="311">
        <f t="shared" si="112"/>
        <v>0</v>
      </c>
      <c r="AD304" s="312">
        <f t="shared" si="120"/>
        <v>0</v>
      </c>
      <c r="AE304" s="335"/>
      <c r="AF304" s="312">
        <f t="shared" si="121"/>
        <v>0</v>
      </c>
      <c r="AG304" s="326"/>
      <c r="AH304" s="313">
        <f t="shared" si="122"/>
        <v>0</v>
      </c>
      <c r="AI304" s="336"/>
      <c r="AJ304" s="313">
        <f t="shared" si="123"/>
        <v>0</v>
      </c>
      <c r="AK304" s="326"/>
      <c r="AL304" s="313">
        <f t="shared" si="124"/>
        <v>0</v>
      </c>
      <c r="AM304" s="345"/>
      <c r="AN304" s="313">
        <f t="shared" si="113"/>
        <v>0</v>
      </c>
      <c r="AO304" s="314">
        <f t="shared" si="125"/>
        <v>0</v>
      </c>
      <c r="AP304" s="315">
        <f>IF(OR(AND(B304="GRUP_A1",IF(IFERROR(MATCH(CONCATENATE("I",Tabel!$N$4),inst_performance,0),0)&gt;0,0,1)),B304="Grup_A5",B304="Grup_B1"),0,(AD304+AF304)*0.1)</f>
        <v>0</v>
      </c>
      <c r="AQ304" s="337"/>
      <c r="AR304" s="339"/>
      <c r="AS304" s="339"/>
      <c r="AT304" s="339"/>
      <c r="AU304" s="339"/>
      <c r="AV304" s="339"/>
      <c r="AW304" s="339"/>
      <c r="AX304" s="339"/>
      <c r="AY304" s="339"/>
      <c r="AZ304" s="339"/>
      <c r="BA304" s="339"/>
      <c r="BB304" s="339"/>
      <c r="BC304" s="339"/>
      <c r="BD304" s="339"/>
      <c r="BE304" s="339"/>
      <c r="BF304" s="339"/>
      <c r="BG304" s="315">
        <f t="shared" si="126"/>
        <v>0</v>
      </c>
      <c r="BH304" s="346">
        <f t="shared" si="127"/>
        <v>0</v>
      </c>
      <c r="BI304" s="315">
        <f t="shared" si="128"/>
        <v>0</v>
      </c>
      <c r="BJ304" s="341"/>
      <c r="BK304" s="315">
        <f t="shared" si="129"/>
        <v>0</v>
      </c>
      <c r="BL304" s="315">
        <f t="shared" si="130"/>
        <v>0</v>
      </c>
      <c r="BM304" s="340"/>
      <c r="BN304" s="342"/>
      <c r="BO304" s="343"/>
      <c r="BP304" s="340"/>
      <c r="BQ304" s="344"/>
      <c r="BR304" s="315">
        <f t="shared" si="131"/>
        <v>0</v>
      </c>
      <c r="BS304" s="344"/>
      <c r="BT304" s="344"/>
      <c r="BU304" s="344"/>
      <c r="BV304" s="344"/>
      <c r="BW304" s="315">
        <f t="shared" si="132"/>
        <v>0</v>
      </c>
      <c r="BX304" s="322"/>
      <c r="BY304" s="316"/>
    </row>
    <row r="305" spans="1:77" x14ac:dyDescent="0.25">
      <c r="A305" s="326"/>
      <c r="B305" s="307" t="str">
        <f t="shared" si="114"/>
        <v/>
      </c>
      <c r="C305" s="327"/>
      <c r="D305" s="307" t="str">
        <f t="shared" si="115"/>
        <v/>
      </c>
      <c r="E305" s="328"/>
      <c r="F305" s="329"/>
      <c r="G305" s="330" t="s">
        <v>86</v>
      </c>
      <c r="H305" s="308">
        <f t="shared" si="116"/>
        <v>0</v>
      </c>
      <c r="I305" s="323"/>
      <c r="J305" s="323"/>
      <c r="K305" s="309">
        <f t="shared" si="117"/>
        <v>0</v>
      </c>
      <c r="L305" s="328"/>
      <c r="M305" s="328"/>
      <c r="N305" s="328"/>
      <c r="O305" s="328"/>
      <c r="P305" s="331"/>
      <c r="Q305" s="331"/>
      <c r="R305" s="332"/>
      <c r="S305" s="333"/>
      <c r="T305" s="332"/>
      <c r="U305" s="333"/>
      <c r="V305" s="332"/>
      <c r="W305" s="333"/>
      <c r="X305" s="332"/>
      <c r="Y305" s="333"/>
      <c r="Z305" s="309">
        <f t="shared" si="118"/>
        <v>0</v>
      </c>
      <c r="AA305" s="310">
        <f t="shared" si="119"/>
        <v>0</v>
      </c>
      <c r="AB305" s="334"/>
      <c r="AC305" s="311">
        <f t="shared" si="112"/>
        <v>0</v>
      </c>
      <c r="AD305" s="312">
        <f t="shared" si="120"/>
        <v>0</v>
      </c>
      <c r="AE305" s="335"/>
      <c r="AF305" s="312">
        <f t="shared" si="121"/>
        <v>0</v>
      </c>
      <c r="AG305" s="326"/>
      <c r="AH305" s="313">
        <f t="shared" si="122"/>
        <v>0</v>
      </c>
      <c r="AI305" s="336"/>
      <c r="AJ305" s="313">
        <f t="shared" si="123"/>
        <v>0</v>
      </c>
      <c r="AK305" s="326"/>
      <c r="AL305" s="313">
        <f t="shared" si="124"/>
        <v>0</v>
      </c>
      <c r="AM305" s="345"/>
      <c r="AN305" s="313">
        <f t="shared" si="113"/>
        <v>0</v>
      </c>
      <c r="AO305" s="314">
        <f t="shared" si="125"/>
        <v>0</v>
      </c>
      <c r="AP305" s="315">
        <f>IF(OR(AND(B305="GRUP_A1",IF(IFERROR(MATCH(CONCATENATE("I",Tabel!$N$4),inst_performance,0),0)&gt;0,0,1)),B305="Grup_A5",B305="Grup_B1"),0,(AD305+AF305)*0.1)</f>
        <v>0</v>
      </c>
      <c r="AQ305" s="337"/>
      <c r="AR305" s="339"/>
      <c r="AS305" s="339"/>
      <c r="AT305" s="339"/>
      <c r="AU305" s="339"/>
      <c r="AV305" s="339"/>
      <c r="AW305" s="339"/>
      <c r="AX305" s="339"/>
      <c r="AY305" s="339"/>
      <c r="AZ305" s="339"/>
      <c r="BA305" s="339"/>
      <c r="BB305" s="339"/>
      <c r="BC305" s="339"/>
      <c r="BD305" s="339"/>
      <c r="BE305" s="339"/>
      <c r="BF305" s="339"/>
      <c r="BG305" s="315">
        <f t="shared" si="126"/>
        <v>0</v>
      </c>
      <c r="BH305" s="346">
        <f t="shared" si="127"/>
        <v>0</v>
      </c>
      <c r="BI305" s="315">
        <f t="shared" si="128"/>
        <v>0</v>
      </c>
      <c r="BJ305" s="341"/>
      <c r="BK305" s="315">
        <f t="shared" si="129"/>
        <v>0</v>
      </c>
      <c r="BL305" s="315">
        <f t="shared" si="130"/>
        <v>0</v>
      </c>
      <c r="BM305" s="340"/>
      <c r="BN305" s="342"/>
      <c r="BO305" s="343"/>
      <c r="BP305" s="340"/>
      <c r="BQ305" s="344"/>
      <c r="BR305" s="315">
        <f t="shared" si="131"/>
        <v>0</v>
      </c>
      <c r="BS305" s="344"/>
      <c r="BT305" s="344"/>
      <c r="BU305" s="344"/>
      <c r="BV305" s="344"/>
      <c r="BW305" s="315">
        <f t="shared" si="132"/>
        <v>0</v>
      </c>
      <c r="BX305" s="322"/>
      <c r="BY305" s="316"/>
    </row>
    <row r="306" spans="1:77" x14ac:dyDescent="0.25">
      <c r="A306" s="326"/>
      <c r="B306" s="307" t="str">
        <f t="shared" si="114"/>
        <v/>
      </c>
      <c r="C306" s="327"/>
      <c r="D306" s="307" t="str">
        <f t="shared" si="115"/>
        <v/>
      </c>
      <c r="E306" s="328"/>
      <c r="F306" s="329"/>
      <c r="G306" s="330" t="s">
        <v>86</v>
      </c>
      <c r="H306" s="308">
        <f t="shared" si="116"/>
        <v>0</v>
      </c>
      <c r="I306" s="323"/>
      <c r="J306" s="323"/>
      <c r="K306" s="309">
        <f t="shared" si="117"/>
        <v>0</v>
      </c>
      <c r="L306" s="328"/>
      <c r="M306" s="328"/>
      <c r="N306" s="328"/>
      <c r="O306" s="328"/>
      <c r="P306" s="331"/>
      <c r="Q306" s="331"/>
      <c r="R306" s="332"/>
      <c r="S306" s="333"/>
      <c r="T306" s="332"/>
      <c r="U306" s="333"/>
      <c r="V306" s="332"/>
      <c r="W306" s="333"/>
      <c r="X306" s="332"/>
      <c r="Y306" s="333"/>
      <c r="Z306" s="309">
        <f t="shared" si="118"/>
        <v>0</v>
      </c>
      <c r="AA306" s="310">
        <f t="shared" si="119"/>
        <v>0</v>
      </c>
      <c r="AB306" s="334"/>
      <c r="AC306" s="311">
        <f t="shared" si="112"/>
        <v>0</v>
      </c>
      <c r="AD306" s="312">
        <f t="shared" si="120"/>
        <v>0</v>
      </c>
      <c r="AE306" s="335"/>
      <c r="AF306" s="312">
        <f t="shared" si="121"/>
        <v>0</v>
      </c>
      <c r="AG306" s="326"/>
      <c r="AH306" s="313">
        <f t="shared" si="122"/>
        <v>0</v>
      </c>
      <c r="AI306" s="336"/>
      <c r="AJ306" s="313">
        <f t="shared" si="123"/>
        <v>0</v>
      </c>
      <c r="AK306" s="326"/>
      <c r="AL306" s="313">
        <f t="shared" si="124"/>
        <v>0</v>
      </c>
      <c r="AM306" s="345"/>
      <c r="AN306" s="313">
        <f t="shared" si="113"/>
        <v>0</v>
      </c>
      <c r="AO306" s="314">
        <f t="shared" si="125"/>
        <v>0</v>
      </c>
      <c r="AP306" s="315">
        <f>IF(OR(AND(B306="GRUP_A1",IF(IFERROR(MATCH(CONCATENATE("I",Tabel!$N$4),inst_performance,0),0)&gt;0,0,1)),B306="Grup_A5",B306="Grup_B1"),0,(AD306+AF306)*0.1)</f>
        <v>0</v>
      </c>
      <c r="AQ306" s="337"/>
      <c r="AR306" s="339"/>
      <c r="AS306" s="339"/>
      <c r="AT306" s="339"/>
      <c r="AU306" s="339"/>
      <c r="AV306" s="339"/>
      <c r="AW306" s="339"/>
      <c r="AX306" s="339"/>
      <c r="AY306" s="339"/>
      <c r="AZ306" s="339"/>
      <c r="BA306" s="339"/>
      <c r="BB306" s="339"/>
      <c r="BC306" s="339"/>
      <c r="BD306" s="339"/>
      <c r="BE306" s="339"/>
      <c r="BF306" s="339"/>
      <c r="BG306" s="315">
        <f t="shared" si="126"/>
        <v>0</v>
      </c>
      <c r="BH306" s="346">
        <f t="shared" si="127"/>
        <v>0</v>
      </c>
      <c r="BI306" s="315">
        <f t="shared" si="128"/>
        <v>0</v>
      </c>
      <c r="BJ306" s="341"/>
      <c r="BK306" s="315">
        <f t="shared" si="129"/>
        <v>0</v>
      </c>
      <c r="BL306" s="315">
        <f t="shared" si="130"/>
        <v>0</v>
      </c>
      <c r="BM306" s="340"/>
      <c r="BN306" s="342"/>
      <c r="BO306" s="343"/>
      <c r="BP306" s="340"/>
      <c r="BQ306" s="344"/>
      <c r="BR306" s="315">
        <f t="shared" si="131"/>
        <v>0</v>
      </c>
      <c r="BS306" s="344"/>
      <c r="BT306" s="344"/>
      <c r="BU306" s="344"/>
      <c r="BV306" s="344"/>
      <c r="BW306" s="315">
        <f t="shared" si="132"/>
        <v>0</v>
      </c>
      <c r="BX306" s="322"/>
      <c r="BY306" s="316"/>
    </row>
    <row r="307" spans="1:77" x14ac:dyDescent="0.25">
      <c r="A307" s="326"/>
      <c r="B307" s="307" t="str">
        <f t="shared" si="114"/>
        <v/>
      </c>
      <c r="C307" s="327"/>
      <c r="D307" s="307" t="str">
        <f t="shared" si="115"/>
        <v/>
      </c>
      <c r="E307" s="328"/>
      <c r="F307" s="329"/>
      <c r="G307" s="330" t="s">
        <v>86</v>
      </c>
      <c r="H307" s="308">
        <f t="shared" si="116"/>
        <v>0</v>
      </c>
      <c r="I307" s="323"/>
      <c r="J307" s="323"/>
      <c r="K307" s="309">
        <f t="shared" si="117"/>
        <v>0</v>
      </c>
      <c r="L307" s="328"/>
      <c r="M307" s="328"/>
      <c r="N307" s="328"/>
      <c r="O307" s="328"/>
      <c r="P307" s="331"/>
      <c r="Q307" s="331"/>
      <c r="R307" s="332"/>
      <c r="S307" s="333"/>
      <c r="T307" s="332"/>
      <c r="U307" s="333"/>
      <c r="V307" s="332"/>
      <c r="W307" s="333"/>
      <c r="X307" s="332"/>
      <c r="Y307" s="333"/>
      <c r="Z307" s="309">
        <f t="shared" si="118"/>
        <v>0</v>
      </c>
      <c r="AA307" s="310">
        <f t="shared" si="119"/>
        <v>0</v>
      </c>
      <c r="AB307" s="334"/>
      <c r="AC307" s="311">
        <f t="shared" si="112"/>
        <v>0</v>
      </c>
      <c r="AD307" s="312">
        <f t="shared" si="120"/>
        <v>0</v>
      </c>
      <c r="AE307" s="335"/>
      <c r="AF307" s="312">
        <f t="shared" si="121"/>
        <v>0</v>
      </c>
      <c r="AG307" s="326"/>
      <c r="AH307" s="313">
        <f t="shared" si="122"/>
        <v>0</v>
      </c>
      <c r="AI307" s="336"/>
      <c r="AJ307" s="313">
        <f t="shared" si="123"/>
        <v>0</v>
      </c>
      <c r="AK307" s="326"/>
      <c r="AL307" s="313">
        <f t="shared" si="124"/>
        <v>0</v>
      </c>
      <c r="AM307" s="345"/>
      <c r="AN307" s="313">
        <f t="shared" si="113"/>
        <v>0</v>
      </c>
      <c r="AO307" s="314">
        <f t="shared" si="125"/>
        <v>0</v>
      </c>
      <c r="AP307" s="315">
        <f>IF(OR(AND(B307="GRUP_A1",IF(IFERROR(MATCH(CONCATENATE("I",Tabel!$N$4),inst_performance,0),0)&gt;0,0,1)),B307="Grup_A5",B307="Grup_B1"),0,(AD307+AF307)*0.1)</f>
        <v>0</v>
      </c>
      <c r="AQ307" s="337"/>
      <c r="AR307" s="339"/>
      <c r="AS307" s="339"/>
      <c r="AT307" s="339"/>
      <c r="AU307" s="339"/>
      <c r="AV307" s="339"/>
      <c r="AW307" s="339"/>
      <c r="AX307" s="339"/>
      <c r="AY307" s="339"/>
      <c r="AZ307" s="339"/>
      <c r="BA307" s="339"/>
      <c r="BB307" s="339"/>
      <c r="BC307" s="339"/>
      <c r="BD307" s="339"/>
      <c r="BE307" s="339"/>
      <c r="BF307" s="339"/>
      <c r="BG307" s="315">
        <f t="shared" si="126"/>
        <v>0</v>
      </c>
      <c r="BH307" s="346">
        <f t="shared" si="127"/>
        <v>0</v>
      </c>
      <c r="BI307" s="315">
        <f t="shared" si="128"/>
        <v>0</v>
      </c>
      <c r="BJ307" s="341"/>
      <c r="BK307" s="315">
        <f t="shared" si="129"/>
        <v>0</v>
      </c>
      <c r="BL307" s="315">
        <f t="shared" si="130"/>
        <v>0</v>
      </c>
      <c r="BM307" s="340"/>
      <c r="BN307" s="342"/>
      <c r="BO307" s="343"/>
      <c r="BP307" s="340"/>
      <c r="BQ307" s="344"/>
      <c r="BR307" s="315">
        <f t="shared" si="131"/>
        <v>0</v>
      </c>
      <c r="BS307" s="344"/>
      <c r="BT307" s="344"/>
      <c r="BU307" s="344"/>
      <c r="BV307" s="344"/>
      <c r="BW307" s="315">
        <f t="shared" si="132"/>
        <v>0</v>
      </c>
      <c r="BX307" s="322"/>
      <c r="BY307" s="316"/>
    </row>
    <row r="308" spans="1:77" x14ac:dyDescent="0.25">
      <c r="A308" s="326"/>
      <c r="B308" s="307" t="str">
        <f t="shared" si="114"/>
        <v/>
      </c>
      <c r="C308" s="327"/>
      <c r="D308" s="307" t="str">
        <f t="shared" si="115"/>
        <v/>
      </c>
      <c r="E308" s="328"/>
      <c r="F308" s="329"/>
      <c r="G308" s="330" t="s">
        <v>86</v>
      </c>
      <c r="H308" s="308">
        <f t="shared" si="116"/>
        <v>0</v>
      </c>
      <c r="I308" s="323"/>
      <c r="J308" s="323"/>
      <c r="K308" s="309">
        <f t="shared" si="117"/>
        <v>0</v>
      </c>
      <c r="L308" s="328"/>
      <c r="M308" s="328"/>
      <c r="N308" s="328"/>
      <c r="O308" s="328"/>
      <c r="P308" s="331"/>
      <c r="Q308" s="331"/>
      <c r="R308" s="332"/>
      <c r="S308" s="333"/>
      <c r="T308" s="332"/>
      <c r="U308" s="333"/>
      <c r="V308" s="332"/>
      <c r="W308" s="333"/>
      <c r="X308" s="332"/>
      <c r="Y308" s="333"/>
      <c r="Z308" s="309">
        <f t="shared" si="118"/>
        <v>0</v>
      </c>
      <c r="AA308" s="310">
        <f t="shared" si="119"/>
        <v>0</v>
      </c>
      <c r="AB308" s="334"/>
      <c r="AC308" s="311">
        <f t="shared" si="112"/>
        <v>0</v>
      </c>
      <c r="AD308" s="312">
        <f t="shared" si="120"/>
        <v>0</v>
      </c>
      <c r="AE308" s="335"/>
      <c r="AF308" s="312">
        <f t="shared" si="121"/>
        <v>0</v>
      </c>
      <c r="AG308" s="326"/>
      <c r="AH308" s="313">
        <f t="shared" si="122"/>
        <v>0</v>
      </c>
      <c r="AI308" s="336"/>
      <c r="AJ308" s="313">
        <f t="shared" si="123"/>
        <v>0</v>
      </c>
      <c r="AK308" s="326"/>
      <c r="AL308" s="313">
        <f t="shared" si="124"/>
        <v>0</v>
      </c>
      <c r="AM308" s="345"/>
      <c r="AN308" s="313">
        <f t="shared" si="113"/>
        <v>0</v>
      </c>
      <c r="AO308" s="314">
        <f t="shared" si="125"/>
        <v>0</v>
      </c>
      <c r="AP308" s="315">
        <f>IF(OR(AND(B308="GRUP_A1",IF(IFERROR(MATCH(CONCATENATE("I",Tabel!$N$4),inst_performance,0),0)&gt;0,0,1)),B308="Grup_A5",B308="Grup_B1"),0,(AD308+AF308)*0.1)</f>
        <v>0</v>
      </c>
      <c r="AQ308" s="337"/>
      <c r="AR308" s="339"/>
      <c r="AS308" s="339"/>
      <c r="AT308" s="339"/>
      <c r="AU308" s="339"/>
      <c r="AV308" s="339"/>
      <c r="AW308" s="339"/>
      <c r="AX308" s="339"/>
      <c r="AY308" s="339"/>
      <c r="AZ308" s="339"/>
      <c r="BA308" s="339"/>
      <c r="BB308" s="339"/>
      <c r="BC308" s="339"/>
      <c r="BD308" s="339"/>
      <c r="BE308" s="339"/>
      <c r="BF308" s="339"/>
      <c r="BG308" s="315">
        <f t="shared" si="126"/>
        <v>0</v>
      </c>
      <c r="BH308" s="346">
        <f t="shared" si="127"/>
        <v>0</v>
      </c>
      <c r="BI308" s="315">
        <f t="shared" si="128"/>
        <v>0</v>
      </c>
      <c r="BJ308" s="341"/>
      <c r="BK308" s="315">
        <f t="shared" si="129"/>
        <v>0</v>
      </c>
      <c r="BL308" s="315">
        <f t="shared" si="130"/>
        <v>0</v>
      </c>
      <c r="BM308" s="340"/>
      <c r="BN308" s="342"/>
      <c r="BO308" s="343"/>
      <c r="BP308" s="340"/>
      <c r="BQ308" s="344"/>
      <c r="BR308" s="315">
        <f t="shared" si="131"/>
        <v>0</v>
      </c>
      <c r="BS308" s="344"/>
      <c r="BT308" s="344"/>
      <c r="BU308" s="344"/>
      <c r="BV308" s="344"/>
      <c r="BW308" s="315">
        <f t="shared" si="132"/>
        <v>0</v>
      </c>
      <c r="BX308" s="322"/>
      <c r="BY308" s="316"/>
    </row>
    <row r="309" spans="1:77" x14ac:dyDescent="0.25">
      <c r="A309" s="326"/>
      <c r="B309" s="307" t="str">
        <f t="shared" si="114"/>
        <v/>
      </c>
      <c r="C309" s="327"/>
      <c r="D309" s="307" t="str">
        <f t="shared" si="115"/>
        <v/>
      </c>
      <c r="E309" s="328"/>
      <c r="F309" s="329"/>
      <c r="G309" s="330" t="s">
        <v>86</v>
      </c>
      <c r="H309" s="308">
        <f t="shared" si="116"/>
        <v>0</v>
      </c>
      <c r="I309" s="323"/>
      <c r="J309" s="323"/>
      <c r="K309" s="309">
        <f t="shared" si="117"/>
        <v>0</v>
      </c>
      <c r="L309" s="328"/>
      <c r="M309" s="328"/>
      <c r="N309" s="328"/>
      <c r="O309" s="328"/>
      <c r="P309" s="331"/>
      <c r="Q309" s="331"/>
      <c r="R309" s="332"/>
      <c r="S309" s="333"/>
      <c r="T309" s="332"/>
      <c r="U309" s="333"/>
      <c r="V309" s="332"/>
      <c r="W309" s="333"/>
      <c r="X309" s="332"/>
      <c r="Y309" s="333"/>
      <c r="Z309" s="309">
        <f t="shared" si="118"/>
        <v>0</v>
      </c>
      <c r="AA309" s="310">
        <f t="shared" si="119"/>
        <v>0</v>
      </c>
      <c r="AB309" s="334"/>
      <c r="AC309" s="311">
        <f t="shared" si="112"/>
        <v>0</v>
      </c>
      <c r="AD309" s="312">
        <f t="shared" si="120"/>
        <v>0</v>
      </c>
      <c r="AE309" s="335"/>
      <c r="AF309" s="312">
        <f t="shared" si="121"/>
        <v>0</v>
      </c>
      <c r="AG309" s="326"/>
      <c r="AH309" s="313">
        <f t="shared" si="122"/>
        <v>0</v>
      </c>
      <c r="AI309" s="336"/>
      <c r="AJ309" s="313">
        <f t="shared" si="123"/>
        <v>0</v>
      </c>
      <c r="AK309" s="326"/>
      <c r="AL309" s="313">
        <f t="shared" si="124"/>
        <v>0</v>
      </c>
      <c r="AM309" s="345"/>
      <c r="AN309" s="313">
        <f t="shared" si="113"/>
        <v>0</v>
      </c>
      <c r="AO309" s="314">
        <f t="shared" si="125"/>
        <v>0</v>
      </c>
      <c r="AP309" s="315">
        <f>IF(OR(AND(B309="GRUP_A1",IF(IFERROR(MATCH(CONCATENATE("I",Tabel!$N$4),inst_performance,0),0)&gt;0,0,1)),B309="Grup_A5",B309="Grup_B1"),0,(AD309+AF309)*0.1)</f>
        <v>0</v>
      </c>
      <c r="AQ309" s="337"/>
      <c r="AR309" s="339"/>
      <c r="AS309" s="339"/>
      <c r="AT309" s="339"/>
      <c r="AU309" s="339"/>
      <c r="AV309" s="339"/>
      <c r="AW309" s="339"/>
      <c r="AX309" s="339"/>
      <c r="AY309" s="339"/>
      <c r="AZ309" s="339"/>
      <c r="BA309" s="339"/>
      <c r="BB309" s="339"/>
      <c r="BC309" s="339"/>
      <c r="BD309" s="339"/>
      <c r="BE309" s="339"/>
      <c r="BF309" s="339"/>
      <c r="BG309" s="315">
        <f t="shared" si="126"/>
        <v>0</v>
      </c>
      <c r="BH309" s="346">
        <f t="shared" si="127"/>
        <v>0</v>
      </c>
      <c r="BI309" s="315">
        <f t="shared" si="128"/>
        <v>0</v>
      </c>
      <c r="BJ309" s="341"/>
      <c r="BK309" s="315">
        <f t="shared" si="129"/>
        <v>0</v>
      </c>
      <c r="BL309" s="315">
        <f t="shared" si="130"/>
        <v>0</v>
      </c>
      <c r="BM309" s="340"/>
      <c r="BN309" s="342"/>
      <c r="BO309" s="343"/>
      <c r="BP309" s="340"/>
      <c r="BQ309" s="344"/>
      <c r="BR309" s="315">
        <f t="shared" si="131"/>
        <v>0</v>
      </c>
      <c r="BS309" s="344"/>
      <c r="BT309" s="344"/>
      <c r="BU309" s="344"/>
      <c r="BV309" s="344"/>
      <c r="BW309" s="315">
        <f t="shared" si="132"/>
        <v>0</v>
      </c>
      <c r="BX309" s="322"/>
      <c r="BY309" s="316"/>
    </row>
    <row r="310" spans="1:77" x14ac:dyDescent="0.25">
      <c r="A310" s="326"/>
      <c r="B310" s="307" t="str">
        <f t="shared" si="114"/>
        <v/>
      </c>
      <c r="C310" s="327"/>
      <c r="D310" s="307" t="str">
        <f t="shared" si="115"/>
        <v/>
      </c>
      <c r="E310" s="328"/>
      <c r="F310" s="329"/>
      <c r="G310" s="330" t="s">
        <v>86</v>
      </c>
      <c r="H310" s="308">
        <f t="shared" si="116"/>
        <v>0</v>
      </c>
      <c r="I310" s="323"/>
      <c r="J310" s="323"/>
      <c r="K310" s="309">
        <f t="shared" si="117"/>
        <v>0</v>
      </c>
      <c r="L310" s="328"/>
      <c r="M310" s="328"/>
      <c r="N310" s="328"/>
      <c r="O310" s="328"/>
      <c r="P310" s="331"/>
      <c r="Q310" s="331"/>
      <c r="R310" s="332"/>
      <c r="S310" s="333"/>
      <c r="T310" s="332"/>
      <c r="U310" s="333"/>
      <c r="V310" s="332"/>
      <c r="W310" s="333"/>
      <c r="X310" s="332"/>
      <c r="Y310" s="333"/>
      <c r="Z310" s="309">
        <f t="shared" si="118"/>
        <v>0</v>
      </c>
      <c r="AA310" s="310">
        <f t="shared" si="119"/>
        <v>0</v>
      </c>
      <c r="AB310" s="334"/>
      <c r="AC310" s="311">
        <f t="shared" si="112"/>
        <v>0</v>
      </c>
      <c r="AD310" s="312">
        <f t="shared" si="120"/>
        <v>0</v>
      </c>
      <c r="AE310" s="335"/>
      <c r="AF310" s="312">
        <f t="shared" si="121"/>
        <v>0</v>
      </c>
      <c r="AG310" s="326"/>
      <c r="AH310" s="313">
        <f t="shared" si="122"/>
        <v>0</v>
      </c>
      <c r="AI310" s="336"/>
      <c r="AJ310" s="313">
        <f t="shared" si="123"/>
        <v>0</v>
      </c>
      <c r="AK310" s="326"/>
      <c r="AL310" s="313">
        <f t="shared" si="124"/>
        <v>0</v>
      </c>
      <c r="AM310" s="345"/>
      <c r="AN310" s="313">
        <f t="shared" si="113"/>
        <v>0</v>
      </c>
      <c r="AO310" s="314">
        <f t="shared" si="125"/>
        <v>0</v>
      </c>
      <c r="AP310" s="315">
        <f>IF(OR(AND(B310="GRUP_A1",IF(IFERROR(MATCH(CONCATENATE("I",Tabel!$N$4),inst_performance,0),0)&gt;0,0,1)),B310="Grup_A5",B310="Grup_B1"),0,(AD310+AF310)*0.1)</f>
        <v>0</v>
      </c>
      <c r="AQ310" s="337"/>
      <c r="AR310" s="339"/>
      <c r="AS310" s="339"/>
      <c r="AT310" s="339"/>
      <c r="AU310" s="339"/>
      <c r="AV310" s="339"/>
      <c r="AW310" s="339"/>
      <c r="AX310" s="339"/>
      <c r="AY310" s="339"/>
      <c r="AZ310" s="339"/>
      <c r="BA310" s="339"/>
      <c r="BB310" s="339"/>
      <c r="BC310" s="339"/>
      <c r="BD310" s="339"/>
      <c r="BE310" s="339"/>
      <c r="BF310" s="339"/>
      <c r="BG310" s="315">
        <f t="shared" si="126"/>
        <v>0</v>
      </c>
      <c r="BH310" s="346">
        <f t="shared" si="127"/>
        <v>0</v>
      </c>
      <c r="BI310" s="315">
        <f t="shared" si="128"/>
        <v>0</v>
      </c>
      <c r="BJ310" s="341"/>
      <c r="BK310" s="315">
        <f t="shared" si="129"/>
        <v>0</v>
      </c>
      <c r="BL310" s="315">
        <f t="shared" si="130"/>
        <v>0</v>
      </c>
      <c r="BM310" s="340"/>
      <c r="BN310" s="342"/>
      <c r="BO310" s="343"/>
      <c r="BP310" s="340"/>
      <c r="BQ310" s="344"/>
      <c r="BR310" s="315">
        <f t="shared" si="131"/>
        <v>0</v>
      </c>
      <c r="BS310" s="344"/>
      <c r="BT310" s="344"/>
      <c r="BU310" s="344"/>
      <c r="BV310" s="344"/>
      <c r="BW310" s="315">
        <f t="shared" si="132"/>
        <v>0</v>
      </c>
      <c r="BX310" s="322"/>
      <c r="BY310" s="316"/>
    </row>
    <row r="311" spans="1:77" x14ac:dyDescent="0.25">
      <c r="A311" s="326"/>
      <c r="B311" s="307" t="str">
        <f t="shared" si="114"/>
        <v/>
      </c>
      <c r="C311" s="327"/>
      <c r="D311" s="307" t="str">
        <f t="shared" si="115"/>
        <v/>
      </c>
      <c r="E311" s="328"/>
      <c r="F311" s="329"/>
      <c r="G311" s="330" t="s">
        <v>86</v>
      </c>
      <c r="H311" s="308">
        <f t="shared" si="116"/>
        <v>0</v>
      </c>
      <c r="I311" s="323"/>
      <c r="J311" s="323"/>
      <c r="K311" s="309">
        <f t="shared" si="117"/>
        <v>0</v>
      </c>
      <c r="L311" s="328"/>
      <c r="M311" s="328"/>
      <c r="N311" s="328"/>
      <c r="O311" s="328"/>
      <c r="P311" s="331"/>
      <c r="Q311" s="331"/>
      <c r="R311" s="332"/>
      <c r="S311" s="333"/>
      <c r="T311" s="332"/>
      <c r="U311" s="333"/>
      <c r="V311" s="332"/>
      <c r="W311" s="333"/>
      <c r="X311" s="332"/>
      <c r="Y311" s="333"/>
      <c r="Z311" s="309">
        <f t="shared" si="118"/>
        <v>0</v>
      </c>
      <c r="AA311" s="310">
        <f t="shared" si="119"/>
        <v>0</v>
      </c>
      <c r="AB311" s="334"/>
      <c r="AC311" s="311">
        <f t="shared" si="112"/>
        <v>0</v>
      </c>
      <c r="AD311" s="312">
        <f t="shared" si="120"/>
        <v>0</v>
      </c>
      <c r="AE311" s="335"/>
      <c r="AF311" s="312">
        <f t="shared" si="121"/>
        <v>0</v>
      </c>
      <c r="AG311" s="326"/>
      <c r="AH311" s="313">
        <f t="shared" si="122"/>
        <v>0</v>
      </c>
      <c r="AI311" s="336"/>
      <c r="AJ311" s="313">
        <f t="shared" si="123"/>
        <v>0</v>
      </c>
      <c r="AK311" s="326"/>
      <c r="AL311" s="313">
        <f t="shared" si="124"/>
        <v>0</v>
      </c>
      <c r="AM311" s="345"/>
      <c r="AN311" s="313">
        <f t="shared" si="113"/>
        <v>0</v>
      </c>
      <c r="AO311" s="314">
        <f t="shared" si="125"/>
        <v>0</v>
      </c>
      <c r="AP311" s="315">
        <f>IF(OR(AND(B311="GRUP_A1",IF(IFERROR(MATCH(CONCATENATE("I",Tabel!$N$4),inst_performance,0),0)&gt;0,0,1)),B311="Grup_A5",B311="Grup_B1"),0,(AD311+AF311)*0.1)</f>
        <v>0</v>
      </c>
      <c r="AQ311" s="337"/>
      <c r="AR311" s="339"/>
      <c r="AS311" s="339"/>
      <c r="AT311" s="339"/>
      <c r="AU311" s="339"/>
      <c r="AV311" s="339"/>
      <c r="AW311" s="339"/>
      <c r="AX311" s="339"/>
      <c r="AY311" s="339"/>
      <c r="AZ311" s="339"/>
      <c r="BA311" s="339"/>
      <c r="BB311" s="339"/>
      <c r="BC311" s="339"/>
      <c r="BD311" s="339"/>
      <c r="BE311" s="339"/>
      <c r="BF311" s="339"/>
      <c r="BG311" s="315">
        <f t="shared" si="126"/>
        <v>0</v>
      </c>
      <c r="BH311" s="346">
        <f t="shared" si="127"/>
        <v>0</v>
      </c>
      <c r="BI311" s="315">
        <f t="shared" si="128"/>
        <v>0</v>
      </c>
      <c r="BJ311" s="341"/>
      <c r="BK311" s="315">
        <f t="shared" si="129"/>
        <v>0</v>
      </c>
      <c r="BL311" s="315">
        <f t="shared" si="130"/>
        <v>0</v>
      </c>
      <c r="BM311" s="340"/>
      <c r="BN311" s="342"/>
      <c r="BO311" s="343"/>
      <c r="BP311" s="340"/>
      <c r="BQ311" s="344"/>
      <c r="BR311" s="315">
        <f t="shared" si="131"/>
        <v>0</v>
      </c>
      <c r="BS311" s="344"/>
      <c r="BT311" s="344"/>
      <c r="BU311" s="344"/>
      <c r="BV311" s="344"/>
      <c r="BW311" s="315">
        <f t="shared" si="132"/>
        <v>0</v>
      </c>
      <c r="BX311" s="322"/>
      <c r="BY311" s="316"/>
    </row>
    <row r="312" spans="1:77" x14ac:dyDescent="0.25">
      <c r="A312" s="326"/>
      <c r="B312" s="307" t="str">
        <f t="shared" si="114"/>
        <v/>
      </c>
      <c r="C312" s="327"/>
      <c r="D312" s="307" t="str">
        <f t="shared" si="115"/>
        <v/>
      </c>
      <c r="E312" s="328"/>
      <c r="F312" s="329"/>
      <c r="G312" s="330" t="s">
        <v>86</v>
      </c>
      <c r="H312" s="308">
        <f t="shared" si="116"/>
        <v>0</v>
      </c>
      <c r="I312" s="323"/>
      <c r="J312" s="323"/>
      <c r="K312" s="309">
        <f t="shared" si="117"/>
        <v>0</v>
      </c>
      <c r="L312" s="328"/>
      <c r="M312" s="328"/>
      <c r="N312" s="328"/>
      <c r="O312" s="328"/>
      <c r="P312" s="331"/>
      <c r="Q312" s="331"/>
      <c r="R312" s="332"/>
      <c r="S312" s="333"/>
      <c r="T312" s="332"/>
      <c r="U312" s="333"/>
      <c r="V312" s="332"/>
      <c r="W312" s="333"/>
      <c r="X312" s="332"/>
      <c r="Y312" s="333"/>
      <c r="Z312" s="309">
        <f t="shared" si="118"/>
        <v>0</v>
      </c>
      <c r="AA312" s="310">
        <f t="shared" si="119"/>
        <v>0</v>
      </c>
      <c r="AB312" s="334"/>
      <c r="AC312" s="311">
        <f t="shared" si="112"/>
        <v>0</v>
      </c>
      <c r="AD312" s="312">
        <f t="shared" si="120"/>
        <v>0</v>
      </c>
      <c r="AE312" s="335"/>
      <c r="AF312" s="312">
        <f t="shared" si="121"/>
        <v>0</v>
      </c>
      <c r="AG312" s="326"/>
      <c r="AH312" s="313">
        <f t="shared" si="122"/>
        <v>0</v>
      </c>
      <c r="AI312" s="336"/>
      <c r="AJ312" s="313">
        <f t="shared" si="123"/>
        <v>0</v>
      </c>
      <c r="AK312" s="326"/>
      <c r="AL312" s="313">
        <f t="shared" si="124"/>
        <v>0</v>
      </c>
      <c r="AM312" s="345"/>
      <c r="AN312" s="313">
        <f t="shared" si="113"/>
        <v>0</v>
      </c>
      <c r="AO312" s="314">
        <f t="shared" si="125"/>
        <v>0</v>
      </c>
      <c r="AP312" s="315">
        <f>IF(OR(AND(B312="GRUP_A1",IF(IFERROR(MATCH(CONCATENATE("I",Tabel!$N$4),inst_performance,0),0)&gt;0,0,1)),B312="Grup_A5",B312="Grup_B1"),0,(AD312+AF312)*0.1)</f>
        <v>0</v>
      </c>
      <c r="AQ312" s="337"/>
      <c r="AR312" s="339"/>
      <c r="AS312" s="339"/>
      <c r="AT312" s="339"/>
      <c r="AU312" s="339"/>
      <c r="AV312" s="339"/>
      <c r="AW312" s="339"/>
      <c r="AX312" s="339"/>
      <c r="AY312" s="339"/>
      <c r="AZ312" s="339"/>
      <c r="BA312" s="339"/>
      <c r="BB312" s="339"/>
      <c r="BC312" s="339"/>
      <c r="BD312" s="339"/>
      <c r="BE312" s="339"/>
      <c r="BF312" s="339"/>
      <c r="BG312" s="315">
        <f t="shared" si="126"/>
        <v>0</v>
      </c>
      <c r="BH312" s="346">
        <f t="shared" si="127"/>
        <v>0</v>
      </c>
      <c r="BI312" s="315">
        <f t="shared" si="128"/>
        <v>0</v>
      </c>
      <c r="BJ312" s="341"/>
      <c r="BK312" s="315">
        <f t="shared" si="129"/>
        <v>0</v>
      </c>
      <c r="BL312" s="315">
        <f t="shared" si="130"/>
        <v>0</v>
      </c>
      <c r="BM312" s="340"/>
      <c r="BN312" s="342"/>
      <c r="BO312" s="343"/>
      <c r="BP312" s="340"/>
      <c r="BQ312" s="344"/>
      <c r="BR312" s="315">
        <f t="shared" si="131"/>
        <v>0</v>
      </c>
      <c r="BS312" s="344"/>
      <c r="BT312" s="344"/>
      <c r="BU312" s="344"/>
      <c r="BV312" s="344"/>
      <c r="BW312" s="315">
        <f t="shared" si="132"/>
        <v>0</v>
      </c>
      <c r="BX312" s="322"/>
      <c r="BY312" s="316"/>
    </row>
    <row r="313" spans="1:77" x14ac:dyDescent="0.25">
      <c r="A313" s="326"/>
      <c r="B313" s="307" t="str">
        <f t="shared" si="114"/>
        <v/>
      </c>
      <c r="C313" s="327"/>
      <c r="D313" s="307" t="str">
        <f t="shared" si="115"/>
        <v/>
      </c>
      <c r="E313" s="328"/>
      <c r="F313" s="329"/>
      <c r="G313" s="330" t="s">
        <v>86</v>
      </c>
      <c r="H313" s="308">
        <f t="shared" si="116"/>
        <v>0</v>
      </c>
      <c r="I313" s="323"/>
      <c r="J313" s="323"/>
      <c r="K313" s="309">
        <f t="shared" si="117"/>
        <v>0</v>
      </c>
      <c r="L313" s="328"/>
      <c r="M313" s="328"/>
      <c r="N313" s="328"/>
      <c r="O313" s="328"/>
      <c r="P313" s="331"/>
      <c r="Q313" s="331"/>
      <c r="R313" s="332"/>
      <c r="S313" s="333"/>
      <c r="T313" s="332"/>
      <c r="U313" s="333"/>
      <c r="V313" s="332"/>
      <c r="W313" s="333"/>
      <c r="X313" s="332"/>
      <c r="Y313" s="333"/>
      <c r="Z313" s="309">
        <f t="shared" si="118"/>
        <v>0</v>
      </c>
      <c r="AA313" s="310">
        <f t="shared" si="119"/>
        <v>0</v>
      </c>
      <c r="AB313" s="334"/>
      <c r="AC313" s="311">
        <f t="shared" si="112"/>
        <v>0</v>
      </c>
      <c r="AD313" s="312">
        <f t="shared" si="120"/>
        <v>0</v>
      </c>
      <c r="AE313" s="335"/>
      <c r="AF313" s="312">
        <f t="shared" si="121"/>
        <v>0</v>
      </c>
      <c r="AG313" s="326"/>
      <c r="AH313" s="313">
        <f t="shared" si="122"/>
        <v>0</v>
      </c>
      <c r="AI313" s="336"/>
      <c r="AJ313" s="313">
        <f t="shared" si="123"/>
        <v>0</v>
      </c>
      <c r="AK313" s="326"/>
      <c r="AL313" s="313">
        <f t="shared" si="124"/>
        <v>0</v>
      </c>
      <c r="AM313" s="345"/>
      <c r="AN313" s="313">
        <f t="shared" si="113"/>
        <v>0</v>
      </c>
      <c r="AO313" s="314">
        <f t="shared" si="125"/>
        <v>0</v>
      </c>
      <c r="AP313" s="315">
        <f>IF(OR(AND(B313="GRUP_A1",IF(IFERROR(MATCH(CONCATENATE("I",Tabel!$N$4),inst_performance,0),0)&gt;0,0,1)),B313="Grup_A5",B313="Grup_B1"),0,(AD313+AF313)*0.1)</f>
        <v>0</v>
      </c>
      <c r="AQ313" s="337"/>
      <c r="AR313" s="339"/>
      <c r="AS313" s="339"/>
      <c r="AT313" s="339"/>
      <c r="AU313" s="339"/>
      <c r="AV313" s="339"/>
      <c r="AW313" s="339"/>
      <c r="AX313" s="339"/>
      <c r="AY313" s="339"/>
      <c r="AZ313" s="339"/>
      <c r="BA313" s="339"/>
      <c r="BB313" s="339"/>
      <c r="BC313" s="339"/>
      <c r="BD313" s="339"/>
      <c r="BE313" s="339"/>
      <c r="BF313" s="339"/>
      <c r="BG313" s="315">
        <f t="shared" si="126"/>
        <v>0</v>
      </c>
      <c r="BH313" s="346">
        <f t="shared" si="127"/>
        <v>0</v>
      </c>
      <c r="BI313" s="315">
        <f t="shared" si="128"/>
        <v>0</v>
      </c>
      <c r="BJ313" s="341"/>
      <c r="BK313" s="315">
        <f t="shared" si="129"/>
        <v>0</v>
      </c>
      <c r="BL313" s="315">
        <f t="shared" si="130"/>
        <v>0</v>
      </c>
      <c r="BM313" s="340"/>
      <c r="BN313" s="342"/>
      <c r="BO313" s="343"/>
      <c r="BP313" s="340"/>
      <c r="BQ313" s="344"/>
      <c r="BR313" s="315">
        <f t="shared" si="131"/>
        <v>0</v>
      </c>
      <c r="BS313" s="344"/>
      <c r="BT313" s="344"/>
      <c r="BU313" s="344"/>
      <c r="BV313" s="344"/>
      <c r="BW313" s="315">
        <f t="shared" si="132"/>
        <v>0</v>
      </c>
      <c r="BX313" s="322"/>
      <c r="BY313" s="316"/>
    </row>
    <row r="314" spans="1:77" x14ac:dyDescent="0.25">
      <c r="A314" s="326"/>
      <c r="B314" s="307" t="str">
        <f t="shared" si="114"/>
        <v/>
      </c>
      <c r="C314" s="327"/>
      <c r="D314" s="307" t="str">
        <f t="shared" si="115"/>
        <v/>
      </c>
      <c r="E314" s="328"/>
      <c r="F314" s="329"/>
      <c r="G314" s="330" t="s">
        <v>86</v>
      </c>
      <c r="H314" s="308">
        <f t="shared" si="116"/>
        <v>0</v>
      </c>
      <c r="I314" s="323"/>
      <c r="J314" s="323"/>
      <c r="K314" s="309">
        <f t="shared" si="117"/>
        <v>0</v>
      </c>
      <c r="L314" s="328"/>
      <c r="M314" s="328"/>
      <c r="N314" s="328"/>
      <c r="O314" s="328"/>
      <c r="P314" s="331"/>
      <c r="Q314" s="331"/>
      <c r="R314" s="332"/>
      <c r="S314" s="333"/>
      <c r="T314" s="332"/>
      <c r="U314" s="333"/>
      <c r="V314" s="332"/>
      <c r="W314" s="333"/>
      <c r="X314" s="332"/>
      <c r="Y314" s="333"/>
      <c r="Z314" s="309">
        <f t="shared" si="118"/>
        <v>0</v>
      </c>
      <c r="AA314" s="310">
        <f t="shared" si="119"/>
        <v>0</v>
      </c>
      <c r="AB314" s="334"/>
      <c r="AC314" s="311">
        <f t="shared" si="112"/>
        <v>0</v>
      </c>
      <c r="AD314" s="312">
        <f t="shared" si="120"/>
        <v>0</v>
      </c>
      <c r="AE314" s="335"/>
      <c r="AF314" s="312">
        <f t="shared" si="121"/>
        <v>0</v>
      </c>
      <c r="AG314" s="326"/>
      <c r="AH314" s="313">
        <f t="shared" si="122"/>
        <v>0</v>
      </c>
      <c r="AI314" s="336"/>
      <c r="AJ314" s="313">
        <f t="shared" si="123"/>
        <v>0</v>
      </c>
      <c r="AK314" s="326"/>
      <c r="AL314" s="313">
        <f t="shared" si="124"/>
        <v>0</v>
      </c>
      <c r="AM314" s="345"/>
      <c r="AN314" s="313">
        <f t="shared" si="113"/>
        <v>0</v>
      </c>
      <c r="AO314" s="314">
        <f t="shared" si="125"/>
        <v>0</v>
      </c>
      <c r="AP314" s="315">
        <f>IF(OR(AND(B314="GRUP_A1",IF(IFERROR(MATCH(CONCATENATE("I",Tabel!$N$4),inst_performance,0),0)&gt;0,0,1)),B314="Grup_A5",B314="Grup_B1"),0,(AD314+AF314)*0.1)</f>
        <v>0</v>
      </c>
      <c r="AQ314" s="337"/>
      <c r="AR314" s="339"/>
      <c r="AS314" s="339"/>
      <c r="AT314" s="339"/>
      <c r="AU314" s="339"/>
      <c r="AV314" s="339"/>
      <c r="AW314" s="339"/>
      <c r="AX314" s="339"/>
      <c r="AY314" s="339"/>
      <c r="AZ314" s="339"/>
      <c r="BA314" s="339"/>
      <c r="BB314" s="339"/>
      <c r="BC314" s="339"/>
      <c r="BD314" s="339"/>
      <c r="BE314" s="339"/>
      <c r="BF314" s="339"/>
      <c r="BG314" s="315">
        <f t="shared" si="126"/>
        <v>0</v>
      </c>
      <c r="BH314" s="346">
        <f t="shared" si="127"/>
        <v>0</v>
      </c>
      <c r="BI314" s="315">
        <f t="shared" si="128"/>
        <v>0</v>
      </c>
      <c r="BJ314" s="341"/>
      <c r="BK314" s="315">
        <f t="shared" si="129"/>
        <v>0</v>
      </c>
      <c r="BL314" s="315">
        <f t="shared" si="130"/>
        <v>0</v>
      </c>
      <c r="BM314" s="340"/>
      <c r="BN314" s="342"/>
      <c r="BO314" s="343"/>
      <c r="BP314" s="340"/>
      <c r="BQ314" s="344"/>
      <c r="BR314" s="315">
        <f t="shared" si="131"/>
        <v>0</v>
      </c>
      <c r="BS314" s="344"/>
      <c r="BT314" s="344"/>
      <c r="BU314" s="344"/>
      <c r="BV314" s="344"/>
      <c r="BW314" s="315">
        <f t="shared" si="132"/>
        <v>0</v>
      </c>
      <c r="BX314" s="322"/>
      <c r="BY314" s="316"/>
    </row>
    <row r="315" spans="1:77" x14ac:dyDescent="0.25">
      <c r="A315" s="326"/>
      <c r="B315" s="307" t="str">
        <f t="shared" si="114"/>
        <v/>
      </c>
      <c r="C315" s="327"/>
      <c r="D315" s="307" t="str">
        <f t="shared" si="115"/>
        <v/>
      </c>
      <c r="E315" s="328"/>
      <c r="F315" s="329"/>
      <c r="G315" s="330" t="s">
        <v>86</v>
      </c>
      <c r="H315" s="308">
        <f t="shared" si="116"/>
        <v>0</v>
      </c>
      <c r="I315" s="323"/>
      <c r="J315" s="323"/>
      <c r="K315" s="309">
        <f t="shared" si="117"/>
        <v>0</v>
      </c>
      <c r="L315" s="328"/>
      <c r="M315" s="328"/>
      <c r="N315" s="328"/>
      <c r="O315" s="328"/>
      <c r="P315" s="331"/>
      <c r="Q315" s="331"/>
      <c r="R315" s="332"/>
      <c r="S315" s="333"/>
      <c r="T315" s="332"/>
      <c r="U315" s="333"/>
      <c r="V315" s="332"/>
      <c r="W315" s="333"/>
      <c r="X315" s="332"/>
      <c r="Y315" s="333"/>
      <c r="Z315" s="309">
        <f t="shared" si="118"/>
        <v>0</v>
      </c>
      <c r="AA315" s="310">
        <f t="shared" si="119"/>
        <v>0</v>
      </c>
      <c r="AB315" s="334"/>
      <c r="AC315" s="311">
        <f t="shared" si="112"/>
        <v>0</v>
      </c>
      <c r="AD315" s="312">
        <f t="shared" si="120"/>
        <v>0</v>
      </c>
      <c r="AE315" s="335"/>
      <c r="AF315" s="312">
        <f t="shared" si="121"/>
        <v>0</v>
      </c>
      <c r="AG315" s="326"/>
      <c r="AH315" s="313">
        <f t="shared" si="122"/>
        <v>0</v>
      </c>
      <c r="AI315" s="336"/>
      <c r="AJ315" s="313">
        <f t="shared" si="123"/>
        <v>0</v>
      </c>
      <c r="AK315" s="326"/>
      <c r="AL315" s="313">
        <f t="shared" si="124"/>
        <v>0</v>
      </c>
      <c r="AM315" s="345"/>
      <c r="AN315" s="313">
        <f t="shared" si="113"/>
        <v>0</v>
      </c>
      <c r="AO315" s="314">
        <f t="shared" si="125"/>
        <v>0</v>
      </c>
      <c r="AP315" s="315">
        <f>IF(OR(AND(B315="GRUP_A1",IF(IFERROR(MATCH(CONCATENATE("I",Tabel!$N$4),inst_performance,0),0)&gt;0,0,1)),B315="Grup_A5",B315="Grup_B1"),0,(AD315+AF315)*0.1)</f>
        <v>0</v>
      </c>
      <c r="AQ315" s="337"/>
      <c r="AR315" s="339"/>
      <c r="AS315" s="339"/>
      <c r="AT315" s="339"/>
      <c r="AU315" s="339"/>
      <c r="AV315" s="339"/>
      <c r="AW315" s="339"/>
      <c r="AX315" s="339"/>
      <c r="AY315" s="339"/>
      <c r="AZ315" s="339"/>
      <c r="BA315" s="339"/>
      <c r="BB315" s="339"/>
      <c r="BC315" s="339"/>
      <c r="BD315" s="339"/>
      <c r="BE315" s="339"/>
      <c r="BF315" s="339"/>
      <c r="BG315" s="315">
        <f t="shared" si="126"/>
        <v>0</v>
      </c>
      <c r="BH315" s="346">
        <f t="shared" si="127"/>
        <v>0</v>
      </c>
      <c r="BI315" s="315">
        <f t="shared" si="128"/>
        <v>0</v>
      </c>
      <c r="BJ315" s="341"/>
      <c r="BK315" s="315">
        <f t="shared" si="129"/>
        <v>0</v>
      </c>
      <c r="BL315" s="315">
        <f t="shared" si="130"/>
        <v>0</v>
      </c>
      <c r="BM315" s="340"/>
      <c r="BN315" s="342"/>
      <c r="BO315" s="343"/>
      <c r="BP315" s="340"/>
      <c r="BQ315" s="344"/>
      <c r="BR315" s="315">
        <f t="shared" si="131"/>
        <v>0</v>
      </c>
      <c r="BS315" s="344"/>
      <c r="BT315" s="344"/>
      <c r="BU315" s="344"/>
      <c r="BV315" s="344"/>
      <c r="BW315" s="315">
        <f t="shared" si="132"/>
        <v>0</v>
      </c>
      <c r="BX315" s="322"/>
      <c r="BY315" s="316"/>
    </row>
    <row r="316" spans="1:77" x14ac:dyDescent="0.25">
      <c r="A316" s="326"/>
      <c r="B316" s="307" t="str">
        <f t="shared" si="114"/>
        <v/>
      </c>
      <c r="C316" s="327"/>
      <c r="D316" s="307" t="str">
        <f t="shared" si="115"/>
        <v/>
      </c>
      <c r="E316" s="328"/>
      <c r="F316" s="329"/>
      <c r="G316" s="330" t="s">
        <v>86</v>
      </c>
      <c r="H316" s="308">
        <f t="shared" si="116"/>
        <v>0</v>
      </c>
      <c r="I316" s="323"/>
      <c r="J316" s="323"/>
      <c r="K316" s="309">
        <f t="shared" si="117"/>
        <v>0</v>
      </c>
      <c r="L316" s="328"/>
      <c r="M316" s="328"/>
      <c r="N316" s="328"/>
      <c r="O316" s="328"/>
      <c r="P316" s="331"/>
      <c r="Q316" s="331"/>
      <c r="R316" s="332"/>
      <c r="S316" s="333"/>
      <c r="T316" s="332"/>
      <c r="U316" s="333"/>
      <c r="V316" s="332"/>
      <c r="W316" s="333"/>
      <c r="X316" s="332"/>
      <c r="Y316" s="333"/>
      <c r="Z316" s="309">
        <f t="shared" si="118"/>
        <v>0</v>
      </c>
      <c r="AA316" s="310">
        <f t="shared" si="119"/>
        <v>0</v>
      </c>
      <c r="AB316" s="334"/>
      <c r="AC316" s="311">
        <f t="shared" si="112"/>
        <v>0</v>
      </c>
      <c r="AD316" s="312">
        <f t="shared" si="120"/>
        <v>0</v>
      </c>
      <c r="AE316" s="335"/>
      <c r="AF316" s="312">
        <f t="shared" si="121"/>
        <v>0</v>
      </c>
      <c r="AG316" s="326"/>
      <c r="AH316" s="313">
        <f t="shared" si="122"/>
        <v>0</v>
      </c>
      <c r="AI316" s="336"/>
      <c r="AJ316" s="313">
        <f t="shared" si="123"/>
        <v>0</v>
      </c>
      <c r="AK316" s="326"/>
      <c r="AL316" s="313">
        <f t="shared" si="124"/>
        <v>0</v>
      </c>
      <c r="AM316" s="345"/>
      <c r="AN316" s="313">
        <f t="shared" si="113"/>
        <v>0</v>
      </c>
      <c r="AO316" s="314">
        <f t="shared" si="125"/>
        <v>0</v>
      </c>
      <c r="AP316" s="315">
        <f>IF(OR(AND(B316="GRUP_A1",IF(IFERROR(MATCH(CONCATENATE("I",Tabel!$N$4),inst_performance,0),0)&gt;0,0,1)),B316="Grup_A5",B316="Grup_B1"),0,(AD316+AF316)*0.1)</f>
        <v>0</v>
      </c>
      <c r="AQ316" s="337"/>
      <c r="AR316" s="339"/>
      <c r="AS316" s="339"/>
      <c r="AT316" s="339"/>
      <c r="AU316" s="339"/>
      <c r="AV316" s="339"/>
      <c r="AW316" s="339"/>
      <c r="AX316" s="339"/>
      <c r="AY316" s="339"/>
      <c r="AZ316" s="339"/>
      <c r="BA316" s="339"/>
      <c r="BB316" s="339"/>
      <c r="BC316" s="339"/>
      <c r="BD316" s="339"/>
      <c r="BE316" s="339"/>
      <c r="BF316" s="339"/>
      <c r="BG316" s="315">
        <f t="shared" si="126"/>
        <v>0</v>
      </c>
      <c r="BH316" s="346">
        <f t="shared" si="127"/>
        <v>0</v>
      </c>
      <c r="BI316" s="315">
        <f t="shared" si="128"/>
        <v>0</v>
      </c>
      <c r="BJ316" s="341"/>
      <c r="BK316" s="315">
        <f t="shared" si="129"/>
        <v>0</v>
      </c>
      <c r="BL316" s="315">
        <f t="shared" si="130"/>
        <v>0</v>
      </c>
      <c r="BM316" s="340"/>
      <c r="BN316" s="342"/>
      <c r="BO316" s="343"/>
      <c r="BP316" s="340"/>
      <c r="BQ316" s="344"/>
      <c r="BR316" s="315">
        <f t="shared" si="131"/>
        <v>0</v>
      </c>
      <c r="BS316" s="344"/>
      <c r="BT316" s="344"/>
      <c r="BU316" s="344"/>
      <c r="BV316" s="344"/>
      <c r="BW316" s="315">
        <f t="shared" si="132"/>
        <v>0</v>
      </c>
      <c r="BX316" s="322"/>
      <c r="BY316" s="316"/>
    </row>
    <row r="317" spans="1:77" x14ac:dyDescent="0.25">
      <c r="A317" s="326"/>
      <c r="B317" s="307" t="str">
        <f t="shared" si="114"/>
        <v/>
      </c>
      <c r="C317" s="327"/>
      <c r="D317" s="307" t="str">
        <f t="shared" si="115"/>
        <v/>
      </c>
      <c r="E317" s="328"/>
      <c r="F317" s="329"/>
      <c r="G317" s="330" t="s">
        <v>86</v>
      </c>
      <c r="H317" s="308">
        <f t="shared" si="116"/>
        <v>0</v>
      </c>
      <c r="I317" s="323"/>
      <c r="J317" s="323"/>
      <c r="K317" s="309">
        <f t="shared" si="117"/>
        <v>0</v>
      </c>
      <c r="L317" s="328"/>
      <c r="M317" s="328"/>
      <c r="N317" s="328"/>
      <c r="O317" s="328"/>
      <c r="P317" s="331"/>
      <c r="Q317" s="331"/>
      <c r="R317" s="332"/>
      <c r="S317" s="333"/>
      <c r="T317" s="332"/>
      <c r="U317" s="333"/>
      <c r="V317" s="332"/>
      <c r="W317" s="333"/>
      <c r="X317" s="332"/>
      <c r="Y317" s="333"/>
      <c r="Z317" s="309">
        <f t="shared" si="118"/>
        <v>0</v>
      </c>
      <c r="AA317" s="310">
        <f t="shared" si="119"/>
        <v>0</v>
      </c>
      <c r="AB317" s="334"/>
      <c r="AC317" s="311">
        <f t="shared" si="112"/>
        <v>0</v>
      </c>
      <c r="AD317" s="312">
        <f t="shared" si="120"/>
        <v>0</v>
      </c>
      <c r="AE317" s="335"/>
      <c r="AF317" s="312">
        <f t="shared" si="121"/>
        <v>0</v>
      </c>
      <c r="AG317" s="326"/>
      <c r="AH317" s="313">
        <f t="shared" si="122"/>
        <v>0</v>
      </c>
      <c r="AI317" s="336"/>
      <c r="AJ317" s="313">
        <f t="shared" si="123"/>
        <v>0</v>
      </c>
      <c r="AK317" s="326"/>
      <c r="AL317" s="313">
        <f t="shared" si="124"/>
        <v>0</v>
      </c>
      <c r="AM317" s="345"/>
      <c r="AN317" s="313">
        <f t="shared" si="113"/>
        <v>0</v>
      </c>
      <c r="AO317" s="314">
        <f t="shared" si="125"/>
        <v>0</v>
      </c>
      <c r="AP317" s="315">
        <f>IF(OR(AND(B317="GRUP_A1",IF(IFERROR(MATCH(CONCATENATE("I",Tabel!$N$4),inst_performance,0),0)&gt;0,0,1)),B317="Grup_A5",B317="Grup_B1"),0,(AD317+AF317)*0.1)</f>
        <v>0</v>
      </c>
      <c r="AQ317" s="337"/>
      <c r="AR317" s="339"/>
      <c r="AS317" s="339"/>
      <c r="AT317" s="339"/>
      <c r="AU317" s="339"/>
      <c r="AV317" s="339"/>
      <c r="AW317" s="339"/>
      <c r="AX317" s="339"/>
      <c r="AY317" s="339"/>
      <c r="AZ317" s="339"/>
      <c r="BA317" s="339"/>
      <c r="BB317" s="339"/>
      <c r="BC317" s="339"/>
      <c r="BD317" s="339"/>
      <c r="BE317" s="339"/>
      <c r="BF317" s="339"/>
      <c r="BG317" s="315">
        <f t="shared" si="126"/>
        <v>0</v>
      </c>
      <c r="BH317" s="346">
        <f t="shared" si="127"/>
        <v>0</v>
      </c>
      <c r="BI317" s="315">
        <f t="shared" si="128"/>
        <v>0</v>
      </c>
      <c r="BJ317" s="341"/>
      <c r="BK317" s="315">
        <f t="shared" si="129"/>
        <v>0</v>
      </c>
      <c r="BL317" s="315">
        <f t="shared" si="130"/>
        <v>0</v>
      </c>
      <c r="BM317" s="340"/>
      <c r="BN317" s="342"/>
      <c r="BO317" s="343"/>
      <c r="BP317" s="340"/>
      <c r="BQ317" s="344"/>
      <c r="BR317" s="315">
        <f t="shared" si="131"/>
        <v>0</v>
      </c>
      <c r="BS317" s="344"/>
      <c r="BT317" s="344"/>
      <c r="BU317" s="344"/>
      <c r="BV317" s="344"/>
      <c r="BW317" s="315">
        <f t="shared" si="132"/>
        <v>0</v>
      </c>
      <c r="BX317" s="322"/>
      <c r="BY317" s="316"/>
    </row>
    <row r="318" spans="1:77" x14ac:dyDescent="0.25">
      <c r="A318" s="326"/>
      <c r="B318" s="307" t="str">
        <f t="shared" si="114"/>
        <v/>
      </c>
      <c r="C318" s="327"/>
      <c r="D318" s="307" t="str">
        <f t="shared" si="115"/>
        <v/>
      </c>
      <c r="E318" s="328"/>
      <c r="F318" s="329"/>
      <c r="G318" s="330" t="s">
        <v>86</v>
      </c>
      <c r="H318" s="308">
        <f t="shared" si="116"/>
        <v>0</v>
      </c>
      <c r="I318" s="323"/>
      <c r="J318" s="323"/>
      <c r="K318" s="309">
        <f t="shared" si="117"/>
        <v>0</v>
      </c>
      <c r="L318" s="328"/>
      <c r="M318" s="328"/>
      <c r="N318" s="328"/>
      <c r="O318" s="328"/>
      <c r="P318" s="331"/>
      <c r="Q318" s="331"/>
      <c r="R318" s="332"/>
      <c r="S318" s="333"/>
      <c r="T318" s="332"/>
      <c r="U318" s="333"/>
      <c r="V318" s="332"/>
      <c r="W318" s="333"/>
      <c r="X318" s="332"/>
      <c r="Y318" s="333"/>
      <c r="Z318" s="309">
        <f t="shared" si="118"/>
        <v>0</v>
      </c>
      <c r="AA318" s="310">
        <f t="shared" si="119"/>
        <v>0</v>
      </c>
      <c r="AB318" s="334"/>
      <c r="AC318" s="311">
        <f t="shared" si="112"/>
        <v>0</v>
      </c>
      <c r="AD318" s="312">
        <f t="shared" si="120"/>
        <v>0</v>
      </c>
      <c r="AE318" s="335"/>
      <c r="AF318" s="312">
        <f t="shared" si="121"/>
        <v>0</v>
      </c>
      <c r="AG318" s="326"/>
      <c r="AH318" s="313">
        <f t="shared" si="122"/>
        <v>0</v>
      </c>
      <c r="AI318" s="336"/>
      <c r="AJ318" s="313">
        <f t="shared" si="123"/>
        <v>0</v>
      </c>
      <c r="AK318" s="326"/>
      <c r="AL318" s="313">
        <f t="shared" si="124"/>
        <v>0</v>
      </c>
      <c r="AM318" s="345"/>
      <c r="AN318" s="313">
        <f t="shared" si="113"/>
        <v>0</v>
      </c>
      <c r="AO318" s="314">
        <f t="shared" si="125"/>
        <v>0</v>
      </c>
      <c r="AP318" s="315">
        <f>IF(OR(AND(B318="GRUP_A1",IF(IFERROR(MATCH(CONCATENATE("I",Tabel!$N$4),inst_performance,0),0)&gt;0,0,1)),B318="Grup_A5",B318="Grup_B1"),0,(AD318+AF318)*0.1)</f>
        <v>0</v>
      </c>
      <c r="AQ318" s="337"/>
      <c r="AR318" s="339"/>
      <c r="AS318" s="339"/>
      <c r="AT318" s="339"/>
      <c r="AU318" s="339"/>
      <c r="AV318" s="339"/>
      <c r="AW318" s="339"/>
      <c r="AX318" s="339"/>
      <c r="AY318" s="339"/>
      <c r="AZ318" s="339"/>
      <c r="BA318" s="339"/>
      <c r="BB318" s="339"/>
      <c r="BC318" s="339"/>
      <c r="BD318" s="339"/>
      <c r="BE318" s="339"/>
      <c r="BF318" s="339"/>
      <c r="BG318" s="315">
        <f t="shared" si="126"/>
        <v>0</v>
      </c>
      <c r="BH318" s="346">
        <f t="shared" si="127"/>
        <v>0</v>
      </c>
      <c r="BI318" s="315">
        <f t="shared" si="128"/>
        <v>0</v>
      </c>
      <c r="BJ318" s="341"/>
      <c r="BK318" s="315">
        <f t="shared" si="129"/>
        <v>0</v>
      </c>
      <c r="BL318" s="315">
        <f t="shared" si="130"/>
        <v>0</v>
      </c>
      <c r="BM318" s="340"/>
      <c r="BN318" s="342"/>
      <c r="BO318" s="343"/>
      <c r="BP318" s="340"/>
      <c r="BQ318" s="344"/>
      <c r="BR318" s="315">
        <f t="shared" si="131"/>
        <v>0</v>
      </c>
      <c r="BS318" s="344"/>
      <c r="BT318" s="344"/>
      <c r="BU318" s="344"/>
      <c r="BV318" s="344"/>
      <c r="BW318" s="315">
        <f t="shared" si="132"/>
        <v>0</v>
      </c>
      <c r="BX318" s="322"/>
      <c r="BY318" s="316"/>
    </row>
    <row r="319" spans="1:77" x14ac:dyDescent="0.25">
      <c r="A319" s="326"/>
      <c r="B319" s="307" t="str">
        <f t="shared" si="114"/>
        <v/>
      </c>
      <c r="C319" s="327"/>
      <c r="D319" s="307" t="str">
        <f t="shared" si="115"/>
        <v/>
      </c>
      <c r="E319" s="328"/>
      <c r="F319" s="329"/>
      <c r="G319" s="330" t="s">
        <v>86</v>
      </c>
      <c r="H319" s="308">
        <f t="shared" si="116"/>
        <v>0</v>
      </c>
      <c r="I319" s="323"/>
      <c r="J319" s="323"/>
      <c r="K319" s="309">
        <f t="shared" si="117"/>
        <v>0</v>
      </c>
      <c r="L319" s="328"/>
      <c r="M319" s="328"/>
      <c r="N319" s="328"/>
      <c r="O319" s="328"/>
      <c r="P319" s="331"/>
      <c r="Q319" s="331"/>
      <c r="R319" s="332"/>
      <c r="S319" s="333"/>
      <c r="T319" s="332"/>
      <c r="U319" s="333"/>
      <c r="V319" s="332"/>
      <c r="W319" s="333"/>
      <c r="X319" s="332"/>
      <c r="Y319" s="333"/>
      <c r="Z319" s="309">
        <f t="shared" si="118"/>
        <v>0</v>
      </c>
      <c r="AA319" s="310">
        <f t="shared" si="119"/>
        <v>0</v>
      </c>
      <c r="AB319" s="334"/>
      <c r="AC319" s="311">
        <f t="shared" si="112"/>
        <v>0</v>
      </c>
      <c r="AD319" s="312">
        <f t="shared" si="120"/>
        <v>0</v>
      </c>
      <c r="AE319" s="335"/>
      <c r="AF319" s="312">
        <f t="shared" si="121"/>
        <v>0</v>
      </c>
      <c r="AG319" s="326"/>
      <c r="AH319" s="313">
        <f t="shared" si="122"/>
        <v>0</v>
      </c>
      <c r="AI319" s="336"/>
      <c r="AJ319" s="313">
        <f t="shared" si="123"/>
        <v>0</v>
      </c>
      <c r="AK319" s="326"/>
      <c r="AL319" s="313">
        <f t="shared" si="124"/>
        <v>0</v>
      </c>
      <c r="AM319" s="345"/>
      <c r="AN319" s="313">
        <f t="shared" si="113"/>
        <v>0</v>
      </c>
      <c r="AO319" s="314">
        <f t="shared" si="125"/>
        <v>0</v>
      </c>
      <c r="AP319" s="315">
        <f>IF(OR(AND(B319="GRUP_A1",IF(IFERROR(MATCH(CONCATENATE("I",Tabel!$N$4),inst_performance,0),0)&gt;0,0,1)),B319="Grup_A5",B319="Grup_B1"),0,(AD319+AF319)*0.1)</f>
        <v>0</v>
      </c>
      <c r="AQ319" s="337"/>
      <c r="AR319" s="339"/>
      <c r="AS319" s="339"/>
      <c r="AT319" s="339"/>
      <c r="AU319" s="339"/>
      <c r="AV319" s="339"/>
      <c r="AW319" s="339"/>
      <c r="AX319" s="339"/>
      <c r="AY319" s="339"/>
      <c r="AZ319" s="339"/>
      <c r="BA319" s="339"/>
      <c r="BB319" s="339"/>
      <c r="BC319" s="339"/>
      <c r="BD319" s="339"/>
      <c r="BE319" s="339"/>
      <c r="BF319" s="339"/>
      <c r="BG319" s="315">
        <f t="shared" si="126"/>
        <v>0</v>
      </c>
      <c r="BH319" s="346">
        <f t="shared" si="127"/>
        <v>0</v>
      </c>
      <c r="BI319" s="315">
        <f t="shared" si="128"/>
        <v>0</v>
      </c>
      <c r="BJ319" s="341"/>
      <c r="BK319" s="315">
        <f t="shared" si="129"/>
        <v>0</v>
      </c>
      <c r="BL319" s="315">
        <f t="shared" si="130"/>
        <v>0</v>
      </c>
      <c r="BM319" s="340"/>
      <c r="BN319" s="342"/>
      <c r="BO319" s="343"/>
      <c r="BP319" s="340"/>
      <c r="BQ319" s="344"/>
      <c r="BR319" s="315">
        <f t="shared" si="131"/>
        <v>0</v>
      </c>
      <c r="BS319" s="344"/>
      <c r="BT319" s="344"/>
      <c r="BU319" s="344"/>
      <c r="BV319" s="344"/>
      <c r="BW319" s="315">
        <f t="shared" si="132"/>
        <v>0</v>
      </c>
      <c r="BX319" s="322"/>
      <c r="BY319" s="316"/>
    </row>
    <row r="320" spans="1:77" x14ac:dyDescent="0.25">
      <c r="A320" s="326"/>
      <c r="B320" s="307" t="str">
        <f t="shared" si="114"/>
        <v/>
      </c>
      <c r="C320" s="327"/>
      <c r="D320" s="307" t="str">
        <f t="shared" si="115"/>
        <v/>
      </c>
      <c r="E320" s="328"/>
      <c r="F320" s="329"/>
      <c r="G320" s="330" t="s">
        <v>86</v>
      </c>
      <c r="H320" s="308">
        <f t="shared" si="116"/>
        <v>0</v>
      </c>
      <c r="I320" s="323"/>
      <c r="J320" s="323"/>
      <c r="K320" s="309">
        <f t="shared" si="117"/>
        <v>0</v>
      </c>
      <c r="L320" s="328"/>
      <c r="M320" s="328"/>
      <c r="N320" s="328"/>
      <c r="O320" s="328"/>
      <c r="P320" s="331"/>
      <c r="Q320" s="331"/>
      <c r="R320" s="332"/>
      <c r="S320" s="333"/>
      <c r="T320" s="332"/>
      <c r="U320" s="333"/>
      <c r="V320" s="332"/>
      <c r="W320" s="333"/>
      <c r="X320" s="332"/>
      <c r="Y320" s="333"/>
      <c r="Z320" s="309">
        <f t="shared" si="118"/>
        <v>0</v>
      </c>
      <c r="AA320" s="310">
        <f t="shared" si="119"/>
        <v>0</v>
      </c>
      <c r="AB320" s="334"/>
      <c r="AC320" s="311">
        <f t="shared" si="112"/>
        <v>0</v>
      </c>
      <c r="AD320" s="312">
        <f t="shared" si="120"/>
        <v>0</v>
      </c>
      <c r="AE320" s="335"/>
      <c r="AF320" s="312">
        <f t="shared" si="121"/>
        <v>0</v>
      </c>
      <c r="AG320" s="326"/>
      <c r="AH320" s="313">
        <f t="shared" si="122"/>
        <v>0</v>
      </c>
      <c r="AI320" s="336"/>
      <c r="AJ320" s="313">
        <f t="shared" si="123"/>
        <v>0</v>
      </c>
      <c r="AK320" s="326"/>
      <c r="AL320" s="313">
        <f t="shared" si="124"/>
        <v>0</v>
      </c>
      <c r="AM320" s="345"/>
      <c r="AN320" s="313">
        <f t="shared" si="113"/>
        <v>0</v>
      </c>
      <c r="AO320" s="314">
        <f t="shared" si="125"/>
        <v>0</v>
      </c>
      <c r="AP320" s="315">
        <f>IF(OR(AND(B320="GRUP_A1",IF(IFERROR(MATCH(CONCATENATE("I",Tabel!$N$4),inst_performance,0),0)&gt;0,0,1)),B320="Grup_A5",B320="Grup_B1"),0,(AD320+AF320)*0.1)</f>
        <v>0</v>
      </c>
      <c r="AQ320" s="337"/>
      <c r="AR320" s="339"/>
      <c r="AS320" s="339"/>
      <c r="AT320" s="339"/>
      <c r="AU320" s="339"/>
      <c r="AV320" s="339"/>
      <c r="AW320" s="339"/>
      <c r="AX320" s="339"/>
      <c r="AY320" s="339"/>
      <c r="AZ320" s="339"/>
      <c r="BA320" s="339"/>
      <c r="BB320" s="339"/>
      <c r="BC320" s="339"/>
      <c r="BD320" s="339"/>
      <c r="BE320" s="339"/>
      <c r="BF320" s="339"/>
      <c r="BG320" s="315">
        <f t="shared" si="126"/>
        <v>0</v>
      </c>
      <c r="BH320" s="346">
        <f t="shared" si="127"/>
        <v>0</v>
      </c>
      <c r="BI320" s="315">
        <f t="shared" si="128"/>
        <v>0</v>
      </c>
      <c r="BJ320" s="341"/>
      <c r="BK320" s="315">
        <f t="shared" si="129"/>
        <v>0</v>
      </c>
      <c r="BL320" s="315">
        <f t="shared" si="130"/>
        <v>0</v>
      </c>
      <c r="BM320" s="340"/>
      <c r="BN320" s="342"/>
      <c r="BO320" s="343"/>
      <c r="BP320" s="340"/>
      <c r="BQ320" s="344"/>
      <c r="BR320" s="315">
        <f t="shared" si="131"/>
        <v>0</v>
      </c>
      <c r="BS320" s="344"/>
      <c r="BT320" s="344"/>
      <c r="BU320" s="344"/>
      <c r="BV320" s="344"/>
      <c r="BW320" s="315">
        <f t="shared" si="132"/>
        <v>0</v>
      </c>
      <c r="BX320" s="322"/>
      <c r="BY320" s="316"/>
    </row>
    <row r="321" spans="1:77" x14ac:dyDescent="0.25">
      <c r="A321" s="326"/>
      <c r="B321" s="307" t="str">
        <f t="shared" si="114"/>
        <v/>
      </c>
      <c r="C321" s="327"/>
      <c r="D321" s="307" t="str">
        <f t="shared" si="115"/>
        <v/>
      </c>
      <c r="E321" s="328"/>
      <c r="F321" s="329"/>
      <c r="G321" s="330" t="s">
        <v>86</v>
      </c>
      <c r="H321" s="308">
        <f t="shared" si="116"/>
        <v>0</v>
      </c>
      <c r="I321" s="323"/>
      <c r="J321" s="323"/>
      <c r="K321" s="309">
        <f t="shared" si="117"/>
        <v>0</v>
      </c>
      <c r="L321" s="328"/>
      <c r="M321" s="328"/>
      <c r="N321" s="328"/>
      <c r="O321" s="328"/>
      <c r="P321" s="331"/>
      <c r="Q321" s="331"/>
      <c r="R321" s="332"/>
      <c r="S321" s="333"/>
      <c r="T321" s="332"/>
      <c r="U321" s="333"/>
      <c r="V321" s="332"/>
      <c r="W321" s="333"/>
      <c r="X321" s="332"/>
      <c r="Y321" s="333"/>
      <c r="Z321" s="309">
        <f t="shared" si="118"/>
        <v>0</v>
      </c>
      <c r="AA321" s="310">
        <f t="shared" si="119"/>
        <v>0</v>
      </c>
      <c r="AB321" s="334"/>
      <c r="AC321" s="311">
        <f t="shared" si="112"/>
        <v>0</v>
      </c>
      <c r="AD321" s="312">
        <f t="shared" si="120"/>
        <v>0</v>
      </c>
      <c r="AE321" s="335"/>
      <c r="AF321" s="312">
        <f t="shared" si="121"/>
        <v>0</v>
      </c>
      <c r="AG321" s="326"/>
      <c r="AH321" s="313">
        <f t="shared" si="122"/>
        <v>0</v>
      </c>
      <c r="AI321" s="336"/>
      <c r="AJ321" s="313">
        <f t="shared" si="123"/>
        <v>0</v>
      </c>
      <c r="AK321" s="326"/>
      <c r="AL321" s="313">
        <f t="shared" si="124"/>
        <v>0</v>
      </c>
      <c r="AM321" s="345"/>
      <c r="AN321" s="313">
        <f t="shared" si="113"/>
        <v>0</v>
      </c>
      <c r="AO321" s="314">
        <f t="shared" si="125"/>
        <v>0</v>
      </c>
      <c r="AP321" s="315">
        <f>IF(OR(AND(B321="GRUP_A1",IF(IFERROR(MATCH(CONCATENATE("I",Tabel!$N$4),inst_performance,0),0)&gt;0,0,1)),B321="Grup_A5",B321="Grup_B1"),0,(AD321+AF321)*0.1)</f>
        <v>0</v>
      </c>
      <c r="AQ321" s="337"/>
      <c r="AR321" s="339"/>
      <c r="AS321" s="339"/>
      <c r="AT321" s="339"/>
      <c r="AU321" s="339"/>
      <c r="AV321" s="339"/>
      <c r="AW321" s="339"/>
      <c r="AX321" s="339"/>
      <c r="AY321" s="339"/>
      <c r="AZ321" s="339"/>
      <c r="BA321" s="339"/>
      <c r="BB321" s="339"/>
      <c r="BC321" s="339"/>
      <c r="BD321" s="339"/>
      <c r="BE321" s="339"/>
      <c r="BF321" s="339"/>
      <c r="BG321" s="315">
        <f t="shared" si="126"/>
        <v>0</v>
      </c>
      <c r="BH321" s="346">
        <f t="shared" si="127"/>
        <v>0</v>
      </c>
      <c r="BI321" s="315">
        <f t="shared" si="128"/>
        <v>0</v>
      </c>
      <c r="BJ321" s="341"/>
      <c r="BK321" s="315">
        <f t="shared" si="129"/>
        <v>0</v>
      </c>
      <c r="BL321" s="315">
        <f t="shared" si="130"/>
        <v>0</v>
      </c>
      <c r="BM321" s="340"/>
      <c r="BN321" s="342"/>
      <c r="BO321" s="343"/>
      <c r="BP321" s="340"/>
      <c r="BQ321" s="344"/>
      <c r="BR321" s="315">
        <f t="shared" si="131"/>
        <v>0</v>
      </c>
      <c r="BS321" s="344"/>
      <c r="BT321" s="344"/>
      <c r="BU321" s="344"/>
      <c r="BV321" s="344"/>
      <c r="BW321" s="315">
        <f t="shared" si="132"/>
        <v>0</v>
      </c>
      <c r="BX321" s="322"/>
      <c r="BY321" s="316"/>
    </row>
    <row r="322" spans="1:77" x14ac:dyDescent="0.25">
      <c r="A322" s="326"/>
      <c r="B322" s="307" t="str">
        <f t="shared" si="114"/>
        <v/>
      </c>
      <c r="C322" s="327"/>
      <c r="D322" s="307" t="str">
        <f t="shared" si="115"/>
        <v/>
      </c>
      <c r="E322" s="328"/>
      <c r="F322" s="329"/>
      <c r="G322" s="330" t="s">
        <v>86</v>
      </c>
      <c r="H322" s="308">
        <f t="shared" si="116"/>
        <v>0</v>
      </c>
      <c r="I322" s="323"/>
      <c r="J322" s="323"/>
      <c r="K322" s="309">
        <f t="shared" si="117"/>
        <v>0</v>
      </c>
      <c r="L322" s="328"/>
      <c r="M322" s="328"/>
      <c r="N322" s="328"/>
      <c r="O322" s="328"/>
      <c r="P322" s="331"/>
      <c r="Q322" s="331"/>
      <c r="R322" s="332"/>
      <c r="S322" s="333"/>
      <c r="T322" s="332"/>
      <c r="U322" s="333"/>
      <c r="V322" s="332"/>
      <c r="W322" s="333"/>
      <c r="X322" s="332"/>
      <c r="Y322" s="333"/>
      <c r="Z322" s="309">
        <f t="shared" si="118"/>
        <v>0</v>
      </c>
      <c r="AA322" s="310">
        <f t="shared" si="119"/>
        <v>0</v>
      </c>
      <c r="AB322" s="334"/>
      <c r="AC322" s="311">
        <f t="shared" si="112"/>
        <v>0</v>
      </c>
      <c r="AD322" s="312">
        <f t="shared" si="120"/>
        <v>0</v>
      </c>
      <c r="AE322" s="335"/>
      <c r="AF322" s="312">
        <f t="shared" si="121"/>
        <v>0</v>
      </c>
      <c r="AG322" s="326"/>
      <c r="AH322" s="313">
        <f t="shared" si="122"/>
        <v>0</v>
      </c>
      <c r="AI322" s="336"/>
      <c r="AJ322" s="313">
        <f t="shared" si="123"/>
        <v>0</v>
      </c>
      <c r="AK322" s="326"/>
      <c r="AL322" s="313">
        <f t="shared" si="124"/>
        <v>0</v>
      </c>
      <c r="AM322" s="345"/>
      <c r="AN322" s="313">
        <f t="shared" si="113"/>
        <v>0</v>
      </c>
      <c r="AO322" s="314">
        <f t="shared" si="125"/>
        <v>0</v>
      </c>
      <c r="AP322" s="315">
        <f>IF(OR(AND(B322="GRUP_A1",IF(IFERROR(MATCH(CONCATENATE("I",Tabel!$N$4),inst_performance,0),0)&gt;0,0,1)),B322="Grup_A5",B322="Grup_B1"),0,(AD322+AF322)*0.1)</f>
        <v>0</v>
      </c>
      <c r="AQ322" s="337"/>
      <c r="AR322" s="339"/>
      <c r="AS322" s="339"/>
      <c r="AT322" s="339"/>
      <c r="AU322" s="339"/>
      <c r="AV322" s="339"/>
      <c r="AW322" s="339"/>
      <c r="AX322" s="339"/>
      <c r="AY322" s="339"/>
      <c r="AZ322" s="339"/>
      <c r="BA322" s="339"/>
      <c r="BB322" s="339"/>
      <c r="BC322" s="339"/>
      <c r="BD322" s="339"/>
      <c r="BE322" s="339"/>
      <c r="BF322" s="339"/>
      <c r="BG322" s="315">
        <f t="shared" si="126"/>
        <v>0</v>
      </c>
      <c r="BH322" s="346">
        <f t="shared" si="127"/>
        <v>0</v>
      </c>
      <c r="BI322" s="315">
        <f t="shared" si="128"/>
        <v>0</v>
      </c>
      <c r="BJ322" s="341"/>
      <c r="BK322" s="315">
        <f t="shared" si="129"/>
        <v>0</v>
      </c>
      <c r="BL322" s="315">
        <f t="shared" si="130"/>
        <v>0</v>
      </c>
      <c r="BM322" s="340"/>
      <c r="BN322" s="342"/>
      <c r="BO322" s="343"/>
      <c r="BP322" s="340"/>
      <c r="BQ322" s="344"/>
      <c r="BR322" s="315">
        <f t="shared" si="131"/>
        <v>0</v>
      </c>
      <c r="BS322" s="344"/>
      <c r="BT322" s="344"/>
      <c r="BU322" s="344"/>
      <c r="BV322" s="344"/>
      <c r="BW322" s="315">
        <f t="shared" si="132"/>
        <v>0</v>
      </c>
      <c r="BX322" s="322"/>
      <c r="BY322" s="316"/>
    </row>
    <row r="323" spans="1:77" x14ac:dyDescent="0.25">
      <c r="A323" s="326"/>
      <c r="B323" s="307" t="str">
        <f t="shared" si="114"/>
        <v/>
      </c>
      <c r="C323" s="327"/>
      <c r="D323" s="307" t="str">
        <f t="shared" si="115"/>
        <v/>
      </c>
      <c r="E323" s="328"/>
      <c r="F323" s="329"/>
      <c r="G323" s="330" t="s">
        <v>86</v>
      </c>
      <c r="H323" s="308">
        <f t="shared" si="116"/>
        <v>0</v>
      </c>
      <c r="I323" s="323"/>
      <c r="J323" s="323"/>
      <c r="K323" s="309">
        <f t="shared" si="117"/>
        <v>0</v>
      </c>
      <c r="L323" s="328"/>
      <c r="M323" s="328"/>
      <c r="N323" s="328"/>
      <c r="O323" s="328"/>
      <c r="P323" s="331"/>
      <c r="Q323" s="331"/>
      <c r="R323" s="332"/>
      <c r="S323" s="333"/>
      <c r="T323" s="332"/>
      <c r="U323" s="333"/>
      <c r="V323" s="332"/>
      <c r="W323" s="333"/>
      <c r="X323" s="332"/>
      <c r="Y323" s="333"/>
      <c r="Z323" s="309">
        <f t="shared" si="118"/>
        <v>0</v>
      </c>
      <c r="AA323" s="310">
        <f t="shared" si="119"/>
        <v>0</v>
      </c>
      <c r="AB323" s="334"/>
      <c r="AC323" s="311">
        <f t="shared" si="112"/>
        <v>0</v>
      </c>
      <c r="AD323" s="312">
        <f t="shared" si="120"/>
        <v>0</v>
      </c>
      <c r="AE323" s="335"/>
      <c r="AF323" s="312">
        <f t="shared" si="121"/>
        <v>0</v>
      </c>
      <c r="AG323" s="326"/>
      <c r="AH323" s="313">
        <f t="shared" si="122"/>
        <v>0</v>
      </c>
      <c r="AI323" s="336"/>
      <c r="AJ323" s="313">
        <f t="shared" si="123"/>
        <v>0</v>
      </c>
      <c r="AK323" s="326"/>
      <c r="AL323" s="313">
        <f t="shared" si="124"/>
        <v>0</v>
      </c>
      <c r="AM323" s="345"/>
      <c r="AN323" s="313">
        <f t="shared" si="113"/>
        <v>0</v>
      </c>
      <c r="AO323" s="314">
        <f t="shared" si="125"/>
        <v>0</v>
      </c>
      <c r="AP323" s="315">
        <f>IF(OR(AND(B323="GRUP_A1",IF(IFERROR(MATCH(CONCATENATE("I",Tabel!$N$4),inst_performance,0),0)&gt;0,0,1)),B323="Grup_A5",B323="Grup_B1"),0,(AD323+AF323)*0.1)</f>
        <v>0</v>
      </c>
      <c r="AQ323" s="337"/>
      <c r="AR323" s="339"/>
      <c r="AS323" s="339"/>
      <c r="AT323" s="339"/>
      <c r="AU323" s="339"/>
      <c r="AV323" s="339"/>
      <c r="AW323" s="339"/>
      <c r="AX323" s="339"/>
      <c r="AY323" s="339"/>
      <c r="AZ323" s="339"/>
      <c r="BA323" s="339"/>
      <c r="BB323" s="339"/>
      <c r="BC323" s="339"/>
      <c r="BD323" s="339"/>
      <c r="BE323" s="339"/>
      <c r="BF323" s="339"/>
      <c r="BG323" s="315">
        <f t="shared" si="126"/>
        <v>0</v>
      </c>
      <c r="BH323" s="346">
        <f t="shared" si="127"/>
        <v>0</v>
      </c>
      <c r="BI323" s="315">
        <f t="shared" si="128"/>
        <v>0</v>
      </c>
      <c r="BJ323" s="341"/>
      <c r="BK323" s="315">
        <f t="shared" si="129"/>
        <v>0</v>
      </c>
      <c r="BL323" s="315">
        <f t="shared" si="130"/>
        <v>0</v>
      </c>
      <c r="BM323" s="340"/>
      <c r="BN323" s="342"/>
      <c r="BO323" s="343"/>
      <c r="BP323" s="340"/>
      <c r="BQ323" s="344"/>
      <c r="BR323" s="315">
        <f t="shared" si="131"/>
        <v>0</v>
      </c>
      <c r="BS323" s="344"/>
      <c r="BT323" s="344"/>
      <c r="BU323" s="344"/>
      <c r="BV323" s="344"/>
      <c r="BW323" s="315">
        <f t="shared" si="132"/>
        <v>0</v>
      </c>
      <c r="BX323" s="322"/>
      <c r="BY323" s="316"/>
    </row>
    <row r="324" spans="1:77" x14ac:dyDescent="0.25">
      <c r="A324" s="326"/>
      <c r="B324" s="307" t="str">
        <f t="shared" si="114"/>
        <v/>
      </c>
      <c r="C324" s="327"/>
      <c r="D324" s="307" t="str">
        <f t="shared" si="115"/>
        <v/>
      </c>
      <c r="E324" s="328"/>
      <c r="F324" s="329"/>
      <c r="G324" s="330" t="s">
        <v>86</v>
      </c>
      <c r="H324" s="308">
        <f t="shared" si="116"/>
        <v>0</v>
      </c>
      <c r="I324" s="323"/>
      <c r="J324" s="323"/>
      <c r="K324" s="309">
        <f t="shared" si="117"/>
        <v>0</v>
      </c>
      <c r="L324" s="328"/>
      <c r="M324" s="328"/>
      <c r="N324" s="328"/>
      <c r="O324" s="328"/>
      <c r="P324" s="331"/>
      <c r="Q324" s="331"/>
      <c r="R324" s="332"/>
      <c r="S324" s="333"/>
      <c r="T324" s="332"/>
      <c r="U324" s="333"/>
      <c r="V324" s="332"/>
      <c r="W324" s="333"/>
      <c r="X324" s="332"/>
      <c r="Y324" s="333"/>
      <c r="Z324" s="309">
        <f t="shared" si="118"/>
        <v>0</v>
      </c>
      <c r="AA324" s="310">
        <f t="shared" si="119"/>
        <v>0</v>
      </c>
      <c r="AB324" s="334"/>
      <c r="AC324" s="311">
        <f t="shared" si="112"/>
        <v>0</v>
      </c>
      <c r="AD324" s="312">
        <f t="shared" si="120"/>
        <v>0</v>
      </c>
      <c r="AE324" s="335"/>
      <c r="AF324" s="312">
        <f t="shared" si="121"/>
        <v>0</v>
      </c>
      <c r="AG324" s="326"/>
      <c r="AH324" s="313">
        <f t="shared" si="122"/>
        <v>0</v>
      </c>
      <c r="AI324" s="336"/>
      <c r="AJ324" s="313">
        <f t="shared" si="123"/>
        <v>0</v>
      </c>
      <c r="AK324" s="326"/>
      <c r="AL324" s="313">
        <f t="shared" si="124"/>
        <v>0</v>
      </c>
      <c r="AM324" s="345"/>
      <c r="AN324" s="313">
        <f t="shared" si="113"/>
        <v>0</v>
      </c>
      <c r="AO324" s="314">
        <f t="shared" si="125"/>
        <v>0</v>
      </c>
      <c r="AP324" s="315">
        <f>IF(OR(AND(B324="GRUP_A1",IF(IFERROR(MATCH(CONCATENATE("I",Tabel!$N$4),inst_performance,0),0)&gt;0,0,1)),B324="Grup_A5",B324="Grup_B1"),0,(AD324+AF324)*0.1)</f>
        <v>0</v>
      </c>
      <c r="AQ324" s="337"/>
      <c r="AR324" s="339"/>
      <c r="AS324" s="339"/>
      <c r="AT324" s="339"/>
      <c r="AU324" s="339"/>
      <c r="AV324" s="339"/>
      <c r="AW324" s="339"/>
      <c r="AX324" s="339"/>
      <c r="AY324" s="339"/>
      <c r="AZ324" s="339"/>
      <c r="BA324" s="339"/>
      <c r="BB324" s="339"/>
      <c r="BC324" s="339"/>
      <c r="BD324" s="339"/>
      <c r="BE324" s="339"/>
      <c r="BF324" s="339"/>
      <c r="BG324" s="315">
        <f t="shared" si="126"/>
        <v>0</v>
      </c>
      <c r="BH324" s="346">
        <f t="shared" si="127"/>
        <v>0</v>
      </c>
      <c r="BI324" s="315">
        <f t="shared" si="128"/>
        <v>0</v>
      </c>
      <c r="BJ324" s="341"/>
      <c r="BK324" s="315">
        <f t="shared" si="129"/>
        <v>0</v>
      </c>
      <c r="BL324" s="315">
        <f t="shared" si="130"/>
        <v>0</v>
      </c>
      <c r="BM324" s="340"/>
      <c r="BN324" s="342"/>
      <c r="BO324" s="343"/>
      <c r="BP324" s="340"/>
      <c r="BQ324" s="344"/>
      <c r="BR324" s="315">
        <f t="shared" si="131"/>
        <v>0</v>
      </c>
      <c r="BS324" s="344"/>
      <c r="BT324" s="344"/>
      <c r="BU324" s="344"/>
      <c r="BV324" s="344"/>
      <c r="BW324" s="315">
        <f t="shared" si="132"/>
        <v>0</v>
      </c>
      <c r="BX324" s="322"/>
      <c r="BY324" s="316"/>
    </row>
    <row r="325" spans="1:77" x14ac:dyDescent="0.25">
      <c r="A325" s="326"/>
      <c r="B325" s="307" t="str">
        <f t="shared" si="114"/>
        <v/>
      </c>
      <c r="C325" s="327"/>
      <c r="D325" s="307" t="str">
        <f t="shared" si="115"/>
        <v/>
      </c>
      <c r="E325" s="328"/>
      <c r="F325" s="329"/>
      <c r="G325" s="330" t="s">
        <v>86</v>
      </c>
      <c r="H325" s="308">
        <f t="shared" si="116"/>
        <v>0</v>
      </c>
      <c r="I325" s="323"/>
      <c r="J325" s="323"/>
      <c r="K325" s="309">
        <f t="shared" si="117"/>
        <v>0</v>
      </c>
      <c r="L325" s="328"/>
      <c r="M325" s="328"/>
      <c r="N325" s="328"/>
      <c r="O325" s="328"/>
      <c r="P325" s="331"/>
      <c r="Q325" s="331"/>
      <c r="R325" s="332"/>
      <c r="S325" s="333"/>
      <c r="T325" s="332"/>
      <c r="U325" s="333"/>
      <c r="V325" s="332"/>
      <c r="W325" s="333"/>
      <c r="X325" s="332"/>
      <c r="Y325" s="333"/>
      <c r="Z325" s="309">
        <f t="shared" si="118"/>
        <v>0</v>
      </c>
      <c r="AA325" s="310">
        <f t="shared" si="119"/>
        <v>0</v>
      </c>
      <c r="AB325" s="334"/>
      <c r="AC325" s="311">
        <f t="shared" si="112"/>
        <v>0</v>
      </c>
      <c r="AD325" s="312">
        <f t="shared" si="120"/>
        <v>0</v>
      </c>
      <c r="AE325" s="335"/>
      <c r="AF325" s="312">
        <f t="shared" si="121"/>
        <v>0</v>
      </c>
      <c r="AG325" s="326"/>
      <c r="AH325" s="313">
        <f t="shared" si="122"/>
        <v>0</v>
      </c>
      <c r="AI325" s="336"/>
      <c r="AJ325" s="313">
        <f t="shared" si="123"/>
        <v>0</v>
      </c>
      <c r="AK325" s="326"/>
      <c r="AL325" s="313">
        <f t="shared" si="124"/>
        <v>0</v>
      </c>
      <c r="AM325" s="345"/>
      <c r="AN325" s="313">
        <f t="shared" si="113"/>
        <v>0</v>
      </c>
      <c r="AO325" s="314">
        <f t="shared" si="125"/>
        <v>0</v>
      </c>
      <c r="AP325" s="315">
        <f>IF(OR(AND(B325="GRUP_A1",IF(IFERROR(MATCH(CONCATENATE("I",Tabel!$N$4),inst_performance,0),0)&gt;0,0,1)),B325="Grup_A5",B325="Grup_B1"),0,(AD325+AF325)*0.1)</f>
        <v>0</v>
      </c>
      <c r="AQ325" s="337"/>
      <c r="AR325" s="339"/>
      <c r="AS325" s="339"/>
      <c r="AT325" s="339"/>
      <c r="AU325" s="339"/>
      <c r="AV325" s="339"/>
      <c r="AW325" s="339"/>
      <c r="AX325" s="339"/>
      <c r="AY325" s="339"/>
      <c r="AZ325" s="339"/>
      <c r="BA325" s="339"/>
      <c r="BB325" s="339"/>
      <c r="BC325" s="339"/>
      <c r="BD325" s="339"/>
      <c r="BE325" s="339"/>
      <c r="BF325" s="339"/>
      <c r="BG325" s="315">
        <f t="shared" si="126"/>
        <v>0</v>
      </c>
      <c r="BH325" s="346">
        <f t="shared" si="127"/>
        <v>0</v>
      </c>
      <c r="BI325" s="315">
        <f t="shared" si="128"/>
        <v>0</v>
      </c>
      <c r="BJ325" s="341"/>
      <c r="BK325" s="315">
        <f t="shared" si="129"/>
        <v>0</v>
      </c>
      <c r="BL325" s="315">
        <f t="shared" si="130"/>
        <v>0</v>
      </c>
      <c r="BM325" s="340"/>
      <c r="BN325" s="342"/>
      <c r="BO325" s="343"/>
      <c r="BP325" s="340"/>
      <c r="BQ325" s="344"/>
      <c r="BR325" s="315">
        <f t="shared" si="131"/>
        <v>0</v>
      </c>
      <c r="BS325" s="344"/>
      <c r="BT325" s="344"/>
      <c r="BU325" s="344"/>
      <c r="BV325" s="344"/>
      <c r="BW325" s="315">
        <f t="shared" si="132"/>
        <v>0</v>
      </c>
      <c r="BX325" s="322"/>
      <c r="BY325" s="316"/>
    </row>
    <row r="326" spans="1:77" x14ac:dyDescent="0.25">
      <c r="A326" s="326"/>
      <c r="B326" s="307" t="str">
        <f t="shared" si="114"/>
        <v/>
      </c>
      <c r="C326" s="327"/>
      <c r="D326" s="307" t="str">
        <f t="shared" si="115"/>
        <v/>
      </c>
      <c r="E326" s="328"/>
      <c r="F326" s="329"/>
      <c r="G326" s="330" t="s">
        <v>86</v>
      </c>
      <c r="H326" s="308">
        <f t="shared" si="116"/>
        <v>0</v>
      </c>
      <c r="I326" s="323"/>
      <c r="J326" s="323"/>
      <c r="K326" s="309">
        <f t="shared" si="117"/>
        <v>0</v>
      </c>
      <c r="L326" s="328"/>
      <c r="M326" s="328"/>
      <c r="N326" s="328"/>
      <c r="O326" s="328"/>
      <c r="P326" s="331"/>
      <c r="Q326" s="331"/>
      <c r="R326" s="332"/>
      <c r="S326" s="333"/>
      <c r="T326" s="332"/>
      <c r="U326" s="333"/>
      <c r="V326" s="332"/>
      <c r="W326" s="333"/>
      <c r="X326" s="332"/>
      <c r="Y326" s="333"/>
      <c r="Z326" s="309">
        <f t="shared" si="118"/>
        <v>0</v>
      </c>
      <c r="AA326" s="310">
        <f t="shared" si="119"/>
        <v>0</v>
      </c>
      <c r="AB326" s="334"/>
      <c r="AC326" s="311">
        <f t="shared" si="112"/>
        <v>0</v>
      </c>
      <c r="AD326" s="312">
        <f t="shared" si="120"/>
        <v>0</v>
      </c>
      <c r="AE326" s="335"/>
      <c r="AF326" s="312">
        <f t="shared" si="121"/>
        <v>0</v>
      </c>
      <c r="AG326" s="326"/>
      <c r="AH326" s="313">
        <f t="shared" si="122"/>
        <v>0</v>
      </c>
      <c r="AI326" s="336"/>
      <c r="AJ326" s="313">
        <f t="shared" si="123"/>
        <v>0</v>
      </c>
      <c r="AK326" s="326"/>
      <c r="AL326" s="313">
        <f t="shared" si="124"/>
        <v>0</v>
      </c>
      <c r="AM326" s="345"/>
      <c r="AN326" s="313">
        <f t="shared" si="113"/>
        <v>0</v>
      </c>
      <c r="AO326" s="314">
        <f t="shared" si="125"/>
        <v>0</v>
      </c>
      <c r="AP326" s="315">
        <f>IF(OR(AND(B326="GRUP_A1",IF(IFERROR(MATCH(CONCATENATE("I",Tabel!$N$4),inst_performance,0),0)&gt;0,0,1)),B326="Grup_A5",B326="Grup_B1"),0,(AD326+AF326)*0.1)</f>
        <v>0</v>
      </c>
      <c r="AQ326" s="337"/>
      <c r="AR326" s="339"/>
      <c r="AS326" s="339"/>
      <c r="AT326" s="339"/>
      <c r="AU326" s="339"/>
      <c r="AV326" s="339"/>
      <c r="AW326" s="339"/>
      <c r="AX326" s="339"/>
      <c r="AY326" s="339"/>
      <c r="AZ326" s="339"/>
      <c r="BA326" s="339"/>
      <c r="BB326" s="339"/>
      <c r="BC326" s="339"/>
      <c r="BD326" s="339"/>
      <c r="BE326" s="339"/>
      <c r="BF326" s="339"/>
      <c r="BG326" s="315">
        <f t="shared" si="126"/>
        <v>0</v>
      </c>
      <c r="BH326" s="346">
        <f t="shared" si="127"/>
        <v>0</v>
      </c>
      <c r="BI326" s="315">
        <f t="shared" si="128"/>
        <v>0</v>
      </c>
      <c r="BJ326" s="341"/>
      <c r="BK326" s="315">
        <f t="shared" si="129"/>
        <v>0</v>
      </c>
      <c r="BL326" s="315">
        <f t="shared" si="130"/>
        <v>0</v>
      </c>
      <c r="BM326" s="340"/>
      <c r="BN326" s="342"/>
      <c r="BO326" s="343"/>
      <c r="BP326" s="340"/>
      <c r="BQ326" s="344"/>
      <c r="BR326" s="315">
        <f t="shared" si="131"/>
        <v>0</v>
      </c>
      <c r="BS326" s="344"/>
      <c r="BT326" s="344"/>
      <c r="BU326" s="344"/>
      <c r="BV326" s="344"/>
      <c r="BW326" s="315">
        <f t="shared" si="132"/>
        <v>0</v>
      </c>
      <c r="BX326" s="322"/>
      <c r="BY326" s="316"/>
    </row>
    <row r="327" spans="1:77" x14ac:dyDescent="0.25">
      <c r="A327" s="326"/>
      <c r="B327" s="307" t="str">
        <f t="shared" si="114"/>
        <v/>
      </c>
      <c r="C327" s="327"/>
      <c r="D327" s="307" t="str">
        <f t="shared" si="115"/>
        <v/>
      </c>
      <c r="E327" s="328"/>
      <c r="F327" s="329"/>
      <c r="G327" s="330" t="s">
        <v>86</v>
      </c>
      <c r="H327" s="308">
        <f t="shared" si="116"/>
        <v>0</v>
      </c>
      <c r="I327" s="323"/>
      <c r="J327" s="323"/>
      <c r="K327" s="309">
        <f t="shared" si="117"/>
        <v>0</v>
      </c>
      <c r="L327" s="328"/>
      <c r="M327" s="328"/>
      <c r="N327" s="328"/>
      <c r="O327" s="328"/>
      <c r="P327" s="331"/>
      <c r="Q327" s="331"/>
      <c r="R327" s="332"/>
      <c r="S327" s="333"/>
      <c r="T327" s="332"/>
      <c r="U327" s="333"/>
      <c r="V327" s="332"/>
      <c r="W327" s="333"/>
      <c r="X327" s="332"/>
      <c r="Y327" s="333"/>
      <c r="Z327" s="309">
        <f t="shared" si="118"/>
        <v>0</v>
      </c>
      <c r="AA327" s="310">
        <f t="shared" si="119"/>
        <v>0</v>
      </c>
      <c r="AB327" s="334"/>
      <c r="AC327" s="311">
        <f t="shared" si="112"/>
        <v>0</v>
      </c>
      <c r="AD327" s="312">
        <f t="shared" si="120"/>
        <v>0</v>
      </c>
      <c r="AE327" s="335"/>
      <c r="AF327" s="312">
        <f t="shared" si="121"/>
        <v>0</v>
      </c>
      <c r="AG327" s="326"/>
      <c r="AH327" s="313">
        <f t="shared" si="122"/>
        <v>0</v>
      </c>
      <c r="AI327" s="336"/>
      <c r="AJ327" s="313">
        <f t="shared" si="123"/>
        <v>0</v>
      </c>
      <c r="AK327" s="326"/>
      <c r="AL327" s="313">
        <f t="shared" si="124"/>
        <v>0</v>
      </c>
      <c r="AM327" s="345"/>
      <c r="AN327" s="313">
        <f t="shared" si="113"/>
        <v>0</v>
      </c>
      <c r="AO327" s="314">
        <f t="shared" si="125"/>
        <v>0</v>
      </c>
      <c r="AP327" s="315">
        <f>IF(OR(AND(B327="GRUP_A1",IF(IFERROR(MATCH(CONCATENATE("I",Tabel!$N$4),inst_performance,0),0)&gt;0,0,1)),B327="Grup_A5",B327="Grup_B1"),0,(AD327+AF327)*0.1)</f>
        <v>0</v>
      </c>
      <c r="AQ327" s="337"/>
      <c r="AR327" s="339"/>
      <c r="AS327" s="339"/>
      <c r="AT327" s="339"/>
      <c r="AU327" s="339"/>
      <c r="AV327" s="339"/>
      <c r="AW327" s="339"/>
      <c r="AX327" s="339"/>
      <c r="AY327" s="339"/>
      <c r="AZ327" s="339"/>
      <c r="BA327" s="339"/>
      <c r="BB327" s="339"/>
      <c r="BC327" s="339"/>
      <c r="BD327" s="339"/>
      <c r="BE327" s="339"/>
      <c r="BF327" s="339"/>
      <c r="BG327" s="315">
        <f t="shared" si="126"/>
        <v>0</v>
      </c>
      <c r="BH327" s="346">
        <f t="shared" si="127"/>
        <v>0</v>
      </c>
      <c r="BI327" s="315">
        <f t="shared" si="128"/>
        <v>0</v>
      </c>
      <c r="BJ327" s="341"/>
      <c r="BK327" s="315">
        <f t="shared" si="129"/>
        <v>0</v>
      </c>
      <c r="BL327" s="315">
        <f t="shared" si="130"/>
        <v>0</v>
      </c>
      <c r="BM327" s="340"/>
      <c r="BN327" s="342"/>
      <c r="BO327" s="343"/>
      <c r="BP327" s="340"/>
      <c r="BQ327" s="344"/>
      <c r="BR327" s="315">
        <f t="shared" si="131"/>
        <v>0</v>
      </c>
      <c r="BS327" s="344"/>
      <c r="BT327" s="344"/>
      <c r="BU327" s="344"/>
      <c r="BV327" s="344"/>
      <c r="BW327" s="315">
        <f t="shared" si="132"/>
        <v>0</v>
      </c>
      <c r="BX327" s="322"/>
      <c r="BY327" s="316"/>
    </row>
    <row r="328" spans="1:77" x14ac:dyDescent="0.25">
      <c r="A328" s="326"/>
      <c r="B328" s="307" t="str">
        <f t="shared" si="114"/>
        <v/>
      </c>
      <c r="C328" s="327"/>
      <c r="D328" s="307" t="str">
        <f t="shared" si="115"/>
        <v/>
      </c>
      <c r="E328" s="328"/>
      <c r="F328" s="329"/>
      <c r="G328" s="330" t="s">
        <v>86</v>
      </c>
      <c r="H328" s="308">
        <f t="shared" si="116"/>
        <v>0</v>
      </c>
      <c r="I328" s="323"/>
      <c r="J328" s="323"/>
      <c r="K328" s="309">
        <f t="shared" si="117"/>
        <v>0</v>
      </c>
      <c r="L328" s="328"/>
      <c r="M328" s="328"/>
      <c r="N328" s="328"/>
      <c r="O328" s="328"/>
      <c r="P328" s="331"/>
      <c r="Q328" s="331"/>
      <c r="R328" s="332"/>
      <c r="S328" s="333"/>
      <c r="T328" s="332"/>
      <c r="U328" s="333"/>
      <c r="V328" s="332"/>
      <c r="W328" s="333"/>
      <c r="X328" s="332"/>
      <c r="Y328" s="333"/>
      <c r="Z328" s="309">
        <f t="shared" si="118"/>
        <v>0</v>
      </c>
      <c r="AA328" s="310">
        <f t="shared" si="119"/>
        <v>0</v>
      </c>
      <c r="AB328" s="334"/>
      <c r="AC328" s="311">
        <f t="shared" si="112"/>
        <v>0</v>
      </c>
      <c r="AD328" s="312">
        <f t="shared" si="120"/>
        <v>0</v>
      </c>
      <c r="AE328" s="335"/>
      <c r="AF328" s="312">
        <f t="shared" si="121"/>
        <v>0</v>
      </c>
      <c r="AG328" s="326"/>
      <c r="AH328" s="313">
        <f t="shared" si="122"/>
        <v>0</v>
      </c>
      <c r="AI328" s="336"/>
      <c r="AJ328" s="313">
        <f t="shared" si="123"/>
        <v>0</v>
      </c>
      <c r="AK328" s="326"/>
      <c r="AL328" s="313">
        <f t="shared" si="124"/>
        <v>0</v>
      </c>
      <c r="AM328" s="345"/>
      <c r="AN328" s="313">
        <f t="shared" si="113"/>
        <v>0</v>
      </c>
      <c r="AO328" s="314">
        <f t="shared" si="125"/>
        <v>0</v>
      </c>
      <c r="AP328" s="315">
        <f>IF(OR(AND(B328="GRUP_A1",IF(IFERROR(MATCH(CONCATENATE("I",Tabel!$N$4),inst_performance,0),0)&gt;0,0,1)),B328="Grup_A5",B328="Grup_B1"),0,(AD328+AF328)*0.1)</f>
        <v>0</v>
      </c>
      <c r="AQ328" s="337"/>
      <c r="AR328" s="339"/>
      <c r="AS328" s="339"/>
      <c r="AT328" s="339"/>
      <c r="AU328" s="339"/>
      <c r="AV328" s="339"/>
      <c r="AW328" s="339"/>
      <c r="AX328" s="339"/>
      <c r="AY328" s="339"/>
      <c r="AZ328" s="339"/>
      <c r="BA328" s="339"/>
      <c r="BB328" s="339"/>
      <c r="BC328" s="339"/>
      <c r="BD328" s="339"/>
      <c r="BE328" s="339"/>
      <c r="BF328" s="339"/>
      <c r="BG328" s="315">
        <f t="shared" si="126"/>
        <v>0</v>
      </c>
      <c r="BH328" s="346">
        <f t="shared" si="127"/>
        <v>0</v>
      </c>
      <c r="BI328" s="315">
        <f t="shared" si="128"/>
        <v>0</v>
      </c>
      <c r="BJ328" s="341"/>
      <c r="BK328" s="315">
        <f t="shared" si="129"/>
        <v>0</v>
      </c>
      <c r="BL328" s="315">
        <f t="shared" si="130"/>
        <v>0</v>
      </c>
      <c r="BM328" s="340"/>
      <c r="BN328" s="342"/>
      <c r="BO328" s="343"/>
      <c r="BP328" s="340"/>
      <c r="BQ328" s="344"/>
      <c r="BR328" s="315">
        <f t="shared" si="131"/>
        <v>0</v>
      </c>
      <c r="BS328" s="344"/>
      <c r="BT328" s="344"/>
      <c r="BU328" s="344"/>
      <c r="BV328" s="344"/>
      <c r="BW328" s="315">
        <f t="shared" si="132"/>
        <v>0</v>
      </c>
      <c r="BX328" s="322"/>
      <c r="BY328" s="316"/>
    </row>
    <row r="329" spans="1:77" x14ac:dyDescent="0.25">
      <c r="A329" s="326"/>
      <c r="B329" s="307" t="str">
        <f t="shared" si="114"/>
        <v/>
      </c>
      <c r="C329" s="327"/>
      <c r="D329" s="307" t="str">
        <f t="shared" si="115"/>
        <v/>
      </c>
      <c r="E329" s="328"/>
      <c r="F329" s="329"/>
      <c r="G329" s="330" t="s">
        <v>86</v>
      </c>
      <c r="H329" s="308">
        <f t="shared" si="116"/>
        <v>0</v>
      </c>
      <c r="I329" s="323"/>
      <c r="J329" s="323"/>
      <c r="K329" s="309">
        <f t="shared" si="117"/>
        <v>0</v>
      </c>
      <c r="L329" s="328"/>
      <c r="M329" s="328"/>
      <c r="N329" s="328"/>
      <c r="O329" s="328"/>
      <c r="P329" s="331"/>
      <c r="Q329" s="331"/>
      <c r="R329" s="332"/>
      <c r="S329" s="333"/>
      <c r="T329" s="332"/>
      <c r="U329" s="333"/>
      <c r="V329" s="332"/>
      <c r="W329" s="333"/>
      <c r="X329" s="332"/>
      <c r="Y329" s="333"/>
      <c r="Z329" s="309">
        <f t="shared" si="118"/>
        <v>0</v>
      </c>
      <c r="AA329" s="310">
        <f t="shared" si="119"/>
        <v>0</v>
      </c>
      <c r="AB329" s="334"/>
      <c r="AC329" s="311">
        <f t="shared" si="112"/>
        <v>0</v>
      </c>
      <c r="AD329" s="312">
        <f t="shared" si="120"/>
        <v>0</v>
      </c>
      <c r="AE329" s="335"/>
      <c r="AF329" s="312">
        <f t="shared" si="121"/>
        <v>0</v>
      </c>
      <c r="AG329" s="326"/>
      <c r="AH329" s="313">
        <f t="shared" si="122"/>
        <v>0</v>
      </c>
      <c r="AI329" s="336"/>
      <c r="AJ329" s="313">
        <f t="shared" si="123"/>
        <v>0</v>
      </c>
      <c r="AK329" s="326"/>
      <c r="AL329" s="313">
        <f t="shared" si="124"/>
        <v>0</v>
      </c>
      <c r="AM329" s="345"/>
      <c r="AN329" s="313">
        <f t="shared" si="113"/>
        <v>0</v>
      </c>
      <c r="AO329" s="314">
        <f t="shared" si="125"/>
        <v>0</v>
      </c>
      <c r="AP329" s="315">
        <f>IF(OR(AND(B329="GRUP_A1",IF(IFERROR(MATCH(CONCATENATE("I",Tabel!$N$4),inst_performance,0),0)&gt;0,0,1)),B329="Grup_A5",B329="Grup_B1"),0,(AD329+AF329)*0.1)</f>
        <v>0</v>
      </c>
      <c r="AQ329" s="337"/>
      <c r="AR329" s="339"/>
      <c r="AS329" s="339"/>
      <c r="AT329" s="339"/>
      <c r="AU329" s="339"/>
      <c r="AV329" s="339"/>
      <c r="AW329" s="339"/>
      <c r="AX329" s="339"/>
      <c r="AY329" s="339"/>
      <c r="AZ329" s="339"/>
      <c r="BA329" s="339"/>
      <c r="BB329" s="339"/>
      <c r="BC329" s="339"/>
      <c r="BD329" s="339"/>
      <c r="BE329" s="339"/>
      <c r="BF329" s="339"/>
      <c r="BG329" s="315">
        <f t="shared" si="126"/>
        <v>0</v>
      </c>
      <c r="BH329" s="346">
        <f t="shared" si="127"/>
        <v>0</v>
      </c>
      <c r="BI329" s="315">
        <f t="shared" si="128"/>
        <v>0</v>
      </c>
      <c r="BJ329" s="341"/>
      <c r="BK329" s="315">
        <f t="shared" si="129"/>
        <v>0</v>
      </c>
      <c r="BL329" s="315">
        <f t="shared" si="130"/>
        <v>0</v>
      </c>
      <c r="BM329" s="340"/>
      <c r="BN329" s="342"/>
      <c r="BO329" s="343"/>
      <c r="BP329" s="340"/>
      <c r="BQ329" s="344"/>
      <c r="BR329" s="315">
        <f t="shared" si="131"/>
        <v>0</v>
      </c>
      <c r="BS329" s="344"/>
      <c r="BT329" s="344"/>
      <c r="BU329" s="344"/>
      <c r="BV329" s="344"/>
      <c r="BW329" s="315">
        <f t="shared" si="132"/>
        <v>0</v>
      </c>
      <c r="BX329" s="322"/>
      <c r="BY329" s="316"/>
    </row>
    <row r="330" spans="1:77" x14ac:dyDescent="0.25">
      <c r="A330" s="326"/>
      <c r="B330" s="307" t="str">
        <f t="shared" si="114"/>
        <v/>
      </c>
      <c r="C330" s="327"/>
      <c r="D330" s="307" t="str">
        <f t="shared" si="115"/>
        <v/>
      </c>
      <c r="E330" s="328"/>
      <c r="F330" s="329"/>
      <c r="G330" s="330" t="s">
        <v>86</v>
      </c>
      <c r="H330" s="308">
        <f t="shared" si="116"/>
        <v>0</v>
      </c>
      <c r="I330" s="323"/>
      <c r="J330" s="323"/>
      <c r="K330" s="309">
        <f t="shared" si="117"/>
        <v>0</v>
      </c>
      <c r="L330" s="328"/>
      <c r="M330" s="328"/>
      <c r="N330" s="328"/>
      <c r="O330" s="328"/>
      <c r="P330" s="331"/>
      <c r="Q330" s="331"/>
      <c r="R330" s="332"/>
      <c r="S330" s="333"/>
      <c r="T330" s="332"/>
      <c r="U330" s="333"/>
      <c r="V330" s="332"/>
      <c r="W330" s="333"/>
      <c r="X330" s="332"/>
      <c r="Y330" s="333"/>
      <c r="Z330" s="309">
        <f t="shared" si="118"/>
        <v>0</v>
      </c>
      <c r="AA330" s="310">
        <f t="shared" si="119"/>
        <v>0</v>
      </c>
      <c r="AB330" s="334"/>
      <c r="AC330" s="311">
        <f t="shared" si="112"/>
        <v>0</v>
      </c>
      <c r="AD330" s="312">
        <f t="shared" si="120"/>
        <v>0</v>
      </c>
      <c r="AE330" s="335"/>
      <c r="AF330" s="312">
        <f t="shared" si="121"/>
        <v>0</v>
      </c>
      <c r="AG330" s="326"/>
      <c r="AH330" s="313">
        <f t="shared" si="122"/>
        <v>0</v>
      </c>
      <c r="AI330" s="336"/>
      <c r="AJ330" s="313">
        <f t="shared" si="123"/>
        <v>0</v>
      </c>
      <c r="AK330" s="326"/>
      <c r="AL330" s="313">
        <f t="shared" si="124"/>
        <v>0</v>
      </c>
      <c r="AM330" s="345"/>
      <c r="AN330" s="313">
        <f t="shared" si="113"/>
        <v>0</v>
      </c>
      <c r="AO330" s="314">
        <f t="shared" si="125"/>
        <v>0</v>
      </c>
      <c r="AP330" s="315">
        <f>IF(OR(AND(B330="GRUP_A1",IF(IFERROR(MATCH(CONCATENATE("I",Tabel!$N$4),inst_performance,0),0)&gt;0,0,1)),B330="Grup_A5",B330="Grup_B1"),0,(AD330+AF330)*0.1)</f>
        <v>0</v>
      </c>
      <c r="AQ330" s="337"/>
      <c r="AR330" s="339"/>
      <c r="AS330" s="339"/>
      <c r="AT330" s="339"/>
      <c r="AU330" s="339"/>
      <c r="AV330" s="339"/>
      <c r="AW330" s="339"/>
      <c r="AX330" s="339"/>
      <c r="AY330" s="339"/>
      <c r="AZ330" s="339"/>
      <c r="BA330" s="339"/>
      <c r="BB330" s="339"/>
      <c r="BC330" s="339"/>
      <c r="BD330" s="339"/>
      <c r="BE330" s="339"/>
      <c r="BF330" s="339"/>
      <c r="BG330" s="315">
        <f t="shared" si="126"/>
        <v>0</v>
      </c>
      <c r="BH330" s="346">
        <f t="shared" si="127"/>
        <v>0</v>
      </c>
      <c r="BI330" s="315">
        <f t="shared" si="128"/>
        <v>0</v>
      </c>
      <c r="BJ330" s="341"/>
      <c r="BK330" s="315">
        <f t="shared" si="129"/>
        <v>0</v>
      </c>
      <c r="BL330" s="315">
        <f t="shared" si="130"/>
        <v>0</v>
      </c>
      <c r="BM330" s="340"/>
      <c r="BN330" s="342"/>
      <c r="BO330" s="343"/>
      <c r="BP330" s="340"/>
      <c r="BQ330" s="344"/>
      <c r="BR330" s="315">
        <f t="shared" si="131"/>
        <v>0</v>
      </c>
      <c r="BS330" s="344"/>
      <c r="BT330" s="344"/>
      <c r="BU330" s="344"/>
      <c r="BV330" s="344"/>
      <c r="BW330" s="315">
        <f t="shared" si="132"/>
        <v>0</v>
      </c>
      <c r="BX330" s="322"/>
      <c r="BY330" s="316"/>
    </row>
    <row r="331" spans="1:77" x14ac:dyDescent="0.25">
      <c r="A331" s="326"/>
      <c r="B331" s="307" t="str">
        <f t="shared" si="114"/>
        <v/>
      </c>
      <c r="C331" s="327"/>
      <c r="D331" s="307" t="str">
        <f t="shared" si="115"/>
        <v/>
      </c>
      <c r="E331" s="328"/>
      <c r="F331" s="329"/>
      <c r="G331" s="330" t="s">
        <v>86</v>
      </c>
      <c r="H331" s="308">
        <f t="shared" si="116"/>
        <v>0</v>
      </c>
      <c r="I331" s="323"/>
      <c r="J331" s="323"/>
      <c r="K331" s="309">
        <f t="shared" si="117"/>
        <v>0</v>
      </c>
      <c r="L331" s="328"/>
      <c r="M331" s="328"/>
      <c r="N331" s="328"/>
      <c r="O331" s="328"/>
      <c r="P331" s="331"/>
      <c r="Q331" s="331"/>
      <c r="R331" s="332"/>
      <c r="S331" s="333"/>
      <c r="T331" s="332"/>
      <c r="U331" s="333"/>
      <c r="V331" s="332"/>
      <c r="W331" s="333"/>
      <c r="X331" s="332"/>
      <c r="Y331" s="333"/>
      <c r="Z331" s="309">
        <f t="shared" si="118"/>
        <v>0</v>
      </c>
      <c r="AA331" s="310">
        <f t="shared" si="119"/>
        <v>0</v>
      </c>
      <c r="AB331" s="334"/>
      <c r="AC331" s="311">
        <f t="shared" si="112"/>
        <v>0</v>
      </c>
      <c r="AD331" s="312">
        <f t="shared" si="120"/>
        <v>0</v>
      </c>
      <c r="AE331" s="335"/>
      <c r="AF331" s="312">
        <f t="shared" si="121"/>
        <v>0</v>
      </c>
      <c r="AG331" s="326"/>
      <c r="AH331" s="313">
        <f t="shared" si="122"/>
        <v>0</v>
      </c>
      <c r="AI331" s="336"/>
      <c r="AJ331" s="313">
        <f t="shared" si="123"/>
        <v>0</v>
      </c>
      <c r="AK331" s="326"/>
      <c r="AL331" s="313">
        <f t="shared" si="124"/>
        <v>0</v>
      </c>
      <c r="AM331" s="345"/>
      <c r="AN331" s="313">
        <f t="shared" si="113"/>
        <v>0</v>
      </c>
      <c r="AO331" s="314">
        <f t="shared" si="125"/>
        <v>0</v>
      </c>
      <c r="AP331" s="315">
        <f>IF(OR(AND(B331="GRUP_A1",IF(IFERROR(MATCH(CONCATENATE("I",Tabel!$N$4),inst_performance,0),0)&gt;0,0,1)),B331="Grup_A5",B331="Grup_B1"),0,(AD331+AF331)*0.1)</f>
        <v>0</v>
      </c>
      <c r="AQ331" s="337"/>
      <c r="AR331" s="339"/>
      <c r="AS331" s="339"/>
      <c r="AT331" s="339"/>
      <c r="AU331" s="339"/>
      <c r="AV331" s="339"/>
      <c r="AW331" s="339"/>
      <c r="AX331" s="339"/>
      <c r="AY331" s="339"/>
      <c r="AZ331" s="339"/>
      <c r="BA331" s="339"/>
      <c r="BB331" s="339"/>
      <c r="BC331" s="339"/>
      <c r="BD331" s="339"/>
      <c r="BE331" s="339"/>
      <c r="BF331" s="339"/>
      <c r="BG331" s="315">
        <f t="shared" si="126"/>
        <v>0</v>
      </c>
      <c r="BH331" s="346">
        <f t="shared" si="127"/>
        <v>0</v>
      </c>
      <c r="BI331" s="315">
        <f t="shared" si="128"/>
        <v>0</v>
      </c>
      <c r="BJ331" s="341"/>
      <c r="BK331" s="315">
        <f t="shared" si="129"/>
        <v>0</v>
      </c>
      <c r="BL331" s="315">
        <f t="shared" si="130"/>
        <v>0</v>
      </c>
      <c r="BM331" s="340"/>
      <c r="BN331" s="342"/>
      <c r="BO331" s="343"/>
      <c r="BP331" s="340"/>
      <c r="BQ331" s="344"/>
      <c r="BR331" s="315">
        <f t="shared" si="131"/>
        <v>0</v>
      </c>
      <c r="BS331" s="344"/>
      <c r="BT331" s="344"/>
      <c r="BU331" s="344"/>
      <c r="BV331" s="344"/>
      <c r="BW331" s="315">
        <f t="shared" si="132"/>
        <v>0</v>
      </c>
      <c r="BX331" s="322"/>
      <c r="BY331" s="316"/>
    </row>
    <row r="332" spans="1:77" x14ac:dyDescent="0.25">
      <c r="A332" s="326"/>
      <c r="B332" s="307" t="str">
        <f t="shared" si="114"/>
        <v/>
      </c>
      <c r="C332" s="327"/>
      <c r="D332" s="307" t="str">
        <f t="shared" si="115"/>
        <v/>
      </c>
      <c r="E332" s="328"/>
      <c r="F332" s="329"/>
      <c r="G332" s="330" t="s">
        <v>86</v>
      </c>
      <c r="H332" s="308">
        <f t="shared" si="116"/>
        <v>0</v>
      </c>
      <c r="I332" s="323"/>
      <c r="J332" s="323"/>
      <c r="K332" s="309">
        <f t="shared" si="117"/>
        <v>0</v>
      </c>
      <c r="L332" s="328"/>
      <c r="M332" s="328"/>
      <c r="N332" s="328"/>
      <c r="O332" s="328"/>
      <c r="P332" s="331"/>
      <c r="Q332" s="331"/>
      <c r="R332" s="332"/>
      <c r="S332" s="333"/>
      <c r="T332" s="332"/>
      <c r="U332" s="333"/>
      <c r="V332" s="332"/>
      <c r="W332" s="333"/>
      <c r="X332" s="332"/>
      <c r="Y332" s="333"/>
      <c r="Z332" s="309">
        <f t="shared" si="118"/>
        <v>0</v>
      </c>
      <c r="AA332" s="310">
        <f t="shared" si="119"/>
        <v>0</v>
      </c>
      <c r="AB332" s="334"/>
      <c r="AC332" s="311">
        <f t="shared" si="112"/>
        <v>0</v>
      </c>
      <c r="AD332" s="312">
        <f t="shared" si="120"/>
        <v>0</v>
      </c>
      <c r="AE332" s="335"/>
      <c r="AF332" s="312">
        <f t="shared" si="121"/>
        <v>0</v>
      </c>
      <c r="AG332" s="326"/>
      <c r="AH332" s="313">
        <f t="shared" si="122"/>
        <v>0</v>
      </c>
      <c r="AI332" s="336"/>
      <c r="AJ332" s="313">
        <f t="shared" si="123"/>
        <v>0</v>
      </c>
      <c r="AK332" s="326"/>
      <c r="AL332" s="313">
        <f t="shared" si="124"/>
        <v>0</v>
      </c>
      <c r="AM332" s="345"/>
      <c r="AN332" s="313">
        <f t="shared" si="113"/>
        <v>0</v>
      </c>
      <c r="AO332" s="314">
        <f t="shared" si="125"/>
        <v>0</v>
      </c>
      <c r="AP332" s="315">
        <f>IF(OR(AND(B332="GRUP_A1",IF(IFERROR(MATCH(CONCATENATE("I",Tabel!$N$4),inst_performance,0),0)&gt;0,0,1)),B332="Grup_A5",B332="Grup_B1"),0,(AD332+AF332)*0.1)</f>
        <v>0</v>
      </c>
      <c r="AQ332" s="337"/>
      <c r="AR332" s="339"/>
      <c r="AS332" s="339"/>
      <c r="AT332" s="339"/>
      <c r="AU332" s="339"/>
      <c r="AV332" s="339"/>
      <c r="AW332" s="339"/>
      <c r="AX332" s="339"/>
      <c r="AY332" s="339"/>
      <c r="AZ332" s="339"/>
      <c r="BA332" s="339"/>
      <c r="BB332" s="339"/>
      <c r="BC332" s="339"/>
      <c r="BD332" s="339"/>
      <c r="BE332" s="339"/>
      <c r="BF332" s="339"/>
      <c r="BG332" s="315">
        <f t="shared" si="126"/>
        <v>0</v>
      </c>
      <c r="BH332" s="346">
        <f t="shared" si="127"/>
        <v>0</v>
      </c>
      <c r="BI332" s="315">
        <f t="shared" si="128"/>
        <v>0</v>
      </c>
      <c r="BJ332" s="341"/>
      <c r="BK332" s="315">
        <f t="shared" si="129"/>
        <v>0</v>
      </c>
      <c r="BL332" s="315">
        <f t="shared" si="130"/>
        <v>0</v>
      </c>
      <c r="BM332" s="340"/>
      <c r="BN332" s="342"/>
      <c r="BO332" s="343"/>
      <c r="BP332" s="340"/>
      <c r="BQ332" s="344"/>
      <c r="BR332" s="315">
        <f t="shared" si="131"/>
        <v>0</v>
      </c>
      <c r="BS332" s="344"/>
      <c r="BT332" s="344"/>
      <c r="BU332" s="344"/>
      <c r="BV332" s="344"/>
      <c r="BW332" s="315">
        <f t="shared" si="132"/>
        <v>0</v>
      </c>
      <c r="BX332" s="322"/>
      <c r="BY332" s="316"/>
    </row>
    <row r="333" spans="1:77" x14ac:dyDescent="0.25">
      <c r="A333" s="326"/>
      <c r="B333" s="307" t="str">
        <f t="shared" si="114"/>
        <v/>
      </c>
      <c r="C333" s="327"/>
      <c r="D333" s="307" t="str">
        <f t="shared" si="115"/>
        <v/>
      </c>
      <c r="E333" s="328"/>
      <c r="F333" s="329"/>
      <c r="G333" s="330" t="s">
        <v>86</v>
      </c>
      <c r="H333" s="308">
        <f t="shared" si="116"/>
        <v>0</v>
      </c>
      <c r="I333" s="323"/>
      <c r="J333" s="323"/>
      <c r="K333" s="309">
        <f t="shared" si="117"/>
        <v>0</v>
      </c>
      <c r="L333" s="328"/>
      <c r="M333" s="328"/>
      <c r="N333" s="328"/>
      <c r="O333" s="328"/>
      <c r="P333" s="331"/>
      <c r="Q333" s="331"/>
      <c r="R333" s="332"/>
      <c r="S333" s="333"/>
      <c r="T333" s="332"/>
      <c r="U333" s="333"/>
      <c r="V333" s="332"/>
      <c r="W333" s="333"/>
      <c r="X333" s="332"/>
      <c r="Y333" s="333"/>
      <c r="Z333" s="309">
        <f t="shared" si="118"/>
        <v>0</v>
      </c>
      <c r="AA333" s="310">
        <f t="shared" si="119"/>
        <v>0</v>
      </c>
      <c r="AB333" s="334"/>
      <c r="AC333" s="311">
        <f t="shared" ref="AC333:AC396" si="133">IF(AB333&gt;"",VLOOKUP(LEFT(AB333,250),Categorii_referinta,2,0),)</f>
        <v>0</v>
      </c>
      <c r="AD333" s="312">
        <f t="shared" si="120"/>
        <v>0</v>
      </c>
      <c r="AE333" s="335"/>
      <c r="AF333" s="312">
        <f t="shared" si="121"/>
        <v>0</v>
      </c>
      <c r="AG333" s="326"/>
      <c r="AH333" s="313">
        <f t="shared" si="122"/>
        <v>0</v>
      </c>
      <c r="AI333" s="336"/>
      <c r="AJ333" s="313">
        <f t="shared" si="123"/>
        <v>0</v>
      </c>
      <c r="AK333" s="326"/>
      <c r="AL333" s="313">
        <f t="shared" si="124"/>
        <v>0</v>
      </c>
      <c r="AM333" s="345"/>
      <c r="AN333" s="313">
        <f t="shared" ref="AN333:AN396" si="134">IF(AM333&gt;"",VLOOKUP(AM333,Grad_managerial_values,2,0)*F333,)</f>
        <v>0</v>
      </c>
      <c r="AO333" s="314">
        <f t="shared" si="125"/>
        <v>0</v>
      </c>
      <c r="AP333" s="315">
        <f>IF(OR(AND(B333="GRUP_A1",IF(IFERROR(MATCH(CONCATENATE("I",Tabel!$N$4),inst_performance,0),0)&gt;0,0,1)),B333="Grup_A5",B333="Grup_B1"),0,(AD333+AF333)*0.1)</f>
        <v>0</v>
      </c>
      <c r="AQ333" s="337"/>
      <c r="AR333" s="339"/>
      <c r="AS333" s="339"/>
      <c r="AT333" s="339"/>
      <c r="AU333" s="339"/>
      <c r="AV333" s="339"/>
      <c r="AW333" s="339"/>
      <c r="AX333" s="339"/>
      <c r="AY333" s="339"/>
      <c r="AZ333" s="339"/>
      <c r="BA333" s="339"/>
      <c r="BB333" s="339"/>
      <c r="BC333" s="339"/>
      <c r="BD333" s="339"/>
      <c r="BE333" s="339"/>
      <c r="BF333" s="339"/>
      <c r="BG333" s="315">
        <f t="shared" si="126"/>
        <v>0</v>
      </c>
      <c r="BH333" s="346">
        <f t="shared" si="127"/>
        <v>0</v>
      </c>
      <c r="BI333" s="315">
        <f t="shared" si="128"/>
        <v>0</v>
      </c>
      <c r="BJ333" s="341"/>
      <c r="BK333" s="315">
        <f t="shared" si="129"/>
        <v>0</v>
      </c>
      <c r="BL333" s="315">
        <f t="shared" si="130"/>
        <v>0</v>
      </c>
      <c r="BM333" s="340"/>
      <c r="BN333" s="342"/>
      <c r="BO333" s="343"/>
      <c r="BP333" s="340"/>
      <c r="BQ333" s="344"/>
      <c r="BR333" s="315">
        <f t="shared" si="131"/>
        <v>0</v>
      </c>
      <c r="BS333" s="344"/>
      <c r="BT333" s="344"/>
      <c r="BU333" s="344"/>
      <c r="BV333" s="344"/>
      <c r="BW333" s="315">
        <f t="shared" si="132"/>
        <v>0</v>
      </c>
      <c r="BX333" s="322"/>
      <c r="BY333" s="316"/>
    </row>
    <row r="334" spans="1:77" x14ac:dyDescent="0.25">
      <c r="A334" s="326"/>
      <c r="B334" s="307" t="str">
        <f t="shared" ref="B334:B397" si="135">IF(A334&gt;"", VLOOKUP(A334,Categories,2,0),"")</f>
        <v/>
      </c>
      <c r="C334" s="327"/>
      <c r="D334" s="307" t="str">
        <f t="shared" ref="D334:D397" si="136">IF(B334&gt;"", VLOOKUP(C334,Functions_Classes,2,0),"")</f>
        <v/>
      </c>
      <c r="E334" s="328"/>
      <c r="F334" s="329"/>
      <c r="G334" s="330" t="s">
        <v>86</v>
      </c>
      <c r="H334" s="308">
        <f t="shared" ref="H334:H397" si="137">IF(C334&gt;"", VLOOKUP(C334,Functions_Classes,3,0),)</f>
        <v>0</v>
      </c>
      <c r="I334" s="323"/>
      <c r="J334" s="323"/>
      <c r="K334" s="309">
        <f t="shared" ref="K334:K397" si="138">IF(I334&gt;0, VLOOKUP(I334,Vechime_min,2,1),)</f>
        <v>0</v>
      </c>
      <c r="L334" s="328"/>
      <c r="M334" s="328"/>
      <c r="N334" s="328"/>
      <c r="O334" s="328"/>
      <c r="P334" s="331"/>
      <c r="Q334" s="331"/>
      <c r="R334" s="332"/>
      <c r="S334" s="333"/>
      <c r="T334" s="332"/>
      <c r="U334" s="333"/>
      <c r="V334" s="332"/>
      <c r="W334" s="333"/>
      <c r="X334" s="332"/>
      <c r="Y334" s="333"/>
      <c r="Z334" s="309">
        <f t="shared" ref="Z334:Z397" si="139">IF(H334&gt;0,MAX(MIN(SUM(H334)+SUM(K334,0)+SUM(L334:Y334),130),1),)</f>
        <v>0</v>
      </c>
      <c r="AA334" s="310">
        <f t="shared" ref="AA334:AA397" si="140">IF(H334&gt;0,VLOOKUP(Z334,Class_coeficient,2,0),)</f>
        <v>0</v>
      </c>
      <c r="AB334" s="334"/>
      <c r="AC334" s="311">
        <f t="shared" si="133"/>
        <v>0</v>
      </c>
      <c r="AD334" s="312">
        <f t="shared" ref="AD334:AD397" si="141">CEILING((AA334*AC334*F334),10)</f>
        <v>0</v>
      </c>
      <c r="AE334" s="335"/>
      <c r="AF334" s="312">
        <f t="shared" ref="AF334:AF397" si="142">IF(AE334&gt;"",IF(F334&gt;0, VLOOKUP(AE334,Grad_didactic_values,2,0)*F334,),)</f>
        <v>0</v>
      </c>
      <c r="AG334" s="326"/>
      <c r="AH334" s="313">
        <f t="shared" ref="AH334:AH397" si="143">IF(AG334&gt;"",VLOOKUP(AG334,Grad_values,2,0)*F334,)</f>
        <v>0</v>
      </c>
      <c r="AI334" s="336"/>
      <c r="AJ334" s="313">
        <f t="shared" ref="AJ334:AJ397" si="144">IF(AI334&gt;"",VLOOKUP(AI334,Grad_stiintific,2,0)*F334,)*IF($S$4="DA",1,0.5)</f>
        <v>0</v>
      </c>
      <c r="AK334" s="326"/>
      <c r="AL334" s="313">
        <f t="shared" ref="AL334:AL397" si="145">IF(AK334&gt;"",VLOOKUP(AK334,Titlu_onorific,2,0)*F334,)</f>
        <v>0</v>
      </c>
      <c r="AM334" s="345"/>
      <c r="AN334" s="313">
        <f t="shared" si="134"/>
        <v>0</v>
      </c>
      <c r="AO334" s="314">
        <f t="shared" ref="AO334:AO397" si="146">IF(AC334=1400,0, F334*1300)</f>
        <v>0</v>
      </c>
      <c r="AP334" s="315">
        <f>IF(OR(AND(B334="GRUP_A1",IF(IFERROR(MATCH(CONCATENATE("I",Tabel!$N$4),inst_performance,0),0)&gt;0,0,1)),B334="Grup_A5",B334="Grup_B1"),0,(AD334+AF334)*0.1)</f>
        <v>0</v>
      </c>
      <c r="AQ334" s="337"/>
      <c r="AR334" s="339"/>
      <c r="AS334" s="339"/>
      <c r="AT334" s="339"/>
      <c r="AU334" s="339"/>
      <c r="AV334" s="339"/>
      <c r="AW334" s="339"/>
      <c r="AX334" s="339"/>
      <c r="AY334" s="339"/>
      <c r="AZ334" s="339"/>
      <c r="BA334" s="339"/>
      <c r="BB334" s="339"/>
      <c r="BC334" s="339"/>
      <c r="BD334" s="339"/>
      <c r="BE334" s="339"/>
      <c r="BF334" s="339"/>
      <c r="BG334" s="315">
        <f t="shared" ref="BG334:BG397" si="147">AP334+AQ334+AR334+AS334+AT334+AU334+AV334+AW334+AX334+AY334+AZ334+BA334+BB334+BC334+BD334+BE334+BF334</f>
        <v>0</v>
      </c>
      <c r="BH334" s="346">
        <f t="shared" ref="BH334:BH397" si="148">IF(AD334&gt;0,BG334/AD334,)</f>
        <v>0</v>
      </c>
      <c r="BI334" s="315">
        <f t="shared" ref="BI334:BI397" si="149">AD334+AF334+AH334+AJ334+AL334+AN334+AO334+BG334</f>
        <v>0</v>
      </c>
      <c r="BJ334" s="341"/>
      <c r="BK334" s="315">
        <f t="shared" ref="BK334:BK397" si="150">IF(BI334&lt;BJ334,BJ334-BI334,0)</f>
        <v>0</v>
      </c>
      <c r="BL334" s="315">
        <f t="shared" ref="BL334:BL397" si="151">IF(AND(BI334&gt;BJ334,BI334&lt;5500*F334),5500*F334-BI334,0)</f>
        <v>0</v>
      </c>
      <c r="BM334" s="340"/>
      <c r="BN334" s="342"/>
      <c r="BO334" s="343"/>
      <c r="BP334" s="340"/>
      <c r="BQ334" s="344"/>
      <c r="BR334" s="315">
        <f t="shared" ref="BR334:BR397" si="152">AD334/169*1/2*BQ334</f>
        <v>0</v>
      </c>
      <c r="BS334" s="344"/>
      <c r="BT334" s="344"/>
      <c r="BU334" s="344"/>
      <c r="BV334" s="344"/>
      <c r="BW334" s="315">
        <f t="shared" ref="BW334:BW397" si="153">BI334+BK334+BL334+BM334+BP334+BR334+BS334+BT334+BU334+BV334</f>
        <v>0</v>
      </c>
      <c r="BX334" s="322"/>
      <c r="BY334" s="316"/>
    </row>
    <row r="335" spans="1:77" x14ac:dyDescent="0.25">
      <c r="A335" s="326"/>
      <c r="B335" s="307" t="str">
        <f t="shared" si="135"/>
        <v/>
      </c>
      <c r="C335" s="327"/>
      <c r="D335" s="307" t="str">
        <f t="shared" si="136"/>
        <v/>
      </c>
      <c r="E335" s="328"/>
      <c r="F335" s="329"/>
      <c r="G335" s="330" t="s">
        <v>86</v>
      </c>
      <c r="H335" s="308">
        <f t="shared" si="137"/>
        <v>0</v>
      </c>
      <c r="I335" s="323"/>
      <c r="J335" s="323"/>
      <c r="K335" s="309">
        <f t="shared" si="138"/>
        <v>0</v>
      </c>
      <c r="L335" s="328"/>
      <c r="M335" s="328"/>
      <c r="N335" s="328"/>
      <c r="O335" s="328"/>
      <c r="P335" s="331"/>
      <c r="Q335" s="331"/>
      <c r="R335" s="332"/>
      <c r="S335" s="333"/>
      <c r="T335" s="332"/>
      <c r="U335" s="333"/>
      <c r="V335" s="332"/>
      <c r="W335" s="333"/>
      <c r="X335" s="332"/>
      <c r="Y335" s="333"/>
      <c r="Z335" s="309">
        <f t="shared" si="139"/>
        <v>0</v>
      </c>
      <c r="AA335" s="310">
        <f t="shared" si="140"/>
        <v>0</v>
      </c>
      <c r="AB335" s="334"/>
      <c r="AC335" s="311">
        <f t="shared" si="133"/>
        <v>0</v>
      </c>
      <c r="AD335" s="312">
        <f t="shared" si="141"/>
        <v>0</v>
      </c>
      <c r="AE335" s="335"/>
      <c r="AF335" s="312">
        <f t="shared" si="142"/>
        <v>0</v>
      </c>
      <c r="AG335" s="326"/>
      <c r="AH335" s="313">
        <f t="shared" si="143"/>
        <v>0</v>
      </c>
      <c r="AI335" s="336"/>
      <c r="AJ335" s="313">
        <f t="shared" si="144"/>
        <v>0</v>
      </c>
      <c r="AK335" s="326"/>
      <c r="AL335" s="313">
        <f t="shared" si="145"/>
        <v>0</v>
      </c>
      <c r="AM335" s="345"/>
      <c r="AN335" s="313">
        <f t="shared" si="134"/>
        <v>0</v>
      </c>
      <c r="AO335" s="314">
        <f t="shared" si="146"/>
        <v>0</v>
      </c>
      <c r="AP335" s="315">
        <f>IF(OR(AND(B335="GRUP_A1",IF(IFERROR(MATCH(CONCATENATE("I",Tabel!$N$4),inst_performance,0),0)&gt;0,0,1)),B335="Grup_A5",B335="Grup_B1"),0,(AD335+AF335)*0.1)</f>
        <v>0</v>
      </c>
      <c r="AQ335" s="337"/>
      <c r="AR335" s="339"/>
      <c r="AS335" s="339"/>
      <c r="AT335" s="339"/>
      <c r="AU335" s="339"/>
      <c r="AV335" s="339"/>
      <c r="AW335" s="339"/>
      <c r="AX335" s="339"/>
      <c r="AY335" s="339"/>
      <c r="AZ335" s="339"/>
      <c r="BA335" s="339"/>
      <c r="BB335" s="339"/>
      <c r="BC335" s="339"/>
      <c r="BD335" s="339"/>
      <c r="BE335" s="339"/>
      <c r="BF335" s="339"/>
      <c r="BG335" s="315">
        <f t="shared" si="147"/>
        <v>0</v>
      </c>
      <c r="BH335" s="346">
        <f t="shared" si="148"/>
        <v>0</v>
      </c>
      <c r="BI335" s="315">
        <f t="shared" si="149"/>
        <v>0</v>
      </c>
      <c r="BJ335" s="341"/>
      <c r="BK335" s="315">
        <f t="shared" si="150"/>
        <v>0</v>
      </c>
      <c r="BL335" s="315">
        <f t="shared" si="151"/>
        <v>0</v>
      </c>
      <c r="BM335" s="340"/>
      <c r="BN335" s="342"/>
      <c r="BO335" s="343"/>
      <c r="BP335" s="340"/>
      <c r="BQ335" s="344"/>
      <c r="BR335" s="315">
        <f t="shared" si="152"/>
        <v>0</v>
      </c>
      <c r="BS335" s="344"/>
      <c r="BT335" s="344"/>
      <c r="BU335" s="344"/>
      <c r="BV335" s="344"/>
      <c r="BW335" s="315">
        <f t="shared" si="153"/>
        <v>0</v>
      </c>
      <c r="BX335" s="322"/>
      <c r="BY335" s="316"/>
    </row>
    <row r="336" spans="1:77" x14ac:dyDescent="0.25">
      <c r="A336" s="326"/>
      <c r="B336" s="307" t="str">
        <f t="shared" si="135"/>
        <v/>
      </c>
      <c r="C336" s="327"/>
      <c r="D336" s="307" t="str">
        <f t="shared" si="136"/>
        <v/>
      </c>
      <c r="E336" s="328"/>
      <c r="F336" s="329"/>
      <c r="G336" s="330" t="s">
        <v>86</v>
      </c>
      <c r="H336" s="308">
        <f t="shared" si="137"/>
        <v>0</v>
      </c>
      <c r="I336" s="323"/>
      <c r="J336" s="323"/>
      <c r="K336" s="309">
        <f t="shared" si="138"/>
        <v>0</v>
      </c>
      <c r="L336" s="328"/>
      <c r="M336" s="328"/>
      <c r="N336" s="328"/>
      <c r="O336" s="328"/>
      <c r="P336" s="331"/>
      <c r="Q336" s="331"/>
      <c r="R336" s="332"/>
      <c r="S336" s="333"/>
      <c r="T336" s="332"/>
      <c r="U336" s="333"/>
      <c r="V336" s="332"/>
      <c r="W336" s="333"/>
      <c r="X336" s="332"/>
      <c r="Y336" s="333"/>
      <c r="Z336" s="309">
        <f t="shared" si="139"/>
        <v>0</v>
      </c>
      <c r="AA336" s="310">
        <f t="shared" si="140"/>
        <v>0</v>
      </c>
      <c r="AB336" s="334"/>
      <c r="AC336" s="311">
        <f t="shared" si="133"/>
        <v>0</v>
      </c>
      <c r="AD336" s="312">
        <f t="shared" si="141"/>
        <v>0</v>
      </c>
      <c r="AE336" s="335"/>
      <c r="AF336" s="312">
        <f t="shared" si="142"/>
        <v>0</v>
      </c>
      <c r="AG336" s="326"/>
      <c r="AH336" s="313">
        <f t="shared" si="143"/>
        <v>0</v>
      </c>
      <c r="AI336" s="336"/>
      <c r="AJ336" s="313">
        <f t="shared" si="144"/>
        <v>0</v>
      </c>
      <c r="AK336" s="326"/>
      <c r="AL336" s="313">
        <f t="shared" si="145"/>
        <v>0</v>
      </c>
      <c r="AM336" s="345"/>
      <c r="AN336" s="313">
        <f t="shared" si="134"/>
        <v>0</v>
      </c>
      <c r="AO336" s="314">
        <f t="shared" si="146"/>
        <v>0</v>
      </c>
      <c r="AP336" s="315">
        <f>IF(OR(AND(B336="GRUP_A1",IF(IFERROR(MATCH(CONCATENATE("I",Tabel!$N$4),inst_performance,0),0)&gt;0,0,1)),B336="Grup_A5",B336="Grup_B1"),0,(AD336+AF336)*0.1)</f>
        <v>0</v>
      </c>
      <c r="AQ336" s="337"/>
      <c r="AR336" s="339"/>
      <c r="AS336" s="339"/>
      <c r="AT336" s="339"/>
      <c r="AU336" s="339"/>
      <c r="AV336" s="339"/>
      <c r="AW336" s="339"/>
      <c r="AX336" s="339"/>
      <c r="AY336" s="339"/>
      <c r="AZ336" s="339"/>
      <c r="BA336" s="339"/>
      <c r="BB336" s="339"/>
      <c r="BC336" s="339"/>
      <c r="BD336" s="339"/>
      <c r="BE336" s="339"/>
      <c r="BF336" s="339"/>
      <c r="BG336" s="315">
        <f t="shared" si="147"/>
        <v>0</v>
      </c>
      <c r="BH336" s="346">
        <f t="shared" si="148"/>
        <v>0</v>
      </c>
      <c r="BI336" s="315">
        <f t="shared" si="149"/>
        <v>0</v>
      </c>
      <c r="BJ336" s="341"/>
      <c r="BK336" s="315">
        <f t="shared" si="150"/>
        <v>0</v>
      </c>
      <c r="BL336" s="315">
        <f t="shared" si="151"/>
        <v>0</v>
      </c>
      <c r="BM336" s="340"/>
      <c r="BN336" s="342"/>
      <c r="BO336" s="343"/>
      <c r="BP336" s="340"/>
      <c r="BQ336" s="344"/>
      <c r="BR336" s="315">
        <f t="shared" si="152"/>
        <v>0</v>
      </c>
      <c r="BS336" s="344"/>
      <c r="BT336" s="344"/>
      <c r="BU336" s="344"/>
      <c r="BV336" s="344"/>
      <c r="BW336" s="315">
        <f t="shared" si="153"/>
        <v>0</v>
      </c>
      <c r="BX336" s="322"/>
      <c r="BY336" s="316"/>
    </row>
    <row r="337" spans="1:77" x14ac:dyDescent="0.25">
      <c r="A337" s="326"/>
      <c r="B337" s="307" t="str">
        <f t="shared" si="135"/>
        <v/>
      </c>
      <c r="C337" s="327"/>
      <c r="D337" s="307" t="str">
        <f t="shared" si="136"/>
        <v/>
      </c>
      <c r="E337" s="328"/>
      <c r="F337" s="329"/>
      <c r="G337" s="330" t="s">
        <v>86</v>
      </c>
      <c r="H337" s="308">
        <f t="shared" si="137"/>
        <v>0</v>
      </c>
      <c r="I337" s="323"/>
      <c r="J337" s="323"/>
      <c r="K337" s="309">
        <f t="shared" si="138"/>
        <v>0</v>
      </c>
      <c r="L337" s="328"/>
      <c r="M337" s="328"/>
      <c r="N337" s="328"/>
      <c r="O337" s="328"/>
      <c r="P337" s="331"/>
      <c r="Q337" s="331"/>
      <c r="R337" s="332"/>
      <c r="S337" s="333"/>
      <c r="T337" s="332"/>
      <c r="U337" s="333"/>
      <c r="V337" s="332"/>
      <c r="W337" s="333"/>
      <c r="X337" s="332"/>
      <c r="Y337" s="333"/>
      <c r="Z337" s="309">
        <f t="shared" si="139"/>
        <v>0</v>
      </c>
      <c r="AA337" s="310">
        <f t="shared" si="140"/>
        <v>0</v>
      </c>
      <c r="AB337" s="334"/>
      <c r="AC337" s="311">
        <f t="shared" si="133"/>
        <v>0</v>
      </c>
      <c r="AD337" s="312">
        <f t="shared" si="141"/>
        <v>0</v>
      </c>
      <c r="AE337" s="335"/>
      <c r="AF337" s="312">
        <f t="shared" si="142"/>
        <v>0</v>
      </c>
      <c r="AG337" s="326"/>
      <c r="AH337" s="313">
        <f t="shared" si="143"/>
        <v>0</v>
      </c>
      <c r="AI337" s="336"/>
      <c r="AJ337" s="313">
        <f t="shared" si="144"/>
        <v>0</v>
      </c>
      <c r="AK337" s="326"/>
      <c r="AL337" s="313">
        <f t="shared" si="145"/>
        <v>0</v>
      </c>
      <c r="AM337" s="345"/>
      <c r="AN337" s="313">
        <f t="shared" si="134"/>
        <v>0</v>
      </c>
      <c r="AO337" s="314">
        <f t="shared" si="146"/>
        <v>0</v>
      </c>
      <c r="AP337" s="315">
        <f>IF(OR(AND(B337="GRUP_A1",IF(IFERROR(MATCH(CONCATENATE("I",Tabel!$N$4),inst_performance,0),0)&gt;0,0,1)),B337="Grup_A5",B337="Grup_B1"),0,(AD337+AF337)*0.1)</f>
        <v>0</v>
      </c>
      <c r="AQ337" s="337"/>
      <c r="AR337" s="339"/>
      <c r="AS337" s="339"/>
      <c r="AT337" s="339"/>
      <c r="AU337" s="339"/>
      <c r="AV337" s="339"/>
      <c r="AW337" s="339"/>
      <c r="AX337" s="339"/>
      <c r="AY337" s="339"/>
      <c r="AZ337" s="339"/>
      <c r="BA337" s="339"/>
      <c r="BB337" s="339"/>
      <c r="BC337" s="339"/>
      <c r="BD337" s="339"/>
      <c r="BE337" s="339"/>
      <c r="BF337" s="339"/>
      <c r="BG337" s="315">
        <f t="shared" si="147"/>
        <v>0</v>
      </c>
      <c r="BH337" s="346">
        <f t="shared" si="148"/>
        <v>0</v>
      </c>
      <c r="BI337" s="315">
        <f t="shared" si="149"/>
        <v>0</v>
      </c>
      <c r="BJ337" s="341"/>
      <c r="BK337" s="315">
        <f t="shared" si="150"/>
        <v>0</v>
      </c>
      <c r="BL337" s="315">
        <f t="shared" si="151"/>
        <v>0</v>
      </c>
      <c r="BM337" s="340"/>
      <c r="BN337" s="342"/>
      <c r="BO337" s="343"/>
      <c r="BP337" s="340"/>
      <c r="BQ337" s="344"/>
      <c r="BR337" s="315">
        <f t="shared" si="152"/>
        <v>0</v>
      </c>
      <c r="BS337" s="344"/>
      <c r="BT337" s="344"/>
      <c r="BU337" s="344"/>
      <c r="BV337" s="344"/>
      <c r="BW337" s="315">
        <f t="shared" si="153"/>
        <v>0</v>
      </c>
      <c r="BX337" s="322"/>
      <c r="BY337" s="316"/>
    </row>
    <row r="338" spans="1:77" x14ac:dyDescent="0.25">
      <c r="A338" s="326"/>
      <c r="B338" s="307" t="str">
        <f t="shared" si="135"/>
        <v/>
      </c>
      <c r="C338" s="327"/>
      <c r="D338" s="307" t="str">
        <f t="shared" si="136"/>
        <v/>
      </c>
      <c r="E338" s="328"/>
      <c r="F338" s="329"/>
      <c r="G338" s="330" t="s">
        <v>86</v>
      </c>
      <c r="H338" s="308">
        <f t="shared" si="137"/>
        <v>0</v>
      </c>
      <c r="I338" s="323"/>
      <c r="J338" s="323"/>
      <c r="K338" s="309">
        <f t="shared" si="138"/>
        <v>0</v>
      </c>
      <c r="L338" s="328"/>
      <c r="M338" s="328"/>
      <c r="N338" s="328"/>
      <c r="O338" s="328"/>
      <c r="P338" s="331"/>
      <c r="Q338" s="331"/>
      <c r="R338" s="332"/>
      <c r="S338" s="333"/>
      <c r="T338" s="332"/>
      <c r="U338" s="333"/>
      <c r="V338" s="332"/>
      <c r="W338" s="333"/>
      <c r="X338" s="332"/>
      <c r="Y338" s="333"/>
      <c r="Z338" s="309">
        <f t="shared" si="139"/>
        <v>0</v>
      </c>
      <c r="AA338" s="310">
        <f t="shared" si="140"/>
        <v>0</v>
      </c>
      <c r="AB338" s="334"/>
      <c r="AC338" s="311">
        <f t="shared" si="133"/>
        <v>0</v>
      </c>
      <c r="AD338" s="312">
        <f t="shared" si="141"/>
        <v>0</v>
      </c>
      <c r="AE338" s="335"/>
      <c r="AF338" s="312">
        <f t="shared" si="142"/>
        <v>0</v>
      </c>
      <c r="AG338" s="326"/>
      <c r="AH338" s="313">
        <f t="shared" si="143"/>
        <v>0</v>
      </c>
      <c r="AI338" s="336"/>
      <c r="AJ338" s="313">
        <f t="shared" si="144"/>
        <v>0</v>
      </c>
      <c r="AK338" s="326"/>
      <c r="AL338" s="313">
        <f t="shared" si="145"/>
        <v>0</v>
      </c>
      <c r="AM338" s="345"/>
      <c r="AN338" s="313">
        <f t="shared" si="134"/>
        <v>0</v>
      </c>
      <c r="AO338" s="314">
        <f t="shared" si="146"/>
        <v>0</v>
      </c>
      <c r="AP338" s="315">
        <f>IF(OR(AND(B338="GRUP_A1",IF(IFERROR(MATCH(CONCATENATE("I",Tabel!$N$4),inst_performance,0),0)&gt;0,0,1)),B338="Grup_A5",B338="Grup_B1"),0,(AD338+AF338)*0.1)</f>
        <v>0</v>
      </c>
      <c r="AQ338" s="337"/>
      <c r="AR338" s="339"/>
      <c r="AS338" s="339"/>
      <c r="AT338" s="339"/>
      <c r="AU338" s="339"/>
      <c r="AV338" s="339"/>
      <c r="AW338" s="339"/>
      <c r="AX338" s="339"/>
      <c r="AY338" s="339"/>
      <c r="AZ338" s="339"/>
      <c r="BA338" s="339"/>
      <c r="BB338" s="339"/>
      <c r="BC338" s="339"/>
      <c r="BD338" s="339"/>
      <c r="BE338" s="339"/>
      <c r="BF338" s="339"/>
      <c r="BG338" s="315">
        <f t="shared" si="147"/>
        <v>0</v>
      </c>
      <c r="BH338" s="346">
        <f t="shared" si="148"/>
        <v>0</v>
      </c>
      <c r="BI338" s="315">
        <f t="shared" si="149"/>
        <v>0</v>
      </c>
      <c r="BJ338" s="341"/>
      <c r="BK338" s="315">
        <f t="shared" si="150"/>
        <v>0</v>
      </c>
      <c r="BL338" s="315">
        <f t="shared" si="151"/>
        <v>0</v>
      </c>
      <c r="BM338" s="340"/>
      <c r="BN338" s="342"/>
      <c r="BO338" s="343"/>
      <c r="BP338" s="340"/>
      <c r="BQ338" s="344"/>
      <c r="BR338" s="315">
        <f t="shared" si="152"/>
        <v>0</v>
      </c>
      <c r="BS338" s="344"/>
      <c r="BT338" s="344"/>
      <c r="BU338" s="344"/>
      <c r="BV338" s="344"/>
      <c r="BW338" s="315">
        <f t="shared" si="153"/>
        <v>0</v>
      </c>
      <c r="BX338" s="322"/>
      <c r="BY338" s="316"/>
    </row>
    <row r="339" spans="1:77" x14ac:dyDescent="0.25">
      <c r="A339" s="326"/>
      <c r="B339" s="307" t="str">
        <f t="shared" si="135"/>
        <v/>
      </c>
      <c r="C339" s="327"/>
      <c r="D339" s="307" t="str">
        <f t="shared" si="136"/>
        <v/>
      </c>
      <c r="E339" s="328"/>
      <c r="F339" s="329"/>
      <c r="G339" s="330" t="s">
        <v>86</v>
      </c>
      <c r="H339" s="308">
        <f t="shared" si="137"/>
        <v>0</v>
      </c>
      <c r="I339" s="323"/>
      <c r="J339" s="323"/>
      <c r="K339" s="309">
        <f t="shared" si="138"/>
        <v>0</v>
      </c>
      <c r="L339" s="328"/>
      <c r="M339" s="328"/>
      <c r="N339" s="328"/>
      <c r="O339" s="328"/>
      <c r="P339" s="331"/>
      <c r="Q339" s="331"/>
      <c r="R339" s="332"/>
      <c r="S339" s="333"/>
      <c r="T339" s="332"/>
      <c r="U339" s="333"/>
      <c r="V339" s="332"/>
      <c r="W339" s="333"/>
      <c r="X339" s="332"/>
      <c r="Y339" s="333"/>
      <c r="Z339" s="309">
        <f t="shared" si="139"/>
        <v>0</v>
      </c>
      <c r="AA339" s="310">
        <f t="shared" si="140"/>
        <v>0</v>
      </c>
      <c r="AB339" s="334"/>
      <c r="AC339" s="311">
        <f t="shared" si="133"/>
        <v>0</v>
      </c>
      <c r="AD339" s="312">
        <f t="shared" si="141"/>
        <v>0</v>
      </c>
      <c r="AE339" s="335"/>
      <c r="AF339" s="312">
        <f t="shared" si="142"/>
        <v>0</v>
      </c>
      <c r="AG339" s="326"/>
      <c r="AH339" s="313">
        <f t="shared" si="143"/>
        <v>0</v>
      </c>
      <c r="AI339" s="336"/>
      <c r="AJ339" s="313">
        <f t="shared" si="144"/>
        <v>0</v>
      </c>
      <c r="AK339" s="326"/>
      <c r="AL339" s="313">
        <f t="shared" si="145"/>
        <v>0</v>
      </c>
      <c r="AM339" s="345"/>
      <c r="AN339" s="313">
        <f t="shared" si="134"/>
        <v>0</v>
      </c>
      <c r="AO339" s="314">
        <f t="shared" si="146"/>
        <v>0</v>
      </c>
      <c r="AP339" s="315">
        <f>IF(OR(AND(B339="GRUP_A1",IF(IFERROR(MATCH(CONCATENATE("I",Tabel!$N$4),inst_performance,0),0)&gt;0,0,1)),B339="Grup_A5",B339="Grup_B1"),0,(AD339+AF339)*0.1)</f>
        <v>0</v>
      </c>
      <c r="AQ339" s="337"/>
      <c r="AR339" s="339"/>
      <c r="AS339" s="339"/>
      <c r="AT339" s="339"/>
      <c r="AU339" s="339"/>
      <c r="AV339" s="339"/>
      <c r="AW339" s="339"/>
      <c r="AX339" s="339"/>
      <c r="AY339" s="339"/>
      <c r="AZ339" s="339"/>
      <c r="BA339" s="339"/>
      <c r="BB339" s="339"/>
      <c r="BC339" s="339"/>
      <c r="BD339" s="339"/>
      <c r="BE339" s="339"/>
      <c r="BF339" s="339"/>
      <c r="BG339" s="315">
        <f t="shared" si="147"/>
        <v>0</v>
      </c>
      <c r="BH339" s="346">
        <f t="shared" si="148"/>
        <v>0</v>
      </c>
      <c r="BI339" s="315">
        <f t="shared" si="149"/>
        <v>0</v>
      </c>
      <c r="BJ339" s="341"/>
      <c r="BK339" s="315">
        <f t="shared" si="150"/>
        <v>0</v>
      </c>
      <c r="BL339" s="315">
        <f t="shared" si="151"/>
        <v>0</v>
      </c>
      <c r="BM339" s="340"/>
      <c r="BN339" s="342"/>
      <c r="BO339" s="343"/>
      <c r="BP339" s="340"/>
      <c r="BQ339" s="344"/>
      <c r="BR339" s="315">
        <f t="shared" si="152"/>
        <v>0</v>
      </c>
      <c r="BS339" s="344"/>
      <c r="BT339" s="344"/>
      <c r="BU339" s="344"/>
      <c r="BV339" s="344"/>
      <c r="BW339" s="315">
        <f t="shared" si="153"/>
        <v>0</v>
      </c>
      <c r="BX339" s="322"/>
      <c r="BY339" s="316"/>
    </row>
    <row r="340" spans="1:77" x14ac:dyDescent="0.25">
      <c r="A340" s="326"/>
      <c r="B340" s="307" t="str">
        <f t="shared" si="135"/>
        <v/>
      </c>
      <c r="C340" s="327"/>
      <c r="D340" s="307" t="str">
        <f t="shared" si="136"/>
        <v/>
      </c>
      <c r="E340" s="328"/>
      <c r="F340" s="329"/>
      <c r="G340" s="330" t="s">
        <v>86</v>
      </c>
      <c r="H340" s="308">
        <f t="shared" si="137"/>
        <v>0</v>
      </c>
      <c r="I340" s="323"/>
      <c r="J340" s="323"/>
      <c r="K340" s="309">
        <f t="shared" si="138"/>
        <v>0</v>
      </c>
      <c r="L340" s="328"/>
      <c r="M340" s="328"/>
      <c r="N340" s="328"/>
      <c r="O340" s="328"/>
      <c r="P340" s="331"/>
      <c r="Q340" s="331"/>
      <c r="R340" s="332"/>
      <c r="S340" s="333"/>
      <c r="T340" s="332"/>
      <c r="U340" s="333"/>
      <c r="V340" s="332"/>
      <c r="W340" s="333"/>
      <c r="X340" s="332"/>
      <c r="Y340" s="333"/>
      <c r="Z340" s="309">
        <f t="shared" si="139"/>
        <v>0</v>
      </c>
      <c r="AA340" s="310">
        <f t="shared" si="140"/>
        <v>0</v>
      </c>
      <c r="AB340" s="334"/>
      <c r="AC340" s="311">
        <f t="shared" si="133"/>
        <v>0</v>
      </c>
      <c r="AD340" s="312">
        <f t="shared" si="141"/>
        <v>0</v>
      </c>
      <c r="AE340" s="335"/>
      <c r="AF340" s="312">
        <f t="shared" si="142"/>
        <v>0</v>
      </c>
      <c r="AG340" s="326"/>
      <c r="AH340" s="313">
        <f t="shared" si="143"/>
        <v>0</v>
      </c>
      <c r="AI340" s="336"/>
      <c r="AJ340" s="313">
        <f t="shared" si="144"/>
        <v>0</v>
      </c>
      <c r="AK340" s="326"/>
      <c r="AL340" s="313">
        <f t="shared" si="145"/>
        <v>0</v>
      </c>
      <c r="AM340" s="345"/>
      <c r="AN340" s="313">
        <f t="shared" si="134"/>
        <v>0</v>
      </c>
      <c r="AO340" s="314">
        <f t="shared" si="146"/>
        <v>0</v>
      </c>
      <c r="AP340" s="315">
        <f>IF(OR(AND(B340="GRUP_A1",IF(IFERROR(MATCH(CONCATENATE("I",Tabel!$N$4),inst_performance,0),0)&gt;0,0,1)),B340="Grup_A5",B340="Grup_B1"),0,(AD340+AF340)*0.1)</f>
        <v>0</v>
      </c>
      <c r="AQ340" s="337"/>
      <c r="AR340" s="339"/>
      <c r="AS340" s="339"/>
      <c r="AT340" s="339"/>
      <c r="AU340" s="339"/>
      <c r="AV340" s="339"/>
      <c r="AW340" s="339"/>
      <c r="AX340" s="339"/>
      <c r="AY340" s="339"/>
      <c r="AZ340" s="339"/>
      <c r="BA340" s="339"/>
      <c r="BB340" s="339"/>
      <c r="BC340" s="339"/>
      <c r="BD340" s="339"/>
      <c r="BE340" s="339"/>
      <c r="BF340" s="339"/>
      <c r="BG340" s="315">
        <f t="shared" si="147"/>
        <v>0</v>
      </c>
      <c r="BH340" s="346">
        <f t="shared" si="148"/>
        <v>0</v>
      </c>
      <c r="BI340" s="315">
        <f t="shared" si="149"/>
        <v>0</v>
      </c>
      <c r="BJ340" s="341"/>
      <c r="BK340" s="315">
        <f t="shared" si="150"/>
        <v>0</v>
      </c>
      <c r="BL340" s="315">
        <f t="shared" si="151"/>
        <v>0</v>
      </c>
      <c r="BM340" s="340"/>
      <c r="BN340" s="342"/>
      <c r="BO340" s="343"/>
      <c r="BP340" s="340"/>
      <c r="BQ340" s="344"/>
      <c r="BR340" s="315">
        <f t="shared" si="152"/>
        <v>0</v>
      </c>
      <c r="BS340" s="344"/>
      <c r="BT340" s="344"/>
      <c r="BU340" s="344"/>
      <c r="BV340" s="344"/>
      <c r="BW340" s="315">
        <f t="shared" si="153"/>
        <v>0</v>
      </c>
      <c r="BX340" s="322"/>
      <c r="BY340" s="316"/>
    </row>
    <row r="341" spans="1:77" x14ac:dyDescent="0.25">
      <c r="A341" s="326"/>
      <c r="B341" s="307" t="str">
        <f t="shared" si="135"/>
        <v/>
      </c>
      <c r="C341" s="327"/>
      <c r="D341" s="307" t="str">
        <f t="shared" si="136"/>
        <v/>
      </c>
      <c r="E341" s="328"/>
      <c r="F341" s="329"/>
      <c r="G341" s="330" t="s">
        <v>86</v>
      </c>
      <c r="H341" s="308">
        <f t="shared" si="137"/>
        <v>0</v>
      </c>
      <c r="I341" s="323"/>
      <c r="J341" s="323"/>
      <c r="K341" s="309">
        <f t="shared" si="138"/>
        <v>0</v>
      </c>
      <c r="L341" s="328"/>
      <c r="M341" s="328"/>
      <c r="N341" s="328"/>
      <c r="O341" s="328"/>
      <c r="P341" s="331"/>
      <c r="Q341" s="331"/>
      <c r="R341" s="332"/>
      <c r="S341" s="333"/>
      <c r="T341" s="332"/>
      <c r="U341" s="333"/>
      <c r="V341" s="332"/>
      <c r="W341" s="333"/>
      <c r="X341" s="332"/>
      <c r="Y341" s="333"/>
      <c r="Z341" s="309">
        <f t="shared" si="139"/>
        <v>0</v>
      </c>
      <c r="AA341" s="310">
        <f t="shared" si="140"/>
        <v>0</v>
      </c>
      <c r="AB341" s="334"/>
      <c r="AC341" s="311">
        <f t="shared" si="133"/>
        <v>0</v>
      </c>
      <c r="AD341" s="312">
        <f t="shared" si="141"/>
        <v>0</v>
      </c>
      <c r="AE341" s="335"/>
      <c r="AF341" s="312">
        <f t="shared" si="142"/>
        <v>0</v>
      </c>
      <c r="AG341" s="326"/>
      <c r="AH341" s="313">
        <f t="shared" si="143"/>
        <v>0</v>
      </c>
      <c r="AI341" s="336"/>
      <c r="AJ341" s="313">
        <f t="shared" si="144"/>
        <v>0</v>
      </c>
      <c r="AK341" s="326"/>
      <c r="AL341" s="313">
        <f t="shared" si="145"/>
        <v>0</v>
      </c>
      <c r="AM341" s="345"/>
      <c r="AN341" s="313">
        <f t="shared" si="134"/>
        <v>0</v>
      </c>
      <c r="AO341" s="314">
        <f t="shared" si="146"/>
        <v>0</v>
      </c>
      <c r="AP341" s="315">
        <f>IF(OR(AND(B341="GRUP_A1",IF(IFERROR(MATCH(CONCATENATE("I",Tabel!$N$4),inst_performance,0),0)&gt;0,0,1)),B341="Grup_A5",B341="Grup_B1"),0,(AD341+AF341)*0.1)</f>
        <v>0</v>
      </c>
      <c r="AQ341" s="337"/>
      <c r="AR341" s="339"/>
      <c r="AS341" s="339"/>
      <c r="AT341" s="339"/>
      <c r="AU341" s="339"/>
      <c r="AV341" s="339"/>
      <c r="AW341" s="339"/>
      <c r="AX341" s="339"/>
      <c r="AY341" s="339"/>
      <c r="AZ341" s="339"/>
      <c r="BA341" s="339"/>
      <c r="BB341" s="339"/>
      <c r="BC341" s="339"/>
      <c r="BD341" s="339"/>
      <c r="BE341" s="339"/>
      <c r="BF341" s="339"/>
      <c r="BG341" s="315">
        <f t="shared" si="147"/>
        <v>0</v>
      </c>
      <c r="BH341" s="346">
        <f t="shared" si="148"/>
        <v>0</v>
      </c>
      <c r="BI341" s="315">
        <f t="shared" si="149"/>
        <v>0</v>
      </c>
      <c r="BJ341" s="341"/>
      <c r="BK341" s="315">
        <f t="shared" si="150"/>
        <v>0</v>
      </c>
      <c r="BL341" s="315">
        <f t="shared" si="151"/>
        <v>0</v>
      </c>
      <c r="BM341" s="340"/>
      <c r="BN341" s="342"/>
      <c r="BO341" s="343"/>
      <c r="BP341" s="340"/>
      <c r="BQ341" s="344"/>
      <c r="BR341" s="315">
        <f t="shared" si="152"/>
        <v>0</v>
      </c>
      <c r="BS341" s="344"/>
      <c r="BT341" s="344"/>
      <c r="BU341" s="344"/>
      <c r="BV341" s="344"/>
      <c r="BW341" s="315">
        <f t="shared" si="153"/>
        <v>0</v>
      </c>
      <c r="BX341" s="322"/>
      <c r="BY341" s="316"/>
    </row>
    <row r="342" spans="1:77" x14ac:dyDescent="0.25">
      <c r="A342" s="326"/>
      <c r="B342" s="307" t="str">
        <f t="shared" si="135"/>
        <v/>
      </c>
      <c r="C342" s="327"/>
      <c r="D342" s="307" t="str">
        <f t="shared" si="136"/>
        <v/>
      </c>
      <c r="E342" s="328"/>
      <c r="F342" s="329"/>
      <c r="G342" s="330" t="s">
        <v>86</v>
      </c>
      <c r="H342" s="308">
        <f t="shared" si="137"/>
        <v>0</v>
      </c>
      <c r="I342" s="323"/>
      <c r="J342" s="323"/>
      <c r="K342" s="309">
        <f t="shared" si="138"/>
        <v>0</v>
      </c>
      <c r="L342" s="328"/>
      <c r="M342" s="328"/>
      <c r="N342" s="328"/>
      <c r="O342" s="328"/>
      <c r="P342" s="331"/>
      <c r="Q342" s="331"/>
      <c r="R342" s="332"/>
      <c r="S342" s="333"/>
      <c r="T342" s="332"/>
      <c r="U342" s="333"/>
      <c r="V342" s="332"/>
      <c r="W342" s="333"/>
      <c r="X342" s="332"/>
      <c r="Y342" s="333"/>
      <c r="Z342" s="309">
        <f t="shared" si="139"/>
        <v>0</v>
      </c>
      <c r="AA342" s="310">
        <f t="shared" si="140"/>
        <v>0</v>
      </c>
      <c r="AB342" s="334"/>
      <c r="AC342" s="311">
        <f t="shared" si="133"/>
        <v>0</v>
      </c>
      <c r="AD342" s="312">
        <f t="shared" si="141"/>
        <v>0</v>
      </c>
      <c r="AE342" s="335"/>
      <c r="AF342" s="312">
        <f t="shared" si="142"/>
        <v>0</v>
      </c>
      <c r="AG342" s="326"/>
      <c r="AH342" s="313">
        <f t="shared" si="143"/>
        <v>0</v>
      </c>
      <c r="AI342" s="336"/>
      <c r="AJ342" s="313">
        <f t="shared" si="144"/>
        <v>0</v>
      </c>
      <c r="AK342" s="326"/>
      <c r="AL342" s="313">
        <f t="shared" si="145"/>
        <v>0</v>
      </c>
      <c r="AM342" s="345"/>
      <c r="AN342" s="313">
        <f t="shared" si="134"/>
        <v>0</v>
      </c>
      <c r="AO342" s="314">
        <f t="shared" si="146"/>
        <v>0</v>
      </c>
      <c r="AP342" s="315">
        <f>IF(OR(AND(B342="GRUP_A1",IF(IFERROR(MATCH(CONCATENATE("I",Tabel!$N$4),inst_performance,0),0)&gt;0,0,1)),B342="Grup_A5",B342="Grup_B1"),0,(AD342+AF342)*0.1)</f>
        <v>0</v>
      </c>
      <c r="AQ342" s="337"/>
      <c r="AR342" s="339"/>
      <c r="AS342" s="339"/>
      <c r="AT342" s="339"/>
      <c r="AU342" s="339"/>
      <c r="AV342" s="339"/>
      <c r="AW342" s="339"/>
      <c r="AX342" s="339"/>
      <c r="AY342" s="339"/>
      <c r="AZ342" s="339"/>
      <c r="BA342" s="339"/>
      <c r="BB342" s="339"/>
      <c r="BC342" s="339"/>
      <c r="BD342" s="339"/>
      <c r="BE342" s="339"/>
      <c r="BF342" s="339"/>
      <c r="BG342" s="315">
        <f t="shared" si="147"/>
        <v>0</v>
      </c>
      <c r="BH342" s="346">
        <f t="shared" si="148"/>
        <v>0</v>
      </c>
      <c r="BI342" s="315">
        <f t="shared" si="149"/>
        <v>0</v>
      </c>
      <c r="BJ342" s="341"/>
      <c r="BK342" s="315">
        <f t="shared" si="150"/>
        <v>0</v>
      </c>
      <c r="BL342" s="315">
        <f t="shared" si="151"/>
        <v>0</v>
      </c>
      <c r="BM342" s="340"/>
      <c r="BN342" s="342"/>
      <c r="BO342" s="343"/>
      <c r="BP342" s="340"/>
      <c r="BQ342" s="344"/>
      <c r="BR342" s="315">
        <f t="shared" si="152"/>
        <v>0</v>
      </c>
      <c r="BS342" s="344"/>
      <c r="BT342" s="344"/>
      <c r="BU342" s="344"/>
      <c r="BV342" s="344"/>
      <c r="BW342" s="315">
        <f t="shared" si="153"/>
        <v>0</v>
      </c>
      <c r="BX342" s="322"/>
      <c r="BY342" s="316"/>
    </row>
    <row r="343" spans="1:77" x14ac:dyDescent="0.25">
      <c r="A343" s="326"/>
      <c r="B343" s="307" t="str">
        <f t="shared" si="135"/>
        <v/>
      </c>
      <c r="C343" s="327"/>
      <c r="D343" s="307" t="str">
        <f t="shared" si="136"/>
        <v/>
      </c>
      <c r="E343" s="328"/>
      <c r="F343" s="329"/>
      <c r="G343" s="330" t="s">
        <v>86</v>
      </c>
      <c r="H343" s="308">
        <f t="shared" si="137"/>
        <v>0</v>
      </c>
      <c r="I343" s="323"/>
      <c r="J343" s="323"/>
      <c r="K343" s="309">
        <f t="shared" si="138"/>
        <v>0</v>
      </c>
      <c r="L343" s="328"/>
      <c r="M343" s="328"/>
      <c r="N343" s="328"/>
      <c r="O343" s="328"/>
      <c r="P343" s="331"/>
      <c r="Q343" s="331"/>
      <c r="R343" s="332"/>
      <c r="S343" s="333"/>
      <c r="T343" s="332"/>
      <c r="U343" s="333"/>
      <c r="V343" s="332"/>
      <c r="W343" s="333"/>
      <c r="X343" s="332"/>
      <c r="Y343" s="333"/>
      <c r="Z343" s="309">
        <f t="shared" si="139"/>
        <v>0</v>
      </c>
      <c r="AA343" s="310">
        <f t="shared" si="140"/>
        <v>0</v>
      </c>
      <c r="AB343" s="334"/>
      <c r="AC343" s="311">
        <f t="shared" si="133"/>
        <v>0</v>
      </c>
      <c r="AD343" s="312">
        <f t="shared" si="141"/>
        <v>0</v>
      </c>
      <c r="AE343" s="335"/>
      <c r="AF343" s="312">
        <f t="shared" si="142"/>
        <v>0</v>
      </c>
      <c r="AG343" s="326"/>
      <c r="AH343" s="313">
        <f t="shared" si="143"/>
        <v>0</v>
      </c>
      <c r="AI343" s="336"/>
      <c r="AJ343" s="313">
        <f t="shared" si="144"/>
        <v>0</v>
      </c>
      <c r="AK343" s="326"/>
      <c r="AL343" s="313">
        <f t="shared" si="145"/>
        <v>0</v>
      </c>
      <c r="AM343" s="345"/>
      <c r="AN343" s="313">
        <f t="shared" si="134"/>
        <v>0</v>
      </c>
      <c r="AO343" s="314">
        <f t="shared" si="146"/>
        <v>0</v>
      </c>
      <c r="AP343" s="315">
        <f>IF(OR(AND(B343="GRUP_A1",IF(IFERROR(MATCH(CONCATENATE("I",Tabel!$N$4),inst_performance,0),0)&gt;0,0,1)),B343="Grup_A5",B343="Grup_B1"),0,(AD343+AF343)*0.1)</f>
        <v>0</v>
      </c>
      <c r="AQ343" s="337"/>
      <c r="AR343" s="339"/>
      <c r="AS343" s="339"/>
      <c r="AT343" s="339"/>
      <c r="AU343" s="339"/>
      <c r="AV343" s="339"/>
      <c r="AW343" s="339"/>
      <c r="AX343" s="339"/>
      <c r="AY343" s="339"/>
      <c r="AZ343" s="339"/>
      <c r="BA343" s="339"/>
      <c r="BB343" s="339"/>
      <c r="BC343" s="339"/>
      <c r="BD343" s="339"/>
      <c r="BE343" s="339"/>
      <c r="BF343" s="339"/>
      <c r="BG343" s="315">
        <f t="shared" si="147"/>
        <v>0</v>
      </c>
      <c r="BH343" s="346">
        <f t="shared" si="148"/>
        <v>0</v>
      </c>
      <c r="BI343" s="315">
        <f t="shared" si="149"/>
        <v>0</v>
      </c>
      <c r="BJ343" s="341"/>
      <c r="BK343" s="315">
        <f t="shared" si="150"/>
        <v>0</v>
      </c>
      <c r="BL343" s="315">
        <f t="shared" si="151"/>
        <v>0</v>
      </c>
      <c r="BM343" s="340"/>
      <c r="BN343" s="342"/>
      <c r="BO343" s="343"/>
      <c r="BP343" s="340"/>
      <c r="BQ343" s="344"/>
      <c r="BR343" s="315">
        <f t="shared" si="152"/>
        <v>0</v>
      </c>
      <c r="BS343" s="344"/>
      <c r="BT343" s="344"/>
      <c r="BU343" s="344"/>
      <c r="BV343" s="344"/>
      <c r="BW343" s="315">
        <f t="shared" si="153"/>
        <v>0</v>
      </c>
      <c r="BX343" s="322"/>
      <c r="BY343" s="316"/>
    </row>
    <row r="344" spans="1:77" x14ac:dyDescent="0.25">
      <c r="A344" s="326"/>
      <c r="B344" s="307" t="str">
        <f t="shared" si="135"/>
        <v/>
      </c>
      <c r="C344" s="327"/>
      <c r="D344" s="307" t="str">
        <f t="shared" si="136"/>
        <v/>
      </c>
      <c r="E344" s="328"/>
      <c r="F344" s="329"/>
      <c r="G344" s="330" t="s">
        <v>86</v>
      </c>
      <c r="H344" s="308">
        <f t="shared" si="137"/>
        <v>0</v>
      </c>
      <c r="I344" s="323"/>
      <c r="J344" s="323"/>
      <c r="K344" s="309">
        <f t="shared" si="138"/>
        <v>0</v>
      </c>
      <c r="L344" s="328"/>
      <c r="M344" s="328"/>
      <c r="N344" s="328"/>
      <c r="O344" s="328"/>
      <c r="P344" s="331"/>
      <c r="Q344" s="331"/>
      <c r="R344" s="332"/>
      <c r="S344" s="333"/>
      <c r="T344" s="332"/>
      <c r="U344" s="333"/>
      <c r="V344" s="332"/>
      <c r="W344" s="333"/>
      <c r="X344" s="332"/>
      <c r="Y344" s="333"/>
      <c r="Z344" s="309">
        <f t="shared" si="139"/>
        <v>0</v>
      </c>
      <c r="AA344" s="310">
        <f t="shared" si="140"/>
        <v>0</v>
      </c>
      <c r="AB344" s="334"/>
      <c r="AC344" s="311">
        <f t="shared" si="133"/>
        <v>0</v>
      </c>
      <c r="AD344" s="312">
        <f t="shared" si="141"/>
        <v>0</v>
      </c>
      <c r="AE344" s="335"/>
      <c r="AF344" s="312">
        <f t="shared" si="142"/>
        <v>0</v>
      </c>
      <c r="AG344" s="326"/>
      <c r="AH344" s="313">
        <f t="shared" si="143"/>
        <v>0</v>
      </c>
      <c r="AI344" s="336"/>
      <c r="AJ344" s="313">
        <f t="shared" si="144"/>
        <v>0</v>
      </c>
      <c r="AK344" s="326"/>
      <c r="AL344" s="313">
        <f t="shared" si="145"/>
        <v>0</v>
      </c>
      <c r="AM344" s="345"/>
      <c r="AN344" s="313">
        <f t="shared" si="134"/>
        <v>0</v>
      </c>
      <c r="AO344" s="314">
        <f t="shared" si="146"/>
        <v>0</v>
      </c>
      <c r="AP344" s="315">
        <f>IF(OR(AND(B344="GRUP_A1",IF(IFERROR(MATCH(CONCATENATE("I",Tabel!$N$4),inst_performance,0),0)&gt;0,0,1)),B344="Grup_A5",B344="Grup_B1"),0,(AD344+AF344)*0.1)</f>
        <v>0</v>
      </c>
      <c r="AQ344" s="337"/>
      <c r="AR344" s="339"/>
      <c r="AS344" s="339"/>
      <c r="AT344" s="339"/>
      <c r="AU344" s="339"/>
      <c r="AV344" s="339"/>
      <c r="AW344" s="339"/>
      <c r="AX344" s="339"/>
      <c r="AY344" s="339"/>
      <c r="AZ344" s="339"/>
      <c r="BA344" s="339"/>
      <c r="BB344" s="339"/>
      <c r="BC344" s="339"/>
      <c r="BD344" s="339"/>
      <c r="BE344" s="339"/>
      <c r="BF344" s="339"/>
      <c r="BG344" s="315">
        <f t="shared" si="147"/>
        <v>0</v>
      </c>
      <c r="BH344" s="346">
        <f t="shared" si="148"/>
        <v>0</v>
      </c>
      <c r="BI344" s="315">
        <f t="shared" si="149"/>
        <v>0</v>
      </c>
      <c r="BJ344" s="341"/>
      <c r="BK344" s="315">
        <f t="shared" si="150"/>
        <v>0</v>
      </c>
      <c r="BL344" s="315">
        <f t="shared" si="151"/>
        <v>0</v>
      </c>
      <c r="BM344" s="340"/>
      <c r="BN344" s="342"/>
      <c r="BO344" s="343"/>
      <c r="BP344" s="340"/>
      <c r="BQ344" s="344"/>
      <c r="BR344" s="315">
        <f t="shared" si="152"/>
        <v>0</v>
      </c>
      <c r="BS344" s="344"/>
      <c r="BT344" s="344"/>
      <c r="BU344" s="344"/>
      <c r="BV344" s="344"/>
      <c r="BW344" s="315">
        <f t="shared" si="153"/>
        <v>0</v>
      </c>
      <c r="BX344" s="322"/>
      <c r="BY344" s="316"/>
    </row>
    <row r="345" spans="1:77" x14ac:dyDescent="0.25">
      <c r="A345" s="326"/>
      <c r="B345" s="307" t="str">
        <f t="shared" si="135"/>
        <v/>
      </c>
      <c r="C345" s="327"/>
      <c r="D345" s="307" t="str">
        <f t="shared" si="136"/>
        <v/>
      </c>
      <c r="E345" s="328"/>
      <c r="F345" s="329"/>
      <c r="G345" s="330" t="s">
        <v>86</v>
      </c>
      <c r="H345" s="308">
        <f t="shared" si="137"/>
        <v>0</v>
      </c>
      <c r="I345" s="323"/>
      <c r="J345" s="323"/>
      <c r="K345" s="309">
        <f t="shared" si="138"/>
        <v>0</v>
      </c>
      <c r="L345" s="328"/>
      <c r="M345" s="328"/>
      <c r="N345" s="328"/>
      <c r="O345" s="328"/>
      <c r="P345" s="331"/>
      <c r="Q345" s="331"/>
      <c r="R345" s="332"/>
      <c r="S345" s="333"/>
      <c r="T345" s="332"/>
      <c r="U345" s="333"/>
      <c r="V345" s="332"/>
      <c r="W345" s="333"/>
      <c r="X345" s="332"/>
      <c r="Y345" s="333"/>
      <c r="Z345" s="309">
        <f t="shared" si="139"/>
        <v>0</v>
      </c>
      <c r="AA345" s="310">
        <f t="shared" si="140"/>
        <v>0</v>
      </c>
      <c r="AB345" s="334"/>
      <c r="AC345" s="311">
        <f t="shared" si="133"/>
        <v>0</v>
      </c>
      <c r="AD345" s="312">
        <f t="shared" si="141"/>
        <v>0</v>
      </c>
      <c r="AE345" s="335"/>
      <c r="AF345" s="312">
        <f t="shared" si="142"/>
        <v>0</v>
      </c>
      <c r="AG345" s="326"/>
      <c r="AH345" s="313">
        <f t="shared" si="143"/>
        <v>0</v>
      </c>
      <c r="AI345" s="336"/>
      <c r="AJ345" s="313">
        <f t="shared" si="144"/>
        <v>0</v>
      </c>
      <c r="AK345" s="326"/>
      <c r="AL345" s="313">
        <f t="shared" si="145"/>
        <v>0</v>
      </c>
      <c r="AM345" s="345"/>
      <c r="AN345" s="313">
        <f t="shared" si="134"/>
        <v>0</v>
      </c>
      <c r="AO345" s="314">
        <f t="shared" si="146"/>
        <v>0</v>
      </c>
      <c r="AP345" s="315">
        <f>IF(OR(AND(B345="GRUP_A1",IF(IFERROR(MATCH(CONCATENATE("I",Tabel!$N$4),inst_performance,0),0)&gt;0,0,1)),B345="Grup_A5",B345="Grup_B1"),0,(AD345+AF345)*0.1)</f>
        <v>0</v>
      </c>
      <c r="AQ345" s="337"/>
      <c r="AR345" s="339"/>
      <c r="AS345" s="339"/>
      <c r="AT345" s="339"/>
      <c r="AU345" s="339"/>
      <c r="AV345" s="339"/>
      <c r="AW345" s="339"/>
      <c r="AX345" s="339"/>
      <c r="AY345" s="339"/>
      <c r="AZ345" s="339"/>
      <c r="BA345" s="339"/>
      <c r="BB345" s="339"/>
      <c r="BC345" s="339"/>
      <c r="BD345" s="339"/>
      <c r="BE345" s="339"/>
      <c r="BF345" s="339"/>
      <c r="BG345" s="315">
        <f t="shared" si="147"/>
        <v>0</v>
      </c>
      <c r="BH345" s="346">
        <f t="shared" si="148"/>
        <v>0</v>
      </c>
      <c r="BI345" s="315">
        <f t="shared" si="149"/>
        <v>0</v>
      </c>
      <c r="BJ345" s="341"/>
      <c r="BK345" s="315">
        <f t="shared" si="150"/>
        <v>0</v>
      </c>
      <c r="BL345" s="315">
        <f t="shared" si="151"/>
        <v>0</v>
      </c>
      <c r="BM345" s="340"/>
      <c r="BN345" s="342"/>
      <c r="BO345" s="343"/>
      <c r="BP345" s="340"/>
      <c r="BQ345" s="344"/>
      <c r="BR345" s="315">
        <f t="shared" si="152"/>
        <v>0</v>
      </c>
      <c r="BS345" s="344"/>
      <c r="BT345" s="344"/>
      <c r="BU345" s="344"/>
      <c r="BV345" s="344"/>
      <c r="BW345" s="315">
        <f t="shared" si="153"/>
        <v>0</v>
      </c>
      <c r="BX345" s="322"/>
      <c r="BY345" s="316"/>
    </row>
    <row r="346" spans="1:77" x14ac:dyDescent="0.25">
      <c r="A346" s="326"/>
      <c r="B346" s="307" t="str">
        <f t="shared" si="135"/>
        <v/>
      </c>
      <c r="C346" s="327"/>
      <c r="D346" s="307" t="str">
        <f t="shared" si="136"/>
        <v/>
      </c>
      <c r="E346" s="328"/>
      <c r="F346" s="329"/>
      <c r="G346" s="330" t="s">
        <v>86</v>
      </c>
      <c r="H346" s="308">
        <f t="shared" si="137"/>
        <v>0</v>
      </c>
      <c r="I346" s="323"/>
      <c r="J346" s="323"/>
      <c r="K346" s="309">
        <f t="shared" si="138"/>
        <v>0</v>
      </c>
      <c r="L346" s="328"/>
      <c r="M346" s="328"/>
      <c r="N346" s="328"/>
      <c r="O346" s="328"/>
      <c r="P346" s="331"/>
      <c r="Q346" s="331"/>
      <c r="R346" s="332"/>
      <c r="S346" s="333"/>
      <c r="T346" s="332"/>
      <c r="U346" s="333"/>
      <c r="V346" s="332"/>
      <c r="W346" s="333"/>
      <c r="X346" s="332"/>
      <c r="Y346" s="333"/>
      <c r="Z346" s="309">
        <f t="shared" si="139"/>
        <v>0</v>
      </c>
      <c r="AA346" s="310">
        <f t="shared" si="140"/>
        <v>0</v>
      </c>
      <c r="AB346" s="334"/>
      <c r="AC346" s="311">
        <f t="shared" si="133"/>
        <v>0</v>
      </c>
      <c r="AD346" s="312">
        <f t="shared" si="141"/>
        <v>0</v>
      </c>
      <c r="AE346" s="335"/>
      <c r="AF346" s="312">
        <f t="shared" si="142"/>
        <v>0</v>
      </c>
      <c r="AG346" s="326"/>
      <c r="AH346" s="313">
        <f t="shared" si="143"/>
        <v>0</v>
      </c>
      <c r="AI346" s="336"/>
      <c r="AJ346" s="313">
        <f t="shared" si="144"/>
        <v>0</v>
      </c>
      <c r="AK346" s="326"/>
      <c r="AL346" s="313">
        <f t="shared" si="145"/>
        <v>0</v>
      </c>
      <c r="AM346" s="345"/>
      <c r="AN346" s="313">
        <f t="shared" si="134"/>
        <v>0</v>
      </c>
      <c r="AO346" s="314">
        <f t="shared" si="146"/>
        <v>0</v>
      </c>
      <c r="AP346" s="315">
        <f>IF(OR(AND(B346="GRUP_A1",IF(IFERROR(MATCH(CONCATENATE("I",Tabel!$N$4),inst_performance,0),0)&gt;0,0,1)),B346="Grup_A5",B346="Grup_B1"),0,(AD346+AF346)*0.1)</f>
        <v>0</v>
      </c>
      <c r="AQ346" s="337"/>
      <c r="AR346" s="339"/>
      <c r="AS346" s="339"/>
      <c r="AT346" s="339"/>
      <c r="AU346" s="339"/>
      <c r="AV346" s="339"/>
      <c r="AW346" s="339"/>
      <c r="AX346" s="339"/>
      <c r="AY346" s="339"/>
      <c r="AZ346" s="339"/>
      <c r="BA346" s="339"/>
      <c r="BB346" s="339"/>
      <c r="BC346" s="339"/>
      <c r="BD346" s="339"/>
      <c r="BE346" s="339"/>
      <c r="BF346" s="339"/>
      <c r="BG346" s="315">
        <f t="shared" si="147"/>
        <v>0</v>
      </c>
      <c r="BH346" s="346">
        <f t="shared" si="148"/>
        <v>0</v>
      </c>
      <c r="BI346" s="315">
        <f t="shared" si="149"/>
        <v>0</v>
      </c>
      <c r="BJ346" s="341"/>
      <c r="BK346" s="315">
        <f t="shared" si="150"/>
        <v>0</v>
      </c>
      <c r="BL346" s="315">
        <f t="shared" si="151"/>
        <v>0</v>
      </c>
      <c r="BM346" s="340"/>
      <c r="BN346" s="342"/>
      <c r="BO346" s="343"/>
      <c r="BP346" s="340"/>
      <c r="BQ346" s="344"/>
      <c r="BR346" s="315">
        <f t="shared" si="152"/>
        <v>0</v>
      </c>
      <c r="BS346" s="344"/>
      <c r="BT346" s="344"/>
      <c r="BU346" s="344"/>
      <c r="BV346" s="344"/>
      <c r="BW346" s="315">
        <f t="shared" si="153"/>
        <v>0</v>
      </c>
      <c r="BX346" s="322"/>
      <c r="BY346" s="316"/>
    </row>
    <row r="347" spans="1:77" x14ac:dyDescent="0.25">
      <c r="A347" s="326"/>
      <c r="B347" s="307" t="str">
        <f t="shared" si="135"/>
        <v/>
      </c>
      <c r="C347" s="327"/>
      <c r="D347" s="307" t="str">
        <f t="shared" si="136"/>
        <v/>
      </c>
      <c r="E347" s="328"/>
      <c r="F347" s="329"/>
      <c r="G347" s="330" t="s">
        <v>86</v>
      </c>
      <c r="H347" s="308">
        <f t="shared" si="137"/>
        <v>0</v>
      </c>
      <c r="I347" s="323"/>
      <c r="J347" s="323"/>
      <c r="K347" s="309">
        <f t="shared" si="138"/>
        <v>0</v>
      </c>
      <c r="L347" s="328"/>
      <c r="M347" s="328"/>
      <c r="N347" s="328"/>
      <c r="O347" s="328"/>
      <c r="P347" s="331"/>
      <c r="Q347" s="331"/>
      <c r="R347" s="332"/>
      <c r="S347" s="333"/>
      <c r="T347" s="332"/>
      <c r="U347" s="333"/>
      <c r="V347" s="332"/>
      <c r="W347" s="333"/>
      <c r="X347" s="332"/>
      <c r="Y347" s="333"/>
      <c r="Z347" s="309">
        <f t="shared" si="139"/>
        <v>0</v>
      </c>
      <c r="AA347" s="310">
        <f t="shared" si="140"/>
        <v>0</v>
      </c>
      <c r="AB347" s="334"/>
      <c r="AC347" s="311">
        <f t="shared" si="133"/>
        <v>0</v>
      </c>
      <c r="AD347" s="312">
        <f t="shared" si="141"/>
        <v>0</v>
      </c>
      <c r="AE347" s="335"/>
      <c r="AF347" s="312">
        <f t="shared" si="142"/>
        <v>0</v>
      </c>
      <c r="AG347" s="326"/>
      <c r="AH347" s="313">
        <f t="shared" si="143"/>
        <v>0</v>
      </c>
      <c r="AI347" s="336"/>
      <c r="AJ347" s="313">
        <f t="shared" si="144"/>
        <v>0</v>
      </c>
      <c r="AK347" s="326"/>
      <c r="AL347" s="313">
        <f t="shared" si="145"/>
        <v>0</v>
      </c>
      <c r="AM347" s="345"/>
      <c r="AN347" s="313">
        <f t="shared" si="134"/>
        <v>0</v>
      </c>
      <c r="AO347" s="314">
        <f t="shared" si="146"/>
        <v>0</v>
      </c>
      <c r="AP347" s="315">
        <f>IF(OR(AND(B347="GRUP_A1",IF(IFERROR(MATCH(CONCATENATE("I",Tabel!$N$4),inst_performance,0),0)&gt;0,0,1)),B347="Grup_A5",B347="Grup_B1"),0,(AD347+AF347)*0.1)</f>
        <v>0</v>
      </c>
      <c r="AQ347" s="337"/>
      <c r="AR347" s="339"/>
      <c r="AS347" s="339"/>
      <c r="AT347" s="339"/>
      <c r="AU347" s="339"/>
      <c r="AV347" s="339"/>
      <c r="AW347" s="339"/>
      <c r="AX347" s="339"/>
      <c r="AY347" s="339"/>
      <c r="AZ347" s="339"/>
      <c r="BA347" s="339"/>
      <c r="BB347" s="339"/>
      <c r="BC347" s="339"/>
      <c r="BD347" s="339"/>
      <c r="BE347" s="339"/>
      <c r="BF347" s="339"/>
      <c r="BG347" s="315">
        <f t="shared" si="147"/>
        <v>0</v>
      </c>
      <c r="BH347" s="346">
        <f t="shared" si="148"/>
        <v>0</v>
      </c>
      <c r="BI347" s="315">
        <f t="shared" si="149"/>
        <v>0</v>
      </c>
      <c r="BJ347" s="341"/>
      <c r="BK347" s="315">
        <f t="shared" si="150"/>
        <v>0</v>
      </c>
      <c r="BL347" s="315">
        <f t="shared" si="151"/>
        <v>0</v>
      </c>
      <c r="BM347" s="340"/>
      <c r="BN347" s="342"/>
      <c r="BO347" s="343"/>
      <c r="BP347" s="340"/>
      <c r="BQ347" s="344"/>
      <c r="BR347" s="315">
        <f t="shared" si="152"/>
        <v>0</v>
      </c>
      <c r="BS347" s="344"/>
      <c r="BT347" s="344"/>
      <c r="BU347" s="344"/>
      <c r="BV347" s="344"/>
      <c r="BW347" s="315">
        <f t="shared" si="153"/>
        <v>0</v>
      </c>
      <c r="BX347" s="322"/>
      <c r="BY347" s="316"/>
    </row>
    <row r="348" spans="1:77" x14ac:dyDescent="0.25">
      <c r="A348" s="326"/>
      <c r="B348" s="307" t="str">
        <f t="shared" si="135"/>
        <v/>
      </c>
      <c r="C348" s="327"/>
      <c r="D348" s="307" t="str">
        <f t="shared" si="136"/>
        <v/>
      </c>
      <c r="E348" s="328"/>
      <c r="F348" s="329"/>
      <c r="G348" s="330" t="s">
        <v>86</v>
      </c>
      <c r="H348" s="308">
        <f t="shared" si="137"/>
        <v>0</v>
      </c>
      <c r="I348" s="323"/>
      <c r="J348" s="323"/>
      <c r="K348" s="309">
        <f t="shared" si="138"/>
        <v>0</v>
      </c>
      <c r="L348" s="328"/>
      <c r="M348" s="328"/>
      <c r="N348" s="328"/>
      <c r="O348" s="328"/>
      <c r="P348" s="331"/>
      <c r="Q348" s="331"/>
      <c r="R348" s="332"/>
      <c r="S348" s="333"/>
      <c r="T348" s="332"/>
      <c r="U348" s="333"/>
      <c r="V348" s="332"/>
      <c r="W348" s="333"/>
      <c r="X348" s="332"/>
      <c r="Y348" s="333"/>
      <c r="Z348" s="309">
        <f t="shared" si="139"/>
        <v>0</v>
      </c>
      <c r="AA348" s="310">
        <f t="shared" si="140"/>
        <v>0</v>
      </c>
      <c r="AB348" s="334"/>
      <c r="AC348" s="311">
        <f t="shared" si="133"/>
        <v>0</v>
      </c>
      <c r="AD348" s="312">
        <f t="shared" si="141"/>
        <v>0</v>
      </c>
      <c r="AE348" s="335"/>
      <c r="AF348" s="312">
        <f t="shared" si="142"/>
        <v>0</v>
      </c>
      <c r="AG348" s="326"/>
      <c r="AH348" s="313">
        <f t="shared" si="143"/>
        <v>0</v>
      </c>
      <c r="AI348" s="336"/>
      <c r="AJ348" s="313">
        <f t="shared" si="144"/>
        <v>0</v>
      </c>
      <c r="AK348" s="326"/>
      <c r="AL348" s="313">
        <f t="shared" si="145"/>
        <v>0</v>
      </c>
      <c r="AM348" s="345"/>
      <c r="AN348" s="313">
        <f t="shared" si="134"/>
        <v>0</v>
      </c>
      <c r="AO348" s="314">
        <f t="shared" si="146"/>
        <v>0</v>
      </c>
      <c r="AP348" s="315">
        <f>IF(OR(AND(B348="GRUP_A1",IF(IFERROR(MATCH(CONCATENATE("I",Tabel!$N$4),inst_performance,0),0)&gt;0,0,1)),B348="Grup_A5",B348="Grup_B1"),0,(AD348+AF348)*0.1)</f>
        <v>0</v>
      </c>
      <c r="AQ348" s="337"/>
      <c r="AR348" s="339"/>
      <c r="AS348" s="339"/>
      <c r="AT348" s="339"/>
      <c r="AU348" s="339"/>
      <c r="AV348" s="339"/>
      <c r="AW348" s="339"/>
      <c r="AX348" s="339"/>
      <c r="AY348" s="339"/>
      <c r="AZ348" s="339"/>
      <c r="BA348" s="339"/>
      <c r="BB348" s="339"/>
      <c r="BC348" s="339"/>
      <c r="BD348" s="339"/>
      <c r="BE348" s="339"/>
      <c r="BF348" s="339"/>
      <c r="BG348" s="315">
        <f t="shared" si="147"/>
        <v>0</v>
      </c>
      <c r="BH348" s="346">
        <f t="shared" si="148"/>
        <v>0</v>
      </c>
      <c r="BI348" s="315">
        <f t="shared" si="149"/>
        <v>0</v>
      </c>
      <c r="BJ348" s="341"/>
      <c r="BK348" s="315">
        <f t="shared" si="150"/>
        <v>0</v>
      </c>
      <c r="BL348" s="315">
        <f t="shared" si="151"/>
        <v>0</v>
      </c>
      <c r="BM348" s="340"/>
      <c r="BN348" s="342"/>
      <c r="BO348" s="343"/>
      <c r="BP348" s="340"/>
      <c r="BQ348" s="344"/>
      <c r="BR348" s="315">
        <f t="shared" si="152"/>
        <v>0</v>
      </c>
      <c r="BS348" s="344"/>
      <c r="BT348" s="344"/>
      <c r="BU348" s="344"/>
      <c r="BV348" s="344"/>
      <c r="BW348" s="315">
        <f t="shared" si="153"/>
        <v>0</v>
      </c>
      <c r="BX348" s="322"/>
      <c r="BY348" s="316"/>
    </row>
    <row r="349" spans="1:77" x14ac:dyDescent="0.25">
      <c r="A349" s="326"/>
      <c r="B349" s="307" t="str">
        <f t="shared" si="135"/>
        <v/>
      </c>
      <c r="C349" s="327"/>
      <c r="D349" s="307" t="str">
        <f t="shared" si="136"/>
        <v/>
      </c>
      <c r="E349" s="328"/>
      <c r="F349" s="329"/>
      <c r="G349" s="330" t="s">
        <v>86</v>
      </c>
      <c r="H349" s="308">
        <f t="shared" si="137"/>
        <v>0</v>
      </c>
      <c r="I349" s="323"/>
      <c r="J349" s="323"/>
      <c r="K349" s="309">
        <f t="shared" si="138"/>
        <v>0</v>
      </c>
      <c r="L349" s="328"/>
      <c r="M349" s="328"/>
      <c r="N349" s="328"/>
      <c r="O349" s="328"/>
      <c r="P349" s="331"/>
      <c r="Q349" s="331"/>
      <c r="R349" s="332"/>
      <c r="S349" s="333"/>
      <c r="T349" s="332"/>
      <c r="U349" s="333"/>
      <c r="V349" s="332"/>
      <c r="W349" s="333"/>
      <c r="X349" s="332"/>
      <c r="Y349" s="333"/>
      <c r="Z349" s="309">
        <f t="shared" si="139"/>
        <v>0</v>
      </c>
      <c r="AA349" s="310">
        <f t="shared" si="140"/>
        <v>0</v>
      </c>
      <c r="AB349" s="334"/>
      <c r="AC349" s="311">
        <f t="shared" si="133"/>
        <v>0</v>
      </c>
      <c r="AD349" s="312">
        <f t="shared" si="141"/>
        <v>0</v>
      </c>
      <c r="AE349" s="335"/>
      <c r="AF349" s="312">
        <f t="shared" si="142"/>
        <v>0</v>
      </c>
      <c r="AG349" s="326"/>
      <c r="AH349" s="313">
        <f t="shared" si="143"/>
        <v>0</v>
      </c>
      <c r="AI349" s="336"/>
      <c r="AJ349" s="313">
        <f t="shared" si="144"/>
        <v>0</v>
      </c>
      <c r="AK349" s="326"/>
      <c r="AL349" s="313">
        <f t="shared" si="145"/>
        <v>0</v>
      </c>
      <c r="AM349" s="345"/>
      <c r="AN349" s="313">
        <f t="shared" si="134"/>
        <v>0</v>
      </c>
      <c r="AO349" s="314">
        <f t="shared" si="146"/>
        <v>0</v>
      </c>
      <c r="AP349" s="315">
        <f>IF(OR(AND(B349="GRUP_A1",IF(IFERROR(MATCH(CONCATENATE("I",Tabel!$N$4),inst_performance,0),0)&gt;0,0,1)),B349="Grup_A5",B349="Grup_B1"),0,(AD349+AF349)*0.1)</f>
        <v>0</v>
      </c>
      <c r="AQ349" s="337"/>
      <c r="AR349" s="339"/>
      <c r="AS349" s="339"/>
      <c r="AT349" s="339"/>
      <c r="AU349" s="339"/>
      <c r="AV349" s="339"/>
      <c r="AW349" s="339"/>
      <c r="AX349" s="339"/>
      <c r="AY349" s="339"/>
      <c r="AZ349" s="339"/>
      <c r="BA349" s="339"/>
      <c r="BB349" s="339"/>
      <c r="BC349" s="339"/>
      <c r="BD349" s="339"/>
      <c r="BE349" s="339"/>
      <c r="BF349" s="339"/>
      <c r="BG349" s="315">
        <f t="shared" si="147"/>
        <v>0</v>
      </c>
      <c r="BH349" s="346">
        <f t="shared" si="148"/>
        <v>0</v>
      </c>
      <c r="BI349" s="315">
        <f t="shared" si="149"/>
        <v>0</v>
      </c>
      <c r="BJ349" s="341"/>
      <c r="BK349" s="315">
        <f t="shared" si="150"/>
        <v>0</v>
      </c>
      <c r="BL349" s="315">
        <f t="shared" si="151"/>
        <v>0</v>
      </c>
      <c r="BM349" s="340"/>
      <c r="BN349" s="342"/>
      <c r="BO349" s="343"/>
      <c r="BP349" s="340"/>
      <c r="BQ349" s="344"/>
      <c r="BR349" s="315">
        <f t="shared" si="152"/>
        <v>0</v>
      </c>
      <c r="BS349" s="344"/>
      <c r="BT349" s="344"/>
      <c r="BU349" s="344"/>
      <c r="BV349" s="344"/>
      <c r="BW349" s="315">
        <f t="shared" si="153"/>
        <v>0</v>
      </c>
      <c r="BX349" s="322"/>
      <c r="BY349" s="316"/>
    </row>
    <row r="350" spans="1:77" x14ac:dyDescent="0.25">
      <c r="A350" s="326"/>
      <c r="B350" s="307" t="str">
        <f t="shared" si="135"/>
        <v/>
      </c>
      <c r="C350" s="327"/>
      <c r="D350" s="307" t="str">
        <f t="shared" si="136"/>
        <v/>
      </c>
      <c r="E350" s="328"/>
      <c r="F350" s="329"/>
      <c r="G350" s="330" t="s">
        <v>86</v>
      </c>
      <c r="H350" s="308">
        <f t="shared" si="137"/>
        <v>0</v>
      </c>
      <c r="I350" s="323"/>
      <c r="J350" s="323"/>
      <c r="K350" s="309">
        <f t="shared" si="138"/>
        <v>0</v>
      </c>
      <c r="L350" s="328"/>
      <c r="M350" s="328"/>
      <c r="N350" s="328"/>
      <c r="O350" s="328"/>
      <c r="P350" s="331"/>
      <c r="Q350" s="331"/>
      <c r="R350" s="332"/>
      <c r="S350" s="333"/>
      <c r="T350" s="332"/>
      <c r="U350" s="333"/>
      <c r="V350" s="332"/>
      <c r="W350" s="333"/>
      <c r="X350" s="332"/>
      <c r="Y350" s="333"/>
      <c r="Z350" s="309">
        <f t="shared" si="139"/>
        <v>0</v>
      </c>
      <c r="AA350" s="310">
        <f t="shared" si="140"/>
        <v>0</v>
      </c>
      <c r="AB350" s="334"/>
      <c r="AC350" s="311">
        <f t="shared" si="133"/>
        <v>0</v>
      </c>
      <c r="AD350" s="312">
        <f t="shared" si="141"/>
        <v>0</v>
      </c>
      <c r="AE350" s="335"/>
      <c r="AF350" s="312">
        <f t="shared" si="142"/>
        <v>0</v>
      </c>
      <c r="AG350" s="326"/>
      <c r="AH350" s="313">
        <f t="shared" si="143"/>
        <v>0</v>
      </c>
      <c r="AI350" s="336"/>
      <c r="AJ350" s="313">
        <f t="shared" si="144"/>
        <v>0</v>
      </c>
      <c r="AK350" s="326"/>
      <c r="AL350" s="313">
        <f t="shared" si="145"/>
        <v>0</v>
      </c>
      <c r="AM350" s="345"/>
      <c r="AN350" s="313">
        <f t="shared" si="134"/>
        <v>0</v>
      </c>
      <c r="AO350" s="314">
        <f t="shared" si="146"/>
        <v>0</v>
      </c>
      <c r="AP350" s="315">
        <f>IF(OR(AND(B350="GRUP_A1",IF(IFERROR(MATCH(CONCATENATE("I",Tabel!$N$4),inst_performance,0),0)&gt;0,0,1)),B350="Grup_A5",B350="Grup_B1"),0,(AD350+AF350)*0.1)</f>
        <v>0</v>
      </c>
      <c r="AQ350" s="337"/>
      <c r="AR350" s="339"/>
      <c r="AS350" s="339"/>
      <c r="AT350" s="339"/>
      <c r="AU350" s="339"/>
      <c r="AV350" s="339"/>
      <c r="AW350" s="339"/>
      <c r="AX350" s="339"/>
      <c r="AY350" s="339"/>
      <c r="AZ350" s="339"/>
      <c r="BA350" s="339"/>
      <c r="BB350" s="339"/>
      <c r="BC350" s="339"/>
      <c r="BD350" s="339"/>
      <c r="BE350" s="339"/>
      <c r="BF350" s="339"/>
      <c r="BG350" s="315">
        <f t="shared" si="147"/>
        <v>0</v>
      </c>
      <c r="BH350" s="346">
        <f t="shared" si="148"/>
        <v>0</v>
      </c>
      <c r="BI350" s="315">
        <f t="shared" si="149"/>
        <v>0</v>
      </c>
      <c r="BJ350" s="341"/>
      <c r="BK350" s="315">
        <f t="shared" si="150"/>
        <v>0</v>
      </c>
      <c r="BL350" s="315">
        <f t="shared" si="151"/>
        <v>0</v>
      </c>
      <c r="BM350" s="340"/>
      <c r="BN350" s="342"/>
      <c r="BO350" s="343"/>
      <c r="BP350" s="340"/>
      <c r="BQ350" s="344"/>
      <c r="BR350" s="315">
        <f t="shared" si="152"/>
        <v>0</v>
      </c>
      <c r="BS350" s="344"/>
      <c r="BT350" s="344"/>
      <c r="BU350" s="344"/>
      <c r="BV350" s="344"/>
      <c r="BW350" s="315">
        <f t="shared" si="153"/>
        <v>0</v>
      </c>
      <c r="BX350" s="322"/>
      <c r="BY350" s="316"/>
    </row>
    <row r="351" spans="1:77" x14ac:dyDescent="0.25">
      <c r="A351" s="326"/>
      <c r="B351" s="307" t="str">
        <f t="shared" si="135"/>
        <v/>
      </c>
      <c r="C351" s="327"/>
      <c r="D351" s="307" t="str">
        <f t="shared" si="136"/>
        <v/>
      </c>
      <c r="E351" s="328"/>
      <c r="F351" s="329"/>
      <c r="G351" s="330" t="s">
        <v>86</v>
      </c>
      <c r="H351" s="308">
        <f t="shared" si="137"/>
        <v>0</v>
      </c>
      <c r="I351" s="323"/>
      <c r="J351" s="323"/>
      <c r="K351" s="309">
        <f t="shared" si="138"/>
        <v>0</v>
      </c>
      <c r="L351" s="328"/>
      <c r="M351" s="328"/>
      <c r="N351" s="328"/>
      <c r="O351" s="328"/>
      <c r="P351" s="331"/>
      <c r="Q351" s="331"/>
      <c r="R351" s="332"/>
      <c r="S351" s="333"/>
      <c r="T351" s="332"/>
      <c r="U351" s="333"/>
      <c r="V351" s="332"/>
      <c r="W351" s="333"/>
      <c r="X351" s="332"/>
      <c r="Y351" s="333"/>
      <c r="Z351" s="309">
        <f t="shared" si="139"/>
        <v>0</v>
      </c>
      <c r="AA351" s="310">
        <f t="shared" si="140"/>
        <v>0</v>
      </c>
      <c r="AB351" s="334"/>
      <c r="AC351" s="311">
        <f t="shared" si="133"/>
        <v>0</v>
      </c>
      <c r="AD351" s="312">
        <f t="shared" si="141"/>
        <v>0</v>
      </c>
      <c r="AE351" s="335"/>
      <c r="AF351" s="312">
        <f t="shared" si="142"/>
        <v>0</v>
      </c>
      <c r="AG351" s="326"/>
      <c r="AH351" s="313">
        <f t="shared" si="143"/>
        <v>0</v>
      </c>
      <c r="AI351" s="336"/>
      <c r="AJ351" s="313">
        <f t="shared" si="144"/>
        <v>0</v>
      </c>
      <c r="AK351" s="326"/>
      <c r="AL351" s="313">
        <f t="shared" si="145"/>
        <v>0</v>
      </c>
      <c r="AM351" s="345"/>
      <c r="AN351" s="313">
        <f t="shared" si="134"/>
        <v>0</v>
      </c>
      <c r="AO351" s="314">
        <f t="shared" si="146"/>
        <v>0</v>
      </c>
      <c r="AP351" s="315">
        <f>IF(OR(AND(B351="GRUP_A1",IF(IFERROR(MATCH(CONCATENATE("I",Tabel!$N$4),inst_performance,0),0)&gt;0,0,1)),B351="Grup_A5",B351="Grup_B1"),0,(AD351+AF351)*0.1)</f>
        <v>0</v>
      </c>
      <c r="AQ351" s="337"/>
      <c r="AR351" s="339"/>
      <c r="AS351" s="339"/>
      <c r="AT351" s="339"/>
      <c r="AU351" s="339"/>
      <c r="AV351" s="339"/>
      <c r="AW351" s="339"/>
      <c r="AX351" s="339"/>
      <c r="AY351" s="339"/>
      <c r="AZ351" s="339"/>
      <c r="BA351" s="339"/>
      <c r="BB351" s="339"/>
      <c r="BC351" s="339"/>
      <c r="BD351" s="339"/>
      <c r="BE351" s="339"/>
      <c r="BF351" s="339"/>
      <c r="BG351" s="315">
        <f t="shared" si="147"/>
        <v>0</v>
      </c>
      <c r="BH351" s="346">
        <f t="shared" si="148"/>
        <v>0</v>
      </c>
      <c r="BI351" s="315">
        <f t="shared" si="149"/>
        <v>0</v>
      </c>
      <c r="BJ351" s="341"/>
      <c r="BK351" s="315">
        <f t="shared" si="150"/>
        <v>0</v>
      </c>
      <c r="BL351" s="315">
        <f t="shared" si="151"/>
        <v>0</v>
      </c>
      <c r="BM351" s="340"/>
      <c r="BN351" s="342"/>
      <c r="BO351" s="343"/>
      <c r="BP351" s="340"/>
      <c r="BQ351" s="344"/>
      <c r="BR351" s="315">
        <f t="shared" si="152"/>
        <v>0</v>
      </c>
      <c r="BS351" s="344"/>
      <c r="BT351" s="344"/>
      <c r="BU351" s="344"/>
      <c r="BV351" s="344"/>
      <c r="BW351" s="315">
        <f t="shared" si="153"/>
        <v>0</v>
      </c>
      <c r="BX351" s="322"/>
      <c r="BY351" s="316"/>
    </row>
    <row r="352" spans="1:77" x14ac:dyDescent="0.25">
      <c r="A352" s="326"/>
      <c r="B352" s="307" t="str">
        <f t="shared" si="135"/>
        <v/>
      </c>
      <c r="C352" s="327"/>
      <c r="D352" s="307" t="str">
        <f t="shared" si="136"/>
        <v/>
      </c>
      <c r="E352" s="328"/>
      <c r="F352" s="329"/>
      <c r="G352" s="330" t="s">
        <v>86</v>
      </c>
      <c r="H352" s="308">
        <f t="shared" si="137"/>
        <v>0</v>
      </c>
      <c r="I352" s="323"/>
      <c r="J352" s="323"/>
      <c r="K352" s="309">
        <f t="shared" si="138"/>
        <v>0</v>
      </c>
      <c r="L352" s="328"/>
      <c r="M352" s="328"/>
      <c r="N352" s="328"/>
      <c r="O352" s="328"/>
      <c r="P352" s="331"/>
      <c r="Q352" s="331"/>
      <c r="R352" s="332"/>
      <c r="S352" s="333"/>
      <c r="T352" s="332"/>
      <c r="U352" s="333"/>
      <c r="V352" s="332"/>
      <c r="W352" s="333"/>
      <c r="X352" s="332"/>
      <c r="Y352" s="333"/>
      <c r="Z352" s="309">
        <f t="shared" si="139"/>
        <v>0</v>
      </c>
      <c r="AA352" s="310">
        <f t="shared" si="140"/>
        <v>0</v>
      </c>
      <c r="AB352" s="334"/>
      <c r="AC352" s="311">
        <f t="shared" si="133"/>
        <v>0</v>
      </c>
      <c r="AD352" s="312">
        <f t="shared" si="141"/>
        <v>0</v>
      </c>
      <c r="AE352" s="335"/>
      <c r="AF352" s="312">
        <f t="shared" si="142"/>
        <v>0</v>
      </c>
      <c r="AG352" s="326"/>
      <c r="AH352" s="313">
        <f t="shared" si="143"/>
        <v>0</v>
      </c>
      <c r="AI352" s="336"/>
      <c r="AJ352" s="313">
        <f t="shared" si="144"/>
        <v>0</v>
      </c>
      <c r="AK352" s="326"/>
      <c r="AL352" s="313">
        <f t="shared" si="145"/>
        <v>0</v>
      </c>
      <c r="AM352" s="345"/>
      <c r="AN352" s="313">
        <f t="shared" si="134"/>
        <v>0</v>
      </c>
      <c r="AO352" s="314">
        <f t="shared" si="146"/>
        <v>0</v>
      </c>
      <c r="AP352" s="315">
        <f>IF(OR(AND(B352="GRUP_A1",IF(IFERROR(MATCH(CONCATENATE("I",Tabel!$N$4),inst_performance,0),0)&gt;0,0,1)),B352="Grup_A5",B352="Grup_B1"),0,(AD352+AF352)*0.1)</f>
        <v>0</v>
      </c>
      <c r="AQ352" s="337"/>
      <c r="AR352" s="339"/>
      <c r="AS352" s="339"/>
      <c r="AT352" s="339"/>
      <c r="AU352" s="339"/>
      <c r="AV352" s="339"/>
      <c r="AW352" s="339"/>
      <c r="AX352" s="339"/>
      <c r="AY352" s="339"/>
      <c r="AZ352" s="339"/>
      <c r="BA352" s="339"/>
      <c r="BB352" s="339"/>
      <c r="BC352" s="339"/>
      <c r="BD352" s="339"/>
      <c r="BE352" s="339"/>
      <c r="BF352" s="339"/>
      <c r="BG352" s="315">
        <f t="shared" si="147"/>
        <v>0</v>
      </c>
      <c r="BH352" s="346">
        <f t="shared" si="148"/>
        <v>0</v>
      </c>
      <c r="BI352" s="315">
        <f t="shared" si="149"/>
        <v>0</v>
      </c>
      <c r="BJ352" s="341"/>
      <c r="BK352" s="315">
        <f t="shared" si="150"/>
        <v>0</v>
      </c>
      <c r="BL352" s="315">
        <f t="shared" si="151"/>
        <v>0</v>
      </c>
      <c r="BM352" s="340"/>
      <c r="BN352" s="342"/>
      <c r="BO352" s="343"/>
      <c r="BP352" s="340"/>
      <c r="BQ352" s="344"/>
      <c r="BR352" s="315">
        <f t="shared" si="152"/>
        <v>0</v>
      </c>
      <c r="BS352" s="344"/>
      <c r="BT352" s="344"/>
      <c r="BU352" s="344"/>
      <c r="BV352" s="344"/>
      <c r="BW352" s="315">
        <f t="shared" si="153"/>
        <v>0</v>
      </c>
      <c r="BX352" s="322"/>
      <c r="BY352" s="316"/>
    </row>
    <row r="353" spans="1:77" x14ac:dyDescent="0.25">
      <c r="A353" s="326"/>
      <c r="B353" s="307" t="str">
        <f t="shared" si="135"/>
        <v/>
      </c>
      <c r="C353" s="327"/>
      <c r="D353" s="307" t="str">
        <f t="shared" si="136"/>
        <v/>
      </c>
      <c r="E353" s="328"/>
      <c r="F353" s="329"/>
      <c r="G353" s="330" t="s">
        <v>86</v>
      </c>
      <c r="H353" s="308">
        <f t="shared" si="137"/>
        <v>0</v>
      </c>
      <c r="I353" s="323"/>
      <c r="J353" s="323"/>
      <c r="K353" s="309">
        <f t="shared" si="138"/>
        <v>0</v>
      </c>
      <c r="L353" s="328"/>
      <c r="M353" s="328"/>
      <c r="N353" s="328"/>
      <c r="O353" s="328"/>
      <c r="P353" s="331"/>
      <c r="Q353" s="331"/>
      <c r="R353" s="332"/>
      <c r="S353" s="333"/>
      <c r="T353" s="332"/>
      <c r="U353" s="333"/>
      <c r="V353" s="332"/>
      <c r="W353" s="333"/>
      <c r="X353" s="332"/>
      <c r="Y353" s="333"/>
      <c r="Z353" s="309">
        <f t="shared" si="139"/>
        <v>0</v>
      </c>
      <c r="AA353" s="310">
        <f t="shared" si="140"/>
        <v>0</v>
      </c>
      <c r="AB353" s="334"/>
      <c r="AC353" s="311">
        <f t="shared" si="133"/>
        <v>0</v>
      </c>
      <c r="AD353" s="312">
        <f t="shared" si="141"/>
        <v>0</v>
      </c>
      <c r="AE353" s="335"/>
      <c r="AF353" s="312">
        <f t="shared" si="142"/>
        <v>0</v>
      </c>
      <c r="AG353" s="326"/>
      <c r="AH353" s="313">
        <f t="shared" si="143"/>
        <v>0</v>
      </c>
      <c r="AI353" s="336"/>
      <c r="AJ353" s="313">
        <f t="shared" si="144"/>
        <v>0</v>
      </c>
      <c r="AK353" s="326"/>
      <c r="AL353" s="313">
        <f t="shared" si="145"/>
        <v>0</v>
      </c>
      <c r="AM353" s="345"/>
      <c r="AN353" s="313">
        <f t="shared" si="134"/>
        <v>0</v>
      </c>
      <c r="AO353" s="314">
        <f t="shared" si="146"/>
        <v>0</v>
      </c>
      <c r="AP353" s="315">
        <f>IF(OR(AND(B353="GRUP_A1",IF(IFERROR(MATCH(CONCATENATE("I",Tabel!$N$4),inst_performance,0),0)&gt;0,0,1)),B353="Grup_A5",B353="Grup_B1"),0,(AD353+AF353)*0.1)</f>
        <v>0</v>
      </c>
      <c r="AQ353" s="337"/>
      <c r="AR353" s="339"/>
      <c r="AS353" s="339"/>
      <c r="AT353" s="339"/>
      <c r="AU353" s="339"/>
      <c r="AV353" s="339"/>
      <c r="AW353" s="339"/>
      <c r="AX353" s="339"/>
      <c r="AY353" s="339"/>
      <c r="AZ353" s="339"/>
      <c r="BA353" s="339"/>
      <c r="BB353" s="339"/>
      <c r="BC353" s="339"/>
      <c r="BD353" s="339"/>
      <c r="BE353" s="339"/>
      <c r="BF353" s="339"/>
      <c r="BG353" s="315">
        <f t="shared" si="147"/>
        <v>0</v>
      </c>
      <c r="BH353" s="346">
        <f t="shared" si="148"/>
        <v>0</v>
      </c>
      <c r="BI353" s="315">
        <f t="shared" si="149"/>
        <v>0</v>
      </c>
      <c r="BJ353" s="341"/>
      <c r="BK353" s="315">
        <f t="shared" si="150"/>
        <v>0</v>
      </c>
      <c r="BL353" s="315">
        <f t="shared" si="151"/>
        <v>0</v>
      </c>
      <c r="BM353" s="340"/>
      <c r="BN353" s="342"/>
      <c r="BO353" s="343"/>
      <c r="BP353" s="340"/>
      <c r="BQ353" s="344"/>
      <c r="BR353" s="315">
        <f t="shared" si="152"/>
        <v>0</v>
      </c>
      <c r="BS353" s="344"/>
      <c r="BT353" s="344"/>
      <c r="BU353" s="344"/>
      <c r="BV353" s="344"/>
      <c r="BW353" s="315">
        <f t="shared" si="153"/>
        <v>0</v>
      </c>
      <c r="BX353" s="322"/>
      <c r="BY353" s="316"/>
    </row>
    <row r="354" spans="1:77" x14ac:dyDescent="0.25">
      <c r="A354" s="326"/>
      <c r="B354" s="307" t="str">
        <f t="shared" si="135"/>
        <v/>
      </c>
      <c r="C354" s="327"/>
      <c r="D354" s="307" t="str">
        <f t="shared" si="136"/>
        <v/>
      </c>
      <c r="E354" s="328"/>
      <c r="F354" s="329"/>
      <c r="G354" s="330" t="s">
        <v>86</v>
      </c>
      <c r="H354" s="308">
        <f t="shared" si="137"/>
        <v>0</v>
      </c>
      <c r="I354" s="323"/>
      <c r="J354" s="323"/>
      <c r="K354" s="309">
        <f t="shared" si="138"/>
        <v>0</v>
      </c>
      <c r="L354" s="328"/>
      <c r="M354" s="328"/>
      <c r="N354" s="328"/>
      <c r="O354" s="328"/>
      <c r="P354" s="331"/>
      <c r="Q354" s="331"/>
      <c r="R354" s="332"/>
      <c r="S354" s="333"/>
      <c r="T354" s="332"/>
      <c r="U354" s="333"/>
      <c r="V354" s="332"/>
      <c r="W354" s="333"/>
      <c r="X354" s="332"/>
      <c r="Y354" s="333"/>
      <c r="Z354" s="309">
        <f t="shared" si="139"/>
        <v>0</v>
      </c>
      <c r="AA354" s="310">
        <f t="shared" si="140"/>
        <v>0</v>
      </c>
      <c r="AB354" s="334"/>
      <c r="AC354" s="311">
        <f t="shared" si="133"/>
        <v>0</v>
      </c>
      <c r="AD354" s="312">
        <f t="shared" si="141"/>
        <v>0</v>
      </c>
      <c r="AE354" s="335"/>
      <c r="AF354" s="312">
        <f t="shared" si="142"/>
        <v>0</v>
      </c>
      <c r="AG354" s="326"/>
      <c r="AH354" s="313">
        <f t="shared" si="143"/>
        <v>0</v>
      </c>
      <c r="AI354" s="336"/>
      <c r="AJ354" s="313">
        <f t="shared" si="144"/>
        <v>0</v>
      </c>
      <c r="AK354" s="326"/>
      <c r="AL354" s="313">
        <f t="shared" si="145"/>
        <v>0</v>
      </c>
      <c r="AM354" s="345"/>
      <c r="AN354" s="313">
        <f t="shared" si="134"/>
        <v>0</v>
      </c>
      <c r="AO354" s="314">
        <f t="shared" si="146"/>
        <v>0</v>
      </c>
      <c r="AP354" s="315">
        <f>IF(OR(AND(B354="GRUP_A1",IF(IFERROR(MATCH(CONCATENATE("I",Tabel!$N$4),inst_performance,0),0)&gt;0,0,1)),B354="Grup_A5",B354="Grup_B1"),0,(AD354+AF354)*0.1)</f>
        <v>0</v>
      </c>
      <c r="AQ354" s="337"/>
      <c r="AR354" s="339"/>
      <c r="AS354" s="339"/>
      <c r="AT354" s="339"/>
      <c r="AU354" s="339"/>
      <c r="AV354" s="339"/>
      <c r="AW354" s="339"/>
      <c r="AX354" s="339"/>
      <c r="AY354" s="339"/>
      <c r="AZ354" s="339"/>
      <c r="BA354" s="339"/>
      <c r="BB354" s="339"/>
      <c r="BC354" s="339"/>
      <c r="BD354" s="339"/>
      <c r="BE354" s="339"/>
      <c r="BF354" s="339"/>
      <c r="BG354" s="315">
        <f t="shared" si="147"/>
        <v>0</v>
      </c>
      <c r="BH354" s="346">
        <f t="shared" si="148"/>
        <v>0</v>
      </c>
      <c r="BI354" s="315">
        <f t="shared" si="149"/>
        <v>0</v>
      </c>
      <c r="BJ354" s="341"/>
      <c r="BK354" s="315">
        <f t="shared" si="150"/>
        <v>0</v>
      </c>
      <c r="BL354" s="315">
        <f t="shared" si="151"/>
        <v>0</v>
      </c>
      <c r="BM354" s="340"/>
      <c r="BN354" s="342"/>
      <c r="BO354" s="343"/>
      <c r="BP354" s="340"/>
      <c r="BQ354" s="344"/>
      <c r="BR354" s="315">
        <f t="shared" si="152"/>
        <v>0</v>
      </c>
      <c r="BS354" s="344"/>
      <c r="BT354" s="344"/>
      <c r="BU354" s="344"/>
      <c r="BV354" s="344"/>
      <c r="BW354" s="315">
        <f t="shared" si="153"/>
        <v>0</v>
      </c>
      <c r="BX354" s="322"/>
      <c r="BY354" s="316"/>
    </row>
    <row r="355" spans="1:77" x14ac:dyDescent="0.25">
      <c r="A355" s="326"/>
      <c r="B355" s="307" t="str">
        <f t="shared" si="135"/>
        <v/>
      </c>
      <c r="C355" s="327"/>
      <c r="D355" s="307" t="str">
        <f t="shared" si="136"/>
        <v/>
      </c>
      <c r="E355" s="328"/>
      <c r="F355" s="329"/>
      <c r="G355" s="330" t="s">
        <v>86</v>
      </c>
      <c r="H355" s="308">
        <f t="shared" si="137"/>
        <v>0</v>
      </c>
      <c r="I355" s="323"/>
      <c r="J355" s="323"/>
      <c r="K355" s="309">
        <f t="shared" si="138"/>
        <v>0</v>
      </c>
      <c r="L355" s="328"/>
      <c r="M355" s="328"/>
      <c r="N355" s="328"/>
      <c r="O355" s="328"/>
      <c r="P355" s="331"/>
      <c r="Q355" s="331"/>
      <c r="R355" s="332"/>
      <c r="S355" s="333"/>
      <c r="T355" s="332"/>
      <c r="U355" s="333"/>
      <c r="V355" s="332"/>
      <c r="W355" s="333"/>
      <c r="X355" s="332"/>
      <c r="Y355" s="333"/>
      <c r="Z355" s="309">
        <f t="shared" si="139"/>
        <v>0</v>
      </c>
      <c r="AA355" s="310">
        <f t="shared" si="140"/>
        <v>0</v>
      </c>
      <c r="AB355" s="334"/>
      <c r="AC355" s="311">
        <f t="shared" si="133"/>
        <v>0</v>
      </c>
      <c r="AD355" s="312">
        <f t="shared" si="141"/>
        <v>0</v>
      </c>
      <c r="AE355" s="335"/>
      <c r="AF355" s="312">
        <f t="shared" si="142"/>
        <v>0</v>
      </c>
      <c r="AG355" s="326"/>
      <c r="AH355" s="313">
        <f t="shared" si="143"/>
        <v>0</v>
      </c>
      <c r="AI355" s="336"/>
      <c r="AJ355" s="313">
        <f t="shared" si="144"/>
        <v>0</v>
      </c>
      <c r="AK355" s="326"/>
      <c r="AL355" s="313">
        <f t="shared" si="145"/>
        <v>0</v>
      </c>
      <c r="AM355" s="345"/>
      <c r="AN355" s="313">
        <f t="shared" si="134"/>
        <v>0</v>
      </c>
      <c r="AO355" s="314">
        <f t="shared" si="146"/>
        <v>0</v>
      </c>
      <c r="AP355" s="315">
        <f>IF(OR(AND(B355="GRUP_A1",IF(IFERROR(MATCH(CONCATENATE("I",Tabel!$N$4),inst_performance,0),0)&gt;0,0,1)),B355="Grup_A5",B355="Grup_B1"),0,(AD355+AF355)*0.1)</f>
        <v>0</v>
      </c>
      <c r="AQ355" s="337"/>
      <c r="AR355" s="339"/>
      <c r="AS355" s="339"/>
      <c r="AT355" s="339"/>
      <c r="AU355" s="339"/>
      <c r="AV355" s="339"/>
      <c r="AW355" s="339"/>
      <c r="AX355" s="339"/>
      <c r="AY355" s="339"/>
      <c r="AZ355" s="339"/>
      <c r="BA355" s="339"/>
      <c r="BB355" s="339"/>
      <c r="BC355" s="339"/>
      <c r="BD355" s="339"/>
      <c r="BE355" s="339"/>
      <c r="BF355" s="339"/>
      <c r="BG355" s="315">
        <f t="shared" si="147"/>
        <v>0</v>
      </c>
      <c r="BH355" s="346">
        <f t="shared" si="148"/>
        <v>0</v>
      </c>
      <c r="BI355" s="315">
        <f t="shared" si="149"/>
        <v>0</v>
      </c>
      <c r="BJ355" s="341"/>
      <c r="BK355" s="315">
        <f t="shared" si="150"/>
        <v>0</v>
      </c>
      <c r="BL355" s="315">
        <f t="shared" si="151"/>
        <v>0</v>
      </c>
      <c r="BM355" s="340"/>
      <c r="BN355" s="342"/>
      <c r="BO355" s="343"/>
      <c r="BP355" s="340"/>
      <c r="BQ355" s="344"/>
      <c r="BR355" s="315">
        <f t="shared" si="152"/>
        <v>0</v>
      </c>
      <c r="BS355" s="344"/>
      <c r="BT355" s="344"/>
      <c r="BU355" s="344"/>
      <c r="BV355" s="344"/>
      <c r="BW355" s="315">
        <f t="shared" si="153"/>
        <v>0</v>
      </c>
      <c r="BX355" s="322"/>
      <c r="BY355" s="316"/>
    </row>
    <row r="356" spans="1:77" x14ac:dyDescent="0.25">
      <c r="A356" s="326"/>
      <c r="B356" s="307" t="str">
        <f t="shared" si="135"/>
        <v/>
      </c>
      <c r="C356" s="327"/>
      <c r="D356" s="307" t="str">
        <f t="shared" si="136"/>
        <v/>
      </c>
      <c r="E356" s="328"/>
      <c r="F356" s="329"/>
      <c r="G356" s="330" t="s">
        <v>86</v>
      </c>
      <c r="H356" s="308">
        <f t="shared" si="137"/>
        <v>0</v>
      </c>
      <c r="I356" s="323"/>
      <c r="J356" s="323"/>
      <c r="K356" s="309">
        <f t="shared" si="138"/>
        <v>0</v>
      </c>
      <c r="L356" s="328"/>
      <c r="M356" s="328"/>
      <c r="N356" s="328"/>
      <c r="O356" s="328"/>
      <c r="P356" s="331"/>
      <c r="Q356" s="331"/>
      <c r="R356" s="332"/>
      <c r="S356" s="333"/>
      <c r="T356" s="332"/>
      <c r="U356" s="333"/>
      <c r="V356" s="332"/>
      <c r="W356" s="333"/>
      <c r="X356" s="332"/>
      <c r="Y356" s="333"/>
      <c r="Z356" s="309">
        <f t="shared" si="139"/>
        <v>0</v>
      </c>
      <c r="AA356" s="310">
        <f t="shared" si="140"/>
        <v>0</v>
      </c>
      <c r="AB356" s="334"/>
      <c r="AC356" s="311">
        <f t="shared" si="133"/>
        <v>0</v>
      </c>
      <c r="AD356" s="312">
        <f t="shared" si="141"/>
        <v>0</v>
      </c>
      <c r="AE356" s="335"/>
      <c r="AF356" s="312">
        <f t="shared" si="142"/>
        <v>0</v>
      </c>
      <c r="AG356" s="326"/>
      <c r="AH356" s="313">
        <f t="shared" si="143"/>
        <v>0</v>
      </c>
      <c r="AI356" s="336"/>
      <c r="AJ356" s="313">
        <f t="shared" si="144"/>
        <v>0</v>
      </c>
      <c r="AK356" s="326"/>
      <c r="AL356" s="313">
        <f t="shared" si="145"/>
        <v>0</v>
      </c>
      <c r="AM356" s="345"/>
      <c r="AN356" s="313">
        <f t="shared" si="134"/>
        <v>0</v>
      </c>
      <c r="AO356" s="314">
        <f t="shared" si="146"/>
        <v>0</v>
      </c>
      <c r="AP356" s="315">
        <f>IF(OR(AND(B356="GRUP_A1",IF(IFERROR(MATCH(CONCATENATE("I",Tabel!$N$4),inst_performance,0),0)&gt;0,0,1)),B356="Grup_A5",B356="Grup_B1"),0,(AD356+AF356)*0.1)</f>
        <v>0</v>
      </c>
      <c r="AQ356" s="337"/>
      <c r="AR356" s="339"/>
      <c r="AS356" s="339"/>
      <c r="AT356" s="339"/>
      <c r="AU356" s="339"/>
      <c r="AV356" s="339"/>
      <c r="AW356" s="339"/>
      <c r="AX356" s="339"/>
      <c r="AY356" s="339"/>
      <c r="AZ356" s="339"/>
      <c r="BA356" s="339"/>
      <c r="BB356" s="339"/>
      <c r="BC356" s="339"/>
      <c r="BD356" s="339"/>
      <c r="BE356" s="339"/>
      <c r="BF356" s="339"/>
      <c r="BG356" s="315">
        <f t="shared" si="147"/>
        <v>0</v>
      </c>
      <c r="BH356" s="346">
        <f t="shared" si="148"/>
        <v>0</v>
      </c>
      <c r="BI356" s="315">
        <f t="shared" si="149"/>
        <v>0</v>
      </c>
      <c r="BJ356" s="341"/>
      <c r="BK356" s="315">
        <f t="shared" si="150"/>
        <v>0</v>
      </c>
      <c r="BL356" s="315">
        <f t="shared" si="151"/>
        <v>0</v>
      </c>
      <c r="BM356" s="340"/>
      <c r="BN356" s="342"/>
      <c r="BO356" s="343"/>
      <c r="BP356" s="340"/>
      <c r="BQ356" s="344"/>
      <c r="BR356" s="315">
        <f t="shared" si="152"/>
        <v>0</v>
      </c>
      <c r="BS356" s="344"/>
      <c r="BT356" s="344"/>
      <c r="BU356" s="344"/>
      <c r="BV356" s="344"/>
      <c r="BW356" s="315">
        <f t="shared" si="153"/>
        <v>0</v>
      </c>
      <c r="BX356" s="322"/>
      <c r="BY356" s="316"/>
    </row>
    <row r="357" spans="1:77" x14ac:dyDescent="0.25">
      <c r="A357" s="326"/>
      <c r="B357" s="307" t="str">
        <f t="shared" si="135"/>
        <v/>
      </c>
      <c r="C357" s="327"/>
      <c r="D357" s="307" t="str">
        <f t="shared" si="136"/>
        <v/>
      </c>
      <c r="E357" s="328"/>
      <c r="F357" s="329"/>
      <c r="G357" s="330" t="s">
        <v>86</v>
      </c>
      <c r="H357" s="308">
        <f t="shared" si="137"/>
        <v>0</v>
      </c>
      <c r="I357" s="323"/>
      <c r="J357" s="323"/>
      <c r="K357" s="309">
        <f t="shared" si="138"/>
        <v>0</v>
      </c>
      <c r="L357" s="328"/>
      <c r="M357" s="328"/>
      <c r="N357" s="328"/>
      <c r="O357" s="328"/>
      <c r="P357" s="331"/>
      <c r="Q357" s="331"/>
      <c r="R357" s="332"/>
      <c r="S357" s="333"/>
      <c r="T357" s="332"/>
      <c r="U357" s="333"/>
      <c r="V357" s="332"/>
      <c r="W357" s="333"/>
      <c r="X357" s="332"/>
      <c r="Y357" s="333"/>
      <c r="Z357" s="309">
        <f t="shared" si="139"/>
        <v>0</v>
      </c>
      <c r="AA357" s="310">
        <f t="shared" si="140"/>
        <v>0</v>
      </c>
      <c r="AB357" s="334"/>
      <c r="AC357" s="311">
        <f t="shared" si="133"/>
        <v>0</v>
      </c>
      <c r="AD357" s="312">
        <f t="shared" si="141"/>
        <v>0</v>
      </c>
      <c r="AE357" s="335"/>
      <c r="AF357" s="312">
        <f t="shared" si="142"/>
        <v>0</v>
      </c>
      <c r="AG357" s="326"/>
      <c r="AH357" s="313">
        <f t="shared" si="143"/>
        <v>0</v>
      </c>
      <c r="AI357" s="336"/>
      <c r="AJ357" s="313">
        <f t="shared" si="144"/>
        <v>0</v>
      </c>
      <c r="AK357" s="326"/>
      <c r="AL357" s="313">
        <f t="shared" si="145"/>
        <v>0</v>
      </c>
      <c r="AM357" s="345"/>
      <c r="AN357" s="313">
        <f t="shared" si="134"/>
        <v>0</v>
      </c>
      <c r="AO357" s="314">
        <f t="shared" si="146"/>
        <v>0</v>
      </c>
      <c r="AP357" s="315">
        <f>IF(OR(AND(B357="GRUP_A1",IF(IFERROR(MATCH(CONCATENATE("I",Tabel!$N$4),inst_performance,0),0)&gt;0,0,1)),B357="Grup_A5",B357="Grup_B1"),0,(AD357+AF357)*0.1)</f>
        <v>0</v>
      </c>
      <c r="AQ357" s="337"/>
      <c r="AR357" s="339"/>
      <c r="AS357" s="339"/>
      <c r="AT357" s="339"/>
      <c r="AU357" s="339"/>
      <c r="AV357" s="339"/>
      <c r="AW357" s="339"/>
      <c r="AX357" s="339"/>
      <c r="AY357" s="339"/>
      <c r="AZ357" s="339"/>
      <c r="BA357" s="339"/>
      <c r="BB357" s="339"/>
      <c r="BC357" s="339"/>
      <c r="BD357" s="339"/>
      <c r="BE357" s="339"/>
      <c r="BF357" s="339"/>
      <c r="BG357" s="315">
        <f t="shared" si="147"/>
        <v>0</v>
      </c>
      <c r="BH357" s="346">
        <f t="shared" si="148"/>
        <v>0</v>
      </c>
      <c r="BI357" s="315">
        <f t="shared" si="149"/>
        <v>0</v>
      </c>
      <c r="BJ357" s="341"/>
      <c r="BK357" s="315">
        <f t="shared" si="150"/>
        <v>0</v>
      </c>
      <c r="BL357" s="315">
        <f t="shared" si="151"/>
        <v>0</v>
      </c>
      <c r="BM357" s="340"/>
      <c r="BN357" s="342"/>
      <c r="BO357" s="343"/>
      <c r="BP357" s="340"/>
      <c r="BQ357" s="344"/>
      <c r="BR357" s="315">
        <f t="shared" si="152"/>
        <v>0</v>
      </c>
      <c r="BS357" s="344"/>
      <c r="BT357" s="344"/>
      <c r="BU357" s="344"/>
      <c r="BV357" s="344"/>
      <c r="BW357" s="315">
        <f t="shared" si="153"/>
        <v>0</v>
      </c>
      <c r="BX357" s="322"/>
      <c r="BY357" s="316"/>
    </row>
    <row r="358" spans="1:77" x14ac:dyDescent="0.25">
      <c r="A358" s="326"/>
      <c r="B358" s="307" t="str">
        <f t="shared" si="135"/>
        <v/>
      </c>
      <c r="C358" s="327"/>
      <c r="D358" s="307" t="str">
        <f t="shared" si="136"/>
        <v/>
      </c>
      <c r="E358" s="328"/>
      <c r="F358" s="329"/>
      <c r="G358" s="330" t="s">
        <v>86</v>
      </c>
      <c r="H358" s="308">
        <f t="shared" si="137"/>
        <v>0</v>
      </c>
      <c r="I358" s="323"/>
      <c r="J358" s="323"/>
      <c r="K358" s="309">
        <f t="shared" si="138"/>
        <v>0</v>
      </c>
      <c r="L358" s="328"/>
      <c r="M358" s="328"/>
      <c r="N358" s="328"/>
      <c r="O358" s="328"/>
      <c r="P358" s="331"/>
      <c r="Q358" s="331"/>
      <c r="R358" s="332"/>
      <c r="S358" s="333"/>
      <c r="T358" s="332"/>
      <c r="U358" s="333"/>
      <c r="V358" s="332"/>
      <c r="W358" s="333"/>
      <c r="X358" s="332"/>
      <c r="Y358" s="333"/>
      <c r="Z358" s="309">
        <f t="shared" si="139"/>
        <v>0</v>
      </c>
      <c r="AA358" s="310">
        <f t="shared" si="140"/>
        <v>0</v>
      </c>
      <c r="AB358" s="334"/>
      <c r="AC358" s="311">
        <f t="shared" si="133"/>
        <v>0</v>
      </c>
      <c r="AD358" s="312">
        <f t="shared" si="141"/>
        <v>0</v>
      </c>
      <c r="AE358" s="335"/>
      <c r="AF358" s="312">
        <f t="shared" si="142"/>
        <v>0</v>
      </c>
      <c r="AG358" s="326"/>
      <c r="AH358" s="313">
        <f t="shared" si="143"/>
        <v>0</v>
      </c>
      <c r="AI358" s="336"/>
      <c r="AJ358" s="313">
        <f t="shared" si="144"/>
        <v>0</v>
      </c>
      <c r="AK358" s="326"/>
      <c r="AL358" s="313">
        <f t="shared" si="145"/>
        <v>0</v>
      </c>
      <c r="AM358" s="345"/>
      <c r="AN358" s="313">
        <f t="shared" si="134"/>
        <v>0</v>
      </c>
      <c r="AO358" s="314">
        <f t="shared" si="146"/>
        <v>0</v>
      </c>
      <c r="AP358" s="315">
        <f>IF(OR(AND(B358="GRUP_A1",IF(IFERROR(MATCH(CONCATENATE("I",Tabel!$N$4),inst_performance,0),0)&gt;0,0,1)),B358="Grup_A5",B358="Grup_B1"),0,(AD358+AF358)*0.1)</f>
        <v>0</v>
      </c>
      <c r="AQ358" s="337"/>
      <c r="AR358" s="339"/>
      <c r="AS358" s="339"/>
      <c r="AT358" s="339"/>
      <c r="AU358" s="339"/>
      <c r="AV358" s="339"/>
      <c r="AW358" s="339"/>
      <c r="AX358" s="339"/>
      <c r="AY358" s="339"/>
      <c r="AZ358" s="339"/>
      <c r="BA358" s="339"/>
      <c r="BB358" s="339"/>
      <c r="BC358" s="339"/>
      <c r="BD358" s="339"/>
      <c r="BE358" s="339"/>
      <c r="BF358" s="339"/>
      <c r="BG358" s="315">
        <f t="shared" si="147"/>
        <v>0</v>
      </c>
      <c r="BH358" s="346">
        <f t="shared" si="148"/>
        <v>0</v>
      </c>
      <c r="BI358" s="315">
        <f t="shared" si="149"/>
        <v>0</v>
      </c>
      <c r="BJ358" s="341"/>
      <c r="BK358" s="315">
        <f t="shared" si="150"/>
        <v>0</v>
      </c>
      <c r="BL358" s="315">
        <f t="shared" si="151"/>
        <v>0</v>
      </c>
      <c r="BM358" s="340"/>
      <c r="BN358" s="342"/>
      <c r="BO358" s="343"/>
      <c r="BP358" s="340"/>
      <c r="BQ358" s="344"/>
      <c r="BR358" s="315">
        <f t="shared" si="152"/>
        <v>0</v>
      </c>
      <c r="BS358" s="344"/>
      <c r="BT358" s="344"/>
      <c r="BU358" s="344"/>
      <c r="BV358" s="344"/>
      <c r="BW358" s="315">
        <f t="shared" si="153"/>
        <v>0</v>
      </c>
      <c r="BX358" s="322"/>
      <c r="BY358" s="316"/>
    </row>
    <row r="359" spans="1:77" x14ac:dyDescent="0.25">
      <c r="A359" s="326"/>
      <c r="B359" s="307" t="str">
        <f t="shared" si="135"/>
        <v/>
      </c>
      <c r="C359" s="327"/>
      <c r="D359" s="307" t="str">
        <f t="shared" si="136"/>
        <v/>
      </c>
      <c r="E359" s="328"/>
      <c r="F359" s="329"/>
      <c r="G359" s="330" t="s">
        <v>86</v>
      </c>
      <c r="H359" s="308">
        <f t="shared" si="137"/>
        <v>0</v>
      </c>
      <c r="I359" s="323"/>
      <c r="J359" s="323"/>
      <c r="K359" s="309">
        <f t="shared" si="138"/>
        <v>0</v>
      </c>
      <c r="L359" s="328"/>
      <c r="M359" s="328"/>
      <c r="N359" s="328"/>
      <c r="O359" s="328"/>
      <c r="P359" s="331"/>
      <c r="Q359" s="331"/>
      <c r="R359" s="332"/>
      <c r="S359" s="333"/>
      <c r="T359" s="332"/>
      <c r="U359" s="333"/>
      <c r="V359" s="332"/>
      <c r="W359" s="333"/>
      <c r="X359" s="332"/>
      <c r="Y359" s="333"/>
      <c r="Z359" s="309">
        <f t="shared" si="139"/>
        <v>0</v>
      </c>
      <c r="AA359" s="310">
        <f t="shared" si="140"/>
        <v>0</v>
      </c>
      <c r="AB359" s="334"/>
      <c r="AC359" s="311">
        <f t="shared" si="133"/>
        <v>0</v>
      </c>
      <c r="AD359" s="312">
        <f t="shared" si="141"/>
        <v>0</v>
      </c>
      <c r="AE359" s="335"/>
      <c r="AF359" s="312">
        <f t="shared" si="142"/>
        <v>0</v>
      </c>
      <c r="AG359" s="326"/>
      <c r="AH359" s="313">
        <f t="shared" si="143"/>
        <v>0</v>
      </c>
      <c r="AI359" s="336"/>
      <c r="AJ359" s="313">
        <f t="shared" si="144"/>
        <v>0</v>
      </c>
      <c r="AK359" s="326"/>
      <c r="AL359" s="313">
        <f t="shared" si="145"/>
        <v>0</v>
      </c>
      <c r="AM359" s="345"/>
      <c r="AN359" s="313">
        <f t="shared" si="134"/>
        <v>0</v>
      </c>
      <c r="AO359" s="314">
        <f t="shared" si="146"/>
        <v>0</v>
      </c>
      <c r="AP359" s="315">
        <f>IF(OR(AND(B359="GRUP_A1",IF(IFERROR(MATCH(CONCATENATE("I",Tabel!$N$4),inst_performance,0),0)&gt;0,0,1)),B359="Grup_A5",B359="Grup_B1"),0,(AD359+AF359)*0.1)</f>
        <v>0</v>
      </c>
      <c r="AQ359" s="337"/>
      <c r="AR359" s="339"/>
      <c r="AS359" s="339"/>
      <c r="AT359" s="339"/>
      <c r="AU359" s="339"/>
      <c r="AV359" s="339"/>
      <c r="AW359" s="339"/>
      <c r="AX359" s="339"/>
      <c r="AY359" s="339"/>
      <c r="AZ359" s="339"/>
      <c r="BA359" s="339"/>
      <c r="BB359" s="339"/>
      <c r="BC359" s="339"/>
      <c r="BD359" s="339"/>
      <c r="BE359" s="339"/>
      <c r="BF359" s="339"/>
      <c r="BG359" s="315">
        <f t="shared" si="147"/>
        <v>0</v>
      </c>
      <c r="BH359" s="346">
        <f t="shared" si="148"/>
        <v>0</v>
      </c>
      <c r="BI359" s="315">
        <f t="shared" si="149"/>
        <v>0</v>
      </c>
      <c r="BJ359" s="341"/>
      <c r="BK359" s="315">
        <f t="shared" si="150"/>
        <v>0</v>
      </c>
      <c r="BL359" s="315">
        <f t="shared" si="151"/>
        <v>0</v>
      </c>
      <c r="BM359" s="340"/>
      <c r="BN359" s="342"/>
      <c r="BO359" s="343"/>
      <c r="BP359" s="340"/>
      <c r="BQ359" s="344"/>
      <c r="BR359" s="315">
        <f t="shared" si="152"/>
        <v>0</v>
      </c>
      <c r="BS359" s="344"/>
      <c r="BT359" s="344"/>
      <c r="BU359" s="344"/>
      <c r="BV359" s="344"/>
      <c r="BW359" s="315">
        <f t="shared" si="153"/>
        <v>0</v>
      </c>
      <c r="BX359" s="322"/>
      <c r="BY359" s="316"/>
    </row>
    <row r="360" spans="1:77" x14ac:dyDescent="0.25">
      <c r="A360" s="326"/>
      <c r="B360" s="307" t="str">
        <f t="shared" si="135"/>
        <v/>
      </c>
      <c r="C360" s="327"/>
      <c r="D360" s="307" t="str">
        <f t="shared" si="136"/>
        <v/>
      </c>
      <c r="E360" s="328"/>
      <c r="F360" s="329"/>
      <c r="G360" s="330" t="s">
        <v>86</v>
      </c>
      <c r="H360" s="308">
        <f t="shared" si="137"/>
        <v>0</v>
      </c>
      <c r="I360" s="323"/>
      <c r="J360" s="323"/>
      <c r="K360" s="309">
        <f t="shared" si="138"/>
        <v>0</v>
      </c>
      <c r="L360" s="328"/>
      <c r="M360" s="328"/>
      <c r="N360" s="328"/>
      <c r="O360" s="328"/>
      <c r="P360" s="331"/>
      <c r="Q360" s="331"/>
      <c r="R360" s="332"/>
      <c r="S360" s="333"/>
      <c r="T360" s="332"/>
      <c r="U360" s="333"/>
      <c r="V360" s="332"/>
      <c r="W360" s="333"/>
      <c r="X360" s="332"/>
      <c r="Y360" s="333"/>
      <c r="Z360" s="309">
        <f t="shared" si="139"/>
        <v>0</v>
      </c>
      <c r="AA360" s="310">
        <f t="shared" si="140"/>
        <v>0</v>
      </c>
      <c r="AB360" s="334"/>
      <c r="AC360" s="311">
        <f t="shared" si="133"/>
        <v>0</v>
      </c>
      <c r="AD360" s="312">
        <f t="shared" si="141"/>
        <v>0</v>
      </c>
      <c r="AE360" s="335"/>
      <c r="AF360" s="312">
        <f t="shared" si="142"/>
        <v>0</v>
      </c>
      <c r="AG360" s="326"/>
      <c r="AH360" s="313">
        <f t="shared" si="143"/>
        <v>0</v>
      </c>
      <c r="AI360" s="336"/>
      <c r="AJ360" s="313">
        <f t="shared" si="144"/>
        <v>0</v>
      </c>
      <c r="AK360" s="326"/>
      <c r="AL360" s="313">
        <f t="shared" si="145"/>
        <v>0</v>
      </c>
      <c r="AM360" s="345"/>
      <c r="AN360" s="313">
        <f t="shared" si="134"/>
        <v>0</v>
      </c>
      <c r="AO360" s="314">
        <f t="shared" si="146"/>
        <v>0</v>
      </c>
      <c r="AP360" s="315">
        <f>IF(OR(AND(B360="GRUP_A1",IF(IFERROR(MATCH(CONCATENATE("I",Tabel!$N$4),inst_performance,0),0)&gt;0,0,1)),B360="Grup_A5",B360="Grup_B1"),0,(AD360+AF360)*0.1)</f>
        <v>0</v>
      </c>
      <c r="AQ360" s="337"/>
      <c r="AR360" s="339"/>
      <c r="AS360" s="339"/>
      <c r="AT360" s="339"/>
      <c r="AU360" s="339"/>
      <c r="AV360" s="339"/>
      <c r="AW360" s="339"/>
      <c r="AX360" s="339"/>
      <c r="AY360" s="339"/>
      <c r="AZ360" s="339"/>
      <c r="BA360" s="339"/>
      <c r="BB360" s="339"/>
      <c r="BC360" s="339"/>
      <c r="BD360" s="339"/>
      <c r="BE360" s="339"/>
      <c r="BF360" s="339"/>
      <c r="BG360" s="315">
        <f t="shared" si="147"/>
        <v>0</v>
      </c>
      <c r="BH360" s="346">
        <f t="shared" si="148"/>
        <v>0</v>
      </c>
      <c r="BI360" s="315">
        <f t="shared" si="149"/>
        <v>0</v>
      </c>
      <c r="BJ360" s="341"/>
      <c r="BK360" s="315">
        <f t="shared" si="150"/>
        <v>0</v>
      </c>
      <c r="BL360" s="315">
        <f t="shared" si="151"/>
        <v>0</v>
      </c>
      <c r="BM360" s="340"/>
      <c r="BN360" s="342"/>
      <c r="BO360" s="343"/>
      <c r="BP360" s="340"/>
      <c r="BQ360" s="344"/>
      <c r="BR360" s="315">
        <f t="shared" si="152"/>
        <v>0</v>
      </c>
      <c r="BS360" s="344"/>
      <c r="BT360" s="344"/>
      <c r="BU360" s="344"/>
      <c r="BV360" s="344"/>
      <c r="BW360" s="315">
        <f t="shared" si="153"/>
        <v>0</v>
      </c>
      <c r="BX360" s="322"/>
      <c r="BY360" s="316"/>
    </row>
    <row r="361" spans="1:77" x14ac:dyDescent="0.25">
      <c r="A361" s="326"/>
      <c r="B361" s="307" t="str">
        <f t="shared" si="135"/>
        <v/>
      </c>
      <c r="C361" s="327"/>
      <c r="D361" s="307" t="str">
        <f t="shared" si="136"/>
        <v/>
      </c>
      <c r="E361" s="328"/>
      <c r="F361" s="329"/>
      <c r="G361" s="330" t="s">
        <v>86</v>
      </c>
      <c r="H361" s="308">
        <f t="shared" si="137"/>
        <v>0</v>
      </c>
      <c r="I361" s="323"/>
      <c r="J361" s="323"/>
      <c r="K361" s="309">
        <f t="shared" si="138"/>
        <v>0</v>
      </c>
      <c r="L361" s="328"/>
      <c r="M361" s="328"/>
      <c r="N361" s="328"/>
      <c r="O361" s="328"/>
      <c r="P361" s="331"/>
      <c r="Q361" s="331"/>
      <c r="R361" s="332"/>
      <c r="S361" s="333"/>
      <c r="T361" s="332"/>
      <c r="U361" s="333"/>
      <c r="V361" s="332"/>
      <c r="W361" s="333"/>
      <c r="X361" s="332"/>
      <c r="Y361" s="333"/>
      <c r="Z361" s="309">
        <f t="shared" si="139"/>
        <v>0</v>
      </c>
      <c r="AA361" s="310">
        <f t="shared" si="140"/>
        <v>0</v>
      </c>
      <c r="AB361" s="334"/>
      <c r="AC361" s="311">
        <f t="shared" si="133"/>
        <v>0</v>
      </c>
      <c r="AD361" s="312">
        <f t="shared" si="141"/>
        <v>0</v>
      </c>
      <c r="AE361" s="335"/>
      <c r="AF361" s="312">
        <f t="shared" si="142"/>
        <v>0</v>
      </c>
      <c r="AG361" s="326"/>
      <c r="AH361" s="313">
        <f t="shared" si="143"/>
        <v>0</v>
      </c>
      <c r="AI361" s="336"/>
      <c r="AJ361" s="313">
        <f t="shared" si="144"/>
        <v>0</v>
      </c>
      <c r="AK361" s="326"/>
      <c r="AL361" s="313">
        <f t="shared" si="145"/>
        <v>0</v>
      </c>
      <c r="AM361" s="345"/>
      <c r="AN361" s="313">
        <f t="shared" si="134"/>
        <v>0</v>
      </c>
      <c r="AO361" s="314">
        <f t="shared" si="146"/>
        <v>0</v>
      </c>
      <c r="AP361" s="315">
        <f>IF(OR(AND(B361="GRUP_A1",IF(IFERROR(MATCH(CONCATENATE("I",Tabel!$N$4),inst_performance,0),0)&gt;0,0,1)),B361="Grup_A5",B361="Grup_B1"),0,(AD361+AF361)*0.1)</f>
        <v>0</v>
      </c>
      <c r="AQ361" s="337"/>
      <c r="AR361" s="339"/>
      <c r="AS361" s="339"/>
      <c r="AT361" s="339"/>
      <c r="AU361" s="339"/>
      <c r="AV361" s="339"/>
      <c r="AW361" s="339"/>
      <c r="AX361" s="339"/>
      <c r="AY361" s="339"/>
      <c r="AZ361" s="339"/>
      <c r="BA361" s="339"/>
      <c r="BB361" s="339"/>
      <c r="BC361" s="339"/>
      <c r="BD361" s="339"/>
      <c r="BE361" s="339"/>
      <c r="BF361" s="339"/>
      <c r="BG361" s="315">
        <f t="shared" si="147"/>
        <v>0</v>
      </c>
      <c r="BH361" s="346">
        <f t="shared" si="148"/>
        <v>0</v>
      </c>
      <c r="BI361" s="315">
        <f t="shared" si="149"/>
        <v>0</v>
      </c>
      <c r="BJ361" s="341"/>
      <c r="BK361" s="315">
        <f t="shared" si="150"/>
        <v>0</v>
      </c>
      <c r="BL361" s="315">
        <f t="shared" si="151"/>
        <v>0</v>
      </c>
      <c r="BM361" s="340"/>
      <c r="BN361" s="342"/>
      <c r="BO361" s="343"/>
      <c r="BP361" s="340"/>
      <c r="BQ361" s="344"/>
      <c r="BR361" s="315">
        <f t="shared" si="152"/>
        <v>0</v>
      </c>
      <c r="BS361" s="344"/>
      <c r="BT361" s="344"/>
      <c r="BU361" s="344"/>
      <c r="BV361" s="344"/>
      <c r="BW361" s="315">
        <f t="shared" si="153"/>
        <v>0</v>
      </c>
      <c r="BX361" s="322"/>
      <c r="BY361" s="316"/>
    </row>
    <row r="362" spans="1:77" x14ac:dyDescent="0.25">
      <c r="A362" s="326"/>
      <c r="B362" s="307" t="str">
        <f t="shared" si="135"/>
        <v/>
      </c>
      <c r="C362" s="327"/>
      <c r="D362" s="307" t="str">
        <f t="shared" si="136"/>
        <v/>
      </c>
      <c r="E362" s="328"/>
      <c r="F362" s="329"/>
      <c r="G362" s="330" t="s">
        <v>86</v>
      </c>
      <c r="H362" s="308">
        <f t="shared" si="137"/>
        <v>0</v>
      </c>
      <c r="I362" s="323"/>
      <c r="J362" s="323"/>
      <c r="K362" s="309">
        <f t="shared" si="138"/>
        <v>0</v>
      </c>
      <c r="L362" s="328"/>
      <c r="M362" s="328"/>
      <c r="N362" s="328"/>
      <c r="O362" s="328"/>
      <c r="P362" s="331"/>
      <c r="Q362" s="331"/>
      <c r="R362" s="332"/>
      <c r="S362" s="333"/>
      <c r="T362" s="332"/>
      <c r="U362" s="333"/>
      <c r="V362" s="332"/>
      <c r="W362" s="333"/>
      <c r="X362" s="332"/>
      <c r="Y362" s="333"/>
      <c r="Z362" s="309">
        <f t="shared" si="139"/>
        <v>0</v>
      </c>
      <c r="AA362" s="310">
        <f t="shared" si="140"/>
        <v>0</v>
      </c>
      <c r="AB362" s="334"/>
      <c r="AC362" s="311">
        <f t="shared" si="133"/>
        <v>0</v>
      </c>
      <c r="AD362" s="312">
        <f t="shared" si="141"/>
        <v>0</v>
      </c>
      <c r="AE362" s="335"/>
      <c r="AF362" s="312">
        <f t="shared" si="142"/>
        <v>0</v>
      </c>
      <c r="AG362" s="326"/>
      <c r="AH362" s="313">
        <f t="shared" si="143"/>
        <v>0</v>
      </c>
      <c r="AI362" s="336"/>
      <c r="AJ362" s="313">
        <f t="shared" si="144"/>
        <v>0</v>
      </c>
      <c r="AK362" s="326"/>
      <c r="AL362" s="313">
        <f t="shared" si="145"/>
        <v>0</v>
      </c>
      <c r="AM362" s="345"/>
      <c r="AN362" s="313">
        <f t="shared" si="134"/>
        <v>0</v>
      </c>
      <c r="AO362" s="314">
        <f t="shared" si="146"/>
        <v>0</v>
      </c>
      <c r="AP362" s="315">
        <f>IF(OR(AND(B362="GRUP_A1",IF(IFERROR(MATCH(CONCATENATE("I",Tabel!$N$4),inst_performance,0),0)&gt;0,0,1)),B362="Grup_A5",B362="Grup_B1"),0,(AD362+AF362)*0.1)</f>
        <v>0</v>
      </c>
      <c r="AQ362" s="337"/>
      <c r="AR362" s="339"/>
      <c r="AS362" s="339"/>
      <c r="AT362" s="339"/>
      <c r="AU362" s="339"/>
      <c r="AV362" s="339"/>
      <c r="AW362" s="339"/>
      <c r="AX362" s="339"/>
      <c r="AY362" s="339"/>
      <c r="AZ362" s="339"/>
      <c r="BA362" s="339"/>
      <c r="BB362" s="339"/>
      <c r="BC362" s="339"/>
      <c r="BD362" s="339"/>
      <c r="BE362" s="339"/>
      <c r="BF362" s="339"/>
      <c r="BG362" s="315">
        <f t="shared" si="147"/>
        <v>0</v>
      </c>
      <c r="BH362" s="346">
        <f t="shared" si="148"/>
        <v>0</v>
      </c>
      <c r="BI362" s="315">
        <f t="shared" si="149"/>
        <v>0</v>
      </c>
      <c r="BJ362" s="341"/>
      <c r="BK362" s="315">
        <f t="shared" si="150"/>
        <v>0</v>
      </c>
      <c r="BL362" s="315">
        <f t="shared" si="151"/>
        <v>0</v>
      </c>
      <c r="BM362" s="340"/>
      <c r="BN362" s="342"/>
      <c r="BO362" s="343"/>
      <c r="BP362" s="340"/>
      <c r="BQ362" s="344"/>
      <c r="BR362" s="315">
        <f t="shared" si="152"/>
        <v>0</v>
      </c>
      <c r="BS362" s="344"/>
      <c r="BT362" s="344"/>
      <c r="BU362" s="344"/>
      <c r="BV362" s="344"/>
      <c r="BW362" s="315">
        <f t="shared" si="153"/>
        <v>0</v>
      </c>
      <c r="BX362" s="322"/>
      <c r="BY362" s="316"/>
    </row>
    <row r="363" spans="1:77" x14ac:dyDescent="0.25">
      <c r="A363" s="326"/>
      <c r="B363" s="307" t="str">
        <f t="shared" si="135"/>
        <v/>
      </c>
      <c r="C363" s="327"/>
      <c r="D363" s="307" t="str">
        <f t="shared" si="136"/>
        <v/>
      </c>
      <c r="E363" s="328"/>
      <c r="F363" s="329"/>
      <c r="G363" s="330" t="s">
        <v>86</v>
      </c>
      <c r="H363" s="308">
        <f t="shared" si="137"/>
        <v>0</v>
      </c>
      <c r="I363" s="323"/>
      <c r="J363" s="323"/>
      <c r="K363" s="309">
        <f t="shared" si="138"/>
        <v>0</v>
      </c>
      <c r="L363" s="328"/>
      <c r="M363" s="328"/>
      <c r="N363" s="328"/>
      <c r="O363" s="328"/>
      <c r="P363" s="331"/>
      <c r="Q363" s="331"/>
      <c r="R363" s="332"/>
      <c r="S363" s="333"/>
      <c r="T363" s="332"/>
      <c r="U363" s="333"/>
      <c r="V363" s="332"/>
      <c r="W363" s="333"/>
      <c r="X363" s="332"/>
      <c r="Y363" s="333"/>
      <c r="Z363" s="309">
        <f t="shared" si="139"/>
        <v>0</v>
      </c>
      <c r="AA363" s="310">
        <f t="shared" si="140"/>
        <v>0</v>
      </c>
      <c r="AB363" s="334"/>
      <c r="AC363" s="311">
        <f t="shared" si="133"/>
        <v>0</v>
      </c>
      <c r="AD363" s="312">
        <f t="shared" si="141"/>
        <v>0</v>
      </c>
      <c r="AE363" s="335"/>
      <c r="AF363" s="312">
        <f t="shared" si="142"/>
        <v>0</v>
      </c>
      <c r="AG363" s="326"/>
      <c r="AH363" s="313">
        <f t="shared" si="143"/>
        <v>0</v>
      </c>
      <c r="AI363" s="336"/>
      <c r="AJ363" s="313">
        <f t="shared" si="144"/>
        <v>0</v>
      </c>
      <c r="AK363" s="326"/>
      <c r="AL363" s="313">
        <f t="shared" si="145"/>
        <v>0</v>
      </c>
      <c r="AM363" s="345"/>
      <c r="AN363" s="313">
        <f t="shared" si="134"/>
        <v>0</v>
      </c>
      <c r="AO363" s="314">
        <f t="shared" si="146"/>
        <v>0</v>
      </c>
      <c r="AP363" s="315">
        <f>IF(OR(AND(B363="GRUP_A1",IF(IFERROR(MATCH(CONCATENATE("I",Tabel!$N$4),inst_performance,0),0)&gt;0,0,1)),B363="Grup_A5",B363="Grup_B1"),0,(AD363+AF363)*0.1)</f>
        <v>0</v>
      </c>
      <c r="AQ363" s="337"/>
      <c r="AR363" s="339"/>
      <c r="AS363" s="339"/>
      <c r="AT363" s="339"/>
      <c r="AU363" s="339"/>
      <c r="AV363" s="339"/>
      <c r="AW363" s="339"/>
      <c r="AX363" s="339"/>
      <c r="AY363" s="339"/>
      <c r="AZ363" s="339"/>
      <c r="BA363" s="339"/>
      <c r="BB363" s="339"/>
      <c r="BC363" s="339"/>
      <c r="BD363" s="339"/>
      <c r="BE363" s="339"/>
      <c r="BF363" s="339"/>
      <c r="BG363" s="315">
        <f t="shared" si="147"/>
        <v>0</v>
      </c>
      <c r="BH363" s="346">
        <f t="shared" si="148"/>
        <v>0</v>
      </c>
      <c r="BI363" s="315">
        <f t="shared" si="149"/>
        <v>0</v>
      </c>
      <c r="BJ363" s="341"/>
      <c r="BK363" s="315">
        <f t="shared" si="150"/>
        <v>0</v>
      </c>
      <c r="BL363" s="315">
        <f t="shared" si="151"/>
        <v>0</v>
      </c>
      <c r="BM363" s="340"/>
      <c r="BN363" s="342"/>
      <c r="BO363" s="343"/>
      <c r="BP363" s="340"/>
      <c r="BQ363" s="344"/>
      <c r="BR363" s="315">
        <f t="shared" si="152"/>
        <v>0</v>
      </c>
      <c r="BS363" s="344"/>
      <c r="BT363" s="344"/>
      <c r="BU363" s="344"/>
      <c r="BV363" s="344"/>
      <c r="BW363" s="315">
        <f t="shared" si="153"/>
        <v>0</v>
      </c>
      <c r="BX363" s="322"/>
      <c r="BY363" s="316"/>
    </row>
    <row r="364" spans="1:77" x14ac:dyDescent="0.25">
      <c r="A364" s="326"/>
      <c r="B364" s="307" t="str">
        <f t="shared" si="135"/>
        <v/>
      </c>
      <c r="C364" s="327"/>
      <c r="D364" s="307" t="str">
        <f t="shared" si="136"/>
        <v/>
      </c>
      <c r="E364" s="328"/>
      <c r="F364" s="329"/>
      <c r="G364" s="330" t="s">
        <v>86</v>
      </c>
      <c r="H364" s="308">
        <f t="shared" si="137"/>
        <v>0</v>
      </c>
      <c r="I364" s="323"/>
      <c r="J364" s="323"/>
      <c r="K364" s="309">
        <f t="shared" si="138"/>
        <v>0</v>
      </c>
      <c r="L364" s="328"/>
      <c r="M364" s="328"/>
      <c r="N364" s="328"/>
      <c r="O364" s="328"/>
      <c r="P364" s="331"/>
      <c r="Q364" s="331"/>
      <c r="R364" s="332"/>
      <c r="S364" s="333"/>
      <c r="T364" s="332"/>
      <c r="U364" s="333"/>
      <c r="V364" s="332"/>
      <c r="W364" s="333"/>
      <c r="X364" s="332"/>
      <c r="Y364" s="333"/>
      <c r="Z364" s="309">
        <f t="shared" si="139"/>
        <v>0</v>
      </c>
      <c r="AA364" s="310">
        <f t="shared" si="140"/>
        <v>0</v>
      </c>
      <c r="AB364" s="334"/>
      <c r="AC364" s="311">
        <f t="shared" si="133"/>
        <v>0</v>
      </c>
      <c r="AD364" s="312">
        <f t="shared" si="141"/>
        <v>0</v>
      </c>
      <c r="AE364" s="335"/>
      <c r="AF364" s="312">
        <f t="shared" si="142"/>
        <v>0</v>
      </c>
      <c r="AG364" s="326"/>
      <c r="AH364" s="313">
        <f t="shared" si="143"/>
        <v>0</v>
      </c>
      <c r="AI364" s="336"/>
      <c r="AJ364" s="313">
        <f t="shared" si="144"/>
        <v>0</v>
      </c>
      <c r="AK364" s="326"/>
      <c r="AL364" s="313">
        <f t="shared" si="145"/>
        <v>0</v>
      </c>
      <c r="AM364" s="345"/>
      <c r="AN364" s="313">
        <f t="shared" si="134"/>
        <v>0</v>
      </c>
      <c r="AO364" s="314">
        <f t="shared" si="146"/>
        <v>0</v>
      </c>
      <c r="AP364" s="315">
        <f>IF(OR(AND(B364="GRUP_A1",IF(IFERROR(MATCH(CONCATENATE("I",Tabel!$N$4),inst_performance,0),0)&gt;0,0,1)),B364="Grup_A5",B364="Grup_B1"),0,(AD364+AF364)*0.1)</f>
        <v>0</v>
      </c>
      <c r="AQ364" s="337"/>
      <c r="AR364" s="339"/>
      <c r="AS364" s="339"/>
      <c r="AT364" s="339"/>
      <c r="AU364" s="339"/>
      <c r="AV364" s="339"/>
      <c r="AW364" s="339"/>
      <c r="AX364" s="339"/>
      <c r="AY364" s="339"/>
      <c r="AZ364" s="339"/>
      <c r="BA364" s="339"/>
      <c r="BB364" s="339"/>
      <c r="BC364" s="339"/>
      <c r="BD364" s="339"/>
      <c r="BE364" s="339"/>
      <c r="BF364" s="339"/>
      <c r="BG364" s="315">
        <f t="shared" si="147"/>
        <v>0</v>
      </c>
      <c r="BH364" s="346">
        <f t="shared" si="148"/>
        <v>0</v>
      </c>
      <c r="BI364" s="315">
        <f t="shared" si="149"/>
        <v>0</v>
      </c>
      <c r="BJ364" s="341"/>
      <c r="BK364" s="315">
        <f t="shared" si="150"/>
        <v>0</v>
      </c>
      <c r="BL364" s="315">
        <f t="shared" si="151"/>
        <v>0</v>
      </c>
      <c r="BM364" s="340"/>
      <c r="BN364" s="342"/>
      <c r="BO364" s="343"/>
      <c r="BP364" s="340"/>
      <c r="BQ364" s="344"/>
      <c r="BR364" s="315">
        <f t="shared" si="152"/>
        <v>0</v>
      </c>
      <c r="BS364" s="344"/>
      <c r="BT364" s="344"/>
      <c r="BU364" s="344"/>
      <c r="BV364" s="344"/>
      <c r="BW364" s="315">
        <f t="shared" si="153"/>
        <v>0</v>
      </c>
      <c r="BX364" s="322"/>
      <c r="BY364" s="316"/>
    </row>
    <row r="365" spans="1:77" x14ac:dyDescent="0.25">
      <c r="A365" s="326"/>
      <c r="B365" s="307" t="str">
        <f t="shared" si="135"/>
        <v/>
      </c>
      <c r="C365" s="327"/>
      <c r="D365" s="307" t="str">
        <f t="shared" si="136"/>
        <v/>
      </c>
      <c r="E365" s="328"/>
      <c r="F365" s="329"/>
      <c r="G365" s="330" t="s">
        <v>86</v>
      </c>
      <c r="H365" s="308">
        <f t="shared" si="137"/>
        <v>0</v>
      </c>
      <c r="I365" s="323"/>
      <c r="J365" s="323"/>
      <c r="K365" s="309">
        <f t="shared" si="138"/>
        <v>0</v>
      </c>
      <c r="L365" s="328"/>
      <c r="M365" s="328"/>
      <c r="N365" s="328"/>
      <c r="O365" s="328"/>
      <c r="P365" s="331"/>
      <c r="Q365" s="331"/>
      <c r="R365" s="332"/>
      <c r="S365" s="333"/>
      <c r="T365" s="332"/>
      <c r="U365" s="333"/>
      <c r="V365" s="332"/>
      <c r="W365" s="333"/>
      <c r="X365" s="332"/>
      <c r="Y365" s="333"/>
      <c r="Z365" s="309">
        <f t="shared" si="139"/>
        <v>0</v>
      </c>
      <c r="AA365" s="310">
        <f t="shared" si="140"/>
        <v>0</v>
      </c>
      <c r="AB365" s="334"/>
      <c r="AC365" s="311">
        <f t="shared" si="133"/>
        <v>0</v>
      </c>
      <c r="AD365" s="312">
        <f t="shared" si="141"/>
        <v>0</v>
      </c>
      <c r="AE365" s="335"/>
      <c r="AF365" s="312">
        <f t="shared" si="142"/>
        <v>0</v>
      </c>
      <c r="AG365" s="326"/>
      <c r="AH365" s="313">
        <f t="shared" si="143"/>
        <v>0</v>
      </c>
      <c r="AI365" s="336"/>
      <c r="AJ365" s="313">
        <f t="shared" si="144"/>
        <v>0</v>
      </c>
      <c r="AK365" s="326"/>
      <c r="AL365" s="313">
        <f t="shared" si="145"/>
        <v>0</v>
      </c>
      <c r="AM365" s="345"/>
      <c r="AN365" s="313">
        <f t="shared" si="134"/>
        <v>0</v>
      </c>
      <c r="AO365" s="314">
        <f t="shared" si="146"/>
        <v>0</v>
      </c>
      <c r="AP365" s="315">
        <f>IF(OR(AND(B365="GRUP_A1",IF(IFERROR(MATCH(CONCATENATE("I",Tabel!$N$4),inst_performance,0),0)&gt;0,0,1)),B365="Grup_A5",B365="Grup_B1"),0,(AD365+AF365)*0.1)</f>
        <v>0</v>
      </c>
      <c r="AQ365" s="337"/>
      <c r="AR365" s="339"/>
      <c r="AS365" s="339"/>
      <c r="AT365" s="339"/>
      <c r="AU365" s="339"/>
      <c r="AV365" s="339"/>
      <c r="AW365" s="339"/>
      <c r="AX365" s="339"/>
      <c r="AY365" s="339"/>
      <c r="AZ365" s="339"/>
      <c r="BA365" s="339"/>
      <c r="BB365" s="339"/>
      <c r="BC365" s="339"/>
      <c r="BD365" s="339"/>
      <c r="BE365" s="339"/>
      <c r="BF365" s="339"/>
      <c r="BG365" s="315">
        <f t="shared" si="147"/>
        <v>0</v>
      </c>
      <c r="BH365" s="346">
        <f t="shared" si="148"/>
        <v>0</v>
      </c>
      <c r="BI365" s="315">
        <f t="shared" si="149"/>
        <v>0</v>
      </c>
      <c r="BJ365" s="341"/>
      <c r="BK365" s="315">
        <f t="shared" si="150"/>
        <v>0</v>
      </c>
      <c r="BL365" s="315">
        <f t="shared" si="151"/>
        <v>0</v>
      </c>
      <c r="BM365" s="340"/>
      <c r="BN365" s="342"/>
      <c r="BO365" s="343"/>
      <c r="BP365" s="340"/>
      <c r="BQ365" s="344"/>
      <c r="BR365" s="315">
        <f t="shared" si="152"/>
        <v>0</v>
      </c>
      <c r="BS365" s="344"/>
      <c r="BT365" s="344"/>
      <c r="BU365" s="344"/>
      <c r="BV365" s="344"/>
      <c r="BW365" s="315">
        <f t="shared" si="153"/>
        <v>0</v>
      </c>
      <c r="BX365" s="322"/>
      <c r="BY365" s="316"/>
    </row>
    <row r="366" spans="1:77" x14ac:dyDescent="0.25">
      <c r="A366" s="326"/>
      <c r="B366" s="307" t="str">
        <f t="shared" si="135"/>
        <v/>
      </c>
      <c r="C366" s="327"/>
      <c r="D366" s="307" t="str">
        <f t="shared" si="136"/>
        <v/>
      </c>
      <c r="E366" s="328"/>
      <c r="F366" s="329"/>
      <c r="G366" s="330" t="s">
        <v>86</v>
      </c>
      <c r="H366" s="308">
        <f t="shared" si="137"/>
        <v>0</v>
      </c>
      <c r="I366" s="323"/>
      <c r="J366" s="323"/>
      <c r="K366" s="309">
        <f t="shared" si="138"/>
        <v>0</v>
      </c>
      <c r="L366" s="328"/>
      <c r="M366" s="328"/>
      <c r="N366" s="328"/>
      <c r="O366" s="328"/>
      <c r="P366" s="331"/>
      <c r="Q366" s="331"/>
      <c r="R366" s="332"/>
      <c r="S366" s="333"/>
      <c r="T366" s="332"/>
      <c r="U366" s="333"/>
      <c r="V366" s="332"/>
      <c r="W366" s="333"/>
      <c r="X366" s="332"/>
      <c r="Y366" s="333"/>
      <c r="Z366" s="309">
        <f t="shared" si="139"/>
        <v>0</v>
      </c>
      <c r="AA366" s="310">
        <f t="shared" si="140"/>
        <v>0</v>
      </c>
      <c r="AB366" s="334"/>
      <c r="AC366" s="311">
        <f t="shared" si="133"/>
        <v>0</v>
      </c>
      <c r="AD366" s="312">
        <f t="shared" si="141"/>
        <v>0</v>
      </c>
      <c r="AE366" s="335"/>
      <c r="AF366" s="312">
        <f t="shared" si="142"/>
        <v>0</v>
      </c>
      <c r="AG366" s="326"/>
      <c r="AH366" s="313">
        <f t="shared" si="143"/>
        <v>0</v>
      </c>
      <c r="AI366" s="336"/>
      <c r="AJ366" s="313">
        <f t="shared" si="144"/>
        <v>0</v>
      </c>
      <c r="AK366" s="326"/>
      <c r="AL366" s="313">
        <f t="shared" si="145"/>
        <v>0</v>
      </c>
      <c r="AM366" s="345"/>
      <c r="AN366" s="313">
        <f t="shared" si="134"/>
        <v>0</v>
      </c>
      <c r="AO366" s="314">
        <f t="shared" si="146"/>
        <v>0</v>
      </c>
      <c r="AP366" s="315">
        <f>IF(OR(AND(B366="GRUP_A1",IF(IFERROR(MATCH(CONCATENATE("I",Tabel!$N$4),inst_performance,0),0)&gt;0,0,1)),B366="Grup_A5",B366="Grup_B1"),0,(AD366+AF366)*0.1)</f>
        <v>0</v>
      </c>
      <c r="AQ366" s="337"/>
      <c r="AR366" s="339"/>
      <c r="AS366" s="339"/>
      <c r="AT366" s="339"/>
      <c r="AU366" s="339"/>
      <c r="AV366" s="339"/>
      <c r="AW366" s="339"/>
      <c r="AX366" s="339"/>
      <c r="AY366" s="339"/>
      <c r="AZ366" s="339"/>
      <c r="BA366" s="339"/>
      <c r="BB366" s="339"/>
      <c r="BC366" s="339"/>
      <c r="BD366" s="339"/>
      <c r="BE366" s="339"/>
      <c r="BF366" s="339"/>
      <c r="BG366" s="315">
        <f t="shared" si="147"/>
        <v>0</v>
      </c>
      <c r="BH366" s="346">
        <f t="shared" si="148"/>
        <v>0</v>
      </c>
      <c r="BI366" s="315">
        <f t="shared" si="149"/>
        <v>0</v>
      </c>
      <c r="BJ366" s="341"/>
      <c r="BK366" s="315">
        <f t="shared" si="150"/>
        <v>0</v>
      </c>
      <c r="BL366" s="315">
        <f t="shared" si="151"/>
        <v>0</v>
      </c>
      <c r="BM366" s="340"/>
      <c r="BN366" s="342"/>
      <c r="BO366" s="343"/>
      <c r="BP366" s="340"/>
      <c r="BQ366" s="344"/>
      <c r="BR366" s="315">
        <f t="shared" si="152"/>
        <v>0</v>
      </c>
      <c r="BS366" s="344"/>
      <c r="BT366" s="344"/>
      <c r="BU366" s="344"/>
      <c r="BV366" s="344"/>
      <c r="BW366" s="315">
        <f t="shared" si="153"/>
        <v>0</v>
      </c>
      <c r="BX366" s="322"/>
      <c r="BY366" s="316"/>
    </row>
    <row r="367" spans="1:77" x14ac:dyDescent="0.25">
      <c r="A367" s="326"/>
      <c r="B367" s="307" t="str">
        <f t="shared" si="135"/>
        <v/>
      </c>
      <c r="C367" s="327"/>
      <c r="D367" s="307" t="str">
        <f t="shared" si="136"/>
        <v/>
      </c>
      <c r="E367" s="328"/>
      <c r="F367" s="329"/>
      <c r="G367" s="330" t="s">
        <v>86</v>
      </c>
      <c r="H367" s="308">
        <f t="shared" si="137"/>
        <v>0</v>
      </c>
      <c r="I367" s="323"/>
      <c r="J367" s="323"/>
      <c r="K367" s="309">
        <f t="shared" si="138"/>
        <v>0</v>
      </c>
      <c r="L367" s="328"/>
      <c r="M367" s="328"/>
      <c r="N367" s="328"/>
      <c r="O367" s="328"/>
      <c r="P367" s="331"/>
      <c r="Q367" s="331"/>
      <c r="R367" s="332"/>
      <c r="S367" s="333"/>
      <c r="T367" s="332"/>
      <c r="U367" s="333"/>
      <c r="V367" s="332"/>
      <c r="W367" s="333"/>
      <c r="X367" s="332"/>
      <c r="Y367" s="333"/>
      <c r="Z367" s="309">
        <f t="shared" si="139"/>
        <v>0</v>
      </c>
      <c r="AA367" s="310">
        <f t="shared" si="140"/>
        <v>0</v>
      </c>
      <c r="AB367" s="334"/>
      <c r="AC367" s="311">
        <f t="shared" si="133"/>
        <v>0</v>
      </c>
      <c r="AD367" s="312">
        <f t="shared" si="141"/>
        <v>0</v>
      </c>
      <c r="AE367" s="335"/>
      <c r="AF367" s="312">
        <f t="shared" si="142"/>
        <v>0</v>
      </c>
      <c r="AG367" s="326"/>
      <c r="AH367" s="313">
        <f t="shared" si="143"/>
        <v>0</v>
      </c>
      <c r="AI367" s="336"/>
      <c r="AJ367" s="313">
        <f t="shared" si="144"/>
        <v>0</v>
      </c>
      <c r="AK367" s="326"/>
      <c r="AL367" s="313">
        <f t="shared" si="145"/>
        <v>0</v>
      </c>
      <c r="AM367" s="345"/>
      <c r="AN367" s="313">
        <f t="shared" si="134"/>
        <v>0</v>
      </c>
      <c r="AO367" s="314">
        <f t="shared" si="146"/>
        <v>0</v>
      </c>
      <c r="AP367" s="315">
        <f>IF(OR(AND(B367="GRUP_A1",IF(IFERROR(MATCH(CONCATENATE("I",Tabel!$N$4),inst_performance,0),0)&gt;0,0,1)),B367="Grup_A5",B367="Grup_B1"),0,(AD367+AF367)*0.1)</f>
        <v>0</v>
      </c>
      <c r="AQ367" s="337"/>
      <c r="AR367" s="339"/>
      <c r="AS367" s="339"/>
      <c r="AT367" s="339"/>
      <c r="AU367" s="339"/>
      <c r="AV367" s="339"/>
      <c r="AW367" s="339"/>
      <c r="AX367" s="339"/>
      <c r="AY367" s="339"/>
      <c r="AZ367" s="339"/>
      <c r="BA367" s="339"/>
      <c r="BB367" s="339"/>
      <c r="BC367" s="339"/>
      <c r="BD367" s="339"/>
      <c r="BE367" s="339"/>
      <c r="BF367" s="339"/>
      <c r="BG367" s="315">
        <f t="shared" si="147"/>
        <v>0</v>
      </c>
      <c r="BH367" s="346">
        <f t="shared" si="148"/>
        <v>0</v>
      </c>
      <c r="BI367" s="315">
        <f t="shared" si="149"/>
        <v>0</v>
      </c>
      <c r="BJ367" s="341"/>
      <c r="BK367" s="315">
        <f t="shared" si="150"/>
        <v>0</v>
      </c>
      <c r="BL367" s="315">
        <f t="shared" si="151"/>
        <v>0</v>
      </c>
      <c r="BM367" s="340"/>
      <c r="BN367" s="342"/>
      <c r="BO367" s="343"/>
      <c r="BP367" s="340"/>
      <c r="BQ367" s="344"/>
      <c r="BR367" s="315">
        <f t="shared" si="152"/>
        <v>0</v>
      </c>
      <c r="BS367" s="344"/>
      <c r="BT367" s="344"/>
      <c r="BU367" s="344"/>
      <c r="BV367" s="344"/>
      <c r="BW367" s="315">
        <f t="shared" si="153"/>
        <v>0</v>
      </c>
      <c r="BX367" s="322"/>
      <c r="BY367" s="316"/>
    </row>
    <row r="368" spans="1:77" x14ac:dyDescent="0.25">
      <c r="A368" s="326"/>
      <c r="B368" s="307" t="str">
        <f t="shared" si="135"/>
        <v/>
      </c>
      <c r="C368" s="327"/>
      <c r="D368" s="307" t="str">
        <f t="shared" si="136"/>
        <v/>
      </c>
      <c r="E368" s="328"/>
      <c r="F368" s="329"/>
      <c r="G368" s="330" t="s">
        <v>86</v>
      </c>
      <c r="H368" s="308">
        <f t="shared" si="137"/>
        <v>0</v>
      </c>
      <c r="I368" s="323"/>
      <c r="J368" s="323"/>
      <c r="K368" s="309">
        <f t="shared" si="138"/>
        <v>0</v>
      </c>
      <c r="L368" s="328"/>
      <c r="M368" s="328"/>
      <c r="N368" s="328"/>
      <c r="O368" s="328"/>
      <c r="P368" s="331"/>
      <c r="Q368" s="331"/>
      <c r="R368" s="332"/>
      <c r="S368" s="333"/>
      <c r="T368" s="332"/>
      <c r="U368" s="333"/>
      <c r="V368" s="332"/>
      <c r="W368" s="333"/>
      <c r="X368" s="332"/>
      <c r="Y368" s="333"/>
      <c r="Z368" s="309">
        <f t="shared" si="139"/>
        <v>0</v>
      </c>
      <c r="AA368" s="310">
        <f t="shared" si="140"/>
        <v>0</v>
      </c>
      <c r="AB368" s="334"/>
      <c r="AC368" s="311">
        <f t="shared" si="133"/>
        <v>0</v>
      </c>
      <c r="AD368" s="312">
        <f t="shared" si="141"/>
        <v>0</v>
      </c>
      <c r="AE368" s="335"/>
      <c r="AF368" s="312">
        <f t="shared" si="142"/>
        <v>0</v>
      </c>
      <c r="AG368" s="326"/>
      <c r="AH368" s="313">
        <f t="shared" si="143"/>
        <v>0</v>
      </c>
      <c r="AI368" s="336"/>
      <c r="AJ368" s="313">
        <f t="shared" si="144"/>
        <v>0</v>
      </c>
      <c r="AK368" s="326"/>
      <c r="AL368" s="313">
        <f t="shared" si="145"/>
        <v>0</v>
      </c>
      <c r="AM368" s="345"/>
      <c r="AN368" s="313">
        <f t="shared" si="134"/>
        <v>0</v>
      </c>
      <c r="AO368" s="314">
        <f t="shared" si="146"/>
        <v>0</v>
      </c>
      <c r="AP368" s="315">
        <f>IF(OR(AND(B368="GRUP_A1",IF(IFERROR(MATCH(CONCATENATE("I",Tabel!$N$4),inst_performance,0),0)&gt;0,0,1)),B368="Grup_A5",B368="Grup_B1"),0,(AD368+AF368)*0.1)</f>
        <v>0</v>
      </c>
      <c r="AQ368" s="337"/>
      <c r="AR368" s="339"/>
      <c r="AS368" s="339"/>
      <c r="AT368" s="339"/>
      <c r="AU368" s="339"/>
      <c r="AV368" s="339"/>
      <c r="AW368" s="339"/>
      <c r="AX368" s="339"/>
      <c r="AY368" s="339"/>
      <c r="AZ368" s="339"/>
      <c r="BA368" s="339"/>
      <c r="BB368" s="339"/>
      <c r="BC368" s="339"/>
      <c r="BD368" s="339"/>
      <c r="BE368" s="339"/>
      <c r="BF368" s="339"/>
      <c r="BG368" s="315">
        <f t="shared" si="147"/>
        <v>0</v>
      </c>
      <c r="BH368" s="346">
        <f t="shared" si="148"/>
        <v>0</v>
      </c>
      <c r="BI368" s="315">
        <f t="shared" si="149"/>
        <v>0</v>
      </c>
      <c r="BJ368" s="341"/>
      <c r="BK368" s="315">
        <f t="shared" si="150"/>
        <v>0</v>
      </c>
      <c r="BL368" s="315">
        <f t="shared" si="151"/>
        <v>0</v>
      </c>
      <c r="BM368" s="340"/>
      <c r="BN368" s="342"/>
      <c r="BO368" s="343"/>
      <c r="BP368" s="340"/>
      <c r="BQ368" s="344"/>
      <c r="BR368" s="315">
        <f t="shared" si="152"/>
        <v>0</v>
      </c>
      <c r="BS368" s="344"/>
      <c r="BT368" s="344"/>
      <c r="BU368" s="344"/>
      <c r="BV368" s="344"/>
      <c r="BW368" s="315">
        <f t="shared" si="153"/>
        <v>0</v>
      </c>
      <c r="BX368" s="322"/>
      <c r="BY368" s="316"/>
    </row>
    <row r="369" spans="1:77" x14ac:dyDescent="0.25">
      <c r="A369" s="326"/>
      <c r="B369" s="307" t="str">
        <f t="shared" si="135"/>
        <v/>
      </c>
      <c r="C369" s="327"/>
      <c r="D369" s="307" t="str">
        <f t="shared" si="136"/>
        <v/>
      </c>
      <c r="E369" s="328"/>
      <c r="F369" s="329"/>
      <c r="G369" s="330" t="s">
        <v>86</v>
      </c>
      <c r="H369" s="308">
        <f t="shared" si="137"/>
        <v>0</v>
      </c>
      <c r="I369" s="323"/>
      <c r="J369" s="323"/>
      <c r="K369" s="309">
        <f t="shared" si="138"/>
        <v>0</v>
      </c>
      <c r="L369" s="328"/>
      <c r="M369" s="328"/>
      <c r="N369" s="328"/>
      <c r="O369" s="328"/>
      <c r="P369" s="331"/>
      <c r="Q369" s="331"/>
      <c r="R369" s="332"/>
      <c r="S369" s="333"/>
      <c r="T369" s="332"/>
      <c r="U369" s="333"/>
      <c r="V369" s="332"/>
      <c r="W369" s="333"/>
      <c r="X369" s="332"/>
      <c r="Y369" s="333"/>
      <c r="Z369" s="309">
        <f t="shared" si="139"/>
        <v>0</v>
      </c>
      <c r="AA369" s="310">
        <f t="shared" si="140"/>
        <v>0</v>
      </c>
      <c r="AB369" s="334"/>
      <c r="AC369" s="311">
        <f t="shared" si="133"/>
        <v>0</v>
      </c>
      <c r="AD369" s="312">
        <f t="shared" si="141"/>
        <v>0</v>
      </c>
      <c r="AE369" s="335"/>
      <c r="AF369" s="312">
        <f t="shared" si="142"/>
        <v>0</v>
      </c>
      <c r="AG369" s="326"/>
      <c r="AH369" s="313">
        <f t="shared" si="143"/>
        <v>0</v>
      </c>
      <c r="AI369" s="336"/>
      <c r="AJ369" s="313">
        <f t="shared" si="144"/>
        <v>0</v>
      </c>
      <c r="AK369" s="326"/>
      <c r="AL369" s="313">
        <f t="shared" si="145"/>
        <v>0</v>
      </c>
      <c r="AM369" s="345"/>
      <c r="AN369" s="313">
        <f t="shared" si="134"/>
        <v>0</v>
      </c>
      <c r="AO369" s="314">
        <f t="shared" si="146"/>
        <v>0</v>
      </c>
      <c r="AP369" s="315">
        <f>IF(OR(AND(B369="GRUP_A1",IF(IFERROR(MATCH(CONCATENATE("I",Tabel!$N$4),inst_performance,0),0)&gt;0,0,1)),B369="Grup_A5",B369="Grup_B1"),0,(AD369+AF369)*0.1)</f>
        <v>0</v>
      </c>
      <c r="AQ369" s="337"/>
      <c r="AR369" s="339"/>
      <c r="AS369" s="339"/>
      <c r="AT369" s="339"/>
      <c r="AU369" s="339"/>
      <c r="AV369" s="339"/>
      <c r="AW369" s="339"/>
      <c r="AX369" s="339"/>
      <c r="AY369" s="339"/>
      <c r="AZ369" s="339"/>
      <c r="BA369" s="339"/>
      <c r="BB369" s="339"/>
      <c r="BC369" s="339"/>
      <c r="BD369" s="339"/>
      <c r="BE369" s="339"/>
      <c r="BF369" s="339"/>
      <c r="BG369" s="315">
        <f t="shared" si="147"/>
        <v>0</v>
      </c>
      <c r="BH369" s="346">
        <f t="shared" si="148"/>
        <v>0</v>
      </c>
      <c r="BI369" s="315">
        <f t="shared" si="149"/>
        <v>0</v>
      </c>
      <c r="BJ369" s="341"/>
      <c r="BK369" s="315">
        <f t="shared" si="150"/>
        <v>0</v>
      </c>
      <c r="BL369" s="315">
        <f t="shared" si="151"/>
        <v>0</v>
      </c>
      <c r="BM369" s="340"/>
      <c r="BN369" s="342"/>
      <c r="BO369" s="343"/>
      <c r="BP369" s="340"/>
      <c r="BQ369" s="344"/>
      <c r="BR369" s="315">
        <f t="shared" si="152"/>
        <v>0</v>
      </c>
      <c r="BS369" s="344"/>
      <c r="BT369" s="344"/>
      <c r="BU369" s="344"/>
      <c r="BV369" s="344"/>
      <c r="BW369" s="315">
        <f t="shared" si="153"/>
        <v>0</v>
      </c>
      <c r="BX369" s="322"/>
      <c r="BY369" s="316"/>
    </row>
    <row r="370" spans="1:77" x14ac:dyDescent="0.25">
      <c r="A370" s="326"/>
      <c r="B370" s="307" t="str">
        <f t="shared" si="135"/>
        <v/>
      </c>
      <c r="C370" s="327"/>
      <c r="D370" s="307" t="str">
        <f t="shared" si="136"/>
        <v/>
      </c>
      <c r="E370" s="328"/>
      <c r="F370" s="329"/>
      <c r="G370" s="330" t="s">
        <v>86</v>
      </c>
      <c r="H370" s="308">
        <f t="shared" si="137"/>
        <v>0</v>
      </c>
      <c r="I370" s="323"/>
      <c r="J370" s="323"/>
      <c r="K370" s="309">
        <f t="shared" si="138"/>
        <v>0</v>
      </c>
      <c r="L370" s="328"/>
      <c r="M370" s="328"/>
      <c r="N370" s="328"/>
      <c r="O370" s="328"/>
      <c r="P370" s="331"/>
      <c r="Q370" s="331"/>
      <c r="R370" s="332"/>
      <c r="S370" s="333"/>
      <c r="T370" s="332"/>
      <c r="U370" s="333"/>
      <c r="V370" s="332"/>
      <c r="W370" s="333"/>
      <c r="X370" s="332"/>
      <c r="Y370" s="333"/>
      <c r="Z370" s="309">
        <f t="shared" si="139"/>
        <v>0</v>
      </c>
      <c r="AA370" s="310">
        <f t="shared" si="140"/>
        <v>0</v>
      </c>
      <c r="AB370" s="334"/>
      <c r="AC370" s="311">
        <f t="shared" si="133"/>
        <v>0</v>
      </c>
      <c r="AD370" s="312">
        <f t="shared" si="141"/>
        <v>0</v>
      </c>
      <c r="AE370" s="335"/>
      <c r="AF370" s="312">
        <f t="shared" si="142"/>
        <v>0</v>
      </c>
      <c r="AG370" s="326"/>
      <c r="AH370" s="313">
        <f t="shared" si="143"/>
        <v>0</v>
      </c>
      <c r="AI370" s="336"/>
      <c r="AJ370" s="313">
        <f t="shared" si="144"/>
        <v>0</v>
      </c>
      <c r="AK370" s="326"/>
      <c r="AL370" s="313">
        <f t="shared" si="145"/>
        <v>0</v>
      </c>
      <c r="AM370" s="345"/>
      <c r="AN370" s="313">
        <f t="shared" si="134"/>
        <v>0</v>
      </c>
      <c r="AO370" s="314">
        <f t="shared" si="146"/>
        <v>0</v>
      </c>
      <c r="AP370" s="315">
        <f>IF(OR(AND(B370="GRUP_A1",IF(IFERROR(MATCH(CONCATENATE("I",Tabel!$N$4),inst_performance,0),0)&gt;0,0,1)),B370="Grup_A5",B370="Grup_B1"),0,(AD370+AF370)*0.1)</f>
        <v>0</v>
      </c>
      <c r="AQ370" s="337"/>
      <c r="AR370" s="339"/>
      <c r="AS370" s="339"/>
      <c r="AT370" s="339"/>
      <c r="AU370" s="339"/>
      <c r="AV370" s="339"/>
      <c r="AW370" s="339"/>
      <c r="AX370" s="339"/>
      <c r="AY370" s="339"/>
      <c r="AZ370" s="339"/>
      <c r="BA370" s="339"/>
      <c r="BB370" s="339"/>
      <c r="BC370" s="339"/>
      <c r="BD370" s="339"/>
      <c r="BE370" s="339"/>
      <c r="BF370" s="339"/>
      <c r="BG370" s="315">
        <f t="shared" si="147"/>
        <v>0</v>
      </c>
      <c r="BH370" s="346">
        <f t="shared" si="148"/>
        <v>0</v>
      </c>
      <c r="BI370" s="315">
        <f t="shared" si="149"/>
        <v>0</v>
      </c>
      <c r="BJ370" s="341"/>
      <c r="BK370" s="315">
        <f t="shared" si="150"/>
        <v>0</v>
      </c>
      <c r="BL370" s="315">
        <f t="shared" si="151"/>
        <v>0</v>
      </c>
      <c r="BM370" s="340"/>
      <c r="BN370" s="342"/>
      <c r="BO370" s="343"/>
      <c r="BP370" s="340"/>
      <c r="BQ370" s="344"/>
      <c r="BR370" s="315">
        <f t="shared" si="152"/>
        <v>0</v>
      </c>
      <c r="BS370" s="344"/>
      <c r="BT370" s="344"/>
      <c r="BU370" s="344"/>
      <c r="BV370" s="344"/>
      <c r="BW370" s="315">
        <f t="shared" si="153"/>
        <v>0</v>
      </c>
      <c r="BX370" s="322"/>
      <c r="BY370" s="316"/>
    </row>
    <row r="371" spans="1:77" x14ac:dyDescent="0.25">
      <c r="A371" s="326"/>
      <c r="B371" s="307" t="str">
        <f t="shared" si="135"/>
        <v/>
      </c>
      <c r="C371" s="327"/>
      <c r="D371" s="307" t="str">
        <f t="shared" si="136"/>
        <v/>
      </c>
      <c r="E371" s="328"/>
      <c r="F371" s="329"/>
      <c r="G371" s="330" t="s">
        <v>86</v>
      </c>
      <c r="H371" s="308">
        <f t="shared" si="137"/>
        <v>0</v>
      </c>
      <c r="I371" s="323"/>
      <c r="J371" s="323"/>
      <c r="K371" s="309">
        <f t="shared" si="138"/>
        <v>0</v>
      </c>
      <c r="L371" s="328"/>
      <c r="M371" s="328"/>
      <c r="N371" s="328"/>
      <c r="O371" s="328"/>
      <c r="P371" s="331"/>
      <c r="Q371" s="331"/>
      <c r="R371" s="332"/>
      <c r="S371" s="333"/>
      <c r="T371" s="332"/>
      <c r="U371" s="333"/>
      <c r="V371" s="332"/>
      <c r="W371" s="333"/>
      <c r="X371" s="332"/>
      <c r="Y371" s="333"/>
      <c r="Z371" s="309">
        <f t="shared" si="139"/>
        <v>0</v>
      </c>
      <c r="AA371" s="310">
        <f t="shared" si="140"/>
        <v>0</v>
      </c>
      <c r="AB371" s="334"/>
      <c r="AC371" s="311">
        <f t="shared" si="133"/>
        <v>0</v>
      </c>
      <c r="AD371" s="312">
        <f t="shared" si="141"/>
        <v>0</v>
      </c>
      <c r="AE371" s="335"/>
      <c r="AF371" s="312">
        <f t="shared" si="142"/>
        <v>0</v>
      </c>
      <c r="AG371" s="326"/>
      <c r="AH371" s="313">
        <f t="shared" si="143"/>
        <v>0</v>
      </c>
      <c r="AI371" s="336"/>
      <c r="AJ371" s="313">
        <f t="shared" si="144"/>
        <v>0</v>
      </c>
      <c r="AK371" s="326"/>
      <c r="AL371" s="313">
        <f t="shared" si="145"/>
        <v>0</v>
      </c>
      <c r="AM371" s="345"/>
      <c r="AN371" s="313">
        <f t="shared" si="134"/>
        <v>0</v>
      </c>
      <c r="AO371" s="314">
        <f t="shared" si="146"/>
        <v>0</v>
      </c>
      <c r="AP371" s="315">
        <f>IF(OR(AND(B371="GRUP_A1",IF(IFERROR(MATCH(CONCATENATE("I",Tabel!$N$4),inst_performance,0),0)&gt;0,0,1)),B371="Grup_A5",B371="Grup_B1"),0,(AD371+AF371)*0.1)</f>
        <v>0</v>
      </c>
      <c r="AQ371" s="337"/>
      <c r="AR371" s="339"/>
      <c r="AS371" s="339"/>
      <c r="AT371" s="339"/>
      <c r="AU371" s="339"/>
      <c r="AV371" s="339"/>
      <c r="AW371" s="339"/>
      <c r="AX371" s="339"/>
      <c r="AY371" s="339"/>
      <c r="AZ371" s="339"/>
      <c r="BA371" s="339"/>
      <c r="BB371" s="339"/>
      <c r="BC371" s="339"/>
      <c r="BD371" s="339"/>
      <c r="BE371" s="339"/>
      <c r="BF371" s="339"/>
      <c r="BG371" s="315">
        <f t="shared" si="147"/>
        <v>0</v>
      </c>
      <c r="BH371" s="346">
        <f t="shared" si="148"/>
        <v>0</v>
      </c>
      <c r="BI371" s="315">
        <f t="shared" si="149"/>
        <v>0</v>
      </c>
      <c r="BJ371" s="341"/>
      <c r="BK371" s="315">
        <f t="shared" si="150"/>
        <v>0</v>
      </c>
      <c r="BL371" s="315">
        <f t="shared" si="151"/>
        <v>0</v>
      </c>
      <c r="BM371" s="340"/>
      <c r="BN371" s="342"/>
      <c r="BO371" s="343"/>
      <c r="BP371" s="340"/>
      <c r="BQ371" s="344"/>
      <c r="BR371" s="315">
        <f t="shared" si="152"/>
        <v>0</v>
      </c>
      <c r="BS371" s="344"/>
      <c r="BT371" s="344"/>
      <c r="BU371" s="344"/>
      <c r="BV371" s="344"/>
      <c r="BW371" s="315">
        <f t="shared" si="153"/>
        <v>0</v>
      </c>
      <c r="BX371" s="322"/>
      <c r="BY371" s="316"/>
    </row>
    <row r="372" spans="1:77" x14ac:dyDescent="0.25">
      <c r="A372" s="326"/>
      <c r="B372" s="307" t="str">
        <f t="shared" si="135"/>
        <v/>
      </c>
      <c r="C372" s="327"/>
      <c r="D372" s="307" t="str">
        <f t="shared" si="136"/>
        <v/>
      </c>
      <c r="E372" s="328"/>
      <c r="F372" s="329"/>
      <c r="G372" s="330" t="s">
        <v>86</v>
      </c>
      <c r="H372" s="308">
        <f t="shared" si="137"/>
        <v>0</v>
      </c>
      <c r="I372" s="323"/>
      <c r="J372" s="323"/>
      <c r="K372" s="309">
        <f t="shared" si="138"/>
        <v>0</v>
      </c>
      <c r="L372" s="328"/>
      <c r="M372" s="328"/>
      <c r="N372" s="328"/>
      <c r="O372" s="328"/>
      <c r="P372" s="331"/>
      <c r="Q372" s="331"/>
      <c r="R372" s="332"/>
      <c r="S372" s="333"/>
      <c r="T372" s="332"/>
      <c r="U372" s="333"/>
      <c r="V372" s="332"/>
      <c r="W372" s="333"/>
      <c r="X372" s="332"/>
      <c r="Y372" s="333"/>
      <c r="Z372" s="309">
        <f t="shared" si="139"/>
        <v>0</v>
      </c>
      <c r="AA372" s="310">
        <f t="shared" si="140"/>
        <v>0</v>
      </c>
      <c r="AB372" s="334"/>
      <c r="AC372" s="311">
        <f t="shared" si="133"/>
        <v>0</v>
      </c>
      <c r="AD372" s="312">
        <f t="shared" si="141"/>
        <v>0</v>
      </c>
      <c r="AE372" s="335"/>
      <c r="AF372" s="312">
        <f t="shared" si="142"/>
        <v>0</v>
      </c>
      <c r="AG372" s="326"/>
      <c r="AH372" s="313">
        <f t="shared" si="143"/>
        <v>0</v>
      </c>
      <c r="AI372" s="336"/>
      <c r="AJ372" s="313">
        <f t="shared" si="144"/>
        <v>0</v>
      </c>
      <c r="AK372" s="326"/>
      <c r="AL372" s="313">
        <f t="shared" si="145"/>
        <v>0</v>
      </c>
      <c r="AM372" s="345"/>
      <c r="AN372" s="313">
        <f t="shared" si="134"/>
        <v>0</v>
      </c>
      <c r="AO372" s="314">
        <f t="shared" si="146"/>
        <v>0</v>
      </c>
      <c r="AP372" s="315">
        <f>IF(OR(AND(B372="GRUP_A1",IF(IFERROR(MATCH(CONCATENATE("I",Tabel!$N$4),inst_performance,0),0)&gt;0,0,1)),B372="Grup_A5",B372="Grup_B1"),0,(AD372+AF372)*0.1)</f>
        <v>0</v>
      </c>
      <c r="AQ372" s="337"/>
      <c r="AR372" s="339"/>
      <c r="AS372" s="339"/>
      <c r="AT372" s="339"/>
      <c r="AU372" s="339"/>
      <c r="AV372" s="339"/>
      <c r="AW372" s="339"/>
      <c r="AX372" s="339"/>
      <c r="AY372" s="339"/>
      <c r="AZ372" s="339"/>
      <c r="BA372" s="339"/>
      <c r="BB372" s="339"/>
      <c r="BC372" s="339"/>
      <c r="BD372" s="339"/>
      <c r="BE372" s="339"/>
      <c r="BF372" s="339"/>
      <c r="BG372" s="315">
        <f t="shared" si="147"/>
        <v>0</v>
      </c>
      <c r="BH372" s="346">
        <f t="shared" si="148"/>
        <v>0</v>
      </c>
      <c r="BI372" s="315">
        <f t="shared" si="149"/>
        <v>0</v>
      </c>
      <c r="BJ372" s="341"/>
      <c r="BK372" s="315">
        <f t="shared" si="150"/>
        <v>0</v>
      </c>
      <c r="BL372" s="315">
        <f t="shared" si="151"/>
        <v>0</v>
      </c>
      <c r="BM372" s="340"/>
      <c r="BN372" s="342"/>
      <c r="BO372" s="343"/>
      <c r="BP372" s="340"/>
      <c r="BQ372" s="344"/>
      <c r="BR372" s="315">
        <f t="shared" si="152"/>
        <v>0</v>
      </c>
      <c r="BS372" s="344"/>
      <c r="BT372" s="344"/>
      <c r="BU372" s="344"/>
      <c r="BV372" s="344"/>
      <c r="BW372" s="315">
        <f t="shared" si="153"/>
        <v>0</v>
      </c>
      <c r="BX372" s="322"/>
      <c r="BY372" s="316"/>
    </row>
    <row r="373" spans="1:77" x14ac:dyDescent="0.25">
      <c r="A373" s="326"/>
      <c r="B373" s="307" t="str">
        <f t="shared" si="135"/>
        <v/>
      </c>
      <c r="C373" s="327"/>
      <c r="D373" s="307" t="str">
        <f t="shared" si="136"/>
        <v/>
      </c>
      <c r="E373" s="328"/>
      <c r="F373" s="329"/>
      <c r="G373" s="330" t="s">
        <v>86</v>
      </c>
      <c r="H373" s="308">
        <f t="shared" si="137"/>
        <v>0</v>
      </c>
      <c r="I373" s="323"/>
      <c r="J373" s="323"/>
      <c r="K373" s="309">
        <f t="shared" si="138"/>
        <v>0</v>
      </c>
      <c r="L373" s="328"/>
      <c r="M373" s="328"/>
      <c r="N373" s="328"/>
      <c r="O373" s="328"/>
      <c r="P373" s="331"/>
      <c r="Q373" s="331"/>
      <c r="R373" s="332"/>
      <c r="S373" s="333"/>
      <c r="T373" s="332"/>
      <c r="U373" s="333"/>
      <c r="V373" s="332"/>
      <c r="W373" s="333"/>
      <c r="X373" s="332"/>
      <c r="Y373" s="333"/>
      <c r="Z373" s="309">
        <f t="shared" si="139"/>
        <v>0</v>
      </c>
      <c r="AA373" s="310">
        <f t="shared" si="140"/>
        <v>0</v>
      </c>
      <c r="AB373" s="334"/>
      <c r="AC373" s="311">
        <f t="shared" si="133"/>
        <v>0</v>
      </c>
      <c r="AD373" s="312">
        <f t="shared" si="141"/>
        <v>0</v>
      </c>
      <c r="AE373" s="335"/>
      <c r="AF373" s="312">
        <f t="shared" si="142"/>
        <v>0</v>
      </c>
      <c r="AG373" s="326"/>
      <c r="AH373" s="313">
        <f t="shared" si="143"/>
        <v>0</v>
      </c>
      <c r="AI373" s="336"/>
      <c r="AJ373" s="313">
        <f t="shared" si="144"/>
        <v>0</v>
      </c>
      <c r="AK373" s="326"/>
      <c r="AL373" s="313">
        <f t="shared" si="145"/>
        <v>0</v>
      </c>
      <c r="AM373" s="345"/>
      <c r="AN373" s="313">
        <f t="shared" si="134"/>
        <v>0</v>
      </c>
      <c r="AO373" s="314">
        <f t="shared" si="146"/>
        <v>0</v>
      </c>
      <c r="AP373" s="315">
        <f>IF(OR(AND(B373="GRUP_A1",IF(IFERROR(MATCH(CONCATENATE("I",Tabel!$N$4),inst_performance,0),0)&gt;0,0,1)),B373="Grup_A5",B373="Grup_B1"),0,(AD373+AF373)*0.1)</f>
        <v>0</v>
      </c>
      <c r="AQ373" s="337"/>
      <c r="AR373" s="339"/>
      <c r="AS373" s="339"/>
      <c r="AT373" s="339"/>
      <c r="AU373" s="339"/>
      <c r="AV373" s="339"/>
      <c r="AW373" s="339"/>
      <c r="AX373" s="339"/>
      <c r="AY373" s="339"/>
      <c r="AZ373" s="339"/>
      <c r="BA373" s="339"/>
      <c r="BB373" s="339"/>
      <c r="BC373" s="339"/>
      <c r="BD373" s="339"/>
      <c r="BE373" s="339"/>
      <c r="BF373" s="339"/>
      <c r="BG373" s="315">
        <f t="shared" si="147"/>
        <v>0</v>
      </c>
      <c r="BH373" s="346">
        <f t="shared" si="148"/>
        <v>0</v>
      </c>
      <c r="BI373" s="315">
        <f t="shared" si="149"/>
        <v>0</v>
      </c>
      <c r="BJ373" s="341"/>
      <c r="BK373" s="315">
        <f t="shared" si="150"/>
        <v>0</v>
      </c>
      <c r="BL373" s="315">
        <f t="shared" si="151"/>
        <v>0</v>
      </c>
      <c r="BM373" s="340"/>
      <c r="BN373" s="342"/>
      <c r="BO373" s="343"/>
      <c r="BP373" s="340"/>
      <c r="BQ373" s="344"/>
      <c r="BR373" s="315">
        <f t="shared" si="152"/>
        <v>0</v>
      </c>
      <c r="BS373" s="344"/>
      <c r="BT373" s="344"/>
      <c r="BU373" s="344"/>
      <c r="BV373" s="344"/>
      <c r="BW373" s="315">
        <f t="shared" si="153"/>
        <v>0</v>
      </c>
      <c r="BX373" s="322"/>
      <c r="BY373" s="316"/>
    </row>
    <row r="374" spans="1:77" x14ac:dyDescent="0.25">
      <c r="A374" s="326"/>
      <c r="B374" s="307" t="str">
        <f t="shared" si="135"/>
        <v/>
      </c>
      <c r="C374" s="327"/>
      <c r="D374" s="307" t="str">
        <f t="shared" si="136"/>
        <v/>
      </c>
      <c r="E374" s="328"/>
      <c r="F374" s="329"/>
      <c r="G374" s="330" t="s">
        <v>86</v>
      </c>
      <c r="H374" s="308">
        <f t="shared" si="137"/>
        <v>0</v>
      </c>
      <c r="I374" s="323"/>
      <c r="J374" s="323"/>
      <c r="K374" s="309">
        <f t="shared" si="138"/>
        <v>0</v>
      </c>
      <c r="L374" s="328"/>
      <c r="M374" s="328"/>
      <c r="N374" s="328"/>
      <c r="O374" s="328"/>
      <c r="P374" s="331"/>
      <c r="Q374" s="331"/>
      <c r="R374" s="332"/>
      <c r="S374" s="333"/>
      <c r="T374" s="332"/>
      <c r="U374" s="333"/>
      <c r="V374" s="332"/>
      <c r="W374" s="333"/>
      <c r="X374" s="332"/>
      <c r="Y374" s="333"/>
      <c r="Z374" s="309">
        <f t="shared" si="139"/>
        <v>0</v>
      </c>
      <c r="AA374" s="310">
        <f t="shared" si="140"/>
        <v>0</v>
      </c>
      <c r="AB374" s="334"/>
      <c r="AC374" s="311">
        <f t="shared" si="133"/>
        <v>0</v>
      </c>
      <c r="AD374" s="312">
        <f t="shared" si="141"/>
        <v>0</v>
      </c>
      <c r="AE374" s="335"/>
      <c r="AF374" s="312">
        <f t="shared" si="142"/>
        <v>0</v>
      </c>
      <c r="AG374" s="326"/>
      <c r="AH374" s="313">
        <f t="shared" si="143"/>
        <v>0</v>
      </c>
      <c r="AI374" s="336"/>
      <c r="AJ374" s="313">
        <f t="shared" si="144"/>
        <v>0</v>
      </c>
      <c r="AK374" s="326"/>
      <c r="AL374" s="313">
        <f t="shared" si="145"/>
        <v>0</v>
      </c>
      <c r="AM374" s="345"/>
      <c r="AN374" s="313">
        <f t="shared" si="134"/>
        <v>0</v>
      </c>
      <c r="AO374" s="314">
        <f t="shared" si="146"/>
        <v>0</v>
      </c>
      <c r="AP374" s="315">
        <f>IF(OR(AND(B374="GRUP_A1",IF(IFERROR(MATCH(CONCATENATE("I",Tabel!$N$4),inst_performance,0),0)&gt;0,0,1)),B374="Grup_A5",B374="Grup_B1"),0,(AD374+AF374)*0.1)</f>
        <v>0</v>
      </c>
      <c r="AQ374" s="337"/>
      <c r="AR374" s="339"/>
      <c r="AS374" s="339"/>
      <c r="AT374" s="339"/>
      <c r="AU374" s="339"/>
      <c r="AV374" s="339"/>
      <c r="AW374" s="339"/>
      <c r="AX374" s="339"/>
      <c r="AY374" s="339"/>
      <c r="AZ374" s="339"/>
      <c r="BA374" s="339"/>
      <c r="BB374" s="339"/>
      <c r="BC374" s="339"/>
      <c r="BD374" s="339"/>
      <c r="BE374" s="339"/>
      <c r="BF374" s="339"/>
      <c r="BG374" s="315">
        <f t="shared" si="147"/>
        <v>0</v>
      </c>
      <c r="BH374" s="346">
        <f t="shared" si="148"/>
        <v>0</v>
      </c>
      <c r="BI374" s="315">
        <f t="shared" si="149"/>
        <v>0</v>
      </c>
      <c r="BJ374" s="341"/>
      <c r="BK374" s="315">
        <f t="shared" si="150"/>
        <v>0</v>
      </c>
      <c r="BL374" s="315">
        <f t="shared" si="151"/>
        <v>0</v>
      </c>
      <c r="BM374" s="340"/>
      <c r="BN374" s="342"/>
      <c r="BO374" s="343"/>
      <c r="BP374" s="340"/>
      <c r="BQ374" s="344"/>
      <c r="BR374" s="315">
        <f t="shared" si="152"/>
        <v>0</v>
      </c>
      <c r="BS374" s="344"/>
      <c r="BT374" s="344"/>
      <c r="BU374" s="344"/>
      <c r="BV374" s="344"/>
      <c r="BW374" s="315">
        <f t="shared" si="153"/>
        <v>0</v>
      </c>
      <c r="BX374" s="322"/>
      <c r="BY374" s="316"/>
    </row>
    <row r="375" spans="1:77" x14ac:dyDescent="0.25">
      <c r="A375" s="326"/>
      <c r="B375" s="307" t="str">
        <f t="shared" si="135"/>
        <v/>
      </c>
      <c r="C375" s="327"/>
      <c r="D375" s="307" t="str">
        <f t="shared" si="136"/>
        <v/>
      </c>
      <c r="E375" s="328"/>
      <c r="F375" s="329"/>
      <c r="G375" s="330" t="s">
        <v>86</v>
      </c>
      <c r="H375" s="308">
        <f t="shared" si="137"/>
        <v>0</v>
      </c>
      <c r="I375" s="323"/>
      <c r="J375" s="323"/>
      <c r="K375" s="309">
        <f t="shared" si="138"/>
        <v>0</v>
      </c>
      <c r="L375" s="328"/>
      <c r="M375" s="328"/>
      <c r="N375" s="328"/>
      <c r="O375" s="328"/>
      <c r="P375" s="331"/>
      <c r="Q375" s="331"/>
      <c r="R375" s="332"/>
      <c r="S375" s="333"/>
      <c r="T375" s="332"/>
      <c r="U375" s="333"/>
      <c r="V375" s="332"/>
      <c r="W375" s="333"/>
      <c r="X375" s="332"/>
      <c r="Y375" s="333"/>
      <c r="Z375" s="309">
        <f t="shared" si="139"/>
        <v>0</v>
      </c>
      <c r="AA375" s="310">
        <f t="shared" si="140"/>
        <v>0</v>
      </c>
      <c r="AB375" s="334"/>
      <c r="AC375" s="311">
        <f t="shared" si="133"/>
        <v>0</v>
      </c>
      <c r="AD375" s="312">
        <f t="shared" si="141"/>
        <v>0</v>
      </c>
      <c r="AE375" s="335"/>
      <c r="AF375" s="312">
        <f t="shared" si="142"/>
        <v>0</v>
      </c>
      <c r="AG375" s="326"/>
      <c r="AH375" s="313">
        <f t="shared" si="143"/>
        <v>0</v>
      </c>
      <c r="AI375" s="336"/>
      <c r="AJ375" s="313">
        <f t="shared" si="144"/>
        <v>0</v>
      </c>
      <c r="AK375" s="326"/>
      <c r="AL375" s="313">
        <f t="shared" si="145"/>
        <v>0</v>
      </c>
      <c r="AM375" s="345"/>
      <c r="AN375" s="313">
        <f t="shared" si="134"/>
        <v>0</v>
      </c>
      <c r="AO375" s="314">
        <f t="shared" si="146"/>
        <v>0</v>
      </c>
      <c r="AP375" s="315">
        <f>IF(OR(AND(B375="GRUP_A1",IF(IFERROR(MATCH(CONCATENATE("I",Tabel!$N$4),inst_performance,0),0)&gt;0,0,1)),B375="Grup_A5",B375="Grup_B1"),0,(AD375+AF375)*0.1)</f>
        <v>0</v>
      </c>
      <c r="AQ375" s="337"/>
      <c r="AR375" s="339"/>
      <c r="AS375" s="339"/>
      <c r="AT375" s="339"/>
      <c r="AU375" s="339"/>
      <c r="AV375" s="339"/>
      <c r="AW375" s="339"/>
      <c r="AX375" s="339"/>
      <c r="AY375" s="339"/>
      <c r="AZ375" s="339"/>
      <c r="BA375" s="339"/>
      <c r="BB375" s="339"/>
      <c r="BC375" s="339"/>
      <c r="BD375" s="339"/>
      <c r="BE375" s="339"/>
      <c r="BF375" s="339"/>
      <c r="BG375" s="315">
        <f t="shared" si="147"/>
        <v>0</v>
      </c>
      <c r="BH375" s="346">
        <f t="shared" si="148"/>
        <v>0</v>
      </c>
      <c r="BI375" s="315">
        <f t="shared" si="149"/>
        <v>0</v>
      </c>
      <c r="BJ375" s="341"/>
      <c r="BK375" s="315">
        <f t="shared" si="150"/>
        <v>0</v>
      </c>
      <c r="BL375" s="315">
        <f t="shared" si="151"/>
        <v>0</v>
      </c>
      <c r="BM375" s="340"/>
      <c r="BN375" s="342"/>
      <c r="BO375" s="343"/>
      <c r="BP375" s="340"/>
      <c r="BQ375" s="344"/>
      <c r="BR375" s="315">
        <f t="shared" si="152"/>
        <v>0</v>
      </c>
      <c r="BS375" s="344"/>
      <c r="BT375" s="344"/>
      <c r="BU375" s="344"/>
      <c r="BV375" s="344"/>
      <c r="BW375" s="315">
        <f t="shared" si="153"/>
        <v>0</v>
      </c>
      <c r="BX375" s="322"/>
      <c r="BY375" s="316"/>
    </row>
    <row r="376" spans="1:77" x14ac:dyDescent="0.25">
      <c r="A376" s="326"/>
      <c r="B376" s="307" t="str">
        <f t="shared" si="135"/>
        <v/>
      </c>
      <c r="C376" s="327"/>
      <c r="D376" s="307" t="str">
        <f t="shared" si="136"/>
        <v/>
      </c>
      <c r="E376" s="328"/>
      <c r="F376" s="329"/>
      <c r="G376" s="330" t="s">
        <v>86</v>
      </c>
      <c r="H376" s="308">
        <f t="shared" si="137"/>
        <v>0</v>
      </c>
      <c r="I376" s="323"/>
      <c r="J376" s="323"/>
      <c r="K376" s="309">
        <f t="shared" si="138"/>
        <v>0</v>
      </c>
      <c r="L376" s="328"/>
      <c r="M376" s="328"/>
      <c r="N376" s="328"/>
      <c r="O376" s="328"/>
      <c r="P376" s="331"/>
      <c r="Q376" s="331"/>
      <c r="R376" s="332"/>
      <c r="S376" s="333"/>
      <c r="T376" s="332"/>
      <c r="U376" s="333"/>
      <c r="V376" s="332"/>
      <c r="W376" s="333"/>
      <c r="X376" s="332"/>
      <c r="Y376" s="333"/>
      <c r="Z376" s="309">
        <f t="shared" si="139"/>
        <v>0</v>
      </c>
      <c r="AA376" s="310">
        <f t="shared" si="140"/>
        <v>0</v>
      </c>
      <c r="AB376" s="334"/>
      <c r="AC376" s="311">
        <f t="shared" si="133"/>
        <v>0</v>
      </c>
      <c r="AD376" s="312">
        <f t="shared" si="141"/>
        <v>0</v>
      </c>
      <c r="AE376" s="335"/>
      <c r="AF376" s="312">
        <f t="shared" si="142"/>
        <v>0</v>
      </c>
      <c r="AG376" s="326"/>
      <c r="AH376" s="313">
        <f t="shared" si="143"/>
        <v>0</v>
      </c>
      <c r="AI376" s="336"/>
      <c r="AJ376" s="313">
        <f t="shared" si="144"/>
        <v>0</v>
      </c>
      <c r="AK376" s="326"/>
      <c r="AL376" s="313">
        <f t="shared" si="145"/>
        <v>0</v>
      </c>
      <c r="AM376" s="345"/>
      <c r="AN376" s="313">
        <f t="shared" si="134"/>
        <v>0</v>
      </c>
      <c r="AO376" s="314">
        <f t="shared" si="146"/>
        <v>0</v>
      </c>
      <c r="AP376" s="315">
        <f>IF(OR(AND(B376="GRUP_A1",IF(IFERROR(MATCH(CONCATENATE("I",Tabel!$N$4),inst_performance,0),0)&gt;0,0,1)),B376="Grup_A5",B376="Grup_B1"),0,(AD376+AF376)*0.1)</f>
        <v>0</v>
      </c>
      <c r="AQ376" s="337"/>
      <c r="AR376" s="339"/>
      <c r="AS376" s="339"/>
      <c r="AT376" s="339"/>
      <c r="AU376" s="339"/>
      <c r="AV376" s="339"/>
      <c r="AW376" s="339"/>
      <c r="AX376" s="339"/>
      <c r="AY376" s="339"/>
      <c r="AZ376" s="339"/>
      <c r="BA376" s="339"/>
      <c r="BB376" s="339"/>
      <c r="BC376" s="339"/>
      <c r="BD376" s="339"/>
      <c r="BE376" s="339"/>
      <c r="BF376" s="339"/>
      <c r="BG376" s="315">
        <f t="shared" si="147"/>
        <v>0</v>
      </c>
      <c r="BH376" s="346">
        <f t="shared" si="148"/>
        <v>0</v>
      </c>
      <c r="BI376" s="315">
        <f t="shared" si="149"/>
        <v>0</v>
      </c>
      <c r="BJ376" s="341"/>
      <c r="BK376" s="315">
        <f t="shared" si="150"/>
        <v>0</v>
      </c>
      <c r="BL376" s="315">
        <f t="shared" si="151"/>
        <v>0</v>
      </c>
      <c r="BM376" s="340"/>
      <c r="BN376" s="342"/>
      <c r="BO376" s="343"/>
      <c r="BP376" s="340"/>
      <c r="BQ376" s="344"/>
      <c r="BR376" s="315">
        <f t="shared" si="152"/>
        <v>0</v>
      </c>
      <c r="BS376" s="344"/>
      <c r="BT376" s="344"/>
      <c r="BU376" s="344"/>
      <c r="BV376" s="344"/>
      <c r="BW376" s="315">
        <f t="shared" si="153"/>
        <v>0</v>
      </c>
      <c r="BX376" s="322"/>
      <c r="BY376" s="316"/>
    </row>
    <row r="377" spans="1:77" x14ac:dyDescent="0.25">
      <c r="A377" s="326"/>
      <c r="B377" s="307" t="str">
        <f t="shared" si="135"/>
        <v/>
      </c>
      <c r="C377" s="327"/>
      <c r="D377" s="307" t="str">
        <f t="shared" si="136"/>
        <v/>
      </c>
      <c r="E377" s="328"/>
      <c r="F377" s="329"/>
      <c r="G377" s="330" t="s">
        <v>86</v>
      </c>
      <c r="H377" s="308">
        <f t="shared" si="137"/>
        <v>0</v>
      </c>
      <c r="I377" s="323"/>
      <c r="J377" s="323"/>
      <c r="K377" s="309">
        <f t="shared" si="138"/>
        <v>0</v>
      </c>
      <c r="L377" s="328"/>
      <c r="M377" s="328"/>
      <c r="N377" s="328"/>
      <c r="O377" s="328"/>
      <c r="P377" s="331"/>
      <c r="Q377" s="331"/>
      <c r="R377" s="332"/>
      <c r="S377" s="333"/>
      <c r="T377" s="332"/>
      <c r="U377" s="333"/>
      <c r="V377" s="332"/>
      <c r="W377" s="333"/>
      <c r="X377" s="332"/>
      <c r="Y377" s="333"/>
      <c r="Z377" s="309">
        <f t="shared" si="139"/>
        <v>0</v>
      </c>
      <c r="AA377" s="310">
        <f t="shared" si="140"/>
        <v>0</v>
      </c>
      <c r="AB377" s="334"/>
      <c r="AC377" s="311">
        <f t="shared" si="133"/>
        <v>0</v>
      </c>
      <c r="AD377" s="312">
        <f t="shared" si="141"/>
        <v>0</v>
      </c>
      <c r="AE377" s="335"/>
      <c r="AF377" s="312">
        <f t="shared" si="142"/>
        <v>0</v>
      </c>
      <c r="AG377" s="326"/>
      <c r="AH377" s="313">
        <f t="shared" si="143"/>
        <v>0</v>
      </c>
      <c r="AI377" s="336"/>
      <c r="AJ377" s="313">
        <f t="shared" si="144"/>
        <v>0</v>
      </c>
      <c r="AK377" s="326"/>
      <c r="AL377" s="313">
        <f t="shared" si="145"/>
        <v>0</v>
      </c>
      <c r="AM377" s="345"/>
      <c r="AN377" s="313">
        <f t="shared" si="134"/>
        <v>0</v>
      </c>
      <c r="AO377" s="314">
        <f t="shared" si="146"/>
        <v>0</v>
      </c>
      <c r="AP377" s="315">
        <f>IF(OR(AND(B377="GRUP_A1",IF(IFERROR(MATCH(CONCATENATE("I",Tabel!$N$4),inst_performance,0),0)&gt;0,0,1)),B377="Grup_A5",B377="Grup_B1"),0,(AD377+AF377)*0.1)</f>
        <v>0</v>
      </c>
      <c r="AQ377" s="337"/>
      <c r="AR377" s="339"/>
      <c r="AS377" s="339"/>
      <c r="AT377" s="339"/>
      <c r="AU377" s="339"/>
      <c r="AV377" s="339"/>
      <c r="AW377" s="339"/>
      <c r="AX377" s="339"/>
      <c r="AY377" s="339"/>
      <c r="AZ377" s="339"/>
      <c r="BA377" s="339"/>
      <c r="BB377" s="339"/>
      <c r="BC377" s="339"/>
      <c r="BD377" s="339"/>
      <c r="BE377" s="339"/>
      <c r="BF377" s="339"/>
      <c r="BG377" s="315">
        <f t="shared" si="147"/>
        <v>0</v>
      </c>
      <c r="BH377" s="346">
        <f t="shared" si="148"/>
        <v>0</v>
      </c>
      <c r="BI377" s="315">
        <f t="shared" si="149"/>
        <v>0</v>
      </c>
      <c r="BJ377" s="341"/>
      <c r="BK377" s="315">
        <f t="shared" si="150"/>
        <v>0</v>
      </c>
      <c r="BL377" s="315">
        <f t="shared" si="151"/>
        <v>0</v>
      </c>
      <c r="BM377" s="340"/>
      <c r="BN377" s="342"/>
      <c r="BO377" s="343"/>
      <c r="BP377" s="340"/>
      <c r="BQ377" s="344"/>
      <c r="BR377" s="315">
        <f t="shared" si="152"/>
        <v>0</v>
      </c>
      <c r="BS377" s="344"/>
      <c r="BT377" s="344"/>
      <c r="BU377" s="344"/>
      <c r="BV377" s="344"/>
      <c r="BW377" s="315">
        <f t="shared" si="153"/>
        <v>0</v>
      </c>
      <c r="BX377" s="322"/>
      <c r="BY377" s="316"/>
    </row>
    <row r="378" spans="1:77" x14ac:dyDescent="0.25">
      <c r="A378" s="326"/>
      <c r="B378" s="307" t="str">
        <f t="shared" si="135"/>
        <v/>
      </c>
      <c r="C378" s="327"/>
      <c r="D378" s="307" t="str">
        <f t="shared" si="136"/>
        <v/>
      </c>
      <c r="E378" s="328"/>
      <c r="F378" s="329"/>
      <c r="G378" s="330" t="s">
        <v>86</v>
      </c>
      <c r="H378" s="308">
        <f t="shared" si="137"/>
        <v>0</v>
      </c>
      <c r="I378" s="323"/>
      <c r="J378" s="323"/>
      <c r="K378" s="309">
        <f t="shared" si="138"/>
        <v>0</v>
      </c>
      <c r="L378" s="328"/>
      <c r="M378" s="328"/>
      <c r="N378" s="328"/>
      <c r="O378" s="328"/>
      <c r="P378" s="331"/>
      <c r="Q378" s="331"/>
      <c r="R378" s="332"/>
      <c r="S378" s="333"/>
      <c r="T378" s="332"/>
      <c r="U378" s="333"/>
      <c r="V378" s="332"/>
      <c r="W378" s="333"/>
      <c r="X378" s="332"/>
      <c r="Y378" s="333"/>
      <c r="Z378" s="309">
        <f t="shared" si="139"/>
        <v>0</v>
      </c>
      <c r="AA378" s="310">
        <f t="shared" si="140"/>
        <v>0</v>
      </c>
      <c r="AB378" s="334"/>
      <c r="AC378" s="311">
        <f t="shared" si="133"/>
        <v>0</v>
      </c>
      <c r="AD378" s="312">
        <f t="shared" si="141"/>
        <v>0</v>
      </c>
      <c r="AE378" s="335"/>
      <c r="AF378" s="312">
        <f t="shared" si="142"/>
        <v>0</v>
      </c>
      <c r="AG378" s="326"/>
      <c r="AH378" s="313">
        <f t="shared" si="143"/>
        <v>0</v>
      </c>
      <c r="AI378" s="336"/>
      <c r="AJ378" s="313">
        <f t="shared" si="144"/>
        <v>0</v>
      </c>
      <c r="AK378" s="326"/>
      <c r="AL378" s="313">
        <f t="shared" si="145"/>
        <v>0</v>
      </c>
      <c r="AM378" s="345"/>
      <c r="AN378" s="313">
        <f t="shared" si="134"/>
        <v>0</v>
      </c>
      <c r="AO378" s="314">
        <f t="shared" si="146"/>
        <v>0</v>
      </c>
      <c r="AP378" s="315">
        <f>IF(OR(AND(B378="GRUP_A1",IF(IFERROR(MATCH(CONCATENATE("I",Tabel!$N$4),inst_performance,0),0)&gt;0,0,1)),B378="Grup_A5",B378="Grup_B1"),0,(AD378+AF378)*0.1)</f>
        <v>0</v>
      </c>
      <c r="AQ378" s="337"/>
      <c r="AR378" s="339"/>
      <c r="AS378" s="339"/>
      <c r="AT378" s="339"/>
      <c r="AU378" s="339"/>
      <c r="AV378" s="339"/>
      <c r="AW378" s="339"/>
      <c r="AX378" s="339"/>
      <c r="AY378" s="339"/>
      <c r="AZ378" s="339"/>
      <c r="BA378" s="339"/>
      <c r="BB378" s="339"/>
      <c r="BC378" s="339"/>
      <c r="BD378" s="339"/>
      <c r="BE378" s="339"/>
      <c r="BF378" s="339"/>
      <c r="BG378" s="315">
        <f t="shared" si="147"/>
        <v>0</v>
      </c>
      <c r="BH378" s="346">
        <f t="shared" si="148"/>
        <v>0</v>
      </c>
      <c r="BI378" s="315">
        <f t="shared" si="149"/>
        <v>0</v>
      </c>
      <c r="BJ378" s="341"/>
      <c r="BK378" s="315">
        <f t="shared" si="150"/>
        <v>0</v>
      </c>
      <c r="BL378" s="315">
        <f t="shared" si="151"/>
        <v>0</v>
      </c>
      <c r="BM378" s="340"/>
      <c r="BN378" s="342"/>
      <c r="BO378" s="343"/>
      <c r="BP378" s="340"/>
      <c r="BQ378" s="344"/>
      <c r="BR378" s="315">
        <f t="shared" si="152"/>
        <v>0</v>
      </c>
      <c r="BS378" s="344"/>
      <c r="BT378" s="344"/>
      <c r="BU378" s="344"/>
      <c r="BV378" s="344"/>
      <c r="BW378" s="315">
        <f t="shared" si="153"/>
        <v>0</v>
      </c>
      <c r="BX378" s="322"/>
      <c r="BY378" s="316"/>
    </row>
    <row r="379" spans="1:77" x14ac:dyDescent="0.25">
      <c r="A379" s="326"/>
      <c r="B379" s="307" t="str">
        <f t="shared" si="135"/>
        <v/>
      </c>
      <c r="C379" s="327"/>
      <c r="D379" s="307" t="str">
        <f t="shared" si="136"/>
        <v/>
      </c>
      <c r="E379" s="328"/>
      <c r="F379" s="329"/>
      <c r="G379" s="330" t="s">
        <v>86</v>
      </c>
      <c r="H379" s="308">
        <f t="shared" si="137"/>
        <v>0</v>
      </c>
      <c r="I379" s="323"/>
      <c r="J379" s="323"/>
      <c r="K379" s="309">
        <f t="shared" si="138"/>
        <v>0</v>
      </c>
      <c r="L379" s="328"/>
      <c r="M379" s="328"/>
      <c r="N379" s="328"/>
      <c r="O379" s="328"/>
      <c r="P379" s="331"/>
      <c r="Q379" s="331"/>
      <c r="R379" s="332"/>
      <c r="S379" s="333"/>
      <c r="T379" s="332"/>
      <c r="U379" s="333"/>
      <c r="V379" s="332"/>
      <c r="W379" s="333"/>
      <c r="X379" s="332"/>
      <c r="Y379" s="333"/>
      <c r="Z379" s="309">
        <f t="shared" si="139"/>
        <v>0</v>
      </c>
      <c r="AA379" s="310">
        <f t="shared" si="140"/>
        <v>0</v>
      </c>
      <c r="AB379" s="334"/>
      <c r="AC379" s="311">
        <f t="shared" si="133"/>
        <v>0</v>
      </c>
      <c r="AD379" s="312">
        <f t="shared" si="141"/>
        <v>0</v>
      </c>
      <c r="AE379" s="335"/>
      <c r="AF379" s="312">
        <f t="shared" si="142"/>
        <v>0</v>
      </c>
      <c r="AG379" s="326"/>
      <c r="AH379" s="313">
        <f t="shared" si="143"/>
        <v>0</v>
      </c>
      <c r="AI379" s="336"/>
      <c r="AJ379" s="313">
        <f t="shared" si="144"/>
        <v>0</v>
      </c>
      <c r="AK379" s="326"/>
      <c r="AL379" s="313">
        <f t="shared" si="145"/>
        <v>0</v>
      </c>
      <c r="AM379" s="345"/>
      <c r="AN379" s="313">
        <f t="shared" si="134"/>
        <v>0</v>
      </c>
      <c r="AO379" s="314">
        <f t="shared" si="146"/>
        <v>0</v>
      </c>
      <c r="AP379" s="315">
        <f>IF(OR(AND(B379="GRUP_A1",IF(IFERROR(MATCH(CONCATENATE("I",Tabel!$N$4),inst_performance,0),0)&gt;0,0,1)),B379="Grup_A5",B379="Grup_B1"),0,(AD379+AF379)*0.1)</f>
        <v>0</v>
      </c>
      <c r="AQ379" s="337"/>
      <c r="AR379" s="339"/>
      <c r="AS379" s="339"/>
      <c r="AT379" s="339"/>
      <c r="AU379" s="339"/>
      <c r="AV379" s="339"/>
      <c r="AW379" s="339"/>
      <c r="AX379" s="339"/>
      <c r="AY379" s="339"/>
      <c r="AZ379" s="339"/>
      <c r="BA379" s="339"/>
      <c r="BB379" s="339"/>
      <c r="BC379" s="339"/>
      <c r="BD379" s="339"/>
      <c r="BE379" s="339"/>
      <c r="BF379" s="339"/>
      <c r="BG379" s="315">
        <f t="shared" si="147"/>
        <v>0</v>
      </c>
      <c r="BH379" s="346">
        <f t="shared" si="148"/>
        <v>0</v>
      </c>
      <c r="BI379" s="315">
        <f t="shared" si="149"/>
        <v>0</v>
      </c>
      <c r="BJ379" s="341"/>
      <c r="BK379" s="315">
        <f t="shared" si="150"/>
        <v>0</v>
      </c>
      <c r="BL379" s="315">
        <f t="shared" si="151"/>
        <v>0</v>
      </c>
      <c r="BM379" s="340"/>
      <c r="BN379" s="342"/>
      <c r="BO379" s="343"/>
      <c r="BP379" s="340"/>
      <c r="BQ379" s="344"/>
      <c r="BR379" s="315">
        <f t="shared" si="152"/>
        <v>0</v>
      </c>
      <c r="BS379" s="344"/>
      <c r="BT379" s="344"/>
      <c r="BU379" s="344"/>
      <c r="BV379" s="344"/>
      <c r="BW379" s="315">
        <f t="shared" si="153"/>
        <v>0</v>
      </c>
      <c r="BX379" s="322"/>
      <c r="BY379" s="316"/>
    </row>
    <row r="380" spans="1:77" x14ac:dyDescent="0.25">
      <c r="A380" s="326"/>
      <c r="B380" s="307" t="str">
        <f t="shared" si="135"/>
        <v/>
      </c>
      <c r="C380" s="327"/>
      <c r="D380" s="307" t="str">
        <f t="shared" si="136"/>
        <v/>
      </c>
      <c r="E380" s="328"/>
      <c r="F380" s="329"/>
      <c r="G380" s="330" t="s">
        <v>86</v>
      </c>
      <c r="H380" s="308">
        <f t="shared" si="137"/>
        <v>0</v>
      </c>
      <c r="I380" s="323"/>
      <c r="J380" s="323"/>
      <c r="K380" s="309">
        <f t="shared" si="138"/>
        <v>0</v>
      </c>
      <c r="L380" s="328"/>
      <c r="M380" s="328"/>
      <c r="N380" s="328"/>
      <c r="O380" s="328"/>
      <c r="P380" s="331"/>
      <c r="Q380" s="331"/>
      <c r="R380" s="332"/>
      <c r="S380" s="333"/>
      <c r="T380" s="332"/>
      <c r="U380" s="333"/>
      <c r="V380" s="332"/>
      <c r="W380" s="333"/>
      <c r="X380" s="332"/>
      <c r="Y380" s="333"/>
      <c r="Z380" s="309">
        <f t="shared" si="139"/>
        <v>0</v>
      </c>
      <c r="AA380" s="310">
        <f t="shared" si="140"/>
        <v>0</v>
      </c>
      <c r="AB380" s="334"/>
      <c r="AC380" s="311">
        <f t="shared" si="133"/>
        <v>0</v>
      </c>
      <c r="AD380" s="312">
        <f t="shared" si="141"/>
        <v>0</v>
      </c>
      <c r="AE380" s="335"/>
      <c r="AF380" s="312">
        <f t="shared" si="142"/>
        <v>0</v>
      </c>
      <c r="AG380" s="326"/>
      <c r="AH380" s="313">
        <f t="shared" si="143"/>
        <v>0</v>
      </c>
      <c r="AI380" s="336"/>
      <c r="AJ380" s="313">
        <f t="shared" si="144"/>
        <v>0</v>
      </c>
      <c r="AK380" s="326"/>
      <c r="AL380" s="313">
        <f t="shared" si="145"/>
        <v>0</v>
      </c>
      <c r="AM380" s="345"/>
      <c r="AN380" s="313">
        <f t="shared" si="134"/>
        <v>0</v>
      </c>
      <c r="AO380" s="314">
        <f t="shared" si="146"/>
        <v>0</v>
      </c>
      <c r="AP380" s="315">
        <f>IF(OR(AND(B380="GRUP_A1",IF(IFERROR(MATCH(CONCATENATE("I",Tabel!$N$4),inst_performance,0),0)&gt;0,0,1)),B380="Grup_A5",B380="Grup_B1"),0,(AD380+AF380)*0.1)</f>
        <v>0</v>
      </c>
      <c r="AQ380" s="337"/>
      <c r="AR380" s="339"/>
      <c r="AS380" s="339"/>
      <c r="AT380" s="339"/>
      <c r="AU380" s="339"/>
      <c r="AV380" s="339"/>
      <c r="AW380" s="339"/>
      <c r="AX380" s="339"/>
      <c r="AY380" s="339"/>
      <c r="AZ380" s="339"/>
      <c r="BA380" s="339"/>
      <c r="BB380" s="339"/>
      <c r="BC380" s="339"/>
      <c r="BD380" s="339"/>
      <c r="BE380" s="339"/>
      <c r="BF380" s="339"/>
      <c r="BG380" s="315">
        <f t="shared" si="147"/>
        <v>0</v>
      </c>
      <c r="BH380" s="346">
        <f t="shared" si="148"/>
        <v>0</v>
      </c>
      <c r="BI380" s="315">
        <f t="shared" si="149"/>
        <v>0</v>
      </c>
      <c r="BJ380" s="341"/>
      <c r="BK380" s="315">
        <f t="shared" si="150"/>
        <v>0</v>
      </c>
      <c r="BL380" s="315">
        <f t="shared" si="151"/>
        <v>0</v>
      </c>
      <c r="BM380" s="340"/>
      <c r="BN380" s="342"/>
      <c r="BO380" s="343"/>
      <c r="BP380" s="340"/>
      <c r="BQ380" s="344"/>
      <c r="BR380" s="315">
        <f t="shared" si="152"/>
        <v>0</v>
      </c>
      <c r="BS380" s="344"/>
      <c r="BT380" s="344"/>
      <c r="BU380" s="344"/>
      <c r="BV380" s="344"/>
      <c r="BW380" s="315">
        <f t="shared" si="153"/>
        <v>0</v>
      </c>
      <c r="BX380" s="322"/>
      <c r="BY380" s="316"/>
    </row>
    <row r="381" spans="1:77" x14ac:dyDescent="0.25">
      <c r="A381" s="326"/>
      <c r="B381" s="307" t="str">
        <f t="shared" si="135"/>
        <v/>
      </c>
      <c r="C381" s="327"/>
      <c r="D381" s="307" t="str">
        <f t="shared" si="136"/>
        <v/>
      </c>
      <c r="E381" s="328"/>
      <c r="F381" s="329"/>
      <c r="G381" s="330" t="s">
        <v>86</v>
      </c>
      <c r="H381" s="308">
        <f t="shared" si="137"/>
        <v>0</v>
      </c>
      <c r="I381" s="323"/>
      <c r="J381" s="323"/>
      <c r="K381" s="309">
        <f t="shared" si="138"/>
        <v>0</v>
      </c>
      <c r="L381" s="328"/>
      <c r="M381" s="328"/>
      <c r="N381" s="328"/>
      <c r="O381" s="328"/>
      <c r="P381" s="331"/>
      <c r="Q381" s="331"/>
      <c r="R381" s="332"/>
      <c r="S381" s="333"/>
      <c r="T381" s="332"/>
      <c r="U381" s="333"/>
      <c r="V381" s="332"/>
      <c r="W381" s="333"/>
      <c r="X381" s="332"/>
      <c r="Y381" s="333"/>
      <c r="Z381" s="309">
        <f t="shared" si="139"/>
        <v>0</v>
      </c>
      <c r="AA381" s="310">
        <f t="shared" si="140"/>
        <v>0</v>
      </c>
      <c r="AB381" s="334"/>
      <c r="AC381" s="311">
        <f t="shared" si="133"/>
        <v>0</v>
      </c>
      <c r="AD381" s="312">
        <f t="shared" si="141"/>
        <v>0</v>
      </c>
      <c r="AE381" s="335"/>
      <c r="AF381" s="312">
        <f t="shared" si="142"/>
        <v>0</v>
      </c>
      <c r="AG381" s="326"/>
      <c r="AH381" s="313">
        <f t="shared" si="143"/>
        <v>0</v>
      </c>
      <c r="AI381" s="336"/>
      <c r="AJ381" s="313">
        <f t="shared" si="144"/>
        <v>0</v>
      </c>
      <c r="AK381" s="326"/>
      <c r="AL381" s="313">
        <f t="shared" si="145"/>
        <v>0</v>
      </c>
      <c r="AM381" s="345"/>
      <c r="AN381" s="313">
        <f t="shared" si="134"/>
        <v>0</v>
      </c>
      <c r="AO381" s="314">
        <f t="shared" si="146"/>
        <v>0</v>
      </c>
      <c r="AP381" s="315">
        <f>IF(OR(AND(B381="GRUP_A1",IF(IFERROR(MATCH(CONCATENATE("I",Tabel!$N$4),inst_performance,0),0)&gt;0,0,1)),B381="Grup_A5",B381="Grup_B1"),0,(AD381+AF381)*0.1)</f>
        <v>0</v>
      </c>
      <c r="AQ381" s="337"/>
      <c r="AR381" s="339"/>
      <c r="AS381" s="339"/>
      <c r="AT381" s="339"/>
      <c r="AU381" s="339"/>
      <c r="AV381" s="339"/>
      <c r="AW381" s="339"/>
      <c r="AX381" s="339"/>
      <c r="AY381" s="339"/>
      <c r="AZ381" s="339"/>
      <c r="BA381" s="339"/>
      <c r="BB381" s="339"/>
      <c r="BC381" s="339"/>
      <c r="BD381" s="339"/>
      <c r="BE381" s="339"/>
      <c r="BF381" s="339"/>
      <c r="BG381" s="315">
        <f t="shared" si="147"/>
        <v>0</v>
      </c>
      <c r="BH381" s="346">
        <f t="shared" si="148"/>
        <v>0</v>
      </c>
      <c r="BI381" s="315">
        <f t="shared" si="149"/>
        <v>0</v>
      </c>
      <c r="BJ381" s="341"/>
      <c r="BK381" s="315">
        <f t="shared" si="150"/>
        <v>0</v>
      </c>
      <c r="BL381" s="315">
        <f t="shared" si="151"/>
        <v>0</v>
      </c>
      <c r="BM381" s="340"/>
      <c r="BN381" s="342"/>
      <c r="BO381" s="343"/>
      <c r="BP381" s="340"/>
      <c r="BQ381" s="344"/>
      <c r="BR381" s="315">
        <f t="shared" si="152"/>
        <v>0</v>
      </c>
      <c r="BS381" s="344"/>
      <c r="BT381" s="344"/>
      <c r="BU381" s="344"/>
      <c r="BV381" s="344"/>
      <c r="BW381" s="315">
        <f t="shared" si="153"/>
        <v>0</v>
      </c>
      <c r="BX381" s="322"/>
      <c r="BY381" s="316"/>
    </row>
    <row r="382" spans="1:77" x14ac:dyDescent="0.25">
      <c r="A382" s="326"/>
      <c r="B382" s="307" t="str">
        <f t="shared" si="135"/>
        <v/>
      </c>
      <c r="C382" s="327"/>
      <c r="D382" s="307" t="str">
        <f t="shared" si="136"/>
        <v/>
      </c>
      <c r="E382" s="328"/>
      <c r="F382" s="329"/>
      <c r="G382" s="330" t="s">
        <v>86</v>
      </c>
      <c r="H382" s="308">
        <f t="shared" si="137"/>
        <v>0</v>
      </c>
      <c r="I382" s="323"/>
      <c r="J382" s="323"/>
      <c r="K382" s="309">
        <f t="shared" si="138"/>
        <v>0</v>
      </c>
      <c r="L382" s="328"/>
      <c r="M382" s="328"/>
      <c r="N382" s="328"/>
      <c r="O382" s="328"/>
      <c r="P382" s="331"/>
      <c r="Q382" s="331"/>
      <c r="R382" s="332"/>
      <c r="S382" s="333"/>
      <c r="T382" s="332"/>
      <c r="U382" s="333"/>
      <c r="V382" s="332"/>
      <c r="W382" s="333"/>
      <c r="X382" s="332"/>
      <c r="Y382" s="333"/>
      <c r="Z382" s="309">
        <f t="shared" si="139"/>
        <v>0</v>
      </c>
      <c r="AA382" s="310">
        <f t="shared" si="140"/>
        <v>0</v>
      </c>
      <c r="AB382" s="334"/>
      <c r="AC382" s="311">
        <f t="shared" si="133"/>
        <v>0</v>
      </c>
      <c r="AD382" s="312">
        <f t="shared" si="141"/>
        <v>0</v>
      </c>
      <c r="AE382" s="335"/>
      <c r="AF382" s="312">
        <f t="shared" si="142"/>
        <v>0</v>
      </c>
      <c r="AG382" s="326"/>
      <c r="AH382" s="313">
        <f t="shared" si="143"/>
        <v>0</v>
      </c>
      <c r="AI382" s="336"/>
      <c r="AJ382" s="313">
        <f t="shared" si="144"/>
        <v>0</v>
      </c>
      <c r="AK382" s="326"/>
      <c r="AL382" s="313">
        <f t="shared" si="145"/>
        <v>0</v>
      </c>
      <c r="AM382" s="345"/>
      <c r="AN382" s="313">
        <f t="shared" si="134"/>
        <v>0</v>
      </c>
      <c r="AO382" s="314">
        <f t="shared" si="146"/>
        <v>0</v>
      </c>
      <c r="AP382" s="315">
        <f>IF(OR(AND(B382="GRUP_A1",IF(IFERROR(MATCH(CONCATENATE("I",Tabel!$N$4),inst_performance,0),0)&gt;0,0,1)),B382="Grup_A5",B382="Grup_B1"),0,(AD382+AF382)*0.1)</f>
        <v>0</v>
      </c>
      <c r="AQ382" s="337"/>
      <c r="AR382" s="339"/>
      <c r="AS382" s="339"/>
      <c r="AT382" s="339"/>
      <c r="AU382" s="339"/>
      <c r="AV382" s="339"/>
      <c r="AW382" s="339"/>
      <c r="AX382" s="339"/>
      <c r="AY382" s="339"/>
      <c r="AZ382" s="339"/>
      <c r="BA382" s="339"/>
      <c r="BB382" s="339"/>
      <c r="BC382" s="339"/>
      <c r="BD382" s="339"/>
      <c r="BE382" s="339"/>
      <c r="BF382" s="339"/>
      <c r="BG382" s="315">
        <f t="shared" si="147"/>
        <v>0</v>
      </c>
      <c r="BH382" s="346">
        <f t="shared" si="148"/>
        <v>0</v>
      </c>
      <c r="BI382" s="315">
        <f t="shared" si="149"/>
        <v>0</v>
      </c>
      <c r="BJ382" s="341"/>
      <c r="BK382" s="315">
        <f t="shared" si="150"/>
        <v>0</v>
      </c>
      <c r="BL382" s="315">
        <f t="shared" si="151"/>
        <v>0</v>
      </c>
      <c r="BM382" s="340"/>
      <c r="BN382" s="342"/>
      <c r="BO382" s="343"/>
      <c r="BP382" s="340"/>
      <c r="BQ382" s="344"/>
      <c r="BR382" s="315">
        <f t="shared" si="152"/>
        <v>0</v>
      </c>
      <c r="BS382" s="344"/>
      <c r="BT382" s="344"/>
      <c r="BU382" s="344"/>
      <c r="BV382" s="344"/>
      <c r="BW382" s="315">
        <f t="shared" si="153"/>
        <v>0</v>
      </c>
      <c r="BX382" s="322"/>
      <c r="BY382" s="316"/>
    </row>
    <row r="383" spans="1:77" x14ac:dyDescent="0.25">
      <c r="A383" s="326"/>
      <c r="B383" s="307" t="str">
        <f t="shared" si="135"/>
        <v/>
      </c>
      <c r="C383" s="327"/>
      <c r="D383" s="307" t="str">
        <f t="shared" si="136"/>
        <v/>
      </c>
      <c r="E383" s="328"/>
      <c r="F383" s="329"/>
      <c r="G383" s="330" t="s">
        <v>86</v>
      </c>
      <c r="H383" s="308">
        <f t="shared" si="137"/>
        <v>0</v>
      </c>
      <c r="I383" s="323"/>
      <c r="J383" s="323"/>
      <c r="K383" s="309">
        <f t="shared" si="138"/>
        <v>0</v>
      </c>
      <c r="L383" s="328"/>
      <c r="M383" s="328"/>
      <c r="N383" s="328"/>
      <c r="O383" s="328"/>
      <c r="P383" s="331"/>
      <c r="Q383" s="331"/>
      <c r="R383" s="332"/>
      <c r="S383" s="333"/>
      <c r="T383" s="332"/>
      <c r="U383" s="333"/>
      <c r="V383" s="332"/>
      <c r="W383" s="333"/>
      <c r="X383" s="332"/>
      <c r="Y383" s="333"/>
      <c r="Z383" s="309">
        <f t="shared" si="139"/>
        <v>0</v>
      </c>
      <c r="AA383" s="310">
        <f t="shared" si="140"/>
        <v>0</v>
      </c>
      <c r="AB383" s="334"/>
      <c r="AC383" s="311">
        <f t="shared" si="133"/>
        <v>0</v>
      </c>
      <c r="AD383" s="312">
        <f t="shared" si="141"/>
        <v>0</v>
      </c>
      <c r="AE383" s="335"/>
      <c r="AF383" s="312">
        <f t="shared" si="142"/>
        <v>0</v>
      </c>
      <c r="AG383" s="326"/>
      <c r="AH383" s="313">
        <f t="shared" si="143"/>
        <v>0</v>
      </c>
      <c r="AI383" s="336"/>
      <c r="AJ383" s="313">
        <f t="shared" si="144"/>
        <v>0</v>
      </c>
      <c r="AK383" s="326"/>
      <c r="AL383" s="313">
        <f t="shared" si="145"/>
        <v>0</v>
      </c>
      <c r="AM383" s="345"/>
      <c r="AN383" s="313">
        <f t="shared" si="134"/>
        <v>0</v>
      </c>
      <c r="AO383" s="314">
        <f t="shared" si="146"/>
        <v>0</v>
      </c>
      <c r="AP383" s="315">
        <f>IF(OR(AND(B383="GRUP_A1",IF(IFERROR(MATCH(CONCATENATE("I",Tabel!$N$4),inst_performance,0),0)&gt;0,0,1)),B383="Grup_A5",B383="Grup_B1"),0,(AD383+AF383)*0.1)</f>
        <v>0</v>
      </c>
      <c r="AQ383" s="337"/>
      <c r="AR383" s="339"/>
      <c r="AS383" s="339"/>
      <c r="AT383" s="339"/>
      <c r="AU383" s="339"/>
      <c r="AV383" s="339"/>
      <c r="AW383" s="339"/>
      <c r="AX383" s="339"/>
      <c r="AY383" s="339"/>
      <c r="AZ383" s="339"/>
      <c r="BA383" s="339"/>
      <c r="BB383" s="339"/>
      <c r="BC383" s="339"/>
      <c r="BD383" s="339"/>
      <c r="BE383" s="339"/>
      <c r="BF383" s="339"/>
      <c r="BG383" s="315">
        <f t="shared" si="147"/>
        <v>0</v>
      </c>
      <c r="BH383" s="346">
        <f t="shared" si="148"/>
        <v>0</v>
      </c>
      <c r="BI383" s="315">
        <f t="shared" si="149"/>
        <v>0</v>
      </c>
      <c r="BJ383" s="341"/>
      <c r="BK383" s="315">
        <f t="shared" si="150"/>
        <v>0</v>
      </c>
      <c r="BL383" s="315">
        <f t="shared" si="151"/>
        <v>0</v>
      </c>
      <c r="BM383" s="340"/>
      <c r="BN383" s="342"/>
      <c r="BO383" s="343"/>
      <c r="BP383" s="340"/>
      <c r="BQ383" s="344"/>
      <c r="BR383" s="315">
        <f t="shared" si="152"/>
        <v>0</v>
      </c>
      <c r="BS383" s="344"/>
      <c r="BT383" s="344"/>
      <c r="BU383" s="344"/>
      <c r="BV383" s="344"/>
      <c r="BW383" s="315">
        <f t="shared" si="153"/>
        <v>0</v>
      </c>
      <c r="BX383" s="322"/>
      <c r="BY383" s="316"/>
    </row>
    <row r="384" spans="1:77" x14ac:dyDescent="0.25">
      <c r="A384" s="326"/>
      <c r="B384" s="307" t="str">
        <f t="shared" si="135"/>
        <v/>
      </c>
      <c r="C384" s="327"/>
      <c r="D384" s="307" t="str">
        <f t="shared" si="136"/>
        <v/>
      </c>
      <c r="E384" s="328"/>
      <c r="F384" s="329"/>
      <c r="G384" s="330" t="s">
        <v>86</v>
      </c>
      <c r="H384" s="308">
        <f t="shared" si="137"/>
        <v>0</v>
      </c>
      <c r="I384" s="323"/>
      <c r="J384" s="323"/>
      <c r="K384" s="309">
        <f t="shared" si="138"/>
        <v>0</v>
      </c>
      <c r="L384" s="328"/>
      <c r="M384" s="328"/>
      <c r="N384" s="328"/>
      <c r="O384" s="328"/>
      <c r="P384" s="331"/>
      <c r="Q384" s="331"/>
      <c r="R384" s="332"/>
      <c r="S384" s="333"/>
      <c r="T384" s="332"/>
      <c r="U384" s="333"/>
      <c r="V384" s="332"/>
      <c r="W384" s="333"/>
      <c r="X384" s="332"/>
      <c r="Y384" s="333"/>
      <c r="Z384" s="309">
        <f t="shared" si="139"/>
        <v>0</v>
      </c>
      <c r="AA384" s="310">
        <f t="shared" si="140"/>
        <v>0</v>
      </c>
      <c r="AB384" s="334"/>
      <c r="AC384" s="311">
        <f t="shared" si="133"/>
        <v>0</v>
      </c>
      <c r="AD384" s="312">
        <f t="shared" si="141"/>
        <v>0</v>
      </c>
      <c r="AE384" s="335"/>
      <c r="AF384" s="312">
        <f t="shared" si="142"/>
        <v>0</v>
      </c>
      <c r="AG384" s="326"/>
      <c r="AH384" s="313">
        <f t="shared" si="143"/>
        <v>0</v>
      </c>
      <c r="AI384" s="336"/>
      <c r="AJ384" s="313">
        <f t="shared" si="144"/>
        <v>0</v>
      </c>
      <c r="AK384" s="326"/>
      <c r="AL384" s="313">
        <f t="shared" si="145"/>
        <v>0</v>
      </c>
      <c r="AM384" s="345"/>
      <c r="AN384" s="313">
        <f t="shared" si="134"/>
        <v>0</v>
      </c>
      <c r="AO384" s="314">
        <f t="shared" si="146"/>
        <v>0</v>
      </c>
      <c r="AP384" s="315">
        <f>IF(OR(AND(B384="GRUP_A1",IF(IFERROR(MATCH(CONCATENATE("I",Tabel!$N$4),inst_performance,0),0)&gt;0,0,1)),B384="Grup_A5",B384="Grup_B1"),0,(AD384+AF384)*0.1)</f>
        <v>0</v>
      </c>
      <c r="AQ384" s="337"/>
      <c r="AR384" s="339"/>
      <c r="AS384" s="339"/>
      <c r="AT384" s="339"/>
      <c r="AU384" s="339"/>
      <c r="AV384" s="339"/>
      <c r="AW384" s="339"/>
      <c r="AX384" s="339"/>
      <c r="AY384" s="339"/>
      <c r="AZ384" s="339"/>
      <c r="BA384" s="339"/>
      <c r="BB384" s="339"/>
      <c r="BC384" s="339"/>
      <c r="BD384" s="339"/>
      <c r="BE384" s="339"/>
      <c r="BF384" s="339"/>
      <c r="BG384" s="315">
        <f t="shared" si="147"/>
        <v>0</v>
      </c>
      <c r="BH384" s="346">
        <f t="shared" si="148"/>
        <v>0</v>
      </c>
      <c r="BI384" s="315">
        <f t="shared" si="149"/>
        <v>0</v>
      </c>
      <c r="BJ384" s="341"/>
      <c r="BK384" s="315">
        <f t="shared" si="150"/>
        <v>0</v>
      </c>
      <c r="BL384" s="315">
        <f t="shared" si="151"/>
        <v>0</v>
      </c>
      <c r="BM384" s="340"/>
      <c r="BN384" s="342"/>
      <c r="BO384" s="343"/>
      <c r="BP384" s="340"/>
      <c r="BQ384" s="344"/>
      <c r="BR384" s="315">
        <f t="shared" si="152"/>
        <v>0</v>
      </c>
      <c r="BS384" s="344"/>
      <c r="BT384" s="344"/>
      <c r="BU384" s="344"/>
      <c r="BV384" s="344"/>
      <c r="BW384" s="315">
        <f t="shared" si="153"/>
        <v>0</v>
      </c>
      <c r="BX384" s="322"/>
      <c r="BY384" s="316"/>
    </row>
    <row r="385" spans="1:77" x14ac:dyDescent="0.25">
      <c r="A385" s="326"/>
      <c r="B385" s="307" t="str">
        <f t="shared" si="135"/>
        <v/>
      </c>
      <c r="C385" s="327"/>
      <c r="D385" s="307" t="str">
        <f t="shared" si="136"/>
        <v/>
      </c>
      <c r="E385" s="328"/>
      <c r="F385" s="329"/>
      <c r="G385" s="330" t="s">
        <v>86</v>
      </c>
      <c r="H385" s="308">
        <f t="shared" si="137"/>
        <v>0</v>
      </c>
      <c r="I385" s="323"/>
      <c r="J385" s="323"/>
      <c r="K385" s="309">
        <f t="shared" si="138"/>
        <v>0</v>
      </c>
      <c r="L385" s="328"/>
      <c r="M385" s="328"/>
      <c r="N385" s="328"/>
      <c r="O385" s="328"/>
      <c r="P385" s="331"/>
      <c r="Q385" s="331"/>
      <c r="R385" s="332"/>
      <c r="S385" s="333"/>
      <c r="T385" s="332"/>
      <c r="U385" s="333"/>
      <c r="V385" s="332"/>
      <c r="W385" s="333"/>
      <c r="X385" s="332"/>
      <c r="Y385" s="333"/>
      <c r="Z385" s="309">
        <f t="shared" si="139"/>
        <v>0</v>
      </c>
      <c r="AA385" s="310">
        <f t="shared" si="140"/>
        <v>0</v>
      </c>
      <c r="AB385" s="334"/>
      <c r="AC385" s="311">
        <f t="shared" si="133"/>
        <v>0</v>
      </c>
      <c r="AD385" s="312">
        <f t="shared" si="141"/>
        <v>0</v>
      </c>
      <c r="AE385" s="335"/>
      <c r="AF385" s="312">
        <f t="shared" si="142"/>
        <v>0</v>
      </c>
      <c r="AG385" s="326"/>
      <c r="AH385" s="313">
        <f t="shared" si="143"/>
        <v>0</v>
      </c>
      <c r="AI385" s="336"/>
      <c r="AJ385" s="313">
        <f t="shared" si="144"/>
        <v>0</v>
      </c>
      <c r="AK385" s="326"/>
      <c r="AL385" s="313">
        <f t="shared" si="145"/>
        <v>0</v>
      </c>
      <c r="AM385" s="345"/>
      <c r="AN385" s="313">
        <f t="shared" si="134"/>
        <v>0</v>
      </c>
      <c r="AO385" s="314">
        <f t="shared" si="146"/>
        <v>0</v>
      </c>
      <c r="AP385" s="315">
        <f>IF(OR(AND(B385="GRUP_A1",IF(IFERROR(MATCH(CONCATENATE("I",Tabel!$N$4),inst_performance,0),0)&gt;0,0,1)),B385="Grup_A5",B385="Grup_B1"),0,(AD385+AF385)*0.1)</f>
        <v>0</v>
      </c>
      <c r="AQ385" s="337"/>
      <c r="AR385" s="339"/>
      <c r="AS385" s="339"/>
      <c r="AT385" s="339"/>
      <c r="AU385" s="339"/>
      <c r="AV385" s="339"/>
      <c r="AW385" s="339"/>
      <c r="AX385" s="339"/>
      <c r="AY385" s="339"/>
      <c r="AZ385" s="339"/>
      <c r="BA385" s="339"/>
      <c r="BB385" s="339"/>
      <c r="BC385" s="339"/>
      <c r="BD385" s="339"/>
      <c r="BE385" s="339"/>
      <c r="BF385" s="339"/>
      <c r="BG385" s="315">
        <f t="shared" si="147"/>
        <v>0</v>
      </c>
      <c r="BH385" s="346">
        <f t="shared" si="148"/>
        <v>0</v>
      </c>
      <c r="BI385" s="315">
        <f t="shared" si="149"/>
        <v>0</v>
      </c>
      <c r="BJ385" s="341"/>
      <c r="BK385" s="315">
        <f t="shared" si="150"/>
        <v>0</v>
      </c>
      <c r="BL385" s="315">
        <f t="shared" si="151"/>
        <v>0</v>
      </c>
      <c r="BM385" s="340"/>
      <c r="BN385" s="342"/>
      <c r="BO385" s="343"/>
      <c r="BP385" s="340"/>
      <c r="BQ385" s="344"/>
      <c r="BR385" s="315">
        <f t="shared" si="152"/>
        <v>0</v>
      </c>
      <c r="BS385" s="344"/>
      <c r="BT385" s="344"/>
      <c r="BU385" s="344"/>
      <c r="BV385" s="344"/>
      <c r="BW385" s="315">
        <f t="shared" si="153"/>
        <v>0</v>
      </c>
      <c r="BX385" s="322"/>
      <c r="BY385" s="316"/>
    </row>
    <row r="386" spans="1:77" x14ac:dyDescent="0.25">
      <c r="A386" s="326"/>
      <c r="B386" s="307" t="str">
        <f t="shared" si="135"/>
        <v/>
      </c>
      <c r="C386" s="327"/>
      <c r="D386" s="307" t="str">
        <f t="shared" si="136"/>
        <v/>
      </c>
      <c r="E386" s="328"/>
      <c r="F386" s="329"/>
      <c r="G386" s="330" t="s">
        <v>86</v>
      </c>
      <c r="H386" s="308">
        <f t="shared" si="137"/>
        <v>0</v>
      </c>
      <c r="I386" s="323"/>
      <c r="J386" s="323"/>
      <c r="K386" s="309">
        <f t="shared" si="138"/>
        <v>0</v>
      </c>
      <c r="L386" s="328"/>
      <c r="M386" s="328"/>
      <c r="N386" s="328"/>
      <c r="O386" s="328"/>
      <c r="P386" s="331"/>
      <c r="Q386" s="331"/>
      <c r="R386" s="332"/>
      <c r="S386" s="333"/>
      <c r="T386" s="332"/>
      <c r="U386" s="333"/>
      <c r="V386" s="332"/>
      <c r="W386" s="333"/>
      <c r="X386" s="332"/>
      <c r="Y386" s="333"/>
      <c r="Z386" s="309">
        <f t="shared" si="139"/>
        <v>0</v>
      </c>
      <c r="AA386" s="310">
        <f t="shared" si="140"/>
        <v>0</v>
      </c>
      <c r="AB386" s="334"/>
      <c r="AC386" s="311">
        <f t="shared" si="133"/>
        <v>0</v>
      </c>
      <c r="AD386" s="312">
        <f t="shared" si="141"/>
        <v>0</v>
      </c>
      <c r="AE386" s="335"/>
      <c r="AF386" s="312">
        <f t="shared" si="142"/>
        <v>0</v>
      </c>
      <c r="AG386" s="326"/>
      <c r="AH386" s="313">
        <f t="shared" si="143"/>
        <v>0</v>
      </c>
      <c r="AI386" s="336"/>
      <c r="AJ386" s="313">
        <f t="shared" si="144"/>
        <v>0</v>
      </c>
      <c r="AK386" s="326"/>
      <c r="AL386" s="313">
        <f t="shared" si="145"/>
        <v>0</v>
      </c>
      <c r="AM386" s="345"/>
      <c r="AN386" s="313">
        <f t="shared" si="134"/>
        <v>0</v>
      </c>
      <c r="AO386" s="314">
        <f t="shared" si="146"/>
        <v>0</v>
      </c>
      <c r="AP386" s="315">
        <f>IF(OR(AND(B386="GRUP_A1",IF(IFERROR(MATCH(CONCATENATE("I",Tabel!$N$4),inst_performance,0),0)&gt;0,0,1)),B386="Grup_A5",B386="Grup_B1"),0,(AD386+AF386)*0.1)</f>
        <v>0</v>
      </c>
      <c r="AQ386" s="337"/>
      <c r="AR386" s="339"/>
      <c r="AS386" s="339"/>
      <c r="AT386" s="339"/>
      <c r="AU386" s="339"/>
      <c r="AV386" s="339"/>
      <c r="AW386" s="339"/>
      <c r="AX386" s="339"/>
      <c r="AY386" s="339"/>
      <c r="AZ386" s="339"/>
      <c r="BA386" s="339"/>
      <c r="BB386" s="339"/>
      <c r="BC386" s="339"/>
      <c r="BD386" s="339"/>
      <c r="BE386" s="339"/>
      <c r="BF386" s="339"/>
      <c r="BG386" s="315">
        <f t="shared" si="147"/>
        <v>0</v>
      </c>
      <c r="BH386" s="346">
        <f t="shared" si="148"/>
        <v>0</v>
      </c>
      <c r="BI386" s="315">
        <f t="shared" si="149"/>
        <v>0</v>
      </c>
      <c r="BJ386" s="341"/>
      <c r="BK386" s="315">
        <f t="shared" si="150"/>
        <v>0</v>
      </c>
      <c r="BL386" s="315">
        <f t="shared" si="151"/>
        <v>0</v>
      </c>
      <c r="BM386" s="340"/>
      <c r="BN386" s="342"/>
      <c r="BO386" s="343"/>
      <c r="BP386" s="340"/>
      <c r="BQ386" s="344"/>
      <c r="BR386" s="315">
        <f t="shared" si="152"/>
        <v>0</v>
      </c>
      <c r="BS386" s="344"/>
      <c r="BT386" s="344"/>
      <c r="BU386" s="344"/>
      <c r="BV386" s="344"/>
      <c r="BW386" s="315">
        <f t="shared" si="153"/>
        <v>0</v>
      </c>
      <c r="BX386" s="322"/>
      <c r="BY386" s="316"/>
    </row>
    <row r="387" spans="1:77" x14ac:dyDescent="0.25">
      <c r="A387" s="326"/>
      <c r="B387" s="307" t="str">
        <f t="shared" si="135"/>
        <v/>
      </c>
      <c r="C387" s="327"/>
      <c r="D387" s="307" t="str">
        <f t="shared" si="136"/>
        <v/>
      </c>
      <c r="E387" s="328"/>
      <c r="F387" s="329"/>
      <c r="G387" s="330" t="s">
        <v>86</v>
      </c>
      <c r="H387" s="308">
        <f t="shared" si="137"/>
        <v>0</v>
      </c>
      <c r="I387" s="323"/>
      <c r="J387" s="323"/>
      <c r="K387" s="309">
        <f t="shared" si="138"/>
        <v>0</v>
      </c>
      <c r="L387" s="328"/>
      <c r="M387" s="328"/>
      <c r="N387" s="328"/>
      <c r="O387" s="328"/>
      <c r="P387" s="331"/>
      <c r="Q387" s="331"/>
      <c r="R387" s="332"/>
      <c r="S387" s="333"/>
      <c r="T387" s="332"/>
      <c r="U387" s="333"/>
      <c r="V387" s="332"/>
      <c r="W387" s="333"/>
      <c r="X387" s="332"/>
      <c r="Y387" s="333"/>
      <c r="Z387" s="309">
        <f t="shared" si="139"/>
        <v>0</v>
      </c>
      <c r="AA387" s="310">
        <f t="shared" si="140"/>
        <v>0</v>
      </c>
      <c r="AB387" s="334"/>
      <c r="AC387" s="311">
        <f t="shared" si="133"/>
        <v>0</v>
      </c>
      <c r="AD387" s="312">
        <f t="shared" si="141"/>
        <v>0</v>
      </c>
      <c r="AE387" s="335"/>
      <c r="AF387" s="312">
        <f t="shared" si="142"/>
        <v>0</v>
      </c>
      <c r="AG387" s="326"/>
      <c r="AH387" s="313">
        <f t="shared" si="143"/>
        <v>0</v>
      </c>
      <c r="AI387" s="336"/>
      <c r="AJ387" s="313">
        <f t="shared" si="144"/>
        <v>0</v>
      </c>
      <c r="AK387" s="326"/>
      <c r="AL387" s="313">
        <f t="shared" si="145"/>
        <v>0</v>
      </c>
      <c r="AM387" s="345"/>
      <c r="AN387" s="313">
        <f t="shared" si="134"/>
        <v>0</v>
      </c>
      <c r="AO387" s="314">
        <f t="shared" si="146"/>
        <v>0</v>
      </c>
      <c r="AP387" s="315">
        <f>IF(OR(AND(B387="GRUP_A1",IF(IFERROR(MATCH(CONCATENATE("I",Tabel!$N$4),inst_performance,0),0)&gt;0,0,1)),B387="Grup_A5",B387="Grup_B1"),0,(AD387+AF387)*0.1)</f>
        <v>0</v>
      </c>
      <c r="AQ387" s="337"/>
      <c r="AR387" s="339"/>
      <c r="AS387" s="339"/>
      <c r="AT387" s="339"/>
      <c r="AU387" s="339"/>
      <c r="AV387" s="339"/>
      <c r="AW387" s="339"/>
      <c r="AX387" s="339"/>
      <c r="AY387" s="339"/>
      <c r="AZ387" s="339"/>
      <c r="BA387" s="339"/>
      <c r="BB387" s="339"/>
      <c r="BC387" s="339"/>
      <c r="BD387" s="339"/>
      <c r="BE387" s="339"/>
      <c r="BF387" s="339"/>
      <c r="BG387" s="315">
        <f t="shared" si="147"/>
        <v>0</v>
      </c>
      <c r="BH387" s="346">
        <f t="shared" si="148"/>
        <v>0</v>
      </c>
      <c r="BI387" s="315">
        <f t="shared" si="149"/>
        <v>0</v>
      </c>
      <c r="BJ387" s="341"/>
      <c r="BK387" s="315">
        <f t="shared" si="150"/>
        <v>0</v>
      </c>
      <c r="BL387" s="315">
        <f t="shared" si="151"/>
        <v>0</v>
      </c>
      <c r="BM387" s="340"/>
      <c r="BN387" s="342"/>
      <c r="BO387" s="343"/>
      <c r="BP387" s="340"/>
      <c r="BQ387" s="344"/>
      <c r="BR387" s="315">
        <f t="shared" si="152"/>
        <v>0</v>
      </c>
      <c r="BS387" s="344"/>
      <c r="BT387" s="344"/>
      <c r="BU387" s="344"/>
      <c r="BV387" s="344"/>
      <c r="BW387" s="315">
        <f t="shared" si="153"/>
        <v>0</v>
      </c>
      <c r="BX387" s="322"/>
      <c r="BY387" s="316"/>
    </row>
    <row r="388" spans="1:77" x14ac:dyDescent="0.25">
      <c r="A388" s="326"/>
      <c r="B388" s="307" t="str">
        <f t="shared" si="135"/>
        <v/>
      </c>
      <c r="C388" s="327"/>
      <c r="D388" s="307" t="str">
        <f t="shared" si="136"/>
        <v/>
      </c>
      <c r="E388" s="328"/>
      <c r="F388" s="329"/>
      <c r="G388" s="330" t="s">
        <v>86</v>
      </c>
      <c r="H388" s="308">
        <f t="shared" si="137"/>
        <v>0</v>
      </c>
      <c r="I388" s="323"/>
      <c r="J388" s="323"/>
      <c r="K388" s="309">
        <f t="shared" si="138"/>
        <v>0</v>
      </c>
      <c r="L388" s="328"/>
      <c r="M388" s="328"/>
      <c r="N388" s="328"/>
      <c r="O388" s="328"/>
      <c r="P388" s="331"/>
      <c r="Q388" s="331"/>
      <c r="R388" s="332"/>
      <c r="S388" s="333"/>
      <c r="T388" s="332"/>
      <c r="U388" s="333"/>
      <c r="V388" s="332"/>
      <c r="W388" s="333"/>
      <c r="X388" s="332"/>
      <c r="Y388" s="333"/>
      <c r="Z388" s="309">
        <f t="shared" si="139"/>
        <v>0</v>
      </c>
      <c r="AA388" s="310">
        <f t="shared" si="140"/>
        <v>0</v>
      </c>
      <c r="AB388" s="334"/>
      <c r="AC388" s="311">
        <f t="shared" si="133"/>
        <v>0</v>
      </c>
      <c r="AD388" s="312">
        <f t="shared" si="141"/>
        <v>0</v>
      </c>
      <c r="AE388" s="335"/>
      <c r="AF388" s="312">
        <f t="shared" si="142"/>
        <v>0</v>
      </c>
      <c r="AG388" s="326"/>
      <c r="AH388" s="313">
        <f t="shared" si="143"/>
        <v>0</v>
      </c>
      <c r="AI388" s="336"/>
      <c r="AJ388" s="313">
        <f t="shared" si="144"/>
        <v>0</v>
      </c>
      <c r="AK388" s="326"/>
      <c r="AL388" s="313">
        <f t="shared" si="145"/>
        <v>0</v>
      </c>
      <c r="AM388" s="345"/>
      <c r="AN388" s="313">
        <f t="shared" si="134"/>
        <v>0</v>
      </c>
      <c r="AO388" s="314">
        <f t="shared" si="146"/>
        <v>0</v>
      </c>
      <c r="AP388" s="315">
        <f>IF(OR(AND(B388="GRUP_A1",IF(IFERROR(MATCH(CONCATENATE("I",Tabel!$N$4),inst_performance,0),0)&gt;0,0,1)),B388="Grup_A5",B388="Grup_B1"),0,(AD388+AF388)*0.1)</f>
        <v>0</v>
      </c>
      <c r="AQ388" s="337"/>
      <c r="AR388" s="339"/>
      <c r="AS388" s="339"/>
      <c r="AT388" s="339"/>
      <c r="AU388" s="339"/>
      <c r="AV388" s="339"/>
      <c r="AW388" s="339"/>
      <c r="AX388" s="339"/>
      <c r="AY388" s="339"/>
      <c r="AZ388" s="339"/>
      <c r="BA388" s="339"/>
      <c r="BB388" s="339"/>
      <c r="BC388" s="339"/>
      <c r="BD388" s="339"/>
      <c r="BE388" s="339"/>
      <c r="BF388" s="339"/>
      <c r="BG388" s="315">
        <f t="shared" si="147"/>
        <v>0</v>
      </c>
      <c r="BH388" s="346">
        <f t="shared" si="148"/>
        <v>0</v>
      </c>
      <c r="BI388" s="315">
        <f t="shared" si="149"/>
        <v>0</v>
      </c>
      <c r="BJ388" s="341"/>
      <c r="BK388" s="315">
        <f t="shared" si="150"/>
        <v>0</v>
      </c>
      <c r="BL388" s="315">
        <f t="shared" si="151"/>
        <v>0</v>
      </c>
      <c r="BM388" s="340"/>
      <c r="BN388" s="342"/>
      <c r="BO388" s="343"/>
      <c r="BP388" s="340"/>
      <c r="BQ388" s="344"/>
      <c r="BR388" s="315">
        <f t="shared" si="152"/>
        <v>0</v>
      </c>
      <c r="BS388" s="344"/>
      <c r="BT388" s="344"/>
      <c r="BU388" s="344"/>
      <c r="BV388" s="344"/>
      <c r="BW388" s="315">
        <f t="shared" si="153"/>
        <v>0</v>
      </c>
      <c r="BX388" s="322"/>
      <c r="BY388" s="316"/>
    </row>
    <row r="389" spans="1:77" x14ac:dyDescent="0.25">
      <c r="A389" s="326"/>
      <c r="B389" s="307" t="str">
        <f t="shared" si="135"/>
        <v/>
      </c>
      <c r="C389" s="327"/>
      <c r="D389" s="307" t="str">
        <f t="shared" si="136"/>
        <v/>
      </c>
      <c r="E389" s="328"/>
      <c r="F389" s="329"/>
      <c r="G389" s="330" t="s">
        <v>86</v>
      </c>
      <c r="H389" s="308">
        <f t="shared" si="137"/>
        <v>0</v>
      </c>
      <c r="I389" s="323"/>
      <c r="J389" s="323"/>
      <c r="K389" s="309">
        <f t="shared" si="138"/>
        <v>0</v>
      </c>
      <c r="L389" s="328"/>
      <c r="M389" s="328"/>
      <c r="N389" s="328"/>
      <c r="O389" s="328"/>
      <c r="P389" s="331"/>
      <c r="Q389" s="331"/>
      <c r="R389" s="332"/>
      <c r="S389" s="333"/>
      <c r="T389" s="332"/>
      <c r="U389" s="333"/>
      <c r="V389" s="332"/>
      <c r="W389" s="333"/>
      <c r="X389" s="332"/>
      <c r="Y389" s="333"/>
      <c r="Z389" s="309">
        <f t="shared" si="139"/>
        <v>0</v>
      </c>
      <c r="AA389" s="310">
        <f t="shared" si="140"/>
        <v>0</v>
      </c>
      <c r="AB389" s="334"/>
      <c r="AC389" s="311">
        <f t="shared" si="133"/>
        <v>0</v>
      </c>
      <c r="AD389" s="312">
        <f t="shared" si="141"/>
        <v>0</v>
      </c>
      <c r="AE389" s="335"/>
      <c r="AF389" s="312">
        <f t="shared" si="142"/>
        <v>0</v>
      </c>
      <c r="AG389" s="326"/>
      <c r="AH389" s="313">
        <f t="shared" si="143"/>
        <v>0</v>
      </c>
      <c r="AI389" s="336"/>
      <c r="AJ389" s="313">
        <f t="shared" si="144"/>
        <v>0</v>
      </c>
      <c r="AK389" s="326"/>
      <c r="AL389" s="313">
        <f t="shared" si="145"/>
        <v>0</v>
      </c>
      <c r="AM389" s="345"/>
      <c r="AN389" s="313">
        <f t="shared" si="134"/>
        <v>0</v>
      </c>
      <c r="AO389" s="314">
        <f t="shared" si="146"/>
        <v>0</v>
      </c>
      <c r="AP389" s="315">
        <f>IF(OR(AND(B389="GRUP_A1",IF(IFERROR(MATCH(CONCATENATE("I",Tabel!$N$4),inst_performance,0),0)&gt;0,0,1)),B389="Grup_A5",B389="Grup_B1"),0,(AD389+AF389)*0.1)</f>
        <v>0</v>
      </c>
      <c r="AQ389" s="337"/>
      <c r="AR389" s="339"/>
      <c r="AS389" s="339"/>
      <c r="AT389" s="339"/>
      <c r="AU389" s="339"/>
      <c r="AV389" s="339"/>
      <c r="AW389" s="339"/>
      <c r="AX389" s="339"/>
      <c r="AY389" s="339"/>
      <c r="AZ389" s="339"/>
      <c r="BA389" s="339"/>
      <c r="BB389" s="339"/>
      <c r="BC389" s="339"/>
      <c r="BD389" s="339"/>
      <c r="BE389" s="339"/>
      <c r="BF389" s="339"/>
      <c r="BG389" s="315">
        <f t="shared" si="147"/>
        <v>0</v>
      </c>
      <c r="BH389" s="346">
        <f t="shared" si="148"/>
        <v>0</v>
      </c>
      <c r="BI389" s="315">
        <f t="shared" si="149"/>
        <v>0</v>
      </c>
      <c r="BJ389" s="341"/>
      <c r="BK389" s="315">
        <f t="shared" si="150"/>
        <v>0</v>
      </c>
      <c r="BL389" s="315">
        <f t="shared" si="151"/>
        <v>0</v>
      </c>
      <c r="BM389" s="340"/>
      <c r="BN389" s="342"/>
      <c r="BO389" s="343"/>
      <c r="BP389" s="340"/>
      <c r="BQ389" s="344"/>
      <c r="BR389" s="315">
        <f t="shared" si="152"/>
        <v>0</v>
      </c>
      <c r="BS389" s="344"/>
      <c r="BT389" s="344"/>
      <c r="BU389" s="344"/>
      <c r="BV389" s="344"/>
      <c r="BW389" s="315">
        <f t="shared" si="153"/>
        <v>0</v>
      </c>
      <c r="BX389" s="322"/>
      <c r="BY389" s="316"/>
    </row>
    <row r="390" spans="1:77" x14ac:dyDescent="0.25">
      <c r="A390" s="326"/>
      <c r="B390" s="307" t="str">
        <f t="shared" si="135"/>
        <v/>
      </c>
      <c r="C390" s="327"/>
      <c r="D390" s="307" t="str">
        <f t="shared" si="136"/>
        <v/>
      </c>
      <c r="E390" s="328"/>
      <c r="F390" s="329"/>
      <c r="G390" s="330" t="s">
        <v>86</v>
      </c>
      <c r="H390" s="308">
        <f t="shared" si="137"/>
        <v>0</v>
      </c>
      <c r="I390" s="323"/>
      <c r="J390" s="323"/>
      <c r="K390" s="309">
        <f t="shared" si="138"/>
        <v>0</v>
      </c>
      <c r="L390" s="328"/>
      <c r="M390" s="328"/>
      <c r="N390" s="328"/>
      <c r="O390" s="328"/>
      <c r="P390" s="331"/>
      <c r="Q390" s="331"/>
      <c r="R390" s="332"/>
      <c r="S390" s="333"/>
      <c r="T390" s="332"/>
      <c r="U390" s="333"/>
      <c r="V390" s="332"/>
      <c r="W390" s="333"/>
      <c r="X390" s="332"/>
      <c r="Y390" s="333"/>
      <c r="Z390" s="309">
        <f t="shared" si="139"/>
        <v>0</v>
      </c>
      <c r="AA390" s="310">
        <f t="shared" si="140"/>
        <v>0</v>
      </c>
      <c r="AB390" s="334"/>
      <c r="AC390" s="311">
        <f t="shared" si="133"/>
        <v>0</v>
      </c>
      <c r="AD390" s="312">
        <f t="shared" si="141"/>
        <v>0</v>
      </c>
      <c r="AE390" s="335"/>
      <c r="AF390" s="312">
        <f t="shared" si="142"/>
        <v>0</v>
      </c>
      <c r="AG390" s="326"/>
      <c r="AH390" s="313">
        <f t="shared" si="143"/>
        <v>0</v>
      </c>
      <c r="AI390" s="336"/>
      <c r="AJ390" s="313">
        <f t="shared" si="144"/>
        <v>0</v>
      </c>
      <c r="AK390" s="326"/>
      <c r="AL390" s="313">
        <f t="shared" si="145"/>
        <v>0</v>
      </c>
      <c r="AM390" s="345"/>
      <c r="AN390" s="313">
        <f t="shared" si="134"/>
        <v>0</v>
      </c>
      <c r="AO390" s="314">
        <f t="shared" si="146"/>
        <v>0</v>
      </c>
      <c r="AP390" s="315">
        <f>IF(OR(AND(B390="GRUP_A1",IF(IFERROR(MATCH(CONCATENATE("I",Tabel!$N$4),inst_performance,0),0)&gt;0,0,1)),B390="Grup_A5",B390="Grup_B1"),0,(AD390+AF390)*0.1)</f>
        <v>0</v>
      </c>
      <c r="AQ390" s="337"/>
      <c r="AR390" s="339"/>
      <c r="AS390" s="339"/>
      <c r="AT390" s="339"/>
      <c r="AU390" s="339"/>
      <c r="AV390" s="339"/>
      <c r="AW390" s="339"/>
      <c r="AX390" s="339"/>
      <c r="AY390" s="339"/>
      <c r="AZ390" s="339"/>
      <c r="BA390" s="339"/>
      <c r="BB390" s="339"/>
      <c r="BC390" s="339"/>
      <c r="BD390" s="339"/>
      <c r="BE390" s="339"/>
      <c r="BF390" s="339"/>
      <c r="BG390" s="315">
        <f t="shared" si="147"/>
        <v>0</v>
      </c>
      <c r="BH390" s="346">
        <f t="shared" si="148"/>
        <v>0</v>
      </c>
      <c r="BI390" s="315">
        <f t="shared" si="149"/>
        <v>0</v>
      </c>
      <c r="BJ390" s="341"/>
      <c r="BK390" s="315">
        <f t="shared" si="150"/>
        <v>0</v>
      </c>
      <c r="BL390" s="315">
        <f t="shared" si="151"/>
        <v>0</v>
      </c>
      <c r="BM390" s="340"/>
      <c r="BN390" s="342"/>
      <c r="BO390" s="343"/>
      <c r="BP390" s="340"/>
      <c r="BQ390" s="344"/>
      <c r="BR390" s="315">
        <f t="shared" si="152"/>
        <v>0</v>
      </c>
      <c r="BS390" s="344"/>
      <c r="BT390" s="344"/>
      <c r="BU390" s="344"/>
      <c r="BV390" s="344"/>
      <c r="BW390" s="315">
        <f t="shared" si="153"/>
        <v>0</v>
      </c>
      <c r="BX390" s="322"/>
      <c r="BY390" s="316"/>
    </row>
    <row r="391" spans="1:77" x14ac:dyDescent="0.25">
      <c r="A391" s="326"/>
      <c r="B391" s="307" t="str">
        <f t="shared" si="135"/>
        <v/>
      </c>
      <c r="C391" s="327"/>
      <c r="D391" s="307" t="str">
        <f t="shared" si="136"/>
        <v/>
      </c>
      <c r="E391" s="328"/>
      <c r="F391" s="329"/>
      <c r="G391" s="330" t="s">
        <v>86</v>
      </c>
      <c r="H391" s="308">
        <f t="shared" si="137"/>
        <v>0</v>
      </c>
      <c r="I391" s="323"/>
      <c r="J391" s="323"/>
      <c r="K391" s="309">
        <f t="shared" si="138"/>
        <v>0</v>
      </c>
      <c r="L391" s="328"/>
      <c r="M391" s="328"/>
      <c r="N391" s="328"/>
      <c r="O391" s="328"/>
      <c r="P391" s="331"/>
      <c r="Q391" s="331"/>
      <c r="R391" s="332"/>
      <c r="S391" s="333"/>
      <c r="T391" s="332"/>
      <c r="U391" s="333"/>
      <c r="V391" s="332"/>
      <c r="W391" s="333"/>
      <c r="X391" s="332"/>
      <c r="Y391" s="333"/>
      <c r="Z391" s="309">
        <f t="shared" si="139"/>
        <v>0</v>
      </c>
      <c r="AA391" s="310">
        <f t="shared" si="140"/>
        <v>0</v>
      </c>
      <c r="AB391" s="334"/>
      <c r="AC391" s="311">
        <f t="shared" si="133"/>
        <v>0</v>
      </c>
      <c r="AD391" s="312">
        <f t="shared" si="141"/>
        <v>0</v>
      </c>
      <c r="AE391" s="335"/>
      <c r="AF391" s="312">
        <f t="shared" si="142"/>
        <v>0</v>
      </c>
      <c r="AG391" s="326"/>
      <c r="AH391" s="313">
        <f t="shared" si="143"/>
        <v>0</v>
      </c>
      <c r="AI391" s="336"/>
      <c r="AJ391" s="313">
        <f t="shared" si="144"/>
        <v>0</v>
      </c>
      <c r="AK391" s="326"/>
      <c r="AL391" s="313">
        <f t="shared" si="145"/>
        <v>0</v>
      </c>
      <c r="AM391" s="345"/>
      <c r="AN391" s="313">
        <f t="shared" si="134"/>
        <v>0</v>
      </c>
      <c r="AO391" s="314">
        <f t="shared" si="146"/>
        <v>0</v>
      </c>
      <c r="AP391" s="315">
        <f>IF(OR(AND(B391="GRUP_A1",IF(IFERROR(MATCH(CONCATENATE("I",Tabel!$N$4),inst_performance,0),0)&gt;0,0,1)),B391="Grup_A5",B391="Grup_B1"),0,(AD391+AF391)*0.1)</f>
        <v>0</v>
      </c>
      <c r="AQ391" s="337"/>
      <c r="AR391" s="339"/>
      <c r="AS391" s="339"/>
      <c r="AT391" s="339"/>
      <c r="AU391" s="339"/>
      <c r="AV391" s="339"/>
      <c r="AW391" s="339"/>
      <c r="AX391" s="339"/>
      <c r="AY391" s="339"/>
      <c r="AZ391" s="339"/>
      <c r="BA391" s="339"/>
      <c r="BB391" s="339"/>
      <c r="BC391" s="339"/>
      <c r="BD391" s="339"/>
      <c r="BE391" s="339"/>
      <c r="BF391" s="339"/>
      <c r="BG391" s="315">
        <f t="shared" si="147"/>
        <v>0</v>
      </c>
      <c r="BH391" s="346">
        <f t="shared" si="148"/>
        <v>0</v>
      </c>
      <c r="BI391" s="315">
        <f t="shared" si="149"/>
        <v>0</v>
      </c>
      <c r="BJ391" s="341"/>
      <c r="BK391" s="315">
        <f t="shared" si="150"/>
        <v>0</v>
      </c>
      <c r="BL391" s="315">
        <f t="shared" si="151"/>
        <v>0</v>
      </c>
      <c r="BM391" s="340"/>
      <c r="BN391" s="342"/>
      <c r="BO391" s="343"/>
      <c r="BP391" s="340"/>
      <c r="BQ391" s="344"/>
      <c r="BR391" s="315">
        <f t="shared" si="152"/>
        <v>0</v>
      </c>
      <c r="BS391" s="344"/>
      <c r="BT391" s="344"/>
      <c r="BU391" s="344"/>
      <c r="BV391" s="344"/>
      <c r="BW391" s="315">
        <f t="shared" si="153"/>
        <v>0</v>
      </c>
      <c r="BX391" s="322"/>
      <c r="BY391" s="316"/>
    </row>
    <row r="392" spans="1:77" x14ac:dyDescent="0.25">
      <c r="A392" s="326"/>
      <c r="B392" s="307" t="str">
        <f t="shared" si="135"/>
        <v/>
      </c>
      <c r="C392" s="327"/>
      <c r="D392" s="307" t="str">
        <f t="shared" si="136"/>
        <v/>
      </c>
      <c r="E392" s="328"/>
      <c r="F392" s="329"/>
      <c r="G392" s="330" t="s">
        <v>86</v>
      </c>
      <c r="H392" s="308">
        <f t="shared" si="137"/>
        <v>0</v>
      </c>
      <c r="I392" s="323"/>
      <c r="J392" s="323"/>
      <c r="K392" s="309">
        <f t="shared" si="138"/>
        <v>0</v>
      </c>
      <c r="L392" s="328"/>
      <c r="M392" s="328"/>
      <c r="N392" s="328"/>
      <c r="O392" s="328"/>
      <c r="P392" s="331"/>
      <c r="Q392" s="331"/>
      <c r="R392" s="332"/>
      <c r="S392" s="333"/>
      <c r="T392" s="332"/>
      <c r="U392" s="333"/>
      <c r="V392" s="332"/>
      <c r="W392" s="333"/>
      <c r="X392" s="332"/>
      <c r="Y392" s="333"/>
      <c r="Z392" s="309">
        <f t="shared" si="139"/>
        <v>0</v>
      </c>
      <c r="AA392" s="310">
        <f t="shared" si="140"/>
        <v>0</v>
      </c>
      <c r="AB392" s="334"/>
      <c r="AC392" s="311">
        <f t="shared" si="133"/>
        <v>0</v>
      </c>
      <c r="AD392" s="312">
        <f t="shared" si="141"/>
        <v>0</v>
      </c>
      <c r="AE392" s="335"/>
      <c r="AF392" s="312">
        <f t="shared" si="142"/>
        <v>0</v>
      </c>
      <c r="AG392" s="326"/>
      <c r="AH392" s="313">
        <f t="shared" si="143"/>
        <v>0</v>
      </c>
      <c r="AI392" s="336"/>
      <c r="AJ392" s="313">
        <f t="shared" si="144"/>
        <v>0</v>
      </c>
      <c r="AK392" s="326"/>
      <c r="AL392" s="313">
        <f t="shared" si="145"/>
        <v>0</v>
      </c>
      <c r="AM392" s="345"/>
      <c r="AN392" s="313">
        <f t="shared" si="134"/>
        <v>0</v>
      </c>
      <c r="AO392" s="314">
        <f t="shared" si="146"/>
        <v>0</v>
      </c>
      <c r="AP392" s="315">
        <f>IF(OR(AND(B392="GRUP_A1",IF(IFERROR(MATCH(CONCATENATE("I",Tabel!$N$4),inst_performance,0),0)&gt;0,0,1)),B392="Grup_A5",B392="Grup_B1"),0,(AD392+AF392)*0.1)</f>
        <v>0</v>
      </c>
      <c r="AQ392" s="337"/>
      <c r="AR392" s="339"/>
      <c r="AS392" s="339"/>
      <c r="AT392" s="339"/>
      <c r="AU392" s="339"/>
      <c r="AV392" s="339"/>
      <c r="AW392" s="339"/>
      <c r="AX392" s="339"/>
      <c r="AY392" s="339"/>
      <c r="AZ392" s="339"/>
      <c r="BA392" s="339"/>
      <c r="BB392" s="339"/>
      <c r="BC392" s="339"/>
      <c r="BD392" s="339"/>
      <c r="BE392" s="339"/>
      <c r="BF392" s="339"/>
      <c r="BG392" s="315">
        <f t="shared" si="147"/>
        <v>0</v>
      </c>
      <c r="BH392" s="346">
        <f t="shared" si="148"/>
        <v>0</v>
      </c>
      <c r="BI392" s="315">
        <f t="shared" si="149"/>
        <v>0</v>
      </c>
      <c r="BJ392" s="341"/>
      <c r="BK392" s="315">
        <f t="shared" si="150"/>
        <v>0</v>
      </c>
      <c r="BL392" s="315">
        <f t="shared" si="151"/>
        <v>0</v>
      </c>
      <c r="BM392" s="340"/>
      <c r="BN392" s="342"/>
      <c r="BO392" s="343"/>
      <c r="BP392" s="340"/>
      <c r="BQ392" s="344"/>
      <c r="BR392" s="315">
        <f t="shared" si="152"/>
        <v>0</v>
      </c>
      <c r="BS392" s="344"/>
      <c r="BT392" s="344"/>
      <c r="BU392" s="344"/>
      <c r="BV392" s="344"/>
      <c r="BW392" s="315">
        <f t="shared" si="153"/>
        <v>0</v>
      </c>
      <c r="BX392" s="322"/>
      <c r="BY392" s="316"/>
    </row>
    <row r="393" spans="1:77" x14ac:dyDescent="0.25">
      <c r="A393" s="326"/>
      <c r="B393" s="307" t="str">
        <f t="shared" si="135"/>
        <v/>
      </c>
      <c r="C393" s="327"/>
      <c r="D393" s="307" t="str">
        <f t="shared" si="136"/>
        <v/>
      </c>
      <c r="E393" s="328"/>
      <c r="F393" s="329"/>
      <c r="G393" s="330" t="s">
        <v>86</v>
      </c>
      <c r="H393" s="308">
        <f t="shared" si="137"/>
        <v>0</v>
      </c>
      <c r="I393" s="323"/>
      <c r="J393" s="323"/>
      <c r="K393" s="309">
        <f t="shared" si="138"/>
        <v>0</v>
      </c>
      <c r="L393" s="328"/>
      <c r="M393" s="328"/>
      <c r="N393" s="328"/>
      <c r="O393" s="328"/>
      <c r="P393" s="331"/>
      <c r="Q393" s="331"/>
      <c r="R393" s="332"/>
      <c r="S393" s="333"/>
      <c r="T393" s="332"/>
      <c r="U393" s="333"/>
      <c r="V393" s="332"/>
      <c r="W393" s="333"/>
      <c r="X393" s="332"/>
      <c r="Y393" s="333"/>
      <c r="Z393" s="309">
        <f t="shared" si="139"/>
        <v>0</v>
      </c>
      <c r="AA393" s="310">
        <f t="shared" si="140"/>
        <v>0</v>
      </c>
      <c r="AB393" s="334"/>
      <c r="AC393" s="311">
        <f t="shared" si="133"/>
        <v>0</v>
      </c>
      <c r="AD393" s="312">
        <f t="shared" si="141"/>
        <v>0</v>
      </c>
      <c r="AE393" s="335"/>
      <c r="AF393" s="312">
        <f t="shared" si="142"/>
        <v>0</v>
      </c>
      <c r="AG393" s="326"/>
      <c r="AH393" s="313">
        <f t="shared" si="143"/>
        <v>0</v>
      </c>
      <c r="AI393" s="336"/>
      <c r="AJ393" s="313">
        <f t="shared" si="144"/>
        <v>0</v>
      </c>
      <c r="AK393" s="326"/>
      <c r="AL393" s="313">
        <f t="shared" si="145"/>
        <v>0</v>
      </c>
      <c r="AM393" s="345"/>
      <c r="AN393" s="313">
        <f t="shared" si="134"/>
        <v>0</v>
      </c>
      <c r="AO393" s="314">
        <f t="shared" si="146"/>
        <v>0</v>
      </c>
      <c r="AP393" s="315">
        <f>IF(OR(AND(B393="GRUP_A1",IF(IFERROR(MATCH(CONCATENATE("I",Tabel!$N$4),inst_performance,0),0)&gt;0,0,1)),B393="Grup_A5",B393="Grup_B1"),0,(AD393+AF393)*0.1)</f>
        <v>0</v>
      </c>
      <c r="AQ393" s="337"/>
      <c r="AR393" s="339"/>
      <c r="AS393" s="339"/>
      <c r="AT393" s="339"/>
      <c r="AU393" s="339"/>
      <c r="AV393" s="339"/>
      <c r="AW393" s="339"/>
      <c r="AX393" s="339"/>
      <c r="AY393" s="339"/>
      <c r="AZ393" s="339"/>
      <c r="BA393" s="339"/>
      <c r="BB393" s="339"/>
      <c r="BC393" s="339"/>
      <c r="BD393" s="339"/>
      <c r="BE393" s="339"/>
      <c r="BF393" s="339"/>
      <c r="BG393" s="315">
        <f t="shared" si="147"/>
        <v>0</v>
      </c>
      <c r="BH393" s="346">
        <f t="shared" si="148"/>
        <v>0</v>
      </c>
      <c r="BI393" s="315">
        <f t="shared" si="149"/>
        <v>0</v>
      </c>
      <c r="BJ393" s="341"/>
      <c r="BK393" s="315">
        <f t="shared" si="150"/>
        <v>0</v>
      </c>
      <c r="BL393" s="315">
        <f t="shared" si="151"/>
        <v>0</v>
      </c>
      <c r="BM393" s="340"/>
      <c r="BN393" s="342"/>
      <c r="BO393" s="343"/>
      <c r="BP393" s="340"/>
      <c r="BQ393" s="344"/>
      <c r="BR393" s="315">
        <f t="shared" si="152"/>
        <v>0</v>
      </c>
      <c r="BS393" s="344"/>
      <c r="BT393" s="344"/>
      <c r="BU393" s="344"/>
      <c r="BV393" s="344"/>
      <c r="BW393" s="315">
        <f t="shared" si="153"/>
        <v>0</v>
      </c>
      <c r="BX393" s="322"/>
      <c r="BY393" s="316"/>
    </row>
    <row r="394" spans="1:77" x14ac:dyDescent="0.25">
      <c r="A394" s="326"/>
      <c r="B394" s="307" t="str">
        <f t="shared" si="135"/>
        <v/>
      </c>
      <c r="C394" s="327"/>
      <c r="D394" s="307" t="str">
        <f t="shared" si="136"/>
        <v/>
      </c>
      <c r="E394" s="328"/>
      <c r="F394" s="329"/>
      <c r="G394" s="330" t="s">
        <v>86</v>
      </c>
      <c r="H394" s="308">
        <f t="shared" si="137"/>
        <v>0</v>
      </c>
      <c r="I394" s="323"/>
      <c r="J394" s="323"/>
      <c r="K394" s="309">
        <f t="shared" si="138"/>
        <v>0</v>
      </c>
      <c r="L394" s="328"/>
      <c r="M394" s="328"/>
      <c r="N394" s="328"/>
      <c r="O394" s="328"/>
      <c r="P394" s="331"/>
      <c r="Q394" s="331"/>
      <c r="R394" s="332"/>
      <c r="S394" s="333"/>
      <c r="T394" s="332"/>
      <c r="U394" s="333"/>
      <c r="V394" s="332"/>
      <c r="W394" s="333"/>
      <c r="X394" s="332"/>
      <c r="Y394" s="333"/>
      <c r="Z394" s="309">
        <f t="shared" si="139"/>
        <v>0</v>
      </c>
      <c r="AA394" s="310">
        <f t="shared" si="140"/>
        <v>0</v>
      </c>
      <c r="AB394" s="334"/>
      <c r="AC394" s="311">
        <f t="shared" si="133"/>
        <v>0</v>
      </c>
      <c r="AD394" s="312">
        <f t="shared" si="141"/>
        <v>0</v>
      </c>
      <c r="AE394" s="335"/>
      <c r="AF394" s="312">
        <f t="shared" si="142"/>
        <v>0</v>
      </c>
      <c r="AG394" s="326"/>
      <c r="AH394" s="313">
        <f t="shared" si="143"/>
        <v>0</v>
      </c>
      <c r="AI394" s="336"/>
      <c r="AJ394" s="313">
        <f t="shared" si="144"/>
        <v>0</v>
      </c>
      <c r="AK394" s="326"/>
      <c r="AL394" s="313">
        <f t="shared" si="145"/>
        <v>0</v>
      </c>
      <c r="AM394" s="345"/>
      <c r="AN394" s="313">
        <f t="shared" si="134"/>
        <v>0</v>
      </c>
      <c r="AO394" s="314">
        <f t="shared" si="146"/>
        <v>0</v>
      </c>
      <c r="AP394" s="315">
        <f>IF(OR(AND(B394="GRUP_A1",IF(IFERROR(MATCH(CONCATENATE("I",Tabel!$N$4),inst_performance,0),0)&gt;0,0,1)),B394="Grup_A5",B394="Grup_B1"),0,(AD394+AF394)*0.1)</f>
        <v>0</v>
      </c>
      <c r="AQ394" s="337"/>
      <c r="AR394" s="339"/>
      <c r="AS394" s="339"/>
      <c r="AT394" s="339"/>
      <c r="AU394" s="339"/>
      <c r="AV394" s="339"/>
      <c r="AW394" s="339"/>
      <c r="AX394" s="339"/>
      <c r="AY394" s="339"/>
      <c r="AZ394" s="339"/>
      <c r="BA394" s="339"/>
      <c r="BB394" s="339"/>
      <c r="BC394" s="339"/>
      <c r="BD394" s="339"/>
      <c r="BE394" s="339"/>
      <c r="BF394" s="339"/>
      <c r="BG394" s="315">
        <f t="shared" si="147"/>
        <v>0</v>
      </c>
      <c r="BH394" s="346">
        <f t="shared" si="148"/>
        <v>0</v>
      </c>
      <c r="BI394" s="315">
        <f t="shared" si="149"/>
        <v>0</v>
      </c>
      <c r="BJ394" s="341"/>
      <c r="BK394" s="315">
        <f t="shared" si="150"/>
        <v>0</v>
      </c>
      <c r="BL394" s="315">
        <f t="shared" si="151"/>
        <v>0</v>
      </c>
      <c r="BM394" s="340"/>
      <c r="BN394" s="342"/>
      <c r="BO394" s="343"/>
      <c r="BP394" s="340"/>
      <c r="BQ394" s="344"/>
      <c r="BR394" s="315">
        <f t="shared" si="152"/>
        <v>0</v>
      </c>
      <c r="BS394" s="344"/>
      <c r="BT394" s="344"/>
      <c r="BU394" s="344"/>
      <c r="BV394" s="344"/>
      <c r="BW394" s="315">
        <f t="shared" si="153"/>
        <v>0</v>
      </c>
      <c r="BX394" s="322"/>
      <c r="BY394" s="316"/>
    </row>
    <row r="395" spans="1:77" x14ac:dyDescent="0.25">
      <c r="A395" s="326"/>
      <c r="B395" s="307" t="str">
        <f t="shared" si="135"/>
        <v/>
      </c>
      <c r="C395" s="327"/>
      <c r="D395" s="307" t="str">
        <f t="shared" si="136"/>
        <v/>
      </c>
      <c r="E395" s="328"/>
      <c r="F395" s="329"/>
      <c r="G395" s="330" t="s">
        <v>86</v>
      </c>
      <c r="H395" s="308">
        <f t="shared" si="137"/>
        <v>0</v>
      </c>
      <c r="I395" s="323"/>
      <c r="J395" s="323"/>
      <c r="K395" s="309">
        <f t="shared" si="138"/>
        <v>0</v>
      </c>
      <c r="L395" s="328"/>
      <c r="M395" s="328"/>
      <c r="N395" s="328"/>
      <c r="O395" s="328"/>
      <c r="P395" s="331"/>
      <c r="Q395" s="331"/>
      <c r="R395" s="332"/>
      <c r="S395" s="333"/>
      <c r="T395" s="332"/>
      <c r="U395" s="333"/>
      <c r="V395" s="332"/>
      <c r="W395" s="333"/>
      <c r="X395" s="332"/>
      <c r="Y395" s="333"/>
      <c r="Z395" s="309">
        <f t="shared" si="139"/>
        <v>0</v>
      </c>
      <c r="AA395" s="310">
        <f t="shared" si="140"/>
        <v>0</v>
      </c>
      <c r="AB395" s="334"/>
      <c r="AC395" s="311">
        <f t="shared" si="133"/>
        <v>0</v>
      </c>
      <c r="AD395" s="312">
        <f t="shared" si="141"/>
        <v>0</v>
      </c>
      <c r="AE395" s="335"/>
      <c r="AF395" s="312">
        <f t="shared" si="142"/>
        <v>0</v>
      </c>
      <c r="AG395" s="326"/>
      <c r="AH395" s="313">
        <f t="shared" si="143"/>
        <v>0</v>
      </c>
      <c r="AI395" s="336"/>
      <c r="AJ395" s="313">
        <f t="shared" si="144"/>
        <v>0</v>
      </c>
      <c r="AK395" s="326"/>
      <c r="AL395" s="313">
        <f t="shared" si="145"/>
        <v>0</v>
      </c>
      <c r="AM395" s="345"/>
      <c r="AN395" s="313">
        <f t="shared" si="134"/>
        <v>0</v>
      </c>
      <c r="AO395" s="314">
        <f t="shared" si="146"/>
        <v>0</v>
      </c>
      <c r="AP395" s="315">
        <f>IF(OR(AND(B395="GRUP_A1",IF(IFERROR(MATCH(CONCATENATE("I",Tabel!$N$4),inst_performance,0),0)&gt;0,0,1)),B395="Grup_A5",B395="Grup_B1"),0,(AD395+AF395)*0.1)</f>
        <v>0</v>
      </c>
      <c r="AQ395" s="337"/>
      <c r="AR395" s="339"/>
      <c r="AS395" s="339"/>
      <c r="AT395" s="339"/>
      <c r="AU395" s="339"/>
      <c r="AV395" s="339"/>
      <c r="AW395" s="339"/>
      <c r="AX395" s="339"/>
      <c r="AY395" s="339"/>
      <c r="AZ395" s="339"/>
      <c r="BA395" s="339"/>
      <c r="BB395" s="339"/>
      <c r="BC395" s="339"/>
      <c r="BD395" s="339"/>
      <c r="BE395" s="339"/>
      <c r="BF395" s="339"/>
      <c r="BG395" s="315">
        <f t="shared" si="147"/>
        <v>0</v>
      </c>
      <c r="BH395" s="346">
        <f t="shared" si="148"/>
        <v>0</v>
      </c>
      <c r="BI395" s="315">
        <f t="shared" si="149"/>
        <v>0</v>
      </c>
      <c r="BJ395" s="341"/>
      <c r="BK395" s="315">
        <f t="shared" si="150"/>
        <v>0</v>
      </c>
      <c r="BL395" s="315">
        <f t="shared" si="151"/>
        <v>0</v>
      </c>
      <c r="BM395" s="340"/>
      <c r="BN395" s="342"/>
      <c r="BO395" s="343"/>
      <c r="BP395" s="340"/>
      <c r="BQ395" s="344"/>
      <c r="BR395" s="315">
        <f t="shared" si="152"/>
        <v>0</v>
      </c>
      <c r="BS395" s="344"/>
      <c r="BT395" s="344"/>
      <c r="BU395" s="344"/>
      <c r="BV395" s="344"/>
      <c r="BW395" s="315">
        <f t="shared" si="153"/>
        <v>0</v>
      </c>
      <c r="BX395" s="322"/>
      <c r="BY395" s="316"/>
    </row>
    <row r="396" spans="1:77" x14ac:dyDescent="0.25">
      <c r="A396" s="326"/>
      <c r="B396" s="307" t="str">
        <f t="shared" si="135"/>
        <v/>
      </c>
      <c r="C396" s="327"/>
      <c r="D396" s="307" t="str">
        <f t="shared" si="136"/>
        <v/>
      </c>
      <c r="E396" s="328"/>
      <c r="F396" s="329"/>
      <c r="G396" s="330" t="s">
        <v>86</v>
      </c>
      <c r="H396" s="308">
        <f t="shared" si="137"/>
        <v>0</v>
      </c>
      <c r="I396" s="323"/>
      <c r="J396" s="323"/>
      <c r="K396" s="309">
        <f t="shared" si="138"/>
        <v>0</v>
      </c>
      <c r="L396" s="328"/>
      <c r="M396" s="328"/>
      <c r="N396" s="328"/>
      <c r="O396" s="328"/>
      <c r="P396" s="331"/>
      <c r="Q396" s="331"/>
      <c r="R396" s="332"/>
      <c r="S396" s="333"/>
      <c r="T396" s="332"/>
      <c r="U396" s="333"/>
      <c r="V396" s="332"/>
      <c r="W396" s="333"/>
      <c r="X396" s="332"/>
      <c r="Y396" s="333"/>
      <c r="Z396" s="309">
        <f t="shared" si="139"/>
        <v>0</v>
      </c>
      <c r="AA396" s="310">
        <f t="shared" si="140"/>
        <v>0</v>
      </c>
      <c r="AB396" s="334"/>
      <c r="AC396" s="311">
        <f t="shared" si="133"/>
        <v>0</v>
      </c>
      <c r="AD396" s="312">
        <f t="shared" si="141"/>
        <v>0</v>
      </c>
      <c r="AE396" s="335"/>
      <c r="AF396" s="312">
        <f t="shared" si="142"/>
        <v>0</v>
      </c>
      <c r="AG396" s="326"/>
      <c r="AH396" s="313">
        <f t="shared" si="143"/>
        <v>0</v>
      </c>
      <c r="AI396" s="336"/>
      <c r="AJ396" s="313">
        <f t="shared" si="144"/>
        <v>0</v>
      </c>
      <c r="AK396" s="326"/>
      <c r="AL396" s="313">
        <f t="shared" si="145"/>
        <v>0</v>
      </c>
      <c r="AM396" s="345"/>
      <c r="AN396" s="313">
        <f t="shared" si="134"/>
        <v>0</v>
      </c>
      <c r="AO396" s="314">
        <f t="shared" si="146"/>
        <v>0</v>
      </c>
      <c r="AP396" s="315">
        <f>IF(OR(AND(B396="GRUP_A1",IF(IFERROR(MATCH(CONCATENATE("I",Tabel!$N$4),inst_performance,0),0)&gt;0,0,1)),B396="Grup_A5",B396="Grup_B1"),0,(AD396+AF396)*0.1)</f>
        <v>0</v>
      </c>
      <c r="AQ396" s="337"/>
      <c r="AR396" s="339"/>
      <c r="AS396" s="339"/>
      <c r="AT396" s="339"/>
      <c r="AU396" s="339"/>
      <c r="AV396" s="339"/>
      <c r="AW396" s="339"/>
      <c r="AX396" s="339"/>
      <c r="AY396" s="339"/>
      <c r="AZ396" s="339"/>
      <c r="BA396" s="339"/>
      <c r="BB396" s="339"/>
      <c r="BC396" s="339"/>
      <c r="BD396" s="339"/>
      <c r="BE396" s="339"/>
      <c r="BF396" s="339"/>
      <c r="BG396" s="315">
        <f t="shared" si="147"/>
        <v>0</v>
      </c>
      <c r="BH396" s="346">
        <f t="shared" si="148"/>
        <v>0</v>
      </c>
      <c r="BI396" s="315">
        <f t="shared" si="149"/>
        <v>0</v>
      </c>
      <c r="BJ396" s="341"/>
      <c r="BK396" s="315">
        <f t="shared" si="150"/>
        <v>0</v>
      </c>
      <c r="BL396" s="315">
        <f t="shared" si="151"/>
        <v>0</v>
      </c>
      <c r="BM396" s="340"/>
      <c r="BN396" s="342"/>
      <c r="BO396" s="343"/>
      <c r="BP396" s="340"/>
      <c r="BQ396" s="344"/>
      <c r="BR396" s="315">
        <f t="shared" si="152"/>
        <v>0</v>
      </c>
      <c r="BS396" s="344"/>
      <c r="BT396" s="344"/>
      <c r="BU396" s="344"/>
      <c r="BV396" s="344"/>
      <c r="BW396" s="315">
        <f t="shared" si="153"/>
        <v>0</v>
      </c>
      <c r="BX396" s="322"/>
      <c r="BY396" s="316"/>
    </row>
    <row r="397" spans="1:77" x14ac:dyDescent="0.25">
      <c r="A397" s="326"/>
      <c r="B397" s="307" t="str">
        <f t="shared" si="135"/>
        <v/>
      </c>
      <c r="C397" s="327"/>
      <c r="D397" s="307" t="str">
        <f t="shared" si="136"/>
        <v/>
      </c>
      <c r="E397" s="328"/>
      <c r="F397" s="329"/>
      <c r="G397" s="330" t="s">
        <v>86</v>
      </c>
      <c r="H397" s="308">
        <f t="shared" si="137"/>
        <v>0</v>
      </c>
      <c r="I397" s="323"/>
      <c r="J397" s="323"/>
      <c r="K397" s="309">
        <f t="shared" si="138"/>
        <v>0</v>
      </c>
      <c r="L397" s="328"/>
      <c r="M397" s="328"/>
      <c r="N397" s="328"/>
      <c r="O397" s="328"/>
      <c r="P397" s="331"/>
      <c r="Q397" s="331"/>
      <c r="R397" s="332"/>
      <c r="S397" s="333"/>
      <c r="T397" s="332"/>
      <c r="U397" s="333"/>
      <c r="V397" s="332"/>
      <c r="W397" s="333"/>
      <c r="X397" s="332"/>
      <c r="Y397" s="333"/>
      <c r="Z397" s="309">
        <f t="shared" si="139"/>
        <v>0</v>
      </c>
      <c r="AA397" s="310">
        <f t="shared" si="140"/>
        <v>0</v>
      </c>
      <c r="AB397" s="334"/>
      <c r="AC397" s="311">
        <f t="shared" ref="AC397:AC460" si="154">IF(AB397&gt;"",VLOOKUP(LEFT(AB397,250),Categorii_referinta,2,0),)</f>
        <v>0</v>
      </c>
      <c r="AD397" s="312">
        <f t="shared" si="141"/>
        <v>0</v>
      </c>
      <c r="AE397" s="335"/>
      <c r="AF397" s="312">
        <f t="shared" si="142"/>
        <v>0</v>
      </c>
      <c r="AG397" s="326"/>
      <c r="AH397" s="313">
        <f t="shared" si="143"/>
        <v>0</v>
      </c>
      <c r="AI397" s="336"/>
      <c r="AJ397" s="313">
        <f t="shared" si="144"/>
        <v>0</v>
      </c>
      <c r="AK397" s="326"/>
      <c r="AL397" s="313">
        <f t="shared" si="145"/>
        <v>0</v>
      </c>
      <c r="AM397" s="345"/>
      <c r="AN397" s="313">
        <f t="shared" ref="AN397:AN460" si="155">IF(AM397&gt;"",VLOOKUP(AM397,Grad_managerial_values,2,0)*F397,)</f>
        <v>0</v>
      </c>
      <c r="AO397" s="314">
        <f t="shared" si="146"/>
        <v>0</v>
      </c>
      <c r="AP397" s="315">
        <f>IF(OR(AND(B397="GRUP_A1",IF(IFERROR(MATCH(CONCATENATE("I",Tabel!$N$4),inst_performance,0),0)&gt;0,0,1)),B397="Grup_A5",B397="Grup_B1"),0,(AD397+AF397)*0.1)</f>
        <v>0</v>
      </c>
      <c r="AQ397" s="337"/>
      <c r="AR397" s="339"/>
      <c r="AS397" s="339"/>
      <c r="AT397" s="339"/>
      <c r="AU397" s="339"/>
      <c r="AV397" s="339"/>
      <c r="AW397" s="339"/>
      <c r="AX397" s="339"/>
      <c r="AY397" s="339"/>
      <c r="AZ397" s="339"/>
      <c r="BA397" s="339"/>
      <c r="BB397" s="339"/>
      <c r="BC397" s="339"/>
      <c r="BD397" s="339"/>
      <c r="BE397" s="339"/>
      <c r="BF397" s="339"/>
      <c r="BG397" s="315">
        <f t="shared" si="147"/>
        <v>0</v>
      </c>
      <c r="BH397" s="346">
        <f t="shared" si="148"/>
        <v>0</v>
      </c>
      <c r="BI397" s="315">
        <f t="shared" si="149"/>
        <v>0</v>
      </c>
      <c r="BJ397" s="341"/>
      <c r="BK397" s="315">
        <f t="shared" si="150"/>
        <v>0</v>
      </c>
      <c r="BL397" s="315">
        <f t="shared" si="151"/>
        <v>0</v>
      </c>
      <c r="BM397" s="340"/>
      <c r="BN397" s="342"/>
      <c r="BO397" s="343"/>
      <c r="BP397" s="340"/>
      <c r="BQ397" s="344"/>
      <c r="BR397" s="315">
        <f t="shared" si="152"/>
        <v>0</v>
      </c>
      <c r="BS397" s="344"/>
      <c r="BT397" s="344"/>
      <c r="BU397" s="344"/>
      <c r="BV397" s="344"/>
      <c r="BW397" s="315">
        <f t="shared" si="153"/>
        <v>0</v>
      </c>
      <c r="BX397" s="322"/>
      <c r="BY397" s="316"/>
    </row>
    <row r="398" spans="1:77" x14ac:dyDescent="0.25">
      <c r="A398" s="326"/>
      <c r="B398" s="307" t="str">
        <f t="shared" ref="B398:B461" si="156">IF(A398&gt;"", VLOOKUP(A398,Categories,2,0),"")</f>
        <v/>
      </c>
      <c r="C398" s="327"/>
      <c r="D398" s="307" t="str">
        <f t="shared" ref="D398:D461" si="157">IF(B398&gt;"", VLOOKUP(C398,Functions_Classes,2,0),"")</f>
        <v/>
      </c>
      <c r="E398" s="328"/>
      <c r="F398" s="329"/>
      <c r="G398" s="330" t="s">
        <v>86</v>
      </c>
      <c r="H398" s="308">
        <f t="shared" ref="H398:H461" si="158">IF(C398&gt;"", VLOOKUP(C398,Functions_Classes,3,0),)</f>
        <v>0</v>
      </c>
      <c r="I398" s="323"/>
      <c r="J398" s="323"/>
      <c r="K398" s="309">
        <f t="shared" ref="K398:K461" si="159">IF(I398&gt;0, VLOOKUP(I398,Vechime_min,2,1),)</f>
        <v>0</v>
      </c>
      <c r="L398" s="328"/>
      <c r="M398" s="328"/>
      <c r="N398" s="328"/>
      <c r="O398" s="328"/>
      <c r="P398" s="331"/>
      <c r="Q398" s="331"/>
      <c r="R398" s="332"/>
      <c r="S398" s="333"/>
      <c r="T398" s="332"/>
      <c r="U398" s="333"/>
      <c r="V398" s="332"/>
      <c r="W398" s="333"/>
      <c r="X398" s="332"/>
      <c r="Y398" s="333"/>
      <c r="Z398" s="309">
        <f t="shared" ref="Z398:Z461" si="160">IF(H398&gt;0,MAX(MIN(SUM(H398)+SUM(K398,0)+SUM(L398:Y398),130),1),)</f>
        <v>0</v>
      </c>
      <c r="AA398" s="310">
        <f t="shared" ref="AA398:AA461" si="161">IF(H398&gt;0,VLOOKUP(Z398,Class_coeficient,2,0),)</f>
        <v>0</v>
      </c>
      <c r="AB398" s="334"/>
      <c r="AC398" s="311">
        <f t="shared" si="154"/>
        <v>0</v>
      </c>
      <c r="AD398" s="312">
        <f t="shared" ref="AD398:AD461" si="162">CEILING((AA398*AC398*F398),10)</f>
        <v>0</v>
      </c>
      <c r="AE398" s="335"/>
      <c r="AF398" s="312">
        <f t="shared" ref="AF398:AF461" si="163">IF(AE398&gt;"",IF(F398&gt;0, VLOOKUP(AE398,Grad_didactic_values,2,0)*F398,),)</f>
        <v>0</v>
      </c>
      <c r="AG398" s="326"/>
      <c r="AH398" s="313">
        <f t="shared" ref="AH398:AH461" si="164">IF(AG398&gt;"",VLOOKUP(AG398,Grad_values,2,0)*F398,)</f>
        <v>0</v>
      </c>
      <c r="AI398" s="336"/>
      <c r="AJ398" s="313">
        <f t="shared" ref="AJ398:AJ461" si="165">IF(AI398&gt;"",VLOOKUP(AI398,Grad_stiintific,2,0)*F398,)*IF($S$4="DA",1,0.5)</f>
        <v>0</v>
      </c>
      <c r="AK398" s="326"/>
      <c r="AL398" s="313">
        <f t="shared" ref="AL398:AL461" si="166">IF(AK398&gt;"",VLOOKUP(AK398,Titlu_onorific,2,0)*F398,)</f>
        <v>0</v>
      </c>
      <c r="AM398" s="345"/>
      <c r="AN398" s="313">
        <f t="shared" si="155"/>
        <v>0</v>
      </c>
      <c r="AO398" s="314">
        <f t="shared" ref="AO398:AO461" si="167">IF(AC398=1400,0, F398*1300)</f>
        <v>0</v>
      </c>
      <c r="AP398" s="315">
        <f>IF(OR(AND(B398="GRUP_A1",IF(IFERROR(MATCH(CONCATENATE("I",Tabel!$N$4),inst_performance,0),0)&gt;0,0,1)),B398="Grup_A5",B398="Grup_B1"),0,(AD398+AF398)*0.1)</f>
        <v>0</v>
      </c>
      <c r="AQ398" s="337"/>
      <c r="AR398" s="339"/>
      <c r="AS398" s="339"/>
      <c r="AT398" s="339"/>
      <c r="AU398" s="339"/>
      <c r="AV398" s="339"/>
      <c r="AW398" s="339"/>
      <c r="AX398" s="339"/>
      <c r="AY398" s="339"/>
      <c r="AZ398" s="339"/>
      <c r="BA398" s="339"/>
      <c r="BB398" s="339"/>
      <c r="BC398" s="339"/>
      <c r="BD398" s="339"/>
      <c r="BE398" s="339"/>
      <c r="BF398" s="339"/>
      <c r="BG398" s="315">
        <f t="shared" ref="BG398:BG461" si="168">AP398+AQ398+AR398+AS398+AT398+AU398+AV398+AW398+AX398+AY398+AZ398+BA398+BB398+BC398+BD398+BE398+BF398</f>
        <v>0</v>
      </c>
      <c r="BH398" s="346">
        <f t="shared" ref="BH398:BH461" si="169">IF(AD398&gt;0,BG398/AD398,)</f>
        <v>0</v>
      </c>
      <c r="BI398" s="315">
        <f t="shared" ref="BI398:BI461" si="170">AD398+AF398+AH398+AJ398+AL398+AN398+AO398+BG398</f>
        <v>0</v>
      </c>
      <c r="BJ398" s="341"/>
      <c r="BK398" s="315">
        <f t="shared" ref="BK398:BK461" si="171">IF(BI398&lt;BJ398,BJ398-BI398,0)</f>
        <v>0</v>
      </c>
      <c r="BL398" s="315">
        <f t="shared" ref="BL398:BL461" si="172">IF(AND(BI398&gt;BJ398,BI398&lt;5500*F398),5500*F398-BI398,0)</f>
        <v>0</v>
      </c>
      <c r="BM398" s="340"/>
      <c r="BN398" s="342"/>
      <c r="BO398" s="343"/>
      <c r="BP398" s="340"/>
      <c r="BQ398" s="344"/>
      <c r="BR398" s="315">
        <f t="shared" ref="BR398:BR461" si="173">AD398/169*1/2*BQ398</f>
        <v>0</v>
      </c>
      <c r="BS398" s="344"/>
      <c r="BT398" s="344"/>
      <c r="BU398" s="344"/>
      <c r="BV398" s="344"/>
      <c r="BW398" s="315">
        <f t="shared" ref="BW398:BW461" si="174">BI398+BK398+BL398+BM398+BP398+BR398+BS398+BT398+BU398+BV398</f>
        <v>0</v>
      </c>
      <c r="BX398" s="322"/>
      <c r="BY398" s="316"/>
    </row>
    <row r="399" spans="1:77" x14ac:dyDescent="0.25">
      <c r="A399" s="326"/>
      <c r="B399" s="307" t="str">
        <f t="shared" si="156"/>
        <v/>
      </c>
      <c r="C399" s="327"/>
      <c r="D399" s="307" t="str">
        <f t="shared" si="157"/>
        <v/>
      </c>
      <c r="E399" s="328"/>
      <c r="F399" s="329"/>
      <c r="G399" s="330" t="s">
        <v>86</v>
      </c>
      <c r="H399" s="308">
        <f t="shared" si="158"/>
        <v>0</v>
      </c>
      <c r="I399" s="323"/>
      <c r="J399" s="323"/>
      <c r="K399" s="309">
        <f t="shared" si="159"/>
        <v>0</v>
      </c>
      <c r="L399" s="328"/>
      <c r="M399" s="328"/>
      <c r="N399" s="328"/>
      <c r="O399" s="328"/>
      <c r="P399" s="331"/>
      <c r="Q399" s="331"/>
      <c r="R399" s="332"/>
      <c r="S399" s="333"/>
      <c r="T399" s="332"/>
      <c r="U399" s="333"/>
      <c r="V399" s="332"/>
      <c r="W399" s="333"/>
      <c r="X399" s="332"/>
      <c r="Y399" s="333"/>
      <c r="Z399" s="309">
        <f t="shared" si="160"/>
        <v>0</v>
      </c>
      <c r="AA399" s="310">
        <f t="shared" si="161"/>
        <v>0</v>
      </c>
      <c r="AB399" s="334"/>
      <c r="AC399" s="311">
        <f t="shared" si="154"/>
        <v>0</v>
      </c>
      <c r="AD399" s="312">
        <f t="shared" si="162"/>
        <v>0</v>
      </c>
      <c r="AE399" s="335"/>
      <c r="AF399" s="312">
        <f t="shared" si="163"/>
        <v>0</v>
      </c>
      <c r="AG399" s="326"/>
      <c r="AH399" s="313">
        <f t="shared" si="164"/>
        <v>0</v>
      </c>
      <c r="AI399" s="336"/>
      <c r="AJ399" s="313">
        <f t="shared" si="165"/>
        <v>0</v>
      </c>
      <c r="AK399" s="326"/>
      <c r="AL399" s="313">
        <f t="shared" si="166"/>
        <v>0</v>
      </c>
      <c r="AM399" s="345"/>
      <c r="AN399" s="313">
        <f t="shared" si="155"/>
        <v>0</v>
      </c>
      <c r="AO399" s="314">
        <f t="shared" si="167"/>
        <v>0</v>
      </c>
      <c r="AP399" s="315">
        <f>IF(OR(AND(B399="GRUP_A1",IF(IFERROR(MATCH(CONCATENATE("I",Tabel!$N$4),inst_performance,0),0)&gt;0,0,1)),B399="Grup_A5",B399="Grup_B1"),0,(AD399+AF399)*0.1)</f>
        <v>0</v>
      </c>
      <c r="AQ399" s="337"/>
      <c r="AR399" s="339"/>
      <c r="AS399" s="339"/>
      <c r="AT399" s="339"/>
      <c r="AU399" s="339"/>
      <c r="AV399" s="339"/>
      <c r="AW399" s="339"/>
      <c r="AX399" s="339"/>
      <c r="AY399" s="339"/>
      <c r="AZ399" s="339"/>
      <c r="BA399" s="339"/>
      <c r="BB399" s="339"/>
      <c r="BC399" s="339"/>
      <c r="BD399" s="339"/>
      <c r="BE399" s="339"/>
      <c r="BF399" s="339"/>
      <c r="BG399" s="315">
        <f t="shared" si="168"/>
        <v>0</v>
      </c>
      <c r="BH399" s="346">
        <f t="shared" si="169"/>
        <v>0</v>
      </c>
      <c r="BI399" s="315">
        <f t="shared" si="170"/>
        <v>0</v>
      </c>
      <c r="BJ399" s="341"/>
      <c r="BK399" s="315">
        <f t="shared" si="171"/>
        <v>0</v>
      </c>
      <c r="BL399" s="315">
        <f t="shared" si="172"/>
        <v>0</v>
      </c>
      <c r="BM399" s="340"/>
      <c r="BN399" s="342"/>
      <c r="BO399" s="343"/>
      <c r="BP399" s="340"/>
      <c r="BQ399" s="344"/>
      <c r="BR399" s="315">
        <f t="shared" si="173"/>
        <v>0</v>
      </c>
      <c r="BS399" s="344"/>
      <c r="BT399" s="344"/>
      <c r="BU399" s="344"/>
      <c r="BV399" s="344"/>
      <c r="BW399" s="315">
        <f t="shared" si="174"/>
        <v>0</v>
      </c>
      <c r="BX399" s="322"/>
      <c r="BY399" s="316"/>
    </row>
    <row r="400" spans="1:77" x14ac:dyDescent="0.25">
      <c r="A400" s="326"/>
      <c r="B400" s="307" t="str">
        <f t="shared" si="156"/>
        <v/>
      </c>
      <c r="C400" s="327"/>
      <c r="D400" s="307" t="str">
        <f t="shared" si="157"/>
        <v/>
      </c>
      <c r="E400" s="328"/>
      <c r="F400" s="329"/>
      <c r="G400" s="330" t="s">
        <v>86</v>
      </c>
      <c r="H400" s="308">
        <f t="shared" si="158"/>
        <v>0</v>
      </c>
      <c r="I400" s="323"/>
      <c r="J400" s="323"/>
      <c r="K400" s="309">
        <f t="shared" si="159"/>
        <v>0</v>
      </c>
      <c r="L400" s="328"/>
      <c r="M400" s="328"/>
      <c r="N400" s="328"/>
      <c r="O400" s="328"/>
      <c r="P400" s="331"/>
      <c r="Q400" s="331"/>
      <c r="R400" s="332"/>
      <c r="S400" s="333"/>
      <c r="T400" s="332"/>
      <c r="U400" s="333"/>
      <c r="V400" s="332"/>
      <c r="W400" s="333"/>
      <c r="X400" s="332"/>
      <c r="Y400" s="333"/>
      <c r="Z400" s="309">
        <f t="shared" si="160"/>
        <v>0</v>
      </c>
      <c r="AA400" s="310">
        <f t="shared" si="161"/>
        <v>0</v>
      </c>
      <c r="AB400" s="334"/>
      <c r="AC400" s="311">
        <f t="shared" si="154"/>
        <v>0</v>
      </c>
      <c r="AD400" s="312">
        <f t="shared" si="162"/>
        <v>0</v>
      </c>
      <c r="AE400" s="335"/>
      <c r="AF400" s="312">
        <f t="shared" si="163"/>
        <v>0</v>
      </c>
      <c r="AG400" s="326"/>
      <c r="AH400" s="313">
        <f t="shared" si="164"/>
        <v>0</v>
      </c>
      <c r="AI400" s="336"/>
      <c r="AJ400" s="313">
        <f t="shared" si="165"/>
        <v>0</v>
      </c>
      <c r="AK400" s="326"/>
      <c r="AL400" s="313">
        <f t="shared" si="166"/>
        <v>0</v>
      </c>
      <c r="AM400" s="345"/>
      <c r="AN400" s="313">
        <f t="shared" si="155"/>
        <v>0</v>
      </c>
      <c r="AO400" s="314">
        <f t="shared" si="167"/>
        <v>0</v>
      </c>
      <c r="AP400" s="315">
        <f>IF(OR(AND(B400="GRUP_A1",IF(IFERROR(MATCH(CONCATENATE("I",Tabel!$N$4),inst_performance,0),0)&gt;0,0,1)),B400="Grup_A5",B400="Grup_B1"),0,(AD400+AF400)*0.1)</f>
        <v>0</v>
      </c>
      <c r="AQ400" s="337"/>
      <c r="AR400" s="339"/>
      <c r="AS400" s="339"/>
      <c r="AT400" s="339"/>
      <c r="AU400" s="339"/>
      <c r="AV400" s="339"/>
      <c r="AW400" s="339"/>
      <c r="AX400" s="339"/>
      <c r="AY400" s="339"/>
      <c r="AZ400" s="339"/>
      <c r="BA400" s="339"/>
      <c r="BB400" s="339"/>
      <c r="BC400" s="339"/>
      <c r="BD400" s="339"/>
      <c r="BE400" s="339"/>
      <c r="BF400" s="339"/>
      <c r="BG400" s="315">
        <f t="shared" si="168"/>
        <v>0</v>
      </c>
      <c r="BH400" s="346">
        <f t="shared" si="169"/>
        <v>0</v>
      </c>
      <c r="BI400" s="315">
        <f t="shared" si="170"/>
        <v>0</v>
      </c>
      <c r="BJ400" s="341"/>
      <c r="BK400" s="315">
        <f t="shared" si="171"/>
        <v>0</v>
      </c>
      <c r="BL400" s="315">
        <f t="shared" si="172"/>
        <v>0</v>
      </c>
      <c r="BM400" s="340"/>
      <c r="BN400" s="342"/>
      <c r="BO400" s="343"/>
      <c r="BP400" s="340"/>
      <c r="BQ400" s="344"/>
      <c r="BR400" s="315">
        <f t="shared" si="173"/>
        <v>0</v>
      </c>
      <c r="BS400" s="344"/>
      <c r="BT400" s="344"/>
      <c r="BU400" s="344"/>
      <c r="BV400" s="344"/>
      <c r="BW400" s="315">
        <f t="shared" si="174"/>
        <v>0</v>
      </c>
      <c r="BX400" s="322"/>
      <c r="BY400" s="316"/>
    </row>
    <row r="401" spans="1:77" x14ac:dyDescent="0.25">
      <c r="A401" s="326"/>
      <c r="B401" s="307" t="str">
        <f t="shared" si="156"/>
        <v/>
      </c>
      <c r="C401" s="327"/>
      <c r="D401" s="307" t="str">
        <f t="shared" si="157"/>
        <v/>
      </c>
      <c r="E401" s="328"/>
      <c r="F401" s="329"/>
      <c r="G401" s="330" t="s">
        <v>86</v>
      </c>
      <c r="H401" s="308">
        <f t="shared" si="158"/>
        <v>0</v>
      </c>
      <c r="I401" s="323"/>
      <c r="J401" s="323"/>
      <c r="K401" s="309">
        <f t="shared" si="159"/>
        <v>0</v>
      </c>
      <c r="L401" s="328"/>
      <c r="M401" s="328"/>
      <c r="N401" s="328"/>
      <c r="O401" s="328"/>
      <c r="P401" s="331"/>
      <c r="Q401" s="331"/>
      <c r="R401" s="332"/>
      <c r="S401" s="333"/>
      <c r="T401" s="332"/>
      <c r="U401" s="333"/>
      <c r="V401" s="332"/>
      <c r="W401" s="333"/>
      <c r="X401" s="332"/>
      <c r="Y401" s="333"/>
      <c r="Z401" s="309">
        <f t="shared" si="160"/>
        <v>0</v>
      </c>
      <c r="AA401" s="310">
        <f t="shared" si="161"/>
        <v>0</v>
      </c>
      <c r="AB401" s="334"/>
      <c r="AC401" s="311">
        <f t="shared" si="154"/>
        <v>0</v>
      </c>
      <c r="AD401" s="312">
        <f t="shared" si="162"/>
        <v>0</v>
      </c>
      <c r="AE401" s="335"/>
      <c r="AF401" s="312">
        <f t="shared" si="163"/>
        <v>0</v>
      </c>
      <c r="AG401" s="326"/>
      <c r="AH401" s="313">
        <f t="shared" si="164"/>
        <v>0</v>
      </c>
      <c r="AI401" s="336"/>
      <c r="AJ401" s="313">
        <f t="shared" si="165"/>
        <v>0</v>
      </c>
      <c r="AK401" s="326"/>
      <c r="AL401" s="313">
        <f t="shared" si="166"/>
        <v>0</v>
      </c>
      <c r="AM401" s="345"/>
      <c r="AN401" s="313">
        <f t="shared" si="155"/>
        <v>0</v>
      </c>
      <c r="AO401" s="314">
        <f t="shared" si="167"/>
        <v>0</v>
      </c>
      <c r="AP401" s="315">
        <f>IF(OR(AND(B401="GRUP_A1",IF(IFERROR(MATCH(CONCATENATE("I",Tabel!$N$4),inst_performance,0),0)&gt;0,0,1)),B401="Grup_A5",B401="Grup_B1"),0,(AD401+AF401)*0.1)</f>
        <v>0</v>
      </c>
      <c r="AQ401" s="337"/>
      <c r="AR401" s="339"/>
      <c r="AS401" s="339"/>
      <c r="AT401" s="339"/>
      <c r="AU401" s="339"/>
      <c r="AV401" s="339"/>
      <c r="AW401" s="339"/>
      <c r="AX401" s="339"/>
      <c r="AY401" s="339"/>
      <c r="AZ401" s="339"/>
      <c r="BA401" s="339"/>
      <c r="BB401" s="339"/>
      <c r="BC401" s="339"/>
      <c r="BD401" s="339"/>
      <c r="BE401" s="339"/>
      <c r="BF401" s="339"/>
      <c r="BG401" s="315">
        <f t="shared" si="168"/>
        <v>0</v>
      </c>
      <c r="BH401" s="346">
        <f t="shared" si="169"/>
        <v>0</v>
      </c>
      <c r="BI401" s="315">
        <f t="shared" si="170"/>
        <v>0</v>
      </c>
      <c r="BJ401" s="341"/>
      <c r="BK401" s="315">
        <f t="shared" si="171"/>
        <v>0</v>
      </c>
      <c r="BL401" s="315">
        <f t="shared" si="172"/>
        <v>0</v>
      </c>
      <c r="BM401" s="340"/>
      <c r="BN401" s="342"/>
      <c r="BO401" s="343"/>
      <c r="BP401" s="340"/>
      <c r="BQ401" s="344"/>
      <c r="BR401" s="315">
        <f t="shared" si="173"/>
        <v>0</v>
      </c>
      <c r="BS401" s="344"/>
      <c r="BT401" s="344"/>
      <c r="BU401" s="344"/>
      <c r="BV401" s="344"/>
      <c r="BW401" s="315">
        <f t="shared" si="174"/>
        <v>0</v>
      </c>
      <c r="BX401" s="322"/>
      <c r="BY401" s="316"/>
    </row>
    <row r="402" spans="1:77" x14ac:dyDescent="0.25">
      <c r="A402" s="326"/>
      <c r="B402" s="307" t="str">
        <f t="shared" si="156"/>
        <v/>
      </c>
      <c r="C402" s="327"/>
      <c r="D402" s="307" t="str">
        <f t="shared" si="157"/>
        <v/>
      </c>
      <c r="E402" s="328"/>
      <c r="F402" s="329"/>
      <c r="G402" s="330" t="s">
        <v>86</v>
      </c>
      <c r="H402" s="308">
        <f t="shared" si="158"/>
        <v>0</v>
      </c>
      <c r="I402" s="323"/>
      <c r="J402" s="323"/>
      <c r="K402" s="309">
        <f t="shared" si="159"/>
        <v>0</v>
      </c>
      <c r="L402" s="328"/>
      <c r="M402" s="328"/>
      <c r="N402" s="328"/>
      <c r="O402" s="328"/>
      <c r="P402" s="331"/>
      <c r="Q402" s="331"/>
      <c r="R402" s="332"/>
      <c r="S402" s="333"/>
      <c r="T402" s="332"/>
      <c r="U402" s="333"/>
      <c r="V402" s="332"/>
      <c r="W402" s="333"/>
      <c r="X402" s="332"/>
      <c r="Y402" s="333"/>
      <c r="Z402" s="309">
        <f t="shared" si="160"/>
        <v>0</v>
      </c>
      <c r="AA402" s="310">
        <f t="shared" si="161"/>
        <v>0</v>
      </c>
      <c r="AB402" s="334"/>
      <c r="AC402" s="311">
        <f t="shared" si="154"/>
        <v>0</v>
      </c>
      <c r="AD402" s="312">
        <f t="shared" si="162"/>
        <v>0</v>
      </c>
      <c r="AE402" s="335"/>
      <c r="AF402" s="312">
        <f t="shared" si="163"/>
        <v>0</v>
      </c>
      <c r="AG402" s="326"/>
      <c r="AH402" s="313">
        <f t="shared" si="164"/>
        <v>0</v>
      </c>
      <c r="AI402" s="336"/>
      <c r="AJ402" s="313">
        <f t="shared" si="165"/>
        <v>0</v>
      </c>
      <c r="AK402" s="326"/>
      <c r="AL402" s="313">
        <f t="shared" si="166"/>
        <v>0</v>
      </c>
      <c r="AM402" s="345"/>
      <c r="AN402" s="313">
        <f t="shared" si="155"/>
        <v>0</v>
      </c>
      <c r="AO402" s="314">
        <f t="shared" si="167"/>
        <v>0</v>
      </c>
      <c r="AP402" s="315">
        <f>IF(OR(AND(B402="GRUP_A1",IF(IFERROR(MATCH(CONCATENATE("I",Tabel!$N$4),inst_performance,0),0)&gt;0,0,1)),B402="Grup_A5",B402="Grup_B1"),0,(AD402+AF402)*0.1)</f>
        <v>0</v>
      </c>
      <c r="AQ402" s="337"/>
      <c r="AR402" s="339"/>
      <c r="AS402" s="339"/>
      <c r="AT402" s="339"/>
      <c r="AU402" s="339"/>
      <c r="AV402" s="339"/>
      <c r="AW402" s="339"/>
      <c r="AX402" s="339"/>
      <c r="AY402" s="339"/>
      <c r="AZ402" s="339"/>
      <c r="BA402" s="339"/>
      <c r="BB402" s="339"/>
      <c r="BC402" s="339"/>
      <c r="BD402" s="339"/>
      <c r="BE402" s="339"/>
      <c r="BF402" s="339"/>
      <c r="BG402" s="315">
        <f t="shared" si="168"/>
        <v>0</v>
      </c>
      <c r="BH402" s="346">
        <f t="shared" si="169"/>
        <v>0</v>
      </c>
      <c r="BI402" s="315">
        <f t="shared" si="170"/>
        <v>0</v>
      </c>
      <c r="BJ402" s="341"/>
      <c r="BK402" s="315">
        <f t="shared" si="171"/>
        <v>0</v>
      </c>
      <c r="BL402" s="315">
        <f t="shared" si="172"/>
        <v>0</v>
      </c>
      <c r="BM402" s="340"/>
      <c r="BN402" s="342"/>
      <c r="BO402" s="343"/>
      <c r="BP402" s="340"/>
      <c r="BQ402" s="344"/>
      <c r="BR402" s="315">
        <f t="shared" si="173"/>
        <v>0</v>
      </c>
      <c r="BS402" s="344"/>
      <c r="BT402" s="344"/>
      <c r="BU402" s="344"/>
      <c r="BV402" s="344"/>
      <c r="BW402" s="315">
        <f t="shared" si="174"/>
        <v>0</v>
      </c>
      <c r="BX402" s="322"/>
      <c r="BY402" s="316"/>
    </row>
    <row r="403" spans="1:77" x14ac:dyDescent="0.25">
      <c r="A403" s="326"/>
      <c r="B403" s="307" t="str">
        <f t="shared" si="156"/>
        <v/>
      </c>
      <c r="C403" s="327"/>
      <c r="D403" s="307" t="str">
        <f t="shared" si="157"/>
        <v/>
      </c>
      <c r="E403" s="328"/>
      <c r="F403" s="329"/>
      <c r="G403" s="330" t="s">
        <v>86</v>
      </c>
      <c r="H403" s="308">
        <f t="shared" si="158"/>
        <v>0</v>
      </c>
      <c r="I403" s="323"/>
      <c r="J403" s="323"/>
      <c r="K403" s="309">
        <f t="shared" si="159"/>
        <v>0</v>
      </c>
      <c r="L403" s="328"/>
      <c r="M403" s="328"/>
      <c r="N403" s="328"/>
      <c r="O403" s="328"/>
      <c r="P403" s="331"/>
      <c r="Q403" s="331"/>
      <c r="R403" s="332"/>
      <c r="S403" s="333"/>
      <c r="T403" s="332"/>
      <c r="U403" s="333"/>
      <c r="V403" s="332"/>
      <c r="W403" s="333"/>
      <c r="X403" s="332"/>
      <c r="Y403" s="333"/>
      <c r="Z403" s="309">
        <f t="shared" si="160"/>
        <v>0</v>
      </c>
      <c r="AA403" s="310">
        <f t="shared" si="161"/>
        <v>0</v>
      </c>
      <c r="AB403" s="334"/>
      <c r="AC403" s="311">
        <f t="shared" si="154"/>
        <v>0</v>
      </c>
      <c r="AD403" s="312">
        <f t="shared" si="162"/>
        <v>0</v>
      </c>
      <c r="AE403" s="335"/>
      <c r="AF403" s="312">
        <f t="shared" si="163"/>
        <v>0</v>
      </c>
      <c r="AG403" s="326"/>
      <c r="AH403" s="313">
        <f t="shared" si="164"/>
        <v>0</v>
      </c>
      <c r="AI403" s="336"/>
      <c r="AJ403" s="313">
        <f t="shared" si="165"/>
        <v>0</v>
      </c>
      <c r="AK403" s="326"/>
      <c r="AL403" s="313">
        <f t="shared" si="166"/>
        <v>0</v>
      </c>
      <c r="AM403" s="345"/>
      <c r="AN403" s="313">
        <f t="shared" si="155"/>
        <v>0</v>
      </c>
      <c r="AO403" s="314">
        <f t="shared" si="167"/>
        <v>0</v>
      </c>
      <c r="AP403" s="315">
        <f>IF(OR(AND(B403="GRUP_A1",IF(IFERROR(MATCH(CONCATENATE("I",Tabel!$N$4),inst_performance,0),0)&gt;0,0,1)),B403="Grup_A5",B403="Grup_B1"),0,(AD403+AF403)*0.1)</f>
        <v>0</v>
      </c>
      <c r="AQ403" s="337"/>
      <c r="AR403" s="339"/>
      <c r="AS403" s="339"/>
      <c r="AT403" s="339"/>
      <c r="AU403" s="339"/>
      <c r="AV403" s="339"/>
      <c r="AW403" s="339"/>
      <c r="AX403" s="339"/>
      <c r="AY403" s="339"/>
      <c r="AZ403" s="339"/>
      <c r="BA403" s="339"/>
      <c r="BB403" s="339"/>
      <c r="BC403" s="339"/>
      <c r="BD403" s="339"/>
      <c r="BE403" s="339"/>
      <c r="BF403" s="339"/>
      <c r="BG403" s="315">
        <f t="shared" si="168"/>
        <v>0</v>
      </c>
      <c r="BH403" s="346">
        <f t="shared" si="169"/>
        <v>0</v>
      </c>
      <c r="BI403" s="315">
        <f t="shared" si="170"/>
        <v>0</v>
      </c>
      <c r="BJ403" s="341"/>
      <c r="BK403" s="315">
        <f t="shared" si="171"/>
        <v>0</v>
      </c>
      <c r="BL403" s="315">
        <f t="shared" si="172"/>
        <v>0</v>
      </c>
      <c r="BM403" s="340"/>
      <c r="BN403" s="342"/>
      <c r="BO403" s="343"/>
      <c r="BP403" s="340"/>
      <c r="BQ403" s="344"/>
      <c r="BR403" s="315">
        <f t="shared" si="173"/>
        <v>0</v>
      </c>
      <c r="BS403" s="344"/>
      <c r="BT403" s="344"/>
      <c r="BU403" s="344"/>
      <c r="BV403" s="344"/>
      <c r="BW403" s="315">
        <f t="shared" si="174"/>
        <v>0</v>
      </c>
      <c r="BX403" s="322"/>
      <c r="BY403" s="316"/>
    </row>
    <row r="404" spans="1:77" x14ac:dyDescent="0.25">
      <c r="A404" s="326"/>
      <c r="B404" s="307" t="str">
        <f t="shared" si="156"/>
        <v/>
      </c>
      <c r="C404" s="327"/>
      <c r="D404" s="307" t="str">
        <f t="shared" si="157"/>
        <v/>
      </c>
      <c r="E404" s="328"/>
      <c r="F404" s="329"/>
      <c r="G404" s="330" t="s">
        <v>86</v>
      </c>
      <c r="H404" s="308">
        <f t="shared" si="158"/>
        <v>0</v>
      </c>
      <c r="I404" s="323"/>
      <c r="J404" s="323"/>
      <c r="K404" s="309">
        <f t="shared" si="159"/>
        <v>0</v>
      </c>
      <c r="L404" s="328"/>
      <c r="M404" s="328"/>
      <c r="N404" s="328"/>
      <c r="O404" s="328"/>
      <c r="P404" s="331"/>
      <c r="Q404" s="331"/>
      <c r="R404" s="332"/>
      <c r="S404" s="333"/>
      <c r="T404" s="332"/>
      <c r="U404" s="333"/>
      <c r="V404" s="332"/>
      <c r="W404" s="333"/>
      <c r="X404" s="332"/>
      <c r="Y404" s="333"/>
      <c r="Z404" s="309">
        <f t="shared" si="160"/>
        <v>0</v>
      </c>
      <c r="AA404" s="310">
        <f t="shared" si="161"/>
        <v>0</v>
      </c>
      <c r="AB404" s="334"/>
      <c r="AC404" s="311">
        <f t="shared" si="154"/>
        <v>0</v>
      </c>
      <c r="AD404" s="312">
        <f t="shared" si="162"/>
        <v>0</v>
      </c>
      <c r="AE404" s="335"/>
      <c r="AF404" s="312">
        <f t="shared" si="163"/>
        <v>0</v>
      </c>
      <c r="AG404" s="326"/>
      <c r="AH404" s="313">
        <f t="shared" si="164"/>
        <v>0</v>
      </c>
      <c r="AI404" s="336"/>
      <c r="AJ404" s="313">
        <f t="shared" si="165"/>
        <v>0</v>
      </c>
      <c r="AK404" s="326"/>
      <c r="AL404" s="313">
        <f t="shared" si="166"/>
        <v>0</v>
      </c>
      <c r="AM404" s="345"/>
      <c r="AN404" s="313">
        <f t="shared" si="155"/>
        <v>0</v>
      </c>
      <c r="AO404" s="314">
        <f t="shared" si="167"/>
        <v>0</v>
      </c>
      <c r="AP404" s="315">
        <f>IF(OR(AND(B404="GRUP_A1",IF(IFERROR(MATCH(CONCATENATE("I",Tabel!$N$4),inst_performance,0),0)&gt;0,0,1)),B404="Grup_A5",B404="Grup_B1"),0,(AD404+AF404)*0.1)</f>
        <v>0</v>
      </c>
      <c r="AQ404" s="337"/>
      <c r="AR404" s="339"/>
      <c r="AS404" s="339"/>
      <c r="AT404" s="339"/>
      <c r="AU404" s="339"/>
      <c r="AV404" s="339"/>
      <c r="AW404" s="339"/>
      <c r="AX404" s="339"/>
      <c r="AY404" s="339"/>
      <c r="AZ404" s="339"/>
      <c r="BA404" s="339"/>
      <c r="BB404" s="339"/>
      <c r="BC404" s="339"/>
      <c r="BD404" s="339"/>
      <c r="BE404" s="339"/>
      <c r="BF404" s="339"/>
      <c r="BG404" s="315">
        <f t="shared" si="168"/>
        <v>0</v>
      </c>
      <c r="BH404" s="346">
        <f t="shared" si="169"/>
        <v>0</v>
      </c>
      <c r="BI404" s="315">
        <f t="shared" si="170"/>
        <v>0</v>
      </c>
      <c r="BJ404" s="341"/>
      <c r="BK404" s="315">
        <f t="shared" si="171"/>
        <v>0</v>
      </c>
      <c r="BL404" s="315">
        <f t="shared" si="172"/>
        <v>0</v>
      </c>
      <c r="BM404" s="340"/>
      <c r="BN404" s="342"/>
      <c r="BO404" s="343"/>
      <c r="BP404" s="340"/>
      <c r="BQ404" s="344"/>
      <c r="BR404" s="315">
        <f t="shared" si="173"/>
        <v>0</v>
      </c>
      <c r="BS404" s="344"/>
      <c r="BT404" s="344"/>
      <c r="BU404" s="344"/>
      <c r="BV404" s="344"/>
      <c r="BW404" s="315">
        <f t="shared" si="174"/>
        <v>0</v>
      </c>
      <c r="BX404" s="322"/>
      <c r="BY404" s="316"/>
    </row>
    <row r="405" spans="1:77" x14ac:dyDescent="0.25">
      <c r="A405" s="326"/>
      <c r="B405" s="307" t="str">
        <f t="shared" si="156"/>
        <v/>
      </c>
      <c r="C405" s="327"/>
      <c r="D405" s="307" t="str">
        <f t="shared" si="157"/>
        <v/>
      </c>
      <c r="E405" s="328"/>
      <c r="F405" s="329"/>
      <c r="G405" s="330" t="s">
        <v>86</v>
      </c>
      <c r="H405" s="308">
        <f t="shared" si="158"/>
        <v>0</v>
      </c>
      <c r="I405" s="323"/>
      <c r="J405" s="323"/>
      <c r="K405" s="309">
        <f t="shared" si="159"/>
        <v>0</v>
      </c>
      <c r="L405" s="328"/>
      <c r="M405" s="328"/>
      <c r="N405" s="328"/>
      <c r="O405" s="328"/>
      <c r="P405" s="331"/>
      <c r="Q405" s="331"/>
      <c r="R405" s="332"/>
      <c r="S405" s="333"/>
      <c r="T405" s="332"/>
      <c r="U405" s="333"/>
      <c r="V405" s="332"/>
      <c r="W405" s="333"/>
      <c r="X405" s="332"/>
      <c r="Y405" s="333"/>
      <c r="Z405" s="309">
        <f t="shared" si="160"/>
        <v>0</v>
      </c>
      <c r="AA405" s="310">
        <f t="shared" si="161"/>
        <v>0</v>
      </c>
      <c r="AB405" s="334"/>
      <c r="AC405" s="311">
        <f t="shared" si="154"/>
        <v>0</v>
      </c>
      <c r="AD405" s="312">
        <f t="shared" si="162"/>
        <v>0</v>
      </c>
      <c r="AE405" s="335"/>
      <c r="AF405" s="312">
        <f t="shared" si="163"/>
        <v>0</v>
      </c>
      <c r="AG405" s="326"/>
      <c r="AH405" s="313">
        <f t="shared" si="164"/>
        <v>0</v>
      </c>
      <c r="AI405" s="336"/>
      <c r="AJ405" s="313">
        <f t="shared" si="165"/>
        <v>0</v>
      </c>
      <c r="AK405" s="326"/>
      <c r="AL405" s="313">
        <f t="shared" si="166"/>
        <v>0</v>
      </c>
      <c r="AM405" s="345"/>
      <c r="AN405" s="313">
        <f t="shared" si="155"/>
        <v>0</v>
      </c>
      <c r="AO405" s="314">
        <f t="shared" si="167"/>
        <v>0</v>
      </c>
      <c r="AP405" s="315">
        <f>IF(OR(AND(B405="GRUP_A1",IF(IFERROR(MATCH(CONCATENATE("I",Tabel!$N$4),inst_performance,0),0)&gt;0,0,1)),B405="Grup_A5",B405="Grup_B1"),0,(AD405+AF405)*0.1)</f>
        <v>0</v>
      </c>
      <c r="AQ405" s="337"/>
      <c r="AR405" s="339"/>
      <c r="AS405" s="339"/>
      <c r="AT405" s="339"/>
      <c r="AU405" s="339"/>
      <c r="AV405" s="339"/>
      <c r="AW405" s="339"/>
      <c r="AX405" s="339"/>
      <c r="AY405" s="339"/>
      <c r="AZ405" s="339"/>
      <c r="BA405" s="339"/>
      <c r="BB405" s="339"/>
      <c r="BC405" s="339"/>
      <c r="BD405" s="339"/>
      <c r="BE405" s="339"/>
      <c r="BF405" s="339"/>
      <c r="BG405" s="315">
        <f t="shared" si="168"/>
        <v>0</v>
      </c>
      <c r="BH405" s="346">
        <f t="shared" si="169"/>
        <v>0</v>
      </c>
      <c r="BI405" s="315">
        <f t="shared" si="170"/>
        <v>0</v>
      </c>
      <c r="BJ405" s="341"/>
      <c r="BK405" s="315">
        <f t="shared" si="171"/>
        <v>0</v>
      </c>
      <c r="BL405" s="315">
        <f t="shared" si="172"/>
        <v>0</v>
      </c>
      <c r="BM405" s="340"/>
      <c r="BN405" s="342"/>
      <c r="BO405" s="343"/>
      <c r="BP405" s="340"/>
      <c r="BQ405" s="344"/>
      <c r="BR405" s="315">
        <f t="shared" si="173"/>
        <v>0</v>
      </c>
      <c r="BS405" s="344"/>
      <c r="BT405" s="344"/>
      <c r="BU405" s="344"/>
      <c r="BV405" s="344"/>
      <c r="BW405" s="315">
        <f t="shared" si="174"/>
        <v>0</v>
      </c>
      <c r="BX405" s="322"/>
      <c r="BY405" s="316"/>
    </row>
    <row r="406" spans="1:77" x14ac:dyDescent="0.25">
      <c r="A406" s="326"/>
      <c r="B406" s="307" t="str">
        <f t="shared" si="156"/>
        <v/>
      </c>
      <c r="C406" s="327"/>
      <c r="D406" s="307" t="str">
        <f t="shared" si="157"/>
        <v/>
      </c>
      <c r="E406" s="328"/>
      <c r="F406" s="329"/>
      <c r="G406" s="330" t="s">
        <v>86</v>
      </c>
      <c r="H406" s="308">
        <f t="shared" si="158"/>
        <v>0</v>
      </c>
      <c r="I406" s="323"/>
      <c r="J406" s="323"/>
      <c r="K406" s="309">
        <f t="shared" si="159"/>
        <v>0</v>
      </c>
      <c r="L406" s="328"/>
      <c r="M406" s="328"/>
      <c r="N406" s="328"/>
      <c r="O406" s="328"/>
      <c r="P406" s="331"/>
      <c r="Q406" s="331"/>
      <c r="R406" s="332"/>
      <c r="S406" s="333"/>
      <c r="T406" s="332"/>
      <c r="U406" s="333"/>
      <c r="V406" s="332"/>
      <c r="W406" s="333"/>
      <c r="X406" s="332"/>
      <c r="Y406" s="333"/>
      <c r="Z406" s="309">
        <f t="shared" si="160"/>
        <v>0</v>
      </c>
      <c r="AA406" s="310">
        <f t="shared" si="161"/>
        <v>0</v>
      </c>
      <c r="AB406" s="334"/>
      <c r="AC406" s="311">
        <f t="shared" si="154"/>
        <v>0</v>
      </c>
      <c r="AD406" s="312">
        <f t="shared" si="162"/>
        <v>0</v>
      </c>
      <c r="AE406" s="335"/>
      <c r="AF406" s="312">
        <f t="shared" si="163"/>
        <v>0</v>
      </c>
      <c r="AG406" s="326"/>
      <c r="AH406" s="313">
        <f t="shared" si="164"/>
        <v>0</v>
      </c>
      <c r="AI406" s="336"/>
      <c r="AJ406" s="313">
        <f t="shared" si="165"/>
        <v>0</v>
      </c>
      <c r="AK406" s="326"/>
      <c r="AL406" s="313">
        <f t="shared" si="166"/>
        <v>0</v>
      </c>
      <c r="AM406" s="345"/>
      <c r="AN406" s="313">
        <f t="shared" si="155"/>
        <v>0</v>
      </c>
      <c r="AO406" s="314">
        <f t="shared" si="167"/>
        <v>0</v>
      </c>
      <c r="AP406" s="315">
        <f>IF(OR(AND(B406="GRUP_A1",IF(IFERROR(MATCH(CONCATENATE("I",Tabel!$N$4),inst_performance,0),0)&gt;0,0,1)),B406="Grup_A5",B406="Grup_B1"),0,(AD406+AF406)*0.1)</f>
        <v>0</v>
      </c>
      <c r="AQ406" s="337"/>
      <c r="AR406" s="339"/>
      <c r="AS406" s="339"/>
      <c r="AT406" s="339"/>
      <c r="AU406" s="339"/>
      <c r="AV406" s="339"/>
      <c r="AW406" s="339"/>
      <c r="AX406" s="339"/>
      <c r="AY406" s="339"/>
      <c r="AZ406" s="339"/>
      <c r="BA406" s="339"/>
      <c r="BB406" s="339"/>
      <c r="BC406" s="339"/>
      <c r="BD406" s="339"/>
      <c r="BE406" s="339"/>
      <c r="BF406" s="339"/>
      <c r="BG406" s="315">
        <f t="shared" si="168"/>
        <v>0</v>
      </c>
      <c r="BH406" s="346">
        <f t="shared" si="169"/>
        <v>0</v>
      </c>
      <c r="BI406" s="315">
        <f t="shared" si="170"/>
        <v>0</v>
      </c>
      <c r="BJ406" s="341"/>
      <c r="BK406" s="315">
        <f t="shared" si="171"/>
        <v>0</v>
      </c>
      <c r="BL406" s="315">
        <f t="shared" si="172"/>
        <v>0</v>
      </c>
      <c r="BM406" s="340"/>
      <c r="BN406" s="342"/>
      <c r="BO406" s="343"/>
      <c r="BP406" s="340"/>
      <c r="BQ406" s="344"/>
      <c r="BR406" s="315">
        <f t="shared" si="173"/>
        <v>0</v>
      </c>
      <c r="BS406" s="344"/>
      <c r="BT406" s="344"/>
      <c r="BU406" s="344"/>
      <c r="BV406" s="344"/>
      <c r="BW406" s="315">
        <f t="shared" si="174"/>
        <v>0</v>
      </c>
      <c r="BX406" s="322"/>
      <c r="BY406" s="316"/>
    </row>
    <row r="407" spans="1:77" x14ac:dyDescent="0.25">
      <c r="A407" s="326"/>
      <c r="B407" s="307" t="str">
        <f t="shared" si="156"/>
        <v/>
      </c>
      <c r="C407" s="327"/>
      <c r="D407" s="307" t="str">
        <f t="shared" si="157"/>
        <v/>
      </c>
      <c r="E407" s="328"/>
      <c r="F407" s="329"/>
      <c r="G407" s="330" t="s">
        <v>86</v>
      </c>
      <c r="H407" s="308">
        <f t="shared" si="158"/>
        <v>0</v>
      </c>
      <c r="I407" s="323"/>
      <c r="J407" s="323"/>
      <c r="K407" s="309">
        <f t="shared" si="159"/>
        <v>0</v>
      </c>
      <c r="L407" s="328"/>
      <c r="M407" s="328"/>
      <c r="N407" s="328"/>
      <c r="O407" s="328"/>
      <c r="P407" s="331"/>
      <c r="Q407" s="331"/>
      <c r="R407" s="332"/>
      <c r="S407" s="333"/>
      <c r="T407" s="332"/>
      <c r="U407" s="333"/>
      <c r="V407" s="332"/>
      <c r="W407" s="333"/>
      <c r="X407" s="332"/>
      <c r="Y407" s="333"/>
      <c r="Z407" s="309">
        <f t="shared" si="160"/>
        <v>0</v>
      </c>
      <c r="AA407" s="310">
        <f t="shared" si="161"/>
        <v>0</v>
      </c>
      <c r="AB407" s="334"/>
      <c r="AC407" s="311">
        <f t="shared" si="154"/>
        <v>0</v>
      </c>
      <c r="AD407" s="312">
        <f t="shared" si="162"/>
        <v>0</v>
      </c>
      <c r="AE407" s="335"/>
      <c r="AF407" s="312">
        <f t="shared" si="163"/>
        <v>0</v>
      </c>
      <c r="AG407" s="326"/>
      <c r="AH407" s="313">
        <f t="shared" si="164"/>
        <v>0</v>
      </c>
      <c r="AI407" s="336"/>
      <c r="AJ407" s="313">
        <f t="shared" si="165"/>
        <v>0</v>
      </c>
      <c r="AK407" s="326"/>
      <c r="AL407" s="313">
        <f t="shared" si="166"/>
        <v>0</v>
      </c>
      <c r="AM407" s="345"/>
      <c r="AN407" s="313">
        <f t="shared" si="155"/>
        <v>0</v>
      </c>
      <c r="AO407" s="314">
        <f t="shared" si="167"/>
        <v>0</v>
      </c>
      <c r="AP407" s="315">
        <f>IF(OR(AND(B407="GRUP_A1",IF(IFERROR(MATCH(CONCATENATE("I",Tabel!$N$4),inst_performance,0),0)&gt;0,0,1)),B407="Grup_A5",B407="Grup_B1"),0,(AD407+AF407)*0.1)</f>
        <v>0</v>
      </c>
      <c r="AQ407" s="337"/>
      <c r="AR407" s="339"/>
      <c r="AS407" s="339"/>
      <c r="AT407" s="339"/>
      <c r="AU407" s="339"/>
      <c r="AV407" s="339"/>
      <c r="AW407" s="339"/>
      <c r="AX407" s="339"/>
      <c r="AY407" s="339"/>
      <c r="AZ407" s="339"/>
      <c r="BA407" s="339"/>
      <c r="BB407" s="339"/>
      <c r="BC407" s="339"/>
      <c r="BD407" s="339"/>
      <c r="BE407" s="339"/>
      <c r="BF407" s="339"/>
      <c r="BG407" s="315">
        <f t="shared" si="168"/>
        <v>0</v>
      </c>
      <c r="BH407" s="346">
        <f t="shared" si="169"/>
        <v>0</v>
      </c>
      <c r="BI407" s="315">
        <f t="shared" si="170"/>
        <v>0</v>
      </c>
      <c r="BJ407" s="341"/>
      <c r="BK407" s="315">
        <f t="shared" si="171"/>
        <v>0</v>
      </c>
      <c r="BL407" s="315">
        <f t="shared" si="172"/>
        <v>0</v>
      </c>
      <c r="BM407" s="340"/>
      <c r="BN407" s="342"/>
      <c r="BO407" s="343"/>
      <c r="BP407" s="340"/>
      <c r="BQ407" s="344"/>
      <c r="BR407" s="315">
        <f t="shared" si="173"/>
        <v>0</v>
      </c>
      <c r="BS407" s="344"/>
      <c r="BT407" s="344"/>
      <c r="BU407" s="344"/>
      <c r="BV407" s="344"/>
      <c r="BW407" s="315">
        <f t="shared" si="174"/>
        <v>0</v>
      </c>
      <c r="BX407" s="322"/>
      <c r="BY407" s="316"/>
    </row>
    <row r="408" spans="1:77" x14ac:dyDescent="0.25">
      <c r="A408" s="326"/>
      <c r="B408" s="307" t="str">
        <f t="shared" si="156"/>
        <v/>
      </c>
      <c r="C408" s="327"/>
      <c r="D408" s="307" t="str">
        <f t="shared" si="157"/>
        <v/>
      </c>
      <c r="E408" s="328"/>
      <c r="F408" s="329"/>
      <c r="G408" s="330" t="s">
        <v>86</v>
      </c>
      <c r="H408" s="308">
        <f t="shared" si="158"/>
        <v>0</v>
      </c>
      <c r="I408" s="323"/>
      <c r="J408" s="323"/>
      <c r="K408" s="309">
        <f t="shared" si="159"/>
        <v>0</v>
      </c>
      <c r="L408" s="328"/>
      <c r="M408" s="328"/>
      <c r="N408" s="328"/>
      <c r="O408" s="328"/>
      <c r="P408" s="331"/>
      <c r="Q408" s="331"/>
      <c r="R408" s="332"/>
      <c r="S408" s="333"/>
      <c r="T408" s="332"/>
      <c r="U408" s="333"/>
      <c r="V408" s="332"/>
      <c r="W408" s="333"/>
      <c r="X408" s="332"/>
      <c r="Y408" s="333"/>
      <c r="Z408" s="309">
        <f t="shared" si="160"/>
        <v>0</v>
      </c>
      <c r="AA408" s="310">
        <f t="shared" si="161"/>
        <v>0</v>
      </c>
      <c r="AB408" s="334"/>
      <c r="AC408" s="311">
        <f t="shared" si="154"/>
        <v>0</v>
      </c>
      <c r="AD408" s="312">
        <f t="shared" si="162"/>
        <v>0</v>
      </c>
      <c r="AE408" s="335"/>
      <c r="AF408" s="312">
        <f t="shared" si="163"/>
        <v>0</v>
      </c>
      <c r="AG408" s="326"/>
      <c r="AH408" s="313">
        <f t="shared" si="164"/>
        <v>0</v>
      </c>
      <c r="AI408" s="336"/>
      <c r="AJ408" s="313">
        <f t="shared" si="165"/>
        <v>0</v>
      </c>
      <c r="AK408" s="326"/>
      <c r="AL408" s="313">
        <f t="shared" si="166"/>
        <v>0</v>
      </c>
      <c r="AM408" s="345"/>
      <c r="AN408" s="313">
        <f t="shared" si="155"/>
        <v>0</v>
      </c>
      <c r="AO408" s="314">
        <f t="shared" si="167"/>
        <v>0</v>
      </c>
      <c r="AP408" s="315">
        <f>IF(OR(AND(B408="GRUP_A1",IF(IFERROR(MATCH(CONCATENATE("I",Tabel!$N$4),inst_performance,0),0)&gt;0,0,1)),B408="Grup_A5",B408="Grup_B1"),0,(AD408+AF408)*0.1)</f>
        <v>0</v>
      </c>
      <c r="AQ408" s="337"/>
      <c r="AR408" s="339"/>
      <c r="AS408" s="339"/>
      <c r="AT408" s="339"/>
      <c r="AU408" s="339"/>
      <c r="AV408" s="339"/>
      <c r="AW408" s="339"/>
      <c r="AX408" s="339"/>
      <c r="AY408" s="339"/>
      <c r="AZ408" s="339"/>
      <c r="BA408" s="339"/>
      <c r="BB408" s="339"/>
      <c r="BC408" s="339"/>
      <c r="BD408" s="339"/>
      <c r="BE408" s="339"/>
      <c r="BF408" s="339"/>
      <c r="BG408" s="315">
        <f t="shared" si="168"/>
        <v>0</v>
      </c>
      <c r="BH408" s="346">
        <f t="shared" si="169"/>
        <v>0</v>
      </c>
      <c r="BI408" s="315">
        <f t="shared" si="170"/>
        <v>0</v>
      </c>
      <c r="BJ408" s="341"/>
      <c r="BK408" s="315">
        <f t="shared" si="171"/>
        <v>0</v>
      </c>
      <c r="BL408" s="315">
        <f t="shared" si="172"/>
        <v>0</v>
      </c>
      <c r="BM408" s="340"/>
      <c r="BN408" s="342"/>
      <c r="BO408" s="343"/>
      <c r="BP408" s="340"/>
      <c r="BQ408" s="344"/>
      <c r="BR408" s="315">
        <f t="shared" si="173"/>
        <v>0</v>
      </c>
      <c r="BS408" s="344"/>
      <c r="BT408" s="344"/>
      <c r="BU408" s="344"/>
      <c r="BV408" s="344"/>
      <c r="BW408" s="315">
        <f t="shared" si="174"/>
        <v>0</v>
      </c>
      <c r="BX408" s="322"/>
      <c r="BY408" s="316"/>
    </row>
    <row r="409" spans="1:77" x14ac:dyDescent="0.25">
      <c r="A409" s="326"/>
      <c r="B409" s="307" t="str">
        <f t="shared" si="156"/>
        <v/>
      </c>
      <c r="C409" s="327"/>
      <c r="D409" s="307" t="str">
        <f t="shared" si="157"/>
        <v/>
      </c>
      <c r="E409" s="328"/>
      <c r="F409" s="329"/>
      <c r="G409" s="330" t="s">
        <v>86</v>
      </c>
      <c r="H409" s="308">
        <f t="shared" si="158"/>
        <v>0</v>
      </c>
      <c r="I409" s="323"/>
      <c r="J409" s="323"/>
      <c r="K409" s="309">
        <f t="shared" si="159"/>
        <v>0</v>
      </c>
      <c r="L409" s="328"/>
      <c r="M409" s="328"/>
      <c r="N409" s="328"/>
      <c r="O409" s="328"/>
      <c r="P409" s="331"/>
      <c r="Q409" s="331"/>
      <c r="R409" s="332"/>
      <c r="S409" s="333"/>
      <c r="T409" s="332"/>
      <c r="U409" s="333"/>
      <c r="V409" s="332"/>
      <c r="W409" s="333"/>
      <c r="X409" s="332"/>
      <c r="Y409" s="333"/>
      <c r="Z409" s="309">
        <f t="shared" si="160"/>
        <v>0</v>
      </c>
      <c r="AA409" s="310">
        <f t="shared" si="161"/>
        <v>0</v>
      </c>
      <c r="AB409" s="334"/>
      <c r="AC409" s="311">
        <f t="shared" si="154"/>
        <v>0</v>
      </c>
      <c r="AD409" s="312">
        <f t="shared" si="162"/>
        <v>0</v>
      </c>
      <c r="AE409" s="335"/>
      <c r="AF409" s="312">
        <f t="shared" si="163"/>
        <v>0</v>
      </c>
      <c r="AG409" s="326"/>
      <c r="AH409" s="313">
        <f t="shared" si="164"/>
        <v>0</v>
      </c>
      <c r="AI409" s="336"/>
      <c r="AJ409" s="313">
        <f t="shared" si="165"/>
        <v>0</v>
      </c>
      <c r="AK409" s="326"/>
      <c r="AL409" s="313">
        <f t="shared" si="166"/>
        <v>0</v>
      </c>
      <c r="AM409" s="345"/>
      <c r="AN409" s="313">
        <f t="shared" si="155"/>
        <v>0</v>
      </c>
      <c r="AO409" s="314">
        <f t="shared" si="167"/>
        <v>0</v>
      </c>
      <c r="AP409" s="315">
        <f>IF(OR(AND(B409="GRUP_A1",IF(IFERROR(MATCH(CONCATENATE("I",Tabel!$N$4),inst_performance,0),0)&gt;0,0,1)),B409="Grup_A5",B409="Grup_B1"),0,(AD409+AF409)*0.1)</f>
        <v>0</v>
      </c>
      <c r="AQ409" s="337"/>
      <c r="AR409" s="339"/>
      <c r="AS409" s="339"/>
      <c r="AT409" s="339"/>
      <c r="AU409" s="339"/>
      <c r="AV409" s="339"/>
      <c r="AW409" s="339"/>
      <c r="AX409" s="339"/>
      <c r="AY409" s="339"/>
      <c r="AZ409" s="339"/>
      <c r="BA409" s="339"/>
      <c r="BB409" s="339"/>
      <c r="BC409" s="339"/>
      <c r="BD409" s="339"/>
      <c r="BE409" s="339"/>
      <c r="BF409" s="339"/>
      <c r="BG409" s="315">
        <f t="shared" si="168"/>
        <v>0</v>
      </c>
      <c r="BH409" s="346">
        <f t="shared" si="169"/>
        <v>0</v>
      </c>
      <c r="BI409" s="315">
        <f t="shared" si="170"/>
        <v>0</v>
      </c>
      <c r="BJ409" s="341"/>
      <c r="BK409" s="315">
        <f t="shared" si="171"/>
        <v>0</v>
      </c>
      <c r="BL409" s="315">
        <f t="shared" si="172"/>
        <v>0</v>
      </c>
      <c r="BM409" s="340"/>
      <c r="BN409" s="342"/>
      <c r="BO409" s="343"/>
      <c r="BP409" s="340"/>
      <c r="BQ409" s="344"/>
      <c r="BR409" s="315">
        <f t="shared" si="173"/>
        <v>0</v>
      </c>
      <c r="BS409" s="344"/>
      <c r="BT409" s="344"/>
      <c r="BU409" s="344"/>
      <c r="BV409" s="344"/>
      <c r="BW409" s="315">
        <f t="shared" si="174"/>
        <v>0</v>
      </c>
      <c r="BX409" s="322"/>
      <c r="BY409" s="316"/>
    </row>
    <row r="410" spans="1:77" x14ac:dyDescent="0.25">
      <c r="A410" s="326"/>
      <c r="B410" s="307" t="str">
        <f t="shared" si="156"/>
        <v/>
      </c>
      <c r="C410" s="327"/>
      <c r="D410" s="307" t="str">
        <f t="shared" si="157"/>
        <v/>
      </c>
      <c r="E410" s="328"/>
      <c r="F410" s="329"/>
      <c r="G410" s="330" t="s">
        <v>86</v>
      </c>
      <c r="H410" s="308">
        <f t="shared" si="158"/>
        <v>0</v>
      </c>
      <c r="I410" s="323"/>
      <c r="J410" s="323"/>
      <c r="K410" s="309">
        <f t="shared" si="159"/>
        <v>0</v>
      </c>
      <c r="L410" s="328"/>
      <c r="M410" s="328"/>
      <c r="N410" s="328"/>
      <c r="O410" s="328"/>
      <c r="P410" s="331"/>
      <c r="Q410" s="331"/>
      <c r="R410" s="332"/>
      <c r="S410" s="333"/>
      <c r="T410" s="332"/>
      <c r="U410" s="333"/>
      <c r="V410" s="332"/>
      <c r="W410" s="333"/>
      <c r="X410" s="332"/>
      <c r="Y410" s="333"/>
      <c r="Z410" s="309">
        <f t="shared" si="160"/>
        <v>0</v>
      </c>
      <c r="AA410" s="310">
        <f t="shared" si="161"/>
        <v>0</v>
      </c>
      <c r="AB410" s="334"/>
      <c r="AC410" s="311">
        <f t="shared" si="154"/>
        <v>0</v>
      </c>
      <c r="AD410" s="312">
        <f t="shared" si="162"/>
        <v>0</v>
      </c>
      <c r="AE410" s="335"/>
      <c r="AF410" s="312">
        <f t="shared" si="163"/>
        <v>0</v>
      </c>
      <c r="AG410" s="326"/>
      <c r="AH410" s="313">
        <f t="shared" si="164"/>
        <v>0</v>
      </c>
      <c r="AI410" s="336"/>
      <c r="AJ410" s="313">
        <f t="shared" si="165"/>
        <v>0</v>
      </c>
      <c r="AK410" s="326"/>
      <c r="AL410" s="313">
        <f t="shared" si="166"/>
        <v>0</v>
      </c>
      <c r="AM410" s="345"/>
      <c r="AN410" s="313">
        <f t="shared" si="155"/>
        <v>0</v>
      </c>
      <c r="AO410" s="314">
        <f t="shared" si="167"/>
        <v>0</v>
      </c>
      <c r="AP410" s="315">
        <f>IF(OR(AND(B410="GRUP_A1",IF(IFERROR(MATCH(CONCATENATE("I",Tabel!$N$4),inst_performance,0),0)&gt;0,0,1)),B410="Grup_A5",B410="Grup_B1"),0,(AD410+AF410)*0.1)</f>
        <v>0</v>
      </c>
      <c r="AQ410" s="337"/>
      <c r="AR410" s="339"/>
      <c r="AS410" s="339"/>
      <c r="AT410" s="339"/>
      <c r="AU410" s="339"/>
      <c r="AV410" s="339"/>
      <c r="AW410" s="339"/>
      <c r="AX410" s="339"/>
      <c r="AY410" s="339"/>
      <c r="AZ410" s="339"/>
      <c r="BA410" s="339"/>
      <c r="BB410" s="339"/>
      <c r="BC410" s="339"/>
      <c r="BD410" s="339"/>
      <c r="BE410" s="339"/>
      <c r="BF410" s="339"/>
      <c r="BG410" s="315">
        <f t="shared" si="168"/>
        <v>0</v>
      </c>
      <c r="BH410" s="346">
        <f t="shared" si="169"/>
        <v>0</v>
      </c>
      <c r="BI410" s="315">
        <f t="shared" si="170"/>
        <v>0</v>
      </c>
      <c r="BJ410" s="341"/>
      <c r="BK410" s="315">
        <f t="shared" si="171"/>
        <v>0</v>
      </c>
      <c r="BL410" s="315">
        <f t="shared" si="172"/>
        <v>0</v>
      </c>
      <c r="BM410" s="340"/>
      <c r="BN410" s="342"/>
      <c r="BO410" s="343"/>
      <c r="BP410" s="340"/>
      <c r="BQ410" s="344"/>
      <c r="BR410" s="315">
        <f t="shared" si="173"/>
        <v>0</v>
      </c>
      <c r="BS410" s="344"/>
      <c r="BT410" s="344"/>
      <c r="BU410" s="344"/>
      <c r="BV410" s="344"/>
      <c r="BW410" s="315">
        <f t="shared" si="174"/>
        <v>0</v>
      </c>
      <c r="BX410" s="322"/>
      <c r="BY410" s="316"/>
    </row>
    <row r="411" spans="1:77" x14ac:dyDescent="0.25">
      <c r="A411" s="326"/>
      <c r="B411" s="307" t="str">
        <f t="shared" si="156"/>
        <v/>
      </c>
      <c r="C411" s="327"/>
      <c r="D411" s="307" t="str">
        <f t="shared" si="157"/>
        <v/>
      </c>
      <c r="E411" s="328"/>
      <c r="F411" s="329"/>
      <c r="G411" s="330" t="s">
        <v>86</v>
      </c>
      <c r="H411" s="308">
        <f t="shared" si="158"/>
        <v>0</v>
      </c>
      <c r="I411" s="323"/>
      <c r="J411" s="323"/>
      <c r="K411" s="309">
        <f t="shared" si="159"/>
        <v>0</v>
      </c>
      <c r="L411" s="328"/>
      <c r="M411" s="328"/>
      <c r="N411" s="328"/>
      <c r="O411" s="328"/>
      <c r="P411" s="331"/>
      <c r="Q411" s="331"/>
      <c r="R411" s="332"/>
      <c r="S411" s="333"/>
      <c r="T411" s="332"/>
      <c r="U411" s="333"/>
      <c r="V411" s="332"/>
      <c r="W411" s="333"/>
      <c r="X411" s="332"/>
      <c r="Y411" s="333"/>
      <c r="Z411" s="309">
        <f t="shared" si="160"/>
        <v>0</v>
      </c>
      <c r="AA411" s="310">
        <f t="shared" si="161"/>
        <v>0</v>
      </c>
      <c r="AB411" s="334"/>
      <c r="AC411" s="311">
        <f t="shared" si="154"/>
        <v>0</v>
      </c>
      <c r="AD411" s="312">
        <f t="shared" si="162"/>
        <v>0</v>
      </c>
      <c r="AE411" s="335"/>
      <c r="AF411" s="312">
        <f t="shared" si="163"/>
        <v>0</v>
      </c>
      <c r="AG411" s="326"/>
      <c r="AH411" s="313">
        <f t="shared" si="164"/>
        <v>0</v>
      </c>
      <c r="AI411" s="336"/>
      <c r="AJ411" s="313">
        <f t="shared" si="165"/>
        <v>0</v>
      </c>
      <c r="AK411" s="326"/>
      <c r="AL411" s="313">
        <f t="shared" si="166"/>
        <v>0</v>
      </c>
      <c r="AM411" s="345"/>
      <c r="AN411" s="313">
        <f t="shared" si="155"/>
        <v>0</v>
      </c>
      <c r="AO411" s="314">
        <f t="shared" si="167"/>
        <v>0</v>
      </c>
      <c r="AP411" s="315">
        <f>IF(OR(AND(B411="GRUP_A1",IF(IFERROR(MATCH(CONCATENATE("I",Tabel!$N$4),inst_performance,0),0)&gt;0,0,1)),B411="Grup_A5",B411="Grup_B1"),0,(AD411+AF411)*0.1)</f>
        <v>0</v>
      </c>
      <c r="AQ411" s="337"/>
      <c r="AR411" s="339"/>
      <c r="AS411" s="339"/>
      <c r="AT411" s="339"/>
      <c r="AU411" s="339"/>
      <c r="AV411" s="339"/>
      <c r="AW411" s="339"/>
      <c r="AX411" s="339"/>
      <c r="AY411" s="339"/>
      <c r="AZ411" s="339"/>
      <c r="BA411" s="339"/>
      <c r="BB411" s="339"/>
      <c r="BC411" s="339"/>
      <c r="BD411" s="339"/>
      <c r="BE411" s="339"/>
      <c r="BF411" s="339"/>
      <c r="BG411" s="315">
        <f t="shared" si="168"/>
        <v>0</v>
      </c>
      <c r="BH411" s="346">
        <f t="shared" si="169"/>
        <v>0</v>
      </c>
      <c r="BI411" s="315">
        <f t="shared" si="170"/>
        <v>0</v>
      </c>
      <c r="BJ411" s="341"/>
      <c r="BK411" s="315">
        <f t="shared" si="171"/>
        <v>0</v>
      </c>
      <c r="BL411" s="315">
        <f t="shared" si="172"/>
        <v>0</v>
      </c>
      <c r="BM411" s="340"/>
      <c r="BN411" s="342"/>
      <c r="BO411" s="343"/>
      <c r="BP411" s="340"/>
      <c r="BQ411" s="344"/>
      <c r="BR411" s="315">
        <f t="shared" si="173"/>
        <v>0</v>
      </c>
      <c r="BS411" s="344"/>
      <c r="BT411" s="344"/>
      <c r="BU411" s="344"/>
      <c r="BV411" s="344"/>
      <c r="BW411" s="315">
        <f t="shared" si="174"/>
        <v>0</v>
      </c>
      <c r="BX411" s="322"/>
      <c r="BY411" s="316"/>
    </row>
    <row r="412" spans="1:77" x14ac:dyDescent="0.25">
      <c r="A412" s="326"/>
      <c r="B412" s="307" t="str">
        <f t="shared" si="156"/>
        <v/>
      </c>
      <c r="C412" s="327"/>
      <c r="D412" s="307" t="str">
        <f t="shared" si="157"/>
        <v/>
      </c>
      <c r="E412" s="328"/>
      <c r="F412" s="329"/>
      <c r="G412" s="330" t="s">
        <v>86</v>
      </c>
      <c r="H412" s="308">
        <f t="shared" si="158"/>
        <v>0</v>
      </c>
      <c r="I412" s="323"/>
      <c r="J412" s="323"/>
      <c r="K412" s="309">
        <f t="shared" si="159"/>
        <v>0</v>
      </c>
      <c r="L412" s="328"/>
      <c r="M412" s="328"/>
      <c r="N412" s="328"/>
      <c r="O412" s="328"/>
      <c r="P412" s="331"/>
      <c r="Q412" s="331"/>
      <c r="R412" s="332"/>
      <c r="S412" s="333"/>
      <c r="T412" s="332"/>
      <c r="U412" s="333"/>
      <c r="V412" s="332"/>
      <c r="W412" s="333"/>
      <c r="X412" s="332"/>
      <c r="Y412" s="333"/>
      <c r="Z412" s="309">
        <f t="shared" si="160"/>
        <v>0</v>
      </c>
      <c r="AA412" s="310">
        <f t="shared" si="161"/>
        <v>0</v>
      </c>
      <c r="AB412" s="334"/>
      <c r="AC412" s="311">
        <f t="shared" si="154"/>
        <v>0</v>
      </c>
      <c r="AD412" s="312">
        <f t="shared" si="162"/>
        <v>0</v>
      </c>
      <c r="AE412" s="335"/>
      <c r="AF412" s="312">
        <f t="shared" si="163"/>
        <v>0</v>
      </c>
      <c r="AG412" s="326"/>
      <c r="AH412" s="313">
        <f t="shared" si="164"/>
        <v>0</v>
      </c>
      <c r="AI412" s="336"/>
      <c r="AJ412" s="313">
        <f t="shared" si="165"/>
        <v>0</v>
      </c>
      <c r="AK412" s="326"/>
      <c r="AL412" s="313">
        <f t="shared" si="166"/>
        <v>0</v>
      </c>
      <c r="AM412" s="345"/>
      <c r="AN412" s="313">
        <f t="shared" si="155"/>
        <v>0</v>
      </c>
      <c r="AO412" s="314">
        <f t="shared" si="167"/>
        <v>0</v>
      </c>
      <c r="AP412" s="315">
        <f>IF(OR(AND(B412="GRUP_A1",IF(IFERROR(MATCH(CONCATENATE("I",Tabel!$N$4),inst_performance,0),0)&gt;0,0,1)),B412="Grup_A5",B412="Grup_B1"),0,(AD412+AF412)*0.1)</f>
        <v>0</v>
      </c>
      <c r="AQ412" s="337"/>
      <c r="AR412" s="339"/>
      <c r="AS412" s="339"/>
      <c r="AT412" s="339"/>
      <c r="AU412" s="339"/>
      <c r="AV412" s="339"/>
      <c r="AW412" s="339"/>
      <c r="AX412" s="339"/>
      <c r="AY412" s="339"/>
      <c r="AZ412" s="339"/>
      <c r="BA412" s="339"/>
      <c r="BB412" s="339"/>
      <c r="BC412" s="339"/>
      <c r="BD412" s="339"/>
      <c r="BE412" s="339"/>
      <c r="BF412" s="339"/>
      <c r="BG412" s="315">
        <f t="shared" si="168"/>
        <v>0</v>
      </c>
      <c r="BH412" s="346">
        <f t="shared" si="169"/>
        <v>0</v>
      </c>
      <c r="BI412" s="315">
        <f t="shared" si="170"/>
        <v>0</v>
      </c>
      <c r="BJ412" s="341"/>
      <c r="BK412" s="315">
        <f t="shared" si="171"/>
        <v>0</v>
      </c>
      <c r="BL412" s="315">
        <f t="shared" si="172"/>
        <v>0</v>
      </c>
      <c r="BM412" s="340"/>
      <c r="BN412" s="342"/>
      <c r="BO412" s="343"/>
      <c r="BP412" s="340"/>
      <c r="BQ412" s="344"/>
      <c r="BR412" s="315">
        <f t="shared" si="173"/>
        <v>0</v>
      </c>
      <c r="BS412" s="344"/>
      <c r="BT412" s="344"/>
      <c r="BU412" s="344"/>
      <c r="BV412" s="344"/>
      <c r="BW412" s="315">
        <f t="shared" si="174"/>
        <v>0</v>
      </c>
      <c r="BX412" s="322"/>
      <c r="BY412" s="316"/>
    </row>
    <row r="413" spans="1:77" x14ac:dyDescent="0.25">
      <c r="A413" s="326"/>
      <c r="B413" s="307" t="str">
        <f t="shared" si="156"/>
        <v/>
      </c>
      <c r="C413" s="327"/>
      <c r="D413" s="307" t="str">
        <f t="shared" si="157"/>
        <v/>
      </c>
      <c r="E413" s="328"/>
      <c r="F413" s="329"/>
      <c r="G413" s="330" t="s">
        <v>86</v>
      </c>
      <c r="H413" s="308">
        <f t="shared" si="158"/>
        <v>0</v>
      </c>
      <c r="I413" s="323"/>
      <c r="J413" s="323"/>
      <c r="K413" s="309">
        <f t="shared" si="159"/>
        <v>0</v>
      </c>
      <c r="L413" s="328"/>
      <c r="M413" s="328"/>
      <c r="N413" s="328"/>
      <c r="O413" s="328"/>
      <c r="P413" s="331"/>
      <c r="Q413" s="331"/>
      <c r="R413" s="332"/>
      <c r="S413" s="333"/>
      <c r="T413" s="332"/>
      <c r="U413" s="333"/>
      <c r="V413" s="332"/>
      <c r="W413" s="333"/>
      <c r="X413" s="332"/>
      <c r="Y413" s="333"/>
      <c r="Z413" s="309">
        <f t="shared" si="160"/>
        <v>0</v>
      </c>
      <c r="AA413" s="310">
        <f t="shared" si="161"/>
        <v>0</v>
      </c>
      <c r="AB413" s="334"/>
      <c r="AC413" s="311">
        <f t="shared" si="154"/>
        <v>0</v>
      </c>
      <c r="AD413" s="312">
        <f t="shared" si="162"/>
        <v>0</v>
      </c>
      <c r="AE413" s="335"/>
      <c r="AF413" s="312">
        <f t="shared" si="163"/>
        <v>0</v>
      </c>
      <c r="AG413" s="326"/>
      <c r="AH413" s="313">
        <f t="shared" si="164"/>
        <v>0</v>
      </c>
      <c r="AI413" s="336"/>
      <c r="AJ413" s="313">
        <f t="shared" si="165"/>
        <v>0</v>
      </c>
      <c r="AK413" s="326"/>
      <c r="AL413" s="313">
        <f t="shared" si="166"/>
        <v>0</v>
      </c>
      <c r="AM413" s="345"/>
      <c r="AN413" s="313">
        <f t="shared" si="155"/>
        <v>0</v>
      </c>
      <c r="AO413" s="314">
        <f t="shared" si="167"/>
        <v>0</v>
      </c>
      <c r="AP413" s="315">
        <f>IF(OR(AND(B413="GRUP_A1",IF(IFERROR(MATCH(CONCATENATE("I",Tabel!$N$4),inst_performance,0),0)&gt;0,0,1)),B413="Grup_A5",B413="Grup_B1"),0,(AD413+AF413)*0.1)</f>
        <v>0</v>
      </c>
      <c r="AQ413" s="337"/>
      <c r="AR413" s="339"/>
      <c r="AS413" s="339"/>
      <c r="AT413" s="339"/>
      <c r="AU413" s="339"/>
      <c r="AV413" s="339"/>
      <c r="AW413" s="339"/>
      <c r="AX413" s="339"/>
      <c r="AY413" s="339"/>
      <c r="AZ413" s="339"/>
      <c r="BA413" s="339"/>
      <c r="BB413" s="339"/>
      <c r="BC413" s="339"/>
      <c r="BD413" s="339"/>
      <c r="BE413" s="339"/>
      <c r="BF413" s="339"/>
      <c r="BG413" s="315">
        <f t="shared" si="168"/>
        <v>0</v>
      </c>
      <c r="BH413" s="346">
        <f t="shared" si="169"/>
        <v>0</v>
      </c>
      <c r="BI413" s="315">
        <f t="shared" si="170"/>
        <v>0</v>
      </c>
      <c r="BJ413" s="341"/>
      <c r="BK413" s="315">
        <f t="shared" si="171"/>
        <v>0</v>
      </c>
      <c r="BL413" s="315">
        <f t="shared" si="172"/>
        <v>0</v>
      </c>
      <c r="BM413" s="340"/>
      <c r="BN413" s="342"/>
      <c r="BO413" s="343"/>
      <c r="BP413" s="340"/>
      <c r="BQ413" s="344"/>
      <c r="BR413" s="315">
        <f t="shared" si="173"/>
        <v>0</v>
      </c>
      <c r="BS413" s="344"/>
      <c r="BT413" s="344"/>
      <c r="BU413" s="344"/>
      <c r="BV413" s="344"/>
      <c r="BW413" s="315">
        <f t="shared" si="174"/>
        <v>0</v>
      </c>
      <c r="BX413" s="322"/>
      <c r="BY413" s="316"/>
    </row>
    <row r="414" spans="1:77" x14ac:dyDescent="0.25">
      <c r="A414" s="326"/>
      <c r="B414" s="307" t="str">
        <f t="shared" si="156"/>
        <v/>
      </c>
      <c r="C414" s="327"/>
      <c r="D414" s="307" t="str">
        <f t="shared" si="157"/>
        <v/>
      </c>
      <c r="E414" s="328"/>
      <c r="F414" s="329"/>
      <c r="G414" s="330" t="s">
        <v>86</v>
      </c>
      <c r="H414" s="308">
        <f t="shared" si="158"/>
        <v>0</v>
      </c>
      <c r="I414" s="323"/>
      <c r="J414" s="323"/>
      <c r="K414" s="309">
        <f t="shared" si="159"/>
        <v>0</v>
      </c>
      <c r="L414" s="328"/>
      <c r="M414" s="328"/>
      <c r="N414" s="328"/>
      <c r="O414" s="328"/>
      <c r="P414" s="331"/>
      <c r="Q414" s="331"/>
      <c r="R414" s="332"/>
      <c r="S414" s="333"/>
      <c r="T414" s="332"/>
      <c r="U414" s="333"/>
      <c r="V414" s="332"/>
      <c r="W414" s="333"/>
      <c r="X414" s="332"/>
      <c r="Y414" s="333"/>
      <c r="Z414" s="309">
        <f t="shared" si="160"/>
        <v>0</v>
      </c>
      <c r="AA414" s="310">
        <f t="shared" si="161"/>
        <v>0</v>
      </c>
      <c r="AB414" s="334"/>
      <c r="AC414" s="311">
        <f t="shared" si="154"/>
        <v>0</v>
      </c>
      <c r="AD414" s="312">
        <f t="shared" si="162"/>
        <v>0</v>
      </c>
      <c r="AE414" s="335"/>
      <c r="AF414" s="312">
        <f t="shared" si="163"/>
        <v>0</v>
      </c>
      <c r="AG414" s="326"/>
      <c r="AH414" s="313">
        <f t="shared" si="164"/>
        <v>0</v>
      </c>
      <c r="AI414" s="336"/>
      <c r="AJ414" s="313">
        <f t="shared" si="165"/>
        <v>0</v>
      </c>
      <c r="AK414" s="326"/>
      <c r="AL414" s="313">
        <f t="shared" si="166"/>
        <v>0</v>
      </c>
      <c r="AM414" s="345"/>
      <c r="AN414" s="313">
        <f t="shared" si="155"/>
        <v>0</v>
      </c>
      <c r="AO414" s="314">
        <f t="shared" si="167"/>
        <v>0</v>
      </c>
      <c r="AP414" s="315">
        <f>IF(OR(AND(B414="GRUP_A1",IF(IFERROR(MATCH(CONCATENATE("I",Tabel!$N$4),inst_performance,0),0)&gt;0,0,1)),B414="Grup_A5",B414="Grup_B1"),0,(AD414+AF414)*0.1)</f>
        <v>0</v>
      </c>
      <c r="AQ414" s="337"/>
      <c r="AR414" s="339"/>
      <c r="AS414" s="339"/>
      <c r="AT414" s="339"/>
      <c r="AU414" s="339"/>
      <c r="AV414" s="339"/>
      <c r="AW414" s="339"/>
      <c r="AX414" s="339"/>
      <c r="AY414" s="339"/>
      <c r="AZ414" s="339"/>
      <c r="BA414" s="339"/>
      <c r="BB414" s="339"/>
      <c r="BC414" s="339"/>
      <c r="BD414" s="339"/>
      <c r="BE414" s="339"/>
      <c r="BF414" s="339"/>
      <c r="BG414" s="315">
        <f t="shared" si="168"/>
        <v>0</v>
      </c>
      <c r="BH414" s="346">
        <f t="shared" si="169"/>
        <v>0</v>
      </c>
      <c r="BI414" s="315">
        <f t="shared" si="170"/>
        <v>0</v>
      </c>
      <c r="BJ414" s="341"/>
      <c r="BK414" s="315">
        <f t="shared" si="171"/>
        <v>0</v>
      </c>
      <c r="BL414" s="315">
        <f t="shared" si="172"/>
        <v>0</v>
      </c>
      <c r="BM414" s="340"/>
      <c r="BN414" s="342"/>
      <c r="BO414" s="343"/>
      <c r="BP414" s="340"/>
      <c r="BQ414" s="344"/>
      <c r="BR414" s="315">
        <f t="shared" si="173"/>
        <v>0</v>
      </c>
      <c r="BS414" s="344"/>
      <c r="BT414" s="344"/>
      <c r="BU414" s="344"/>
      <c r="BV414" s="344"/>
      <c r="BW414" s="315">
        <f t="shared" si="174"/>
        <v>0</v>
      </c>
      <c r="BX414" s="322"/>
      <c r="BY414" s="316"/>
    </row>
    <row r="415" spans="1:77" x14ac:dyDescent="0.25">
      <c r="A415" s="326"/>
      <c r="B415" s="307" t="str">
        <f t="shared" si="156"/>
        <v/>
      </c>
      <c r="C415" s="327"/>
      <c r="D415" s="307" t="str">
        <f t="shared" si="157"/>
        <v/>
      </c>
      <c r="E415" s="328"/>
      <c r="F415" s="329"/>
      <c r="G415" s="330" t="s">
        <v>86</v>
      </c>
      <c r="H415" s="308">
        <f t="shared" si="158"/>
        <v>0</v>
      </c>
      <c r="I415" s="323"/>
      <c r="J415" s="323"/>
      <c r="K415" s="309">
        <f t="shared" si="159"/>
        <v>0</v>
      </c>
      <c r="L415" s="328"/>
      <c r="M415" s="328"/>
      <c r="N415" s="328"/>
      <c r="O415" s="328"/>
      <c r="P415" s="331"/>
      <c r="Q415" s="331"/>
      <c r="R415" s="332"/>
      <c r="S415" s="333"/>
      <c r="T415" s="332"/>
      <c r="U415" s="333"/>
      <c r="V415" s="332"/>
      <c r="W415" s="333"/>
      <c r="X415" s="332"/>
      <c r="Y415" s="333"/>
      <c r="Z415" s="309">
        <f t="shared" si="160"/>
        <v>0</v>
      </c>
      <c r="AA415" s="310">
        <f t="shared" si="161"/>
        <v>0</v>
      </c>
      <c r="AB415" s="334"/>
      <c r="AC415" s="311">
        <f t="shared" si="154"/>
        <v>0</v>
      </c>
      <c r="AD415" s="312">
        <f t="shared" si="162"/>
        <v>0</v>
      </c>
      <c r="AE415" s="335"/>
      <c r="AF415" s="312">
        <f t="shared" si="163"/>
        <v>0</v>
      </c>
      <c r="AG415" s="326"/>
      <c r="AH415" s="313">
        <f t="shared" si="164"/>
        <v>0</v>
      </c>
      <c r="AI415" s="336"/>
      <c r="AJ415" s="313">
        <f t="shared" si="165"/>
        <v>0</v>
      </c>
      <c r="AK415" s="326"/>
      <c r="AL415" s="313">
        <f t="shared" si="166"/>
        <v>0</v>
      </c>
      <c r="AM415" s="345"/>
      <c r="AN415" s="313">
        <f t="shared" si="155"/>
        <v>0</v>
      </c>
      <c r="AO415" s="314">
        <f t="shared" si="167"/>
        <v>0</v>
      </c>
      <c r="AP415" s="315">
        <f>IF(OR(AND(B415="GRUP_A1",IF(IFERROR(MATCH(CONCATENATE("I",Tabel!$N$4),inst_performance,0),0)&gt;0,0,1)),B415="Grup_A5",B415="Grup_B1"),0,(AD415+AF415)*0.1)</f>
        <v>0</v>
      </c>
      <c r="AQ415" s="337"/>
      <c r="AR415" s="339"/>
      <c r="AS415" s="339"/>
      <c r="AT415" s="339"/>
      <c r="AU415" s="339"/>
      <c r="AV415" s="339"/>
      <c r="AW415" s="339"/>
      <c r="AX415" s="339"/>
      <c r="AY415" s="339"/>
      <c r="AZ415" s="339"/>
      <c r="BA415" s="339"/>
      <c r="BB415" s="339"/>
      <c r="BC415" s="339"/>
      <c r="BD415" s="339"/>
      <c r="BE415" s="339"/>
      <c r="BF415" s="339"/>
      <c r="BG415" s="315">
        <f t="shared" si="168"/>
        <v>0</v>
      </c>
      <c r="BH415" s="346">
        <f t="shared" si="169"/>
        <v>0</v>
      </c>
      <c r="BI415" s="315">
        <f t="shared" si="170"/>
        <v>0</v>
      </c>
      <c r="BJ415" s="341"/>
      <c r="BK415" s="315">
        <f t="shared" si="171"/>
        <v>0</v>
      </c>
      <c r="BL415" s="315">
        <f t="shared" si="172"/>
        <v>0</v>
      </c>
      <c r="BM415" s="340"/>
      <c r="BN415" s="342"/>
      <c r="BO415" s="343"/>
      <c r="BP415" s="340"/>
      <c r="BQ415" s="344"/>
      <c r="BR415" s="315">
        <f t="shared" si="173"/>
        <v>0</v>
      </c>
      <c r="BS415" s="344"/>
      <c r="BT415" s="344"/>
      <c r="BU415" s="344"/>
      <c r="BV415" s="344"/>
      <c r="BW415" s="315">
        <f t="shared" si="174"/>
        <v>0</v>
      </c>
      <c r="BX415" s="322"/>
      <c r="BY415" s="316"/>
    </row>
    <row r="416" spans="1:77" x14ac:dyDescent="0.25">
      <c r="A416" s="326"/>
      <c r="B416" s="307" t="str">
        <f t="shared" si="156"/>
        <v/>
      </c>
      <c r="C416" s="327"/>
      <c r="D416" s="307" t="str">
        <f t="shared" si="157"/>
        <v/>
      </c>
      <c r="E416" s="328"/>
      <c r="F416" s="329"/>
      <c r="G416" s="330" t="s">
        <v>86</v>
      </c>
      <c r="H416" s="308">
        <f t="shared" si="158"/>
        <v>0</v>
      </c>
      <c r="I416" s="323"/>
      <c r="J416" s="323"/>
      <c r="K416" s="309">
        <f t="shared" si="159"/>
        <v>0</v>
      </c>
      <c r="L416" s="328"/>
      <c r="M416" s="328"/>
      <c r="N416" s="328"/>
      <c r="O416" s="328"/>
      <c r="P416" s="331"/>
      <c r="Q416" s="331"/>
      <c r="R416" s="332"/>
      <c r="S416" s="333"/>
      <c r="T416" s="332"/>
      <c r="U416" s="333"/>
      <c r="V416" s="332"/>
      <c r="W416" s="333"/>
      <c r="X416" s="332"/>
      <c r="Y416" s="333"/>
      <c r="Z416" s="309">
        <f t="shared" si="160"/>
        <v>0</v>
      </c>
      <c r="AA416" s="310">
        <f t="shared" si="161"/>
        <v>0</v>
      </c>
      <c r="AB416" s="334"/>
      <c r="AC416" s="311">
        <f t="shared" si="154"/>
        <v>0</v>
      </c>
      <c r="AD416" s="312">
        <f t="shared" si="162"/>
        <v>0</v>
      </c>
      <c r="AE416" s="335"/>
      <c r="AF416" s="312">
        <f t="shared" si="163"/>
        <v>0</v>
      </c>
      <c r="AG416" s="326"/>
      <c r="AH416" s="313">
        <f t="shared" si="164"/>
        <v>0</v>
      </c>
      <c r="AI416" s="336"/>
      <c r="AJ416" s="313">
        <f t="shared" si="165"/>
        <v>0</v>
      </c>
      <c r="AK416" s="326"/>
      <c r="AL416" s="313">
        <f t="shared" si="166"/>
        <v>0</v>
      </c>
      <c r="AM416" s="345"/>
      <c r="AN416" s="313">
        <f t="shared" si="155"/>
        <v>0</v>
      </c>
      <c r="AO416" s="314">
        <f t="shared" si="167"/>
        <v>0</v>
      </c>
      <c r="AP416" s="315">
        <f>IF(OR(AND(B416="GRUP_A1",IF(IFERROR(MATCH(CONCATENATE("I",Tabel!$N$4),inst_performance,0),0)&gt;0,0,1)),B416="Grup_A5",B416="Grup_B1"),0,(AD416+AF416)*0.1)</f>
        <v>0</v>
      </c>
      <c r="AQ416" s="337"/>
      <c r="AR416" s="339"/>
      <c r="AS416" s="339"/>
      <c r="AT416" s="339"/>
      <c r="AU416" s="339"/>
      <c r="AV416" s="339"/>
      <c r="AW416" s="339"/>
      <c r="AX416" s="339"/>
      <c r="AY416" s="339"/>
      <c r="AZ416" s="339"/>
      <c r="BA416" s="339"/>
      <c r="BB416" s="339"/>
      <c r="BC416" s="339"/>
      <c r="BD416" s="339"/>
      <c r="BE416" s="339"/>
      <c r="BF416" s="339"/>
      <c r="BG416" s="315">
        <f t="shared" si="168"/>
        <v>0</v>
      </c>
      <c r="BH416" s="346">
        <f t="shared" si="169"/>
        <v>0</v>
      </c>
      <c r="BI416" s="315">
        <f t="shared" si="170"/>
        <v>0</v>
      </c>
      <c r="BJ416" s="341"/>
      <c r="BK416" s="315">
        <f t="shared" si="171"/>
        <v>0</v>
      </c>
      <c r="BL416" s="315">
        <f t="shared" si="172"/>
        <v>0</v>
      </c>
      <c r="BM416" s="340"/>
      <c r="BN416" s="342"/>
      <c r="BO416" s="343"/>
      <c r="BP416" s="340"/>
      <c r="BQ416" s="344"/>
      <c r="BR416" s="315">
        <f t="shared" si="173"/>
        <v>0</v>
      </c>
      <c r="BS416" s="344"/>
      <c r="BT416" s="344"/>
      <c r="BU416" s="344"/>
      <c r="BV416" s="344"/>
      <c r="BW416" s="315">
        <f t="shared" si="174"/>
        <v>0</v>
      </c>
      <c r="BX416" s="322"/>
      <c r="BY416" s="316"/>
    </row>
    <row r="417" spans="1:77" x14ac:dyDescent="0.25">
      <c r="A417" s="326"/>
      <c r="B417" s="307" t="str">
        <f t="shared" si="156"/>
        <v/>
      </c>
      <c r="C417" s="327"/>
      <c r="D417" s="307" t="str">
        <f t="shared" si="157"/>
        <v/>
      </c>
      <c r="E417" s="328"/>
      <c r="F417" s="329"/>
      <c r="G417" s="330" t="s">
        <v>86</v>
      </c>
      <c r="H417" s="308">
        <f t="shared" si="158"/>
        <v>0</v>
      </c>
      <c r="I417" s="323"/>
      <c r="J417" s="323"/>
      <c r="K417" s="309">
        <f t="shared" si="159"/>
        <v>0</v>
      </c>
      <c r="L417" s="328"/>
      <c r="M417" s="328"/>
      <c r="N417" s="328"/>
      <c r="O417" s="328"/>
      <c r="P417" s="331"/>
      <c r="Q417" s="331"/>
      <c r="R417" s="332"/>
      <c r="S417" s="333"/>
      <c r="T417" s="332"/>
      <c r="U417" s="333"/>
      <c r="V417" s="332"/>
      <c r="W417" s="333"/>
      <c r="X417" s="332"/>
      <c r="Y417" s="333"/>
      <c r="Z417" s="309">
        <f t="shared" si="160"/>
        <v>0</v>
      </c>
      <c r="AA417" s="310">
        <f t="shared" si="161"/>
        <v>0</v>
      </c>
      <c r="AB417" s="334"/>
      <c r="AC417" s="311">
        <f t="shared" si="154"/>
        <v>0</v>
      </c>
      <c r="AD417" s="312">
        <f t="shared" si="162"/>
        <v>0</v>
      </c>
      <c r="AE417" s="335"/>
      <c r="AF417" s="312">
        <f t="shared" si="163"/>
        <v>0</v>
      </c>
      <c r="AG417" s="326"/>
      <c r="AH417" s="313">
        <f t="shared" si="164"/>
        <v>0</v>
      </c>
      <c r="AI417" s="336"/>
      <c r="AJ417" s="313">
        <f t="shared" si="165"/>
        <v>0</v>
      </c>
      <c r="AK417" s="326"/>
      <c r="AL417" s="313">
        <f t="shared" si="166"/>
        <v>0</v>
      </c>
      <c r="AM417" s="345"/>
      <c r="AN417" s="313">
        <f t="shared" si="155"/>
        <v>0</v>
      </c>
      <c r="AO417" s="314">
        <f t="shared" si="167"/>
        <v>0</v>
      </c>
      <c r="AP417" s="315">
        <f>IF(OR(AND(B417="GRUP_A1",IF(IFERROR(MATCH(CONCATENATE("I",Tabel!$N$4),inst_performance,0),0)&gt;0,0,1)),B417="Grup_A5",B417="Grup_B1"),0,(AD417+AF417)*0.1)</f>
        <v>0</v>
      </c>
      <c r="AQ417" s="337"/>
      <c r="AR417" s="339"/>
      <c r="AS417" s="339"/>
      <c r="AT417" s="339"/>
      <c r="AU417" s="339"/>
      <c r="AV417" s="339"/>
      <c r="AW417" s="339"/>
      <c r="AX417" s="339"/>
      <c r="AY417" s="339"/>
      <c r="AZ417" s="339"/>
      <c r="BA417" s="339"/>
      <c r="BB417" s="339"/>
      <c r="BC417" s="339"/>
      <c r="BD417" s="339"/>
      <c r="BE417" s="339"/>
      <c r="BF417" s="339"/>
      <c r="BG417" s="315">
        <f t="shared" si="168"/>
        <v>0</v>
      </c>
      <c r="BH417" s="346">
        <f t="shared" si="169"/>
        <v>0</v>
      </c>
      <c r="BI417" s="315">
        <f t="shared" si="170"/>
        <v>0</v>
      </c>
      <c r="BJ417" s="341"/>
      <c r="BK417" s="315">
        <f t="shared" si="171"/>
        <v>0</v>
      </c>
      <c r="BL417" s="315">
        <f t="shared" si="172"/>
        <v>0</v>
      </c>
      <c r="BM417" s="340"/>
      <c r="BN417" s="342"/>
      <c r="BO417" s="343"/>
      <c r="BP417" s="340"/>
      <c r="BQ417" s="344"/>
      <c r="BR417" s="315">
        <f t="shared" si="173"/>
        <v>0</v>
      </c>
      <c r="BS417" s="344"/>
      <c r="BT417" s="344"/>
      <c r="BU417" s="344"/>
      <c r="BV417" s="344"/>
      <c r="BW417" s="315">
        <f t="shared" si="174"/>
        <v>0</v>
      </c>
      <c r="BX417" s="322"/>
      <c r="BY417" s="316"/>
    </row>
    <row r="418" spans="1:77" x14ac:dyDescent="0.25">
      <c r="A418" s="326"/>
      <c r="B418" s="307" t="str">
        <f t="shared" si="156"/>
        <v/>
      </c>
      <c r="C418" s="327"/>
      <c r="D418" s="307" t="str">
        <f t="shared" si="157"/>
        <v/>
      </c>
      <c r="E418" s="328"/>
      <c r="F418" s="329"/>
      <c r="G418" s="330" t="s">
        <v>86</v>
      </c>
      <c r="H418" s="308">
        <f t="shared" si="158"/>
        <v>0</v>
      </c>
      <c r="I418" s="323"/>
      <c r="J418" s="323"/>
      <c r="K418" s="309">
        <f t="shared" si="159"/>
        <v>0</v>
      </c>
      <c r="L418" s="328"/>
      <c r="M418" s="328"/>
      <c r="N418" s="328"/>
      <c r="O418" s="328"/>
      <c r="P418" s="331"/>
      <c r="Q418" s="331"/>
      <c r="R418" s="332"/>
      <c r="S418" s="333"/>
      <c r="T418" s="332"/>
      <c r="U418" s="333"/>
      <c r="V418" s="332"/>
      <c r="W418" s="333"/>
      <c r="X418" s="332"/>
      <c r="Y418" s="333"/>
      <c r="Z418" s="309">
        <f t="shared" si="160"/>
        <v>0</v>
      </c>
      <c r="AA418" s="310">
        <f t="shared" si="161"/>
        <v>0</v>
      </c>
      <c r="AB418" s="334"/>
      <c r="AC418" s="311">
        <f t="shared" si="154"/>
        <v>0</v>
      </c>
      <c r="AD418" s="312">
        <f t="shared" si="162"/>
        <v>0</v>
      </c>
      <c r="AE418" s="335"/>
      <c r="AF418" s="312">
        <f t="shared" si="163"/>
        <v>0</v>
      </c>
      <c r="AG418" s="326"/>
      <c r="AH418" s="313">
        <f t="shared" si="164"/>
        <v>0</v>
      </c>
      <c r="AI418" s="336"/>
      <c r="AJ418" s="313">
        <f t="shared" si="165"/>
        <v>0</v>
      </c>
      <c r="AK418" s="326"/>
      <c r="AL418" s="313">
        <f t="shared" si="166"/>
        <v>0</v>
      </c>
      <c r="AM418" s="345"/>
      <c r="AN418" s="313">
        <f t="shared" si="155"/>
        <v>0</v>
      </c>
      <c r="AO418" s="314">
        <f t="shared" si="167"/>
        <v>0</v>
      </c>
      <c r="AP418" s="315">
        <f>IF(OR(AND(B418="GRUP_A1",IF(IFERROR(MATCH(CONCATENATE("I",Tabel!$N$4),inst_performance,0),0)&gt;0,0,1)),B418="Grup_A5",B418="Grup_B1"),0,(AD418+AF418)*0.1)</f>
        <v>0</v>
      </c>
      <c r="AQ418" s="337"/>
      <c r="AR418" s="339"/>
      <c r="AS418" s="339"/>
      <c r="AT418" s="339"/>
      <c r="AU418" s="339"/>
      <c r="AV418" s="339"/>
      <c r="AW418" s="339"/>
      <c r="AX418" s="339"/>
      <c r="AY418" s="339"/>
      <c r="AZ418" s="339"/>
      <c r="BA418" s="339"/>
      <c r="BB418" s="339"/>
      <c r="BC418" s="339"/>
      <c r="BD418" s="339"/>
      <c r="BE418" s="339"/>
      <c r="BF418" s="339"/>
      <c r="BG418" s="315">
        <f t="shared" si="168"/>
        <v>0</v>
      </c>
      <c r="BH418" s="346">
        <f t="shared" si="169"/>
        <v>0</v>
      </c>
      <c r="BI418" s="315">
        <f t="shared" si="170"/>
        <v>0</v>
      </c>
      <c r="BJ418" s="341"/>
      <c r="BK418" s="315">
        <f t="shared" si="171"/>
        <v>0</v>
      </c>
      <c r="BL418" s="315">
        <f t="shared" si="172"/>
        <v>0</v>
      </c>
      <c r="BM418" s="340"/>
      <c r="BN418" s="342"/>
      <c r="BO418" s="343"/>
      <c r="BP418" s="340"/>
      <c r="BQ418" s="344"/>
      <c r="BR418" s="315">
        <f t="shared" si="173"/>
        <v>0</v>
      </c>
      <c r="BS418" s="344"/>
      <c r="BT418" s="344"/>
      <c r="BU418" s="344"/>
      <c r="BV418" s="344"/>
      <c r="BW418" s="315">
        <f t="shared" si="174"/>
        <v>0</v>
      </c>
      <c r="BX418" s="322"/>
      <c r="BY418" s="316"/>
    </row>
    <row r="419" spans="1:77" x14ac:dyDescent="0.25">
      <c r="A419" s="326"/>
      <c r="B419" s="307" t="str">
        <f t="shared" si="156"/>
        <v/>
      </c>
      <c r="C419" s="327"/>
      <c r="D419" s="307" t="str">
        <f t="shared" si="157"/>
        <v/>
      </c>
      <c r="E419" s="328"/>
      <c r="F419" s="329"/>
      <c r="G419" s="330" t="s">
        <v>86</v>
      </c>
      <c r="H419" s="308">
        <f t="shared" si="158"/>
        <v>0</v>
      </c>
      <c r="I419" s="323"/>
      <c r="J419" s="323"/>
      <c r="K419" s="309">
        <f t="shared" si="159"/>
        <v>0</v>
      </c>
      <c r="L419" s="328"/>
      <c r="M419" s="328"/>
      <c r="N419" s="328"/>
      <c r="O419" s="328"/>
      <c r="P419" s="331"/>
      <c r="Q419" s="331"/>
      <c r="R419" s="332"/>
      <c r="S419" s="333"/>
      <c r="T419" s="332"/>
      <c r="U419" s="333"/>
      <c r="V419" s="332"/>
      <c r="W419" s="333"/>
      <c r="X419" s="332"/>
      <c r="Y419" s="333"/>
      <c r="Z419" s="309">
        <f t="shared" si="160"/>
        <v>0</v>
      </c>
      <c r="AA419" s="310">
        <f t="shared" si="161"/>
        <v>0</v>
      </c>
      <c r="AB419" s="334"/>
      <c r="AC419" s="311">
        <f t="shared" si="154"/>
        <v>0</v>
      </c>
      <c r="AD419" s="312">
        <f t="shared" si="162"/>
        <v>0</v>
      </c>
      <c r="AE419" s="335"/>
      <c r="AF419" s="312">
        <f t="shared" si="163"/>
        <v>0</v>
      </c>
      <c r="AG419" s="326"/>
      <c r="AH419" s="313">
        <f t="shared" si="164"/>
        <v>0</v>
      </c>
      <c r="AI419" s="336"/>
      <c r="AJ419" s="313">
        <f t="shared" si="165"/>
        <v>0</v>
      </c>
      <c r="AK419" s="326"/>
      <c r="AL419" s="313">
        <f t="shared" si="166"/>
        <v>0</v>
      </c>
      <c r="AM419" s="345"/>
      <c r="AN419" s="313">
        <f t="shared" si="155"/>
        <v>0</v>
      </c>
      <c r="AO419" s="314">
        <f t="shared" si="167"/>
        <v>0</v>
      </c>
      <c r="AP419" s="315">
        <f>IF(OR(AND(B419="GRUP_A1",IF(IFERROR(MATCH(CONCATENATE("I",Tabel!$N$4),inst_performance,0),0)&gt;0,0,1)),B419="Grup_A5",B419="Grup_B1"),0,(AD419+AF419)*0.1)</f>
        <v>0</v>
      </c>
      <c r="AQ419" s="337"/>
      <c r="AR419" s="339"/>
      <c r="AS419" s="339"/>
      <c r="AT419" s="339"/>
      <c r="AU419" s="339"/>
      <c r="AV419" s="339"/>
      <c r="AW419" s="339"/>
      <c r="AX419" s="339"/>
      <c r="AY419" s="339"/>
      <c r="AZ419" s="339"/>
      <c r="BA419" s="339"/>
      <c r="BB419" s="339"/>
      <c r="BC419" s="339"/>
      <c r="BD419" s="339"/>
      <c r="BE419" s="339"/>
      <c r="BF419" s="339"/>
      <c r="BG419" s="315">
        <f t="shared" si="168"/>
        <v>0</v>
      </c>
      <c r="BH419" s="346">
        <f t="shared" si="169"/>
        <v>0</v>
      </c>
      <c r="BI419" s="315">
        <f t="shared" si="170"/>
        <v>0</v>
      </c>
      <c r="BJ419" s="341"/>
      <c r="BK419" s="315">
        <f t="shared" si="171"/>
        <v>0</v>
      </c>
      <c r="BL419" s="315">
        <f t="shared" si="172"/>
        <v>0</v>
      </c>
      <c r="BM419" s="340"/>
      <c r="BN419" s="342"/>
      <c r="BO419" s="343"/>
      <c r="BP419" s="340"/>
      <c r="BQ419" s="344"/>
      <c r="BR419" s="315">
        <f t="shared" si="173"/>
        <v>0</v>
      </c>
      <c r="BS419" s="344"/>
      <c r="BT419" s="344"/>
      <c r="BU419" s="344"/>
      <c r="BV419" s="344"/>
      <c r="BW419" s="315">
        <f t="shared" si="174"/>
        <v>0</v>
      </c>
      <c r="BX419" s="322"/>
      <c r="BY419" s="316"/>
    </row>
    <row r="420" spans="1:77" x14ac:dyDescent="0.25">
      <c r="A420" s="326"/>
      <c r="B420" s="307" t="str">
        <f t="shared" si="156"/>
        <v/>
      </c>
      <c r="C420" s="327"/>
      <c r="D420" s="307" t="str">
        <f t="shared" si="157"/>
        <v/>
      </c>
      <c r="E420" s="328"/>
      <c r="F420" s="329"/>
      <c r="G420" s="330" t="s">
        <v>86</v>
      </c>
      <c r="H420" s="308">
        <f t="shared" si="158"/>
        <v>0</v>
      </c>
      <c r="I420" s="323"/>
      <c r="J420" s="323"/>
      <c r="K420" s="309">
        <f t="shared" si="159"/>
        <v>0</v>
      </c>
      <c r="L420" s="328"/>
      <c r="M420" s="328"/>
      <c r="N420" s="328"/>
      <c r="O420" s="328"/>
      <c r="P420" s="331"/>
      <c r="Q420" s="331"/>
      <c r="R420" s="332"/>
      <c r="S420" s="333"/>
      <c r="T420" s="332"/>
      <c r="U420" s="333"/>
      <c r="V420" s="332"/>
      <c r="W420" s="333"/>
      <c r="X420" s="332"/>
      <c r="Y420" s="333"/>
      <c r="Z420" s="309">
        <f t="shared" si="160"/>
        <v>0</v>
      </c>
      <c r="AA420" s="310">
        <f t="shared" si="161"/>
        <v>0</v>
      </c>
      <c r="AB420" s="334"/>
      <c r="AC420" s="311">
        <f t="shared" si="154"/>
        <v>0</v>
      </c>
      <c r="AD420" s="312">
        <f t="shared" si="162"/>
        <v>0</v>
      </c>
      <c r="AE420" s="335"/>
      <c r="AF420" s="312">
        <f t="shared" si="163"/>
        <v>0</v>
      </c>
      <c r="AG420" s="326"/>
      <c r="AH420" s="313">
        <f t="shared" si="164"/>
        <v>0</v>
      </c>
      <c r="AI420" s="336"/>
      <c r="AJ420" s="313">
        <f t="shared" si="165"/>
        <v>0</v>
      </c>
      <c r="AK420" s="326"/>
      <c r="AL420" s="313">
        <f t="shared" si="166"/>
        <v>0</v>
      </c>
      <c r="AM420" s="345"/>
      <c r="AN420" s="313">
        <f t="shared" si="155"/>
        <v>0</v>
      </c>
      <c r="AO420" s="314">
        <f t="shared" si="167"/>
        <v>0</v>
      </c>
      <c r="AP420" s="315">
        <f>IF(OR(AND(B420="GRUP_A1",IF(IFERROR(MATCH(CONCATENATE("I",Tabel!$N$4),inst_performance,0),0)&gt;0,0,1)),B420="Grup_A5",B420="Grup_B1"),0,(AD420+AF420)*0.1)</f>
        <v>0</v>
      </c>
      <c r="AQ420" s="337"/>
      <c r="AR420" s="339"/>
      <c r="AS420" s="339"/>
      <c r="AT420" s="339"/>
      <c r="AU420" s="339"/>
      <c r="AV420" s="339"/>
      <c r="AW420" s="339"/>
      <c r="AX420" s="339"/>
      <c r="AY420" s="339"/>
      <c r="AZ420" s="339"/>
      <c r="BA420" s="339"/>
      <c r="BB420" s="339"/>
      <c r="BC420" s="339"/>
      <c r="BD420" s="339"/>
      <c r="BE420" s="339"/>
      <c r="BF420" s="339"/>
      <c r="BG420" s="315">
        <f t="shared" si="168"/>
        <v>0</v>
      </c>
      <c r="BH420" s="346">
        <f t="shared" si="169"/>
        <v>0</v>
      </c>
      <c r="BI420" s="315">
        <f t="shared" si="170"/>
        <v>0</v>
      </c>
      <c r="BJ420" s="341"/>
      <c r="BK420" s="315">
        <f t="shared" si="171"/>
        <v>0</v>
      </c>
      <c r="BL420" s="315">
        <f t="shared" si="172"/>
        <v>0</v>
      </c>
      <c r="BM420" s="340"/>
      <c r="BN420" s="342"/>
      <c r="BO420" s="343"/>
      <c r="BP420" s="340"/>
      <c r="BQ420" s="344"/>
      <c r="BR420" s="315">
        <f t="shared" si="173"/>
        <v>0</v>
      </c>
      <c r="BS420" s="344"/>
      <c r="BT420" s="344"/>
      <c r="BU420" s="344"/>
      <c r="BV420" s="344"/>
      <c r="BW420" s="315">
        <f t="shared" si="174"/>
        <v>0</v>
      </c>
      <c r="BX420" s="322"/>
      <c r="BY420" s="316"/>
    </row>
    <row r="421" spans="1:77" x14ac:dyDescent="0.25">
      <c r="A421" s="326"/>
      <c r="B421" s="307" t="str">
        <f t="shared" si="156"/>
        <v/>
      </c>
      <c r="C421" s="327"/>
      <c r="D421" s="307" t="str">
        <f t="shared" si="157"/>
        <v/>
      </c>
      <c r="E421" s="328"/>
      <c r="F421" s="329"/>
      <c r="G421" s="330" t="s">
        <v>86</v>
      </c>
      <c r="H421" s="308">
        <f t="shared" si="158"/>
        <v>0</v>
      </c>
      <c r="I421" s="323"/>
      <c r="J421" s="323"/>
      <c r="K421" s="309">
        <f t="shared" si="159"/>
        <v>0</v>
      </c>
      <c r="L421" s="328"/>
      <c r="M421" s="328"/>
      <c r="N421" s="328"/>
      <c r="O421" s="328"/>
      <c r="P421" s="331"/>
      <c r="Q421" s="331"/>
      <c r="R421" s="332"/>
      <c r="S421" s="333"/>
      <c r="T421" s="332"/>
      <c r="U421" s="333"/>
      <c r="V421" s="332"/>
      <c r="W421" s="333"/>
      <c r="X421" s="332"/>
      <c r="Y421" s="333"/>
      <c r="Z421" s="309">
        <f t="shared" si="160"/>
        <v>0</v>
      </c>
      <c r="AA421" s="310">
        <f t="shared" si="161"/>
        <v>0</v>
      </c>
      <c r="AB421" s="334"/>
      <c r="AC421" s="311">
        <f t="shared" si="154"/>
        <v>0</v>
      </c>
      <c r="AD421" s="312">
        <f t="shared" si="162"/>
        <v>0</v>
      </c>
      <c r="AE421" s="335"/>
      <c r="AF421" s="312">
        <f t="shared" si="163"/>
        <v>0</v>
      </c>
      <c r="AG421" s="326"/>
      <c r="AH421" s="313">
        <f t="shared" si="164"/>
        <v>0</v>
      </c>
      <c r="AI421" s="336"/>
      <c r="AJ421" s="313">
        <f t="shared" si="165"/>
        <v>0</v>
      </c>
      <c r="AK421" s="326"/>
      <c r="AL421" s="313">
        <f t="shared" si="166"/>
        <v>0</v>
      </c>
      <c r="AM421" s="345"/>
      <c r="AN421" s="313">
        <f t="shared" si="155"/>
        <v>0</v>
      </c>
      <c r="AO421" s="314">
        <f t="shared" si="167"/>
        <v>0</v>
      </c>
      <c r="AP421" s="315">
        <f>IF(OR(AND(B421="GRUP_A1",IF(IFERROR(MATCH(CONCATENATE("I",Tabel!$N$4),inst_performance,0),0)&gt;0,0,1)),B421="Grup_A5",B421="Grup_B1"),0,(AD421+AF421)*0.1)</f>
        <v>0</v>
      </c>
      <c r="AQ421" s="337"/>
      <c r="AR421" s="339"/>
      <c r="AS421" s="339"/>
      <c r="AT421" s="339"/>
      <c r="AU421" s="339"/>
      <c r="AV421" s="339"/>
      <c r="AW421" s="339"/>
      <c r="AX421" s="339"/>
      <c r="AY421" s="339"/>
      <c r="AZ421" s="339"/>
      <c r="BA421" s="339"/>
      <c r="BB421" s="339"/>
      <c r="BC421" s="339"/>
      <c r="BD421" s="339"/>
      <c r="BE421" s="339"/>
      <c r="BF421" s="339"/>
      <c r="BG421" s="315">
        <f t="shared" si="168"/>
        <v>0</v>
      </c>
      <c r="BH421" s="346">
        <f t="shared" si="169"/>
        <v>0</v>
      </c>
      <c r="BI421" s="315">
        <f t="shared" si="170"/>
        <v>0</v>
      </c>
      <c r="BJ421" s="341"/>
      <c r="BK421" s="315">
        <f t="shared" si="171"/>
        <v>0</v>
      </c>
      <c r="BL421" s="315">
        <f t="shared" si="172"/>
        <v>0</v>
      </c>
      <c r="BM421" s="340"/>
      <c r="BN421" s="342"/>
      <c r="BO421" s="343"/>
      <c r="BP421" s="340"/>
      <c r="BQ421" s="344"/>
      <c r="BR421" s="315">
        <f t="shared" si="173"/>
        <v>0</v>
      </c>
      <c r="BS421" s="344"/>
      <c r="BT421" s="344"/>
      <c r="BU421" s="344"/>
      <c r="BV421" s="344"/>
      <c r="BW421" s="315">
        <f t="shared" si="174"/>
        <v>0</v>
      </c>
      <c r="BX421" s="322"/>
      <c r="BY421" s="316"/>
    </row>
    <row r="422" spans="1:77" x14ac:dyDescent="0.25">
      <c r="A422" s="326"/>
      <c r="B422" s="307" t="str">
        <f t="shared" si="156"/>
        <v/>
      </c>
      <c r="C422" s="327"/>
      <c r="D422" s="307" t="str">
        <f t="shared" si="157"/>
        <v/>
      </c>
      <c r="E422" s="328"/>
      <c r="F422" s="329"/>
      <c r="G422" s="330" t="s">
        <v>86</v>
      </c>
      <c r="H422" s="308">
        <f t="shared" si="158"/>
        <v>0</v>
      </c>
      <c r="I422" s="323"/>
      <c r="J422" s="323"/>
      <c r="K422" s="309">
        <f t="shared" si="159"/>
        <v>0</v>
      </c>
      <c r="L422" s="328"/>
      <c r="M422" s="328"/>
      <c r="N422" s="328"/>
      <c r="O422" s="328"/>
      <c r="P422" s="331"/>
      <c r="Q422" s="331"/>
      <c r="R422" s="332"/>
      <c r="S422" s="333"/>
      <c r="T422" s="332"/>
      <c r="U422" s="333"/>
      <c r="V422" s="332"/>
      <c r="W422" s="333"/>
      <c r="X422" s="332"/>
      <c r="Y422" s="333"/>
      <c r="Z422" s="309">
        <f t="shared" si="160"/>
        <v>0</v>
      </c>
      <c r="AA422" s="310">
        <f t="shared" si="161"/>
        <v>0</v>
      </c>
      <c r="AB422" s="334"/>
      <c r="AC422" s="311">
        <f t="shared" si="154"/>
        <v>0</v>
      </c>
      <c r="AD422" s="312">
        <f t="shared" si="162"/>
        <v>0</v>
      </c>
      <c r="AE422" s="335"/>
      <c r="AF422" s="312">
        <f t="shared" si="163"/>
        <v>0</v>
      </c>
      <c r="AG422" s="326"/>
      <c r="AH422" s="313">
        <f t="shared" si="164"/>
        <v>0</v>
      </c>
      <c r="AI422" s="336"/>
      <c r="AJ422" s="313">
        <f t="shared" si="165"/>
        <v>0</v>
      </c>
      <c r="AK422" s="326"/>
      <c r="AL422" s="313">
        <f t="shared" si="166"/>
        <v>0</v>
      </c>
      <c r="AM422" s="345"/>
      <c r="AN422" s="313">
        <f t="shared" si="155"/>
        <v>0</v>
      </c>
      <c r="AO422" s="314">
        <f t="shared" si="167"/>
        <v>0</v>
      </c>
      <c r="AP422" s="315">
        <f>IF(OR(AND(B422="GRUP_A1",IF(IFERROR(MATCH(CONCATENATE("I",Tabel!$N$4),inst_performance,0),0)&gt;0,0,1)),B422="Grup_A5",B422="Grup_B1"),0,(AD422+AF422)*0.1)</f>
        <v>0</v>
      </c>
      <c r="AQ422" s="337"/>
      <c r="AR422" s="339"/>
      <c r="AS422" s="339"/>
      <c r="AT422" s="339"/>
      <c r="AU422" s="339"/>
      <c r="AV422" s="339"/>
      <c r="AW422" s="339"/>
      <c r="AX422" s="339"/>
      <c r="AY422" s="339"/>
      <c r="AZ422" s="339"/>
      <c r="BA422" s="339"/>
      <c r="BB422" s="339"/>
      <c r="BC422" s="339"/>
      <c r="BD422" s="339"/>
      <c r="BE422" s="339"/>
      <c r="BF422" s="339"/>
      <c r="BG422" s="315">
        <f t="shared" si="168"/>
        <v>0</v>
      </c>
      <c r="BH422" s="346">
        <f t="shared" si="169"/>
        <v>0</v>
      </c>
      <c r="BI422" s="315">
        <f t="shared" si="170"/>
        <v>0</v>
      </c>
      <c r="BJ422" s="341"/>
      <c r="BK422" s="315">
        <f t="shared" si="171"/>
        <v>0</v>
      </c>
      <c r="BL422" s="315">
        <f t="shared" si="172"/>
        <v>0</v>
      </c>
      <c r="BM422" s="340"/>
      <c r="BN422" s="342"/>
      <c r="BO422" s="343"/>
      <c r="BP422" s="340"/>
      <c r="BQ422" s="344"/>
      <c r="BR422" s="315">
        <f t="shared" si="173"/>
        <v>0</v>
      </c>
      <c r="BS422" s="344"/>
      <c r="BT422" s="344"/>
      <c r="BU422" s="344"/>
      <c r="BV422" s="344"/>
      <c r="BW422" s="315">
        <f t="shared" si="174"/>
        <v>0</v>
      </c>
      <c r="BX422" s="322"/>
      <c r="BY422" s="316"/>
    </row>
    <row r="423" spans="1:77" x14ac:dyDescent="0.25">
      <c r="A423" s="326"/>
      <c r="B423" s="307" t="str">
        <f t="shared" si="156"/>
        <v/>
      </c>
      <c r="C423" s="327"/>
      <c r="D423" s="307" t="str">
        <f t="shared" si="157"/>
        <v/>
      </c>
      <c r="E423" s="328"/>
      <c r="F423" s="329"/>
      <c r="G423" s="330" t="s">
        <v>86</v>
      </c>
      <c r="H423" s="308">
        <f t="shared" si="158"/>
        <v>0</v>
      </c>
      <c r="I423" s="323"/>
      <c r="J423" s="323"/>
      <c r="K423" s="309">
        <f t="shared" si="159"/>
        <v>0</v>
      </c>
      <c r="L423" s="328"/>
      <c r="M423" s="328"/>
      <c r="N423" s="328"/>
      <c r="O423" s="328"/>
      <c r="P423" s="331"/>
      <c r="Q423" s="331"/>
      <c r="R423" s="332"/>
      <c r="S423" s="333"/>
      <c r="T423" s="332"/>
      <c r="U423" s="333"/>
      <c r="V423" s="332"/>
      <c r="W423" s="333"/>
      <c r="X423" s="332"/>
      <c r="Y423" s="333"/>
      <c r="Z423" s="309">
        <f t="shared" si="160"/>
        <v>0</v>
      </c>
      <c r="AA423" s="310">
        <f t="shared" si="161"/>
        <v>0</v>
      </c>
      <c r="AB423" s="334"/>
      <c r="AC423" s="311">
        <f t="shared" si="154"/>
        <v>0</v>
      </c>
      <c r="AD423" s="312">
        <f t="shared" si="162"/>
        <v>0</v>
      </c>
      <c r="AE423" s="335"/>
      <c r="AF423" s="312">
        <f t="shared" si="163"/>
        <v>0</v>
      </c>
      <c r="AG423" s="326"/>
      <c r="AH423" s="313">
        <f t="shared" si="164"/>
        <v>0</v>
      </c>
      <c r="AI423" s="336"/>
      <c r="AJ423" s="313">
        <f t="shared" si="165"/>
        <v>0</v>
      </c>
      <c r="AK423" s="326"/>
      <c r="AL423" s="313">
        <f t="shared" si="166"/>
        <v>0</v>
      </c>
      <c r="AM423" s="345"/>
      <c r="AN423" s="313">
        <f t="shared" si="155"/>
        <v>0</v>
      </c>
      <c r="AO423" s="314">
        <f t="shared" si="167"/>
        <v>0</v>
      </c>
      <c r="AP423" s="315">
        <f>IF(OR(AND(B423="GRUP_A1",IF(IFERROR(MATCH(CONCATENATE("I",Tabel!$N$4),inst_performance,0),0)&gt;0,0,1)),B423="Grup_A5",B423="Grup_B1"),0,(AD423+AF423)*0.1)</f>
        <v>0</v>
      </c>
      <c r="AQ423" s="337"/>
      <c r="AR423" s="339"/>
      <c r="AS423" s="339"/>
      <c r="AT423" s="339"/>
      <c r="AU423" s="339"/>
      <c r="AV423" s="339"/>
      <c r="AW423" s="339"/>
      <c r="AX423" s="339"/>
      <c r="AY423" s="339"/>
      <c r="AZ423" s="339"/>
      <c r="BA423" s="339"/>
      <c r="BB423" s="339"/>
      <c r="BC423" s="339"/>
      <c r="BD423" s="339"/>
      <c r="BE423" s="339"/>
      <c r="BF423" s="339"/>
      <c r="BG423" s="315">
        <f t="shared" si="168"/>
        <v>0</v>
      </c>
      <c r="BH423" s="346">
        <f t="shared" si="169"/>
        <v>0</v>
      </c>
      <c r="BI423" s="315">
        <f t="shared" si="170"/>
        <v>0</v>
      </c>
      <c r="BJ423" s="341"/>
      <c r="BK423" s="315">
        <f t="shared" si="171"/>
        <v>0</v>
      </c>
      <c r="BL423" s="315">
        <f t="shared" si="172"/>
        <v>0</v>
      </c>
      <c r="BM423" s="340"/>
      <c r="BN423" s="342"/>
      <c r="BO423" s="343"/>
      <c r="BP423" s="340"/>
      <c r="BQ423" s="344"/>
      <c r="BR423" s="315">
        <f t="shared" si="173"/>
        <v>0</v>
      </c>
      <c r="BS423" s="344"/>
      <c r="BT423" s="344"/>
      <c r="BU423" s="344"/>
      <c r="BV423" s="344"/>
      <c r="BW423" s="315">
        <f t="shared" si="174"/>
        <v>0</v>
      </c>
      <c r="BX423" s="322"/>
      <c r="BY423" s="316"/>
    </row>
    <row r="424" spans="1:77" x14ac:dyDescent="0.25">
      <c r="A424" s="326"/>
      <c r="B424" s="307" t="str">
        <f t="shared" si="156"/>
        <v/>
      </c>
      <c r="C424" s="327"/>
      <c r="D424" s="307" t="str">
        <f t="shared" si="157"/>
        <v/>
      </c>
      <c r="E424" s="328"/>
      <c r="F424" s="329"/>
      <c r="G424" s="330" t="s">
        <v>86</v>
      </c>
      <c r="H424" s="308">
        <f t="shared" si="158"/>
        <v>0</v>
      </c>
      <c r="I424" s="323"/>
      <c r="J424" s="323"/>
      <c r="K424" s="309">
        <f t="shared" si="159"/>
        <v>0</v>
      </c>
      <c r="L424" s="328"/>
      <c r="M424" s="328"/>
      <c r="N424" s="328"/>
      <c r="O424" s="328"/>
      <c r="P424" s="331"/>
      <c r="Q424" s="331"/>
      <c r="R424" s="332"/>
      <c r="S424" s="333"/>
      <c r="T424" s="332"/>
      <c r="U424" s="333"/>
      <c r="V424" s="332"/>
      <c r="W424" s="333"/>
      <c r="X424" s="332"/>
      <c r="Y424" s="333"/>
      <c r="Z424" s="309">
        <f t="shared" si="160"/>
        <v>0</v>
      </c>
      <c r="AA424" s="310">
        <f t="shared" si="161"/>
        <v>0</v>
      </c>
      <c r="AB424" s="334"/>
      <c r="AC424" s="311">
        <f t="shared" si="154"/>
        <v>0</v>
      </c>
      <c r="AD424" s="312">
        <f t="shared" si="162"/>
        <v>0</v>
      </c>
      <c r="AE424" s="335"/>
      <c r="AF424" s="312">
        <f t="shared" si="163"/>
        <v>0</v>
      </c>
      <c r="AG424" s="326"/>
      <c r="AH424" s="313">
        <f t="shared" si="164"/>
        <v>0</v>
      </c>
      <c r="AI424" s="336"/>
      <c r="AJ424" s="313">
        <f t="shared" si="165"/>
        <v>0</v>
      </c>
      <c r="AK424" s="326"/>
      <c r="AL424" s="313">
        <f t="shared" si="166"/>
        <v>0</v>
      </c>
      <c r="AM424" s="345"/>
      <c r="AN424" s="313">
        <f t="shared" si="155"/>
        <v>0</v>
      </c>
      <c r="AO424" s="314">
        <f t="shared" si="167"/>
        <v>0</v>
      </c>
      <c r="AP424" s="315">
        <f>IF(OR(AND(B424="GRUP_A1",IF(IFERROR(MATCH(CONCATENATE("I",Tabel!$N$4),inst_performance,0),0)&gt;0,0,1)),B424="Grup_A5",B424="Grup_B1"),0,(AD424+AF424)*0.1)</f>
        <v>0</v>
      </c>
      <c r="AQ424" s="337"/>
      <c r="AR424" s="339"/>
      <c r="AS424" s="339"/>
      <c r="AT424" s="339"/>
      <c r="AU424" s="339"/>
      <c r="AV424" s="339"/>
      <c r="AW424" s="339"/>
      <c r="AX424" s="339"/>
      <c r="AY424" s="339"/>
      <c r="AZ424" s="339"/>
      <c r="BA424" s="339"/>
      <c r="BB424" s="339"/>
      <c r="BC424" s="339"/>
      <c r="BD424" s="339"/>
      <c r="BE424" s="339"/>
      <c r="BF424" s="339"/>
      <c r="BG424" s="315">
        <f t="shared" si="168"/>
        <v>0</v>
      </c>
      <c r="BH424" s="346">
        <f t="shared" si="169"/>
        <v>0</v>
      </c>
      <c r="BI424" s="315">
        <f t="shared" si="170"/>
        <v>0</v>
      </c>
      <c r="BJ424" s="341"/>
      <c r="BK424" s="315">
        <f t="shared" si="171"/>
        <v>0</v>
      </c>
      <c r="BL424" s="315">
        <f t="shared" si="172"/>
        <v>0</v>
      </c>
      <c r="BM424" s="340"/>
      <c r="BN424" s="342"/>
      <c r="BO424" s="343"/>
      <c r="BP424" s="340"/>
      <c r="BQ424" s="344"/>
      <c r="BR424" s="315">
        <f t="shared" si="173"/>
        <v>0</v>
      </c>
      <c r="BS424" s="344"/>
      <c r="BT424" s="344"/>
      <c r="BU424" s="344"/>
      <c r="BV424" s="344"/>
      <c r="BW424" s="315">
        <f t="shared" si="174"/>
        <v>0</v>
      </c>
      <c r="BX424" s="322"/>
      <c r="BY424" s="316"/>
    </row>
    <row r="425" spans="1:77" x14ac:dyDescent="0.25">
      <c r="A425" s="326"/>
      <c r="B425" s="307" t="str">
        <f t="shared" si="156"/>
        <v/>
      </c>
      <c r="C425" s="327"/>
      <c r="D425" s="307" t="str">
        <f t="shared" si="157"/>
        <v/>
      </c>
      <c r="E425" s="328"/>
      <c r="F425" s="329"/>
      <c r="G425" s="330" t="s">
        <v>86</v>
      </c>
      <c r="H425" s="308">
        <f t="shared" si="158"/>
        <v>0</v>
      </c>
      <c r="I425" s="323"/>
      <c r="J425" s="323"/>
      <c r="K425" s="309">
        <f t="shared" si="159"/>
        <v>0</v>
      </c>
      <c r="L425" s="328"/>
      <c r="M425" s="328"/>
      <c r="N425" s="328"/>
      <c r="O425" s="328"/>
      <c r="P425" s="331"/>
      <c r="Q425" s="331"/>
      <c r="R425" s="332"/>
      <c r="S425" s="333"/>
      <c r="T425" s="332"/>
      <c r="U425" s="333"/>
      <c r="V425" s="332"/>
      <c r="W425" s="333"/>
      <c r="X425" s="332"/>
      <c r="Y425" s="333"/>
      <c r="Z425" s="309">
        <f t="shared" si="160"/>
        <v>0</v>
      </c>
      <c r="AA425" s="310">
        <f t="shared" si="161"/>
        <v>0</v>
      </c>
      <c r="AB425" s="334"/>
      <c r="AC425" s="311">
        <f t="shared" si="154"/>
        <v>0</v>
      </c>
      <c r="AD425" s="312">
        <f t="shared" si="162"/>
        <v>0</v>
      </c>
      <c r="AE425" s="335"/>
      <c r="AF425" s="312">
        <f t="shared" si="163"/>
        <v>0</v>
      </c>
      <c r="AG425" s="326"/>
      <c r="AH425" s="313">
        <f t="shared" si="164"/>
        <v>0</v>
      </c>
      <c r="AI425" s="336"/>
      <c r="AJ425" s="313">
        <f t="shared" si="165"/>
        <v>0</v>
      </c>
      <c r="AK425" s="326"/>
      <c r="AL425" s="313">
        <f t="shared" si="166"/>
        <v>0</v>
      </c>
      <c r="AM425" s="345"/>
      <c r="AN425" s="313">
        <f t="shared" si="155"/>
        <v>0</v>
      </c>
      <c r="AO425" s="314">
        <f t="shared" si="167"/>
        <v>0</v>
      </c>
      <c r="AP425" s="315">
        <f>IF(OR(AND(B425="GRUP_A1",IF(IFERROR(MATCH(CONCATENATE("I",Tabel!$N$4),inst_performance,0),0)&gt;0,0,1)),B425="Grup_A5",B425="Grup_B1"),0,(AD425+AF425)*0.1)</f>
        <v>0</v>
      </c>
      <c r="AQ425" s="337"/>
      <c r="AR425" s="339"/>
      <c r="AS425" s="339"/>
      <c r="AT425" s="339"/>
      <c r="AU425" s="339"/>
      <c r="AV425" s="339"/>
      <c r="AW425" s="339"/>
      <c r="AX425" s="339"/>
      <c r="AY425" s="339"/>
      <c r="AZ425" s="339"/>
      <c r="BA425" s="339"/>
      <c r="BB425" s="339"/>
      <c r="BC425" s="339"/>
      <c r="BD425" s="339"/>
      <c r="BE425" s="339"/>
      <c r="BF425" s="339"/>
      <c r="BG425" s="315">
        <f t="shared" si="168"/>
        <v>0</v>
      </c>
      <c r="BH425" s="346">
        <f t="shared" si="169"/>
        <v>0</v>
      </c>
      <c r="BI425" s="315">
        <f t="shared" si="170"/>
        <v>0</v>
      </c>
      <c r="BJ425" s="341"/>
      <c r="BK425" s="315">
        <f t="shared" si="171"/>
        <v>0</v>
      </c>
      <c r="BL425" s="315">
        <f t="shared" si="172"/>
        <v>0</v>
      </c>
      <c r="BM425" s="340"/>
      <c r="BN425" s="342"/>
      <c r="BO425" s="343"/>
      <c r="BP425" s="340"/>
      <c r="BQ425" s="344"/>
      <c r="BR425" s="315">
        <f t="shared" si="173"/>
        <v>0</v>
      </c>
      <c r="BS425" s="344"/>
      <c r="BT425" s="344"/>
      <c r="BU425" s="344"/>
      <c r="BV425" s="344"/>
      <c r="BW425" s="315">
        <f t="shared" si="174"/>
        <v>0</v>
      </c>
      <c r="BX425" s="322"/>
      <c r="BY425" s="316"/>
    </row>
    <row r="426" spans="1:77" x14ac:dyDescent="0.25">
      <c r="A426" s="326"/>
      <c r="B426" s="307" t="str">
        <f t="shared" si="156"/>
        <v/>
      </c>
      <c r="C426" s="327"/>
      <c r="D426" s="307" t="str">
        <f t="shared" si="157"/>
        <v/>
      </c>
      <c r="E426" s="328"/>
      <c r="F426" s="329"/>
      <c r="G426" s="330" t="s">
        <v>86</v>
      </c>
      <c r="H426" s="308">
        <f t="shared" si="158"/>
        <v>0</v>
      </c>
      <c r="I426" s="323"/>
      <c r="J426" s="323"/>
      <c r="K426" s="309">
        <f t="shared" si="159"/>
        <v>0</v>
      </c>
      <c r="L426" s="328"/>
      <c r="M426" s="328"/>
      <c r="N426" s="328"/>
      <c r="O426" s="328"/>
      <c r="P426" s="331"/>
      <c r="Q426" s="331"/>
      <c r="R426" s="332"/>
      <c r="S426" s="333"/>
      <c r="T426" s="332"/>
      <c r="U426" s="333"/>
      <c r="V426" s="332"/>
      <c r="W426" s="333"/>
      <c r="X426" s="332"/>
      <c r="Y426" s="333"/>
      <c r="Z426" s="309">
        <f t="shared" si="160"/>
        <v>0</v>
      </c>
      <c r="AA426" s="310">
        <f t="shared" si="161"/>
        <v>0</v>
      </c>
      <c r="AB426" s="334"/>
      <c r="AC426" s="311">
        <f t="shared" si="154"/>
        <v>0</v>
      </c>
      <c r="AD426" s="312">
        <f t="shared" si="162"/>
        <v>0</v>
      </c>
      <c r="AE426" s="335"/>
      <c r="AF426" s="312">
        <f t="shared" si="163"/>
        <v>0</v>
      </c>
      <c r="AG426" s="326"/>
      <c r="AH426" s="313">
        <f t="shared" si="164"/>
        <v>0</v>
      </c>
      <c r="AI426" s="336"/>
      <c r="AJ426" s="313">
        <f t="shared" si="165"/>
        <v>0</v>
      </c>
      <c r="AK426" s="326"/>
      <c r="AL426" s="313">
        <f t="shared" si="166"/>
        <v>0</v>
      </c>
      <c r="AM426" s="345"/>
      <c r="AN426" s="313">
        <f t="shared" si="155"/>
        <v>0</v>
      </c>
      <c r="AO426" s="314">
        <f t="shared" si="167"/>
        <v>0</v>
      </c>
      <c r="AP426" s="315">
        <f>IF(OR(AND(B426="GRUP_A1",IF(IFERROR(MATCH(CONCATENATE("I",Tabel!$N$4),inst_performance,0),0)&gt;0,0,1)),B426="Grup_A5",B426="Grup_B1"),0,(AD426+AF426)*0.1)</f>
        <v>0</v>
      </c>
      <c r="AQ426" s="337"/>
      <c r="AR426" s="339"/>
      <c r="AS426" s="339"/>
      <c r="AT426" s="339"/>
      <c r="AU426" s="339"/>
      <c r="AV426" s="339"/>
      <c r="AW426" s="339"/>
      <c r="AX426" s="339"/>
      <c r="AY426" s="339"/>
      <c r="AZ426" s="339"/>
      <c r="BA426" s="339"/>
      <c r="BB426" s="339"/>
      <c r="BC426" s="339"/>
      <c r="BD426" s="339"/>
      <c r="BE426" s="339"/>
      <c r="BF426" s="339"/>
      <c r="BG426" s="315">
        <f t="shared" si="168"/>
        <v>0</v>
      </c>
      <c r="BH426" s="346">
        <f t="shared" si="169"/>
        <v>0</v>
      </c>
      <c r="BI426" s="315">
        <f t="shared" si="170"/>
        <v>0</v>
      </c>
      <c r="BJ426" s="341"/>
      <c r="BK426" s="315">
        <f t="shared" si="171"/>
        <v>0</v>
      </c>
      <c r="BL426" s="315">
        <f t="shared" si="172"/>
        <v>0</v>
      </c>
      <c r="BM426" s="340"/>
      <c r="BN426" s="342"/>
      <c r="BO426" s="343"/>
      <c r="BP426" s="340"/>
      <c r="BQ426" s="344"/>
      <c r="BR426" s="315">
        <f t="shared" si="173"/>
        <v>0</v>
      </c>
      <c r="BS426" s="344"/>
      <c r="BT426" s="344"/>
      <c r="BU426" s="344"/>
      <c r="BV426" s="344"/>
      <c r="BW426" s="315">
        <f t="shared" si="174"/>
        <v>0</v>
      </c>
      <c r="BX426" s="322"/>
      <c r="BY426" s="316"/>
    </row>
    <row r="427" spans="1:77" x14ac:dyDescent="0.25">
      <c r="A427" s="326"/>
      <c r="B427" s="307" t="str">
        <f t="shared" si="156"/>
        <v/>
      </c>
      <c r="C427" s="327"/>
      <c r="D427" s="307" t="str">
        <f t="shared" si="157"/>
        <v/>
      </c>
      <c r="E427" s="328"/>
      <c r="F427" s="329"/>
      <c r="G427" s="330" t="s">
        <v>86</v>
      </c>
      <c r="H427" s="308">
        <f t="shared" si="158"/>
        <v>0</v>
      </c>
      <c r="I427" s="323"/>
      <c r="J427" s="323"/>
      <c r="K427" s="309">
        <f t="shared" si="159"/>
        <v>0</v>
      </c>
      <c r="L427" s="328"/>
      <c r="M427" s="328"/>
      <c r="N427" s="328"/>
      <c r="O427" s="328"/>
      <c r="P427" s="331"/>
      <c r="Q427" s="331"/>
      <c r="R427" s="332"/>
      <c r="S427" s="333"/>
      <c r="T427" s="332"/>
      <c r="U427" s="333"/>
      <c r="V427" s="332"/>
      <c r="W427" s="333"/>
      <c r="X427" s="332"/>
      <c r="Y427" s="333"/>
      <c r="Z427" s="309">
        <f t="shared" si="160"/>
        <v>0</v>
      </c>
      <c r="AA427" s="310">
        <f t="shared" si="161"/>
        <v>0</v>
      </c>
      <c r="AB427" s="334"/>
      <c r="AC427" s="311">
        <f t="shared" si="154"/>
        <v>0</v>
      </c>
      <c r="AD427" s="312">
        <f t="shared" si="162"/>
        <v>0</v>
      </c>
      <c r="AE427" s="335"/>
      <c r="AF427" s="312">
        <f t="shared" si="163"/>
        <v>0</v>
      </c>
      <c r="AG427" s="326"/>
      <c r="AH427" s="313">
        <f t="shared" si="164"/>
        <v>0</v>
      </c>
      <c r="AI427" s="336"/>
      <c r="AJ427" s="313">
        <f t="shared" si="165"/>
        <v>0</v>
      </c>
      <c r="AK427" s="326"/>
      <c r="AL427" s="313">
        <f t="shared" si="166"/>
        <v>0</v>
      </c>
      <c r="AM427" s="345"/>
      <c r="AN427" s="313">
        <f t="shared" si="155"/>
        <v>0</v>
      </c>
      <c r="AO427" s="314">
        <f t="shared" si="167"/>
        <v>0</v>
      </c>
      <c r="AP427" s="315">
        <f>IF(OR(AND(B427="GRUP_A1",IF(IFERROR(MATCH(CONCATENATE("I",Tabel!$N$4),inst_performance,0),0)&gt;0,0,1)),B427="Grup_A5",B427="Grup_B1"),0,(AD427+AF427)*0.1)</f>
        <v>0</v>
      </c>
      <c r="AQ427" s="337"/>
      <c r="AR427" s="339"/>
      <c r="AS427" s="339"/>
      <c r="AT427" s="339"/>
      <c r="AU427" s="339"/>
      <c r="AV427" s="339"/>
      <c r="AW427" s="339"/>
      <c r="AX427" s="339"/>
      <c r="AY427" s="339"/>
      <c r="AZ427" s="339"/>
      <c r="BA427" s="339"/>
      <c r="BB427" s="339"/>
      <c r="BC427" s="339"/>
      <c r="BD427" s="339"/>
      <c r="BE427" s="339"/>
      <c r="BF427" s="339"/>
      <c r="BG427" s="315">
        <f t="shared" si="168"/>
        <v>0</v>
      </c>
      <c r="BH427" s="346">
        <f t="shared" si="169"/>
        <v>0</v>
      </c>
      <c r="BI427" s="315">
        <f t="shared" si="170"/>
        <v>0</v>
      </c>
      <c r="BJ427" s="341"/>
      <c r="BK427" s="315">
        <f t="shared" si="171"/>
        <v>0</v>
      </c>
      <c r="BL427" s="315">
        <f t="shared" si="172"/>
        <v>0</v>
      </c>
      <c r="BM427" s="340"/>
      <c r="BN427" s="342"/>
      <c r="BO427" s="343"/>
      <c r="BP427" s="340"/>
      <c r="BQ427" s="344"/>
      <c r="BR427" s="315">
        <f t="shared" si="173"/>
        <v>0</v>
      </c>
      <c r="BS427" s="344"/>
      <c r="BT427" s="344"/>
      <c r="BU427" s="344"/>
      <c r="BV427" s="344"/>
      <c r="BW427" s="315">
        <f t="shared" si="174"/>
        <v>0</v>
      </c>
      <c r="BX427" s="322"/>
      <c r="BY427" s="316"/>
    </row>
    <row r="428" spans="1:77" x14ac:dyDescent="0.25">
      <c r="A428" s="326"/>
      <c r="B428" s="307" t="str">
        <f t="shared" si="156"/>
        <v/>
      </c>
      <c r="C428" s="327"/>
      <c r="D428" s="307" t="str">
        <f t="shared" si="157"/>
        <v/>
      </c>
      <c r="E428" s="328"/>
      <c r="F428" s="329"/>
      <c r="G428" s="330" t="s">
        <v>86</v>
      </c>
      <c r="H428" s="308">
        <f t="shared" si="158"/>
        <v>0</v>
      </c>
      <c r="I428" s="323"/>
      <c r="J428" s="323"/>
      <c r="K428" s="309">
        <f t="shared" si="159"/>
        <v>0</v>
      </c>
      <c r="L428" s="328"/>
      <c r="M428" s="328"/>
      <c r="N428" s="328"/>
      <c r="O428" s="328"/>
      <c r="P428" s="331"/>
      <c r="Q428" s="331"/>
      <c r="R428" s="332"/>
      <c r="S428" s="333"/>
      <c r="T428" s="332"/>
      <c r="U428" s="333"/>
      <c r="V428" s="332"/>
      <c r="W428" s="333"/>
      <c r="X428" s="332"/>
      <c r="Y428" s="333"/>
      <c r="Z428" s="309">
        <f t="shared" si="160"/>
        <v>0</v>
      </c>
      <c r="AA428" s="310">
        <f t="shared" si="161"/>
        <v>0</v>
      </c>
      <c r="AB428" s="334"/>
      <c r="AC428" s="311">
        <f t="shared" si="154"/>
        <v>0</v>
      </c>
      <c r="AD428" s="312">
        <f t="shared" si="162"/>
        <v>0</v>
      </c>
      <c r="AE428" s="335"/>
      <c r="AF428" s="312">
        <f t="shared" si="163"/>
        <v>0</v>
      </c>
      <c r="AG428" s="326"/>
      <c r="AH428" s="313">
        <f t="shared" si="164"/>
        <v>0</v>
      </c>
      <c r="AI428" s="336"/>
      <c r="AJ428" s="313">
        <f t="shared" si="165"/>
        <v>0</v>
      </c>
      <c r="AK428" s="326"/>
      <c r="AL428" s="313">
        <f t="shared" si="166"/>
        <v>0</v>
      </c>
      <c r="AM428" s="345"/>
      <c r="AN428" s="313">
        <f t="shared" si="155"/>
        <v>0</v>
      </c>
      <c r="AO428" s="314">
        <f t="shared" si="167"/>
        <v>0</v>
      </c>
      <c r="AP428" s="315">
        <f>IF(OR(AND(B428="GRUP_A1",IF(IFERROR(MATCH(CONCATENATE("I",Tabel!$N$4),inst_performance,0),0)&gt;0,0,1)),B428="Grup_A5",B428="Grup_B1"),0,(AD428+AF428)*0.1)</f>
        <v>0</v>
      </c>
      <c r="AQ428" s="337"/>
      <c r="AR428" s="339"/>
      <c r="AS428" s="339"/>
      <c r="AT428" s="339"/>
      <c r="AU428" s="339"/>
      <c r="AV428" s="339"/>
      <c r="AW428" s="339"/>
      <c r="AX428" s="339"/>
      <c r="AY428" s="339"/>
      <c r="AZ428" s="339"/>
      <c r="BA428" s="339"/>
      <c r="BB428" s="339"/>
      <c r="BC428" s="339"/>
      <c r="BD428" s="339"/>
      <c r="BE428" s="339"/>
      <c r="BF428" s="339"/>
      <c r="BG428" s="315">
        <f t="shared" si="168"/>
        <v>0</v>
      </c>
      <c r="BH428" s="346">
        <f t="shared" si="169"/>
        <v>0</v>
      </c>
      <c r="BI428" s="315">
        <f t="shared" si="170"/>
        <v>0</v>
      </c>
      <c r="BJ428" s="341"/>
      <c r="BK428" s="315">
        <f t="shared" si="171"/>
        <v>0</v>
      </c>
      <c r="BL428" s="315">
        <f t="shared" si="172"/>
        <v>0</v>
      </c>
      <c r="BM428" s="340"/>
      <c r="BN428" s="342"/>
      <c r="BO428" s="343"/>
      <c r="BP428" s="340"/>
      <c r="BQ428" s="344"/>
      <c r="BR428" s="315">
        <f t="shared" si="173"/>
        <v>0</v>
      </c>
      <c r="BS428" s="344"/>
      <c r="BT428" s="344"/>
      <c r="BU428" s="344"/>
      <c r="BV428" s="344"/>
      <c r="BW428" s="315">
        <f t="shared" si="174"/>
        <v>0</v>
      </c>
      <c r="BX428" s="322"/>
      <c r="BY428" s="316"/>
    </row>
    <row r="429" spans="1:77" x14ac:dyDescent="0.25">
      <c r="A429" s="326"/>
      <c r="B429" s="307" t="str">
        <f t="shared" si="156"/>
        <v/>
      </c>
      <c r="C429" s="327"/>
      <c r="D429" s="307" t="str">
        <f t="shared" si="157"/>
        <v/>
      </c>
      <c r="E429" s="328"/>
      <c r="F429" s="329"/>
      <c r="G429" s="330" t="s">
        <v>86</v>
      </c>
      <c r="H429" s="308">
        <f t="shared" si="158"/>
        <v>0</v>
      </c>
      <c r="I429" s="323"/>
      <c r="J429" s="323"/>
      <c r="K429" s="309">
        <f t="shared" si="159"/>
        <v>0</v>
      </c>
      <c r="L429" s="328"/>
      <c r="M429" s="328"/>
      <c r="N429" s="328"/>
      <c r="O429" s="328"/>
      <c r="P429" s="331"/>
      <c r="Q429" s="331"/>
      <c r="R429" s="332"/>
      <c r="S429" s="333"/>
      <c r="T429" s="332"/>
      <c r="U429" s="333"/>
      <c r="V429" s="332"/>
      <c r="W429" s="333"/>
      <c r="X429" s="332"/>
      <c r="Y429" s="333"/>
      <c r="Z429" s="309">
        <f t="shared" si="160"/>
        <v>0</v>
      </c>
      <c r="AA429" s="310">
        <f t="shared" si="161"/>
        <v>0</v>
      </c>
      <c r="AB429" s="334"/>
      <c r="AC429" s="311">
        <f t="shared" si="154"/>
        <v>0</v>
      </c>
      <c r="AD429" s="312">
        <f t="shared" si="162"/>
        <v>0</v>
      </c>
      <c r="AE429" s="335"/>
      <c r="AF429" s="312">
        <f t="shared" si="163"/>
        <v>0</v>
      </c>
      <c r="AG429" s="326"/>
      <c r="AH429" s="313">
        <f t="shared" si="164"/>
        <v>0</v>
      </c>
      <c r="AI429" s="336"/>
      <c r="AJ429" s="313">
        <f t="shared" si="165"/>
        <v>0</v>
      </c>
      <c r="AK429" s="326"/>
      <c r="AL429" s="313">
        <f t="shared" si="166"/>
        <v>0</v>
      </c>
      <c r="AM429" s="345"/>
      <c r="AN429" s="313">
        <f t="shared" si="155"/>
        <v>0</v>
      </c>
      <c r="AO429" s="314">
        <f t="shared" si="167"/>
        <v>0</v>
      </c>
      <c r="AP429" s="315">
        <f>IF(OR(AND(B429="GRUP_A1",IF(IFERROR(MATCH(CONCATENATE("I",Tabel!$N$4),inst_performance,0),0)&gt;0,0,1)),B429="Grup_A5",B429="Grup_B1"),0,(AD429+AF429)*0.1)</f>
        <v>0</v>
      </c>
      <c r="AQ429" s="337"/>
      <c r="AR429" s="339"/>
      <c r="AS429" s="339"/>
      <c r="AT429" s="339"/>
      <c r="AU429" s="339"/>
      <c r="AV429" s="339"/>
      <c r="AW429" s="339"/>
      <c r="AX429" s="339"/>
      <c r="AY429" s="339"/>
      <c r="AZ429" s="339"/>
      <c r="BA429" s="339"/>
      <c r="BB429" s="339"/>
      <c r="BC429" s="339"/>
      <c r="BD429" s="339"/>
      <c r="BE429" s="339"/>
      <c r="BF429" s="339"/>
      <c r="BG429" s="315">
        <f t="shared" si="168"/>
        <v>0</v>
      </c>
      <c r="BH429" s="346">
        <f t="shared" si="169"/>
        <v>0</v>
      </c>
      <c r="BI429" s="315">
        <f t="shared" si="170"/>
        <v>0</v>
      </c>
      <c r="BJ429" s="341"/>
      <c r="BK429" s="315">
        <f t="shared" si="171"/>
        <v>0</v>
      </c>
      <c r="BL429" s="315">
        <f t="shared" si="172"/>
        <v>0</v>
      </c>
      <c r="BM429" s="340"/>
      <c r="BN429" s="342"/>
      <c r="BO429" s="343"/>
      <c r="BP429" s="340"/>
      <c r="BQ429" s="344"/>
      <c r="BR429" s="315">
        <f t="shared" si="173"/>
        <v>0</v>
      </c>
      <c r="BS429" s="344"/>
      <c r="BT429" s="344"/>
      <c r="BU429" s="344"/>
      <c r="BV429" s="344"/>
      <c r="BW429" s="315">
        <f t="shared" si="174"/>
        <v>0</v>
      </c>
      <c r="BX429" s="322"/>
      <c r="BY429" s="316"/>
    </row>
    <row r="430" spans="1:77" x14ac:dyDescent="0.25">
      <c r="A430" s="326"/>
      <c r="B430" s="307" t="str">
        <f t="shared" si="156"/>
        <v/>
      </c>
      <c r="C430" s="327"/>
      <c r="D430" s="307" t="str">
        <f t="shared" si="157"/>
        <v/>
      </c>
      <c r="E430" s="328"/>
      <c r="F430" s="329"/>
      <c r="G430" s="330" t="s">
        <v>86</v>
      </c>
      <c r="H430" s="308">
        <f t="shared" si="158"/>
        <v>0</v>
      </c>
      <c r="I430" s="323"/>
      <c r="J430" s="323"/>
      <c r="K430" s="309">
        <f t="shared" si="159"/>
        <v>0</v>
      </c>
      <c r="L430" s="328"/>
      <c r="M430" s="328"/>
      <c r="N430" s="328"/>
      <c r="O430" s="328"/>
      <c r="P430" s="331"/>
      <c r="Q430" s="331"/>
      <c r="R430" s="332"/>
      <c r="S430" s="333"/>
      <c r="T430" s="332"/>
      <c r="U430" s="333"/>
      <c r="V430" s="332"/>
      <c r="W430" s="333"/>
      <c r="X430" s="332"/>
      <c r="Y430" s="333"/>
      <c r="Z430" s="309">
        <f t="shared" si="160"/>
        <v>0</v>
      </c>
      <c r="AA430" s="310">
        <f t="shared" si="161"/>
        <v>0</v>
      </c>
      <c r="AB430" s="334"/>
      <c r="AC430" s="311">
        <f t="shared" si="154"/>
        <v>0</v>
      </c>
      <c r="AD430" s="312">
        <f t="shared" si="162"/>
        <v>0</v>
      </c>
      <c r="AE430" s="335"/>
      <c r="AF430" s="312">
        <f t="shared" si="163"/>
        <v>0</v>
      </c>
      <c r="AG430" s="326"/>
      <c r="AH430" s="313">
        <f t="shared" si="164"/>
        <v>0</v>
      </c>
      <c r="AI430" s="336"/>
      <c r="AJ430" s="313">
        <f t="shared" si="165"/>
        <v>0</v>
      </c>
      <c r="AK430" s="326"/>
      <c r="AL430" s="313">
        <f t="shared" si="166"/>
        <v>0</v>
      </c>
      <c r="AM430" s="345"/>
      <c r="AN430" s="313">
        <f t="shared" si="155"/>
        <v>0</v>
      </c>
      <c r="AO430" s="314">
        <f t="shared" si="167"/>
        <v>0</v>
      </c>
      <c r="AP430" s="315">
        <f>IF(OR(AND(B430="GRUP_A1",IF(IFERROR(MATCH(CONCATENATE("I",Tabel!$N$4),inst_performance,0),0)&gt;0,0,1)),B430="Grup_A5",B430="Grup_B1"),0,(AD430+AF430)*0.1)</f>
        <v>0</v>
      </c>
      <c r="AQ430" s="337"/>
      <c r="AR430" s="339"/>
      <c r="AS430" s="339"/>
      <c r="AT430" s="339"/>
      <c r="AU430" s="339"/>
      <c r="AV430" s="339"/>
      <c r="AW430" s="339"/>
      <c r="AX430" s="339"/>
      <c r="AY430" s="339"/>
      <c r="AZ430" s="339"/>
      <c r="BA430" s="339"/>
      <c r="BB430" s="339"/>
      <c r="BC430" s="339"/>
      <c r="BD430" s="339"/>
      <c r="BE430" s="339"/>
      <c r="BF430" s="339"/>
      <c r="BG430" s="315">
        <f t="shared" si="168"/>
        <v>0</v>
      </c>
      <c r="BH430" s="346">
        <f t="shared" si="169"/>
        <v>0</v>
      </c>
      <c r="BI430" s="315">
        <f t="shared" si="170"/>
        <v>0</v>
      </c>
      <c r="BJ430" s="341"/>
      <c r="BK430" s="315">
        <f t="shared" si="171"/>
        <v>0</v>
      </c>
      <c r="BL430" s="315">
        <f t="shared" si="172"/>
        <v>0</v>
      </c>
      <c r="BM430" s="340"/>
      <c r="BN430" s="342"/>
      <c r="BO430" s="343"/>
      <c r="BP430" s="340"/>
      <c r="BQ430" s="344"/>
      <c r="BR430" s="315">
        <f t="shared" si="173"/>
        <v>0</v>
      </c>
      <c r="BS430" s="344"/>
      <c r="BT430" s="344"/>
      <c r="BU430" s="344"/>
      <c r="BV430" s="344"/>
      <c r="BW430" s="315">
        <f t="shared" si="174"/>
        <v>0</v>
      </c>
      <c r="BX430" s="322"/>
      <c r="BY430" s="316"/>
    </row>
    <row r="431" spans="1:77" x14ac:dyDescent="0.25">
      <c r="A431" s="326"/>
      <c r="B431" s="307" t="str">
        <f t="shared" si="156"/>
        <v/>
      </c>
      <c r="C431" s="327"/>
      <c r="D431" s="307" t="str">
        <f t="shared" si="157"/>
        <v/>
      </c>
      <c r="E431" s="328"/>
      <c r="F431" s="329"/>
      <c r="G431" s="330" t="s">
        <v>86</v>
      </c>
      <c r="H431" s="308">
        <f t="shared" si="158"/>
        <v>0</v>
      </c>
      <c r="I431" s="323"/>
      <c r="J431" s="323"/>
      <c r="K431" s="309">
        <f t="shared" si="159"/>
        <v>0</v>
      </c>
      <c r="L431" s="328"/>
      <c r="M431" s="328"/>
      <c r="N431" s="328"/>
      <c r="O431" s="328"/>
      <c r="P431" s="331"/>
      <c r="Q431" s="331"/>
      <c r="R431" s="332"/>
      <c r="S431" s="333"/>
      <c r="T431" s="332"/>
      <c r="U431" s="333"/>
      <c r="V431" s="332"/>
      <c r="W431" s="333"/>
      <c r="X431" s="332"/>
      <c r="Y431" s="333"/>
      <c r="Z431" s="309">
        <f t="shared" si="160"/>
        <v>0</v>
      </c>
      <c r="AA431" s="310">
        <f t="shared" si="161"/>
        <v>0</v>
      </c>
      <c r="AB431" s="334"/>
      <c r="AC431" s="311">
        <f t="shared" si="154"/>
        <v>0</v>
      </c>
      <c r="AD431" s="312">
        <f t="shared" si="162"/>
        <v>0</v>
      </c>
      <c r="AE431" s="335"/>
      <c r="AF431" s="312">
        <f t="shared" si="163"/>
        <v>0</v>
      </c>
      <c r="AG431" s="326"/>
      <c r="AH431" s="313">
        <f t="shared" si="164"/>
        <v>0</v>
      </c>
      <c r="AI431" s="336"/>
      <c r="AJ431" s="313">
        <f t="shared" si="165"/>
        <v>0</v>
      </c>
      <c r="AK431" s="326"/>
      <c r="AL431" s="313">
        <f t="shared" si="166"/>
        <v>0</v>
      </c>
      <c r="AM431" s="345"/>
      <c r="AN431" s="313">
        <f t="shared" si="155"/>
        <v>0</v>
      </c>
      <c r="AO431" s="314">
        <f t="shared" si="167"/>
        <v>0</v>
      </c>
      <c r="AP431" s="315">
        <f>IF(OR(AND(B431="GRUP_A1",IF(IFERROR(MATCH(CONCATENATE("I",Tabel!$N$4),inst_performance,0),0)&gt;0,0,1)),B431="Grup_A5",B431="Grup_B1"),0,(AD431+AF431)*0.1)</f>
        <v>0</v>
      </c>
      <c r="AQ431" s="337"/>
      <c r="AR431" s="339"/>
      <c r="AS431" s="339"/>
      <c r="AT431" s="339"/>
      <c r="AU431" s="339"/>
      <c r="AV431" s="339"/>
      <c r="AW431" s="339"/>
      <c r="AX431" s="339"/>
      <c r="AY431" s="339"/>
      <c r="AZ431" s="339"/>
      <c r="BA431" s="339"/>
      <c r="BB431" s="339"/>
      <c r="BC431" s="339"/>
      <c r="BD431" s="339"/>
      <c r="BE431" s="339"/>
      <c r="BF431" s="339"/>
      <c r="BG431" s="315">
        <f t="shared" si="168"/>
        <v>0</v>
      </c>
      <c r="BH431" s="346">
        <f t="shared" si="169"/>
        <v>0</v>
      </c>
      <c r="BI431" s="315">
        <f t="shared" si="170"/>
        <v>0</v>
      </c>
      <c r="BJ431" s="341"/>
      <c r="BK431" s="315">
        <f t="shared" si="171"/>
        <v>0</v>
      </c>
      <c r="BL431" s="315">
        <f t="shared" si="172"/>
        <v>0</v>
      </c>
      <c r="BM431" s="340"/>
      <c r="BN431" s="342"/>
      <c r="BO431" s="343"/>
      <c r="BP431" s="340"/>
      <c r="BQ431" s="344"/>
      <c r="BR431" s="315">
        <f t="shared" si="173"/>
        <v>0</v>
      </c>
      <c r="BS431" s="344"/>
      <c r="BT431" s="344"/>
      <c r="BU431" s="344"/>
      <c r="BV431" s="344"/>
      <c r="BW431" s="315">
        <f t="shared" si="174"/>
        <v>0</v>
      </c>
      <c r="BX431" s="322"/>
      <c r="BY431" s="316"/>
    </row>
    <row r="432" spans="1:77" x14ac:dyDescent="0.25">
      <c r="A432" s="326"/>
      <c r="B432" s="307" t="str">
        <f t="shared" si="156"/>
        <v/>
      </c>
      <c r="C432" s="327"/>
      <c r="D432" s="307" t="str">
        <f t="shared" si="157"/>
        <v/>
      </c>
      <c r="E432" s="328"/>
      <c r="F432" s="329"/>
      <c r="G432" s="330" t="s">
        <v>86</v>
      </c>
      <c r="H432" s="308">
        <f t="shared" si="158"/>
        <v>0</v>
      </c>
      <c r="I432" s="323"/>
      <c r="J432" s="323"/>
      <c r="K432" s="309">
        <f t="shared" si="159"/>
        <v>0</v>
      </c>
      <c r="L432" s="328"/>
      <c r="M432" s="328"/>
      <c r="N432" s="328"/>
      <c r="O432" s="328"/>
      <c r="P432" s="331"/>
      <c r="Q432" s="331"/>
      <c r="R432" s="332"/>
      <c r="S432" s="333"/>
      <c r="T432" s="332"/>
      <c r="U432" s="333"/>
      <c r="V432" s="332"/>
      <c r="W432" s="333"/>
      <c r="X432" s="332"/>
      <c r="Y432" s="333"/>
      <c r="Z432" s="309">
        <f t="shared" si="160"/>
        <v>0</v>
      </c>
      <c r="AA432" s="310">
        <f t="shared" si="161"/>
        <v>0</v>
      </c>
      <c r="AB432" s="334"/>
      <c r="AC432" s="311">
        <f t="shared" si="154"/>
        <v>0</v>
      </c>
      <c r="AD432" s="312">
        <f t="shared" si="162"/>
        <v>0</v>
      </c>
      <c r="AE432" s="335"/>
      <c r="AF432" s="312">
        <f t="shared" si="163"/>
        <v>0</v>
      </c>
      <c r="AG432" s="326"/>
      <c r="AH432" s="313">
        <f t="shared" si="164"/>
        <v>0</v>
      </c>
      <c r="AI432" s="336"/>
      <c r="AJ432" s="313">
        <f t="shared" si="165"/>
        <v>0</v>
      </c>
      <c r="AK432" s="326"/>
      <c r="AL432" s="313">
        <f t="shared" si="166"/>
        <v>0</v>
      </c>
      <c r="AM432" s="345"/>
      <c r="AN432" s="313">
        <f t="shared" si="155"/>
        <v>0</v>
      </c>
      <c r="AO432" s="314">
        <f t="shared" si="167"/>
        <v>0</v>
      </c>
      <c r="AP432" s="315">
        <f>IF(OR(AND(B432="GRUP_A1",IF(IFERROR(MATCH(CONCATENATE("I",Tabel!$N$4),inst_performance,0),0)&gt;0,0,1)),B432="Grup_A5",B432="Grup_B1"),0,(AD432+AF432)*0.1)</f>
        <v>0</v>
      </c>
      <c r="AQ432" s="337"/>
      <c r="AR432" s="339"/>
      <c r="AS432" s="339"/>
      <c r="AT432" s="339"/>
      <c r="AU432" s="339"/>
      <c r="AV432" s="339"/>
      <c r="AW432" s="339"/>
      <c r="AX432" s="339"/>
      <c r="AY432" s="339"/>
      <c r="AZ432" s="339"/>
      <c r="BA432" s="339"/>
      <c r="BB432" s="339"/>
      <c r="BC432" s="339"/>
      <c r="BD432" s="339"/>
      <c r="BE432" s="339"/>
      <c r="BF432" s="339"/>
      <c r="BG432" s="315">
        <f t="shared" si="168"/>
        <v>0</v>
      </c>
      <c r="BH432" s="346">
        <f t="shared" si="169"/>
        <v>0</v>
      </c>
      <c r="BI432" s="315">
        <f t="shared" si="170"/>
        <v>0</v>
      </c>
      <c r="BJ432" s="341"/>
      <c r="BK432" s="315">
        <f t="shared" si="171"/>
        <v>0</v>
      </c>
      <c r="BL432" s="315">
        <f t="shared" si="172"/>
        <v>0</v>
      </c>
      <c r="BM432" s="340"/>
      <c r="BN432" s="342"/>
      <c r="BO432" s="343"/>
      <c r="BP432" s="340"/>
      <c r="BQ432" s="344"/>
      <c r="BR432" s="315">
        <f t="shared" si="173"/>
        <v>0</v>
      </c>
      <c r="BS432" s="344"/>
      <c r="BT432" s="344"/>
      <c r="BU432" s="344"/>
      <c r="BV432" s="344"/>
      <c r="BW432" s="315">
        <f t="shared" si="174"/>
        <v>0</v>
      </c>
      <c r="BX432" s="322"/>
      <c r="BY432" s="316"/>
    </row>
    <row r="433" spans="1:77" x14ac:dyDescent="0.25">
      <c r="A433" s="326"/>
      <c r="B433" s="307" t="str">
        <f t="shared" si="156"/>
        <v/>
      </c>
      <c r="C433" s="327"/>
      <c r="D433" s="307" t="str">
        <f t="shared" si="157"/>
        <v/>
      </c>
      <c r="E433" s="328"/>
      <c r="F433" s="329"/>
      <c r="G433" s="330" t="s">
        <v>86</v>
      </c>
      <c r="H433" s="308">
        <f t="shared" si="158"/>
        <v>0</v>
      </c>
      <c r="I433" s="323"/>
      <c r="J433" s="323"/>
      <c r="K433" s="309">
        <f t="shared" si="159"/>
        <v>0</v>
      </c>
      <c r="L433" s="328"/>
      <c r="M433" s="328"/>
      <c r="N433" s="328"/>
      <c r="O433" s="328"/>
      <c r="P433" s="331"/>
      <c r="Q433" s="331"/>
      <c r="R433" s="332"/>
      <c r="S433" s="333"/>
      <c r="T433" s="332"/>
      <c r="U433" s="333"/>
      <c r="V433" s="332"/>
      <c r="W433" s="333"/>
      <c r="X433" s="332"/>
      <c r="Y433" s="333"/>
      <c r="Z433" s="309">
        <f t="shared" si="160"/>
        <v>0</v>
      </c>
      <c r="AA433" s="310">
        <f t="shared" si="161"/>
        <v>0</v>
      </c>
      <c r="AB433" s="334"/>
      <c r="AC433" s="311">
        <f t="shared" si="154"/>
        <v>0</v>
      </c>
      <c r="AD433" s="312">
        <f t="shared" si="162"/>
        <v>0</v>
      </c>
      <c r="AE433" s="335"/>
      <c r="AF433" s="312">
        <f t="shared" si="163"/>
        <v>0</v>
      </c>
      <c r="AG433" s="326"/>
      <c r="AH433" s="313">
        <f t="shared" si="164"/>
        <v>0</v>
      </c>
      <c r="AI433" s="336"/>
      <c r="AJ433" s="313">
        <f t="shared" si="165"/>
        <v>0</v>
      </c>
      <c r="AK433" s="326"/>
      <c r="AL433" s="313">
        <f t="shared" si="166"/>
        <v>0</v>
      </c>
      <c r="AM433" s="345"/>
      <c r="AN433" s="313">
        <f t="shared" si="155"/>
        <v>0</v>
      </c>
      <c r="AO433" s="314">
        <f t="shared" si="167"/>
        <v>0</v>
      </c>
      <c r="AP433" s="315">
        <f>IF(OR(AND(B433="GRUP_A1",IF(IFERROR(MATCH(CONCATENATE("I",Tabel!$N$4),inst_performance,0),0)&gt;0,0,1)),B433="Grup_A5",B433="Grup_B1"),0,(AD433+AF433)*0.1)</f>
        <v>0</v>
      </c>
      <c r="AQ433" s="337"/>
      <c r="AR433" s="339"/>
      <c r="AS433" s="339"/>
      <c r="AT433" s="339"/>
      <c r="AU433" s="339"/>
      <c r="AV433" s="339"/>
      <c r="AW433" s="339"/>
      <c r="AX433" s="339"/>
      <c r="AY433" s="339"/>
      <c r="AZ433" s="339"/>
      <c r="BA433" s="339"/>
      <c r="BB433" s="339"/>
      <c r="BC433" s="339"/>
      <c r="BD433" s="339"/>
      <c r="BE433" s="339"/>
      <c r="BF433" s="339"/>
      <c r="BG433" s="315">
        <f t="shared" si="168"/>
        <v>0</v>
      </c>
      <c r="BH433" s="346">
        <f t="shared" si="169"/>
        <v>0</v>
      </c>
      <c r="BI433" s="315">
        <f t="shared" si="170"/>
        <v>0</v>
      </c>
      <c r="BJ433" s="341"/>
      <c r="BK433" s="315">
        <f t="shared" si="171"/>
        <v>0</v>
      </c>
      <c r="BL433" s="315">
        <f t="shared" si="172"/>
        <v>0</v>
      </c>
      <c r="BM433" s="340"/>
      <c r="BN433" s="342"/>
      <c r="BO433" s="343"/>
      <c r="BP433" s="340"/>
      <c r="BQ433" s="344"/>
      <c r="BR433" s="315">
        <f t="shared" si="173"/>
        <v>0</v>
      </c>
      <c r="BS433" s="344"/>
      <c r="BT433" s="344"/>
      <c r="BU433" s="344"/>
      <c r="BV433" s="344"/>
      <c r="BW433" s="315">
        <f t="shared" si="174"/>
        <v>0</v>
      </c>
      <c r="BX433" s="322"/>
      <c r="BY433" s="316"/>
    </row>
    <row r="434" spans="1:77" x14ac:dyDescent="0.25">
      <c r="A434" s="326"/>
      <c r="B434" s="307" t="str">
        <f t="shared" si="156"/>
        <v/>
      </c>
      <c r="C434" s="327"/>
      <c r="D434" s="307" t="str">
        <f t="shared" si="157"/>
        <v/>
      </c>
      <c r="E434" s="328"/>
      <c r="F434" s="329"/>
      <c r="G434" s="330" t="s">
        <v>86</v>
      </c>
      <c r="H434" s="308">
        <f t="shared" si="158"/>
        <v>0</v>
      </c>
      <c r="I434" s="323"/>
      <c r="J434" s="323"/>
      <c r="K434" s="309">
        <f t="shared" si="159"/>
        <v>0</v>
      </c>
      <c r="L434" s="328"/>
      <c r="M434" s="328"/>
      <c r="N434" s="328"/>
      <c r="O434" s="328"/>
      <c r="P434" s="331"/>
      <c r="Q434" s="331"/>
      <c r="R434" s="332"/>
      <c r="S434" s="333"/>
      <c r="T434" s="332"/>
      <c r="U434" s="333"/>
      <c r="V434" s="332"/>
      <c r="W434" s="333"/>
      <c r="X434" s="332"/>
      <c r="Y434" s="333"/>
      <c r="Z434" s="309">
        <f t="shared" si="160"/>
        <v>0</v>
      </c>
      <c r="AA434" s="310">
        <f t="shared" si="161"/>
        <v>0</v>
      </c>
      <c r="AB434" s="334"/>
      <c r="AC434" s="311">
        <f t="shared" si="154"/>
        <v>0</v>
      </c>
      <c r="AD434" s="312">
        <f t="shared" si="162"/>
        <v>0</v>
      </c>
      <c r="AE434" s="335"/>
      <c r="AF434" s="312">
        <f t="shared" si="163"/>
        <v>0</v>
      </c>
      <c r="AG434" s="326"/>
      <c r="AH434" s="313">
        <f t="shared" si="164"/>
        <v>0</v>
      </c>
      <c r="AI434" s="336"/>
      <c r="AJ434" s="313">
        <f t="shared" si="165"/>
        <v>0</v>
      </c>
      <c r="AK434" s="326"/>
      <c r="AL434" s="313">
        <f t="shared" si="166"/>
        <v>0</v>
      </c>
      <c r="AM434" s="345"/>
      <c r="AN434" s="313">
        <f t="shared" si="155"/>
        <v>0</v>
      </c>
      <c r="AO434" s="314">
        <f t="shared" si="167"/>
        <v>0</v>
      </c>
      <c r="AP434" s="315">
        <f>IF(OR(AND(B434="GRUP_A1",IF(IFERROR(MATCH(CONCATENATE("I",Tabel!$N$4),inst_performance,0),0)&gt;0,0,1)),B434="Grup_A5",B434="Grup_B1"),0,(AD434+AF434)*0.1)</f>
        <v>0</v>
      </c>
      <c r="AQ434" s="337"/>
      <c r="AR434" s="339"/>
      <c r="AS434" s="339"/>
      <c r="AT434" s="339"/>
      <c r="AU434" s="339"/>
      <c r="AV434" s="339"/>
      <c r="AW434" s="339"/>
      <c r="AX434" s="339"/>
      <c r="AY434" s="339"/>
      <c r="AZ434" s="339"/>
      <c r="BA434" s="339"/>
      <c r="BB434" s="339"/>
      <c r="BC434" s="339"/>
      <c r="BD434" s="339"/>
      <c r="BE434" s="339"/>
      <c r="BF434" s="339"/>
      <c r="BG434" s="315">
        <f t="shared" si="168"/>
        <v>0</v>
      </c>
      <c r="BH434" s="346">
        <f t="shared" si="169"/>
        <v>0</v>
      </c>
      <c r="BI434" s="315">
        <f t="shared" si="170"/>
        <v>0</v>
      </c>
      <c r="BJ434" s="341"/>
      <c r="BK434" s="315">
        <f t="shared" si="171"/>
        <v>0</v>
      </c>
      <c r="BL434" s="315">
        <f t="shared" si="172"/>
        <v>0</v>
      </c>
      <c r="BM434" s="340"/>
      <c r="BN434" s="342"/>
      <c r="BO434" s="343"/>
      <c r="BP434" s="340"/>
      <c r="BQ434" s="344"/>
      <c r="BR434" s="315">
        <f t="shared" si="173"/>
        <v>0</v>
      </c>
      <c r="BS434" s="344"/>
      <c r="BT434" s="344"/>
      <c r="BU434" s="344"/>
      <c r="BV434" s="344"/>
      <c r="BW434" s="315">
        <f t="shared" si="174"/>
        <v>0</v>
      </c>
      <c r="BX434" s="322"/>
      <c r="BY434" s="316"/>
    </row>
    <row r="435" spans="1:77" x14ac:dyDescent="0.25">
      <c r="A435" s="326"/>
      <c r="B435" s="307" t="str">
        <f t="shared" si="156"/>
        <v/>
      </c>
      <c r="C435" s="327"/>
      <c r="D435" s="307" t="str">
        <f t="shared" si="157"/>
        <v/>
      </c>
      <c r="E435" s="328"/>
      <c r="F435" s="329"/>
      <c r="G435" s="330" t="s">
        <v>86</v>
      </c>
      <c r="H435" s="308">
        <f t="shared" si="158"/>
        <v>0</v>
      </c>
      <c r="I435" s="323"/>
      <c r="J435" s="323"/>
      <c r="K435" s="309">
        <f t="shared" si="159"/>
        <v>0</v>
      </c>
      <c r="L435" s="328"/>
      <c r="M435" s="328"/>
      <c r="N435" s="328"/>
      <c r="O435" s="328"/>
      <c r="P435" s="331"/>
      <c r="Q435" s="331"/>
      <c r="R435" s="332"/>
      <c r="S435" s="333"/>
      <c r="T435" s="332"/>
      <c r="U435" s="333"/>
      <c r="V435" s="332"/>
      <c r="W435" s="333"/>
      <c r="X435" s="332"/>
      <c r="Y435" s="333"/>
      <c r="Z435" s="309">
        <f t="shared" si="160"/>
        <v>0</v>
      </c>
      <c r="AA435" s="310">
        <f t="shared" si="161"/>
        <v>0</v>
      </c>
      <c r="AB435" s="334"/>
      <c r="AC435" s="311">
        <f t="shared" si="154"/>
        <v>0</v>
      </c>
      <c r="AD435" s="312">
        <f t="shared" si="162"/>
        <v>0</v>
      </c>
      <c r="AE435" s="335"/>
      <c r="AF435" s="312">
        <f t="shared" si="163"/>
        <v>0</v>
      </c>
      <c r="AG435" s="326"/>
      <c r="AH435" s="313">
        <f t="shared" si="164"/>
        <v>0</v>
      </c>
      <c r="AI435" s="336"/>
      <c r="AJ435" s="313">
        <f t="shared" si="165"/>
        <v>0</v>
      </c>
      <c r="AK435" s="326"/>
      <c r="AL435" s="313">
        <f t="shared" si="166"/>
        <v>0</v>
      </c>
      <c r="AM435" s="345"/>
      <c r="AN435" s="313">
        <f t="shared" si="155"/>
        <v>0</v>
      </c>
      <c r="AO435" s="314">
        <f t="shared" si="167"/>
        <v>0</v>
      </c>
      <c r="AP435" s="315">
        <f>IF(OR(AND(B435="GRUP_A1",IF(IFERROR(MATCH(CONCATENATE("I",Tabel!$N$4),inst_performance,0),0)&gt;0,0,1)),B435="Grup_A5",B435="Grup_B1"),0,(AD435+AF435)*0.1)</f>
        <v>0</v>
      </c>
      <c r="AQ435" s="337"/>
      <c r="AR435" s="339"/>
      <c r="AS435" s="339"/>
      <c r="AT435" s="339"/>
      <c r="AU435" s="339"/>
      <c r="AV435" s="339"/>
      <c r="AW435" s="339"/>
      <c r="AX435" s="339"/>
      <c r="AY435" s="339"/>
      <c r="AZ435" s="339"/>
      <c r="BA435" s="339"/>
      <c r="BB435" s="339"/>
      <c r="BC435" s="339"/>
      <c r="BD435" s="339"/>
      <c r="BE435" s="339"/>
      <c r="BF435" s="339"/>
      <c r="BG435" s="315">
        <f t="shared" si="168"/>
        <v>0</v>
      </c>
      <c r="BH435" s="346">
        <f t="shared" si="169"/>
        <v>0</v>
      </c>
      <c r="BI435" s="315">
        <f t="shared" si="170"/>
        <v>0</v>
      </c>
      <c r="BJ435" s="341"/>
      <c r="BK435" s="315">
        <f t="shared" si="171"/>
        <v>0</v>
      </c>
      <c r="BL435" s="315">
        <f t="shared" si="172"/>
        <v>0</v>
      </c>
      <c r="BM435" s="340"/>
      <c r="BN435" s="342"/>
      <c r="BO435" s="343"/>
      <c r="BP435" s="340"/>
      <c r="BQ435" s="344"/>
      <c r="BR435" s="315">
        <f t="shared" si="173"/>
        <v>0</v>
      </c>
      <c r="BS435" s="344"/>
      <c r="BT435" s="344"/>
      <c r="BU435" s="344"/>
      <c r="BV435" s="344"/>
      <c r="BW435" s="315">
        <f t="shared" si="174"/>
        <v>0</v>
      </c>
      <c r="BX435" s="322"/>
      <c r="BY435" s="316"/>
    </row>
    <row r="436" spans="1:77" x14ac:dyDescent="0.25">
      <c r="A436" s="326"/>
      <c r="B436" s="307" t="str">
        <f t="shared" si="156"/>
        <v/>
      </c>
      <c r="C436" s="327"/>
      <c r="D436" s="307" t="str">
        <f t="shared" si="157"/>
        <v/>
      </c>
      <c r="E436" s="328"/>
      <c r="F436" s="329"/>
      <c r="G436" s="330" t="s">
        <v>86</v>
      </c>
      <c r="H436" s="308">
        <f t="shared" si="158"/>
        <v>0</v>
      </c>
      <c r="I436" s="323"/>
      <c r="J436" s="323"/>
      <c r="K436" s="309">
        <f t="shared" si="159"/>
        <v>0</v>
      </c>
      <c r="L436" s="328"/>
      <c r="M436" s="328"/>
      <c r="N436" s="328"/>
      <c r="O436" s="328"/>
      <c r="P436" s="331"/>
      <c r="Q436" s="331"/>
      <c r="R436" s="332"/>
      <c r="S436" s="333"/>
      <c r="T436" s="332"/>
      <c r="U436" s="333"/>
      <c r="V436" s="332"/>
      <c r="W436" s="333"/>
      <c r="X436" s="332"/>
      <c r="Y436" s="333"/>
      <c r="Z436" s="309">
        <f t="shared" si="160"/>
        <v>0</v>
      </c>
      <c r="AA436" s="310">
        <f t="shared" si="161"/>
        <v>0</v>
      </c>
      <c r="AB436" s="334"/>
      <c r="AC436" s="311">
        <f t="shared" si="154"/>
        <v>0</v>
      </c>
      <c r="AD436" s="312">
        <f t="shared" si="162"/>
        <v>0</v>
      </c>
      <c r="AE436" s="335"/>
      <c r="AF436" s="312">
        <f t="shared" si="163"/>
        <v>0</v>
      </c>
      <c r="AG436" s="326"/>
      <c r="AH436" s="313">
        <f t="shared" si="164"/>
        <v>0</v>
      </c>
      <c r="AI436" s="336"/>
      <c r="AJ436" s="313">
        <f t="shared" si="165"/>
        <v>0</v>
      </c>
      <c r="AK436" s="326"/>
      <c r="AL436" s="313">
        <f t="shared" si="166"/>
        <v>0</v>
      </c>
      <c r="AM436" s="345"/>
      <c r="AN436" s="313">
        <f t="shared" si="155"/>
        <v>0</v>
      </c>
      <c r="AO436" s="314">
        <f t="shared" si="167"/>
        <v>0</v>
      </c>
      <c r="AP436" s="315">
        <f>IF(OR(AND(B436="GRUP_A1",IF(IFERROR(MATCH(CONCATENATE("I",Tabel!$N$4),inst_performance,0),0)&gt;0,0,1)),B436="Grup_A5",B436="Grup_B1"),0,(AD436+AF436)*0.1)</f>
        <v>0</v>
      </c>
      <c r="AQ436" s="337"/>
      <c r="AR436" s="339"/>
      <c r="AS436" s="339"/>
      <c r="AT436" s="339"/>
      <c r="AU436" s="339"/>
      <c r="AV436" s="339"/>
      <c r="AW436" s="339"/>
      <c r="AX436" s="339"/>
      <c r="AY436" s="339"/>
      <c r="AZ436" s="339"/>
      <c r="BA436" s="339"/>
      <c r="BB436" s="339"/>
      <c r="BC436" s="339"/>
      <c r="BD436" s="339"/>
      <c r="BE436" s="339"/>
      <c r="BF436" s="339"/>
      <c r="BG436" s="315">
        <f t="shared" si="168"/>
        <v>0</v>
      </c>
      <c r="BH436" s="346">
        <f t="shared" si="169"/>
        <v>0</v>
      </c>
      <c r="BI436" s="315">
        <f t="shared" si="170"/>
        <v>0</v>
      </c>
      <c r="BJ436" s="341"/>
      <c r="BK436" s="315">
        <f t="shared" si="171"/>
        <v>0</v>
      </c>
      <c r="BL436" s="315">
        <f t="shared" si="172"/>
        <v>0</v>
      </c>
      <c r="BM436" s="340"/>
      <c r="BN436" s="342"/>
      <c r="BO436" s="343"/>
      <c r="BP436" s="340"/>
      <c r="BQ436" s="344"/>
      <c r="BR436" s="315">
        <f t="shared" si="173"/>
        <v>0</v>
      </c>
      <c r="BS436" s="344"/>
      <c r="BT436" s="344"/>
      <c r="BU436" s="344"/>
      <c r="BV436" s="344"/>
      <c r="BW436" s="315">
        <f t="shared" si="174"/>
        <v>0</v>
      </c>
      <c r="BX436" s="322"/>
      <c r="BY436" s="316"/>
    </row>
    <row r="437" spans="1:77" x14ac:dyDescent="0.25">
      <c r="A437" s="326"/>
      <c r="B437" s="307" t="str">
        <f t="shared" si="156"/>
        <v/>
      </c>
      <c r="C437" s="327"/>
      <c r="D437" s="307" t="str">
        <f t="shared" si="157"/>
        <v/>
      </c>
      <c r="E437" s="328"/>
      <c r="F437" s="329"/>
      <c r="G437" s="330" t="s">
        <v>86</v>
      </c>
      <c r="H437" s="308">
        <f t="shared" si="158"/>
        <v>0</v>
      </c>
      <c r="I437" s="323"/>
      <c r="J437" s="323"/>
      <c r="K437" s="309">
        <f t="shared" si="159"/>
        <v>0</v>
      </c>
      <c r="L437" s="328"/>
      <c r="M437" s="328"/>
      <c r="N437" s="328"/>
      <c r="O437" s="328"/>
      <c r="P437" s="331"/>
      <c r="Q437" s="331"/>
      <c r="R437" s="332"/>
      <c r="S437" s="333"/>
      <c r="T437" s="332"/>
      <c r="U437" s="333"/>
      <c r="V437" s="332"/>
      <c r="W437" s="333"/>
      <c r="X437" s="332"/>
      <c r="Y437" s="333"/>
      <c r="Z437" s="309">
        <f t="shared" si="160"/>
        <v>0</v>
      </c>
      <c r="AA437" s="310">
        <f t="shared" si="161"/>
        <v>0</v>
      </c>
      <c r="AB437" s="334"/>
      <c r="AC437" s="311">
        <f t="shared" si="154"/>
        <v>0</v>
      </c>
      <c r="AD437" s="312">
        <f t="shared" si="162"/>
        <v>0</v>
      </c>
      <c r="AE437" s="335"/>
      <c r="AF437" s="312">
        <f t="shared" si="163"/>
        <v>0</v>
      </c>
      <c r="AG437" s="326"/>
      <c r="AH437" s="313">
        <f t="shared" si="164"/>
        <v>0</v>
      </c>
      <c r="AI437" s="336"/>
      <c r="AJ437" s="313">
        <f t="shared" si="165"/>
        <v>0</v>
      </c>
      <c r="AK437" s="326"/>
      <c r="AL437" s="313">
        <f t="shared" si="166"/>
        <v>0</v>
      </c>
      <c r="AM437" s="345"/>
      <c r="AN437" s="313">
        <f t="shared" si="155"/>
        <v>0</v>
      </c>
      <c r="AO437" s="314">
        <f t="shared" si="167"/>
        <v>0</v>
      </c>
      <c r="AP437" s="315">
        <f>IF(OR(AND(B437="GRUP_A1",IF(IFERROR(MATCH(CONCATENATE("I",Tabel!$N$4),inst_performance,0),0)&gt;0,0,1)),B437="Grup_A5",B437="Grup_B1"),0,(AD437+AF437)*0.1)</f>
        <v>0</v>
      </c>
      <c r="AQ437" s="337"/>
      <c r="AR437" s="339"/>
      <c r="AS437" s="339"/>
      <c r="AT437" s="339"/>
      <c r="AU437" s="339"/>
      <c r="AV437" s="339"/>
      <c r="AW437" s="339"/>
      <c r="AX437" s="339"/>
      <c r="AY437" s="339"/>
      <c r="AZ437" s="339"/>
      <c r="BA437" s="339"/>
      <c r="BB437" s="339"/>
      <c r="BC437" s="339"/>
      <c r="BD437" s="339"/>
      <c r="BE437" s="339"/>
      <c r="BF437" s="339"/>
      <c r="BG437" s="315">
        <f t="shared" si="168"/>
        <v>0</v>
      </c>
      <c r="BH437" s="346">
        <f t="shared" si="169"/>
        <v>0</v>
      </c>
      <c r="BI437" s="315">
        <f t="shared" si="170"/>
        <v>0</v>
      </c>
      <c r="BJ437" s="341"/>
      <c r="BK437" s="315">
        <f t="shared" si="171"/>
        <v>0</v>
      </c>
      <c r="BL437" s="315">
        <f t="shared" si="172"/>
        <v>0</v>
      </c>
      <c r="BM437" s="340"/>
      <c r="BN437" s="342"/>
      <c r="BO437" s="343"/>
      <c r="BP437" s="340"/>
      <c r="BQ437" s="344"/>
      <c r="BR437" s="315">
        <f t="shared" si="173"/>
        <v>0</v>
      </c>
      <c r="BS437" s="344"/>
      <c r="BT437" s="344"/>
      <c r="BU437" s="344"/>
      <c r="BV437" s="344"/>
      <c r="BW437" s="315">
        <f t="shared" si="174"/>
        <v>0</v>
      </c>
      <c r="BX437" s="322"/>
      <c r="BY437" s="316"/>
    </row>
    <row r="438" spans="1:77" x14ac:dyDescent="0.25">
      <c r="A438" s="326"/>
      <c r="B438" s="307" t="str">
        <f t="shared" si="156"/>
        <v/>
      </c>
      <c r="C438" s="327"/>
      <c r="D438" s="307" t="str">
        <f t="shared" si="157"/>
        <v/>
      </c>
      <c r="E438" s="328"/>
      <c r="F438" s="329"/>
      <c r="G438" s="330" t="s">
        <v>86</v>
      </c>
      <c r="H438" s="308">
        <f t="shared" si="158"/>
        <v>0</v>
      </c>
      <c r="I438" s="323"/>
      <c r="J438" s="323"/>
      <c r="K438" s="309">
        <f t="shared" si="159"/>
        <v>0</v>
      </c>
      <c r="L438" s="328"/>
      <c r="M438" s="328"/>
      <c r="N438" s="328"/>
      <c r="O438" s="328"/>
      <c r="P438" s="331"/>
      <c r="Q438" s="331"/>
      <c r="R438" s="332"/>
      <c r="S438" s="333"/>
      <c r="T438" s="332"/>
      <c r="U438" s="333"/>
      <c r="V438" s="332"/>
      <c r="W438" s="333"/>
      <c r="X438" s="332"/>
      <c r="Y438" s="333"/>
      <c r="Z438" s="309">
        <f t="shared" si="160"/>
        <v>0</v>
      </c>
      <c r="AA438" s="310">
        <f t="shared" si="161"/>
        <v>0</v>
      </c>
      <c r="AB438" s="334"/>
      <c r="AC438" s="311">
        <f t="shared" si="154"/>
        <v>0</v>
      </c>
      <c r="AD438" s="312">
        <f t="shared" si="162"/>
        <v>0</v>
      </c>
      <c r="AE438" s="335"/>
      <c r="AF438" s="312">
        <f t="shared" si="163"/>
        <v>0</v>
      </c>
      <c r="AG438" s="326"/>
      <c r="AH438" s="313">
        <f t="shared" si="164"/>
        <v>0</v>
      </c>
      <c r="AI438" s="336"/>
      <c r="AJ438" s="313">
        <f t="shared" si="165"/>
        <v>0</v>
      </c>
      <c r="AK438" s="326"/>
      <c r="AL438" s="313">
        <f t="shared" si="166"/>
        <v>0</v>
      </c>
      <c r="AM438" s="345"/>
      <c r="AN438" s="313">
        <f t="shared" si="155"/>
        <v>0</v>
      </c>
      <c r="AO438" s="314">
        <f t="shared" si="167"/>
        <v>0</v>
      </c>
      <c r="AP438" s="315">
        <f>IF(OR(AND(B438="GRUP_A1",IF(IFERROR(MATCH(CONCATENATE("I",Tabel!$N$4),inst_performance,0),0)&gt;0,0,1)),B438="Grup_A5",B438="Grup_B1"),0,(AD438+AF438)*0.1)</f>
        <v>0</v>
      </c>
      <c r="AQ438" s="337"/>
      <c r="AR438" s="339"/>
      <c r="AS438" s="339"/>
      <c r="AT438" s="339"/>
      <c r="AU438" s="339"/>
      <c r="AV438" s="339"/>
      <c r="AW438" s="339"/>
      <c r="AX438" s="339"/>
      <c r="AY438" s="339"/>
      <c r="AZ438" s="339"/>
      <c r="BA438" s="339"/>
      <c r="BB438" s="339"/>
      <c r="BC438" s="339"/>
      <c r="BD438" s="339"/>
      <c r="BE438" s="339"/>
      <c r="BF438" s="339"/>
      <c r="BG438" s="315">
        <f t="shared" si="168"/>
        <v>0</v>
      </c>
      <c r="BH438" s="346">
        <f t="shared" si="169"/>
        <v>0</v>
      </c>
      <c r="BI438" s="315">
        <f t="shared" si="170"/>
        <v>0</v>
      </c>
      <c r="BJ438" s="341"/>
      <c r="BK438" s="315">
        <f t="shared" si="171"/>
        <v>0</v>
      </c>
      <c r="BL438" s="315">
        <f t="shared" si="172"/>
        <v>0</v>
      </c>
      <c r="BM438" s="340"/>
      <c r="BN438" s="342"/>
      <c r="BO438" s="343"/>
      <c r="BP438" s="340"/>
      <c r="BQ438" s="344"/>
      <c r="BR438" s="315">
        <f t="shared" si="173"/>
        <v>0</v>
      </c>
      <c r="BS438" s="344"/>
      <c r="BT438" s="344"/>
      <c r="BU438" s="344"/>
      <c r="BV438" s="344"/>
      <c r="BW438" s="315">
        <f t="shared" si="174"/>
        <v>0</v>
      </c>
      <c r="BX438" s="322"/>
      <c r="BY438" s="316"/>
    </row>
    <row r="439" spans="1:77" x14ac:dyDescent="0.25">
      <c r="A439" s="326"/>
      <c r="B439" s="307" t="str">
        <f t="shared" si="156"/>
        <v/>
      </c>
      <c r="C439" s="327"/>
      <c r="D439" s="307" t="str">
        <f t="shared" si="157"/>
        <v/>
      </c>
      <c r="E439" s="328"/>
      <c r="F439" s="329"/>
      <c r="G439" s="330" t="s">
        <v>86</v>
      </c>
      <c r="H439" s="308">
        <f t="shared" si="158"/>
        <v>0</v>
      </c>
      <c r="I439" s="323"/>
      <c r="J439" s="323"/>
      <c r="K439" s="309">
        <f t="shared" si="159"/>
        <v>0</v>
      </c>
      <c r="L439" s="328"/>
      <c r="M439" s="328"/>
      <c r="N439" s="328"/>
      <c r="O439" s="328"/>
      <c r="P439" s="331"/>
      <c r="Q439" s="331"/>
      <c r="R439" s="332"/>
      <c r="S439" s="333"/>
      <c r="T439" s="332"/>
      <c r="U439" s="333"/>
      <c r="V439" s="332"/>
      <c r="W439" s="333"/>
      <c r="X439" s="332"/>
      <c r="Y439" s="333"/>
      <c r="Z439" s="309">
        <f t="shared" si="160"/>
        <v>0</v>
      </c>
      <c r="AA439" s="310">
        <f t="shared" si="161"/>
        <v>0</v>
      </c>
      <c r="AB439" s="334"/>
      <c r="AC439" s="311">
        <f t="shared" si="154"/>
        <v>0</v>
      </c>
      <c r="AD439" s="312">
        <f t="shared" si="162"/>
        <v>0</v>
      </c>
      <c r="AE439" s="335"/>
      <c r="AF439" s="312">
        <f t="shared" si="163"/>
        <v>0</v>
      </c>
      <c r="AG439" s="326"/>
      <c r="AH439" s="313">
        <f t="shared" si="164"/>
        <v>0</v>
      </c>
      <c r="AI439" s="336"/>
      <c r="AJ439" s="313">
        <f t="shared" si="165"/>
        <v>0</v>
      </c>
      <c r="AK439" s="326"/>
      <c r="AL439" s="313">
        <f t="shared" si="166"/>
        <v>0</v>
      </c>
      <c r="AM439" s="345"/>
      <c r="AN439" s="313">
        <f t="shared" si="155"/>
        <v>0</v>
      </c>
      <c r="AO439" s="314">
        <f t="shared" si="167"/>
        <v>0</v>
      </c>
      <c r="AP439" s="315">
        <f>IF(OR(AND(B439="GRUP_A1",IF(IFERROR(MATCH(CONCATENATE("I",Tabel!$N$4),inst_performance,0),0)&gt;0,0,1)),B439="Grup_A5",B439="Grup_B1"),0,(AD439+AF439)*0.1)</f>
        <v>0</v>
      </c>
      <c r="AQ439" s="337"/>
      <c r="AR439" s="339"/>
      <c r="AS439" s="339"/>
      <c r="AT439" s="339"/>
      <c r="AU439" s="339"/>
      <c r="AV439" s="339"/>
      <c r="AW439" s="339"/>
      <c r="AX439" s="339"/>
      <c r="AY439" s="339"/>
      <c r="AZ439" s="339"/>
      <c r="BA439" s="339"/>
      <c r="BB439" s="339"/>
      <c r="BC439" s="339"/>
      <c r="BD439" s="339"/>
      <c r="BE439" s="339"/>
      <c r="BF439" s="339"/>
      <c r="BG439" s="315">
        <f t="shared" si="168"/>
        <v>0</v>
      </c>
      <c r="BH439" s="346">
        <f t="shared" si="169"/>
        <v>0</v>
      </c>
      <c r="BI439" s="315">
        <f t="shared" si="170"/>
        <v>0</v>
      </c>
      <c r="BJ439" s="341"/>
      <c r="BK439" s="315">
        <f t="shared" si="171"/>
        <v>0</v>
      </c>
      <c r="BL439" s="315">
        <f t="shared" si="172"/>
        <v>0</v>
      </c>
      <c r="BM439" s="340"/>
      <c r="BN439" s="342"/>
      <c r="BO439" s="343"/>
      <c r="BP439" s="340"/>
      <c r="BQ439" s="344"/>
      <c r="BR439" s="315">
        <f t="shared" si="173"/>
        <v>0</v>
      </c>
      <c r="BS439" s="344"/>
      <c r="BT439" s="344"/>
      <c r="BU439" s="344"/>
      <c r="BV439" s="344"/>
      <c r="BW439" s="315">
        <f t="shared" si="174"/>
        <v>0</v>
      </c>
      <c r="BX439" s="322"/>
      <c r="BY439" s="316"/>
    </row>
    <row r="440" spans="1:77" x14ac:dyDescent="0.25">
      <c r="A440" s="326"/>
      <c r="B440" s="307" t="str">
        <f t="shared" si="156"/>
        <v/>
      </c>
      <c r="C440" s="327"/>
      <c r="D440" s="307" t="str">
        <f t="shared" si="157"/>
        <v/>
      </c>
      <c r="E440" s="328"/>
      <c r="F440" s="329"/>
      <c r="G440" s="330" t="s">
        <v>86</v>
      </c>
      <c r="H440" s="308">
        <f t="shared" si="158"/>
        <v>0</v>
      </c>
      <c r="I440" s="323"/>
      <c r="J440" s="323"/>
      <c r="K440" s="309">
        <f t="shared" si="159"/>
        <v>0</v>
      </c>
      <c r="L440" s="328"/>
      <c r="M440" s="328"/>
      <c r="N440" s="328"/>
      <c r="O440" s="328"/>
      <c r="P440" s="331"/>
      <c r="Q440" s="331"/>
      <c r="R440" s="332"/>
      <c r="S440" s="333"/>
      <c r="T440" s="332"/>
      <c r="U440" s="333"/>
      <c r="V440" s="332"/>
      <c r="W440" s="333"/>
      <c r="X440" s="332"/>
      <c r="Y440" s="333"/>
      <c r="Z440" s="309">
        <f t="shared" si="160"/>
        <v>0</v>
      </c>
      <c r="AA440" s="310">
        <f t="shared" si="161"/>
        <v>0</v>
      </c>
      <c r="AB440" s="334"/>
      <c r="AC440" s="311">
        <f t="shared" si="154"/>
        <v>0</v>
      </c>
      <c r="AD440" s="312">
        <f t="shared" si="162"/>
        <v>0</v>
      </c>
      <c r="AE440" s="335"/>
      <c r="AF440" s="312">
        <f t="shared" si="163"/>
        <v>0</v>
      </c>
      <c r="AG440" s="326"/>
      <c r="AH440" s="313">
        <f t="shared" si="164"/>
        <v>0</v>
      </c>
      <c r="AI440" s="336"/>
      <c r="AJ440" s="313">
        <f t="shared" si="165"/>
        <v>0</v>
      </c>
      <c r="AK440" s="326"/>
      <c r="AL440" s="313">
        <f t="shared" si="166"/>
        <v>0</v>
      </c>
      <c r="AM440" s="345"/>
      <c r="AN440" s="313">
        <f t="shared" si="155"/>
        <v>0</v>
      </c>
      <c r="AO440" s="314">
        <f t="shared" si="167"/>
        <v>0</v>
      </c>
      <c r="AP440" s="315">
        <f>IF(OR(AND(B440="GRUP_A1",IF(IFERROR(MATCH(CONCATENATE("I",Tabel!$N$4),inst_performance,0),0)&gt;0,0,1)),B440="Grup_A5",B440="Grup_B1"),0,(AD440+AF440)*0.1)</f>
        <v>0</v>
      </c>
      <c r="AQ440" s="337"/>
      <c r="AR440" s="339"/>
      <c r="AS440" s="339"/>
      <c r="AT440" s="339"/>
      <c r="AU440" s="339"/>
      <c r="AV440" s="339"/>
      <c r="AW440" s="339"/>
      <c r="AX440" s="339"/>
      <c r="AY440" s="339"/>
      <c r="AZ440" s="339"/>
      <c r="BA440" s="339"/>
      <c r="BB440" s="339"/>
      <c r="BC440" s="339"/>
      <c r="BD440" s="339"/>
      <c r="BE440" s="339"/>
      <c r="BF440" s="339"/>
      <c r="BG440" s="315">
        <f t="shared" si="168"/>
        <v>0</v>
      </c>
      <c r="BH440" s="346">
        <f t="shared" si="169"/>
        <v>0</v>
      </c>
      <c r="BI440" s="315">
        <f t="shared" si="170"/>
        <v>0</v>
      </c>
      <c r="BJ440" s="341"/>
      <c r="BK440" s="315">
        <f t="shared" si="171"/>
        <v>0</v>
      </c>
      <c r="BL440" s="315">
        <f t="shared" si="172"/>
        <v>0</v>
      </c>
      <c r="BM440" s="340"/>
      <c r="BN440" s="342"/>
      <c r="BO440" s="343"/>
      <c r="BP440" s="340"/>
      <c r="BQ440" s="344"/>
      <c r="BR440" s="315">
        <f t="shared" si="173"/>
        <v>0</v>
      </c>
      <c r="BS440" s="344"/>
      <c r="BT440" s="344"/>
      <c r="BU440" s="344"/>
      <c r="BV440" s="344"/>
      <c r="BW440" s="315">
        <f t="shared" si="174"/>
        <v>0</v>
      </c>
      <c r="BX440" s="322"/>
      <c r="BY440" s="316"/>
    </row>
    <row r="441" spans="1:77" x14ac:dyDescent="0.25">
      <c r="A441" s="326"/>
      <c r="B441" s="307" t="str">
        <f t="shared" si="156"/>
        <v/>
      </c>
      <c r="C441" s="327"/>
      <c r="D441" s="307" t="str">
        <f t="shared" si="157"/>
        <v/>
      </c>
      <c r="E441" s="328"/>
      <c r="F441" s="329"/>
      <c r="G441" s="330" t="s">
        <v>86</v>
      </c>
      <c r="H441" s="308">
        <f t="shared" si="158"/>
        <v>0</v>
      </c>
      <c r="I441" s="323"/>
      <c r="J441" s="323"/>
      <c r="K441" s="309">
        <f t="shared" si="159"/>
        <v>0</v>
      </c>
      <c r="L441" s="328"/>
      <c r="M441" s="328"/>
      <c r="N441" s="328"/>
      <c r="O441" s="328"/>
      <c r="P441" s="331"/>
      <c r="Q441" s="331"/>
      <c r="R441" s="332"/>
      <c r="S441" s="333"/>
      <c r="T441" s="332"/>
      <c r="U441" s="333"/>
      <c r="V441" s="332"/>
      <c r="W441" s="333"/>
      <c r="X441" s="332"/>
      <c r="Y441" s="333"/>
      <c r="Z441" s="309">
        <f t="shared" si="160"/>
        <v>0</v>
      </c>
      <c r="AA441" s="310">
        <f t="shared" si="161"/>
        <v>0</v>
      </c>
      <c r="AB441" s="334"/>
      <c r="AC441" s="311">
        <f t="shared" si="154"/>
        <v>0</v>
      </c>
      <c r="AD441" s="312">
        <f t="shared" si="162"/>
        <v>0</v>
      </c>
      <c r="AE441" s="335"/>
      <c r="AF441" s="312">
        <f t="shared" si="163"/>
        <v>0</v>
      </c>
      <c r="AG441" s="326"/>
      <c r="AH441" s="313">
        <f t="shared" si="164"/>
        <v>0</v>
      </c>
      <c r="AI441" s="336"/>
      <c r="AJ441" s="313">
        <f t="shared" si="165"/>
        <v>0</v>
      </c>
      <c r="AK441" s="326"/>
      <c r="AL441" s="313">
        <f t="shared" si="166"/>
        <v>0</v>
      </c>
      <c r="AM441" s="345"/>
      <c r="AN441" s="313">
        <f t="shared" si="155"/>
        <v>0</v>
      </c>
      <c r="AO441" s="314">
        <f t="shared" si="167"/>
        <v>0</v>
      </c>
      <c r="AP441" s="315">
        <f>IF(OR(AND(B441="GRUP_A1",IF(IFERROR(MATCH(CONCATENATE("I",Tabel!$N$4),inst_performance,0),0)&gt;0,0,1)),B441="Grup_A5",B441="Grup_B1"),0,(AD441+AF441)*0.1)</f>
        <v>0</v>
      </c>
      <c r="AQ441" s="337"/>
      <c r="AR441" s="339"/>
      <c r="AS441" s="339"/>
      <c r="AT441" s="339"/>
      <c r="AU441" s="339"/>
      <c r="AV441" s="339"/>
      <c r="AW441" s="339"/>
      <c r="AX441" s="339"/>
      <c r="AY441" s="339"/>
      <c r="AZ441" s="339"/>
      <c r="BA441" s="339"/>
      <c r="BB441" s="339"/>
      <c r="BC441" s="339"/>
      <c r="BD441" s="339"/>
      <c r="BE441" s="339"/>
      <c r="BF441" s="339"/>
      <c r="BG441" s="315">
        <f t="shared" si="168"/>
        <v>0</v>
      </c>
      <c r="BH441" s="346">
        <f t="shared" si="169"/>
        <v>0</v>
      </c>
      <c r="BI441" s="315">
        <f t="shared" si="170"/>
        <v>0</v>
      </c>
      <c r="BJ441" s="341"/>
      <c r="BK441" s="315">
        <f t="shared" si="171"/>
        <v>0</v>
      </c>
      <c r="BL441" s="315">
        <f t="shared" si="172"/>
        <v>0</v>
      </c>
      <c r="BM441" s="340"/>
      <c r="BN441" s="342"/>
      <c r="BO441" s="343"/>
      <c r="BP441" s="340"/>
      <c r="BQ441" s="344"/>
      <c r="BR441" s="315">
        <f t="shared" si="173"/>
        <v>0</v>
      </c>
      <c r="BS441" s="344"/>
      <c r="BT441" s="344"/>
      <c r="BU441" s="344"/>
      <c r="BV441" s="344"/>
      <c r="BW441" s="315">
        <f t="shared" si="174"/>
        <v>0</v>
      </c>
      <c r="BX441" s="322"/>
      <c r="BY441" s="316"/>
    </row>
    <row r="442" spans="1:77" x14ac:dyDescent="0.25">
      <c r="A442" s="326"/>
      <c r="B442" s="307" t="str">
        <f t="shared" si="156"/>
        <v/>
      </c>
      <c r="C442" s="327"/>
      <c r="D442" s="307" t="str">
        <f t="shared" si="157"/>
        <v/>
      </c>
      <c r="E442" s="328"/>
      <c r="F442" s="329"/>
      <c r="G442" s="330" t="s">
        <v>86</v>
      </c>
      <c r="H442" s="308">
        <f t="shared" si="158"/>
        <v>0</v>
      </c>
      <c r="I442" s="323"/>
      <c r="J442" s="323"/>
      <c r="K442" s="309">
        <f t="shared" si="159"/>
        <v>0</v>
      </c>
      <c r="L442" s="328"/>
      <c r="M442" s="328"/>
      <c r="N442" s="328"/>
      <c r="O442" s="328"/>
      <c r="P442" s="331"/>
      <c r="Q442" s="331"/>
      <c r="R442" s="332"/>
      <c r="S442" s="333"/>
      <c r="T442" s="332"/>
      <c r="U442" s="333"/>
      <c r="V442" s="332"/>
      <c r="W442" s="333"/>
      <c r="X442" s="332"/>
      <c r="Y442" s="333"/>
      <c r="Z442" s="309">
        <f t="shared" si="160"/>
        <v>0</v>
      </c>
      <c r="AA442" s="310">
        <f t="shared" si="161"/>
        <v>0</v>
      </c>
      <c r="AB442" s="334"/>
      <c r="AC442" s="311">
        <f t="shared" si="154"/>
        <v>0</v>
      </c>
      <c r="AD442" s="312">
        <f t="shared" si="162"/>
        <v>0</v>
      </c>
      <c r="AE442" s="335"/>
      <c r="AF442" s="312">
        <f t="shared" si="163"/>
        <v>0</v>
      </c>
      <c r="AG442" s="326"/>
      <c r="AH442" s="313">
        <f t="shared" si="164"/>
        <v>0</v>
      </c>
      <c r="AI442" s="336"/>
      <c r="AJ442" s="313">
        <f t="shared" si="165"/>
        <v>0</v>
      </c>
      <c r="AK442" s="326"/>
      <c r="AL442" s="313">
        <f t="shared" si="166"/>
        <v>0</v>
      </c>
      <c r="AM442" s="345"/>
      <c r="AN442" s="313">
        <f t="shared" si="155"/>
        <v>0</v>
      </c>
      <c r="AO442" s="314">
        <f t="shared" si="167"/>
        <v>0</v>
      </c>
      <c r="AP442" s="315">
        <f>IF(OR(AND(B442="GRUP_A1",IF(IFERROR(MATCH(CONCATENATE("I",Tabel!$N$4),inst_performance,0),0)&gt;0,0,1)),B442="Grup_A5",B442="Grup_B1"),0,(AD442+AF442)*0.1)</f>
        <v>0</v>
      </c>
      <c r="AQ442" s="337"/>
      <c r="AR442" s="339"/>
      <c r="AS442" s="339"/>
      <c r="AT442" s="339"/>
      <c r="AU442" s="339"/>
      <c r="AV442" s="339"/>
      <c r="AW442" s="339"/>
      <c r="AX442" s="339"/>
      <c r="AY442" s="339"/>
      <c r="AZ442" s="339"/>
      <c r="BA442" s="339"/>
      <c r="BB442" s="339"/>
      <c r="BC442" s="339"/>
      <c r="BD442" s="339"/>
      <c r="BE442" s="339"/>
      <c r="BF442" s="339"/>
      <c r="BG442" s="315">
        <f t="shared" si="168"/>
        <v>0</v>
      </c>
      <c r="BH442" s="346">
        <f t="shared" si="169"/>
        <v>0</v>
      </c>
      <c r="BI442" s="315">
        <f t="shared" si="170"/>
        <v>0</v>
      </c>
      <c r="BJ442" s="341"/>
      <c r="BK442" s="315">
        <f t="shared" si="171"/>
        <v>0</v>
      </c>
      <c r="BL442" s="315">
        <f t="shared" si="172"/>
        <v>0</v>
      </c>
      <c r="BM442" s="340"/>
      <c r="BN442" s="342"/>
      <c r="BO442" s="343"/>
      <c r="BP442" s="340"/>
      <c r="BQ442" s="344"/>
      <c r="BR442" s="315">
        <f t="shared" si="173"/>
        <v>0</v>
      </c>
      <c r="BS442" s="344"/>
      <c r="BT442" s="344"/>
      <c r="BU442" s="344"/>
      <c r="BV442" s="344"/>
      <c r="BW442" s="315">
        <f t="shared" si="174"/>
        <v>0</v>
      </c>
      <c r="BX442" s="322"/>
      <c r="BY442" s="316"/>
    </row>
    <row r="443" spans="1:77" x14ac:dyDescent="0.25">
      <c r="A443" s="326"/>
      <c r="B443" s="307" t="str">
        <f t="shared" si="156"/>
        <v/>
      </c>
      <c r="C443" s="327"/>
      <c r="D443" s="307" t="str">
        <f t="shared" si="157"/>
        <v/>
      </c>
      <c r="E443" s="328"/>
      <c r="F443" s="329"/>
      <c r="G443" s="330" t="s">
        <v>86</v>
      </c>
      <c r="H443" s="308">
        <f t="shared" si="158"/>
        <v>0</v>
      </c>
      <c r="I443" s="323"/>
      <c r="J443" s="323"/>
      <c r="K443" s="309">
        <f t="shared" si="159"/>
        <v>0</v>
      </c>
      <c r="L443" s="328"/>
      <c r="M443" s="328"/>
      <c r="N443" s="328"/>
      <c r="O443" s="328"/>
      <c r="P443" s="331"/>
      <c r="Q443" s="331"/>
      <c r="R443" s="332"/>
      <c r="S443" s="333"/>
      <c r="T443" s="332"/>
      <c r="U443" s="333"/>
      <c r="V443" s="332"/>
      <c r="W443" s="333"/>
      <c r="X443" s="332"/>
      <c r="Y443" s="333"/>
      <c r="Z443" s="309">
        <f t="shared" si="160"/>
        <v>0</v>
      </c>
      <c r="AA443" s="310">
        <f t="shared" si="161"/>
        <v>0</v>
      </c>
      <c r="AB443" s="334"/>
      <c r="AC443" s="311">
        <f t="shared" si="154"/>
        <v>0</v>
      </c>
      <c r="AD443" s="312">
        <f t="shared" si="162"/>
        <v>0</v>
      </c>
      <c r="AE443" s="335"/>
      <c r="AF443" s="312">
        <f t="shared" si="163"/>
        <v>0</v>
      </c>
      <c r="AG443" s="326"/>
      <c r="AH443" s="313">
        <f t="shared" si="164"/>
        <v>0</v>
      </c>
      <c r="AI443" s="336"/>
      <c r="AJ443" s="313">
        <f t="shared" si="165"/>
        <v>0</v>
      </c>
      <c r="AK443" s="326"/>
      <c r="AL443" s="313">
        <f t="shared" si="166"/>
        <v>0</v>
      </c>
      <c r="AM443" s="345"/>
      <c r="AN443" s="313">
        <f t="shared" si="155"/>
        <v>0</v>
      </c>
      <c r="AO443" s="314">
        <f t="shared" si="167"/>
        <v>0</v>
      </c>
      <c r="AP443" s="315">
        <f>IF(OR(AND(B443="GRUP_A1",IF(IFERROR(MATCH(CONCATENATE("I",Tabel!$N$4),inst_performance,0),0)&gt;0,0,1)),B443="Grup_A5",B443="Grup_B1"),0,(AD443+AF443)*0.1)</f>
        <v>0</v>
      </c>
      <c r="AQ443" s="337"/>
      <c r="AR443" s="339"/>
      <c r="AS443" s="339"/>
      <c r="AT443" s="339"/>
      <c r="AU443" s="339"/>
      <c r="AV443" s="339"/>
      <c r="AW443" s="339"/>
      <c r="AX443" s="339"/>
      <c r="AY443" s="339"/>
      <c r="AZ443" s="339"/>
      <c r="BA443" s="339"/>
      <c r="BB443" s="339"/>
      <c r="BC443" s="339"/>
      <c r="BD443" s="339"/>
      <c r="BE443" s="339"/>
      <c r="BF443" s="339"/>
      <c r="BG443" s="315">
        <f t="shared" si="168"/>
        <v>0</v>
      </c>
      <c r="BH443" s="346">
        <f t="shared" si="169"/>
        <v>0</v>
      </c>
      <c r="BI443" s="315">
        <f t="shared" si="170"/>
        <v>0</v>
      </c>
      <c r="BJ443" s="341"/>
      <c r="BK443" s="315">
        <f t="shared" si="171"/>
        <v>0</v>
      </c>
      <c r="BL443" s="315">
        <f t="shared" si="172"/>
        <v>0</v>
      </c>
      <c r="BM443" s="340"/>
      <c r="BN443" s="342"/>
      <c r="BO443" s="343"/>
      <c r="BP443" s="340"/>
      <c r="BQ443" s="344"/>
      <c r="BR443" s="315">
        <f t="shared" si="173"/>
        <v>0</v>
      </c>
      <c r="BS443" s="344"/>
      <c r="BT443" s="344"/>
      <c r="BU443" s="344"/>
      <c r="BV443" s="344"/>
      <c r="BW443" s="315">
        <f t="shared" si="174"/>
        <v>0</v>
      </c>
      <c r="BX443" s="322"/>
      <c r="BY443" s="316"/>
    </row>
    <row r="444" spans="1:77" x14ac:dyDescent="0.25">
      <c r="A444" s="326"/>
      <c r="B444" s="307" t="str">
        <f t="shared" si="156"/>
        <v/>
      </c>
      <c r="C444" s="327"/>
      <c r="D444" s="307" t="str">
        <f t="shared" si="157"/>
        <v/>
      </c>
      <c r="E444" s="328"/>
      <c r="F444" s="329"/>
      <c r="G444" s="330" t="s">
        <v>86</v>
      </c>
      <c r="H444" s="308">
        <f t="shared" si="158"/>
        <v>0</v>
      </c>
      <c r="I444" s="323"/>
      <c r="J444" s="323"/>
      <c r="K444" s="309">
        <f t="shared" si="159"/>
        <v>0</v>
      </c>
      <c r="L444" s="328"/>
      <c r="M444" s="328"/>
      <c r="N444" s="328"/>
      <c r="O444" s="328"/>
      <c r="P444" s="331"/>
      <c r="Q444" s="331"/>
      <c r="R444" s="332"/>
      <c r="S444" s="333"/>
      <c r="T444" s="332"/>
      <c r="U444" s="333"/>
      <c r="V444" s="332"/>
      <c r="W444" s="333"/>
      <c r="X444" s="332"/>
      <c r="Y444" s="333"/>
      <c r="Z444" s="309">
        <f t="shared" si="160"/>
        <v>0</v>
      </c>
      <c r="AA444" s="310">
        <f t="shared" si="161"/>
        <v>0</v>
      </c>
      <c r="AB444" s="334"/>
      <c r="AC444" s="311">
        <f t="shared" si="154"/>
        <v>0</v>
      </c>
      <c r="AD444" s="312">
        <f t="shared" si="162"/>
        <v>0</v>
      </c>
      <c r="AE444" s="335"/>
      <c r="AF444" s="312">
        <f t="shared" si="163"/>
        <v>0</v>
      </c>
      <c r="AG444" s="326"/>
      <c r="AH444" s="313">
        <f t="shared" si="164"/>
        <v>0</v>
      </c>
      <c r="AI444" s="336"/>
      <c r="AJ444" s="313">
        <f t="shared" si="165"/>
        <v>0</v>
      </c>
      <c r="AK444" s="326"/>
      <c r="AL444" s="313">
        <f t="shared" si="166"/>
        <v>0</v>
      </c>
      <c r="AM444" s="345"/>
      <c r="AN444" s="313">
        <f t="shared" si="155"/>
        <v>0</v>
      </c>
      <c r="AO444" s="314">
        <f t="shared" si="167"/>
        <v>0</v>
      </c>
      <c r="AP444" s="315">
        <f>IF(OR(AND(B444="GRUP_A1",IF(IFERROR(MATCH(CONCATENATE("I",Tabel!$N$4),inst_performance,0),0)&gt;0,0,1)),B444="Grup_A5",B444="Grup_B1"),0,(AD444+AF444)*0.1)</f>
        <v>0</v>
      </c>
      <c r="AQ444" s="337"/>
      <c r="AR444" s="339"/>
      <c r="AS444" s="339"/>
      <c r="AT444" s="339"/>
      <c r="AU444" s="339"/>
      <c r="AV444" s="339"/>
      <c r="AW444" s="339"/>
      <c r="AX444" s="339"/>
      <c r="AY444" s="339"/>
      <c r="AZ444" s="339"/>
      <c r="BA444" s="339"/>
      <c r="BB444" s="339"/>
      <c r="BC444" s="339"/>
      <c r="BD444" s="339"/>
      <c r="BE444" s="339"/>
      <c r="BF444" s="339"/>
      <c r="BG444" s="315">
        <f t="shared" si="168"/>
        <v>0</v>
      </c>
      <c r="BH444" s="346">
        <f t="shared" si="169"/>
        <v>0</v>
      </c>
      <c r="BI444" s="315">
        <f t="shared" si="170"/>
        <v>0</v>
      </c>
      <c r="BJ444" s="341"/>
      <c r="BK444" s="315">
        <f t="shared" si="171"/>
        <v>0</v>
      </c>
      <c r="BL444" s="315">
        <f t="shared" si="172"/>
        <v>0</v>
      </c>
      <c r="BM444" s="340"/>
      <c r="BN444" s="342"/>
      <c r="BO444" s="343"/>
      <c r="BP444" s="340"/>
      <c r="BQ444" s="344"/>
      <c r="BR444" s="315">
        <f t="shared" si="173"/>
        <v>0</v>
      </c>
      <c r="BS444" s="344"/>
      <c r="BT444" s="344"/>
      <c r="BU444" s="344"/>
      <c r="BV444" s="344"/>
      <c r="BW444" s="315">
        <f t="shared" si="174"/>
        <v>0</v>
      </c>
      <c r="BX444" s="322"/>
      <c r="BY444" s="316"/>
    </row>
    <row r="445" spans="1:77" x14ac:dyDescent="0.25">
      <c r="A445" s="326"/>
      <c r="B445" s="307" t="str">
        <f t="shared" si="156"/>
        <v/>
      </c>
      <c r="C445" s="327"/>
      <c r="D445" s="307" t="str">
        <f t="shared" si="157"/>
        <v/>
      </c>
      <c r="E445" s="328"/>
      <c r="F445" s="329"/>
      <c r="G445" s="330" t="s">
        <v>86</v>
      </c>
      <c r="H445" s="308">
        <f t="shared" si="158"/>
        <v>0</v>
      </c>
      <c r="I445" s="323"/>
      <c r="J445" s="323"/>
      <c r="K445" s="309">
        <f t="shared" si="159"/>
        <v>0</v>
      </c>
      <c r="L445" s="328"/>
      <c r="M445" s="328"/>
      <c r="N445" s="328"/>
      <c r="O445" s="328"/>
      <c r="P445" s="331"/>
      <c r="Q445" s="331"/>
      <c r="R445" s="332"/>
      <c r="S445" s="333"/>
      <c r="T445" s="332"/>
      <c r="U445" s="333"/>
      <c r="V445" s="332"/>
      <c r="W445" s="333"/>
      <c r="X445" s="332"/>
      <c r="Y445" s="333"/>
      <c r="Z445" s="309">
        <f t="shared" si="160"/>
        <v>0</v>
      </c>
      <c r="AA445" s="310">
        <f t="shared" si="161"/>
        <v>0</v>
      </c>
      <c r="AB445" s="334"/>
      <c r="AC445" s="311">
        <f t="shared" si="154"/>
        <v>0</v>
      </c>
      <c r="AD445" s="312">
        <f t="shared" si="162"/>
        <v>0</v>
      </c>
      <c r="AE445" s="335"/>
      <c r="AF445" s="312">
        <f t="shared" si="163"/>
        <v>0</v>
      </c>
      <c r="AG445" s="326"/>
      <c r="AH445" s="313">
        <f t="shared" si="164"/>
        <v>0</v>
      </c>
      <c r="AI445" s="336"/>
      <c r="AJ445" s="313">
        <f t="shared" si="165"/>
        <v>0</v>
      </c>
      <c r="AK445" s="326"/>
      <c r="AL445" s="313">
        <f t="shared" si="166"/>
        <v>0</v>
      </c>
      <c r="AM445" s="345"/>
      <c r="AN445" s="313">
        <f t="shared" si="155"/>
        <v>0</v>
      </c>
      <c r="AO445" s="314">
        <f t="shared" si="167"/>
        <v>0</v>
      </c>
      <c r="AP445" s="315">
        <f>IF(OR(AND(B445="GRUP_A1",IF(IFERROR(MATCH(CONCATENATE("I",Tabel!$N$4),inst_performance,0),0)&gt;0,0,1)),B445="Grup_A5",B445="Grup_B1"),0,(AD445+AF445)*0.1)</f>
        <v>0</v>
      </c>
      <c r="AQ445" s="337"/>
      <c r="AR445" s="339"/>
      <c r="AS445" s="339"/>
      <c r="AT445" s="339"/>
      <c r="AU445" s="339"/>
      <c r="AV445" s="339"/>
      <c r="AW445" s="339"/>
      <c r="AX445" s="339"/>
      <c r="AY445" s="339"/>
      <c r="AZ445" s="339"/>
      <c r="BA445" s="339"/>
      <c r="BB445" s="339"/>
      <c r="BC445" s="339"/>
      <c r="BD445" s="339"/>
      <c r="BE445" s="339"/>
      <c r="BF445" s="339"/>
      <c r="BG445" s="315">
        <f t="shared" si="168"/>
        <v>0</v>
      </c>
      <c r="BH445" s="346">
        <f t="shared" si="169"/>
        <v>0</v>
      </c>
      <c r="BI445" s="315">
        <f t="shared" si="170"/>
        <v>0</v>
      </c>
      <c r="BJ445" s="341"/>
      <c r="BK445" s="315">
        <f t="shared" si="171"/>
        <v>0</v>
      </c>
      <c r="BL445" s="315">
        <f t="shared" si="172"/>
        <v>0</v>
      </c>
      <c r="BM445" s="340"/>
      <c r="BN445" s="342"/>
      <c r="BO445" s="343"/>
      <c r="BP445" s="340"/>
      <c r="BQ445" s="344"/>
      <c r="BR445" s="315">
        <f t="shared" si="173"/>
        <v>0</v>
      </c>
      <c r="BS445" s="344"/>
      <c r="BT445" s="344"/>
      <c r="BU445" s="344"/>
      <c r="BV445" s="344"/>
      <c r="BW445" s="315">
        <f t="shared" si="174"/>
        <v>0</v>
      </c>
      <c r="BX445" s="322"/>
      <c r="BY445" s="316"/>
    </row>
    <row r="446" spans="1:77" x14ac:dyDescent="0.25">
      <c r="A446" s="326"/>
      <c r="B446" s="307" t="str">
        <f t="shared" si="156"/>
        <v/>
      </c>
      <c r="C446" s="327"/>
      <c r="D446" s="307" t="str">
        <f t="shared" si="157"/>
        <v/>
      </c>
      <c r="E446" s="328"/>
      <c r="F446" s="329"/>
      <c r="G446" s="330" t="s">
        <v>86</v>
      </c>
      <c r="H446" s="308">
        <f t="shared" si="158"/>
        <v>0</v>
      </c>
      <c r="I446" s="323"/>
      <c r="J446" s="323"/>
      <c r="K446" s="309">
        <f t="shared" si="159"/>
        <v>0</v>
      </c>
      <c r="L446" s="328"/>
      <c r="M446" s="328"/>
      <c r="N446" s="328"/>
      <c r="O446" s="328"/>
      <c r="P446" s="331"/>
      <c r="Q446" s="331"/>
      <c r="R446" s="332"/>
      <c r="S446" s="333"/>
      <c r="T446" s="332"/>
      <c r="U446" s="333"/>
      <c r="V446" s="332"/>
      <c r="W446" s="333"/>
      <c r="X446" s="332"/>
      <c r="Y446" s="333"/>
      <c r="Z446" s="309">
        <f t="shared" si="160"/>
        <v>0</v>
      </c>
      <c r="AA446" s="310">
        <f t="shared" si="161"/>
        <v>0</v>
      </c>
      <c r="AB446" s="334"/>
      <c r="AC446" s="311">
        <f t="shared" si="154"/>
        <v>0</v>
      </c>
      <c r="AD446" s="312">
        <f t="shared" si="162"/>
        <v>0</v>
      </c>
      <c r="AE446" s="335"/>
      <c r="AF446" s="312">
        <f t="shared" si="163"/>
        <v>0</v>
      </c>
      <c r="AG446" s="326"/>
      <c r="AH446" s="313">
        <f t="shared" si="164"/>
        <v>0</v>
      </c>
      <c r="AI446" s="336"/>
      <c r="AJ446" s="313">
        <f t="shared" si="165"/>
        <v>0</v>
      </c>
      <c r="AK446" s="326"/>
      <c r="AL446" s="313">
        <f t="shared" si="166"/>
        <v>0</v>
      </c>
      <c r="AM446" s="345"/>
      <c r="AN446" s="313">
        <f t="shared" si="155"/>
        <v>0</v>
      </c>
      <c r="AO446" s="314">
        <f t="shared" si="167"/>
        <v>0</v>
      </c>
      <c r="AP446" s="315">
        <f>IF(OR(AND(B446="GRUP_A1",IF(IFERROR(MATCH(CONCATENATE("I",Tabel!$N$4),inst_performance,0),0)&gt;0,0,1)),B446="Grup_A5",B446="Grup_B1"),0,(AD446+AF446)*0.1)</f>
        <v>0</v>
      </c>
      <c r="AQ446" s="337"/>
      <c r="AR446" s="339"/>
      <c r="AS446" s="339"/>
      <c r="AT446" s="339"/>
      <c r="AU446" s="339"/>
      <c r="AV446" s="339"/>
      <c r="AW446" s="339"/>
      <c r="AX446" s="339"/>
      <c r="AY446" s="339"/>
      <c r="AZ446" s="339"/>
      <c r="BA446" s="339"/>
      <c r="BB446" s="339"/>
      <c r="BC446" s="339"/>
      <c r="BD446" s="339"/>
      <c r="BE446" s="339"/>
      <c r="BF446" s="339"/>
      <c r="BG446" s="315">
        <f t="shared" si="168"/>
        <v>0</v>
      </c>
      <c r="BH446" s="346">
        <f t="shared" si="169"/>
        <v>0</v>
      </c>
      <c r="BI446" s="315">
        <f t="shared" si="170"/>
        <v>0</v>
      </c>
      <c r="BJ446" s="341"/>
      <c r="BK446" s="315">
        <f t="shared" si="171"/>
        <v>0</v>
      </c>
      <c r="BL446" s="315">
        <f t="shared" si="172"/>
        <v>0</v>
      </c>
      <c r="BM446" s="340"/>
      <c r="BN446" s="342"/>
      <c r="BO446" s="343"/>
      <c r="BP446" s="340"/>
      <c r="BQ446" s="344"/>
      <c r="BR446" s="315">
        <f t="shared" si="173"/>
        <v>0</v>
      </c>
      <c r="BS446" s="344"/>
      <c r="BT446" s="344"/>
      <c r="BU446" s="344"/>
      <c r="BV446" s="344"/>
      <c r="BW446" s="315">
        <f t="shared" si="174"/>
        <v>0</v>
      </c>
      <c r="BX446" s="322"/>
      <c r="BY446" s="316"/>
    </row>
    <row r="447" spans="1:77" x14ac:dyDescent="0.25">
      <c r="A447" s="326"/>
      <c r="B447" s="307" t="str">
        <f t="shared" si="156"/>
        <v/>
      </c>
      <c r="C447" s="327"/>
      <c r="D447" s="307" t="str">
        <f t="shared" si="157"/>
        <v/>
      </c>
      <c r="E447" s="328"/>
      <c r="F447" s="329"/>
      <c r="G447" s="330" t="s">
        <v>86</v>
      </c>
      <c r="H447" s="308">
        <f t="shared" si="158"/>
        <v>0</v>
      </c>
      <c r="I447" s="323"/>
      <c r="J447" s="323"/>
      <c r="K447" s="309">
        <f t="shared" si="159"/>
        <v>0</v>
      </c>
      <c r="L447" s="328"/>
      <c r="M447" s="328"/>
      <c r="N447" s="328"/>
      <c r="O447" s="328"/>
      <c r="P447" s="331"/>
      <c r="Q447" s="331"/>
      <c r="R447" s="332"/>
      <c r="S447" s="333"/>
      <c r="T447" s="332"/>
      <c r="U447" s="333"/>
      <c r="V447" s="332"/>
      <c r="W447" s="333"/>
      <c r="X447" s="332"/>
      <c r="Y447" s="333"/>
      <c r="Z447" s="309">
        <f t="shared" si="160"/>
        <v>0</v>
      </c>
      <c r="AA447" s="310">
        <f t="shared" si="161"/>
        <v>0</v>
      </c>
      <c r="AB447" s="334"/>
      <c r="AC447" s="311">
        <f t="shared" si="154"/>
        <v>0</v>
      </c>
      <c r="AD447" s="312">
        <f t="shared" si="162"/>
        <v>0</v>
      </c>
      <c r="AE447" s="335"/>
      <c r="AF447" s="312">
        <f t="shared" si="163"/>
        <v>0</v>
      </c>
      <c r="AG447" s="326"/>
      <c r="AH447" s="313">
        <f t="shared" si="164"/>
        <v>0</v>
      </c>
      <c r="AI447" s="336"/>
      <c r="AJ447" s="313">
        <f t="shared" si="165"/>
        <v>0</v>
      </c>
      <c r="AK447" s="326"/>
      <c r="AL447" s="313">
        <f t="shared" si="166"/>
        <v>0</v>
      </c>
      <c r="AM447" s="345"/>
      <c r="AN447" s="313">
        <f t="shared" si="155"/>
        <v>0</v>
      </c>
      <c r="AO447" s="314">
        <f t="shared" si="167"/>
        <v>0</v>
      </c>
      <c r="AP447" s="315">
        <f>IF(OR(AND(B447="GRUP_A1",IF(IFERROR(MATCH(CONCATENATE("I",Tabel!$N$4),inst_performance,0),0)&gt;0,0,1)),B447="Grup_A5",B447="Grup_B1"),0,(AD447+AF447)*0.1)</f>
        <v>0</v>
      </c>
      <c r="AQ447" s="337"/>
      <c r="AR447" s="339"/>
      <c r="AS447" s="339"/>
      <c r="AT447" s="339"/>
      <c r="AU447" s="339"/>
      <c r="AV447" s="339"/>
      <c r="AW447" s="339"/>
      <c r="AX447" s="339"/>
      <c r="AY447" s="339"/>
      <c r="AZ447" s="339"/>
      <c r="BA447" s="339"/>
      <c r="BB447" s="339"/>
      <c r="BC447" s="339"/>
      <c r="BD447" s="339"/>
      <c r="BE447" s="339"/>
      <c r="BF447" s="339"/>
      <c r="BG447" s="315">
        <f t="shared" si="168"/>
        <v>0</v>
      </c>
      <c r="BH447" s="346">
        <f t="shared" si="169"/>
        <v>0</v>
      </c>
      <c r="BI447" s="315">
        <f t="shared" si="170"/>
        <v>0</v>
      </c>
      <c r="BJ447" s="341"/>
      <c r="BK447" s="315">
        <f t="shared" si="171"/>
        <v>0</v>
      </c>
      <c r="BL447" s="315">
        <f t="shared" si="172"/>
        <v>0</v>
      </c>
      <c r="BM447" s="340"/>
      <c r="BN447" s="342"/>
      <c r="BO447" s="343"/>
      <c r="BP447" s="340"/>
      <c r="BQ447" s="344"/>
      <c r="BR447" s="315">
        <f t="shared" si="173"/>
        <v>0</v>
      </c>
      <c r="BS447" s="344"/>
      <c r="BT447" s="344"/>
      <c r="BU447" s="344"/>
      <c r="BV447" s="344"/>
      <c r="BW447" s="315">
        <f t="shared" si="174"/>
        <v>0</v>
      </c>
      <c r="BX447" s="322"/>
      <c r="BY447" s="316"/>
    </row>
    <row r="448" spans="1:77" x14ac:dyDescent="0.25">
      <c r="A448" s="326"/>
      <c r="B448" s="307" t="str">
        <f t="shared" si="156"/>
        <v/>
      </c>
      <c r="C448" s="327"/>
      <c r="D448" s="307" t="str">
        <f t="shared" si="157"/>
        <v/>
      </c>
      <c r="E448" s="328"/>
      <c r="F448" s="329"/>
      <c r="G448" s="330" t="s">
        <v>86</v>
      </c>
      <c r="H448" s="308">
        <f t="shared" si="158"/>
        <v>0</v>
      </c>
      <c r="I448" s="323"/>
      <c r="J448" s="323"/>
      <c r="K448" s="309">
        <f t="shared" si="159"/>
        <v>0</v>
      </c>
      <c r="L448" s="328"/>
      <c r="M448" s="328"/>
      <c r="N448" s="328"/>
      <c r="O448" s="328"/>
      <c r="P448" s="331"/>
      <c r="Q448" s="331"/>
      <c r="R448" s="332"/>
      <c r="S448" s="333"/>
      <c r="T448" s="332"/>
      <c r="U448" s="333"/>
      <c r="V448" s="332"/>
      <c r="W448" s="333"/>
      <c r="X448" s="332"/>
      <c r="Y448" s="333"/>
      <c r="Z448" s="309">
        <f t="shared" si="160"/>
        <v>0</v>
      </c>
      <c r="AA448" s="310">
        <f t="shared" si="161"/>
        <v>0</v>
      </c>
      <c r="AB448" s="334"/>
      <c r="AC448" s="311">
        <f t="shared" si="154"/>
        <v>0</v>
      </c>
      <c r="AD448" s="312">
        <f t="shared" si="162"/>
        <v>0</v>
      </c>
      <c r="AE448" s="335"/>
      <c r="AF448" s="312">
        <f t="shared" si="163"/>
        <v>0</v>
      </c>
      <c r="AG448" s="326"/>
      <c r="AH448" s="313">
        <f t="shared" si="164"/>
        <v>0</v>
      </c>
      <c r="AI448" s="336"/>
      <c r="AJ448" s="313">
        <f t="shared" si="165"/>
        <v>0</v>
      </c>
      <c r="AK448" s="326"/>
      <c r="AL448" s="313">
        <f t="shared" si="166"/>
        <v>0</v>
      </c>
      <c r="AM448" s="345"/>
      <c r="AN448" s="313">
        <f t="shared" si="155"/>
        <v>0</v>
      </c>
      <c r="AO448" s="314">
        <f t="shared" si="167"/>
        <v>0</v>
      </c>
      <c r="AP448" s="315">
        <f>IF(OR(AND(B448="GRUP_A1",IF(IFERROR(MATCH(CONCATENATE("I",Tabel!$N$4),inst_performance,0),0)&gt;0,0,1)),B448="Grup_A5",B448="Grup_B1"),0,(AD448+AF448)*0.1)</f>
        <v>0</v>
      </c>
      <c r="AQ448" s="337"/>
      <c r="AR448" s="339"/>
      <c r="AS448" s="339"/>
      <c r="AT448" s="339"/>
      <c r="AU448" s="339"/>
      <c r="AV448" s="339"/>
      <c r="AW448" s="339"/>
      <c r="AX448" s="339"/>
      <c r="AY448" s="339"/>
      <c r="AZ448" s="339"/>
      <c r="BA448" s="339"/>
      <c r="BB448" s="339"/>
      <c r="BC448" s="339"/>
      <c r="BD448" s="339"/>
      <c r="BE448" s="339"/>
      <c r="BF448" s="339"/>
      <c r="BG448" s="315">
        <f t="shared" si="168"/>
        <v>0</v>
      </c>
      <c r="BH448" s="346">
        <f t="shared" si="169"/>
        <v>0</v>
      </c>
      <c r="BI448" s="315">
        <f t="shared" si="170"/>
        <v>0</v>
      </c>
      <c r="BJ448" s="341"/>
      <c r="BK448" s="315">
        <f t="shared" si="171"/>
        <v>0</v>
      </c>
      <c r="BL448" s="315">
        <f t="shared" si="172"/>
        <v>0</v>
      </c>
      <c r="BM448" s="340"/>
      <c r="BN448" s="342"/>
      <c r="BO448" s="343"/>
      <c r="BP448" s="340"/>
      <c r="BQ448" s="344"/>
      <c r="BR448" s="315">
        <f t="shared" si="173"/>
        <v>0</v>
      </c>
      <c r="BS448" s="344"/>
      <c r="BT448" s="344"/>
      <c r="BU448" s="344"/>
      <c r="BV448" s="344"/>
      <c r="BW448" s="315">
        <f t="shared" si="174"/>
        <v>0</v>
      </c>
      <c r="BX448" s="322"/>
      <c r="BY448" s="316"/>
    </row>
    <row r="449" spans="1:77" x14ac:dyDescent="0.25">
      <c r="A449" s="326"/>
      <c r="B449" s="307" t="str">
        <f t="shared" si="156"/>
        <v/>
      </c>
      <c r="C449" s="327"/>
      <c r="D449" s="307" t="str">
        <f t="shared" si="157"/>
        <v/>
      </c>
      <c r="E449" s="328"/>
      <c r="F449" s="329"/>
      <c r="G449" s="330" t="s">
        <v>86</v>
      </c>
      <c r="H449" s="308">
        <f t="shared" si="158"/>
        <v>0</v>
      </c>
      <c r="I449" s="323"/>
      <c r="J449" s="323"/>
      <c r="K449" s="309">
        <f t="shared" si="159"/>
        <v>0</v>
      </c>
      <c r="L449" s="328"/>
      <c r="M449" s="328"/>
      <c r="N449" s="328"/>
      <c r="O449" s="328"/>
      <c r="P449" s="331"/>
      <c r="Q449" s="331"/>
      <c r="R449" s="332"/>
      <c r="S449" s="333"/>
      <c r="T449" s="332"/>
      <c r="U449" s="333"/>
      <c r="V449" s="332"/>
      <c r="W449" s="333"/>
      <c r="X449" s="332"/>
      <c r="Y449" s="333"/>
      <c r="Z449" s="309">
        <f t="shared" si="160"/>
        <v>0</v>
      </c>
      <c r="AA449" s="310">
        <f t="shared" si="161"/>
        <v>0</v>
      </c>
      <c r="AB449" s="334"/>
      <c r="AC449" s="311">
        <f t="shared" si="154"/>
        <v>0</v>
      </c>
      <c r="AD449" s="312">
        <f t="shared" si="162"/>
        <v>0</v>
      </c>
      <c r="AE449" s="335"/>
      <c r="AF449" s="312">
        <f t="shared" si="163"/>
        <v>0</v>
      </c>
      <c r="AG449" s="326"/>
      <c r="AH449" s="313">
        <f t="shared" si="164"/>
        <v>0</v>
      </c>
      <c r="AI449" s="336"/>
      <c r="AJ449" s="313">
        <f t="shared" si="165"/>
        <v>0</v>
      </c>
      <c r="AK449" s="326"/>
      <c r="AL449" s="313">
        <f t="shared" si="166"/>
        <v>0</v>
      </c>
      <c r="AM449" s="345"/>
      <c r="AN449" s="313">
        <f t="shared" si="155"/>
        <v>0</v>
      </c>
      <c r="AO449" s="314">
        <f t="shared" si="167"/>
        <v>0</v>
      </c>
      <c r="AP449" s="315">
        <f>IF(OR(AND(B449="GRUP_A1",IF(IFERROR(MATCH(CONCATENATE("I",Tabel!$N$4),inst_performance,0),0)&gt;0,0,1)),B449="Grup_A5",B449="Grup_B1"),0,(AD449+AF449)*0.1)</f>
        <v>0</v>
      </c>
      <c r="AQ449" s="337"/>
      <c r="AR449" s="339"/>
      <c r="AS449" s="339"/>
      <c r="AT449" s="339"/>
      <c r="AU449" s="339"/>
      <c r="AV449" s="339"/>
      <c r="AW449" s="339"/>
      <c r="AX449" s="339"/>
      <c r="AY449" s="339"/>
      <c r="AZ449" s="339"/>
      <c r="BA449" s="339"/>
      <c r="BB449" s="339"/>
      <c r="BC449" s="339"/>
      <c r="BD449" s="339"/>
      <c r="BE449" s="339"/>
      <c r="BF449" s="339"/>
      <c r="BG449" s="315">
        <f t="shared" si="168"/>
        <v>0</v>
      </c>
      <c r="BH449" s="346">
        <f t="shared" si="169"/>
        <v>0</v>
      </c>
      <c r="BI449" s="315">
        <f t="shared" si="170"/>
        <v>0</v>
      </c>
      <c r="BJ449" s="341"/>
      <c r="BK449" s="315">
        <f t="shared" si="171"/>
        <v>0</v>
      </c>
      <c r="BL449" s="315">
        <f t="shared" si="172"/>
        <v>0</v>
      </c>
      <c r="BM449" s="340"/>
      <c r="BN449" s="342"/>
      <c r="BO449" s="343"/>
      <c r="BP449" s="340"/>
      <c r="BQ449" s="344"/>
      <c r="BR449" s="315">
        <f t="shared" si="173"/>
        <v>0</v>
      </c>
      <c r="BS449" s="344"/>
      <c r="BT449" s="344"/>
      <c r="BU449" s="344"/>
      <c r="BV449" s="344"/>
      <c r="BW449" s="315">
        <f t="shared" si="174"/>
        <v>0</v>
      </c>
      <c r="BX449" s="322"/>
      <c r="BY449" s="316"/>
    </row>
    <row r="450" spans="1:77" x14ac:dyDescent="0.25">
      <c r="A450" s="326"/>
      <c r="B450" s="307" t="str">
        <f t="shared" si="156"/>
        <v/>
      </c>
      <c r="C450" s="327"/>
      <c r="D450" s="307" t="str">
        <f t="shared" si="157"/>
        <v/>
      </c>
      <c r="E450" s="328"/>
      <c r="F450" s="329"/>
      <c r="G450" s="330" t="s">
        <v>86</v>
      </c>
      <c r="H450" s="308">
        <f t="shared" si="158"/>
        <v>0</v>
      </c>
      <c r="I450" s="323"/>
      <c r="J450" s="323"/>
      <c r="K450" s="309">
        <f t="shared" si="159"/>
        <v>0</v>
      </c>
      <c r="L450" s="328"/>
      <c r="M450" s="328"/>
      <c r="N450" s="328"/>
      <c r="O450" s="328"/>
      <c r="P450" s="331"/>
      <c r="Q450" s="331"/>
      <c r="R450" s="332"/>
      <c r="S450" s="333"/>
      <c r="T450" s="332"/>
      <c r="U450" s="333"/>
      <c r="V450" s="332"/>
      <c r="W450" s="333"/>
      <c r="X450" s="332"/>
      <c r="Y450" s="333"/>
      <c r="Z450" s="309">
        <f t="shared" si="160"/>
        <v>0</v>
      </c>
      <c r="AA450" s="310">
        <f t="shared" si="161"/>
        <v>0</v>
      </c>
      <c r="AB450" s="334"/>
      <c r="AC450" s="311">
        <f t="shared" si="154"/>
        <v>0</v>
      </c>
      <c r="AD450" s="312">
        <f t="shared" si="162"/>
        <v>0</v>
      </c>
      <c r="AE450" s="335"/>
      <c r="AF450" s="312">
        <f t="shared" si="163"/>
        <v>0</v>
      </c>
      <c r="AG450" s="326"/>
      <c r="AH450" s="313">
        <f t="shared" si="164"/>
        <v>0</v>
      </c>
      <c r="AI450" s="336"/>
      <c r="AJ450" s="313">
        <f t="shared" si="165"/>
        <v>0</v>
      </c>
      <c r="AK450" s="326"/>
      <c r="AL450" s="313">
        <f t="shared" si="166"/>
        <v>0</v>
      </c>
      <c r="AM450" s="345"/>
      <c r="AN450" s="313">
        <f t="shared" si="155"/>
        <v>0</v>
      </c>
      <c r="AO450" s="314">
        <f t="shared" si="167"/>
        <v>0</v>
      </c>
      <c r="AP450" s="315">
        <f>IF(OR(AND(B450="GRUP_A1",IF(IFERROR(MATCH(CONCATENATE("I",Tabel!$N$4),inst_performance,0),0)&gt;0,0,1)),B450="Grup_A5",B450="Grup_B1"),0,(AD450+AF450)*0.1)</f>
        <v>0</v>
      </c>
      <c r="AQ450" s="337"/>
      <c r="AR450" s="339"/>
      <c r="AS450" s="339"/>
      <c r="AT450" s="339"/>
      <c r="AU450" s="339"/>
      <c r="AV450" s="339"/>
      <c r="AW450" s="339"/>
      <c r="AX450" s="339"/>
      <c r="AY450" s="339"/>
      <c r="AZ450" s="339"/>
      <c r="BA450" s="339"/>
      <c r="BB450" s="339"/>
      <c r="BC450" s="339"/>
      <c r="BD450" s="339"/>
      <c r="BE450" s="339"/>
      <c r="BF450" s="339"/>
      <c r="BG450" s="315">
        <f t="shared" si="168"/>
        <v>0</v>
      </c>
      <c r="BH450" s="346">
        <f t="shared" si="169"/>
        <v>0</v>
      </c>
      <c r="BI450" s="315">
        <f t="shared" si="170"/>
        <v>0</v>
      </c>
      <c r="BJ450" s="341"/>
      <c r="BK450" s="315">
        <f t="shared" si="171"/>
        <v>0</v>
      </c>
      <c r="BL450" s="315">
        <f t="shared" si="172"/>
        <v>0</v>
      </c>
      <c r="BM450" s="340"/>
      <c r="BN450" s="342"/>
      <c r="BO450" s="343"/>
      <c r="BP450" s="340"/>
      <c r="BQ450" s="344"/>
      <c r="BR450" s="315">
        <f t="shared" si="173"/>
        <v>0</v>
      </c>
      <c r="BS450" s="344"/>
      <c r="BT450" s="344"/>
      <c r="BU450" s="344"/>
      <c r="BV450" s="344"/>
      <c r="BW450" s="315">
        <f t="shared" si="174"/>
        <v>0</v>
      </c>
      <c r="BX450" s="322"/>
      <c r="BY450" s="316"/>
    </row>
    <row r="451" spans="1:77" x14ac:dyDescent="0.25">
      <c r="A451" s="326"/>
      <c r="B451" s="307" t="str">
        <f t="shared" si="156"/>
        <v/>
      </c>
      <c r="C451" s="327"/>
      <c r="D451" s="307" t="str">
        <f t="shared" si="157"/>
        <v/>
      </c>
      <c r="E451" s="328"/>
      <c r="F451" s="329"/>
      <c r="G451" s="330" t="s">
        <v>86</v>
      </c>
      <c r="H451" s="308">
        <f t="shared" si="158"/>
        <v>0</v>
      </c>
      <c r="I451" s="323"/>
      <c r="J451" s="323"/>
      <c r="K451" s="309">
        <f t="shared" si="159"/>
        <v>0</v>
      </c>
      <c r="L451" s="328"/>
      <c r="M451" s="328"/>
      <c r="N451" s="328"/>
      <c r="O451" s="328"/>
      <c r="P451" s="331"/>
      <c r="Q451" s="331"/>
      <c r="R451" s="332"/>
      <c r="S451" s="333"/>
      <c r="T451" s="332"/>
      <c r="U451" s="333"/>
      <c r="V451" s="332"/>
      <c r="W451" s="333"/>
      <c r="X451" s="332"/>
      <c r="Y451" s="333"/>
      <c r="Z451" s="309">
        <f t="shared" si="160"/>
        <v>0</v>
      </c>
      <c r="AA451" s="310">
        <f t="shared" si="161"/>
        <v>0</v>
      </c>
      <c r="AB451" s="334"/>
      <c r="AC451" s="311">
        <f t="shared" si="154"/>
        <v>0</v>
      </c>
      <c r="AD451" s="312">
        <f t="shared" si="162"/>
        <v>0</v>
      </c>
      <c r="AE451" s="335"/>
      <c r="AF451" s="312">
        <f t="shared" si="163"/>
        <v>0</v>
      </c>
      <c r="AG451" s="326"/>
      <c r="AH451" s="313">
        <f t="shared" si="164"/>
        <v>0</v>
      </c>
      <c r="AI451" s="336"/>
      <c r="AJ451" s="313">
        <f t="shared" si="165"/>
        <v>0</v>
      </c>
      <c r="AK451" s="326"/>
      <c r="AL451" s="313">
        <f t="shared" si="166"/>
        <v>0</v>
      </c>
      <c r="AM451" s="345"/>
      <c r="AN451" s="313">
        <f t="shared" si="155"/>
        <v>0</v>
      </c>
      <c r="AO451" s="314">
        <f t="shared" si="167"/>
        <v>0</v>
      </c>
      <c r="AP451" s="315">
        <f>IF(OR(AND(B451="GRUP_A1",IF(IFERROR(MATCH(CONCATENATE("I",Tabel!$N$4),inst_performance,0),0)&gt;0,0,1)),B451="Grup_A5",B451="Grup_B1"),0,(AD451+AF451)*0.1)</f>
        <v>0</v>
      </c>
      <c r="AQ451" s="337"/>
      <c r="AR451" s="339"/>
      <c r="AS451" s="339"/>
      <c r="AT451" s="339"/>
      <c r="AU451" s="339"/>
      <c r="AV451" s="339"/>
      <c r="AW451" s="339"/>
      <c r="AX451" s="339"/>
      <c r="AY451" s="339"/>
      <c r="AZ451" s="339"/>
      <c r="BA451" s="339"/>
      <c r="BB451" s="339"/>
      <c r="BC451" s="339"/>
      <c r="BD451" s="339"/>
      <c r="BE451" s="339"/>
      <c r="BF451" s="339"/>
      <c r="BG451" s="315">
        <f t="shared" si="168"/>
        <v>0</v>
      </c>
      <c r="BH451" s="346">
        <f t="shared" si="169"/>
        <v>0</v>
      </c>
      <c r="BI451" s="315">
        <f t="shared" si="170"/>
        <v>0</v>
      </c>
      <c r="BJ451" s="341"/>
      <c r="BK451" s="315">
        <f t="shared" si="171"/>
        <v>0</v>
      </c>
      <c r="BL451" s="315">
        <f t="shared" si="172"/>
        <v>0</v>
      </c>
      <c r="BM451" s="340"/>
      <c r="BN451" s="342"/>
      <c r="BO451" s="343"/>
      <c r="BP451" s="340"/>
      <c r="BQ451" s="344"/>
      <c r="BR451" s="315">
        <f t="shared" si="173"/>
        <v>0</v>
      </c>
      <c r="BS451" s="344"/>
      <c r="BT451" s="344"/>
      <c r="BU451" s="344"/>
      <c r="BV451" s="344"/>
      <c r="BW451" s="315">
        <f t="shared" si="174"/>
        <v>0</v>
      </c>
      <c r="BX451" s="322"/>
      <c r="BY451" s="316"/>
    </row>
    <row r="452" spans="1:77" x14ac:dyDescent="0.25">
      <c r="A452" s="326"/>
      <c r="B452" s="307" t="str">
        <f t="shared" si="156"/>
        <v/>
      </c>
      <c r="C452" s="327"/>
      <c r="D452" s="307" t="str">
        <f t="shared" si="157"/>
        <v/>
      </c>
      <c r="E452" s="328"/>
      <c r="F452" s="329"/>
      <c r="G452" s="330" t="s">
        <v>86</v>
      </c>
      <c r="H452" s="308">
        <f t="shared" si="158"/>
        <v>0</v>
      </c>
      <c r="I452" s="323"/>
      <c r="J452" s="323"/>
      <c r="K452" s="309">
        <f t="shared" si="159"/>
        <v>0</v>
      </c>
      <c r="L452" s="328"/>
      <c r="M452" s="328"/>
      <c r="N452" s="328"/>
      <c r="O452" s="328"/>
      <c r="P452" s="331"/>
      <c r="Q452" s="331"/>
      <c r="R452" s="332"/>
      <c r="S452" s="333"/>
      <c r="T452" s="332"/>
      <c r="U452" s="333"/>
      <c r="V452" s="332"/>
      <c r="W452" s="333"/>
      <c r="X452" s="332"/>
      <c r="Y452" s="333"/>
      <c r="Z452" s="309">
        <f t="shared" si="160"/>
        <v>0</v>
      </c>
      <c r="AA452" s="310">
        <f t="shared" si="161"/>
        <v>0</v>
      </c>
      <c r="AB452" s="334"/>
      <c r="AC452" s="311">
        <f t="shared" si="154"/>
        <v>0</v>
      </c>
      <c r="AD452" s="312">
        <f t="shared" si="162"/>
        <v>0</v>
      </c>
      <c r="AE452" s="335"/>
      <c r="AF452" s="312">
        <f t="shared" si="163"/>
        <v>0</v>
      </c>
      <c r="AG452" s="326"/>
      <c r="AH452" s="313">
        <f t="shared" si="164"/>
        <v>0</v>
      </c>
      <c r="AI452" s="336"/>
      <c r="AJ452" s="313">
        <f t="shared" si="165"/>
        <v>0</v>
      </c>
      <c r="AK452" s="326"/>
      <c r="AL452" s="313">
        <f t="shared" si="166"/>
        <v>0</v>
      </c>
      <c r="AM452" s="345"/>
      <c r="AN452" s="313">
        <f t="shared" si="155"/>
        <v>0</v>
      </c>
      <c r="AO452" s="314">
        <f t="shared" si="167"/>
        <v>0</v>
      </c>
      <c r="AP452" s="315">
        <f>IF(OR(AND(B452="GRUP_A1",IF(IFERROR(MATCH(CONCATENATE("I",Tabel!$N$4),inst_performance,0),0)&gt;0,0,1)),B452="Grup_A5",B452="Grup_B1"),0,(AD452+AF452)*0.1)</f>
        <v>0</v>
      </c>
      <c r="AQ452" s="337"/>
      <c r="AR452" s="339"/>
      <c r="AS452" s="339"/>
      <c r="AT452" s="339"/>
      <c r="AU452" s="339"/>
      <c r="AV452" s="339"/>
      <c r="AW452" s="339"/>
      <c r="AX452" s="339"/>
      <c r="AY452" s="339"/>
      <c r="AZ452" s="339"/>
      <c r="BA452" s="339"/>
      <c r="BB452" s="339"/>
      <c r="BC452" s="339"/>
      <c r="BD452" s="339"/>
      <c r="BE452" s="339"/>
      <c r="BF452" s="339"/>
      <c r="BG452" s="315">
        <f t="shared" si="168"/>
        <v>0</v>
      </c>
      <c r="BH452" s="346">
        <f t="shared" si="169"/>
        <v>0</v>
      </c>
      <c r="BI452" s="315">
        <f t="shared" si="170"/>
        <v>0</v>
      </c>
      <c r="BJ452" s="341"/>
      <c r="BK452" s="315">
        <f t="shared" si="171"/>
        <v>0</v>
      </c>
      <c r="BL452" s="315">
        <f t="shared" si="172"/>
        <v>0</v>
      </c>
      <c r="BM452" s="340"/>
      <c r="BN452" s="342"/>
      <c r="BO452" s="343"/>
      <c r="BP452" s="340"/>
      <c r="BQ452" s="344"/>
      <c r="BR452" s="315">
        <f t="shared" si="173"/>
        <v>0</v>
      </c>
      <c r="BS452" s="344"/>
      <c r="BT452" s="344"/>
      <c r="BU452" s="344"/>
      <c r="BV452" s="344"/>
      <c r="BW452" s="315">
        <f t="shared" si="174"/>
        <v>0</v>
      </c>
      <c r="BX452" s="322"/>
      <c r="BY452" s="316"/>
    </row>
    <row r="453" spans="1:77" x14ac:dyDescent="0.25">
      <c r="A453" s="326"/>
      <c r="B453" s="307" t="str">
        <f t="shared" si="156"/>
        <v/>
      </c>
      <c r="C453" s="327"/>
      <c r="D453" s="307" t="str">
        <f t="shared" si="157"/>
        <v/>
      </c>
      <c r="E453" s="328"/>
      <c r="F453" s="329"/>
      <c r="G453" s="330" t="s">
        <v>86</v>
      </c>
      <c r="H453" s="308">
        <f t="shared" si="158"/>
        <v>0</v>
      </c>
      <c r="I453" s="323"/>
      <c r="J453" s="323"/>
      <c r="K453" s="309">
        <f t="shared" si="159"/>
        <v>0</v>
      </c>
      <c r="L453" s="328"/>
      <c r="M453" s="328"/>
      <c r="N453" s="328"/>
      <c r="O453" s="328"/>
      <c r="P453" s="331"/>
      <c r="Q453" s="331"/>
      <c r="R453" s="332"/>
      <c r="S453" s="333"/>
      <c r="T453" s="332"/>
      <c r="U453" s="333"/>
      <c r="V453" s="332"/>
      <c r="W453" s="333"/>
      <c r="X453" s="332"/>
      <c r="Y453" s="333"/>
      <c r="Z453" s="309">
        <f t="shared" si="160"/>
        <v>0</v>
      </c>
      <c r="AA453" s="310">
        <f t="shared" si="161"/>
        <v>0</v>
      </c>
      <c r="AB453" s="334"/>
      <c r="AC453" s="311">
        <f t="shared" si="154"/>
        <v>0</v>
      </c>
      <c r="AD453" s="312">
        <f t="shared" si="162"/>
        <v>0</v>
      </c>
      <c r="AE453" s="335"/>
      <c r="AF453" s="312">
        <f t="shared" si="163"/>
        <v>0</v>
      </c>
      <c r="AG453" s="326"/>
      <c r="AH453" s="313">
        <f t="shared" si="164"/>
        <v>0</v>
      </c>
      <c r="AI453" s="336"/>
      <c r="AJ453" s="313">
        <f t="shared" si="165"/>
        <v>0</v>
      </c>
      <c r="AK453" s="326"/>
      <c r="AL453" s="313">
        <f t="shared" si="166"/>
        <v>0</v>
      </c>
      <c r="AM453" s="345"/>
      <c r="AN453" s="313">
        <f t="shared" si="155"/>
        <v>0</v>
      </c>
      <c r="AO453" s="314">
        <f t="shared" si="167"/>
        <v>0</v>
      </c>
      <c r="AP453" s="315">
        <f>IF(OR(AND(B453="GRUP_A1",IF(IFERROR(MATCH(CONCATENATE("I",Tabel!$N$4),inst_performance,0),0)&gt;0,0,1)),B453="Grup_A5",B453="Grup_B1"),0,(AD453+AF453)*0.1)</f>
        <v>0</v>
      </c>
      <c r="AQ453" s="337"/>
      <c r="AR453" s="339"/>
      <c r="AS453" s="339"/>
      <c r="AT453" s="339"/>
      <c r="AU453" s="339"/>
      <c r="AV453" s="339"/>
      <c r="AW453" s="339"/>
      <c r="AX453" s="339"/>
      <c r="AY453" s="339"/>
      <c r="AZ453" s="339"/>
      <c r="BA453" s="339"/>
      <c r="BB453" s="339"/>
      <c r="BC453" s="339"/>
      <c r="BD453" s="339"/>
      <c r="BE453" s="339"/>
      <c r="BF453" s="339"/>
      <c r="BG453" s="315">
        <f t="shared" si="168"/>
        <v>0</v>
      </c>
      <c r="BH453" s="346">
        <f t="shared" si="169"/>
        <v>0</v>
      </c>
      <c r="BI453" s="315">
        <f t="shared" si="170"/>
        <v>0</v>
      </c>
      <c r="BJ453" s="341"/>
      <c r="BK453" s="315">
        <f t="shared" si="171"/>
        <v>0</v>
      </c>
      <c r="BL453" s="315">
        <f t="shared" si="172"/>
        <v>0</v>
      </c>
      <c r="BM453" s="340"/>
      <c r="BN453" s="342"/>
      <c r="BO453" s="343"/>
      <c r="BP453" s="340"/>
      <c r="BQ453" s="344"/>
      <c r="BR453" s="315">
        <f t="shared" si="173"/>
        <v>0</v>
      </c>
      <c r="BS453" s="344"/>
      <c r="BT453" s="344"/>
      <c r="BU453" s="344"/>
      <c r="BV453" s="344"/>
      <c r="BW453" s="315">
        <f t="shared" si="174"/>
        <v>0</v>
      </c>
      <c r="BX453" s="322"/>
      <c r="BY453" s="316"/>
    </row>
    <row r="454" spans="1:77" x14ac:dyDescent="0.25">
      <c r="A454" s="326"/>
      <c r="B454" s="307" t="str">
        <f t="shared" si="156"/>
        <v/>
      </c>
      <c r="C454" s="327"/>
      <c r="D454" s="307" t="str">
        <f t="shared" si="157"/>
        <v/>
      </c>
      <c r="E454" s="328"/>
      <c r="F454" s="329"/>
      <c r="G454" s="330" t="s">
        <v>86</v>
      </c>
      <c r="H454" s="308">
        <f t="shared" si="158"/>
        <v>0</v>
      </c>
      <c r="I454" s="323"/>
      <c r="J454" s="323"/>
      <c r="K454" s="309">
        <f t="shared" si="159"/>
        <v>0</v>
      </c>
      <c r="L454" s="328"/>
      <c r="M454" s="328"/>
      <c r="N454" s="328"/>
      <c r="O454" s="328"/>
      <c r="P454" s="331"/>
      <c r="Q454" s="331"/>
      <c r="R454" s="332"/>
      <c r="S454" s="333"/>
      <c r="T454" s="332"/>
      <c r="U454" s="333"/>
      <c r="V454" s="332"/>
      <c r="W454" s="333"/>
      <c r="X454" s="332"/>
      <c r="Y454" s="333"/>
      <c r="Z454" s="309">
        <f t="shared" si="160"/>
        <v>0</v>
      </c>
      <c r="AA454" s="310">
        <f t="shared" si="161"/>
        <v>0</v>
      </c>
      <c r="AB454" s="334"/>
      <c r="AC454" s="311">
        <f t="shared" si="154"/>
        <v>0</v>
      </c>
      <c r="AD454" s="312">
        <f t="shared" si="162"/>
        <v>0</v>
      </c>
      <c r="AE454" s="335"/>
      <c r="AF454" s="312">
        <f t="shared" si="163"/>
        <v>0</v>
      </c>
      <c r="AG454" s="326"/>
      <c r="AH454" s="313">
        <f t="shared" si="164"/>
        <v>0</v>
      </c>
      <c r="AI454" s="336"/>
      <c r="AJ454" s="313">
        <f t="shared" si="165"/>
        <v>0</v>
      </c>
      <c r="AK454" s="326"/>
      <c r="AL454" s="313">
        <f t="shared" si="166"/>
        <v>0</v>
      </c>
      <c r="AM454" s="345"/>
      <c r="AN454" s="313">
        <f t="shared" si="155"/>
        <v>0</v>
      </c>
      <c r="AO454" s="314">
        <f t="shared" si="167"/>
        <v>0</v>
      </c>
      <c r="AP454" s="315">
        <f>IF(OR(AND(B454="GRUP_A1",IF(IFERROR(MATCH(CONCATENATE("I",Tabel!$N$4),inst_performance,0),0)&gt;0,0,1)),B454="Grup_A5",B454="Grup_B1"),0,(AD454+AF454)*0.1)</f>
        <v>0</v>
      </c>
      <c r="AQ454" s="337"/>
      <c r="AR454" s="339"/>
      <c r="AS454" s="339"/>
      <c r="AT454" s="339"/>
      <c r="AU454" s="339"/>
      <c r="AV454" s="339"/>
      <c r="AW454" s="339"/>
      <c r="AX454" s="339"/>
      <c r="AY454" s="339"/>
      <c r="AZ454" s="339"/>
      <c r="BA454" s="339"/>
      <c r="BB454" s="339"/>
      <c r="BC454" s="339"/>
      <c r="BD454" s="339"/>
      <c r="BE454" s="339"/>
      <c r="BF454" s="339"/>
      <c r="BG454" s="315">
        <f t="shared" si="168"/>
        <v>0</v>
      </c>
      <c r="BH454" s="346">
        <f t="shared" si="169"/>
        <v>0</v>
      </c>
      <c r="BI454" s="315">
        <f t="shared" si="170"/>
        <v>0</v>
      </c>
      <c r="BJ454" s="341"/>
      <c r="BK454" s="315">
        <f t="shared" si="171"/>
        <v>0</v>
      </c>
      <c r="BL454" s="315">
        <f t="shared" si="172"/>
        <v>0</v>
      </c>
      <c r="BM454" s="340"/>
      <c r="BN454" s="342"/>
      <c r="BO454" s="343"/>
      <c r="BP454" s="340"/>
      <c r="BQ454" s="344"/>
      <c r="BR454" s="315">
        <f t="shared" si="173"/>
        <v>0</v>
      </c>
      <c r="BS454" s="344"/>
      <c r="BT454" s="344"/>
      <c r="BU454" s="344"/>
      <c r="BV454" s="344"/>
      <c r="BW454" s="315">
        <f t="shared" si="174"/>
        <v>0</v>
      </c>
      <c r="BX454" s="322"/>
      <c r="BY454" s="316"/>
    </row>
    <row r="455" spans="1:77" x14ac:dyDescent="0.25">
      <c r="A455" s="326"/>
      <c r="B455" s="307" t="str">
        <f t="shared" si="156"/>
        <v/>
      </c>
      <c r="C455" s="327"/>
      <c r="D455" s="307" t="str">
        <f t="shared" si="157"/>
        <v/>
      </c>
      <c r="E455" s="328"/>
      <c r="F455" s="329"/>
      <c r="G455" s="330" t="s">
        <v>86</v>
      </c>
      <c r="H455" s="308">
        <f t="shared" si="158"/>
        <v>0</v>
      </c>
      <c r="I455" s="323"/>
      <c r="J455" s="323"/>
      <c r="K455" s="309">
        <f t="shared" si="159"/>
        <v>0</v>
      </c>
      <c r="L455" s="328"/>
      <c r="M455" s="328"/>
      <c r="N455" s="328"/>
      <c r="O455" s="328"/>
      <c r="P455" s="331"/>
      <c r="Q455" s="331"/>
      <c r="R455" s="332"/>
      <c r="S455" s="333"/>
      <c r="T455" s="332"/>
      <c r="U455" s="333"/>
      <c r="V455" s="332"/>
      <c r="W455" s="333"/>
      <c r="X455" s="332"/>
      <c r="Y455" s="333"/>
      <c r="Z455" s="309">
        <f t="shared" si="160"/>
        <v>0</v>
      </c>
      <c r="AA455" s="310">
        <f t="shared" si="161"/>
        <v>0</v>
      </c>
      <c r="AB455" s="334"/>
      <c r="AC455" s="311">
        <f t="shared" si="154"/>
        <v>0</v>
      </c>
      <c r="AD455" s="312">
        <f t="shared" si="162"/>
        <v>0</v>
      </c>
      <c r="AE455" s="335"/>
      <c r="AF455" s="312">
        <f t="shared" si="163"/>
        <v>0</v>
      </c>
      <c r="AG455" s="326"/>
      <c r="AH455" s="313">
        <f t="shared" si="164"/>
        <v>0</v>
      </c>
      <c r="AI455" s="336"/>
      <c r="AJ455" s="313">
        <f t="shared" si="165"/>
        <v>0</v>
      </c>
      <c r="AK455" s="326"/>
      <c r="AL455" s="313">
        <f t="shared" si="166"/>
        <v>0</v>
      </c>
      <c r="AM455" s="345"/>
      <c r="AN455" s="313">
        <f t="shared" si="155"/>
        <v>0</v>
      </c>
      <c r="AO455" s="314">
        <f t="shared" si="167"/>
        <v>0</v>
      </c>
      <c r="AP455" s="315">
        <f>IF(OR(AND(B455="GRUP_A1",IF(IFERROR(MATCH(CONCATENATE("I",Tabel!$N$4),inst_performance,0),0)&gt;0,0,1)),B455="Grup_A5",B455="Grup_B1"),0,(AD455+AF455)*0.1)</f>
        <v>0</v>
      </c>
      <c r="AQ455" s="337"/>
      <c r="AR455" s="339"/>
      <c r="AS455" s="339"/>
      <c r="AT455" s="339"/>
      <c r="AU455" s="339"/>
      <c r="AV455" s="339"/>
      <c r="AW455" s="339"/>
      <c r="AX455" s="339"/>
      <c r="AY455" s="339"/>
      <c r="AZ455" s="339"/>
      <c r="BA455" s="339"/>
      <c r="BB455" s="339"/>
      <c r="BC455" s="339"/>
      <c r="BD455" s="339"/>
      <c r="BE455" s="339"/>
      <c r="BF455" s="339"/>
      <c r="BG455" s="315">
        <f t="shared" si="168"/>
        <v>0</v>
      </c>
      <c r="BH455" s="346">
        <f t="shared" si="169"/>
        <v>0</v>
      </c>
      <c r="BI455" s="315">
        <f t="shared" si="170"/>
        <v>0</v>
      </c>
      <c r="BJ455" s="341"/>
      <c r="BK455" s="315">
        <f t="shared" si="171"/>
        <v>0</v>
      </c>
      <c r="BL455" s="315">
        <f t="shared" si="172"/>
        <v>0</v>
      </c>
      <c r="BM455" s="340"/>
      <c r="BN455" s="342"/>
      <c r="BO455" s="343"/>
      <c r="BP455" s="340"/>
      <c r="BQ455" s="344"/>
      <c r="BR455" s="315">
        <f t="shared" si="173"/>
        <v>0</v>
      </c>
      <c r="BS455" s="344"/>
      <c r="BT455" s="344"/>
      <c r="BU455" s="344"/>
      <c r="BV455" s="344"/>
      <c r="BW455" s="315">
        <f t="shared" si="174"/>
        <v>0</v>
      </c>
      <c r="BX455" s="322"/>
      <c r="BY455" s="316"/>
    </row>
    <row r="456" spans="1:77" x14ac:dyDescent="0.25">
      <c r="A456" s="326"/>
      <c r="B456" s="307" t="str">
        <f t="shared" si="156"/>
        <v/>
      </c>
      <c r="C456" s="327"/>
      <c r="D456" s="307" t="str">
        <f t="shared" si="157"/>
        <v/>
      </c>
      <c r="E456" s="328"/>
      <c r="F456" s="329"/>
      <c r="G456" s="330" t="s">
        <v>86</v>
      </c>
      <c r="H456" s="308">
        <f t="shared" si="158"/>
        <v>0</v>
      </c>
      <c r="I456" s="323"/>
      <c r="J456" s="323"/>
      <c r="K456" s="309">
        <f t="shared" si="159"/>
        <v>0</v>
      </c>
      <c r="L456" s="328"/>
      <c r="M456" s="328"/>
      <c r="N456" s="328"/>
      <c r="O456" s="328"/>
      <c r="P456" s="331"/>
      <c r="Q456" s="331"/>
      <c r="R456" s="332"/>
      <c r="S456" s="333"/>
      <c r="T456" s="332"/>
      <c r="U456" s="333"/>
      <c r="V456" s="332"/>
      <c r="W456" s="333"/>
      <c r="X456" s="332"/>
      <c r="Y456" s="333"/>
      <c r="Z456" s="309">
        <f t="shared" si="160"/>
        <v>0</v>
      </c>
      <c r="AA456" s="310">
        <f t="shared" si="161"/>
        <v>0</v>
      </c>
      <c r="AB456" s="334"/>
      <c r="AC456" s="311">
        <f t="shared" si="154"/>
        <v>0</v>
      </c>
      <c r="AD456" s="312">
        <f t="shared" si="162"/>
        <v>0</v>
      </c>
      <c r="AE456" s="335"/>
      <c r="AF456" s="312">
        <f t="shared" si="163"/>
        <v>0</v>
      </c>
      <c r="AG456" s="326"/>
      <c r="AH456" s="313">
        <f t="shared" si="164"/>
        <v>0</v>
      </c>
      <c r="AI456" s="336"/>
      <c r="AJ456" s="313">
        <f t="shared" si="165"/>
        <v>0</v>
      </c>
      <c r="AK456" s="326"/>
      <c r="AL456" s="313">
        <f t="shared" si="166"/>
        <v>0</v>
      </c>
      <c r="AM456" s="345"/>
      <c r="AN456" s="313">
        <f t="shared" si="155"/>
        <v>0</v>
      </c>
      <c r="AO456" s="314">
        <f t="shared" si="167"/>
        <v>0</v>
      </c>
      <c r="AP456" s="315">
        <f>IF(OR(AND(B456="GRUP_A1",IF(IFERROR(MATCH(CONCATENATE("I",Tabel!$N$4),inst_performance,0),0)&gt;0,0,1)),B456="Grup_A5",B456="Grup_B1"),0,(AD456+AF456)*0.1)</f>
        <v>0</v>
      </c>
      <c r="AQ456" s="337"/>
      <c r="AR456" s="339"/>
      <c r="AS456" s="339"/>
      <c r="AT456" s="339"/>
      <c r="AU456" s="339"/>
      <c r="AV456" s="339"/>
      <c r="AW456" s="339"/>
      <c r="AX456" s="339"/>
      <c r="AY456" s="339"/>
      <c r="AZ456" s="339"/>
      <c r="BA456" s="339"/>
      <c r="BB456" s="339"/>
      <c r="BC456" s="339"/>
      <c r="BD456" s="339"/>
      <c r="BE456" s="339"/>
      <c r="BF456" s="339"/>
      <c r="BG456" s="315">
        <f t="shared" si="168"/>
        <v>0</v>
      </c>
      <c r="BH456" s="346">
        <f t="shared" si="169"/>
        <v>0</v>
      </c>
      <c r="BI456" s="315">
        <f t="shared" si="170"/>
        <v>0</v>
      </c>
      <c r="BJ456" s="341"/>
      <c r="BK456" s="315">
        <f t="shared" si="171"/>
        <v>0</v>
      </c>
      <c r="BL456" s="315">
        <f t="shared" si="172"/>
        <v>0</v>
      </c>
      <c r="BM456" s="340"/>
      <c r="BN456" s="342"/>
      <c r="BO456" s="343"/>
      <c r="BP456" s="340"/>
      <c r="BQ456" s="344"/>
      <c r="BR456" s="315">
        <f t="shared" si="173"/>
        <v>0</v>
      </c>
      <c r="BS456" s="344"/>
      <c r="BT456" s="344"/>
      <c r="BU456" s="344"/>
      <c r="BV456" s="344"/>
      <c r="BW456" s="315">
        <f t="shared" si="174"/>
        <v>0</v>
      </c>
      <c r="BX456" s="322"/>
      <c r="BY456" s="316"/>
    </row>
    <row r="457" spans="1:77" x14ac:dyDescent="0.25">
      <c r="A457" s="326"/>
      <c r="B457" s="307" t="str">
        <f t="shared" si="156"/>
        <v/>
      </c>
      <c r="C457" s="327"/>
      <c r="D457" s="307" t="str">
        <f t="shared" si="157"/>
        <v/>
      </c>
      <c r="E457" s="328"/>
      <c r="F457" s="329"/>
      <c r="G457" s="330" t="s">
        <v>86</v>
      </c>
      <c r="H457" s="308">
        <f t="shared" si="158"/>
        <v>0</v>
      </c>
      <c r="I457" s="323"/>
      <c r="J457" s="323"/>
      <c r="K457" s="309">
        <f t="shared" si="159"/>
        <v>0</v>
      </c>
      <c r="L457" s="328"/>
      <c r="M457" s="328"/>
      <c r="N457" s="328"/>
      <c r="O457" s="328"/>
      <c r="P457" s="331"/>
      <c r="Q457" s="331"/>
      <c r="R457" s="332"/>
      <c r="S457" s="333"/>
      <c r="T457" s="332"/>
      <c r="U457" s="333"/>
      <c r="V457" s="332"/>
      <c r="W457" s="333"/>
      <c r="X457" s="332"/>
      <c r="Y457" s="333"/>
      <c r="Z457" s="309">
        <f t="shared" si="160"/>
        <v>0</v>
      </c>
      <c r="AA457" s="310">
        <f t="shared" si="161"/>
        <v>0</v>
      </c>
      <c r="AB457" s="334"/>
      <c r="AC457" s="311">
        <f t="shared" si="154"/>
        <v>0</v>
      </c>
      <c r="AD457" s="312">
        <f t="shared" si="162"/>
        <v>0</v>
      </c>
      <c r="AE457" s="335"/>
      <c r="AF457" s="312">
        <f t="shared" si="163"/>
        <v>0</v>
      </c>
      <c r="AG457" s="326"/>
      <c r="AH457" s="313">
        <f t="shared" si="164"/>
        <v>0</v>
      </c>
      <c r="AI457" s="336"/>
      <c r="AJ457" s="313">
        <f t="shared" si="165"/>
        <v>0</v>
      </c>
      <c r="AK457" s="326"/>
      <c r="AL457" s="313">
        <f t="shared" si="166"/>
        <v>0</v>
      </c>
      <c r="AM457" s="345"/>
      <c r="AN457" s="313">
        <f t="shared" si="155"/>
        <v>0</v>
      </c>
      <c r="AO457" s="314">
        <f t="shared" si="167"/>
        <v>0</v>
      </c>
      <c r="AP457" s="315">
        <f>IF(OR(AND(B457="GRUP_A1",IF(IFERROR(MATCH(CONCATENATE("I",Tabel!$N$4),inst_performance,0),0)&gt;0,0,1)),B457="Grup_A5",B457="Grup_B1"),0,(AD457+AF457)*0.1)</f>
        <v>0</v>
      </c>
      <c r="AQ457" s="337"/>
      <c r="AR457" s="339"/>
      <c r="AS457" s="339"/>
      <c r="AT457" s="339"/>
      <c r="AU457" s="339"/>
      <c r="AV457" s="339"/>
      <c r="AW457" s="339"/>
      <c r="AX457" s="339"/>
      <c r="AY457" s="339"/>
      <c r="AZ457" s="339"/>
      <c r="BA457" s="339"/>
      <c r="BB457" s="339"/>
      <c r="BC457" s="339"/>
      <c r="BD457" s="339"/>
      <c r="BE457" s="339"/>
      <c r="BF457" s="339"/>
      <c r="BG457" s="315">
        <f t="shared" si="168"/>
        <v>0</v>
      </c>
      <c r="BH457" s="346">
        <f t="shared" si="169"/>
        <v>0</v>
      </c>
      <c r="BI457" s="315">
        <f t="shared" si="170"/>
        <v>0</v>
      </c>
      <c r="BJ457" s="341"/>
      <c r="BK457" s="315">
        <f t="shared" si="171"/>
        <v>0</v>
      </c>
      <c r="BL457" s="315">
        <f t="shared" si="172"/>
        <v>0</v>
      </c>
      <c r="BM457" s="340"/>
      <c r="BN457" s="342"/>
      <c r="BO457" s="343"/>
      <c r="BP457" s="340"/>
      <c r="BQ457" s="344"/>
      <c r="BR457" s="315">
        <f t="shared" si="173"/>
        <v>0</v>
      </c>
      <c r="BS457" s="344"/>
      <c r="BT457" s="344"/>
      <c r="BU457" s="344"/>
      <c r="BV457" s="344"/>
      <c r="BW457" s="315">
        <f t="shared" si="174"/>
        <v>0</v>
      </c>
      <c r="BX457" s="322"/>
      <c r="BY457" s="316"/>
    </row>
    <row r="458" spans="1:77" x14ac:dyDescent="0.25">
      <c r="A458" s="326"/>
      <c r="B458" s="307" t="str">
        <f t="shared" si="156"/>
        <v/>
      </c>
      <c r="C458" s="327"/>
      <c r="D458" s="307" t="str">
        <f t="shared" si="157"/>
        <v/>
      </c>
      <c r="E458" s="328"/>
      <c r="F458" s="329"/>
      <c r="G458" s="330" t="s">
        <v>86</v>
      </c>
      <c r="H458" s="308">
        <f t="shared" si="158"/>
        <v>0</v>
      </c>
      <c r="I458" s="323"/>
      <c r="J458" s="323"/>
      <c r="K458" s="309">
        <f t="shared" si="159"/>
        <v>0</v>
      </c>
      <c r="L458" s="328"/>
      <c r="M458" s="328"/>
      <c r="N458" s="328"/>
      <c r="O458" s="328"/>
      <c r="P458" s="331"/>
      <c r="Q458" s="331"/>
      <c r="R458" s="332"/>
      <c r="S458" s="333"/>
      <c r="T458" s="332"/>
      <c r="U458" s="333"/>
      <c r="V458" s="332"/>
      <c r="W458" s="333"/>
      <c r="X458" s="332"/>
      <c r="Y458" s="333"/>
      <c r="Z458" s="309">
        <f t="shared" si="160"/>
        <v>0</v>
      </c>
      <c r="AA458" s="310">
        <f t="shared" si="161"/>
        <v>0</v>
      </c>
      <c r="AB458" s="334"/>
      <c r="AC458" s="311">
        <f t="shared" si="154"/>
        <v>0</v>
      </c>
      <c r="AD458" s="312">
        <f t="shared" si="162"/>
        <v>0</v>
      </c>
      <c r="AE458" s="335"/>
      <c r="AF458" s="312">
        <f t="shared" si="163"/>
        <v>0</v>
      </c>
      <c r="AG458" s="326"/>
      <c r="AH458" s="313">
        <f t="shared" si="164"/>
        <v>0</v>
      </c>
      <c r="AI458" s="336"/>
      <c r="AJ458" s="313">
        <f t="shared" si="165"/>
        <v>0</v>
      </c>
      <c r="AK458" s="326"/>
      <c r="AL458" s="313">
        <f t="shared" si="166"/>
        <v>0</v>
      </c>
      <c r="AM458" s="345"/>
      <c r="AN458" s="313">
        <f t="shared" si="155"/>
        <v>0</v>
      </c>
      <c r="AO458" s="314">
        <f t="shared" si="167"/>
        <v>0</v>
      </c>
      <c r="AP458" s="315">
        <f>IF(OR(AND(B458="GRUP_A1",IF(IFERROR(MATCH(CONCATENATE("I",Tabel!$N$4),inst_performance,0),0)&gt;0,0,1)),B458="Grup_A5",B458="Grup_B1"),0,(AD458+AF458)*0.1)</f>
        <v>0</v>
      </c>
      <c r="AQ458" s="337"/>
      <c r="AR458" s="339"/>
      <c r="AS458" s="339"/>
      <c r="AT458" s="339"/>
      <c r="AU458" s="339"/>
      <c r="AV458" s="339"/>
      <c r="AW458" s="339"/>
      <c r="AX458" s="339"/>
      <c r="AY458" s="339"/>
      <c r="AZ458" s="339"/>
      <c r="BA458" s="339"/>
      <c r="BB458" s="339"/>
      <c r="BC458" s="339"/>
      <c r="BD458" s="339"/>
      <c r="BE458" s="339"/>
      <c r="BF458" s="339"/>
      <c r="BG458" s="315">
        <f t="shared" si="168"/>
        <v>0</v>
      </c>
      <c r="BH458" s="346">
        <f t="shared" si="169"/>
        <v>0</v>
      </c>
      <c r="BI458" s="315">
        <f t="shared" si="170"/>
        <v>0</v>
      </c>
      <c r="BJ458" s="341"/>
      <c r="BK458" s="315">
        <f t="shared" si="171"/>
        <v>0</v>
      </c>
      <c r="BL458" s="315">
        <f t="shared" si="172"/>
        <v>0</v>
      </c>
      <c r="BM458" s="340"/>
      <c r="BN458" s="342"/>
      <c r="BO458" s="343"/>
      <c r="BP458" s="340"/>
      <c r="BQ458" s="344"/>
      <c r="BR458" s="315">
        <f t="shared" si="173"/>
        <v>0</v>
      </c>
      <c r="BS458" s="344"/>
      <c r="BT458" s="344"/>
      <c r="BU458" s="344"/>
      <c r="BV458" s="344"/>
      <c r="BW458" s="315">
        <f t="shared" si="174"/>
        <v>0</v>
      </c>
      <c r="BX458" s="322"/>
      <c r="BY458" s="316"/>
    </row>
    <row r="459" spans="1:77" x14ac:dyDescent="0.25">
      <c r="A459" s="326"/>
      <c r="B459" s="307" t="str">
        <f t="shared" si="156"/>
        <v/>
      </c>
      <c r="C459" s="327"/>
      <c r="D459" s="307" t="str">
        <f t="shared" si="157"/>
        <v/>
      </c>
      <c r="E459" s="328"/>
      <c r="F459" s="329"/>
      <c r="G459" s="330" t="s">
        <v>86</v>
      </c>
      <c r="H459" s="308">
        <f t="shared" si="158"/>
        <v>0</v>
      </c>
      <c r="I459" s="323"/>
      <c r="J459" s="323"/>
      <c r="K459" s="309">
        <f t="shared" si="159"/>
        <v>0</v>
      </c>
      <c r="L459" s="328"/>
      <c r="M459" s="328"/>
      <c r="N459" s="328"/>
      <c r="O459" s="328"/>
      <c r="P459" s="331"/>
      <c r="Q459" s="331"/>
      <c r="R459" s="332"/>
      <c r="S459" s="333"/>
      <c r="T459" s="332"/>
      <c r="U459" s="333"/>
      <c r="V459" s="332"/>
      <c r="W459" s="333"/>
      <c r="X459" s="332"/>
      <c r="Y459" s="333"/>
      <c r="Z459" s="309">
        <f t="shared" si="160"/>
        <v>0</v>
      </c>
      <c r="AA459" s="310">
        <f t="shared" si="161"/>
        <v>0</v>
      </c>
      <c r="AB459" s="334"/>
      <c r="AC459" s="311">
        <f t="shared" si="154"/>
        <v>0</v>
      </c>
      <c r="AD459" s="312">
        <f t="shared" si="162"/>
        <v>0</v>
      </c>
      <c r="AE459" s="335"/>
      <c r="AF459" s="312">
        <f t="shared" si="163"/>
        <v>0</v>
      </c>
      <c r="AG459" s="326"/>
      <c r="AH459" s="313">
        <f t="shared" si="164"/>
        <v>0</v>
      </c>
      <c r="AI459" s="336"/>
      <c r="AJ459" s="313">
        <f t="shared" si="165"/>
        <v>0</v>
      </c>
      <c r="AK459" s="326"/>
      <c r="AL459" s="313">
        <f t="shared" si="166"/>
        <v>0</v>
      </c>
      <c r="AM459" s="345"/>
      <c r="AN459" s="313">
        <f t="shared" si="155"/>
        <v>0</v>
      </c>
      <c r="AO459" s="314">
        <f t="shared" si="167"/>
        <v>0</v>
      </c>
      <c r="AP459" s="315">
        <f>IF(OR(AND(B459="GRUP_A1",IF(IFERROR(MATCH(CONCATENATE("I",Tabel!$N$4),inst_performance,0),0)&gt;0,0,1)),B459="Grup_A5",B459="Grup_B1"),0,(AD459+AF459)*0.1)</f>
        <v>0</v>
      </c>
      <c r="AQ459" s="337"/>
      <c r="AR459" s="339"/>
      <c r="AS459" s="339"/>
      <c r="AT459" s="339"/>
      <c r="AU459" s="339"/>
      <c r="AV459" s="339"/>
      <c r="AW459" s="339"/>
      <c r="AX459" s="339"/>
      <c r="AY459" s="339"/>
      <c r="AZ459" s="339"/>
      <c r="BA459" s="339"/>
      <c r="BB459" s="339"/>
      <c r="BC459" s="339"/>
      <c r="BD459" s="339"/>
      <c r="BE459" s="339"/>
      <c r="BF459" s="339"/>
      <c r="BG459" s="315">
        <f t="shared" si="168"/>
        <v>0</v>
      </c>
      <c r="BH459" s="346">
        <f t="shared" si="169"/>
        <v>0</v>
      </c>
      <c r="BI459" s="315">
        <f t="shared" si="170"/>
        <v>0</v>
      </c>
      <c r="BJ459" s="341"/>
      <c r="BK459" s="315">
        <f t="shared" si="171"/>
        <v>0</v>
      </c>
      <c r="BL459" s="315">
        <f t="shared" si="172"/>
        <v>0</v>
      </c>
      <c r="BM459" s="340"/>
      <c r="BN459" s="342"/>
      <c r="BO459" s="343"/>
      <c r="BP459" s="340"/>
      <c r="BQ459" s="344"/>
      <c r="BR459" s="315">
        <f t="shared" si="173"/>
        <v>0</v>
      </c>
      <c r="BS459" s="344"/>
      <c r="BT459" s="344"/>
      <c r="BU459" s="344"/>
      <c r="BV459" s="344"/>
      <c r="BW459" s="315">
        <f t="shared" si="174"/>
        <v>0</v>
      </c>
      <c r="BX459" s="322"/>
      <c r="BY459" s="316"/>
    </row>
    <row r="460" spans="1:77" x14ac:dyDescent="0.25">
      <c r="A460" s="326"/>
      <c r="B460" s="307" t="str">
        <f t="shared" si="156"/>
        <v/>
      </c>
      <c r="C460" s="327"/>
      <c r="D460" s="307" t="str">
        <f t="shared" si="157"/>
        <v/>
      </c>
      <c r="E460" s="328"/>
      <c r="F460" s="329"/>
      <c r="G460" s="330" t="s">
        <v>86</v>
      </c>
      <c r="H460" s="308">
        <f t="shared" si="158"/>
        <v>0</v>
      </c>
      <c r="I460" s="323"/>
      <c r="J460" s="323"/>
      <c r="K460" s="309">
        <f t="shared" si="159"/>
        <v>0</v>
      </c>
      <c r="L460" s="328"/>
      <c r="M460" s="328"/>
      <c r="N460" s="328"/>
      <c r="O460" s="328"/>
      <c r="P460" s="331"/>
      <c r="Q460" s="331"/>
      <c r="R460" s="332"/>
      <c r="S460" s="333"/>
      <c r="T460" s="332"/>
      <c r="U460" s="333"/>
      <c r="V460" s="332"/>
      <c r="W460" s="333"/>
      <c r="X460" s="332"/>
      <c r="Y460" s="333"/>
      <c r="Z460" s="309">
        <f t="shared" si="160"/>
        <v>0</v>
      </c>
      <c r="AA460" s="310">
        <f t="shared" si="161"/>
        <v>0</v>
      </c>
      <c r="AB460" s="334"/>
      <c r="AC460" s="311">
        <f t="shared" si="154"/>
        <v>0</v>
      </c>
      <c r="AD460" s="312">
        <f t="shared" si="162"/>
        <v>0</v>
      </c>
      <c r="AE460" s="335"/>
      <c r="AF460" s="312">
        <f t="shared" si="163"/>
        <v>0</v>
      </c>
      <c r="AG460" s="326"/>
      <c r="AH460" s="313">
        <f t="shared" si="164"/>
        <v>0</v>
      </c>
      <c r="AI460" s="336"/>
      <c r="AJ460" s="313">
        <f t="shared" si="165"/>
        <v>0</v>
      </c>
      <c r="AK460" s="326"/>
      <c r="AL460" s="313">
        <f t="shared" si="166"/>
        <v>0</v>
      </c>
      <c r="AM460" s="345"/>
      <c r="AN460" s="313">
        <f t="shared" si="155"/>
        <v>0</v>
      </c>
      <c r="AO460" s="314">
        <f t="shared" si="167"/>
        <v>0</v>
      </c>
      <c r="AP460" s="315">
        <f>IF(OR(AND(B460="GRUP_A1",IF(IFERROR(MATCH(CONCATENATE("I",Tabel!$N$4),inst_performance,0),0)&gt;0,0,1)),B460="Grup_A5",B460="Grup_B1"),0,(AD460+AF460)*0.1)</f>
        <v>0</v>
      </c>
      <c r="AQ460" s="337"/>
      <c r="AR460" s="339"/>
      <c r="AS460" s="339"/>
      <c r="AT460" s="339"/>
      <c r="AU460" s="339"/>
      <c r="AV460" s="339"/>
      <c r="AW460" s="339"/>
      <c r="AX460" s="339"/>
      <c r="AY460" s="339"/>
      <c r="AZ460" s="339"/>
      <c r="BA460" s="339"/>
      <c r="BB460" s="339"/>
      <c r="BC460" s="339"/>
      <c r="BD460" s="339"/>
      <c r="BE460" s="339"/>
      <c r="BF460" s="339"/>
      <c r="BG460" s="315">
        <f t="shared" si="168"/>
        <v>0</v>
      </c>
      <c r="BH460" s="346">
        <f t="shared" si="169"/>
        <v>0</v>
      </c>
      <c r="BI460" s="315">
        <f t="shared" si="170"/>
        <v>0</v>
      </c>
      <c r="BJ460" s="341"/>
      <c r="BK460" s="315">
        <f t="shared" si="171"/>
        <v>0</v>
      </c>
      <c r="BL460" s="315">
        <f t="shared" si="172"/>
        <v>0</v>
      </c>
      <c r="BM460" s="340"/>
      <c r="BN460" s="342"/>
      <c r="BO460" s="343"/>
      <c r="BP460" s="340"/>
      <c r="BQ460" s="344"/>
      <c r="BR460" s="315">
        <f t="shared" si="173"/>
        <v>0</v>
      </c>
      <c r="BS460" s="344"/>
      <c r="BT460" s="344"/>
      <c r="BU460" s="344"/>
      <c r="BV460" s="344"/>
      <c r="BW460" s="315">
        <f t="shared" si="174"/>
        <v>0</v>
      </c>
      <c r="BX460" s="322"/>
      <c r="BY460" s="316"/>
    </row>
    <row r="461" spans="1:77" x14ac:dyDescent="0.25">
      <c r="A461" s="326"/>
      <c r="B461" s="307" t="str">
        <f t="shared" si="156"/>
        <v/>
      </c>
      <c r="C461" s="327"/>
      <c r="D461" s="307" t="str">
        <f t="shared" si="157"/>
        <v/>
      </c>
      <c r="E461" s="328"/>
      <c r="F461" s="329"/>
      <c r="G461" s="330" t="s">
        <v>86</v>
      </c>
      <c r="H461" s="308">
        <f t="shared" si="158"/>
        <v>0</v>
      </c>
      <c r="I461" s="323"/>
      <c r="J461" s="323"/>
      <c r="K461" s="309">
        <f t="shared" si="159"/>
        <v>0</v>
      </c>
      <c r="L461" s="328"/>
      <c r="M461" s="328"/>
      <c r="N461" s="328"/>
      <c r="O461" s="328"/>
      <c r="P461" s="331"/>
      <c r="Q461" s="331"/>
      <c r="R461" s="332"/>
      <c r="S461" s="333"/>
      <c r="T461" s="332"/>
      <c r="U461" s="333"/>
      <c r="V461" s="332"/>
      <c r="W461" s="333"/>
      <c r="X461" s="332"/>
      <c r="Y461" s="333"/>
      <c r="Z461" s="309">
        <f t="shared" si="160"/>
        <v>0</v>
      </c>
      <c r="AA461" s="310">
        <f t="shared" si="161"/>
        <v>0</v>
      </c>
      <c r="AB461" s="334"/>
      <c r="AC461" s="311">
        <f t="shared" ref="AC461:AC524" si="175">IF(AB461&gt;"",VLOOKUP(LEFT(AB461,250),Categorii_referinta,2,0),)</f>
        <v>0</v>
      </c>
      <c r="AD461" s="312">
        <f t="shared" si="162"/>
        <v>0</v>
      </c>
      <c r="AE461" s="335"/>
      <c r="AF461" s="312">
        <f t="shared" si="163"/>
        <v>0</v>
      </c>
      <c r="AG461" s="326"/>
      <c r="AH461" s="313">
        <f t="shared" si="164"/>
        <v>0</v>
      </c>
      <c r="AI461" s="336"/>
      <c r="AJ461" s="313">
        <f t="shared" si="165"/>
        <v>0</v>
      </c>
      <c r="AK461" s="326"/>
      <c r="AL461" s="313">
        <f t="shared" si="166"/>
        <v>0</v>
      </c>
      <c r="AM461" s="345"/>
      <c r="AN461" s="313">
        <f t="shared" ref="AN461:AN524" si="176">IF(AM461&gt;"",VLOOKUP(AM461,Grad_managerial_values,2,0)*F461,)</f>
        <v>0</v>
      </c>
      <c r="AO461" s="314">
        <f t="shared" si="167"/>
        <v>0</v>
      </c>
      <c r="AP461" s="315">
        <f>IF(OR(AND(B461="GRUP_A1",IF(IFERROR(MATCH(CONCATENATE("I",Tabel!$N$4),inst_performance,0),0)&gt;0,0,1)),B461="Grup_A5",B461="Grup_B1"),0,(AD461+AF461)*0.1)</f>
        <v>0</v>
      </c>
      <c r="AQ461" s="337"/>
      <c r="AR461" s="339"/>
      <c r="AS461" s="339"/>
      <c r="AT461" s="339"/>
      <c r="AU461" s="339"/>
      <c r="AV461" s="339"/>
      <c r="AW461" s="339"/>
      <c r="AX461" s="339"/>
      <c r="AY461" s="339"/>
      <c r="AZ461" s="339"/>
      <c r="BA461" s="339"/>
      <c r="BB461" s="339"/>
      <c r="BC461" s="339"/>
      <c r="BD461" s="339"/>
      <c r="BE461" s="339"/>
      <c r="BF461" s="339"/>
      <c r="BG461" s="315">
        <f t="shared" si="168"/>
        <v>0</v>
      </c>
      <c r="BH461" s="346">
        <f t="shared" si="169"/>
        <v>0</v>
      </c>
      <c r="BI461" s="315">
        <f t="shared" si="170"/>
        <v>0</v>
      </c>
      <c r="BJ461" s="341"/>
      <c r="BK461" s="315">
        <f t="shared" si="171"/>
        <v>0</v>
      </c>
      <c r="BL461" s="315">
        <f t="shared" si="172"/>
        <v>0</v>
      </c>
      <c r="BM461" s="340"/>
      <c r="BN461" s="342"/>
      <c r="BO461" s="343"/>
      <c r="BP461" s="340"/>
      <c r="BQ461" s="344"/>
      <c r="BR461" s="315">
        <f t="shared" si="173"/>
        <v>0</v>
      </c>
      <c r="BS461" s="344"/>
      <c r="BT461" s="344"/>
      <c r="BU461" s="344"/>
      <c r="BV461" s="344"/>
      <c r="BW461" s="315">
        <f t="shared" si="174"/>
        <v>0</v>
      </c>
      <c r="BX461" s="322"/>
      <c r="BY461" s="316"/>
    </row>
    <row r="462" spans="1:77" x14ac:dyDescent="0.25">
      <c r="A462" s="326"/>
      <c r="B462" s="307" t="str">
        <f t="shared" ref="B462:B525" si="177">IF(A462&gt;"", VLOOKUP(A462,Categories,2,0),"")</f>
        <v/>
      </c>
      <c r="C462" s="327"/>
      <c r="D462" s="307" t="str">
        <f t="shared" ref="D462:D525" si="178">IF(B462&gt;"", VLOOKUP(C462,Functions_Classes,2,0),"")</f>
        <v/>
      </c>
      <c r="E462" s="328"/>
      <c r="F462" s="329"/>
      <c r="G462" s="330" t="s">
        <v>86</v>
      </c>
      <c r="H462" s="308">
        <f t="shared" ref="H462:H525" si="179">IF(C462&gt;"", VLOOKUP(C462,Functions_Classes,3,0),)</f>
        <v>0</v>
      </c>
      <c r="I462" s="323"/>
      <c r="J462" s="323"/>
      <c r="K462" s="309">
        <f t="shared" ref="K462:K525" si="180">IF(I462&gt;0, VLOOKUP(I462,Vechime_min,2,1),)</f>
        <v>0</v>
      </c>
      <c r="L462" s="328"/>
      <c r="M462" s="328"/>
      <c r="N462" s="328"/>
      <c r="O462" s="328"/>
      <c r="P462" s="331"/>
      <c r="Q462" s="331"/>
      <c r="R462" s="332"/>
      <c r="S462" s="333"/>
      <c r="T462" s="332"/>
      <c r="U462" s="333"/>
      <c r="V462" s="332"/>
      <c r="W462" s="333"/>
      <c r="X462" s="332"/>
      <c r="Y462" s="333"/>
      <c r="Z462" s="309">
        <f t="shared" ref="Z462:Z525" si="181">IF(H462&gt;0,MAX(MIN(SUM(H462)+SUM(K462,0)+SUM(L462:Y462),130),1),)</f>
        <v>0</v>
      </c>
      <c r="AA462" s="310">
        <f t="shared" ref="AA462:AA525" si="182">IF(H462&gt;0,VLOOKUP(Z462,Class_coeficient,2,0),)</f>
        <v>0</v>
      </c>
      <c r="AB462" s="334"/>
      <c r="AC462" s="311">
        <f t="shared" si="175"/>
        <v>0</v>
      </c>
      <c r="AD462" s="312">
        <f t="shared" ref="AD462:AD525" si="183">CEILING((AA462*AC462*F462),10)</f>
        <v>0</v>
      </c>
      <c r="AE462" s="335"/>
      <c r="AF462" s="312">
        <f t="shared" ref="AF462:AF525" si="184">IF(AE462&gt;"",IF(F462&gt;0, VLOOKUP(AE462,Grad_didactic_values,2,0)*F462,),)</f>
        <v>0</v>
      </c>
      <c r="AG462" s="326"/>
      <c r="AH462" s="313">
        <f t="shared" ref="AH462:AH525" si="185">IF(AG462&gt;"",VLOOKUP(AG462,Grad_values,2,0)*F462,)</f>
        <v>0</v>
      </c>
      <c r="AI462" s="336"/>
      <c r="AJ462" s="313">
        <f t="shared" ref="AJ462:AJ525" si="186">IF(AI462&gt;"",VLOOKUP(AI462,Grad_stiintific,2,0)*F462,)*IF($S$4="DA",1,0.5)</f>
        <v>0</v>
      </c>
      <c r="AK462" s="326"/>
      <c r="AL462" s="313">
        <f t="shared" ref="AL462:AL525" si="187">IF(AK462&gt;"",VLOOKUP(AK462,Titlu_onorific,2,0)*F462,)</f>
        <v>0</v>
      </c>
      <c r="AM462" s="345"/>
      <c r="AN462" s="313">
        <f t="shared" si="176"/>
        <v>0</v>
      </c>
      <c r="AO462" s="314">
        <f t="shared" ref="AO462:AO525" si="188">IF(AC462=1400,0, F462*1300)</f>
        <v>0</v>
      </c>
      <c r="AP462" s="315">
        <f>IF(OR(AND(B462="GRUP_A1",IF(IFERROR(MATCH(CONCATENATE("I",Tabel!$N$4),inst_performance,0),0)&gt;0,0,1)),B462="Grup_A5",B462="Grup_B1"),0,(AD462+AF462)*0.1)</f>
        <v>0</v>
      </c>
      <c r="AQ462" s="337"/>
      <c r="AR462" s="339"/>
      <c r="AS462" s="339"/>
      <c r="AT462" s="339"/>
      <c r="AU462" s="339"/>
      <c r="AV462" s="339"/>
      <c r="AW462" s="339"/>
      <c r="AX462" s="339"/>
      <c r="AY462" s="339"/>
      <c r="AZ462" s="339"/>
      <c r="BA462" s="339"/>
      <c r="BB462" s="339"/>
      <c r="BC462" s="339"/>
      <c r="BD462" s="339"/>
      <c r="BE462" s="339"/>
      <c r="BF462" s="339"/>
      <c r="BG462" s="315">
        <f t="shared" ref="BG462:BG525" si="189">AP462+AQ462+AR462+AS462+AT462+AU462+AV462+AW462+AX462+AY462+AZ462+BA462+BB462+BC462+BD462+BE462+BF462</f>
        <v>0</v>
      </c>
      <c r="BH462" s="346">
        <f t="shared" ref="BH462:BH525" si="190">IF(AD462&gt;0,BG462/AD462,)</f>
        <v>0</v>
      </c>
      <c r="BI462" s="315">
        <f t="shared" ref="BI462:BI525" si="191">AD462+AF462+AH462+AJ462+AL462+AN462+AO462+BG462</f>
        <v>0</v>
      </c>
      <c r="BJ462" s="341"/>
      <c r="BK462" s="315">
        <f t="shared" ref="BK462:BK525" si="192">IF(BI462&lt;BJ462,BJ462-BI462,0)</f>
        <v>0</v>
      </c>
      <c r="BL462" s="315">
        <f t="shared" ref="BL462:BL525" si="193">IF(AND(BI462&gt;BJ462,BI462&lt;5500*F462),5500*F462-BI462,0)</f>
        <v>0</v>
      </c>
      <c r="BM462" s="340"/>
      <c r="BN462" s="342"/>
      <c r="BO462" s="343"/>
      <c r="BP462" s="340"/>
      <c r="BQ462" s="344"/>
      <c r="BR462" s="315">
        <f t="shared" ref="BR462:BR525" si="194">AD462/169*1/2*BQ462</f>
        <v>0</v>
      </c>
      <c r="BS462" s="344"/>
      <c r="BT462" s="344"/>
      <c r="BU462" s="344"/>
      <c r="BV462" s="344"/>
      <c r="BW462" s="315">
        <f t="shared" ref="BW462:BW525" si="195">BI462+BK462+BL462+BM462+BP462+BR462+BS462+BT462+BU462+BV462</f>
        <v>0</v>
      </c>
      <c r="BX462" s="322"/>
      <c r="BY462" s="316"/>
    </row>
    <row r="463" spans="1:77" x14ac:dyDescent="0.25">
      <c r="A463" s="326"/>
      <c r="B463" s="307" t="str">
        <f t="shared" si="177"/>
        <v/>
      </c>
      <c r="C463" s="327"/>
      <c r="D463" s="307" t="str">
        <f t="shared" si="178"/>
        <v/>
      </c>
      <c r="E463" s="328"/>
      <c r="F463" s="329"/>
      <c r="G463" s="330" t="s">
        <v>86</v>
      </c>
      <c r="H463" s="308">
        <f t="shared" si="179"/>
        <v>0</v>
      </c>
      <c r="I463" s="323"/>
      <c r="J463" s="323"/>
      <c r="K463" s="309">
        <f t="shared" si="180"/>
        <v>0</v>
      </c>
      <c r="L463" s="328"/>
      <c r="M463" s="328"/>
      <c r="N463" s="328"/>
      <c r="O463" s="328"/>
      <c r="P463" s="331"/>
      <c r="Q463" s="331"/>
      <c r="R463" s="332"/>
      <c r="S463" s="333"/>
      <c r="T463" s="332"/>
      <c r="U463" s="333"/>
      <c r="V463" s="332"/>
      <c r="W463" s="333"/>
      <c r="X463" s="332"/>
      <c r="Y463" s="333"/>
      <c r="Z463" s="309">
        <f t="shared" si="181"/>
        <v>0</v>
      </c>
      <c r="AA463" s="310">
        <f t="shared" si="182"/>
        <v>0</v>
      </c>
      <c r="AB463" s="334"/>
      <c r="AC463" s="311">
        <f t="shared" si="175"/>
        <v>0</v>
      </c>
      <c r="AD463" s="312">
        <f t="shared" si="183"/>
        <v>0</v>
      </c>
      <c r="AE463" s="335"/>
      <c r="AF463" s="312">
        <f t="shared" si="184"/>
        <v>0</v>
      </c>
      <c r="AG463" s="326"/>
      <c r="AH463" s="313">
        <f t="shared" si="185"/>
        <v>0</v>
      </c>
      <c r="AI463" s="336"/>
      <c r="AJ463" s="313">
        <f t="shared" si="186"/>
        <v>0</v>
      </c>
      <c r="AK463" s="326"/>
      <c r="AL463" s="313">
        <f t="shared" si="187"/>
        <v>0</v>
      </c>
      <c r="AM463" s="345"/>
      <c r="AN463" s="313">
        <f t="shared" si="176"/>
        <v>0</v>
      </c>
      <c r="AO463" s="314">
        <f t="shared" si="188"/>
        <v>0</v>
      </c>
      <c r="AP463" s="315">
        <f>IF(OR(AND(B463="GRUP_A1",IF(IFERROR(MATCH(CONCATENATE("I",Tabel!$N$4),inst_performance,0),0)&gt;0,0,1)),B463="Grup_A5",B463="Grup_B1"),0,(AD463+AF463)*0.1)</f>
        <v>0</v>
      </c>
      <c r="AQ463" s="337"/>
      <c r="AR463" s="339"/>
      <c r="AS463" s="339"/>
      <c r="AT463" s="339"/>
      <c r="AU463" s="339"/>
      <c r="AV463" s="339"/>
      <c r="AW463" s="339"/>
      <c r="AX463" s="339"/>
      <c r="AY463" s="339"/>
      <c r="AZ463" s="339"/>
      <c r="BA463" s="339"/>
      <c r="BB463" s="339"/>
      <c r="BC463" s="339"/>
      <c r="BD463" s="339"/>
      <c r="BE463" s="339"/>
      <c r="BF463" s="339"/>
      <c r="BG463" s="315">
        <f t="shared" si="189"/>
        <v>0</v>
      </c>
      <c r="BH463" s="346">
        <f t="shared" si="190"/>
        <v>0</v>
      </c>
      <c r="BI463" s="315">
        <f t="shared" si="191"/>
        <v>0</v>
      </c>
      <c r="BJ463" s="341"/>
      <c r="BK463" s="315">
        <f t="shared" si="192"/>
        <v>0</v>
      </c>
      <c r="BL463" s="315">
        <f t="shared" si="193"/>
        <v>0</v>
      </c>
      <c r="BM463" s="340"/>
      <c r="BN463" s="342"/>
      <c r="BO463" s="343"/>
      <c r="BP463" s="340"/>
      <c r="BQ463" s="344"/>
      <c r="BR463" s="315">
        <f t="shared" si="194"/>
        <v>0</v>
      </c>
      <c r="BS463" s="344"/>
      <c r="BT463" s="344"/>
      <c r="BU463" s="344"/>
      <c r="BV463" s="344"/>
      <c r="BW463" s="315">
        <f t="shared" si="195"/>
        <v>0</v>
      </c>
      <c r="BX463" s="322"/>
      <c r="BY463" s="316"/>
    </row>
    <row r="464" spans="1:77" x14ac:dyDescent="0.25">
      <c r="A464" s="326"/>
      <c r="B464" s="307" t="str">
        <f t="shared" si="177"/>
        <v/>
      </c>
      <c r="C464" s="327"/>
      <c r="D464" s="307" t="str">
        <f t="shared" si="178"/>
        <v/>
      </c>
      <c r="E464" s="328"/>
      <c r="F464" s="329"/>
      <c r="G464" s="330" t="s">
        <v>86</v>
      </c>
      <c r="H464" s="308">
        <f t="shared" si="179"/>
        <v>0</v>
      </c>
      <c r="I464" s="323"/>
      <c r="J464" s="323"/>
      <c r="K464" s="309">
        <f t="shared" si="180"/>
        <v>0</v>
      </c>
      <c r="L464" s="328"/>
      <c r="M464" s="328"/>
      <c r="N464" s="328"/>
      <c r="O464" s="328"/>
      <c r="P464" s="331"/>
      <c r="Q464" s="331"/>
      <c r="R464" s="332"/>
      <c r="S464" s="333"/>
      <c r="T464" s="332"/>
      <c r="U464" s="333"/>
      <c r="V464" s="332"/>
      <c r="W464" s="333"/>
      <c r="X464" s="332"/>
      <c r="Y464" s="333"/>
      <c r="Z464" s="309">
        <f t="shared" si="181"/>
        <v>0</v>
      </c>
      <c r="AA464" s="310">
        <f t="shared" si="182"/>
        <v>0</v>
      </c>
      <c r="AB464" s="334"/>
      <c r="AC464" s="311">
        <f t="shared" si="175"/>
        <v>0</v>
      </c>
      <c r="AD464" s="312">
        <f t="shared" si="183"/>
        <v>0</v>
      </c>
      <c r="AE464" s="335"/>
      <c r="AF464" s="312">
        <f t="shared" si="184"/>
        <v>0</v>
      </c>
      <c r="AG464" s="326"/>
      <c r="AH464" s="313">
        <f t="shared" si="185"/>
        <v>0</v>
      </c>
      <c r="AI464" s="336"/>
      <c r="AJ464" s="313">
        <f t="shared" si="186"/>
        <v>0</v>
      </c>
      <c r="AK464" s="326"/>
      <c r="AL464" s="313">
        <f t="shared" si="187"/>
        <v>0</v>
      </c>
      <c r="AM464" s="345"/>
      <c r="AN464" s="313">
        <f t="shared" si="176"/>
        <v>0</v>
      </c>
      <c r="AO464" s="314">
        <f t="shared" si="188"/>
        <v>0</v>
      </c>
      <c r="AP464" s="315">
        <f>IF(OR(AND(B464="GRUP_A1",IF(IFERROR(MATCH(CONCATENATE("I",Tabel!$N$4),inst_performance,0),0)&gt;0,0,1)),B464="Grup_A5",B464="Grup_B1"),0,(AD464+AF464)*0.1)</f>
        <v>0</v>
      </c>
      <c r="AQ464" s="337"/>
      <c r="AR464" s="339"/>
      <c r="AS464" s="339"/>
      <c r="AT464" s="339"/>
      <c r="AU464" s="339"/>
      <c r="AV464" s="339"/>
      <c r="AW464" s="339"/>
      <c r="AX464" s="339"/>
      <c r="AY464" s="339"/>
      <c r="AZ464" s="339"/>
      <c r="BA464" s="339"/>
      <c r="BB464" s="339"/>
      <c r="BC464" s="339"/>
      <c r="BD464" s="339"/>
      <c r="BE464" s="339"/>
      <c r="BF464" s="339"/>
      <c r="BG464" s="315">
        <f t="shared" si="189"/>
        <v>0</v>
      </c>
      <c r="BH464" s="346">
        <f t="shared" si="190"/>
        <v>0</v>
      </c>
      <c r="BI464" s="315">
        <f t="shared" si="191"/>
        <v>0</v>
      </c>
      <c r="BJ464" s="341"/>
      <c r="BK464" s="315">
        <f t="shared" si="192"/>
        <v>0</v>
      </c>
      <c r="BL464" s="315">
        <f t="shared" si="193"/>
        <v>0</v>
      </c>
      <c r="BM464" s="340"/>
      <c r="BN464" s="342"/>
      <c r="BO464" s="343"/>
      <c r="BP464" s="340"/>
      <c r="BQ464" s="344"/>
      <c r="BR464" s="315">
        <f t="shared" si="194"/>
        <v>0</v>
      </c>
      <c r="BS464" s="344"/>
      <c r="BT464" s="344"/>
      <c r="BU464" s="344"/>
      <c r="BV464" s="344"/>
      <c r="BW464" s="315">
        <f t="shared" si="195"/>
        <v>0</v>
      </c>
      <c r="BX464" s="322"/>
      <c r="BY464" s="316"/>
    </row>
    <row r="465" spans="1:77" x14ac:dyDescent="0.25">
      <c r="A465" s="326"/>
      <c r="B465" s="307" t="str">
        <f t="shared" si="177"/>
        <v/>
      </c>
      <c r="C465" s="327"/>
      <c r="D465" s="307" t="str">
        <f t="shared" si="178"/>
        <v/>
      </c>
      <c r="E465" s="328"/>
      <c r="F465" s="329"/>
      <c r="G465" s="330" t="s">
        <v>86</v>
      </c>
      <c r="H465" s="308">
        <f t="shared" si="179"/>
        <v>0</v>
      </c>
      <c r="I465" s="323"/>
      <c r="J465" s="323"/>
      <c r="K465" s="309">
        <f t="shared" si="180"/>
        <v>0</v>
      </c>
      <c r="L465" s="328"/>
      <c r="M465" s="328"/>
      <c r="N465" s="328"/>
      <c r="O465" s="328"/>
      <c r="P465" s="331"/>
      <c r="Q465" s="331"/>
      <c r="R465" s="332"/>
      <c r="S465" s="333"/>
      <c r="T465" s="332"/>
      <c r="U465" s="333"/>
      <c r="V465" s="332"/>
      <c r="W465" s="333"/>
      <c r="X465" s="332"/>
      <c r="Y465" s="333"/>
      <c r="Z465" s="309">
        <f t="shared" si="181"/>
        <v>0</v>
      </c>
      <c r="AA465" s="310">
        <f t="shared" si="182"/>
        <v>0</v>
      </c>
      <c r="AB465" s="334"/>
      <c r="AC465" s="311">
        <f t="shared" si="175"/>
        <v>0</v>
      </c>
      <c r="AD465" s="312">
        <f t="shared" si="183"/>
        <v>0</v>
      </c>
      <c r="AE465" s="335"/>
      <c r="AF465" s="312">
        <f t="shared" si="184"/>
        <v>0</v>
      </c>
      <c r="AG465" s="326"/>
      <c r="AH465" s="313">
        <f t="shared" si="185"/>
        <v>0</v>
      </c>
      <c r="AI465" s="336"/>
      <c r="AJ465" s="313">
        <f t="shared" si="186"/>
        <v>0</v>
      </c>
      <c r="AK465" s="326"/>
      <c r="AL465" s="313">
        <f t="shared" si="187"/>
        <v>0</v>
      </c>
      <c r="AM465" s="345"/>
      <c r="AN465" s="313">
        <f t="shared" si="176"/>
        <v>0</v>
      </c>
      <c r="AO465" s="314">
        <f t="shared" si="188"/>
        <v>0</v>
      </c>
      <c r="AP465" s="315">
        <f>IF(OR(AND(B465="GRUP_A1",IF(IFERROR(MATCH(CONCATENATE("I",Tabel!$N$4),inst_performance,0),0)&gt;0,0,1)),B465="Grup_A5",B465="Grup_B1"),0,(AD465+AF465)*0.1)</f>
        <v>0</v>
      </c>
      <c r="AQ465" s="337"/>
      <c r="AR465" s="339"/>
      <c r="AS465" s="339"/>
      <c r="AT465" s="339"/>
      <c r="AU465" s="339"/>
      <c r="AV465" s="339"/>
      <c r="AW465" s="339"/>
      <c r="AX465" s="339"/>
      <c r="AY465" s="339"/>
      <c r="AZ465" s="339"/>
      <c r="BA465" s="339"/>
      <c r="BB465" s="339"/>
      <c r="BC465" s="339"/>
      <c r="BD465" s="339"/>
      <c r="BE465" s="339"/>
      <c r="BF465" s="339"/>
      <c r="BG465" s="315">
        <f t="shared" si="189"/>
        <v>0</v>
      </c>
      <c r="BH465" s="346">
        <f t="shared" si="190"/>
        <v>0</v>
      </c>
      <c r="BI465" s="315">
        <f t="shared" si="191"/>
        <v>0</v>
      </c>
      <c r="BJ465" s="341"/>
      <c r="BK465" s="315">
        <f t="shared" si="192"/>
        <v>0</v>
      </c>
      <c r="BL465" s="315">
        <f t="shared" si="193"/>
        <v>0</v>
      </c>
      <c r="BM465" s="340"/>
      <c r="BN465" s="342"/>
      <c r="BO465" s="343"/>
      <c r="BP465" s="340"/>
      <c r="BQ465" s="344"/>
      <c r="BR465" s="315">
        <f t="shared" si="194"/>
        <v>0</v>
      </c>
      <c r="BS465" s="344"/>
      <c r="BT465" s="344"/>
      <c r="BU465" s="344"/>
      <c r="BV465" s="344"/>
      <c r="BW465" s="315">
        <f t="shared" si="195"/>
        <v>0</v>
      </c>
      <c r="BX465" s="322"/>
      <c r="BY465" s="316"/>
    </row>
    <row r="466" spans="1:77" x14ac:dyDescent="0.25">
      <c r="A466" s="326"/>
      <c r="B466" s="307" t="str">
        <f t="shared" si="177"/>
        <v/>
      </c>
      <c r="C466" s="327"/>
      <c r="D466" s="307" t="str">
        <f t="shared" si="178"/>
        <v/>
      </c>
      <c r="E466" s="328"/>
      <c r="F466" s="329"/>
      <c r="G466" s="330" t="s">
        <v>86</v>
      </c>
      <c r="H466" s="308">
        <f t="shared" si="179"/>
        <v>0</v>
      </c>
      <c r="I466" s="323"/>
      <c r="J466" s="323"/>
      <c r="K466" s="309">
        <f t="shared" si="180"/>
        <v>0</v>
      </c>
      <c r="L466" s="328"/>
      <c r="M466" s="328"/>
      <c r="N466" s="328"/>
      <c r="O466" s="328"/>
      <c r="P466" s="331"/>
      <c r="Q466" s="331"/>
      <c r="R466" s="332"/>
      <c r="S466" s="333"/>
      <c r="T466" s="332"/>
      <c r="U466" s="333"/>
      <c r="V466" s="332"/>
      <c r="W466" s="333"/>
      <c r="X466" s="332"/>
      <c r="Y466" s="333"/>
      <c r="Z466" s="309">
        <f t="shared" si="181"/>
        <v>0</v>
      </c>
      <c r="AA466" s="310">
        <f t="shared" si="182"/>
        <v>0</v>
      </c>
      <c r="AB466" s="334"/>
      <c r="AC466" s="311">
        <f t="shared" si="175"/>
        <v>0</v>
      </c>
      <c r="AD466" s="312">
        <f t="shared" si="183"/>
        <v>0</v>
      </c>
      <c r="AE466" s="335"/>
      <c r="AF466" s="312">
        <f t="shared" si="184"/>
        <v>0</v>
      </c>
      <c r="AG466" s="326"/>
      <c r="AH466" s="313">
        <f t="shared" si="185"/>
        <v>0</v>
      </c>
      <c r="AI466" s="336"/>
      <c r="AJ466" s="313">
        <f t="shared" si="186"/>
        <v>0</v>
      </c>
      <c r="AK466" s="326"/>
      <c r="AL466" s="313">
        <f t="shared" si="187"/>
        <v>0</v>
      </c>
      <c r="AM466" s="345"/>
      <c r="AN466" s="313">
        <f t="shared" si="176"/>
        <v>0</v>
      </c>
      <c r="AO466" s="314">
        <f t="shared" si="188"/>
        <v>0</v>
      </c>
      <c r="AP466" s="315">
        <f>IF(OR(AND(B466="GRUP_A1",IF(IFERROR(MATCH(CONCATENATE("I",Tabel!$N$4),inst_performance,0),0)&gt;0,0,1)),B466="Grup_A5",B466="Grup_B1"),0,(AD466+AF466)*0.1)</f>
        <v>0</v>
      </c>
      <c r="AQ466" s="337"/>
      <c r="AR466" s="339"/>
      <c r="AS466" s="339"/>
      <c r="AT466" s="339"/>
      <c r="AU466" s="339"/>
      <c r="AV466" s="339"/>
      <c r="AW466" s="339"/>
      <c r="AX466" s="339"/>
      <c r="AY466" s="339"/>
      <c r="AZ466" s="339"/>
      <c r="BA466" s="339"/>
      <c r="BB466" s="339"/>
      <c r="BC466" s="339"/>
      <c r="BD466" s="339"/>
      <c r="BE466" s="339"/>
      <c r="BF466" s="339"/>
      <c r="BG466" s="315">
        <f t="shared" si="189"/>
        <v>0</v>
      </c>
      <c r="BH466" s="346">
        <f t="shared" si="190"/>
        <v>0</v>
      </c>
      <c r="BI466" s="315">
        <f t="shared" si="191"/>
        <v>0</v>
      </c>
      <c r="BJ466" s="341"/>
      <c r="BK466" s="315">
        <f t="shared" si="192"/>
        <v>0</v>
      </c>
      <c r="BL466" s="315">
        <f t="shared" si="193"/>
        <v>0</v>
      </c>
      <c r="BM466" s="340"/>
      <c r="BN466" s="342"/>
      <c r="BO466" s="343"/>
      <c r="BP466" s="340"/>
      <c r="BQ466" s="344"/>
      <c r="BR466" s="315">
        <f t="shared" si="194"/>
        <v>0</v>
      </c>
      <c r="BS466" s="344"/>
      <c r="BT466" s="344"/>
      <c r="BU466" s="344"/>
      <c r="BV466" s="344"/>
      <c r="BW466" s="315">
        <f t="shared" si="195"/>
        <v>0</v>
      </c>
      <c r="BX466" s="322"/>
      <c r="BY466" s="316"/>
    </row>
    <row r="467" spans="1:77" x14ac:dyDescent="0.25">
      <c r="A467" s="326"/>
      <c r="B467" s="307" t="str">
        <f t="shared" si="177"/>
        <v/>
      </c>
      <c r="C467" s="327"/>
      <c r="D467" s="307" t="str">
        <f t="shared" si="178"/>
        <v/>
      </c>
      <c r="E467" s="328"/>
      <c r="F467" s="329"/>
      <c r="G467" s="330" t="s">
        <v>86</v>
      </c>
      <c r="H467" s="308">
        <f t="shared" si="179"/>
        <v>0</v>
      </c>
      <c r="I467" s="323"/>
      <c r="J467" s="323"/>
      <c r="K467" s="309">
        <f t="shared" si="180"/>
        <v>0</v>
      </c>
      <c r="L467" s="328"/>
      <c r="M467" s="328"/>
      <c r="N467" s="328"/>
      <c r="O467" s="328"/>
      <c r="P467" s="331"/>
      <c r="Q467" s="331"/>
      <c r="R467" s="332"/>
      <c r="S467" s="333"/>
      <c r="T467" s="332"/>
      <c r="U467" s="333"/>
      <c r="V467" s="332"/>
      <c r="W467" s="333"/>
      <c r="X467" s="332"/>
      <c r="Y467" s="333"/>
      <c r="Z467" s="309">
        <f t="shared" si="181"/>
        <v>0</v>
      </c>
      <c r="AA467" s="310">
        <f t="shared" si="182"/>
        <v>0</v>
      </c>
      <c r="AB467" s="334"/>
      <c r="AC467" s="311">
        <f t="shared" si="175"/>
        <v>0</v>
      </c>
      <c r="AD467" s="312">
        <f t="shared" si="183"/>
        <v>0</v>
      </c>
      <c r="AE467" s="335"/>
      <c r="AF467" s="312">
        <f t="shared" si="184"/>
        <v>0</v>
      </c>
      <c r="AG467" s="326"/>
      <c r="AH467" s="313">
        <f t="shared" si="185"/>
        <v>0</v>
      </c>
      <c r="AI467" s="336"/>
      <c r="AJ467" s="313">
        <f t="shared" si="186"/>
        <v>0</v>
      </c>
      <c r="AK467" s="326"/>
      <c r="AL467" s="313">
        <f t="shared" si="187"/>
        <v>0</v>
      </c>
      <c r="AM467" s="345"/>
      <c r="AN467" s="313">
        <f t="shared" si="176"/>
        <v>0</v>
      </c>
      <c r="AO467" s="314">
        <f t="shared" si="188"/>
        <v>0</v>
      </c>
      <c r="AP467" s="315">
        <f>IF(OR(AND(B467="GRUP_A1",IF(IFERROR(MATCH(CONCATENATE("I",Tabel!$N$4),inst_performance,0),0)&gt;0,0,1)),B467="Grup_A5",B467="Grup_B1"),0,(AD467+AF467)*0.1)</f>
        <v>0</v>
      </c>
      <c r="AQ467" s="337"/>
      <c r="AR467" s="339"/>
      <c r="AS467" s="339"/>
      <c r="AT467" s="339"/>
      <c r="AU467" s="339"/>
      <c r="AV467" s="339"/>
      <c r="AW467" s="339"/>
      <c r="AX467" s="339"/>
      <c r="AY467" s="339"/>
      <c r="AZ467" s="339"/>
      <c r="BA467" s="339"/>
      <c r="BB467" s="339"/>
      <c r="BC467" s="339"/>
      <c r="BD467" s="339"/>
      <c r="BE467" s="339"/>
      <c r="BF467" s="339"/>
      <c r="BG467" s="315">
        <f t="shared" si="189"/>
        <v>0</v>
      </c>
      <c r="BH467" s="346">
        <f t="shared" si="190"/>
        <v>0</v>
      </c>
      <c r="BI467" s="315">
        <f t="shared" si="191"/>
        <v>0</v>
      </c>
      <c r="BJ467" s="341"/>
      <c r="BK467" s="315">
        <f t="shared" si="192"/>
        <v>0</v>
      </c>
      <c r="BL467" s="315">
        <f t="shared" si="193"/>
        <v>0</v>
      </c>
      <c r="BM467" s="340"/>
      <c r="BN467" s="342"/>
      <c r="BO467" s="343"/>
      <c r="BP467" s="340"/>
      <c r="BQ467" s="344"/>
      <c r="BR467" s="315">
        <f t="shared" si="194"/>
        <v>0</v>
      </c>
      <c r="BS467" s="344"/>
      <c r="BT467" s="344"/>
      <c r="BU467" s="344"/>
      <c r="BV467" s="344"/>
      <c r="BW467" s="315">
        <f t="shared" si="195"/>
        <v>0</v>
      </c>
      <c r="BX467" s="322"/>
      <c r="BY467" s="316"/>
    </row>
    <row r="468" spans="1:77" x14ac:dyDescent="0.25">
      <c r="A468" s="326"/>
      <c r="B468" s="307" t="str">
        <f t="shared" si="177"/>
        <v/>
      </c>
      <c r="C468" s="327"/>
      <c r="D468" s="307" t="str">
        <f t="shared" si="178"/>
        <v/>
      </c>
      <c r="E468" s="328"/>
      <c r="F468" s="329"/>
      <c r="G468" s="330" t="s">
        <v>86</v>
      </c>
      <c r="H468" s="308">
        <f t="shared" si="179"/>
        <v>0</v>
      </c>
      <c r="I468" s="323"/>
      <c r="J468" s="323"/>
      <c r="K468" s="309">
        <f t="shared" si="180"/>
        <v>0</v>
      </c>
      <c r="L468" s="328"/>
      <c r="M468" s="328"/>
      <c r="N468" s="328"/>
      <c r="O468" s="328"/>
      <c r="P468" s="331"/>
      <c r="Q468" s="331"/>
      <c r="R468" s="332"/>
      <c r="S468" s="333"/>
      <c r="T468" s="332"/>
      <c r="U468" s="333"/>
      <c r="V468" s="332"/>
      <c r="W468" s="333"/>
      <c r="X468" s="332"/>
      <c r="Y468" s="333"/>
      <c r="Z468" s="309">
        <f t="shared" si="181"/>
        <v>0</v>
      </c>
      <c r="AA468" s="310">
        <f t="shared" si="182"/>
        <v>0</v>
      </c>
      <c r="AB468" s="334"/>
      <c r="AC468" s="311">
        <f t="shared" si="175"/>
        <v>0</v>
      </c>
      <c r="AD468" s="312">
        <f t="shared" si="183"/>
        <v>0</v>
      </c>
      <c r="AE468" s="335"/>
      <c r="AF468" s="312">
        <f t="shared" si="184"/>
        <v>0</v>
      </c>
      <c r="AG468" s="326"/>
      <c r="AH468" s="313">
        <f t="shared" si="185"/>
        <v>0</v>
      </c>
      <c r="AI468" s="336"/>
      <c r="AJ468" s="313">
        <f t="shared" si="186"/>
        <v>0</v>
      </c>
      <c r="AK468" s="326"/>
      <c r="AL468" s="313">
        <f t="shared" si="187"/>
        <v>0</v>
      </c>
      <c r="AM468" s="345"/>
      <c r="AN468" s="313">
        <f t="shared" si="176"/>
        <v>0</v>
      </c>
      <c r="AO468" s="314">
        <f t="shared" si="188"/>
        <v>0</v>
      </c>
      <c r="AP468" s="315">
        <f>IF(OR(AND(B468="GRUP_A1",IF(IFERROR(MATCH(CONCATENATE("I",Tabel!$N$4),inst_performance,0),0)&gt;0,0,1)),B468="Grup_A5",B468="Grup_B1"),0,(AD468+AF468)*0.1)</f>
        <v>0</v>
      </c>
      <c r="AQ468" s="337"/>
      <c r="AR468" s="339"/>
      <c r="AS468" s="339"/>
      <c r="AT468" s="339"/>
      <c r="AU468" s="339"/>
      <c r="AV468" s="339"/>
      <c r="AW468" s="339"/>
      <c r="AX468" s="339"/>
      <c r="AY468" s="339"/>
      <c r="AZ468" s="339"/>
      <c r="BA468" s="339"/>
      <c r="BB468" s="339"/>
      <c r="BC468" s="339"/>
      <c r="BD468" s="339"/>
      <c r="BE468" s="339"/>
      <c r="BF468" s="339"/>
      <c r="BG468" s="315">
        <f t="shared" si="189"/>
        <v>0</v>
      </c>
      <c r="BH468" s="346">
        <f t="shared" si="190"/>
        <v>0</v>
      </c>
      <c r="BI468" s="315">
        <f t="shared" si="191"/>
        <v>0</v>
      </c>
      <c r="BJ468" s="341"/>
      <c r="BK468" s="315">
        <f t="shared" si="192"/>
        <v>0</v>
      </c>
      <c r="BL468" s="315">
        <f t="shared" si="193"/>
        <v>0</v>
      </c>
      <c r="BM468" s="340"/>
      <c r="BN468" s="342"/>
      <c r="BO468" s="343"/>
      <c r="BP468" s="340"/>
      <c r="BQ468" s="344"/>
      <c r="BR468" s="315">
        <f t="shared" si="194"/>
        <v>0</v>
      </c>
      <c r="BS468" s="344"/>
      <c r="BT468" s="344"/>
      <c r="BU468" s="344"/>
      <c r="BV468" s="344"/>
      <c r="BW468" s="315">
        <f t="shared" si="195"/>
        <v>0</v>
      </c>
      <c r="BX468" s="322"/>
      <c r="BY468" s="316"/>
    </row>
    <row r="469" spans="1:77" x14ac:dyDescent="0.25">
      <c r="A469" s="326"/>
      <c r="B469" s="307" t="str">
        <f t="shared" si="177"/>
        <v/>
      </c>
      <c r="C469" s="327"/>
      <c r="D469" s="307" t="str">
        <f t="shared" si="178"/>
        <v/>
      </c>
      <c r="E469" s="328"/>
      <c r="F469" s="329"/>
      <c r="G469" s="330" t="s">
        <v>86</v>
      </c>
      <c r="H469" s="308">
        <f t="shared" si="179"/>
        <v>0</v>
      </c>
      <c r="I469" s="323"/>
      <c r="J469" s="323"/>
      <c r="K469" s="309">
        <f t="shared" si="180"/>
        <v>0</v>
      </c>
      <c r="L469" s="328"/>
      <c r="M469" s="328"/>
      <c r="N469" s="328"/>
      <c r="O469" s="328"/>
      <c r="P469" s="331"/>
      <c r="Q469" s="331"/>
      <c r="R469" s="332"/>
      <c r="S469" s="333"/>
      <c r="T469" s="332"/>
      <c r="U469" s="333"/>
      <c r="V469" s="332"/>
      <c r="W469" s="333"/>
      <c r="X469" s="332"/>
      <c r="Y469" s="333"/>
      <c r="Z469" s="309">
        <f t="shared" si="181"/>
        <v>0</v>
      </c>
      <c r="AA469" s="310">
        <f t="shared" si="182"/>
        <v>0</v>
      </c>
      <c r="AB469" s="334"/>
      <c r="AC469" s="311">
        <f t="shared" si="175"/>
        <v>0</v>
      </c>
      <c r="AD469" s="312">
        <f t="shared" si="183"/>
        <v>0</v>
      </c>
      <c r="AE469" s="335"/>
      <c r="AF469" s="312">
        <f t="shared" si="184"/>
        <v>0</v>
      </c>
      <c r="AG469" s="326"/>
      <c r="AH469" s="313">
        <f t="shared" si="185"/>
        <v>0</v>
      </c>
      <c r="AI469" s="336"/>
      <c r="AJ469" s="313">
        <f t="shared" si="186"/>
        <v>0</v>
      </c>
      <c r="AK469" s="326"/>
      <c r="AL469" s="313">
        <f t="shared" si="187"/>
        <v>0</v>
      </c>
      <c r="AM469" s="345"/>
      <c r="AN469" s="313">
        <f t="shared" si="176"/>
        <v>0</v>
      </c>
      <c r="AO469" s="314">
        <f t="shared" si="188"/>
        <v>0</v>
      </c>
      <c r="AP469" s="315">
        <f>IF(OR(AND(B469="GRUP_A1",IF(IFERROR(MATCH(CONCATENATE("I",Tabel!$N$4),inst_performance,0),0)&gt;0,0,1)),B469="Grup_A5",B469="Grup_B1"),0,(AD469+AF469)*0.1)</f>
        <v>0</v>
      </c>
      <c r="AQ469" s="337"/>
      <c r="AR469" s="339"/>
      <c r="AS469" s="339"/>
      <c r="AT469" s="339"/>
      <c r="AU469" s="339"/>
      <c r="AV469" s="339"/>
      <c r="AW469" s="339"/>
      <c r="AX469" s="339"/>
      <c r="AY469" s="339"/>
      <c r="AZ469" s="339"/>
      <c r="BA469" s="339"/>
      <c r="BB469" s="339"/>
      <c r="BC469" s="339"/>
      <c r="BD469" s="339"/>
      <c r="BE469" s="339"/>
      <c r="BF469" s="339"/>
      <c r="BG469" s="315">
        <f t="shared" si="189"/>
        <v>0</v>
      </c>
      <c r="BH469" s="346">
        <f t="shared" si="190"/>
        <v>0</v>
      </c>
      <c r="BI469" s="315">
        <f t="shared" si="191"/>
        <v>0</v>
      </c>
      <c r="BJ469" s="341"/>
      <c r="BK469" s="315">
        <f t="shared" si="192"/>
        <v>0</v>
      </c>
      <c r="BL469" s="315">
        <f t="shared" si="193"/>
        <v>0</v>
      </c>
      <c r="BM469" s="340"/>
      <c r="BN469" s="342"/>
      <c r="BO469" s="343"/>
      <c r="BP469" s="340"/>
      <c r="BQ469" s="344"/>
      <c r="BR469" s="315">
        <f t="shared" si="194"/>
        <v>0</v>
      </c>
      <c r="BS469" s="344"/>
      <c r="BT469" s="344"/>
      <c r="BU469" s="344"/>
      <c r="BV469" s="344"/>
      <c r="BW469" s="315">
        <f t="shared" si="195"/>
        <v>0</v>
      </c>
      <c r="BX469" s="322"/>
      <c r="BY469" s="316"/>
    </row>
    <row r="470" spans="1:77" x14ac:dyDescent="0.25">
      <c r="A470" s="326"/>
      <c r="B470" s="307" t="str">
        <f t="shared" si="177"/>
        <v/>
      </c>
      <c r="C470" s="327"/>
      <c r="D470" s="307" t="str">
        <f t="shared" si="178"/>
        <v/>
      </c>
      <c r="E470" s="328"/>
      <c r="F470" s="329"/>
      <c r="G470" s="330" t="s">
        <v>86</v>
      </c>
      <c r="H470" s="308">
        <f t="shared" si="179"/>
        <v>0</v>
      </c>
      <c r="I470" s="323"/>
      <c r="J470" s="323"/>
      <c r="K470" s="309">
        <f t="shared" si="180"/>
        <v>0</v>
      </c>
      <c r="L470" s="328"/>
      <c r="M470" s="328"/>
      <c r="N470" s="328"/>
      <c r="O470" s="328"/>
      <c r="P470" s="331"/>
      <c r="Q470" s="331"/>
      <c r="R470" s="332"/>
      <c r="S470" s="333"/>
      <c r="T470" s="332"/>
      <c r="U470" s="333"/>
      <c r="V470" s="332"/>
      <c r="W470" s="333"/>
      <c r="X470" s="332"/>
      <c r="Y470" s="333"/>
      <c r="Z470" s="309">
        <f t="shared" si="181"/>
        <v>0</v>
      </c>
      <c r="AA470" s="310">
        <f t="shared" si="182"/>
        <v>0</v>
      </c>
      <c r="AB470" s="334"/>
      <c r="AC470" s="311">
        <f t="shared" si="175"/>
        <v>0</v>
      </c>
      <c r="AD470" s="312">
        <f t="shared" si="183"/>
        <v>0</v>
      </c>
      <c r="AE470" s="335"/>
      <c r="AF470" s="312">
        <f t="shared" si="184"/>
        <v>0</v>
      </c>
      <c r="AG470" s="326"/>
      <c r="AH470" s="313">
        <f t="shared" si="185"/>
        <v>0</v>
      </c>
      <c r="AI470" s="336"/>
      <c r="AJ470" s="313">
        <f t="shared" si="186"/>
        <v>0</v>
      </c>
      <c r="AK470" s="326"/>
      <c r="AL470" s="313">
        <f t="shared" si="187"/>
        <v>0</v>
      </c>
      <c r="AM470" s="345"/>
      <c r="AN470" s="313">
        <f t="shared" si="176"/>
        <v>0</v>
      </c>
      <c r="AO470" s="314">
        <f t="shared" si="188"/>
        <v>0</v>
      </c>
      <c r="AP470" s="315">
        <f>IF(OR(AND(B470="GRUP_A1",IF(IFERROR(MATCH(CONCATENATE("I",Tabel!$N$4),inst_performance,0),0)&gt;0,0,1)),B470="Grup_A5",B470="Grup_B1"),0,(AD470+AF470)*0.1)</f>
        <v>0</v>
      </c>
      <c r="AQ470" s="337"/>
      <c r="AR470" s="339"/>
      <c r="AS470" s="339"/>
      <c r="AT470" s="339"/>
      <c r="AU470" s="339"/>
      <c r="AV470" s="339"/>
      <c r="AW470" s="339"/>
      <c r="AX470" s="339"/>
      <c r="AY470" s="339"/>
      <c r="AZ470" s="339"/>
      <c r="BA470" s="339"/>
      <c r="BB470" s="339"/>
      <c r="BC470" s="339"/>
      <c r="BD470" s="339"/>
      <c r="BE470" s="339"/>
      <c r="BF470" s="339"/>
      <c r="BG470" s="315">
        <f t="shared" si="189"/>
        <v>0</v>
      </c>
      <c r="BH470" s="346">
        <f t="shared" si="190"/>
        <v>0</v>
      </c>
      <c r="BI470" s="315">
        <f t="shared" si="191"/>
        <v>0</v>
      </c>
      <c r="BJ470" s="341"/>
      <c r="BK470" s="315">
        <f t="shared" si="192"/>
        <v>0</v>
      </c>
      <c r="BL470" s="315">
        <f t="shared" si="193"/>
        <v>0</v>
      </c>
      <c r="BM470" s="340"/>
      <c r="BN470" s="342"/>
      <c r="BO470" s="343"/>
      <c r="BP470" s="340"/>
      <c r="BQ470" s="344"/>
      <c r="BR470" s="315">
        <f t="shared" si="194"/>
        <v>0</v>
      </c>
      <c r="BS470" s="344"/>
      <c r="BT470" s="344"/>
      <c r="BU470" s="344"/>
      <c r="BV470" s="344"/>
      <c r="BW470" s="315">
        <f t="shared" si="195"/>
        <v>0</v>
      </c>
      <c r="BX470" s="322"/>
      <c r="BY470" s="316"/>
    </row>
    <row r="471" spans="1:77" x14ac:dyDescent="0.25">
      <c r="A471" s="326"/>
      <c r="B471" s="307" t="str">
        <f t="shared" si="177"/>
        <v/>
      </c>
      <c r="C471" s="327"/>
      <c r="D471" s="307" t="str">
        <f t="shared" si="178"/>
        <v/>
      </c>
      <c r="E471" s="328"/>
      <c r="F471" s="329"/>
      <c r="G471" s="330" t="s">
        <v>86</v>
      </c>
      <c r="H471" s="308">
        <f t="shared" si="179"/>
        <v>0</v>
      </c>
      <c r="I471" s="323"/>
      <c r="J471" s="323"/>
      <c r="K471" s="309">
        <f t="shared" si="180"/>
        <v>0</v>
      </c>
      <c r="L471" s="328"/>
      <c r="M471" s="328"/>
      <c r="N471" s="328"/>
      <c r="O471" s="328"/>
      <c r="P471" s="331"/>
      <c r="Q471" s="331"/>
      <c r="R471" s="332"/>
      <c r="S471" s="333"/>
      <c r="T471" s="332"/>
      <c r="U471" s="333"/>
      <c r="V471" s="332"/>
      <c r="W471" s="333"/>
      <c r="X471" s="332"/>
      <c r="Y471" s="333"/>
      <c r="Z471" s="309">
        <f t="shared" si="181"/>
        <v>0</v>
      </c>
      <c r="AA471" s="310">
        <f t="shared" si="182"/>
        <v>0</v>
      </c>
      <c r="AB471" s="334"/>
      <c r="AC471" s="311">
        <f t="shared" si="175"/>
        <v>0</v>
      </c>
      <c r="AD471" s="312">
        <f t="shared" si="183"/>
        <v>0</v>
      </c>
      <c r="AE471" s="335"/>
      <c r="AF471" s="312">
        <f t="shared" si="184"/>
        <v>0</v>
      </c>
      <c r="AG471" s="326"/>
      <c r="AH471" s="313">
        <f t="shared" si="185"/>
        <v>0</v>
      </c>
      <c r="AI471" s="336"/>
      <c r="AJ471" s="313">
        <f t="shared" si="186"/>
        <v>0</v>
      </c>
      <c r="AK471" s="326"/>
      <c r="AL471" s="313">
        <f t="shared" si="187"/>
        <v>0</v>
      </c>
      <c r="AM471" s="345"/>
      <c r="AN471" s="313">
        <f t="shared" si="176"/>
        <v>0</v>
      </c>
      <c r="AO471" s="314">
        <f t="shared" si="188"/>
        <v>0</v>
      </c>
      <c r="AP471" s="315">
        <f>IF(OR(AND(B471="GRUP_A1",IF(IFERROR(MATCH(CONCATENATE("I",Tabel!$N$4),inst_performance,0),0)&gt;0,0,1)),B471="Grup_A5",B471="Grup_B1"),0,(AD471+AF471)*0.1)</f>
        <v>0</v>
      </c>
      <c r="AQ471" s="337"/>
      <c r="AR471" s="339"/>
      <c r="AS471" s="339"/>
      <c r="AT471" s="339"/>
      <c r="AU471" s="339"/>
      <c r="AV471" s="339"/>
      <c r="AW471" s="339"/>
      <c r="AX471" s="339"/>
      <c r="AY471" s="339"/>
      <c r="AZ471" s="339"/>
      <c r="BA471" s="339"/>
      <c r="BB471" s="339"/>
      <c r="BC471" s="339"/>
      <c r="BD471" s="339"/>
      <c r="BE471" s="339"/>
      <c r="BF471" s="339"/>
      <c r="BG471" s="315">
        <f t="shared" si="189"/>
        <v>0</v>
      </c>
      <c r="BH471" s="346">
        <f t="shared" si="190"/>
        <v>0</v>
      </c>
      <c r="BI471" s="315">
        <f t="shared" si="191"/>
        <v>0</v>
      </c>
      <c r="BJ471" s="341"/>
      <c r="BK471" s="315">
        <f t="shared" si="192"/>
        <v>0</v>
      </c>
      <c r="BL471" s="315">
        <f t="shared" si="193"/>
        <v>0</v>
      </c>
      <c r="BM471" s="340"/>
      <c r="BN471" s="342"/>
      <c r="BO471" s="343"/>
      <c r="BP471" s="340"/>
      <c r="BQ471" s="344"/>
      <c r="BR471" s="315">
        <f t="shared" si="194"/>
        <v>0</v>
      </c>
      <c r="BS471" s="344"/>
      <c r="BT471" s="344"/>
      <c r="BU471" s="344"/>
      <c r="BV471" s="344"/>
      <c r="BW471" s="315">
        <f t="shared" si="195"/>
        <v>0</v>
      </c>
      <c r="BX471" s="322"/>
      <c r="BY471" s="316"/>
    </row>
    <row r="472" spans="1:77" x14ac:dyDescent="0.25">
      <c r="A472" s="326"/>
      <c r="B472" s="307" t="str">
        <f t="shared" si="177"/>
        <v/>
      </c>
      <c r="C472" s="327"/>
      <c r="D472" s="307" t="str">
        <f t="shared" si="178"/>
        <v/>
      </c>
      <c r="E472" s="328"/>
      <c r="F472" s="329"/>
      <c r="G472" s="330" t="s">
        <v>86</v>
      </c>
      <c r="H472" s="308">
        <f t="shared" si="179"/>
        <v>0</v>
      </c>
      <c r="I472" s="323"/>
      <c r="J472" s="323"/>
      <c r="K472" s="309">
        <f t="shared" si="180"/>
        <v>0</v>
      </c>
      <c r="L472" s="328"/>
      <c r="M472" s="328"/>
      <c r="N472" s="328"/>
      <c r="O472" s="328"/>
      <c r="P472" s="331"/>
      <c r="Q472" s="331"/>
      <c r="R472" s="332"/>
      <c r="S472" s="333"/>
      <c r="T472" s="332"/>
      <c r="U472" s="333"/>
      <c r="V472" s="332"/>
      <c r="W472" s="333"/>
      <c r="X472" s="332"/>
      <c r="Y472" s="333"/>
      <c r="Z472" s="309">
        <f t="shared" si="181"/>
        <v>0</v>
      </c>
      <c r="AA472" s="310">
        <f t="shared" si="182"/>
        <v>0</v>
      </c>
      <c r="AB472" s="334"/>
      <c r="AC472" s="311">
        <f t="shared" si="175"/>
        <v>0</v>
      </c>
      <c r="AD472" s="312">
        <f t="shared" si="183"/>
        <v>0</v>
      </c>
      <c r="AE472" s="335"/>
      <c r="AF472" s="312">
        <f t="shared" si="184"/>
        <v>0</v>
      </c>
      <c r="AG472" s="326"/>
      <c r="AH472" s="313">
        <f t="shared" si="185"/>
        <v>0</v>
      </c>
      <c r="AI472" s="336"/>
      <c r="AJ472" s="313">
        <f t="shared" si="186"/>
        <v>0</v>
      </c>
      <c r="AK472" s="326"/>
      <c r="AL472" s="313">
        <f t="shared" si="187"/>
        <v>0</v>
      </c>
      <c r="AM472" s="345"/>
      <c r="AN472" s="313">
        <f t="shared" si="176"/>
        <v>0</v>
      </c>
      <c r="AO472" s="314">
        <f t="shared" si="188"/>
        <v>0</v>
      </c>
      <c r="AP472" s="315">
        <f>IF(OR(AND(B472="GRUP_A1",IF(IFERROR(MATCH(CONCATENATE("I",Tabel!$N$4),inst_performance,0),0)&gt;0,0,1)),B472="Grup_A5",B472="Grup_B1"),0,(AD472+AF472)*0.1)</f>
        <v>0</v>
      </c>
      <c r="AQ472" s="337"/>
      <c r="AR472" s="339"/>
      <c r="AS472" s="339"/>
      <c r="AT472" s="339"/>
      <c r="AU472" s="339"/>
      <c r="AV472" s="339"/>
      <c r="AW472" s="339"/>
      <c r="AX472" s="339"/>
      <c r="AY472" s="339"/>
      <c r="AZ472" s="339"/>
      <c r="BA472" s="339"/>
      <c r="BB472" s="339"/>
      <c r="BC472" s="339"/>
      <c r="BD472" s="339"/>
      <c r="BE472" s="339"/>
      <c r="BF472" s="339"/>
      <c r="BG472" s="315">
        <f t="shared" si="189"/>
        <v>0</v>
      </c>
      <c r="BH472" s="346">
        <f t="shared" si="190"/>
        <v>0</v>
      </c>
      <c r="BI472" s="315">
        <f t="shared" si="191"/>
        <v>0</v>
      </c>
      <c r="BJ472" s="341"/>
      <c r="BK472" s="315">
        <f t="shared" si="192"/>
        <v>0</v>
      </c>
      <c r="BL472" s="315">
        <f t="shared" si="193"/>
        <v>0</v>
      </c>
      <c r="BM472" s="340"/>
      <c r="BN472" s="342"/>
      <c r="BO472" s="343"/>
      <c r="BP472" s="340"/>
      <c r="BQ472" s="344"/>
      <c r="BR472" s="315">
        <f t="shared" si="194"/>
        <v>0</v>
      </c>
      <c r="BS472" s="344"/>
      <c r="BT472" s="344"/>
      <c r="BU472" s="344"/>
      <c r="BV472" s="344"/>
      <c r="BW472" s="315">
        <f t="shared" si="195"/>
        <v>0</v>
      </c>
      <c r="BX472" s="322"/>
      <c r="BY472" s="316"/>
    </row>
    <row r="473" spans="1:77" x14ac:dyDescent="0.25">
      <c r="A473" s="326"/>
      <c r="B473" s="307" t="str">
        <f t="shared" si="177"/>
        <v/>
      </c>
      <c r="C473" s="327"/>
      <c r="D473" s="307" t="str">
        <f t="shared" si="178"/>
        <v/>
      </c>
      <c r="E473" s="328"/>
      <c r="F473" s="329"/>
      <c r="G473" s="330" t="s">
        <v>86</v>
      </c>
      <c r="H473" s="308">
        <f t="shared" si="179"/>
        <v>0</v>
      </c>
      <c r="I473" s="323"/>
      <c r="J473" s="323"/>
      <c r="K473" s="309">
        <f t="shared" si="180"/>
        <v>0</v>
      </c>
      <c r="L473" s="328"/>
      <c r="M473" s="328"/>
      <c r="N473" s="328"/>
      <c r="O473" s="328"/>
      <c r="P473" s="331"/>
      <c r="Q473" s="331"/>
      <c r="R473" s="332"/>
      <c r="S473" s="333"/>
      <c r="T473" s="332"/>
      <c r="U473" s="333"/>
      <c r="V473" s="332"/>
      <c r="W473" s="333"/>
      <c r="X473" s="332"/>
      <c r="Y473" s="333"/>
      <c r="Z473" s="309">
        <f t="shared" si="181"/>
        <v>0</v>
      </c>
      <c r="AA473" s="310">
        <f t="shared" si="182"/>
        <v>0</v>
      </c>
      <c r="AB473" s="334"/>
      <c r="AC473" s="311">
        <f t="shared" si="175"/>
        <v>0</v>
      </c>
      <c r="AD473" s="312">
        <f t="shared" si="183"/>
        <v>0</v>
      </c>
      <c r="AE473" s="335"/>
      <c r="AF473" s="312">
        <f t="shared" si="184"/>
        <v>0</v>
      </c>
      <c r="AG473" s="326"/>
      <c r="AH473" s="313">
        <f t="shared" si="185"/>
        <v>0</v>
      </c>
      <c r="AI473" s="336"/>
      <c r="AJ473" s="313">
        <f t="shared" si="186"/>
        <v>0</v>
      </c>
      <c r="AK473" s="326"/>
      <c r="AL473" s="313">
        <f t="shared" si="187"/>
        <v>0</v>
      </c>
      <c r="AM473" s="345"/>
      <c r="AN473" s="313">
        <f t="shared" si="176"/>
        <v>0</v>
      </c>
      <c r="AO473" s="314">
        <f t="shared" si="188"/>
        <v>0</v>
      </c>
      <c r="AP473" s="315">
        <f>IF(OR(AND(B473="GRUP_A1",IF(IFERROR(MATCH(CONCATENATE("I",Tabel!$N$4),inst_performance,0),0)&gt;0,0,1)),B473="Grup_A5",B473="Grup_B1"),0,(AD473+AF473)*0.1)</f>
        <v>0</v>
      </c>
      <c r="AQ473" s="337"/>
      <c r="AR473" s="339"/>
      <c r="AS473" s="339"/>
      <c r="AT473" s="339"/>
      <c r="AU473" s="339"/>
      <c r="AV473" s="339"/>
      <c r="AW473" s="339"/>
      <c r="AX473" s="339"/>
      <c r="AY473" s="339"/>
      <c r="AZ473" s="339"/>
      <c r="BA473" s="339"/>
      <c r="BB473" s="339"/>
      <c r="BC473" s="339"/>
      <c r="BD473" s="339"/>
      <c r="BE473" s="339"/>
      <c r="BF473" s="339"/>
      <c r="BG473" s="315">
        <f t="shared" si="189"/>
        <v>0</v>
      </c>
      <c r="BH473" s="346">
        <f t="shared" si="190"/>
        <v>0</v>
      </c>
      <c r="BI473" s="315">
        <f t="shared" si="191"/>
        <v>0</v>
      </c>
      <c r="BJ473" s="341"/>
      <c r="BK473" s="315">
        <f t="shared" si="192"/>
        <v>0</v>
      </c>
      <c r="BL473" s="315">
        <f t="shared" si="193"/>
        <v>0</v>
      </c>
      <c r="BM473" s="340"/>
      <c r="BN473" s="342"/>
      <c r="BO473" s="343"/>
      <c r="BP473" s="340"/>
      <c r="BQ473" s="344"/>
      <c r="BR473" s="315">
        <f t="shared" si="194"/>
        <v>0</v>
      </c>
      <c r="BS473" s="344"/>
      <c r="BT473" s="344"/>
      <c r="BU473" s="344"/>
      <c r="BV473" s="344"/>
      <c r="BW473" s="315">
        <f t="shared" si="195"/>
        <v>0</v>
      </c>
      <c r="BX473" s="322"/>
      <c r="BY473" s="316"/>
    </row>
    <row r="474" spans="1:77" x14ac:dyDescent="0.25">
      <c r="A474" s="326"/>
      <c r="B474" s="307" t="str">
        <f t="shared" si="177"/>
        <v/>
      </c>
      <c r="C474" s="327"/>
      <c r="D474" s="307" t="str">
        <f t="shared" si="178"/>
        <v/>
      </c>
      <c r="E474" s="328"/>
      <c r="F474" s="329"/>
      <c r="G474" s="330" t="s">
        <v>86</v>
      </c>
      <c r="H474" s="308">
        <f t="shared" si="179"/>
        <v>0</v>
      </c>
      <c r="I474" s="323"/>
      <c r="J474" s="323"/>
      <c r="K474" s="309">
        <f t="shared" si="180"/>
        <v>0</v>
      </c>
      <c r="L474" s="328"/>
      <c r="M474" s="328"/>
      <c r="N474" s="328"/>
      <c r="O474" s="328"/>
      <c r="P474" s="331"/>
      <c r="Q474" s="331"/>
      <c r="R474" s="332"/>
      <c r="S474" s="333"/>
      <c r="T474" s="332"/>
      <c r="U474" s="333"/>
      <c r="V474" s="332"/>
      <c r="W474" s="333"/>
      <c r="X474" s="332"/>
      <c r="Y474" s="333"/>
      <c r="Z474" s="309">
        <f t="shared" si="181"/>
        <v>0</v>
      </c>
      <c r="AA474" s="310">
        <f t="shared" si="182"/>
        <v>0</v>
      </c>
      <c r="AB474" s="334"/>
      <c r="AC474" s="311">
        <f t="shared" si="175"/>
        <v>0</v>
      </c>
      <c r="AD474" s="312">
        <f t="shared" si="183"/>
        <v>0</v>
      </c>
      <c r="AE474" s="335"/>
      <c r="AF474" s="312">
        <f t="shared" si="184"/>
        <v>0</v>
      </c>
      <c r="AG474" s="326"/>
      <c r="AH474" s="313">
        <f t="shared" si="185"/>
        <v>0</v>
      </c>
      <c r="AI474" s="336"/>
      <c r="AJ474" s="313">
        <f t="shared" si="186"/>
        <v>0</v>
      </c>
      <c r="AK474" s="326"/>
      <c r="AL474" s="313">
        <f t="shared" si="187"/>
        <v>0</v>
      </c>
      <c r="AM474" s="345"/>
      <c r="AN474" s="313">
        <f t="shared" si="176"/>
        <v>0</v>
      </c>
      <c r="AO474" s="314">
        <f t="shared" si="188"/>
        <v>0</v>
      </c>
      <c r="AP474" s="315">
        <f>IF(OR(AND(B474="GRUP_A1",IF(IFERROR(MATCH(CONCATENATE("I",Tabel!$N$4),inst_performance,0),0)&gt;0,0,1)),B474="Grup_A5",B474="Grup_B1"),0,(AD474+AF474)*0.1)</f>
        <v>0</v>
      </c>
      <c r="AQ474" s="337"/>
      <c r="AR474" s="339"/>
      <c r="AS474" s="339"/>
      <c r="AT474" s="339"/>
      <c r="AU474" s="339"/>
      <c r="AV474" s="339"/>
      <c r="AW474" s="339"/>
      <c r="AX474" s="339"/>
      <c r="AY474" s="339"/>
      <c r="AZ474" s="339"/>
      <c r="BA474" s="339"/>
      <c r="BB474" s="339"/>
      <c r="BC474" s="339"/>
      <c r="BD474" s="339"/>
      <c r="BE474" s="339"/>
      <c r="BF474" s="339"/>
      <c r="BG474" s="315">
        <f t="shared" si="189"/>
        <v>0</v>
      </c>
      <c r="BH474" s="346">
        <f t="shared" si="190"/>
        <v>0</v>
      </c>
      <c r="BI474" s="315">
        <f t="shared" si="191"/>
        <v>0</v>
      </c>
      <c r="BJ474" s="341"/>
      <c r="BK474" s="315">
        <f t="shared" si="192"/>
        <v>0</v>
      </c>
      <c r="BL474" s="315">
        <f t="shared" si="193"/>
        <v>0</v>
      </c>
      <c r="BM474" s="340"/>
      <c r="BN474" s="342"/>
      <c r="BO474" s="343"/>
      <c r="BP474" s="340"/>
      <c r="BQ474" s="344"/>
      <c r="BR474" s="315">
        <f t="shared" si="194"/>
        <v>0</v>
      </c>
      <c r="BS474" s="344"/>
      <c r="BT474" s="344"/>
      <c r="BU474" s="344"/>
      <c r="BV474" s="344"/>
      <c r="BW474" s="315">
        <f t="shared" si="195"/>
        <v>0</v>
      </c>
      <c r="BX474" s="322"/>
      <c r="BY474" s="316"/>
    </row>
    <row r="475" spans="1:77" x14ac:dyDescent="0.25">
      <c r="A475" s="326"/>
      <c r="B475" s="307" t="str">
        <f t="shared" si="177"/>
        <v/>
      </c>
      <c r="C475" s="327"/>
      <c r="D475" s="307" t="str">
        <f t="shared" si="178"/>
        <v/>
      </c>
      <c r="E475" s="328"/>
      <c r="F475" s="329"/>
      <c r="G475" s="330" t="s">
        <v>86</v>
      </c>
      <c r="H475" s="308">
        <f t="shared" si="179"/>
        <v>0</v>
      </c>
      <c r="I475" s="323"/>
      <c r="J475" s="323"/>
      <c r="K475" s="309">
        <f t="shared" si="180"/>
        <v>0</v>
      </c>
      <c r="L475" s="328"/>
      <c r="M475" s="328"/>
      <c r="N475" s="328"/>
      <c r="O475" s="328"/>
      <c r="P475" s="331"/>
      <c r="Q475" s="331"/>
      <c r="R475" s="332"/>
      <c r="S475" s="333"/>
      <c r="T475" s="332"/>
      <c r="U475" s="333"/>
      <c r="V475" s="332"/>
      <c r="W475" s="333"/>
      <c r="X475" s="332"/>
      <c r="Y475" s="333"/>
      <c r="Z475" s="309">
        <f t="shared" si="181"/>
        <v>0</v>
      </c>
      <c r="AA475" s="310">
        <f t="shared" si="182"/>
        <v>0</v>
      </c>
      <c r="AB475" s="334"/>
      <c r="AC475" s="311">
        <f t="shared" si="175"/>
        <v>0</v>
      </c>
      <c r="AD475" s="312">
        <f t="shared" si="183"/>
        <v>0</v>
      </c>
      <c r="AE475" s="335"/>
      <c r="AF475" s="312">
        <f t="shared" si="184"/>
        <v>0</v>
      </c>
      <c r="AG475" s="326"/>
      <c r="AH475" s="313">
        <f t="shared" si="185"/>
        <v>0</v>
      </c>
      <c r="AI475" s="336"/>
      <c r="AJ475" s="313">
        <f t="shared" si="186"/>
        <v>0</v>
      </c>
      <c r="AK475" s="326"/>
      <c r="AL475" s="313">
        <f t="shared" si="187"/>
        <v>0</v>
      </c>
      <c r="AM475" s="345"/>
      <c r="AN475" s="313">
        <f t="shared" si="176"/>
        <v>0</v>
      </c>
      <c r="AO475" s="314">
        <f t="shared" si="188"/>
        <v>0</v>
      </c>
      <c r="AP475" s="315">
        <f>IF(OR(AND(B475="GRUP_A1",IF(IFERROR(MATCH(CONCATENATE("I",Tabel!$N$4),inst_performance,0),0)&gt;0,0,1)),B475="Grup_A5",B475="Grup_B1"),0,(AD475+AF475)*0.1)</f>
        <v>0</v>
      </c>
      <c r="AQ475" s="337"/>
      <c r="AR475" s="339"/>
      <c r="AS475" s="339"/>
      <c r="AT475" s="339"/>
      <c r="AU475" s="339"/>
      <c r="AV475" s="339"/>
      <c r="AW475" s="339"/>
      <c r="AX475" s="339"/>
      <c r="AY475" s="339"/>
      <c r="AZ475" s="339"/>
      <c r="BA475" s="339"/>
      <c r="BB475" s="339"/>
      <c r="BC475" s="339"/>
      <c r="BD475" s="339"/>
      <c r="BE475" s="339"/>
      <c r="BF475" s="339"/>
      <c r="BG475" s="315">
        <f t="shared" si="189"/>
        <v>0</v>
      </c>
      <c r="BH475" s="346">
        <f t="shared" si="190"/>
        <v>0</v>
      </c>
      <c r="BI475" s="315">
        <f t="shared" si="191"/>
        <v>0</v>
      </c>
      <c r="BJ475" s="341"/>
      <c r="BK475" s="315">
        <f t="shared" si="192"/>
        <v>0</v>
      </c>
      <c r="BL475" s="315">
        <f t="shared" si="193"/>
        <v>0</v>
      </c>
      <c r="BM475" s="340"/>
      <c r="BN475" s="342"/>
      <c r="BO475" s="343"/>
      <c r="BP475" s="340"/>
      <c r="BQ475" s="344"/>
      <c r="BR475" s="315">
        <f t="shared" si="194"/>
        <v>0</v>
      </c>
      <c r="BS475" s="344"/>
      <c r="BT475" s="344"/>
      <c r="BU475" s="344"/>
      <c r="BV475" s="344"/>
      <c r="BW475" s="315">
        <f t="shared" si="195"/>
        <v>0</v>
      </c>
      <c r="BX475" s="322"/>
      <c r="BY475" s="316"/>
    </row>
    <row r="476" spans="1:77" x14ac:dyDescent="0.25">
      <c r="A476" s="326"/>
      <c r="B476" s="307" t="str">
        <f t="shared" si="177"/>
        <v/>
      </c>
      <c r="C476" s="327"/>
      <c r="D476" s="307" t="str">
        <f t="shared" si="178"/>
        <v/>
      </c>
      <c r="E476" s="328"/>
      <c r="F476" s="329"/>
      <c r="G476" s="330" t="s">
        <v>86</v>
      </c>
      <c r="H476" s="308">
        <f t="shared" si="179"/>
        <v>0</v>
      </c>
      <c r="I476" s="323"/>
      <c r="J476" s="323"/>
      <c r="K476" s="309">
        <f t="shared" si="180"/>
        <v>0</v>
      </c>
      <c r="L476" s="328"/>
      <c r="M476" s="328"/>
      <c r="N476" s="328"/>
      <c r="O476" s="328"/>
      <c r="P476" s="331"/>
      <c r="Q476" s="331"/>
      <c r="R476" s="332"/>
      <c r="S476" s="333"/>
      <c r="T476" s="332"/>
      <c r="U476" s="333"/>
      <c r="V476" s="332"/>
      <c r="W476" s="333"/>
      <c r="X476" s="332"/>
      <c r="Y476" s="333"/>
      <c r="Z476" s="309">
        <f t="shared" si="181"/>
        <v>0</v>
      </c>
      <c r="AA476" s="310">
        <f t="shared" si="182"/>
        <v>0</v>
      </c>
      <c r="AB476" s="334"/>
      <c r="AC476" s="311">
        <f t="shared" si="175"/>
        <v>0</v>
      </c>
      <c r="AD476" s="312">
        <f t="shared" si="183"/>
        <v>0</v>
      </c>
      <c r="AE476" s="335"/>
      <c r="AF476" s="312">
        <f t="shared" si="184"/>
        <v>0</v>
      </c>
      <c r="AG476" s="326"/>
      <c r="AH476" s="313">
        <f t="shared" si="185"/>
        <v>0</v>
      </c>
      <c r="AI476" s="336"/>
      <c r="AJ476" s="313">
        <f t="shared" si="186"/>
        <v>0</v>
      </c>
      <c r="AK476" s="326"/>
      <c r="AL476" s="313">
        <f t="shared" si="187"/>
        <v>0</v>
      </c>
      <c r="AM476" s="345"/>
      <c r="AN476" s="313">
        <f t="shared" si="176"/>
        <v>0</v>
      </c>
      <c r="AO476" s="314">
        <f t="shared" si="188"/>
        <v>0</v>
      </c>
      <c r="AP476" s="315">
        <f>IF(OR(AND(B476="GRUP_A1",IF(IFERROR(MATCH(CONCATENATE("I",Tabel!$N$4),inst_performance,0),0)&gt;0,0,1)),B476="Grup_A5",B476="Grup_B1"),0,(AD476+AF476)*0.1)</f>
        <v>0</v>
      </c>
      <c r="AQ476" s="337"/>
      <c r="AR476" s="339"/>
      <c r="AS476" s="339"/>
      <c r="AT476" s="339"/>
      <c r="AU476" s="339"/>
      <c r="AV476" s="339"/>
      <c r="AW476" s="339"/>
      <c r="AX476" s="339"/>
      <c r="AY476" s="339"/>
      <c r="AZ476" s="339"/>
      <c r="BA476" s="339"/>
      <c r="BB476" s="339"/>
      <c r="BC476" s="339"/>
      <c r="BD476" s="339"/>
      <c r="BE476" s="339"/>
      <c r="BF476" s="339"/>
      <c r="BG476" s="315">
        <f t="shared" si="189"/>
        <v>0</v>
      </c>
      <c r="BH476" s="346">
        <f t="shared" si="190"/>
        <v>0</v>
      </c>
      <c r="BI476" s="315">
        <f t="shared" si="191"/>
        <v>0</v>
      </c>
      <c r="BJ476" s="341"/>
      <c r="BK476" s="315">
        <f t="shared" si="192"/>
        <v>0</v>
      </c>
      <c r="BL476" s="315">
        <f t="shared" si="193"/>
        <v>0</v>
      </c>
      <c r="BM476" s="340"/>
      <c r="BN476" s="342"/>
      <c r="BO476" s="343"/>
      <c r="BP476" s="340"/>
      <c r="BQ476" s="344"/>
      <c r="BR476" s="315">
        <f t="shared" si="194"/>
        <v>0</v>
      </c>
      <c r="BS476" s="344"/>
      <c r="BT476" s="344"/>
      <c r="BU476" s="344"/>
      <c r="BV476" s="344"/>
      <c r="BW476" s="315">
        <f t="shared" si="195"/>
        <v>0</v>
      </c>
      <c r="BX476" s="322"/>
      <c r="BY476" s="316"/>
    </row>
    <row r="477" spans="1:77" x14ac:dyDescent="0.25">
      <c r="A477" s="326"/>
      <c r="B477" s="307" t="str">
        <f t="shared" si="177"/>
        <v/>
      </c>
      <c r="C477" s="327"/>
      <c r="D477" s="307" t="str">
        <f t="shared" si="178"/>
        <v/>
      </c>
      <c r="E477" s="328"/>
      <c r="F477" s="329"/>
      <c r="G477" s="330" t="s">
        <v>86</v>
      </c>
      <c r="H477" s="308">
        <f t="shared" si="179"/>
        <v>0</v>
      </c>
      <c r="I477" s="323"/>
      <c r="J477" s="323"/>
      <c r="K477" s="309">
        <f t="shared" si="180"/>
        <v>0</v>
      </c>
      <c r="L477" s="328"/>
      <c r="M477" s="328"/>
      <c r="N477" s="328"/>
      <c r="O477" s="328"/>
      <c r="P477" s="331"/>
      <c r="Q477" s="331"/>
      <c r="R477" s="332"/>
      <c r="S477" s="333"/>
      <c r="T477" s="332"/>
      <c r="U477" s="333"/>
      <c r="V477" s="332"/>
      <c r="W477" s="333"/>
      <c r="X477" s="332"/>
      <c r="Y477" s="333"/>
      <c r="Z477" s="309">
        <f t="shared" si="181"/>
        <v>0</v>
      </c>
      <c r="AA477" s="310">
        <f t="shared" si="182"/>
        <v>0</v>
      </c>
      <c r="AB477" s="334"/>
      <c r="AC477" s="311">
        <f t="shared" si="175"/>
        <v>0</v>
      </c>
      <c r="AD477" s="312">
        <f t="shared" si="183"/>
        <v>0</v>
      </c>
      <c r="AE477" s="335"/>
      <c r="AF477" s="312">
        <f t="shared" si="184"/>
        <v>0</v>
      </c>
      <c r="AG477" s="326"/>
      <c r="AH477" s="313">
        <f t="shared" si="185"/>
        <v>0</v>
      </c>
      <c r="AI477" s="336"/>
      <c r="AJ477" s="313">
        <f t="shared" si="186"/>
        <v>0</v>
      </c>
      <c r="AK477" s="326"/>
      <c r="AL477" s="313">
        <f t="shared" si="187"/>
        <v>0</v>
      </c>
      <c r="AM477" s="345"/>
      <c r="AN477" s="313">
        <f t="shared" si="176"/>
        <v>0</v>
      </c>
      <c r="AO477" s="314">
        <f t="shared" si="188"/>
        <v>0</v>
      </c>
      <c r="AP477" s="315">
        <f>IF(OR(AND(B477="GRUP_A1",IF(IFERROR(MATCH(CONCATENATE("I",Tabel!$N$4),inst_performance,0),0)&gt;0,0,1)),B477="Grup_A5",B477="Grup_B1"),0,(AD477+AF477)*0.1)</f>
        <v>0</v>
      </c>
      <c r="AQ477" s="337"/>
      <c r="AR477" s="339"/>
      <c r="AS477" s="339"/>
      <c r="AT477" s="339"/>
      <c r="AU477" s="339"/>
      <c r="AV477" s="339"/>
      <c r="AW477" s="339"/>
      <c r="AX477" s="339"/>
      <c r="AY477" s="339"/>
      <c r="AZ477" s="339"/>
      <c r="BA477" s="339"/>
      <c r="BB477" s="339"/>
      <c r="BC477" s="339"/>
      <c r="BD477" s="339"/>
      <c r="BE477" s="339"/>
      <c r="BF477" s="339"/>
      <c r="BG477" s="315">
        <f t="shared" si="189"/>
        <v>0</v>
      </c>
      <c r="BH477" s="346">
        <f t="shared" si="190"/>
        <v>0</v>
      </c>
      <c r="BI477" s="315">
        <f t="shared" si="191"/>
        <v>0</v>
      </c>
      <c r="BJ477" s="341"/>
      <c r="BK477" s="315">
        <f t="shared" si="192"/>
        <v>0</v>
      </c>
      <c r="BL477" s="315">
        <f t="shared" si="193"/>
        <v>0</v>
      </c>
      <c r="BM477" s="340"/>
      <c r="BN477" s="342"/>
      <c r="BO477" s="343"/>
      <c r="BP477" s="340"/>
      <c r="BQ477" s="344"/>
      <c r="BR477" s="315">
        <f t="shared" si="194"/>
        <v>0</v>
      </c>
      <c r="BS477" s="344"/>
      <c r="BT477" s="344"/>
      <c r="BU477" s="344"/>
      <c r="BV477" s="344"/>
      <c r="BW477" s="315">
        <f t="shared" si="195"/>
        <v>0</v>
      </c>
      <c r="BX477" s="322"/>
      <c r="BY477" s="316"/>
    </row>
    <row r="478" spans="1:77" x14ac:dyDescent="0.25">
      <c r="A478" s="326"/>
      <c r="B478" s="307" t="str">
        <f t="shared" si="177"/>
        <v/>
      </c>
      <c r="C478" s="327"/>
      <c r="D478" s="307" t="str">
        <f t="shared" si="178"/>
        <v/>
      </c>
      <c r="E478" s="328"/>
      <c r="F478" s="329"/>
      <c r="G478" s="330" t="s">
        <v>86</v>
      </c>
      <c r="H478" s="308">
        <f t="shared" si="179"/>
        <v>0</v>
      </c>
      <c r="I478" s="323"/>
      <c r="J478" s="323"/>
      <c r="K478" s="309">
        <f t="shared" si="180"/>
        <v>0</v>
      </c>
      <c r="L478" s="328"/>
      <c r="M478" s="328"/>
      <c r="N478" s="328"/>
      <c r="O478" s="328"/>
      <c r="P478" s="331"/>
      <c r="Q478" s="331"/>
      <c r="R478" s="332"/>
      <c r="S478" s="333"/>
      <c r="T478" s="332"/>
      <c r="U478" s="333"/>
      <c r="V478" s="332"/>
      <c r="W478" s="333"/>
      <c r="X478" s="332"/>
      <c r="Y478" s="333"/>
      <c r="Z478" s="309">
        <f t="shared" si="181"/>
        <v>0</v>
      </c>
      <c r="AA478" s="310">
        <f t="shared" si="182"/>
        <v>0</v>
      </c>
      <c r="AB478" s="334"/>
      <c r="AC478" s="311">
        <f t="shared" si="175"/>
        <v>0</v>
      </c>
      <c r="AD478" s="312">
        <f t="shared" si="183"/>
        <v>0</v>
      </c>
      <c r="AE478" s="335"/>
      <c r="AF478" s="312">
        <f t="shared" si="184"/>
        <v>0</v>
      </c>
      <c r="AG478" s="326"/>
      <c r="AH478" s="313">
        <f t="shared" si="185"/>
        <v>0</v>
      </c>
      <c r="AI478" s="336"/>
      <c r="AJ478" s="313">
        <f t="shared" si="186"/>
        <v>0</v>
      </c>
      <c r="AK478" s="326"/>
      <c r="AL478" s="313">
        <f t="shared" si="187"/>
        <v>0</v>
      </c>
      <c r="AM478" s="345"/>
      <c r="AN478" s="313">
        <f t="shared" si="176"/>
        <v>0</v>
      </c>
      <c r="AO478" s="314">
        <f t="shared" si="188"/>
        <v>0</v>
      </c>
      <c r="AP478" s="315">
        <f>IF(OR(AND(B478="GRUP_A1",IF(IFERROR(MATCH(CONCATENATE("I",Tabel!$N$4),inst_performance,0),0)&gt;0,0,1)),B478="Grup_A5",B478="Grup_B1"),0,(AD478+AF478)*0.1)</f>
        <v>0</v>
      </c>
      <c r="AQ478" s="337"/>
      <c r="AR478" s="339"/>
      <c r="AS478" s="339"/>
      <c r="AT478" s="339"/>
      <c r="AU478" s="339"/>
      <c r="AV478" s="339"/>
      <c r="AW478" s="339"/>
      <c r="AX478" s="339"/>
      <c r="AY478" s="339"/>
      <c r="AZ478" s="339"/>
      <c r="BA478" s="339"/>
      <c r="BB478" s="339"/>
      <c r="BC478" s="339"/>
      <c r="BD478" s="339"/>
      <c r="BE478" s="339"/>
      <c r="BF478" s="339"/>
      <c r="BG478" s="315">
        <f t="shared" si="189"/>
        <v>0</v>
      </c>
      <c r="BH478" s="346">
        <f t="shared" si="190"/>
        <v>0</v>
      </c>
      <c r="BI478" s="315">
        <f t="shared" si="191"/>
        <v>0</v>
      </c>
      <c r="BJ478" s="341"/>
      <c r="BK478" s="315">
        <f t="shared" si="192"/>
        <v>0</v>
      </c>
      <c r="BL478" s="315">
        <f t="shared" si="193"/>
        <v>0</v>
      </c>
      <c r="BM478" s="340"/>
      <c r="BN478" s="342"/>
      <c r="BO478" s="343"/>
      <c r="BP478" s="340"/>
      <c r="BQ478" s="344"/>
      <c r="BR478" s="315">
        <f t="shared" si="194"/>
        <v>0</v>
      </c>
      <c r="BS478" s="344"/>
      <c r="BT478" s="344"/>
      <c r="BU478" s="344"/>
      <c r="BV478" s="344"/>
      <c r="BW478" s="315">
        <f t="shared" si="195"/>
        <v>0</v>
      </c>
      <c r="BX478" s="322"/>
      <c r="BY478" s="316"/>
    </row>
    <row r="479" spans="1:77" x14ac:dyDescent="0.25">
      <c r="A479" s="326"/>
      <c r="B479" s="307" t="str">
        <f t="shared" si="177"/>
        <v/>
      </c>
      <c r="C479" s="327"/>
      <c r="D479" s="307" t="str">
        <f t="shared" si="178"/>
        <v/>
      </c>
      <c r="E479" s="328"/>
      <c r="F479" s="329"/>
      <c r="G479" s="330" t="s">
        <v>86</v>
      </c>
      <c r="H479" s="308">
        <f t="shared" si="179"/>
        <v>0</v>
      </c>
      <c r="I479" s="323"/>
      <c r="J479" s="323"/>
      <c r="K479" s="309">
        <f t="shared" si="180"/>
        <v>0</v>
      </c>
      <c r="L479" s="328"/>
      <c r="M479" s="328"/>
      <c r="N479" s="328"/>
      <c r="O479" s="328"/>
      <c r="P479" s="331"/>
      <c r="Q479" s="331"/>
      <c r="R479" s="332"/>
      <c r="S479" s="333"/>
      <c r="T479" s="332"/>
      <c r="U479" s="333"/>
      <c r="V479" s="332"/>
      <c r="W479" s="333"/>
      <c r="X479" s="332"/>
      <c r="Y479" s="333"/>
      <c r="Z479" s="309">
        <f t="shared" si="181"/>
        <v>0</v>
      </c>
      <c r="AA479" s="310">
        <f t="shared" si="182"/>
        <v>0</v>
      </c>
      <c r="AB479" s="334"/>
      <c r="AC479" s="311">
        <f t="shared" si="175"/>
        <v>0</v>
      </c>
      <c r="AD479" s="312">
        <f t="shared" si="183"/>
        <v>0</v>
      </c>
      <c r="AE479" s="335"/>
      <c r="AF479" s="312">
        <f t="shared" si="184"/>
        <v>0</v>
      </c>
      <c r="AG479" s="326"/>
      <c r="AH479" s="313">
        <f t="shared" si="185"/>
        <v>0</v>
      </c>
      <c r="AI479" s="336"/>
      <c r="AJ479" s="313">
        <f t="shared" si="186"/>
        <v>0</v>
      </c>
      <c r="AK479" s="326"/>
      <c r="AL479" s="313">
        <f t="shared" si="187"/>
        <v>0</v>
      </c>
      <c r="AM479" s="345"/>
      <c r="AN479" s="313">
        <f t="shared" si="176"/>
        <v>0</v>
      </c>
      <c r="AO479" s="314">
        <f t="shared" si="188"/>
        <v>0</v>
      </c>
      <c r="AP479" s="315">
        <f>IF(OR(AND(B479="GRUP_A1",IF(IFERROR(MATCH(CONCATENATE("I",Tabel!$N$4),inst_performance,0),0)&gt;0,0,1)),B479="Grup_A5",B479="Grup_B1"),0,(AD479+AF479)*0.1)</f>
        <v>0</v>
      </c>
      <c r="AQ479" s="337"/>
      <c r="AR479" s="339"/>
      <c r="AS479" s="339"/>
      <c r="AT479" s="339"/>
      <c r="AU479" s="339"/>
      <c r="AV479" s="339"/>
      <c r="AW479" s="339"/>
      <c r="AX479" s="339"/>
      <c r="AY479" s="339"/>
      <c r="AZ479" s="339"/>
      <c r="BA479" s="339"/>
      <c r="BB479" s="339"/>
      <c r="BC479" s="339"/>
      <c r="BD479" s="339"/>
      <c r="BE479" s="339"/>
      <c r="BF479" s="339"/>
      <c r="BG479" s="315">
        <f t="shared" si="189"/>
        <v>0</v>
      </c>
      <c r="BH479" s="346">
        <f t="shared" si="190"/>
        <v>0</v>
      </c>
      <c r="BI479" s="315">
        <f t="shared" si="191"/>
        <v>0</v>
      </c>
      <c r="BJ479" s="341"/>
      <c r="BK479" s="315">
        <f t="shared" si="192"/>
        <v>0</v>
      </c>
      <c r="BL479" s="315">
        <f t="shared" si="193"/>
        <v>0</v>
      </c>
      <c r="BM479" s="340"/>
      <c r="BN479" s="342"/>
      <c r="BO479" s="343"/>
      <c r="BP479" s="340"/>
      <c r="BQ479" s="344"/>
      <c r="BR479" s="315">
        <f t="shared" si="194"/>
        <v>0</v>
      </c>
      <c r="BS479" s="344"/>
      <c r="BT479" s="344"/>
      <c r="BU479" s="344"/>
      <c r="BV479" s="344"/>
      <c r="BW479" s="315">
        <f t="shared" si="195"/>
        <v>0</v>
      </c>
      <c r="BX479" s="322"/>
      <c r="BY479" s="316"/>
    </row>
    <row r="480" spans="1:77" x14ac:dyDescent="0.25">
      <c r="A480" s="326"/>
      <c r="B480" s="307" t="str">
        <f t="shared" si="177"/>
        <v/>
      </c>
      <c r="C480" s="327"/>
      <c r="D480" s="307" t="str">
        <f t="shared" si="178"/>
        <v/>
      </c>
      <c r="E480" s="328"/>
      <c r="F480" s="329"/>
      <c r="G480" s="330" t="s">
        <v>86</v>
      </c>
      <c r="H480" s="308">
        <f t="shared" si="179"/>
        <v>0</v>
      </c>
      <c r="I480" s="323"/>
      <c r="J480" s="323"/>
      <c r="K480" s="309">
        <f t="shared" si="180"/>
        <v>0</v>
      </c>
      <c r="L480" s="328"/>
      <c r="M480" s="328"/>
      <c r="N480" s="328"/>
      <c r="O480" s="328"/>
      <c r="P480" s="331"/>
      <c r="Q480" s="331"/>
      <c r="R480" s="332"/>
      <c r="S480" s="333"/>
      <c r="T480" s="332"/>
      <c r="U480" s="333"/>
      <c r="V480" s="332"/>
      <c r="W480" s="333"/>
      <c r="X480" s="332"/>
      <c r="Y480" s="333"/>
      <c r="Z480" s="309">
        <f t="shared" si="181"/>
        <v>0</v>
      </c>
      <c r="AA480" s="310">
        <f t="shared" si="182"/>
        <v>0</v>
      </c>
      <c r="AB480" s="334"/>
      <c r="AC480" s="311">
        <f t="shared" si="175"/>
        <v>0</v>
      </c>
      <c r="AD480" s="312">
        <f t="shared" si="183"/>
        <v>0</v>
      </c>
      <c r="AE480" s="335"/>
      <c r="AF480" s="312">
        <f t="shared" si="184"/>
        <v>0</v>
      </c>
      <c r="AG480" s="326"/>
      <c r="AH480" s="313">
        <f t="shared" si="185"/>
        <v>0</v>
      </c>
      <c r="AI480" s="336"/>
      <c r="AJ480" s="313">
        <f t="shared" si="186"/>
        <v>0</v>
      </c>
      <c r="AK480" s="326"/>
      <c r="AL480" s="313">
        <f t="shared" si="187"/>
        <v>0</v>
      </c>
      <c r="AM480" s="345"/>
      <c r="AN480" s="313">
        <f t="shared" si="176"/>
        <v>0</v>
      </c>
      <c r="AO480" s="314">
        <f t="shared" si="188"/>
        <v>0</v>
      </c>
      <c r="AP480" s="315">
        <f>IF(OR(AND(B480="GRUP_A1",IF(IFERROR(MATCH(CONCATENATE("I",Tabel!$N$4),inst_performance,0),0)&gt;0,0,1)),B480="Grup_A5",B480="Grup_B1"),0,(AD480+AF480)*0.1)</f>
        <v>0</v>
      </c>
      <c r="AQ480" s="337"/>
      <c r="AR480" s="339"/>
      <c r="AS480" s="339"/>
      <c r="AT480" s="339"/>
      <c r="AU480" s="339"/>
      <c r="AV480" s="339"/>
      <c r="AW480" s="339"/>
      <c r="AX480" s="339"/>
      <c r="AY480" s="339"/>
      <c r="AZ480" s="339"/>
      <c r="BA480" s="339"/>
      <c r="BB480" s="339"/>
      <c r="BC480" s="339"/>
      <c r="BD480" s="339"/>
      <c r="BE480" s="339"/>
      <c r="BF480" s="339"/>
      <c r="BG480" s="315">
        <f t="shared" si="189"/>
        <v>0</v>
      </c>
      <c r="BH480" s="346">
        <f t="shared" si="190"/>
        <v>0</v>
      </c>
      <c r="BI480" s="315">
        <f t="shared" si="191"/>
        <v>0</v>
      </c>
      <c r="BJ480" s="341"/>
      <c r="BK480" s="315">
        <f t="shared" si="192"/>
        <v>0</v>
      </c>
      <c r="BL480" s="315">
        <f t="shared" si="193"/>
        <v>0</v>
      </c>
      <c r="BM480" s="340"/>
      <c r="BN480" s="342"/>
      <c r="BO480" s="343"/>
      <c r="BP480" s="340"/>
      <c r="BQ480" s="344"/>
      <c r="BR480" s="315">
        <f t="shared" si="194"/>
        <v>0</v>
      </c>
      <c r="BS480" s="344"/>
      <c r="BT480" s="344"/>
      <c r="BU480" s="344"/>
      <c r="BV480" s="344"/>
      <c r="BW480" s="315">
        <f t="shared" si="195"/>
        <v>0</v>
      </c>
      <c r="BX480" s="322"/>
      <c r="BY480" s="316"/>
    </row>
    <row r="481" spans="1:77" x14ac:dyDescent="0.25">
      <c r="A481" s="326"/>
      <c r="B481" s="307" t="str">
        <f t="shared" si="177"/>
        <v/>
      </c>
      <c r="C481" s="327"/>
      <c r="D481" s="307" t="str">
        <f t="shared" si="178"/>
        <v/>
      </c>
      <c r="E481" s="328"/>
      <c r="F481" s="329"/>
      <c r="G481" s="330" t="s">
        <v>86</v>
      </c>
      <c r="H481" s="308">
        <f t="shared" si="179"/>
        <v>0</v>
      </c>
      <c r="I481" s="323"/>
      <c r="J481" s="323"/>
      <c r="K481" s="309">
        <f t="shared" si="180"/>
        <v>0</v>
      </c>
      <c r="L481" s="328"/>
      <c r="M481" s="328"/>
      <c r="N481" s="328"/>
      <c r="O481" s="328"/>
      <c r="P481" s="331"/>
      <c r="Q481" s="331"/>
      <c r="R481" s="332"/>
      <c r="S481" s="333"/>
      <c r="T481" s="332"/>
      <c r="U481" s="333"/>
      <c r="V481" s="332"/>
      <c r="W481" s="333"/>
      <c r="X481" s="332"/>
      <c r="Y481" s="333"/>
      <c r="Z481" s="309">
        <f t="shared" si="181"/>
        <v>0</v>
      </c>
      <c r="AA481" s="310">
        <f t="shared" si="182"/>
        <v>0</v>
      </c>
      <c r="AB481" s="334"/>
      <c r="AC481" s="311">
        <f t="shared" si="175"/>
        <v>0</v>
      </c>
      <c r="AD481" s="312">
        <f t="shared" si="183"/>
        <v>0</v>
      </c>
      <c r="AE481" s="335"/>
      <c r="AF481" s="312">
        <f t="shared" si="184"/>
        <v>0</v>
      </c>
      <c r="AG481" s="326"/>
      <c r="AH481" s="313">
        <f t="shared" si="185"/>
        <v>0</v>
      </c>
      <c r="AI481" s="336"/>
      <c r="AJ481" s="313">
        <f t="shared" si="186"/>
        <v>0</v>
      </c>
      <c r="AK481" s="326"/>
      <c r="AL481" s="313">
        <f t="shared" si="187"/>
        <v>0</v>
      </c>
      <c r="AM481" s="345"/>
      <c r="AN481" s="313">
        <f t="shared" si="176"/>
        <v>0</v>
      </c>
      <c r="AO481" s="314">
        <f t="shared" si="188"/>
        <v>0</v>
      </c>
      <c r="AP481" s="315">
        <f>IF(OR(AND(B481="GRUP_A1",IF(IFERROR(MATCH(CONCATENATE("I",Tabel!$N$4),inst_performance,0),0)&gt;0,0,1)),B481="Grup_A5",B481="Grup_B1"),0,(AD481+AF481)*0.1)</f>
        <v>0</v>
      </c>
      <c r="AQ481" s="337"/>
      <c r="AR481" s="339"/>
      <c r="AS481" s="339"/>
      <c r="AT481" s="339"/>
      <c r="AU481" s="339"/>
      <c r="AV481" s="339"/>
      <c r="AW481" s="339"/>
      <c r="AX481" s="339"/>
      <c r="AY481" s="339"/>
      <c r="AZ481" s="339"/>
      <c r="BA481" s="339"/>
      <c r="BB481" s="339"/>
      <c r="BC481" s="339"/>
      <c r="BD481" s="339"/>
      <c r="BE481" s="339"/>
      <c r="BF481" s="339"/>
      <c r="BG481" s="315">
        <f t="shared" si="189"/>
        <v>0</v>
      </c>
      <c r="BH481" s="346">
        <f t="shared" si="190"/>
        <v>0</v>
      </c>
      <c r="BI481" s="315">
        <f t="shared" si="191"/>
        <v>0</v>
      </c>
      <c r="BJ481" s="341"/>
      <c r="BK481" s="315">
        <f t="shared" si="192"/>
        <v>0</v>
      </c>
      <c r="BL481" s="315">
        <f t="shared" si="193"/>
        <v>0</v>
      </c>
      <c r="BM481" s="340"/>
      <c r="BN481" s="342"/>
      <c r="BO481" s="343"/>
      <c r="BP481" s="340"/>
      <c r="BQ481" s="344"/>
      <c r="BR481" s="315">
        <f t="shared" si="194"/>
        <v>0</v>
      </c>
      <c r="BS481" s="344"/>
      <c r="BT481" s="344"/>
      <c r="BU481" s="344"/>
      <c r="BV481" s="344"/>
      <c r="BW481" s="315">
        <f t="shared" si="195"/>
        <v>0</v>
      </c>
      <c r="BX481" s="322"/>
      <c r="BY481" s="316"/>
    </row>
    <row r="482" spans="1:77" x14ac:dyDescent="0.25">
      <c r="A482" s="326"/>
      <c r="B482" s="307" t="str">
        <f t="shared" si="177"/>
        <v/>
      </c>
      <c r="C482" s="327"/>
      <c r="D482" s="307" t="str">
        <f t="shared" si="178"/>
        <v/>
      </c>
      <c r="E482" s="328"/>
      <c r="F482" s="329"/>
      <c r="G482" s="330" t="s">
        <v>86</v>
      </c>
      <c r="H482" s="308">
        <f t="shared" si="179"/>
        <v>0</v>
      </c>
      <c r="I482" s="323"/>
      <c r="J482" s="323"/>
      <c r="K482" s="309">
        <f t="shared" si="180"/>
        <v>0</v>
      </c>
      <c r="L482" s="328"/>
      <c r="M482" s="328"/>
      <c r="N482" s="328"/>
      <c r="O482" s="328"/>
      <c r="P482" s="331"/>
      <c r="Q482" s="331"/>
      <c r="R482" s="332"/>
      <c r="S482" s="333"/>
      <c r="T482" s="332"/>
      <c r="U482" s="333"/>
      <c r="V482" s="332"/>
      <c r="W482" s="333"/>
      <c r="X482" s="332"/>
      <c r="Y482" s="333"/>
      <c r="Z482" s="309">
        <f t="shared" si="181"/>
        <v>0</v>
      </c>
      <c r="AA482" s="310">
        <f t="shared" si="182"/>
        <v>0</v>
      </c>
      <c r="AB482" s="334"/>
      <c r="AC482" s="311">
        <f t="shared" si="175"/>
        <v>0</v>
      </c>
      <c r="AD482" s="312">
        <f t="shared" si="183"/>
        <v>0</v>
      </c>
      <c r="AE482" s="335"/>
      <c r="AF482" s="312">
        <f t="shared" si="184"/>
        <v>0</v>
      </c>
      <c r="AG482" s="326"/>
      <c r="AH482" s="313">
        <f t="shared" si="185"/>
        <v>0</v>
      </c>
      <c r="AI482" s="336"/>
      <c r="AJ482" s="313">
        <f t="shared" si="186"/>
        <v>0</v>
      </c>
      <c r="AK482" s="326"/>
      <c r="AL482" s="313">
        <f t="shared" si="187"/>
        <v>0</v>
      </c>
      <c r="AM482" s="345"/>
      <c r="AN482" s="313">
        <f t="shared" si="176"/>
        <v>0</v>
      </c>
      <c r="AO482" s="314">
        <f t="shared" si="188"/>
        <v>0</v>
      </c>
      <c r="AP482" s="315">
        <f>IF(OR(AND(B482="GRUP_A1",IF(IFERROR(MATCH(CONCATENATE("I",Tabel!$N$4),inst_performance,0),0)&gt;0,0,1)),B482="Grup_A5",B482="Grup_B1"),0,(AD482+AF482)*0.1)</f>
        <v>0</v>
      </c>
      <c r="AQ482" s="337"/>
      <c r="AR482" s="339"/>
      <c r="AS482" s="339"/>
      <c r="AT482" s="339"/>
      <c r="AU482" s="339"/>
      <c r="AV482" s="339"/>
      <c r="AW482" s="339"/>
      <c r="AX482" s="339"/>
      <c r="AY482" s="339"/>
      <c r="AZ482" s="339"/>
      <c r="BA482" s="339"/>
      <c r="BB482" s="339"/>
      <c r="BC482" s="339"/>
      <c r="BD482" s="339"/>
      <c r="BE482" s="339"/>
      <c r="BF482" s="339"/>
      <c r="BG482" s="315">
        <f t="shared" si="189"/>
        <v>0</v>
      </c>
      <c r="BH482" s="346">
        <f t="shared" si="190"/>
        <v>0</v>
      </c>
      <c r="BI482" s="315">
        <f t="shared" si="191"/>
        <v>0</v>
      </c>
      <c r="BJ482" s="341"/>
      <c r="BK482" s="315">
        <f t="shared" si="192"/>
        <v>0</v>
      </c>
      <c r="BL482" s="315">
        <f t="shared" si="193"/>
        <v>0</v>
      </c>
      <c r="BM482" s="340"/>
      <c r="BN482" s="342"/>
      <c r="BO482" s="343"/>
      <c r="BP482" s="340"/>
      <c r="BQ482" s="344"/>
      <c r="BR482" s="315">
        <f t="shared" si="194"/>
        <v>0</v>
      </c>
      <c r="BS482" s="344"/>
      <c r="BT482" s="344"/>
      <c r="BU482" s="344"/>
      <c r="BV482" s="344"/>
      <c r="BW482" s="315">
        <f t="shared" si="195"/>
        <v>0</v>
      </c>
      <c r="BX482" s="322"/>
      <c r="BY482" s="316"/>
    </row>
    <row r="483" spans="1:77" x14ac:dyDescent="0.25">
      <c r="A483" s="326"/>
      <c r="B483" s="307" t="str">
        <f t="shared" si="177"/>
        <v/>
      </c>
      <c r="C483" s="327"/>
      <c r="D483" s="307" t="str">
        <f t="shared" si="178"/>
        <v/>
      </c>
      <c r="E483" s="328"/>
      <c r="F483" s="329"/>
      <c r="G483" s="330" t="s">
        <v>86</v>
      </c>
      <c r="H483" s="308">
        <f t="shared" si="179"/>
        <v>0</v>
      </c>
      <c r="I483" s="323"/>
      <c r="J483" s="323"/>
      <c r="K483" s="309">
        <f t="shared" si="180"/>
        <v>0</v>
      </c>
      <c r="L483" s="328"/>
      <c r="M483" s="328"/>
      <c r="N483" s="328"/>
      <c r="O483" s="328"/>
      <c r="P483" s="331"/>
      <c r="Q483" s="331"/>
      <c r="R483" s="332"/>
      <c r="S483" s="333"/>
      <c r="T483" s="332"/>
      <c r="U483" s="333"/>
      <c r="V483" s="332"/>
      <c r="W483" s="333"/>
      <c r="X483" s="332"/>
      <c r="Y483" s="333"/>
      <c r="Z483" s="309">
        <f t="shared" si="181"/>
        <v>0</v>
      </c>
      <c r="AA483" s="310">
        <f t="shared" si="182"/>
        <v>0</v>
      </c>
      <c r="AB483" s="334"/>
      <c r="AC483" s="311">
        <f t="shared" si="175"/>
        <v>0</v>
      </c>
      <c r="AD483" s="312">
        <f t="shared" si="183"/>
        <v>0</v>
      </c>
      <c r="AE483" s="335"/>
      <c r="AF483" s="312">
        <f t="shared" si="184"/>
        <v>0</v>
      </c>
      <c r="AG483" s="326"/>
      <c r="AH483" s="313">
        <f t="shared" si="185"/>
        <v>0</v>
      </c>
      <c r="AI483" s="336"/>
      <c r="AJ483" s="313">
        <f t="shared" si="186"/>
        <v>0</v>
      </c>
      <c r="AK483" s="326"/>
      <c r="AL483" s="313">
        <f t="shared" si="187"/>
        <v>0</v>
      </c>
      <c r="AM483" s="345"/>
      <c r="AN483" s="313">
        <f t="shared" si="176"/>
        <v>0</v>
      </c>
      <c r="AO483" s="314">
        <f t="shared" si="188"/>
        <v>0</v>
      </c>
      <c r="AP483" s="315">
        <f>IF(OR(AND(B483="GRUP_A1",IF(IFERROR(MATCH(CONCATENATE("I",Tabel!$N$4),inst_performance,0),0)&gt;0,0,1)),B483="Grup_A5",B483="Grup_B1"),0,(AD483+AF483)*0.1)</f>
        <v>0</v>
      </c>
      <c r="AQ483" s="337"/>
      <c r="AR483" s="339"/>
      <c r="AS483" s="339"/>
      <c r="AT483" s="339"/>
      <c r="AU483" s="339"/>
      <c r="AV483" s="339"/>
      <c r="AW483" s="339"/>
      <c r="AX483" s="339"/>
      <c r="AY483" s="339"/>
      <c r="AZ483" s="339"/>
      <c r="BA483" s="339"/>
      <c r="BB483" s="339"/>
      <c r="BC483" s="339"/>
      <c r="BD483" s="339"/>
      <c r="BE483" s="339"/>
      <c r="BF483" s="339"/>
      <c r="BG483" s="315">
        <f t="shared" si="189"/>
        <v>0</v>
      </c>
      <c r="BH483" s="346">
        <f t="shared" si="190"/>
        <v>0</v>
      </c>
      <c r="BI483" s="315">
        <f t="shared" si="191"/>
        <v>0</v>
      </c>
      <c r="BJ483" s="341"/>
      <c r="BK483" s="315">
        <f t="shared" si="192"/>
        <v>0</v>
      </c>
      <c r="BL483" s="315">
        <f t="shared" si="193"/>
        <v>0</v>
      </c>
      <c r="BM483" s="340"/>
      <c r="BN483" s="342"/>
      <c r="BO483" s="343"/>
      <c r="BP483" s="340"/>
      <c r="BQ483" s="344"/>
      <c r="BR483" s="315">
        <f t="shared" si="194"/>
        <v>0</v>
      </c>
      <c r="BS483" s="344"/>
      <c r="BT483" s="344"/>
      <c r="BU483" s="344"/>
      <c r="BV483" s="344"/>
      <c r="BW483" s="315">
        <f t="shared" si="195"/>
        <v>0</v>
      </c>
      <c r="BX483" s="322"/>
      <c r="BY483" s="316"/>
    </row>
    <row r="484" spans="1:77" x14ac:dyDescent="0.25">
      <c r="A484" s="326"/>
      <c r="B484" s="307" t="str">
        <f t="shared" si="177"/>
        <v/>
      </c>
      <c r="C484" s="327"/>
      <c r="D484" s="307" t="str">
        <f t="shared" si="178"/>
        <v/>
      </c>
      <c r="E484" s="328"/>
      <c r="F484" s="329"/>
      <c r="G484" s="330" t="s">
        <v>86</v>
      </c>
      <c r="H484" s="308">
        <f t="shared" si="179"/>
        <v>0</v>
      </c>
      <c r="I484" s="323"/>
      <c r="J484" s="323"/>
      <c r="K484" s="309">
        <f t="shared" si="180"/>
        <v>0</v>
      </c>
      <c r="L484" s="328"/>
      <c r="M484" s="328"/>
      <c r="N484" s="328"/>
      <c r="O484" s="328"/>
      <c r="P484" s="331"/>
      <c r="Q484" s="331"/>
      <c r="R484" s="332"/>
      <c r="S484" s="333"/>
      <c r="T484" s="332"/>
      <c r="U484" s="333"/>
      <c r="V484" s="332"/>
      <c r="W484" s="333"/>
      <c r="X484" s="332"/>
      <c r="Y484" s="333"/>
      <c r="Z484" s="309">
        <f t="shared" si="181"/>
        <v>0</v>
      </c>
      <c r="AA484" s="310">
        <f t="shared" si="182"/>
        <v>0</v>
      </c>
      <c r="AB484" s="334"/>
      <c r="AC484" s="311">
        <f t="shared" si="175"/>
        <v>0</v>
      </c>
      <c r="AD484" s="312">
        <f t="shared" si="183"/>
        <v>0</v>
      </c>
      <c r="AE484" s="335"/>
      <c r="AF484" s="312">
        <f t="shared" si="184"/>
        <v>0</v>
      </c>
      <c r="AG484" s="326"/>
      <c r="AH484" s="313">
        <f t="shared" si="185"/>
        <v>0</v>
      </c>
      <c r="AI484" s="336"/>
      <c r="AJ484" s="313">
        <f t="shared" si="186"/>
        <v>0</v>
      </c>
      <c r="AK484" s="326"/>
      <c r="AL484" s="313">
        <f t="shared" si="187"/>
        <v>0</v>
      </c>
      <c r="AM484" s="345"/>
      <c r="AN484" s="313">
        <f t="shared" si="176"/>
        <v>0</v>
      </c>
      <c r="AO484" s="314">
        <f t="shared" si="188"/>
        <v>0</v>
      </c>
      <c r="AP484" s="315">
        <f>IF(OR(AND(B484="GRUP_A1",IF(IFERROR(MATCH(CONCATENATE("I",Tabel!$N$4),inst_performance,0),0)&gt;0,0,1)),B484="Grup_A5",B484="Grup_B1"),0,(AD484+AF484)*0.1)</f>
        <v>0</v>
      </c>
      <c r="AQ484" s="337"/>
      <c r="AR484" s="339"/>
      <c r="AS484" s="339"/>
      <c r="AT484" s="339"/>
      <c r="AU484" s="339"/>
      <c r="AV484" s="339"/>
      <c r="AW484" s="339"/>
      <c r="AX484" s="339"/>
      <c r="AY484" s="339"/>
      <c r="AZ484" s="339"/>
      <c r="BA484" s="339"/>
      <c r="BB484" s="339"/>
      <c r="BC484" s="339"/>
      <c r="BD484" s="339"/>
      <c r="BE484" s="339"/>
      <c r="BF484" s="339"/>
      <c r="BG484" s="315">
        <f t="shared" si="189"/>
        <v>0</v>
      </c>
      <c r="BH484" s="346">
        <f t="shared" si="190"/>
        <v>0</v>
      </c>
      <c r="BI484" s="315">
        <f t="shared" si="191"/>
        <v>0</v>
      </c>
      <c r="BJ484" s="341"/>
      <c r="BK484" s="315">
        <f t="shared" si="192"/>
        <v>0</v>
      </c>
      <c r="BL484" s="315">
        <f t="shared" si="193"/>
        <v>0</v>
      </c>
      <c r="BM484" s="340"/>
      <c r="BN484" s="342"/>
      <c r="BO484" s="343"/>
      <c r="BP484" s="340"/>
      <c r="BQ484" s="344"/>
      <c r="BR484" s="315">
        <f t="shared" si="194"/>
        <v>0</v>
      </c>
      <c r="BS484" s="344"/>
      <c r="BT484" s="344"/>
      <c r="BU484" s="344"/>
      <c r="BV484" s="344"/>
      <c r="BW484" s="315">
        <f t="shared" si="195"/>
        <v>0</v>
      </c>
      <c r="BX484" s="322"/>
      <c r="BY484" s="316"/>
    </row>
    <row r="485" spans="1:77" x14ac:dyDescent="0.25">
      <c r="A485" s="326"/>
      <c r="B485" s="307" t="str">
        <f t="shared" si="177"/>
        <v/>
      </c>
      <c r="C485" s="327"/>
      <c r="D485" s="307" t="str">
        <f t="shared" si="178"/>
        <v/>
      </c>
      <c r="E485" s="328"/>
      <c r="F485" s="329"/>
      <c r="G485" s="330" t="s">
        <v>86</v>
      </c>
      <c r="H485" s="308">
        <f t="shared" si="179"/>
        <v>0</v>
      </c>
      <c r="I485" s="323"/>
      <c r="J485" s="323"/>
      <c r="K485" s="309">
        <f t="shared" si="180"/>
        <v>0</v>
      </c>
      <c r="L485" s="328"/>
      <c r="M485" s="328"/>
      <c r="N485" s="328"/>
      <c r="O485" s="328"/>
      <c r="P485" s="331"/>
      <c r="Q485" s="331"/>
      <c r="R485" s="332"/>
      <c r="S485" s="333"/>
      <c r="T485" s="332"/>
      <c r="U485" s="333"/>
      <c r="V485" s="332"/>
      <c r="W485" s="333"/>
      <c r="X485" s="332"/>
      <c r="Y485" s="333"/>
      <c r="Z485" s="309">
        <f t="shared" si="181"/>
        <v>0</v>
      </c>
      <c r="AA485" s="310">
        <f t="shared" si="182"/>
        <v>0</v>
      </c>
      <c r="AB485" s="334"/>
      <c r="AC485" s="311">
        <f t="shared" si="175"/>
        <v>0</v>
      </c>
      <c r="AD485" s="312">
        <f t="shared" si="183"/>
        <v>0</v>
      </c>
      <c r="AE485" s="335"/>
      <c r="AF485" s="312">
        <f t="shared" si="184"/>
        <v>0</v>
      </c>
      <c r="AG485" s="326"/>
      <c r="AH485" s="313">
        <f t="shared" si="185"/>
        <v>0</v>
      </c>
      <c r="AI485" s="336"/>
      <c r="AJ485" s="313">
        <f t="shared" si="186"/>
        <v>0</v>
      </c>
      <c r="AK485" s="326"/>
      <c r="AL485" s="313">
        <f t="shared" si="187"/>
        <v>0</v>
      </c>
      <c r="AM485" s="345"/>
      <c r="AN485" s="313">
        <f t="shared" si="176"/>
        <v>0</v>
      </c>
      <c r="AO485" s="314">
        <f t="shared" si="188"/>
        <v>0</v>
      </c>
      <c r="AP485" s="315">
        <f>IF(OR(AND(B485="GRUP_A1",IF(IFERROR(MATCH(CONCATENATE("I",Tabel!$N$4),inst_performance,0),0)&gt;0,0,1)),B485="Grup_A5",B485="Grup_B1"),0,(AD485+AF485)*0.1)</f>
        <v>0</v>
      </c>
      <c r="AQ485" s="337"/>
      <c r="AR485" s="339"/>
      <c r="AS485" s="339"/>
      <c r="AT485" s="339"/>
      <c r="AU485" s="339"/>
      <c r="AV485" s="339"/>
      <c r="AW485" s="339"/>
      <c r="AX485" s="339"/>
      <c r="AY485" s="339"/>
      <c r="AZ485" s="339"/>
      <c r="BA485" s="339"/>
      <c r="BB485" s="339"/>
      <c r="BC485" s="339"/>
      <c r="BD485" s="339"/>
      <c r="BE485" s="339"/>
      <c r="BF485" s="339"/>
      <c r="BG485" s="315">
        <f t="shared" si="189"/>
        <v>0</v>
      </c>
      <c r="BH485" s="346">
        <f t="shared" si="190"/>
        <v>0</v>
      </c>
      <c r="BI485" s="315">
        <f t="shared" si="191"/>
        <v>0</v>
      </c>
      <c r="BJ485" s="341"/>
      <c r="BK485" s="315">
        <f t="shared" si="192"/>
        <v>0</v>
      </c>
      <c r="BL485" s="315">
        <f t="shared" si="193"/>
        <v>0</v>
      </c>
      <c r="BM485" s="340"/>
      <c r="BN485" s="342"/>
      <c r="BO485" s="343"/>
      <c r="BP485" s="340"/>
      <c r="BQ485" s="344"/>
      <c r="BR485" s="315">
        <f t="shared" si="194"/>
        <v>0</v>
      </c>
      <c r="BS485" s="344"/>
      <c r="BT485" s="344"/>
      <c r="BU485" s="344"/>
      <c r="BV485" s="344"/>
      <c r="BW485" s="315">
        <f t="shared" si="195"/>
        <v>0</v>
      </c>
      <c r="BX485" s="322"/>
      <c r="BY485" s="316"/>
    </row>
    <row r="486" spans="1:77" x14ac:dyDescent="0.25">
      <c r="A486" s="326"/>
      <c r="B486" s="307" t="str">
        <f t="shared" si="177"/>
        <v/>
      </c>
      <c r="C486" s="327"/>
      <c r="D486" s="307" t="str">
        <f t="shared" si="178"/>
        <v/>
      </c>
      <c r="E486" s="328"/>
      <c r="F486" s="329"/>
      <c r="G486" s="330" t="s">
        <v>86</v>
      </c>
      <c r="H486" s="308">
        <f t="shared" si="179"/>
        <v>0</v>
      </c>
      <c r="I486" s="323"/>
      <c r="J486" s="323"/>
      <c r="K486" s="309">
        <f t="shared" si="180"/>
        <v>0</v>
      </c>
      <c r="L486" s="328"/>
      <c r="M486" s="328"/>
      <c r="N486" s="328"/>
      <c r="O486" s="328"/>
      <c r="P486" s="331"/>
      <c r="Q486" s="331"/>
      <c r="R486" s="332"/>
      <c r="S486" s="333"/>
      <c r="T486" s="332"/>
      <c r="U486" s="333"/>
      <c r="V486" s="332"/>
      <c r="W486" s="333"/>
      <c r="X486" s="332"/>
      <c r="Y486" s="333"/>
      <c r="Z486" s="309">
        <f t="shared" si="181"/>
        <v>0</v>
      </c>
      <c r="AA486" s="310">
        <f t="shared" si="182"/>
        <v>0</v>
      </c>
      <c r="AB486" s="334"/>
      <c r="AC486" s="311">
        <f t="shared" si="175"/>
        <v>0</v>
      </c>
      <c r="AD486" s="312">
        <f t="shared" si="183"/>
        <v>0</v>
      </c>
      <c r="AE486" s="335"/>
      <c r="AF486" s="312">
        <f t="shared" si="184"/>
        <v>0</v>
      </c>
      <c r="AG486" s="326"/>
      <c r="AH486" s="313">
        <f t="shared" si="185"/>
        <v>0</v>
      </c>
      <c r="AI486" s="336"/>
      <c r="AJ486" s="313">
        <f t="shared" si="186"/>
        <v>0</v>
      </c>
      <c r="AK486" s="326"/>
      <c r="AL486" s="313">
        <f t="shared" si="187"/>
        <v>0</v>
      </c>
      <c r="AM486" s="345"/>
      <c r="AN486" s="313">
        <f t="shared" si="176"/>
        <v>0</v>
      </c>
      <c r="AO486" s="314">
        <f t="shared" si="188"/>
        <v>0</v>
      </c>
      <c r="AP486" s="315">
        <f>IF(OR(AND(B486="GRUP_A1",IF(IFERROR(MATCH(CONCATENATE("I",Tabel!$N$4),inst_performance,0),0)&gt;0,0,1)),B486="Grup_A5",B486="Grup_B1"),0,(AD486+AF486)*0.1)</f>
        <v>0</v>
      </c>
      <c r="AQ486" s="337"/>
      <c r="AR486" s="339"/>
      <c r="AS486" s="339"/>
      <c r="AT486" s="339"/>
      <c r="AU486" s="339"/>
      <c r="AV486" s="339"/>
      <c r="AW486" s="339"/>
      <c r="AX486" s="339"/>
      <c r="AY486" s="339"/>
      <c r="AZ486" s="339"/>
      <c r="BA486" s="339"/>
      <c r="BB486" s="339"/>
      <c r="BC486" s="339"/>
      <c r="BD486" s="339"/>
      <c r="BE486" s="339"/>
      <c r="BF486" s="339"/>
      <c r="BG486" s="315">
        <f t="shared" si="189"/>
        <v>0</v>
      </c>
      <c r="BH486" s="346">
        <f t="shared" si="190"/>
        <v>0</v>
      </c>
      <c r="BI486" s="315">
        <f t="shared" si="191"/>
        <v>0</v>
      </c>
      <c r="BJ486" s="341"/>
      <c r="BK486" s="315">
        <f t="shared" si="192"/>
        <v>0</v>
      </c>
      <c r="BL486" s="315">
        <f t="shared" si="193"/>
        <v>0</v>
      </c>
      <c r="BM486" s="340"/>
      <c r="BN486" s="342"/>
      <c r="BO486" s="343"/>
      <c r="BP486" s="340"/>
      <c r="BQ486" s="344"/>
      <c r="BR486" s="315">
        <f t="shared" si="194"/>
        <v>0</v>
      </c>
      <c r="BS486" s="344"/>
      <c r="BT486" s="344"/>
      <c r="BU486" s="344"/>
      <c r="BV486" s="344"/>
      <c r="BW486" s="315">
        <f t="shared" si="195"/>
        <v>0</v>
      </c>
      <c r="BX486" s="322"/>
      <c r="BY486" s="316"/>
    </row>
    <row r="487" spans="1:77" x14ac:dyDescent="0.25">
      <c r="A487" s="326"/>
      <c r="B487" s="307" t="str">
        <f t="shared" si="177"/>
        <v/>
      </c>
      <c r="C487" s="327"/>
      <c r="D487" s="307" t="str">
        <f t="shared" si="178"/>
        <v/>
      </c>
      <c r="E487" s="328"/>
      <c r="F487" s="329"/>
      <c r="G487" s="330" t="s">
        <v>86</v>
      </c>
      <c r="H487" s="308">
        <f t="shared" si="179"/>
        <v>0</v>
      </c>
      <c r="I487" s="323"/>
      <c r="J487" s="323"/>
      <c r="K487" s="309">
        <f t="shared" si="180"/>
        <v>0</v>
      </c>
      <c r="L487" s="328"/>
      <c r="M487" s="328"/>
      <c r="N487" s="328"/>
      <c r="O487" s="328"/>
      <c r="P487" s="331"/>
      <c r="Q487" s="331"/>
      <c r="R487" s="332"/>
      <c r="S487" s="333"/>
      <c r="T487" s="332"/>
      <c r="U487" s="333"/>
      <c r="V487" s="332"/>
      <c r="W487" s="333"/>
      <c r="X487" s="332"/>
      <c r="Y487" s="333"/>
      <c r="Z487" s="309">
        <f t="shared" si="181"/>
        <v>0</v>
      </c>
      <c r="AA487" s="310">
        <f t="shared" si="182"/>
        <v>0</v>
      </c>
      <c r="AB487" s="334"/>
      <c r="AC487" s="311">
        <f t="shared" si="175"/>
        <v>0</v>
      </c>
      <c r="AD487" s="312">
        <f t="shared" si="183"/>
        <v>0</v>
      </c>
      <c r="AE487" s="335"/>
      <c r="AF487" s="312">
        <f t="shared" si="184"/>
        <v>0</v>
      </c>
      <c r="AG487" s="326"/>
      <c r="AH487" s="313">
        <f t="shared" si="185"/>
        <v>0</v>
      </c>
      <c r="AI487" s="336"/>
      <c r="AJ487" s="313">
        <f t="shared" si="186"/>
        <v>0</v>
      </c>
      <c r="AK487" s="326"/>
      <c r="AL487" s="313">
        <f t="shared" si="187"/>
        <v>0</v>
      </c>
      <c r="AM487" s="345"/>
      <c r="AN487" s="313">
        <f t="shared" si="176"/>
        <v>0</v>
      </c>
      <c r="AO487" s="314">
        <f t="shared" si="188"/>
        <v>0</v>
      </c>
      <c r="AP487" s="315">
        <f>IF(OR(AND(B487="GRUP_A1",IF(IFERROR(MATCH(CONCATENATE("I",Tabel!$N$4),inst_performance,0),0)&gt;0,0,1)),B487="Grup_A5",B487="Grup_B1"),0,(AD487+AF487)*0.1)</f>
        <v>0</v>
      </c>
      <c r="AQ487" s="337"/>
      <c r="AR487" s="339"/>
      <c r="AS487" s="339"/>
      <c r="AT487" s="339"/>
      <c r="AU487" s="339"/>
      <c r="AV487" s="339"/>
      <c r="AW487" s="339"/>
      <c r="AX487" s="339"/>
      <c r="AY487" s="339"/>
      <c r="AZ487" s="339"/>
      <c r="BA487" s="339"/>
      <c r="BB487" s="339"/>
      <c r="BC487" s="339"/>
      <c r="BD487" s="339"/>
      <c r="BE487" s="339"/>
      <c r="BF487" s="339"/>
      <c r="BG487" s="315">
        <f t="shared" si="189"/>
        <v>0</v>
      </c>
      <c r="BH487" s="346">
        <f t="shared" si="190"/>
        <v>0</v>
      </c>
      <c r="BI487" s="315">
        <f t="shared" si="191"/>
        <v>0</v>
      </c>
      <c r="BJ487" s="341"/>
      <c r="BK487" s="315">
        <f t="shared" si="192"/>
        <v>0</v>
      </c>
      <c r="BL487" s="315">
        <f t="shared" si="193"/>
        <v>0</v>
      </c>
      <c r="BM487" s="340"/>
      <c r="BN487" s="342"/>
      <c r="BO487" s="343"/>
      <c r="BP487" s="340"/>
      <c r="BQ487" s="344"/>
      <c r="BR487" s="315">
        <f t="shared" si="194"/>
        <v>0</v>
      </c>
      <c r="BS487" s="344"/>
      <c r="BT487" s="344"/>
      <c r="BU487" s="344"/>
      <c r="BV487" s="344"/>
      <c r="BW487" s="315">
        <f t="shared" si="195"/>
        <v>0</v>
      </c>
      <c r="BX487" s="322"/>
      <c r="BY487" s="316"/>
    </row>
    <row r="488" spans="1:77" x14ac:dyDescent="0.25">
      <c r="A488" s="326"/>
      <c r="B488" s="307" t="str">
        <f t="shared" si="177"/>
        <v/>
      </c>
      <c r="C488" s="327"/>
      <c r="D488" s="307" t="str">
        <f t="shared" si="178"/>
        <v/>
      </c>
      <c r="E488" s="328"/>
      <c r="F488" s="329"/>
      <c r="G488" s="330" t="s">
        <v>86</v>
      </c>
      <c r="H488" s="308">
        <f t="shared" si="179"/>
        <v>0</v>
      </c>
      <c r="I488" s="323"/>
      <c r="J488" s="323"/>
      <c r="K488" s="309">
        <f t="shared" si="180"/>
        <v>0</v>
      </c>
      <c r="L488" s="328"/>
      <c r="M488" s="328"/>
      <c r="N488" s="328"/>
      <c r="O488" s="328"/>
      <c r="P488" s="331"/>
      <c r="Q488" s="331"/>
      <c r="R488" s="332"/>
      <c r="S488" s="333"/>
      <c r="T488" s="332"/>
      <c r="U488" s="333"/>
      <c r="V488" s="332"/>
      <c r="W488" s="333"/>
      <c r="X488" s="332"/>
      <c r="Y488" s="333"/>
      <c r="Z488" s="309">
        <f t="shared" si="181"/>
        <v>0</v>
      </c>
      <c r="AA488" s="310">
        <f t="shared" si="182"/>
        <v>0</v>
      </c>
      <c r="AB488" s="334"/>
      <c r="AC488" s="311">
        <f t="shared" si="175"/>
        <v>0</v>
      </c>
      <c r="AD488" s="312">
        <f t="shared" si="183"/>
        <v>0</v>
      </c>
      <c r="AE488" s="335"/>
      <c r="AF488" s="312">
        <f t="shared" si="184"/>
        <v>0</v>
      </c>
      <c r="AG488" s="326"/>
      <c r="AH488" s="313">
        <f t="shared" si="185"/>
        <v>0</v>
      </c>
      <c r="AI488" s="336"/>
      <c r="AJ488" s="313">
        <f t="shared" si="186"/>
        <v>0</v>
      </c>
      <c r="AK488" s="326"/>
      <c r="AL488" s="313">
        <f t="shared" si="187"/>
        <v>0</v>
      </c>
      <c r="AM488" s="345"/>
      <c r="AN488" s="313">
        <f t="shared" si="176"/>
        <v>0</v>
      </c>
      <c r="AO488" s="314">
        <f t="shared" si="188"/>
        <v>0</v>
      </c>
      <c r="AP488" s="315">
        <f>IF(OR(AND(B488="GRUP_A1",IF(IFERROR(MATCH(CONCATENATE("I",Tabel!$N$4),inst_performance,0),0)&gt;0,0,1)),B488="Grup_A5",B488="Grup_B1"),0,(AD488+AF488)*0.1)</f>
        <v>0</v>
      </c>
      <c r="AQ488" s="337"/>
      <c r="AR488" s="339"/>
      <c r="AS488" s="339"/>
      <c r="AT488" s="339"/>
      <c r="AU488" s="339"/>
      <c r="AV488" s="339"/>
      <c r="AW488" s="339"/>
      <c r="AX488" s="339"/>
      <c r="AY488" s="339"/>
      <c r="AZ488" s="339"/>
      <c r="BA488" s="339"/>
      <c r="BB488" s="339"/>
      <c r="BC488" s="339"/>
      <c r="BD488" s="339"/>
      <c r="BE488" s="339"/>
      <c r="BF488" s="339"/>
      <c r="BG488" s="315">
        <f t="shared" si="189"/>
        <v>0</v>
      </c>
      <c r="BH488" s="346">
        <f t="shared" si="190"/>
        <v>0</v>
      </c>
      <c r="BI488" s="315">
        <f t="shared" si="191"/>
        <v>0</v>
      </c>
      <c r="BJ488" s="341"/>
      <c r="BK488" s="315">
        <f t="shared" si="192"/>
        <v>0</v>
      </c>
      <c r="BL488" s="315">
        <f t="shared" si="193"/>
        <v>0</v>
      </c>
      <c r="BM488" s="340"/>
      <c r="BN488" s="342"/>
      <c r="BO488" s="343"/>
      <c r="BP488" s="340"/>
      <c r="BQ488" s="344"/>
      <c r="BR488" s="315">
        <f t="shared" si="194"/>
        <v>0</v>
      </c>
      <c r="BS488" s="344"/>
      <c r="BT488" s="344"/>
      <c r="BU488" s="344"/>
      <c r="BV488" s="344"/>
      <c r="BW488" s="315">
        <f t="shared" si="195"/>
        <v>0</v>
      </c>
      <c r="BX488" s="322"/>
      <c r="BY488" s="316"/>
    </row>
    <row r="489" spans="1:77" x14ac:dyDescent="0.25">
      <c r="A489" s="326"/>
      <c r="B489" s="307" t="str">
        <f t="shared" si="177"/>
        <v/>
      </c>
      <c r="C489" s="327"/>
      <c r="D489" s="307" t="str">
        <f t="shared" si="178"/>
        <v/>
      </c>
      <c r="E489" s="328"/>
      <c r="F489" s="329"/>
      <c r="G489" s="330" t="s">
        <v>86</v>
      </c>
      <c r="H489" s="308">
        <f t="shared" si="179"/>
        <v>0</v>
      </c>
      <c r="I489" s="323"/>
      <c r="J489" s="323"/>
      <c r="K489" s="309">
        <f t="shared" si="180"/>
        <v>0</v>
      </c>
      <c r="L489" s="328"/>
      <c r="M489" s="328"/>
      <c r="N489" s="328"/>
      <c r="O489" s="328"/>
      <c r="P489" s="331"/>
      <c r="Q489" s="331"/>
      <c r="R489" s="332"/>
      <c r="S489" s="333"/>
      <c r="T489" s="332"/>
      <c r="U489" s="333"/>
      <c r="V489" s="332"/>
      <c r="W489" s="333"/>
      <c r="X489" s="332"/>
      <c r="Y489" s="333"/>
      <c r="Z489" s="309">
        <f t="shared" si="181"/>
        <v>0</v>
      </c>
      <c r="AA489" s="310">
        <f t="shared" si="182"/>
        <v>0</v>
      </c>
      <c r="AB489" s="334"/>
      <c r="AC489" s="311">
        <f t="shared" si="175"/>
        <v>0</v>
      </c>
      <c r="AD489" s="312">
        <f t="shared" si="183"/>
        <v>0</v>
      </c>
      <c r="AE489" s="335"/>
      <c r="AF489" s="312">
        <f t="shared" si="184"/>
        <v>0</v>
      </c>
      <c r="AG489" s="326"/>
      <c r="AH489" s="313">
        <f t="shared" si="185"/>
        <v>0</v>
      </c>
      <c r="AI489" s="336"/>
      <c r="AJ489" s="313">
        <f t="shared" si="186"/>
        <v>0</v>
      </c>
      <c r="AK489" s="326"/>
      <c r="AL489" s="313">
        <f t="shared" si="187"/>
        <v>0</v>
      </c>
      <c r="AM489" s="345"/>
      <c r="AN489" s="313">
        <f t="shared" si="176"/>
        <v>0</v>
      </c>
      <c r="AO489" s="314">
        <f t="shared" si="188"/>
        <v>0</v>
      </c>
      <c r="AP489" s="315">
        <f>IF(OR(AND(B489="GRUP_A1",IF(IFERROR(MATCH(CONCATENATE("I",Tabel!$N$4),inst_performance,0),0)&gt;0,0,1)),B489="Grup_A5",B489="Grup_B1"),0,(AD489+AF489)*0.1)</f>
        <v>0</v>
      </c>
      <c r="AQ489" s="337"/>
      <c r="AR489" s="339"/>
      <c r="AS489" s="339"/>
      <c r="AT489" s="339"/>
      <c r="AU489" s="339"/>
      <c r="AV489" s="339"/>
      <c r="AW489" s="339"/>
      <c r="AX489" s="339"/>
      <c r="AY489" s="339"/>
      <c r="AZ489" s="339"/>
      <c r="BA489" s="339"/>
      <c r="BB489" s="339"/>
      <c r="BC489" s="339"/>
      <c r="BD489" s="339"/>
      <c r="BE489" s="339"/>
      <c r="BF489" s="339"/>
      <c r="BG489" s="315">
        <f t="shared" si="189"/>
        <v>0</v>
      </c>
      <c r="BH489" s="346">
        <f t="shared" si="190"/>
        <v>0</v>
      </c>
      <c r="BI489" s="315">
        <f t="shared" si="191"/>
        <v>0</v>
      </c>
      <c r="BJ489" s="341"/>
      <c r="BK489" s="315">
        <f t="shared" si="192"/>
        <v>0</v>
      </c>
      <c r="BL489" s="315">
        <f t="shared" si="193"/>
        <v>0</v>
      </c>
      <c r="BM489" s="340"/>
      <c r="BN489" s="342"/>
      <c r="BO489" s="343"/>
      <c r="BP489" s="340"/>
      <c r="BQ489" s="344"/>
      <c r="BR489" s="315">
        <f t="shared" si="194"/>
        <v>0</v>
      </c>
      <c r="BS489" s="344"/>
      <c r="BT489" s="344"/>
      <c r="BU489" s="344"/>
      <c r="BV489" s="344"/>
      <c r="BW489" s="315">
        <f t="shared" si="195"/>
        <v>0</v>
      </c>
      <c r="BX489" s="322"/>
      <c r="BY489" s="316"/>
    </row>
    <row r="490" spans="1:77" x14ac:dyDescent="0.25">
      <c r="A490" s="326"/>
      <c r="B490" s="307" t="str">
        <f t="shared" si="177"/>
        <v/>
      </c>
      <c r="C490" s="327"/>
      <c r="D490" s="307" t="str">
        <f t="shared" si="178"/>
        <v/>
      </c>
      <c r="E490" s="328"/>
      <c r="F490" s="329"/>
      <c r="G490" s="330" t="s">
        <v>86</v>
      </c>
      <c r="H490" s="308">
        <f t="shared" si="179"/>
        <v>0</v>
      </c>
      <c r="I490" s="323"/>
      <c r="J490" s="323"/>
      <c r="K490" s="309">
        <f t="shared" si="180"/>
        <v>0</v>
      </c>
      <c r="L490" s="328"/>
      <c r="M490" s="328"/>
      <c r="N490" s="328"/>
      <c r="O490" s="328"/>
      <c r="P490" s="331"/>
      <c r="Q490" s="331"/>
      <c r="R490" s="332"/>
      <c r="S490" s="333"/>
      <c r="T490" s="332"/>
      <c r="U490" s="333"/>
      <c r="V490" s="332"/>
      <c r="W490" s="333"/>
      <c r="X490" s="332"/>
      <c r="Y490" s="333"/>
      <c r="Z490" s="309">
        <f t="shared" si="181"/>
        <v>0</v>
      </c>
      <c r="AA490" s="310">
        <f t="shared" si="182"/>
        <v>0</v>
      </c>
      <c r="AB490" s="334"/>
      <c r="AC490" s="311">
        <f t="shared" si="175"/>
        <v>0</v>
      </c>
      <c r="AD490" s="312">
        <f t="shared" si="183"/>
        <v>0</v>
      </c>
      <c r="AE490" s="335"/>
      <c r="AF490" s="312">
        <f t="shared" si="184"/>
        <v>0</v>
      </c>
      <c r="AG490" s="326"/>
      <c r="AH490" s="313">
        <f t="shared" si="185"/>
        <v>0</v>
      </c>
      <c r="AI490" s="336"/>
      <c r="AJ490" s="313">
        <f t="shared" si="186"/>
        <v>0</v>
      </c>
      <c r="AK490" s="326"/>
      <c r="AL490" s="313">
        <f t="shared" si="187"/>
        <v>0</v>
      </c>
      <c r="AM490" s="345"/>
      <c r="AN490" s="313">
        <f t="shared" si="176"/>
        <v>0</v>
      </c>
      <c r="AO490" s="314">
        <f t="shared" si="188"/>
        <v>0</v>
      </c>
      <c r="AP490" s="315">
        <f>IF(OR(AND(B490="GRUP_A1",IF(IFERROR(MATCH(CONCATENATE("I",Tabel!$N$4),inst_performance,0),0)&gt;0,0,1)),B490="Grup_A5",B490="Grup_B1"),0,(AD490+AF490)*0.1)</f>
        <v>0</v>
      </c>
      <c r="AQ490" s="337"/>
      <c r="AR490" s="339"/>
      <c r="AS490" s="339"/>
      <c r="AT490" s="339"/>
      <c r="AU490" s="339"/>
      <c r="AV490" s="339"/>
      <c r="AW490" s="339"/>
      <c r="AX490" s="339"/>
      <c r="AY490" s="339"/>
      <c r="AZ490" s="339"/>
      <c r="BA490" s="339"/>
      <c r="BB490" s="339"/>
      <c r="BC490" s="339"/>
      <c r="BD490" s="339"/>
      <c r="BE490" s="339"/>
      <c r="BF490" s="339"/>
      <c r="BG490" s="315">
        <f t="shared" si="189"/>
        <v>0</v>
      </c>
      <c r="BH490" s="346">
        <f t="shared" si="190"/>
        <v>0</v>
      </c>
      <c r="BI490" s="315">
        <f t="shared" si="191"/>
        <v>0</v>
      </c>
      <c r="BJ490" s="341"/>
      <c r="BK490" s="315">
        <f t="shared" si="192"/>
        <v>0</v>
      </c>
      <c r="BL490" s="315">
        <f t="shared" si="193"/>
        <v>0</v>
      </c>
      <c r="BM490" s="340"/>
      <c r="BN490" s="342"/>
      <c r="BO490" s="343"/>
      <c r="BP490" s="340"/>
      <c r="BQ490" s="344"/>
      <c r="BR490" s="315">
        <f t="shared" si="194"/>
        <v>0</v>
      </c>
      <c r="BS490" s="344"/>
      <c r="BT490" s="344"/>
      <c r="BU490" s="344"/>
      <c r="BV490" s="344"/>
      <c r="BW490" s="315">
        <f t="shared" si="195"/>
        <v>0</v>
      </c>
      <c r="BX490" s="322"/>
      <c r="BY490" s="316"/>
    </row>
    <row r="491" spans="1:77" x14ac:dyDescent="0.25">
      <c r="A491" s="326"/>
      <c r="B491" s="307" t="str">
        <f t="shared" si="177"/>
        <v/>
      </c>
      <c r="C491" s="327"/>
      <c r="D491" s="307" t="str">
        <f t="shared" si="178"/>
        <v/>
      </c>
      <c r="E491" s="328"/>
      <c r="F491" s="329"/>
      <c r="G491" s="330" t="s">
        <v>86</v>
      </c>
      <c r="H491" s="308">
        <f t="shared" si="179"/>
        <v>0</v>
      </c>
      <c r="I491" s="323"/>
      <c r="J491" s="323"/>
      <c r="K491" s="309">
        <f t="shared" si="180"/>
        <v>0</v>
      </c>
      <c r="L491" s="328"/>
      <c r="M491" s="328"/>
      <c r="N491" s="328"/>
      <c r="O491" s="328"/>
      <c r="P491" s="331"/>
      <c r="Q491" s="331"/>
      <c r="R491" s="332"/>
      <c r="S491" s="333"/>
      <c r="T491" s="332"/>
      <c r="U491" s="333"/>
      <c r="V491" s="332"/>
      <c r="W491" s="333"/>
      <c r="X491" s="332"/>
      <c r="Y491" s="333"/>
      <c r="Z491" s="309">
        <f t="shared" si="181"/>
        <v>0</v>
      </c>
      <c r="AA491" s="310">
        <f t="shared" si="182"/>
        <v>0</v>
      </c>
      <c r="AB491" s="334"/>
      <c r="AC491" s="311">
        <f t="shared" si="175"/>
        <v>0</v>
      </c>
      <c r="AD491" s="312">
        <f t="shared" si="183"/>
        <v>0</v>
      </c>
      <c r="AE491" s="335"/>
      <c r="AF491" s="312">
        <f t="shared" si="184"/>
        <v>0</v>
      </c>
      <c r="AG491" s="326"/>
      <c r="AH491" s="313">
        <f t="shared" si="185"/>
        <v>0</v>
      </c>
      <c r="AI491" s="336"/>
      <c r="AJ491" s="313">
        <f t="shared" si="186"/>
        <v>0</v>
      </c>
      <c r="AK491" s="326"/>
      <c r="AL491" s="313">
        <f t="shared" si="187"/>
        <v>0</v>
      </c>
      <c r="AM491" s="345"/>
      <c r="AN491" s="313">
        <f t="shared" si="176"/>
        <v>0</v>
      </c>
      <c r="AO491" s="314">
        <f t="shared" si="188"/>
        <v>0</v>
      </c>
      <c r="AP491" s="315">
        <f>IF(OR(AND(B491="GRUP_A1",IF(IFERROR(MATCH(CONCATENATE("I",Tabel!$N$4),inst_performance,0),0)&gt;0,0,1)),B491="Grup_A5",B491="Grup_B1"),0,(AD491+AF491)*0.1)</f>
        <v>0</v>
      </c>
      <c r="AQ491" s="337"/>
      <c r="AR491" s="339"/>
      <c r="AS491" s="339"/>
      <c r="AT491" s="339"/>
      <c r="AU491" s="339"/>
      <c r="AV491" s="339"/>
      <c r="AW491" s="339"/>
      <c r="AX491" s="339"/>
      <c r="AY491" s="339"/>
      <c r="AZ491" s="339"/>
      <c r="BA491" s="339"/>
      <c r="BB491" s="339"/>
      <c r="BC491" s="339"/>
      <c r="BD491" s="339"/>
      <c r="BE491" s="339"/>
      <c r="BF491" s="339"/>
      <c r="BG491" s="315">
        <f t="shared" si="189"/>
        <v>0</v>
      </c>
      <c r="BH491" s="346">
        <f t="shared" si="190"/>
        <v>0</v>
      </c>
      <c r="BI491" s="315">
        <f t="shared" si="191"/>
        <v>0</v>
      </c>
      <c r="BJ491" s="341"/>
      <c r="BK491" s="315">
        <f t="shared" si="192"/>
        <v>0</v>
      </c>
      <c r="BL491" s="315">
        <f t="shared" si="193"/>
        <v>0</v>
      </c>
      <c r="BM491" s="340"/>
      <c r="BN491" s="342"/>
      <c r="BO491" s="343"/>
      <c r="BP491" s="340"/>
      <c r="BQ491" s="344"/>
      <c r="BR491" s="315">
        <f t="shared" si="194"/>
        <v>0</v>
      </c>
      <c r="BS491" s="344"/>
      <c r="BT491" s="344"/>
      <c r="BU491" s="344"/>
      <c r="BV491" s="344"/>
      <c r="BW491" s="315">
        <f t="shared" si="195"/>
        <v>0</v>
      </c>
      <c r="BX491" s="322"/>
      <c r="BY491" s="316"/>
    </row>
    <row r="492" spans="1:77" x14ac:dyDescent="0.25">
      <c r="A492" s="326"/>
      <c r="B492" s="307" t="str">
        <f t="shared" si="177"/>
        <v/>
      </c>
      <c r="C492" s="327"/>
      <c r="D492" s="307" t="str">
        <f t="shared" si="178"/>
        <v/>
      </c>
      <c r="E492" s="328"/>
      <c r="F492" s="329"/>
      <c r="G492" s="330" t="s">
        <v>86</v>
      </c>
      <c r="H492" s="308">
        <f t="shared" si="179"/>
        <v>0</v>
      </c>
      <c r="I492" s="323"/>
      <c r="J492" s="323"/>
      <c r="K492" s="309">
        <f t="shared" si="180"/>
        <v>0</v>
      </c>
      <c r="L492" s="328"/>
      <c r="M492" s="328"/>
      <c r="N492" s="328"/>
      <c r="O492" s="328"/>
      <c r="P492" s="331"/>
      <c r="Q492" s="331"/>
      <c r="R492" s="332"/>
      <c r="S492" s="333"/>
      <c r="T492" s="332"/>
      <c r="U492" s="333"/>
      <c r="V492" s="332"/>
      <c r="W492" s="333"/>
      <c r="X492" s="332"/>
      <c r="Y492" s="333"/>
      <c r="Z492" s="309">
        <f t="shared" si="181"/>
        <v>0</v>
      </c>
      <c r="AA492" s="310">
        <f t="shared" si="182"/>
        <v>0</v>
      </c>
      <c r="AB492" s="334"/>
      <c r="AC492" s="311">
        <f t="shared" si="175"/>
        <v>0</v>
      </c>
      <c r="AD492" s="312">
        <f t="shared" si="183"/>
        <v>0</v>
      </c>
      <c r="AE492" s="335"/>
      <c r="AF492" s="312">
        <f t="shared" si="184"/>
        <v>0</v>
      </c>
      <c r="AG492" s="326"/>
      <c r="AH492" s="313">
        <f t="shared" si="185"/>
        <v>0</v>
      </c>
      <c r="AI492" s="336"/>
      <c r="AJ492" s="313">
        <f t="shared" si="186"/>
        <v>0</v>
      </c>
      <c r="AK492" s="326"/>
      <c r="AL492" s="313">
        <f t="shared" si="187"/>
        <v>0</v>
      </c>
      <c r="AM492" s="345"/>
      <c r="AN492" s="313">
        <f t="shared" si="176"/>
        <v>0</v>
      </c>
      <c r="AO492" s="314">
        <f t="shared" si="188"/>
        <v>0</v>
      </c>
      <c r="AP492" s="315">
        <f>IF(OR(AND(B492="GRUP_A1",IF(IFERROR(MATCH(CONCATENATE("I",Tabel!$N$4),inst_performance,0),0)&gt;0,0,1)),B492="Grup_A5",B492="Grup_B1"),0,(AD492+AF492)*0.1)</f>
        <v>0</v>
      </c>
      <c r="AQ492" s="337"/>
      <c r="AR492" s="339"/>
      <c r="AS492" s="339"/>
      <c r="AT492" s="339"/>
      <c r="AU492" s="339"/>
      <c r="AV492" s="339"/>
      <c r="AW492" s="339"/>
      <c r="AX492" s="339"/>
      <c r="AY492" s="339"/>
      <c r="AZ492" s="339"/>
      <c r="BA492" s="339"/>
      <c r="BB492" s="339"/>
      <c r="BC492" s="339"/>
      <c r="BD492" s="339"/>
      <c r="BE492" s="339"/>
      <c r="BF492" s="339"/>
      <c r="BG492" s="315">
        <f t="shared" si="189"/>
        <v>0</v>
      </c>
      <c r="BH492" s="346">
        <f t="shared" si="190"/>
        <v>0</v>
      </c>
      <c r="BI492" s="315">
        <f t="shared" si="191"/>
        <v>0</v>
      </c>
      <c r="BJ492" s="341"/>
      <c r="BK492" s="315">
        <f t="shared" si="192"/>
        <v>0</v>
      </c>
      <c r="BL492" s="315">
        <f t="shared" si="193"/>
        <v>0</v>
      </c>
      <c r="BM492" s="340"/>
      <c r="BN492" s="342"/>
      <c r="BO492" s="343"/>
      <c r="BP492" s="340"/>
      <c r="BQ492" s="344"/>
      <c r="BR492" s="315">
        <f t="shared" si="194"/>
        <v>0</v>
      </c>
      <c r="BS492" s="344"/>
      <c r="BT492" s="344"/>
      <c r="BU492" s="344"/>
      <c r="BV492" s="344"/>
      <c r="BW492" s="315">
        <f t="shared" si="195"/>
        <v>0</v>
      </c>
      <c r="BX492" s="322"/>
      <c r="BY492" s="316"/>
    </row>
    <row r="493" spans="1:77" x14ac:dyDescent="0.25">
      <c r="A493" s="326"/>
      <c r="B493" s="307" t="str">
        <f t="shared" si="177"/>
        <v/>
      </c>
      <c r="C493" s="327"/>
      <c r="D493" s="307" t="str">
        <f t="shared" si="178"/>
        <v/>
      </c>
      <c r="E493" s="328"/>
      <c r="F493" s="329"/>
      <c r="G493" s="330" t="s">
        <v>86</v>
      </c>
      <c r="H493" s="308">
        <f t="shared" si="179"/>
        <v>0</v>
      </c>
      <c r="I493" s="323"/>
      <c r="J493" s="323"/>
      <c r="K493" s="309">
        <f t="shared" si="180"/>
        <v>0</v>
      </c>
      <c r="L493" s="328"/>
      <c r="M493" s="328"/>
      <c r="N493" s="328"/>
      <c r="O493" s="328"/>
      <c r="P493" s="331"/>
      <c r="Q493" s="331"/>
      <c r="R493" s="332"/>
      <c r="S493" s="333"/>
      <c r="T493" s="332"/>
      <c r="U493" s="333"/>
      <c r="V493" s="332"/>
      <c r="W493" s="333"/>
      <c r="X493" s="332"/>
      <c r="Y493" s="333"/>
      <c r="Z493" s="309">
        <f t="shared" si="181"/>
        <v>0</v>
      </c>
      <c r="AA493" s="310">
        <f t="shared" si="182"/>
        <v>0</v>
      </c>
      <c r="AB493" s="334"/>
      <c r="AC493" s="311">
        <f t="shared" si="175"/>
        <v>0</v>
      </c>
      <c r="AD493" s="312">
        <f t="shared" si="183"/>
        <v>0</v>
      </c>
      <c r="AE493" s="335"/>
      <c r="AF493" s="312">
        <f t="shared" si="184"/>
        <v>0</v>
      </c>
      <c r="AG493" s="326"/>
      <c r="AH493" s="313">
        <f t="shared" si="185"/>
        <v>0</v>
      </c>
      <c r="AI493" s="336"/>
      <c r="AJ493" s="313">
        <f t="shared" si="186"/>
        <v>0</v>
      </c>
      <c r="AK493" s="326"/>
      <c r="AL493" s="313">
        <f t="shared" si="187"/>
        <v>0</v>
      </c>
      <c r="AM493" s="345"/>
      <c r="AN493" s="313">
        <f t="shared" si="176"/>
        <v>0</v>
      </c>
      <c r="AO493" s="314">
        <f t="shared" si="188"/>
        <v>0</v>
      </c>
      <c r="AP493" s="315">
        <f>IF(OR(AND(B493="GRUP_A1",IF(IFERROR(MATCH(CONCATENATE("I",Tabel!$N$4),inst_performance,0),0)&gt;0,0,1)),B493="Grup_A5",B493="Grup_B1"),0,(AD493+AF493)*0.1)</f>
        <v>0</v>
      </c>
      <c r="AQ493" s="337"/>
      <c r="AR493" s="339"/>
      <c r="AS493" s="339"/>
      <c r="AT493" s="339"/>
      <c r="AU493" s="339"/>
      <c r="AV493" s="339"/>
      <c r="AW493" s="339"/>
      <c r="AX493" s="339"/>
      <c r="AY493" s="339"/>
      <c r="AZ493" s="339"/>
      <c r="BA493" s="339"/>
      <c r="BB493" s="339"/>
      <c r="BC493" s="339"/>
      <c r="BD493" s="339"/>
      <c r="BE493" s="339"/>
      <c r="BF493" s="339"/>
      <c r="BG493" s="315">
        <f t="shared" si="189"/>
        <v>0</v>
      </c>
      <c r="BH493" s="346">
        <f t="shared" si="190"/>
        <v>0</v>
      </c>
      <c r="BI493" s="315">
        <f t="shared" si="191"/>
        <v>0</v>
      </c>
      <c r="BJ493" s="341"/>
      <c r="BK493" s="315">
        <f t="shared" si="192"/>
        <v>0</v>
      </c>
      <c r="BL493" s="315">
        <f t="shared" si="193"/>
        <v>0</v>
      </c>
      <c r="BM493" s="340"/>
      <c r="BN493" s="342"/>
      <c r="BO493" s="343"/>
      <c r="BP493" s="340"/>
      <c r="BQ493" s="344"/>
      <c r="BR493" s="315">
        <f t="shared" si="194"/>
        <v>0</v>
      </c>
      <c r="BS493" s="344"/>
      <c r="BT493" s="344"/>
      <c r="BU493" s="344"/>
      <c r="BV493" s="344"/>
      <c r="BW493" s="315">
        <f t="shared" si="195"/>
        <v>0</v>
      </c>
      <c r="BX493" s="322"/>
      <c r="BY493" s="316"/>
    </row>
    <row r="494" spans="1:77" x14ac:dyDescent="0.25">
      <c r="A494" s="326"/>
      <c r="B494" s="307" t="str">
        <f t="shared" si="177"/>
        <v/>
      </c>
      <c r="C494" s="327"/>
      <c r="D494" s="307" t="str">
        <f t="shared" si="178"/>
        <v/>
      </c>
      <c r="E494" s="328"/>
      <c r="F494" s="329"/>
      <c r="G494" s="330" t="s">
        <v>86</v>
      </c>
      <c r="H494" s="308">
        <f t="shared" si="179"/>
        <v>0</v>
      </c>
      <c r="I494" s="323"/>
      <c r="J494" s="323"/>
      <c r="K494" s="309">
        <f t="shared" si="180"/>
        <v>0</v>
      </c>
      <c r="L494" s="328"/>
      <c r="M494" s="328"/>
      <c r="N494" s="328"/>
      <c r="O494" s="328"/>
      <c r="P494" s="331"/>
      <c r="Q494" s="331"/>
      <c r="R494" s="332"/>
      <c r="S494" s="333"/>
      <c r="T494" s="332"/>
      <c r="U494" s="333"/>
      <c r="V494" s="332"/>
      <c r="W494" s="333"/>
      <c r="X494" s="332"/>
      <c r="Y494" s="333"/>
      <c r="Z494" s="309">
        <f t="shared" si="181"/>
        <v>0</v>
      </c>
      <c r="AA494" s="310">
        <f t="shared" si="182"/>
        <v>0</v>
      </c>
      <c r="AB494" s="334"/>
      <c r="AC494" s="311">
        <f t="shared" si="175"/>
        <v>0</v>
      </c>
      <c r="AD494" s="312">
        <f t="shared" si="183"/>
        <v>0</v>
      </c>
      <c r="AE494" s="335"/>
      <c r="AF494" s="312">
        <f t="shared" si="184"/>
        <v>0</v>
      </c>
      <c r="AG494" s="326"/>
      <c r="AH494" s="313">
        <f t="shared" si="185"/>
        <v>0</v>
      </c>
      <c r="AI494" s="336"/>
      <c r="AJ494" s="313">
        <f t="shared" si="186"/>
        <v>0</v>
      </c>
      <c r="AK494" s="326"/>
      <c r="AL494" s="313">
        <f t="shared" si="187"/>
        <v>0</v>
      </c>
      <c r="AM494" s="345"/>
      <c r="AN494" s="313">
        <f t="shared" si="176"/>
        <v>0</v>
      </c>
      <c r="AO494" s="314">
        <f t="shared" si="188"/>
        <v>0</v>
      </c>
      <c r="AP494" s="315">
        <f>IF(OR(AND(B494="GRUP_A1",IF(IFERROR(MATCH(CONCATENATE("I",Tabel!$N$4),inst_performance,0),0)&gt;0,0,1)),B494="Grup_A5",B494="Grup_B1"),0,(AD494+AF494)*0.1)</f>
        <v>0</v>
      </c>
      <c r="AQ494" s="337"/>
      <c r="AR494" s="339"/>
      <c r="AS494" s="339"/>
      <c r="AT494" s="339"/>
      <c r="AU494" s="339"/>
      <c r="AV494" s="339"/>
      <c r="AW494" s="339"/>
      <c r="AX494" s="339"/>
      <c r="AY494" s="339"/>
      <c r="AZ494" s="339"/>
      <c r="BA494" s="339"/>
      <c r="BB494" s="339"/>
      <c r="BC494" s="339"/>
      <c r="BD494" s="339"/>
      <c r="BE494" s="339"/>
      <c r="BF494" s="339"/>
      <c r="BG494" s="315">
        <f t="shared" si="189"/>
        <v>0</v>
      </c>
      <c r="BH494" s="346">
        <f t="shared" si="190"/>
        <v>0</v>
      </c>
      <c r="BI494" s="315">
        <f t="shared" si="191"/>
        <v>0</v>
      </c>
      <c r="BJ494" s="341"/>
      <c r="BK494" s="315">
        <f t="shared" si="192"/>
        <v>0</v>
      </c>
      <c r="BL494" s="315">
        <f t="shared" si="193"/>
        <v>0</v>
      </c>
      <c r="BM494" s="340"/>
      <c r="BN494" s="342"/>
      <c r="BO494" s="343"/>
      <c r="BP494" s="340"/>
      <c r="BQ494" s="344"/>
      <c r="BR494" s="315">
        <f t="shared" si="194"/>
        <v>0</v>
      </c>
      <c r="BS494" s="344"/>
      <c r="BT494" s="344"/>
      <c r="BU494" s="344"/>
      <c r="BV494" s="344"/>
      <c r="BW494" s="315">
        <f t="shared" si="195"/>
        <v>0</v>
      </c>
      <c r="BX494" s="322"/>
      <c r="BY494" s="316"/>
    </row>
    <row r="495" spans="1:77" x14ac:dyDescent="0.25">
      <c r="A495" s="326"/>
      <c r="B495" s="307" t="str">
        <f t="shared" si="177"/>
        <v/>
      </c>
      <c r="C495" s="327"/>
      <c r="D495" s="307" t="str">
        <f t="shared" si="178"/>
        <v/>
      </c>
      <c r="E495" s="328"/>
      <c r="F495" s="329"/>
      <c r="G495" s="330" t="s">
        <v>86</v>
      </c>
      <c r="H495" s="308">
        <f t="shared" si="179"/>
        <v>0</v>
      </c>
      <c r="I495" s="323"/>
      <c r="J495" s="323"/>
      <c r="K495" s="309">
        <f t="shared" si="180"/>
        <v>0</v>
      </c>
      <c r="L495" s="328"/>
      <c r="M495" s="328"/>
      <c r="N495" s="328"/>
      <c r="O495" s="328"/>
      <c r="P495" s="331"/>
      <c r="Q495" s="331"/>
      <c r="R495" s="332"/>
      <c r="S495" s="333"/>
      <c r="T495" s="332"/>
      <c r="U495" s="333"/>
      <c r="V495" s="332"/>
      <c r="W495" s="333"/>
      <c r="X495" s="332"/>
      <c r="Y495" s="333"/>
      <c r="Z495" s="309">
        <f t="shared" si="181"/>
        <v>0</v>
      </c>
      <c r="AA495" s="310">
        <f t="shared" si="182"/>
        <v>0</v>
      </c>
      <c r="AB495" s="334"/>
      <c r="AC495" s="311">
        <f t="shared" si="175"/>
        <v>0</v>
      </c>
      <c r="AD495" s="312">
        <f t="shared" si="183"/>
        <v>0</v>
      </c>
      <c r="AE495" s="335"/>
      <c r="AF495" s="312">
        <f t="shared" si="184"/>
        <v>0</v>
      </c>
      <c r="AG495" s="326"/>
      <c r="AH495" s="313">
        <f t="shared" si="185"/>
        <v>0</v>
      </c>
      <c r="AI495" s="336"/>
      <c r="AJ495" s="313">
        <f t="shared" si="186"/>
        <v>0</v>
      </c>
      <c r="AK495" s="326"/>
      <c r="AL495" s="313">
        <f t="shared" si="187"/>
        <v>0</v>
      </c>
      <c r="AM495" s="345"/>
      <c r="AN495" s="313">
        <f t="shared" si="176"/>
        <v>0</v>
      </c>
      <c r="AO495" s="314">
        <f t="shared" si="188"/>
        <v>0</v>
      </c>
      <c r="AP495" s="315">
        <f>IF(OR(AND(B495="GRUP_A1",IF(IFERROR(MATCH(CONCATENATE("I",Tabel!$N$4),inst_performance,0),0)&gt;0,0,1)),B495="Grup_A5",B495="Grup_B1"),0,(AD495+AF495)*0.1)</f>
        <v>0</v>
      </c>
      <c r="AQ495" s="337"/>
      <c r="AR495" s="339"/>
      <c r="AS495" s="339"/>
      <c r="AT495" s="339"/>
      <c r="AU495" s="339"/>
      <c r="AV495" s="339"/>
      <c r="AW495" s="339"/>
      <c r="AX495" s="339"/>
      <c r="AY495" s="339"/>
      <c r="AZ495" s="339"/>
      <c r="BA495" s="339"/>
      <c r="BB495" s="339"/>
      <c r="BC495" s="339"/>
      <c r="BD495" s="339"/>
      <c r="BE495" s="339"/>
      <c r="BF495" s="339"/>
      <c r="BG495" s="315">
        <f t="shared" si="189"/>
        <v>0</v>
      </c>
      <c r="BH495" s="346">
        <f t="shared" si="190"/>
        <v>0</v>
      </c>
      <c r="BI495" s="315">
        <f t="shared" si="191"/>
        <v>0</v>
      </c>
      <c r="BJ495" s="341"/>
      <c r="BK495" s="315">
        <f t="shared" si="192"/>
        <v>0</v>
      </c>
      <c r="BL495" s="315">
        <f t="shared" si="193"/>
        <v>0</v>
      </c>
      <c r="BM495" s="340"/>
      <c r="BN495" s="342"/>
      <c r="BO495" s="343"/>
      <c r="BP495" s="340"/>
      <c r="BQ495" s="344"/>
      <c r="BR495" s="315">
        <f t="shared" si="194"/>
        <v>0</v>
      </c>
      <c r="BS495" s="344"/>
      <c r="BT495" s="344"/>
      <c r="BU495" s="344"/>
      <c r="BV495" s="344"/>
      <c r="BW495" s="315">
        <f t="shared" si="195"/>
        <v>0</v>
      </c>
      <c r="BX495" s="322"/>
      <c r="BY495" s="316"/>
    </row>
    <row r="496" spans="1:77" x14ac:dyDescent="0.25">
      <c r="A496" s="326"/>
      <c r="B496" s="307" t="str">
        <f t="shared" si="177"/>
        <v/>
      </c>
      <c r="C496" s="327"/>
      <c r="D496" s="307" t="str">
        <f t="shared" si="178"/>
        <v/>
      </c>
      <c r="E496" s="328"/>
      <c r="F496" s="329"/>
      <c r="G496" s="330" t="s">
        <v>86</v>
      </c>
      <c r="H496" s="308">
        <f t="shared" si="179"/>
        <v>0</v>
      </c>
      <c r="I496" s="323"/>
      <c r="J496" s="323"/>
      <c r="K496" s="309">
        <f t="shared" si="180"/>
        <v>0</v>
      </c>
      <c r="L496" s="328"/>
      <c r="M496" s="328"/>
      <c r="N496" s="328"/>
      <c r="O496" s="328"/>
      <c r="P496" s="331"/>
      <c r="Q496" s="331"/>
      <c r="R496" s="332"/>
      <c r="S496" s="333"/>
      <c r="T496" s="332"/>
      <c r="U496" s="333"/>
      <c r="V496" s="332"/>
      <c r="W496" s="333"/>
      <c r="X496" s="332"/>
      <c r="Y496" s="333"/>
      <c r="Z496" s="309">
        <f t="shared" si="181"/>
        <v>0</v>
      </c>
      <c r="AA496" s="310">
        <f t="shared" si="182"/>
        <v>0</v>
      </c>
      <c r="AB496" s="334"/>
      <c r="AC496" s="311">
        <f t="shared" si="175"/>
        <v>0</v>
      </c>
      <c r="AD496" s="312">
        <f t="shared" si="183"/>
        <v>0</v>
      </c>
      <c r="AE496" s="335"/>
      <c r="AF496" s="312">
        <f t="shared" si="184"/>
        <v>0</v>
      </c>
      <c r="AG496" s="326"/>
      <c r="AH496" s="313">
        <f t="shared" si="185"/>
        <v>0</v>
      </c>
      <c r="AI496" s="336"/>
      <c r="AJ496" s="313">
        <f t="shared" si="186"/>
        <v>0</v>
      </c>
      <c r="AK496" s="326"/>
      <c r="AL496" s="313">
        <f t="shared" si="187"/>
        <v>0</v>
      </c>
      <c r="AM496" s="345"/>
      <c r="AN496" s="313">
        <f t="shared" si="176"/>
        <v>0</v>
      </c>
      <c r="AO496" s="314">
        <f t="shared" si="188"/>
        <v>0</v>
      </c>
      <c r="AP496" s="315">
        <f>IF(OR(AND(B496="GRUP_A1",IF(IFERROR(MATCH(CONCATENATE("I",Tabel!$N$4),inst_performance,0),0)&gt;0,0,1)),B496="Grup_A5",B496="Grup_B1"),0,(AD496+AF496)*0.1)</f>
        <v>0</v>
      </c>
      <c r="AQ496" s="337"/>
      <c r="AR496" s="339"/>
      <c r="AS496" s="339"/>
      <c r="AT496" s="339"/>
      <c r="AU496" s="339"/>
      <c r="AV496" s="339"/>
      <c r="AW496" s="339"/>
      <c r="AX496" s="339"/>
      <c r="AY496" s="339"/>
      <c r="AZ496" s="339"/>
      <c r="BA496" s="339"/>
      <c r="BB496" s="339"/>
      <c r="BC496" s="339"/>
      <c r="BD496" s="339"/>
      <c r="BE496" s="339"/>
      <c r="BF496" s="339"/>
      <c r="BG496" s="315">
        <f t="shared" si="189"/>
        <v>0</v>
      </c>
      <c r="BH496" s="346">
        <f t="shared" si="190"/>
        <v>0</v>
      </c>
      <c r="BI496" s="315">
        <f t="shared" si="191"/>
        <v>0</v>
      </c>
      <c r="BJ496" s="341"/>
      <c r="BK496" s="315">
        <f t="shared" si="192"/>
        <v>0</v>
      </c>
      <c r="BL496" s="315">
        <f t="shared" si="193"/>
        <v>0</v>
      </c>
      <c r="BM496" s="340"/>
      <c r="BN496" s="342"/>
      <c r="BO496" s="343"/>
      <c r="BP496" s="340"/>
      <c r="BQ496" s="344"/>
      <c r="BR496" s="315">
        <f t="shared" si="194"/>
        <v>0</v>
      </c>
      <c r="BS496" s="344"/>
      <c r="BT496" s="344"/>
      <c r="BU496" s="344"/>
      <c r="BV496" s="344"/>
      <c r="BW496" s="315">
        <f t="shared" si="195"/>
        <v>0</v>
      </c>
      <c r="BX496" s="322"/>
      <c r="BY496" s="316"/>
    </row>
    <row r="497" spans="1:77" x14ac:dyDescent="0.25">
      <c r="A497" s="326"/>
      <c r="B497" s="307" t="str">
        <f t="shared" si="177"/>
        <v/>
      </c>
      <c r="C497" s="327"/>
      <c r="D497" s="307" t="str">
        <f t="shared" si="178"/>
        <v/>
      </c>
      <c r="E497" s="328"/>
      <c r="F497" s="329"/>
      <c r="G497" s="330" t="s">
        <v>86</v>
      </c>
      <c r="H497" s="308">
        <f t="shared" si="179"/>
        <v>0</v>
      </c>
      <c r="I497" s="323"/>
      <c r="J497" s="323"/>
      <c r="K497" s="309">
        <f t="shared" si="180"/>
        <v>0</v>
      </c>
      <c r="L497" s="328"/>
      <c r="M497" s="328"/>
      <c r="N497" s="328"/>
      <c r="O497" s="328"/>
      <c r="P497" s="331"/>
      <c r="Q497" s="331"/>
      <c r="R497" s="332"/>
      <c r="S497" s="333"/>
      <c r="T497" s="332"/>
      <c r="U497" s="333"/>
      <c r="V497" s="332"/>
      <c r="W497" s="333"/>
      <c r="X497" s="332"/>
      <c r="Y497" s="333"/>
      <c r="Z497" s="309">
        <f t="shared" si="181"/>
        <v>0</v>
      </c>
      <c r="AA497" s="310">
        <f t="shared" si="182"/>
        <v>0</v>
      </c>
      <c r="AB497" s="334"/>
      <c r="AC497" s="311">
        <f t="shared" si="175"/>
        <v>0</v>
      </c>
      <c r="AD497" s="312">
        <f t="shared" si="183"/>
        <v>0</v>
      </c>
      <c r="AE497" s="335"/>
      <c r="AF497" s="312">
        <f t="shared" si="184"/>
        <v>0</v>
      </c>
      <c r="AG497" s="326"/>
      <c r="AH497" s="313">
        <f t="shared" si="185"/>
        <v>0</v>
      </c>
      <c r="AI497" s="336"/>
      <c r="AJ497" s="313">
        <f t="shared" si="186"/>
        <v>0</v>
      </c>
      <c r="AK497" s="326"/>
      <c r="AL497" s="313">
        <f t="shared" si="187"/>
        <v>0</v>
      </c>
      <c r="AM497" s="345"/>
      <c r="AN497" s="313">
        <f t="shared" si="176"/>
        <v>0</v>
      </c>
      <c r="AO497" s="314">
        <f t="shared" si="188"/>
        <v>0</v>
      </c>
      <c r="AP497" s="315">
        <f>IF(OR(AND(B497="GRUP_A1",IF(IFERROR(MATCH(CONCATENATE("I",Tabel!$N$4),inst_performance,0),0)&gt;0,0,1)),B497="Grup_A5",B497="Grup_B1"),0,(AD497+AF497)*0.1)</f>
        <v>0</v>
      </c>
      <c r="AQ497" s="337"/>
      <c r="AR497" s="339"/>
      <c r="AS497" s="339"/>
      <c r="AT497" s="339"/>
      <c r="AU497" s="339"/>
      <c r="AV497" s="339"/>
      <c r="AW497" s="339"/>
      <c r="AX497" s="339"/>
      <c r="AY497" s="339"/>
      <c r="AZ497" s="339"/>
      <c r="BA497" s="339"/>
      <c r="BB497" s="339"/>
      <c r="BC497" s="339"/>
      <c r="BD497" s="339"/>
      <c r="BE497" s="339"/>
      <c r="BF497" s="339"/>
      <c r="BG497" s="315">
        <f t="shared" si="189"/>
        <v>0</v>
      </c>
      <c r="BH497" s="346">
        <f t="shared" si="190"/>
        <v>0</v>
      </c>
      <c r="BI497" s="315">
        <f t="shared" si="191"/>
        <v>0</v>
      </c>
      <c r="BJ497" s="341"/>
      <c r="BK497" s="315">
        <f t="shared" si="192"/>
        <v>0</v>
      </c>
      <c r="BL497" s="315">
        <f t="shared" si="193"/>
        <v>0</v>
      </c>
      <c r="BM497" s="340"/>
      <c r="BN497" s="342"/>
      <c r="BO497" s="343"/>
      <c r="BP497" s="340"/>
      <c r="BQ497" s="344"/>
      <c r="BR497" s="315">
        <f t="shared" si="194"/>
        <v>0</v>
      </c>
      <c r="BS497" s="344"/>
      <c r="BT497" s="344"/>
      <c r="BU497" s="344"/>
      <c r="BV497" s="344"/>
      <c r="BW497" s="315">
        <f t="shared" si="195"/>
        <v>0</v>
      </c>
      <c r="BX497" s="322"/>
      <c r="BY497" s="316"/>
    </row>
    <row r="498" spans="1:77" x14ac:dyDescent="0.25">
      <c r="A498" s="326"/>
      <c r="B498" s="307" t="str">
        <f t="shared" si="177"/>
        <v/>
      </c>
      <c r="C498" s="327"/>
      <c r="D498" s="307" t="str">
        <f t="shared" si="178"/>
        <v/>
      </c>
      <c r="E498" s="328"/>
      <c r="F498" s="329"/>
      <c r="G498" s="330" t="s">
        <v>86</v>
      </c>
      <c r="H498" s="308">
        <f t="shared" si="179"/>
        <v>0</v>
      </c>
      <c r="I498" s="323"/>
      <c r="J498" s="323"/>
      <c r="K498" s="309">
        <f t="shared" si="180"/>
        <v>0</v>
      </c>
      <c r="L498" s="328"/>
      <c r="M498" s="328"/>
      <c r="N498" s="328"/>
      <c r="O498" s="328"/>
      <c r="P498" s="331"/>
      <c r="Q498" s="331"/>
      <c r="R498" s="332"/>
      <c r="S498" s="333"/>
      <c r="T498" s="332"/>
      <c r="U498" s="333"/>
      <c r="V498" s="332"/>
      <c r="W498" s="333"/>
      <c r="X498" s="332"/>
      <c r="Y498" s="333"/>
      <c r="Z498" s="309">
        <f t="shared" si="181"/>
        <v>0</v>
      </c>
      <c r="AA498" s="310">
        <f t="shared" si="182"/>
        <v>0</v>
      </c>
      <c r="AB498" s="334"/>
      <c r="AC498" s="311">
        <f t="shared" si="175"/>
        <v>0</v>
      </c>
      <c r="AD498" s="312">
        <f t="shared" si="183"/>
        <v>0</v>
      </c>
      <c r="AE498" s="335"/>
      <c r="AF498" s="312">
        <f t="shared" si="184"/>
        <v>0</v>
      </c>
      <c r="AG498" s="326"/>
      <c r="AH498" s="313">
        <f t="shared" si="185"/>
        <v>0</v>
      </c>
      <c r="AI498" s="336"/>
      <c r="AJ498" s="313">
        <f t="shared" si="186"/>
        <v>0</v>
      </c>
      <c r="AK498" s="326"/>
      <c r="AL498" s="313">
        <f t="shared" si="187"/>
        <v>0</v>
      </c>
      <c r="AM498" s="345"/>
      <c r="AN498" s="313">
        <f t="shared" si="176"/>
        <v>0</v>
      </c>
      <c r="AO498" s="314">
        <f t="shared" si="188"/>
        <v>0</v>
      </c>
      <c r="AP498" s="315">
        <f>IF(OR(AND(B498="GRUP_A1",IF(IFERROR(MATCH(CONCATENATE("I",Tabel!$N$4),inst_performance,0),0)&gt;0,0,1)),B498="Grup_A5",B498="Grup_B1"),0,(AD498+AF498)*0.1)</f>
        <v>0</v>
      </c>
      <c r="AQ498" s="337"/>
      <c r="AR498" s="339"/>
      <c r="AS498" s="339"/>
      <c r="AT498" s="339"/>
      <c r="AU498" s="339"/>
      <c r="AV498" s="339"/>
      <c r="AW498" s="339"/>
      <c r="AX498" s="339"/>
      <c r="AY498" s="339"/>
      <c r="AZ498" s="339"/>
      <c r="BA498" s="339"/>
      <c r="BB498" s="339"/>
      <c r="BC498" s="339"/>
      <c r="BD498" s="339"/>
      <c r="BE498" s="339"/>
      <c r="BF498" s="339"/>
      <c r="BG498" s="315">
        <f t="shared" si="189"/>
        <v>0</v>
      </c>
      <c r="BH498" s="346">
        <f t="shared" si="190"/>
        <v>0</v>
      </c>
      <c r="BI498" s="315">
        <f t="shared" si="191"/>
        <v>0</v>
      </c>
      <c r="BJ498" s="341"/>
      <c r="BK498" s="315">
        <f t="shared" si="192"/>
        <v>0</v>
      </c>
      <c r="BL498" s="315">
        <f t="shared" si="193"/>
        <v>0</v>
      </c>
      <c r="BM498" s="340"/>
      <c r="BN498" s="342"/>
      <c r="BO498" s="343"/>
      <c r="BP498" s="340"/>
      <c r="BQ498" s="344"/>
      <c r="BR498" s="315">
        <f t="shared" si="194"/>
        <v>0</v>
      </c>
      <c r="BS498" s="344"/>
      <c r="BT498" s="344"/>
      <c r="BU498" s="344"/>
      <c r="BV498" s="344"/>
      <c r="BW498" s="315">
        <f t="shared" si="195"/>
        <v>0</v>
      </c>
      <c r="BX498" s="322"/>
      <c r="BY498" s="316"/>
    </row>
    <row r="499" spans="1:77" x14ac:dyDescent="0.25">
      <c r="A499" s="326"/>
      <c r="B499" s="307" t="str">
        <f t="shared" si="177"/>
        <v/>
      </c>
      <c r="C499" s="327"/>
      <c r="D499" s="307" t="str">
        <f t="shared" si="178"/>
        <v/>
      </c>
      <c r="E499" s="328"/>
      <c r="F499" s="329"/>
      <c r="G499" s="330" t="s">
        <v>86</v>
      </c>
      <c r="H499" s="308">
        <f t="shared" si="179"/>
        <v>0</v>
      </c>
      <c r="I499" s="323"/>
      <c r="J499" s="323"/>
      <c r="K499" s="309">
        <f t="shared" si="180"/>
        <v>0</v>
      </c>
      <c r="L499" s="328"/>
      <c r="M499" s="328"/>
      <c r="N499" s="328"/>
      <c r="O499" s="328"/>
      <c r="P499" s="331"/>
      <c r="Q499" s="331"/>
      <c r="R499" s="332"/>
      <c r="S499" s="333"/>
      <c r="T499" s="332"/>
      <c r="U499" s="333"/>
      <c r="V499" s="332"/>
      <c r="W499" s="333"/>
      <c r="X499" s="332"/>
      <c r="Y499" s="333"/>
      <c r="Z499" s="309">
        <f t="shared" si="181"/>
        <v>0</v>
      </c>
      <c r="AA499" s="310">
        <f t="shared" si="182"/>
        <v>0</v>
      </c>
      <c r="AB499" s="334"/>
      <c r="AC499" s="311">
        <f t="shared" si="175"/>
        <v>0</v>
      </c>
      <c r="AD499" s="312">
        <f t="shared" si="183"/>
        <v>0</v>
      </c>
      <c r="AE499" s="335"/>
      <c r="AF499" s="312">
        <f t="shared" si="184"/>
        <v>0</v>
      </c>
      <c r="AG499" s="326"/>
      <c r="AH499" s="313">
        <f t="shared" si="185"/>
        <v>0</v>
      </c>
      <c r="AI499" s="336"/>
      <c r="AJ499" s="313">
        <f t="shared" si="186"/>
        <v>0</v>
      </c>
      <c r="AK499" s="326"/>
      <c r="AL499" s="313">
        <f t="shared" si="187"/>
        <v>0</v>
      </c>
      <c r="AM499" s="345"/>
      <c r="AN499" s="313">
        <f t="shared" si="176"/>
        <v>0</v>
      </c>
      <c r="AO499" s="314">
        <f t="shared" si="188"/>
        <v>0</v>
      </c>
      <c r="AP499" s="315">
        <f>IF(OR(AND(B499="GRUP_A1",IF(IFERROR(MATCH(CONCATENATE("I",Tabel!$N$4),inst_performance,0),0)&gt;0,0,1)),B499="Grup_A5",B499="Grup_B1"),0,(AD499+AF499)*0.1)</f>
        <v>0</v>
      </c>
      <c r="AQ499" s="337"/>
      <c r="AR499" s="339"/>
      <c r="AS499" s="339"/>
      <c r="AT499" s="339"/>
      <c r="AU499" s="339"/>
      <c r="AV499" s="339"/>
      <c r="AW499" s="339"/>
      <c r="AX499" s="339"/>
      <c r="AY499" s="339"/>
      <c r="AZ499" s="339"/>
      <c r="BA499" s="339"/>
      <c r="BB499" s="339"/>
      <c r="BC499" s="339"/>
      <c r="BD499" s="339"/>
      <c r="BE499" s="339"/>
      <c r="BF499" s="339"/>
      <c r="BG499" s="315">
        <f t="shared" si="189"/>
        <v>0</v>
      </c>
      <c r="BH499" s="346">
        <f t="shared" si="190"/>
        <v>0</v>
      </c>
      <c r="BI499" s="315">
        <f t="shared" si="191"/>
        <v>0</v>
      </c>
      <c r="BJ499" s="341"/>
      <c r="BK499" s="315">
        <f t="shared" si="192"/>
        <v>0</v>
      </c>
      <c r="BL499" s="315">
        <f t="shared" si="193"/>
        <v>0</v>
      </c>
      <c r="BM499" s="340"/>
      <c r="BN499" s="342"/>
      <c r="BO499" s="343"/>
      <c r="BP499" s="340"/>
      <c r="BQ499" s="344"/>
      <c r="BR499" s="315">
        <f t="shared" si="194"/>
        <v>0</v>
      </c>
      <c r="BS499" s="344"/>
      <c r="BT499" s="344"/>
      <c r="BU499" s="344"/>
      <c r="BV499" s="344"/>
      <c r="BW499" s="315">
        <f t="shared" si="195"/>
        <v>0</v>
      </c>
      <c r="BX499" s="322"/>
      <c r="BY499" s="316"/>
    </row>
    <row r="500" spans="1:77" x14ac:dyDescent="0.25">
      <c r="A500" s="326"/>
      <c r="B500" s="307" t="str">
        <f t="shared" si="177"/>
        <v/>
      </c>
      <c r="C500" s="327"/>
      <c r="D500" s="307" t="str">
        <f t="shared" si="178"/>
        <v/>
      </c>
      <c r="E500" s="328"/>
      <c r="F500" s="329"/>
      <c r="G500" s="330" t="s">
        <v>86</v>
      </c>
      <c r="H500" s="308">
        <f t="shared" si="179"/>
        <v>0</v>
      </c>
      <c r="I500" s="323"/>
      <c r="J500" s="323"/>
      <c r="K500" s="309">
        <f t="shared" si="180"/>
        <v>0</v>
      </c>
      <c r="L500" s="328"/>
      <c r="M500" s="328"/>
      <c r="N500" s="328"/>
      <c r="O500" s="328"/>
      <c r="P500" s="331"/>
      <c r="Q500" s="331"/>
      <c r="R500" s="332"/>
      <c r="S500" s="333"/>
      <c r="T500" s="332"/>
      <c r="U500" s="333"/>
      <c r="V500" s="332"/>
      <c r="W500" s="333"/>
      <c r="X500" s="332"/>
      <c r="Y500" s="333"/>
      <c r="Z500" s="309">
        <f t="shared" si="181"/>
        <v>0</v>
      </c>
      <c r="AA500" s="310">
        <f t="shared" si="182"/>
        <v>0</v>
      </c>
      <c r="AB500" s="334"/>
      <c r="AC500" s="311">
        <f t="shared" si="175"/>
        <v>0</v>
      </c>
      <c r="AD500" s="312">
        <f t="shared" si="183"/>
        <v>0</v>
      </c>
      <c r="AE500" s="335"/>
      <c r="AF500" s="312">
        <f t="shared" si="184"/>
        <v>0</v>
      </c>
      <c r="AG500" s="326"/>
      <c r="AH500" s="313">
        <f t="shared" si="185"/>
        <v>0</v>
      </c>
      <c r="AI500" s="336"/>
      <c r="AJ500" s="313">
        <f t="shared" si="186"/>
        <v>0</v>
      </c>
      <c r="AK500" s="326"/>
      <c r="AL500" s="313">
        <f t="shared" si="187"/>
        <v>0</v>
      </c>
      <c r="AM500" s="345"/>
      <c r="AN500" s="313">
        <f t="shared" si="176"/>
        <v>0</v>
      </c>
      <c r="AO500" s="314">
        <f t="shared" si="188"/>
        <v>0</v>
      </c>
      <c r="AP500" s="315">
        <f>IF(OR(AND(B500="GRUP_A1",IF(IFERROR(MATCH(CONCATENATE("I",Tabel!$N$4),inst_performance,0),0)&gt;0,0,1)),B500="Grup_A5",B500="Grup_B1"),0,(AD500+AF500)*0.1)</f>
        <v>0</v>
      </c>
      <c r="AQ500" s="337"/>
      <c r="AR500" s="339"/>
      <c r="AS500" s="339"/>
      <c r="AT500" s="339"/>
      <c r="AU500" s="339"/>
      <c r="AV500" s="339"/>
      <c r="AW500" s="339"/>
      <c r="AX500" s="339"/>
      <c r="AY500" s="339"/>
      <c r="AZ500" s="339"/>
      <c r="BA500" s="339"/>
      <c r="BB500" s="339"/>
      <c r="BC500" s="339"/>
      <c r="BD500" s="339"/>
      <c r="BE500" s="339"/>
      <c r="BF500" s="339"/>
      <c r="BG500" s="315">
        <f t="shared" si="189"/>
        <v>0</v>
      </c>
      <c r="BH500" s="346">
        <f t="shared" si="190"/>
        <v>0</v>
      </c>
      <c r="BI500" s="315">
        <f t="shared" si="191"/>
        <v>0</v>
      </c>
      <c r="BJ500" s="341"/>
      <c r="BK500" s="315">
        <f t="shared" si="192"/>
        <v>0</v>
      </c>
      <c r="BL500" s="315">
        <f t="shared" si="193"/>
        <v>0</v>
      </c>
      <c r="BM500" s="340"/>
      <c r="BN500" s="342"/>
      <c r="BO500" s="343"/>
      <c r="BP500" s="340"/>
      <c r="BQ500" s="344"/>
      <c r="BR500" s="315">
        <f t="shared" si="194"/>
        <v>0</v>
      </c>
      <c r="BS500" s="344"/>
      <c r="BT500" s="344"/>
      <c r="BU500" s="344"/>
      <c r="BV500" s="344"/>
      <c r="BW500" s="315">
        <f t="shared" si="195"/>
        <v>0</v>
      </c>
      <c r="BX500" s="322"/>
      <c r="BY500" s="316"/>
    </row>
    <row r="501" spans="1:77" x14ac:dyDescent="0.25">
      <c r="A501" s="326"/>
      <c r="B501" s="307" t="str">
        <f t="shared" si="177"/>
        <v/>
      </c>
      <c r="C501" s="327"/>
      <c r="D501" s="307" t="str">
        <f t="shared" si="178"/>
        <v/>
      </c>
      <c r="E501" s="328"/>
      <c r="F501" s="329"/>
      <c r="G501" s="330" t="s">
        <v>86</v>
      </c>
      <c r="H501" s="308">
        <f t="shared" si="179"/>
        <v>0</v>
      </c>
      <c r="I501" s="323"/>
      <c r="J501" s="323"/>
      <c r="K501" s="309">
        <f t="shared" si="180"/>
        <v>0</v>
      </c>
      <c r="L501" s="328"/>
      <c r="M501" s="328"/>
      <c r="N501" s="328"/>
      <c r="O501" s="328"/>
      <c r="P501" s="331"/>
      <c r="Q501" s="331"/>
      <c r="R501" s="332"/>
      <c r="S501" s="333"/>
      <c r="T501" s="332"/>
      <c r="U501" s="333"/>
      <c r="V501" s="332"/>
      <c r="W501" s="333"/>
      <c r="X501" s="332"/>
      <c r="Y501" s="333"/>
      <c r="Z501" s="309">
        <f t="shared" si="181"/>
        <v>0</v>
      </c>
      <c r="AA501" s="310">
        <f t="shared" si="182"/>
        <v>0</v>
      </c>
      <c r="AB501" s="334"/>
      <c r="AC501" s="311">
        <f t="shared" si="175"/>
        <v>0</v>
      </c>
      <c r="AD501" s="312">
        <f t="shared" si="183"/>
        <v>0</v>
      </c>
      <c r="AE501" s="335"/>
      <c r="AF501" s="312">
        <f t="shared" si="184"/>
        <v>0</v>
      </c>
      <c r="AG501" s="326"/>
      <c r="AH501" s="313">
        <f t="shared" si="185"/>
        <v>0</v>
      </c>
      <c r="AI501" s="336"/>
      <c r="AJ501" s="313">
        <f t="shared" si="186"/>
        <v>0</v>
      </c>
      <c r="AK501" s="326"/>
      <c r="AL501" s="313">
        <f t="shared" si="187"/>
        <v>0</v>
      </c>
      <c r="AM501" s="345"/>
      <c r="AN501" s="313">
        <f t="shared" si="176"/>
        <v>0</v>
      </c>
      <c r="AO501" s="314">
        <f t="shared" si="188"/>
        <v>0</v>
      </c>
      <c r="AP501" s="315">
        <f>IF(OR(AND(B501="GRUP_A1",IF(IFERROR(MATCH(CONCATENATE("I",Tabel!$N$4),inst_performance,0),0)&gt;0,0,1)),B501="Grup_A5",B501="Grup_B1"),0,(AD501+AF501)*0.1)</f>
        <v>0</v>
      </c>
      <c r="AQ501" s="337"/>
      <c r="AR501" s="339"/>
      <c r="AS501" s="339"/>
      <c r="AT501" s="339"/>
      <c r="AU501" s="339"/>
      <c r="AV501" s="339"/>
      <c r="AW501" s="339"/>
      <c r="AX501" s="339"/>
      <c r="AY501" s="339"/>
      <c r="AZ501" s="339"/>
      <c r="BA501" s="339"/>
      <c r="BB501" s="339"/>
      <c r="BC501" s="339"/>
      <c r="BD501" s="339"/>
      <c r="BE501" s="339"/>
      <c r="BF501" s="339"/>
      <c r="BG501" s="315">
        <f t="shared" si="189"/>
        <v>0</v>
      </c>
      <c r="BH501" s="346">
        <f t="shared" si="190"/>
        <v>0</v>
      </c>
      <c r="BI501" s="315">
        <f t="shared" si="191"/>
        <v>0</v>
      </c>
      <c r="BJ501" s="341"/>
      <c r="BK501" s="315">
        <f t="shared" si="192"/>
        <v>0</v>
      </c>
      <c r="BL501" s="315">
        <f t="shared" si="193"/>
        <v>0</v>
      </c>
      <c r="BM501" s="340"/>
      <c r="BN501" s="342"/>
      <c r="BO501" s="343"/>
      <c r="BP501" s="340"/>
      <c r="BQ501" s="344"/>
      <c r="BR501" s="315">
        <f t="shared" si="194"/>
        <v>0</v>
      </c>
      <c r="BS501" s="344"/>
      <c r="BT501" s="344"/>
      <c r="BU501" s="344"/>
      <c r="BV501" s="344"/>
      <c r="BW501" s="315">
        <f t="shared" si="195"/>
        <v>0</v>
      </c>
      <c r="BX501" s="322"/>
      <c r="BY501" s="316"/>
    </row>
    <row r="502" spans="1:77" x14ac:dyDescent="0.25">
      <c r="A502" s="326"/>
      <c r="B502" s="307" t="str">
        <f t="shared" si="177"/>
        <v/>
      </c>
      <c r="C502" s="327"/>
      <c r="D502" s="307" t="str">
        <f t="shared" si="178"/>
        <v/>
      </c>
      <c r="E502" s="328"/>
      <c r="F502" s="329"/>
      <c r="G502" s="330" t="s">
        <v>86</v>
      </c>
      <c r="H502" s="308">
        <f t="shared" si="179"/>
        <v>0</v>
      </c>
      <c r="I502" s="323"/>
      <c r="J502" s="323"/>
      <c r="K502" s="309">
        <f t="shared" si="180"/>
        <v>0</v>
      </c>
      <c r="L502" s="328"/>
      <c r="M502" s="328"/>
      <c r="N502" s="328"/>
      <c r="O502" s="328"/>
      <c r="P502" s="331"/>
      <c r="Q502" s="331"/>
      <c r="R502" s="332"/>
      <c r="S502" s="333"/>
      <c r="T502" s="332"/>
      <c r="U502" s="333"/>
      <c r="V502" s="332"/>
      <c r="W502" s="333"/>
      <c r="X502" s="332"/>
      <c r="Y502" s="333"/>
      <c r="Z502" s="309">
        <f t="shared" si="181"/>
        <v>0</v>
      </c>
      <c r="AA502" s="310">
        <f t="shared" si="182"/>
        <v>0</v>
      </c>
      <c r="AB502" s="334"/>
      <c r="AC502" s="311">
        <f t="shared" si="175"/>
        <v>0</v>
      </c>
      <c r="AD502" s="312">
        <f t="shared" si="183"/>
        <v>0</v>
      </c>
      <c r="AE502" s="335"/>
      <c r="AF502" s="312">
        <f t="shared" si="184"/>
        <v>0</v>
      </c>
      <c r="AG502" s="326"/>
      <c r="AH502" s="313">
        <f t="shared" si="185"/>
        <v>0</v>
      </c>
      <c r="AI502" s="336"/>
      <c r="AJ502" s="313">
        <f t="shared" si="186"/>
        <v>0</v>
      </c>
      <c r="AK502" s="326"/>
      <c r="AL502" s="313">
        <f t="shared" si="187"/>
        <v>0</v>
      </c>
      <c r="AM502" s="345"/>
      <c r="AN502" s="313">
        <f t="shared" si="176"/>
        <v>0</v>
      </c>
      <c r="AO502" s="314">
        <f t="shared" si="188"/>
        <v>0</v>
      </c>
      <c r="AP502" s="315">
        <f>IF(OR(AND(B502="GRUP_A1",IF(IFERROR(MATCH(CONCATENATE("I",Tabel!$N$4),inst_performance,0),0)&gt;0,0,1)),B502="Grup_A5",B502="Grup_B1"),0,(AD502+AF502)*0.1)</f>
        <v>0</v>
      </c>
      <c r="AQ502" s="337"/>
      <c r="AR502" s="339"/>
      <c r="AS502" s="339"/>
      <c r="AT502" s="339"/>
      <c r="AU502" s="339"/>
      <c r="AV502" s="339"/>
      <c r="AW502" s="339"/>
      <c r="AX502" s="339"/>
      <c r="AY502" s="339"/>
      <c r="AZ502" s="339"/>
      <c r="BA502" s="339"/>
      <c r="BB502" s="339"/>
      <c r="BC502" s="339"/>
      <c r="BD502" s="339"/>
      <c r="BE502" s="339"/>
      <c r="BF502" s="339"/>
      <c r="BG502" s="315">
        <f t="shared" si="189"/>
        <v>0</v>
      </c>
      <c r="BH502" s="346">
        <f t="shared" si="190"/>
        <v>0</v>
      </c>
      <c r="BI502" s="315">
        <f t="shared" si="191"/>
        <v>0</v>
      </c>
      <c r="BJ502" s="341"/>
      <c r="BK502" s="315">
        <f t="shared" si="192"/>
        <v>0</v>
      </c>
      <c r="BL502" s="315">
        <f t="shared" si="193"/>
        <v>0</v>
      </c>
      <c r="BM502" s="340"/>
      <c r="BN502" s="342"/>
      <c r="BO502" s="343"/>
      <c r="BP502" s="340"/>
      <c r="BQ502" s="344"/>
      <c r="BR502" s="315">
        <f t="shared" si="194"/>
        <v>0</v>
      </c>
      <c r="BS502" s="344"/>
      <c r="BT502" s="344"/>
      <c r="BU502" s="344"/>
      <c r="BV502" s="344"/>
      <c r="BW502" s="315">
        <f t="shared" si="195"/>
        <v>0</v>
      </c>
      <c r="BX502" s="322"/>
      <c r="BY502" s="316"/>
    </row>
    <row r="503" spans="1:77" x14ac:dyDescent="0.25">
      <c r="A503" s="326"/>
      <c r="B503" s="307" t="str">
        <f t="shared" si="177"/>
        <v/>
      </c>
      <c r="C503" s="327"/>
      <c r="D503" s="307" t="str">
        <f t="shared" si="178"/>
        <v/>
      </c>
      <c r="E503" s="328"/>
      <c r="F503" s="329"/>
      <c r="G503" s="330" t="s">
        <v>86</v>
      </c>
      <c r="H503" s="308">
        <f t="shared" si="179"/>
        <v>0</v>
      </c>
      <c r="I503" s="323"/>
      <c r="J503" s="323"/>
      <c r="K503" s="309">
        <f t="shared" si="180"/>
        <v>0</v>
      </c>
      <c r="L503" s="328"/>
      <c r="M503" s="328"/>
      <c r="N503" s="328"/>
      <c r="O503" s="328"/>
      <c r="P503" s="331"/>
      <c r="Q503" s="331"/>
      <c r="R503" s="332"/>
      <c r="S503" s="333"/>
      <c r="T503" s="332"/>
      <c r="U503" s="333"/>
      <c r="V503" s="332"/>
      <c r="W503" s="333"/>
      <c r="X503" s="332"/>
      <c r="Y503" s="333"/>
      <c r="Z503" s="309">
        <f t="shared" si="181"/>
        <v>0</v>
      </c>
      <c r="AA503" s="310">
        <f t="shared" si="182"/>
        <v>0</v>
      </c>
      <c r="AB503" s="334"/>
      <c r="AC503" s="311">
        <f t="shared" si="175"/>
        <v>0</v>
      </c>
      <c r="AD503" s="312">
        <f t="shared" si="183"/>
        <v>0</v>
      </c>
      <c r="AE503" s="335"/>
      <c r="AF503" s="312">
        <f t="shared" si="184"/>
        <v>0</v>
      </c>
      <c r="AG503" s="326"/>
      <c r="AH503" s="313">
        <f t="shared" si="185"/>
        <v>0</v>
      </c>
      <c r="AI503" s="336"/>
      <c r="AJ503" s="313">
        <f t="shared" si="186"/>
        <v>0</v>
      </c>
      <c r="AK503" s="326"/>
      <c r="AL503" s="313">
        <f t="shared" si="187"/>
        <v>0</v>
      </c>
      <c r="AM503" s="345"/>
      <c r="AN503" s="313">
        <f t="shared" si="176"/>
        <v>0</v>
      </c>
      <c r="AO503" s="314">
        <f t="shared" si="188"/>
        <v>0</v>
      </c>
      <c r="AP503" s="315">
        <f>IF(OR(AND(B503="GRUP_A1",IF(IFERROR(MATCH(CONCATENATE("I",Tabel!$N$4),inst_performance,0),0)&gt;0,0,1)),B503="Grup_A5",B503="Grup_B1"),0,(AD503+AF503)*0.1)</f>
        <v>0</v>
      </c>
      <c r="AQ503" s="337"/>
      <c r="AR503" s="339"/>
      <c r="AS503" s="339"/>
      <c r="AT503" s="339"/>
      <c r="AU503" s="339"/>
      <c r="AV503" s="339"/>
      <c r="AW503" s="339"/>
      <c r="AX503" s="339"/>
      <c r="AY503" s="339"/>
      <c r="AZ503" s="339"/>
      <c r="BA503" s="339"/>
      <c r="BB503" s="339"/>
      <c r="BC503" s="339"/>
      <c r="BD503" s="339"/>
      <c r="BE503" s="339"/>
      <c r="BF503" s="339"/>
      <c r="BG503" s="315">
        <f t="shared" si="189"/>
        <v>0</v>
      </c>
      <c r="BH503" s="346">
        <f t="shared" si="190"/>
        <v>0</v>
      </c>
      <c r="BI503" s="315">
        <f t="shared" si="191"/>
        <v>0</v>
      </c>
      <c r="BJ503" s="341"/>
      <c r="BK503" s="315">
        <f t="shared" si="192"/>
        <v>0</v>
      </c>
      <c r="BL503" s="315">
        <f t="shared" si="193"/>
        <v>0</v>
      </c>
      <c r="BM503" s="340"/>
      <c r="BN503" s="342"/>
      <c r="BO503" s="343"/>
      <c r="BP503" s="340"/>
      <c r="BQ503" s="344"/>
      <c r="BR503" s="315">
        <f t="shared" si="194"/>
        <v>0</v>
      </c>
      <c r="BS503" s="344"/>
      <c r="BT503" s="344"/>
      <c r="BU503" s="344"/>
      <c r="BV503" s="344"/>
      <c r="BW503" s="315">
        <f t="shared" si="195"/>
        <v>0</v>
      </c>
      <c r="BX503" s="322"/>
      <c r="BY503" s="316"/>
    </row>
    <row r="504" spans="1:77" x14ac:dyDescent="0.25">
      <c r="A504" s="326"/>
      <c r="B504" s="307" t="str">
        <f t="shared" si="177"/>
        <v/>
      </c>
      <c r="C504" s="327"/>
      <c r="D504" s="307" t="str">
        <f t="shared" si="178"/>
        <v/>
      </c>
      <c r="E504" s="328"/>
      <c r="F504" s="329"/>
      <c r="G504" s="330" t="s">
        <v>86</v>
      </c>
      <c r="H504" s="308">
        <f t="shared" si="179"/>
        <v>0</v>
      </c>
      <c r="I504" s="323"/>
      <c r="J504" s="323"/>
      <c r="K504" s="309">
        <f t="shared" si="180"/>
        <v>0</v>
      </c>
      <c r="L504" s="328"/>
      <c r="M504" s="328"/>
      <c r="N504" s="328"/>
      <c r="O504" s="328"/>
      <c r="P504" s="331"/>
      <c r="Q504" s="331"/>
      <c r="R504" s="332"/>
      <c r="S504" s="333"/>
      <c r="T504" s="332"/>
      <c r="U504" s="333"/>
      <c r="V504" s="332"/>
      <c r="W504" s="333"/>
      <c r="X504" s="332"/>
      <c r="Y504" s="333"/>
      <c r="Z504" s="309">
        <f t="shared" si="181"/>
        <v>0</v>
      </c>
      <c r="AA504" s="310">
        <f t="shared" si="182"/>
        <v>0</v>
      </c>
      <c r="AB504" s="334"/>
      <c r="AC504" s="311">
        <f t="shared" si="175"/>
        <v>0</v>
      </c>
      <c r="AD504" s="312">
        <f t="shared" si="183"/>
        <v>0</v>
      </c>
      <c r="AE504" s="335"/>
      <c r="AF504" s="312">
        <f t="shared" si="184"/>
        <v>0</v>
      </c>
      <c r="AG504" s="326"/>
      <c r="AH504" s="313">
        <f t="shared" si="185"/>
        <v>0</v>
      </c>
      <c r="AI504" s="336"/>
      <c r="AJ504" s="313">
        <f t="shared" si="186"/>
        <v>0</v>
      </c>
      <c r="AK504" s="326"/>
      <c r="AL504" s="313">
        <f t="shared" si="187"/>
        <v>0</v>
      </c>
      <c r="AM504" s="345"/>
      <c r="AN504" s="313">
        <f t="shared" si="176"/>
        <v>0</v>
      </c>
      <c r="AO504" s="314">
        <f t="shared" si="188"/>
        <v>0</v>
      </c>
      <c r="AP504" s="315">
        <f>IF(OR(AND(B504="GRUP_A1",IF(IFERROR(MATCH(CONCATENATE("I",Tabel!$N$4),inst_performance,0),0)&gt;0,0,1)),B504="Grup_A5",B504="Grup_B1"),0,(AD504+AF504)*0.1)</f>
        <v>0</v>
      </c>
      <c r="AQ504" s="337"/>
      <c r="AR504" s="339"/>
      <c r="AS504" s="339"/>
      <c r="AT504" s="339"/>
      <c r="AU504" s="339"/>
      <c r="AV504" s="339"/>
      <c r="AW504" s="339"/>
      <c r="AX504" s="339"/>
      <c r="AY504" s="339"/>
      <c r="AZ504" s="339"/>
      <c r="BA504" s="339"/>
      <c r="BB504" s="339"/>
      <c r="BC504" s="339"/>
      <c r="BD504" s="339"/>
      <c r="BE504" s="339"/>
      <c r="BF504" s="339"/>
      <c r="BG504" s="315">
        <f t="shared" si="189"/>
        <v>0</v>
      </c>
      <c r="BH504" s="346">
        <f t="shared" si="190"/>
        <v>0</v>
      </c>
      <c r="BI504" s="315">
        <f t="shared" si="191"/>
        <v>0</v>
      </c>
      <c r="BJ504" s="341"/>
      <c r="BK504" s="315">
        <f t="shared" si="192"/>
        <v>0</v>
      </c>
      <c r="BL504" s="315">
        <f t="shared" si="193"/>
        <v>0</v>
      </c>
      <c r="BM504" s="340"/>
      <c r="BN504" s="342"/>
      <c r="BO504" s="343"/>
      <c r="BP504" s="340"/>
      <c r="BQ504" s="344"/>
      <c r="BR504" s="315">
        <f t="shared" si="194"/>
        <v>0</v>
      </c>
      <c r="BS504" s="344"/>
      <c r="BT504" s="344"/>
      <c r="BU504" s="344"/>
      <c r="BV504" s="344"/>
      <c r="BW504" s="315">
        <f t="shared" si="195"/>
        <v>0</v>
      </c>
      <c r="BX504" s="322"/>
      <c r="BY504" s="316"/>
    </row>
    <row r="505" spans="1:77" x14ac:dyDescent="0.25">
      <c r="A505" s="326"/>
      <c r="B505" s="307" t="str">
        <f t="shared" si="177"/>
        <v/>
      </c>
      <c r="C505" s="327"/>
      <c r="D505" s="307" t="str">
        <f t="shared" si="178"/>
        <v/>
      </c>
      <c r="E505" s="328"/>
      <c r="F505" s="329"/>
      <c r="G505" s="330" t="s">
        <v>86</v>
      </c>
      <c r="H505" s="308">
        <f t="shared" si="179"/>
        <v>0</v>
      </c>
      <c r="I505" s="323"/>
      <c r="J505" s="323"/>
      <c r="K505" s="309">
        <f t="shared" si="180"/>
        <v>0</v>
      </c>
      <c r="L505" s="328"/>
      <c r="M505" s="328"/>
      <c r="N505" s="328"/>
      <c r="O505" s="328"/>
      <c r="P505" s="331"/>
      <c r="Q505" s="331"/>
      <c r="R505" s="332"/>
      <c r="S505" s="333"/>
      <c r="T505" s="332"/>
      <c r="U505" s="333"/>
      <c r="V505" s="332"/>
      <c r="W505" s="333"/>
      <c r="X505" s="332"/>
      <c r="Y505" s="333"/>
      <c r="Z505" s="309">
        <f t="shared" si="181"/>
        <v>0</v>
      </c>
      <c r="AA505" s="310">
        <f t="shared" si="182"/>
        <v>0</v>
      </c>
      <c r="AB505" s="334"/>
      <c r="AC505" s="311">
        <f t="shared" si="175"/>
        <v>0</v>
      </c>
      <c r="AD505" s="312">
        <f t="shared" si="183"/>
        <v>0</v>
      </c>
      <c r="AE505" s="335"/>
      <c r="AF505" s="312">
        <f t="shared" si="184"/>
        <v>0</v>
      </c>
      <c r="AG505" s="326"/>
      <c r="AH505" s="313">
        <f t="shared" si="185"/>
        <v>0</v>
      </c>
      <c r="AI505" s="336"/>
      <c r="AJ505" s="313">
        <f t="shared" si="186"/>
        <v>0</v>
      </c>
      <c r="AK505" s="326"/>
      <c r="AL505" s="313">
        <f t="shared" si="187"/>
        <v>0</v>
      </c>
      <c r="AM505" s="345"/>
      <c r="AN505" s="313">
        <f t="shared" si="176"/>
        <v>0</v>
      </c>
      <c r="AO505" s="314">
        <f t="shared" si="188"/>
        <v>0</v>
      </c>
      <c r="AP505" s="315">
        <f>IF(OR(AND(B505="GRUP_A1",IF(IFERROR(MATCH(CONCATENATE("I",Tabel!$N$4),inst_performance,0),0)&gt;0,0,1)),B505="Grup_A5",B505="Grup_B1"),0,(AD505+AF505)*0.1)</f>
        <v>0</v>
      </c>
      <c r="AQ505" s="337"/>
      <c r="AR505" s="339"/>
      <c r="AS505" s="339"/>
      <c r="AT505" s="339"/>
      <c r="AU505" s="339"/>
      <c r="AV505" s="339"/>
      <c r="AW505" s="339"/>
      <c r="AX505" s="339"/>
      <c r="AY505" s="339"/>
      <c r="AZ505" s="339"/>
      <c r="BA505" s="339"/>
      <c r="BB505" s="339"/>
      <c r="BC505" s="339"/>
      <c r="BD505" s="339"/>
      <c r="BE505" s="339"/>
      <c r="BF505" s="339"/>
      <c r="BG505" s="315">
        <f t="shared" si="189"/>
        <v>0</v>
      </c>
      <c r="BH505" s="346">
        <f t="shared" si="190"/>
        <v>0</v>
      </c>
      <c r="BI505" s="315">
        <f t="shared" si="191"/>
        <v>0</v>
      </c>
      <c r="BJ505" s="341"/>
      <c r="BK505" s="315">
        <f t="shared" si="192"/>
        <v>0</v>
      </c>
      <c r="BL505" s="315">
        <f t="shared" si="193"/>
        <v>0</v>
      </c>
      <c r="BM505" s="340"/>
      <c r="BN505" s="342"/>
      <c r="BO505" s="343"/>
      <c r="BP505" s="340"/>
      <c r="BQ505" s="344"/>
      <c r="BR505" s="315">
        <f t="shared" si="194"/>
        <v>0</v>
      </c>
      <c r="BS505" s="344"/>
      <c r="BT505" s="344"/>
      <c r="BU505" s="344"/>
      <c r="BV505" s="344"/>
      <c r="BW505" s="315">
        <f t="shared" si="195"/>
        <v>0</v>
      </c>
      <c r="BX505" s="322"/>
      <c r="BY505" s="316"/>
    </row>
    <row r="506" spans="1:77" x14ac:dyDescent="0.25">
      <c r="A506" s="326"/>
      <c r="B506" s="307" t="str">
        <f t="shared" si="177"/>
        <v/>
      </c>
      <c r="C506" s="327"/>
      <c r="D506" s="307" t="str">
        <f t="shared" si="178"/>
        <v/>
      </c>
      <c r="E506" s="328"/>
      <c r="F506" s="329"/>
      <c r="G506" s="330" t="s">
        <v>86</v>
      </c>
      <c r="H506" s="308">
        <f t="shared" si="179"/>
        <v>0</v>
      </c>
      <c r="I506" s="323"/>
      <c r="J506" s="323"/>
      <c r="K506" s="309">
        <f t="shared" si="180"/>
        <v>0</v>
      </c>
      <c r="L506" s="328"/>
      <c r="M506" s="328"/>
      <c r="N506" s="328"/>
      <c r="O506" s="328"/>
      <c r="P506" s="331"/>
      <c r="Q506" s="331"/>
      <c r="R506" s="332"/>
      <c r="S506" s="333"/>
      <c r="T506" s="332"/>
      <c r="U506" s="333"/>
      <c r="V506" s="332"/>
      <c r="W506" s="333"/>
      <c r="X506" s="332"/>
      <c r="Y506" s="333"/>
      <c r="Z506" s="309">
        <f t="shared" si="181"/>
        <v>0</v>
      </c>
      <c r="AA506" s="310">
        <f t="shared" si="182"/>
        <v>0</v>
      </c>
      <c r="AB506" s="334"/>
      <c r="AC506" s="311">
        <f t="shared" si="175"/>
        <v>0</v>
      </c>
      <c r="AD506" s="312">
        <f t="shared" si="183"/>
        <v>0</v>
      </c>
      <c r="AE506" s="335"/>
      <c r="AF506" s="312">
        <f t="shared" si="184"/>
        <v>0</v>
      </c>
      <c r="AG506" s="326"/>
      <c r="AH506" s="313">
        <f t="shared" si="185"/>
        <v>0</v>
      </c>
      <c r="AI506" s="336"/>
      <c r="AJ506" s="313">
        <f t="shared" si="186"/>
        <v>0</v>
      </c>
      <c r="AK506" s="326"/>
      <c r="AL506" s="313">
        <f t="shared" si="187"/>
        <v>0</v>
      </c>
      <c r="AM506" s="345"/>
      <c r="AN506" s="313">
        <f t="shared" si="176"/>
        <v>0</v>
      </c>
      <c r="AO506" s="314">
        <f t="shared" si="188"/>
        <v>0</v>
      </c>
      <c r="AP506" s="315">
        <f>IF(OR(AND(B506="GRUP_A1",IF(IFERROR(MATCH(CONCATENATE("I",Tabel!$N$4),inst_performance,0),0)&gt;0,0,1)),B506="Grup_A5",B506="Grup_B1"),0,(AD506+AF506)*0.1)</f>
        <v>0</v>
      </c>
      <c r="AQ506" s="337"/>
      <c r="AR506" s="339"/>
      <c r="AS506" s="339"/>
      <c r="AT506" s="339"/>
      <c r="AU506" s="339"/>
      <c r="AV506" s="339"/>
      <c r="AW506" s="339"/>
      <c r="AX506" s="339"/>
      <c r="AY506" s="339"/>
      <c r="AZ506" s="339"/>
      <c r="BA506" s="339"/>
      <c r="BB506" s="339"/>
      <c r="BC506" s="339"/>
      <c r="BD506" s="339"/>
      <c r="BE506" s="339"/>
      <c r="BF506" s="339"/>
      <c r="BG506" s="315">
        <f t="shared" si="189"/>
        <v>0</v>
      </c>
      <c r="BH506" s="346">
        <f t="shared" si="190"/>
        <v>0</v>
      </c>
      <c r="BI506" s="315">
        <f t="shared" si="191"/>
        <v>0</v>
      </c>
      <c r="BJ506" s="341"/>
      <c r="BK506" s="315">
        <f t="shared" si="192"/>
        <v>0</v>
      </c>
      <c r="BL506" s="315">
        <f t="shared" si="193"/>
        <v>0</v>
      </c>
      <c r="BM506" s="340"/>
      <c r="BN506" s="342"/>
      <c r="BO506" s="343"/>
      <c r="BP506" s="340"/>
      <c r="BQ506" s="344"/>
      <c r="BR506" s="315">
        <f t="shared" si="194"/>
        <v>0</v>
      </c>
      <c r="BS506" s="344"/>
      <c r="BT506" s="344"/>
      <c r="BU506" s="344"/>
      <c r="BV506" s="344"/>
      <c r="BW506" s="315">
        <f t="shared" si="195"/>
        <v>0</v>
      </c>
      <c r="BX506" s="322"/>
      <c r="BY506" s="316"/>
    </row>
    <row r="507" spans="1:77" x14ac:dyDescent="0.25">
      <c r="A507" s="326"/>
      <c r="B507" s="307" t="str">
        <f t="shared" si="177"/>
        <v/>
      </c>
      <c r="C507" s="327"/>
      <c r="D507" s="307" t="str">
        <f t="shared" si="178"/>
        <v/>
      </c>
      <c r="E507" s="328"/>
      <c r="F507" s="329"/>
      <c r="G507" s="330" t="s">
        <v>86</v>
      </c>
      <c r="H507" s="308">
        <f t="shared" si="179"/>
        <v>0</v>
      </c>
      <c r="I507" s="323"/>
      <c r="J507" s="323"/>
      <c r="K507" s="309">
        <f t="shared" si="180"/>
        <v>0</v>
      </c>
      <c r="L507" s="328"/>
      <c r="M507" s="328"/>
      <c r="N507" s="328"/>
      <c r="O507" s="328"/>
      <c r="P507" s="331"/>
      <c r="Q507" s="331"/>
      <c r="R507" s="332"/>
      <c r="S507" s="333"/>
      <c r="T507" s="332"/>
      <c r="U507" s="333"/>
      <c r="V507" s="332"/>
      <c r="W507" s="333"/>
      <c r="X507" s="332"/>
      <c r="Y507" s="333"/>
      <c r="Z507" s="309">
        <f t="shared" si="181"/>
        <v>0</v>
      </c>
      <c r="AA507" s="310">
        <f t="shared" si="182"/>
        <v>0</v>
      </c>
      <c r="AB507" s="334"/>
      <c r="AC507" s="311">
        <f t="shared" si="175"/>
        <v>0</v>
      </c>
      <c r="AD507" s="312">
        <f t="shared" si="183"/>
        <v>0</v>
      </c>
      <c r="AE507" s="335"/>
      <c r="AF507" s="312">
        <f t="shared" si="184"/>
        <v>0</v>
      </c>
      <c r="AG507" s="326"/>
      <c r="AH507" s="313">
        <f t="shared" si="185"/>
        <v>0</v>
      </c>
      <c r="AI507" s="336"/>
      <c r="AJ507" s="313">
        <f t="shared" si="186"/>
        <v>0</v>
      </c>
      <c r="AK507" s="326"/>
      <c r="AL507" s="313">
        <f t="shared" si="187"/>
        <v>0</v>
      </c>
      <c r="AM507" s="345"/>
      <c r="AN507" s="313">
        <f t="shared" si="176"/>
        <v>0</v>
      </c>
      <c r="AO507" s="314">
        <f t="shared" si="188"/>
        <v>0</v>
      </c>
      <c r="AP507" s="315">
        <f>IF(OR(AND(B507="GRUP_A1",IF(IFERROR(MATCH(CONCATENATE("I",Tabel!$N$4),inst_performance,0),0)&gt;0,0,1)),B507="Grup_A5",B507="Grup_B1"),0,(AD507+AF507)*0.1)</f>
        <v>0</v>
      </c>
      <c r="AQ507" s="337"/>
      <c r="AR507" s="339"/>
      <c r="AS507" s="339"/>
      <c r="AT507" s="339"/>
      <c r="AU507" s="339"/>
      <c r="AV507" s="339"/>
      <c r="AW507" s="339"/>
      <c r="AX507" s="339"/>
      <c r="AY507" s="339"/>
      <c r="AZ507" s="339"/>
      <c r="BA507" s="339"/>
      <c r="BB507" s="339"/>
      <c r="BC507" s="339"/>
      <c r="BD507" s="339"/>
      <c r="BE507" s="339"/>
      <c r="BF507" s="339"/>
      <c r="BG507" s="315">
        <f t="shared" si="189"/>
        <v>0</v>
      </c>
      <c r="BH507" s="346">
        <f t="shared" si="190"/>
        <v>0</v>
      </c>
      <c r="BI507" s="315">
        <f t="shared" si="191"/>
        <v>0</v>
      </c>
      <c r="BJ507" s="341"/>
      <c r="BK507" s="315">
        <f t="shared" si="192"/>
        <v>0</v>
      </c>
      <c r="BL507" s="315">
        <f t="shared" si="193"/>
        <v>0</v>
      </c>
      <c r="BM507" s="340"/>
      <c r="BN507" s="342"/>
      <c r="BO507" s="343"/>
      <c r="BP507" s="340"/>
      <c r="BQ507" s="344"/>
      <c r="BR507" s="315">
        <f t="shared" si="194"/>
        <v>0</v>
      </c>
      <c r="BS507" s="344"/>
      <c r="BT507" s="344"/>
      <c r="BU507" s="344"/>
      <c r="BV507" s="344"/>
      <c r="BW507" s="315">
        <f t="shared" si="195"/>
        <v>0</v>
      </c>
      <c r="BX507" s="322"/>
      <c r="BY507" s="316"/>
    </row>
    <row r="508" spans="1:77" x14ac:dyDescent="0.25">
      <c r="A508" s="326"/>
      <c r="B508" s="307" t="str">
        <f t="shared" si="177"/>
        <v/>
      </c>
      <c r="C508" s="327"/>
      <c r="D508" s="307" t="str">
        <f t="shared" si="178"/>
        <v/>
      </c>
      <c r="E508" s="328"/>
      <c r="F508" s="329"/>
      <c r="G508" s="330" t="s">
        <v>86</v>
      </c>
      <c r="H508" s="308">
        <f t="shared" si="179"/>
        <v>0</v>
      </c>
      <c r="I508" s="323"/>
      <c r="J508" s="323"/>
      <c r="K508" s="309">
        <f t="shared" si="180"/>
        <v>0</v>
      </c>
      <c r="L508" s="328"/>
      <c r="M508" s="328"/>
      <c r="N508" s="328"/>
      <c r="O508" s="328"/>
      <c r="P508" s="331"/>
      <c r="Q508" s="331"/>
      <c r="R508" s="332"/>
      <c r="S508" s="333"/>
      <c r="T508" s="332"/>
      <c r="U508" s="333"/>
      <c r="V508" s="332"/>
      <c r="W508" s="333"/>
      <c r="X508" s="332"/>
      <c r="Y508" s="333"/>
      <c r="Z508" s="309">
        <f t="shared" si="181"/>
        <v>0</v>
      </c>
      <c r="AA508" s="310">
        <f t="shared" si="182"/>
        <v>0</v>
      </c>
      <c r="AB508" s="334"/>
      <c r="AC508" s="311">
        <f t="shared" si="175"/>
        <v>0</v>
      </c>
      <c r="AD508" s="312">
        <f t="shared" si="183"/>
        <v>0</v>
      </c>
      <c r="AE508" s="335"/>
      <c r="AF508" s="312">
        <f t="shared" si="184"/>
        <v>0</v>
      </c>
      <c r="AG508" s="326"/>
      <c r="AH508" s="313">
        <f t="shared" si="185"/>
        <v>0</v>
      </c>
      <c r="AI508" s="336"/>
      <c r="AJ508" s="313">
        <f t="shared" si="186"/>
        <v>0</v>
      </c>
      <c r="AK508" s="326"/>
      <c r="AL508" s="313">
        <f t="shared" si="187"/>
        <v>0</v>
      </c>
      <c r="AM508" s="345"/>
      <c r="AN508" s="313">
        <f t="shared" si="176"/>
        <v>0</v>
      </c>
      <c r="AO508" s="314">
        <f t="shared" si="188"/>
        <v>0</v>
      </c>
      <c r="AP508" s="315">
        <f>IF(OR(AND(B508="GRUP_A1",IF(IFERROR(MATCH(CONCATENATE("I",Tabel!$N$4),inst_performance,0),0)&gt;0,0,1)),B508="Grup_A5",B508="Grup_B1"),0,(AD508+AF508)*0.1)</f>
        <v>0</v>
      </c>
      <c r="AQ508" s="337"/>
      <c r="AR508" s="339"/>
      <c r="AS508" s="339"/>
      <c r="AT508" s="339"/>
      <c r="AU508" s="339"/>
      <c r="AV508" s="339"/>
      <c r="AW508" s="339"/>
      <c r="AX508" s="339"/>
      <c r="AY508" s="339"/>
      <c r="AZ508" s="339"/>
      <c r="BA508" s="339"/>
      <c r="BB508" s="339"/>
      <c r="BC508" s="339"/>
      <c r="BD508" s="339"/>
      <c r="BE508" s="339"/>
      <c r="BF508" s="339"/>
      <c r="BG508" s="315">
        <f t="shared" si="189"/>
        <v>0</v>
      </c>
      <c r="BH508" s="346">
        <f t="shared" si="190"/>
        <v>0</v>
      </c>
      <c r="BI508" s="315">
        <f t="shared" si="191"/>
        <v>0</v>
      </c>
      <c r="BJ508" s="341"/>
      <c r="BK508" s="315">
        <f t="shared" si="192"/>
        <v>0</v>
      </c>
      <c r="BL508" s="315">
        <f t="shared" si="193"/>
        <v>0</v>
      </c>
      <c r="BM508" s="340"/>
      <c r="BN508" s="342"/>
      <c r="BO508" s="343"/>
      <c r="BP508" s="340"/>
      <c r="BQ508" s="344"/>
      <c r="BR508" s="315">
        <f t="shared" si="194"/>
        <v>0</v>
      </c>
      <c r="BS508" s="344"/>
      <c r="BT508" s="344"/>
      <c r="BU508" s="344"/>
      <c r="BV508" s="344"/>
      <c r="BW508" s="315">
        <f t="shared" si="195"/>
        <v>0</v>
      </c>
      <c r="BX508" s="322"/>
      <c r="BY508" s="316"/>
    </row>
    <row r="509" spans="1:77" x14ac:dyDescent="0.25">
      <c r="A509" s="326"/>
      <c r="B509" s="307" t="str">
        <f t="shared" si="177"/>
        <v/>
      </c>
      <c r="C509" s="327"/>
      <c r="D509" s="307" t="str">
        <f t="shared" si="178"/>
        <v/>
      </c>
      <c r="E509" s="328"/>
      <c r="F509" s="329"/>
      <c r="G509" s="330" t="s">
        <v>86</v>
      </c>
      <c r="H509" s="308">
        <f t="shared" si="179"/>
        <v>0</v>
      </c>
      <c r="I509" s="323"/>
      <c r="J509" s="323"/>
      <c r="K509" s="309">
        <f t="shared" si="180"/>
        <v>0</v>
      </c>
      <c r="L509" s="328"/>
      <c r="M509" s="328"/>
      <c r="N509" s="328"/>
      <c r="O509" s="328"/>
      <c r="P509" s="331"/>
      <c r="Q509" s="331"/>
      <c r="R509" s="332"/>
      <c r="S509" s="333"/>
      <c r="T509" s="332"/>
      <c r="U509" s="333"/>
      <c r="V509" s="332"/>
      <c r="W509" s="333"/>
      <c r="X509" s="332"/>
      <c r="Y509" s="333"/>
      <c r="Z509" s="309">
        <f t="shared" si="181"/>
        <v>0</v>
      </c>
      <c r="AA509" s="310">
        <f t="shared" si="182"/>
        <v>0</v>
      </c>
      <c r="AB509" s="334"/>
      <c r="AC509" s="311">
        <f t="shared" si="175"/>
        <v>0</v>
      </c>
      <c r="AD509" s="312">
        <f t="shared" si="183"/>
        <v>0</v>
      </c>
      <c r="AE509" s="335"/>
      <c r="AF509" s="312">
        <f t="shared" si="184"/>
        <v>0</v>
      </c>
      <c r="AG509" s="326"/>
      <c r="AH509" s="313">
        <f t="shared" si="185"/>
        <v>0</v>
      </c>
      <c r="AI509" s="336"/>
      <c r="AJ509" s="313">
        <f t="shared" si="186"/>
        <v>0</v>
      </c>
      <c r="AK509" s="326"/>
      <c r="AL509" s="313">
        <f t="shared" si="187"/>
        <v>0</v>
      </c>
      <c r="AM509" s="345"/>
      <c r="AN509" s="313">
        <f t="shared" si="176"/>
        <v>0</v>
      </c>
      <c r="AO509" s="314">
        <f t="shared" si="188"/>
        <v>0</v>
      </c>
      <c r="AP509" s="315">
        <f>IF(OR(AND(B509="GRUP_A1",IF(IFERROR(MATCH(CONCATENATE("I",Tabel!$N$4),inst_performance,0),0)&gt;0,0,1)),B509="Grup_A5",B509="Grup_B1"),0,(AD509+AF509)*0.1)</f>
        <v>0</v>
      </c>
      <c r="AQ509" s="337"/>
      <c r="AR509" s="339"/>
      <c r="AS509" s="339"/>
      <c r="AT509" s="339"/>
      <c r="AU509" s="339"/>
      <c r="AV509" s="339"/>
      <c r="AW509" s="339"/>
      <c r="AX509" s="339"/>
      <c r="AY509" s="339"/>
      <c r="AZ509" s="339"/>
      <c r="BA509" s="339"/>
      <c r="BB509" s="339"/>
      <c r="BC509" s="339"/>
      <c r="BD509" s="339"/>
      <c r="BE509" s="339"/>
      <c r="BF509" s="339"/>
      <c r="BG509" s="315">
        <f t="shared" si="189"/>
        <v>0</v>
      </c>
      <c r="BH509" s="346">
        <f t="shared" si="190"/>
        <v>0</v>
      </c>
      <c r="BI509" s="315">
        <f t="shared" si="191"/>
        <v>0</v>
      </c>
      <c r="BJ509" s="341"/>
      <c r="BK509" s="315">
        <f t="shared" si="192"/>
        <v>0</v>
      </c>
      <c r="BL509" s="315">
        <f t="shared" si="193"/>
        <v>0</v>
      </c>
      <c r="BM509" s="340"/>
      <c r="BN509" s="342"/>
      <c r="BO509" s="343"/>
      <c r="BP509" s="340"/>
      <c r="BQ509" s="344"/>
      <c r="BR509" s="315">
        <f t="shared" si="194"/>
        <v>0</v>
      </c>
      <c r="BS509" s="344"/>
      <c r="BT509" s="344"/>
      <c r="BU509" s="344"/>
      <c r="BV509" s="344"/>
      <c r="BW509" s="315">
        <f t="shared" si="195"/>
        <v>0</v>
      </c>
      <c r="BX509" s="322"/>
      <c r="BY509" s="316"/>
    </row>
    <row r="510" spans="1:77" x14ac:dyDescent="0.25">
      <c r="A510" s="326"/>
      <c r="B510" s="307" t="str">
        <f t="shared" si="177"/>
        <v/>
      </c>
      <c r="C510" s="327"/>
      <c r="D510" s="307" t="str">
        <f t="shared" si="178"/>
        <v/>
      </c>
      <c r="E510" s="328"/>
      <c r="F510" s="329"/>
      <c r="G510" s="330" t="s">
        <v>86</v>
      </c>
      <c r="H510" s="308">
        <f t="shared" si="179"/>
        <v>0</v>
      </c>
      <c r="I510" s="323"/>
      <c r="J510" s="323"/>
      <c r="K510" s="309">
        <f t="shared" si="180"/>
        <v>0</v>
      </c>
      <c r="L510" s="328"/>
      <c r="M510" s="328"/>
      <c r="N510" s="328"/>
      <c r="O510" s="328"/>
      <c r="P510" s="331"/>
      <c r="Q510" s="331"/>
      <c r="R510" s="332"/>
      <c r="S510" s="333"/>
      <c r="T510" s="332"/>
      <c r="U510" s="333"/>
      <c r="V510" s="332"/>
      <c r="W510" s="333"/>
      <c r="X510" s="332"/>
      <c r="Y510" s="333"/>
      <c r="Z510" s="309">
        <f t="shared" si="181"/>
        <v>0</v>
      </c>
      <c r="AA510" s="310">
        <f t="shared" si="182"/>
        <v>0</v>
      </c>
      <c r="AB510" s="334"/>
      <c r="AC510" s="311">
        <f t="shared" si="175"/>
        <v>0</v>
      </c>
      <c r="AD510" s="312">
        <f t="shared" si="183"/>
        <v>0</v>
      </c>
      <c r="AE510" s="335"/>
      <c r="AF510" s="312">
        <f t="shared" si="184"/>
        <v>0</v>
      </c>
      <c r="AG510" s="326"/>
      <c r="AH510" s="313">
        <f t="shared" si="185"/>
        <v>0</v>
      </c>
      <c r="AI510" s="336"/>
      <c r="AJ510" s="313">
        <f t="shared" si="186"/>
        <v>0</v>
      </c>
      <c r="AK510" s="326"/>
      <c r="AL510" s="313">
        <f t="shared" si="187"/>
        <v>0</v>
      </c>
      <c r="AM510" s="345"/>
      <c r="AN510" s="313">
        <f t="shared" si="176"/>
        <v>0</v>
      </c>
      <c r="AO510" s="314">
        <f t="shared" si="188"/>
        <v>0</v>
      </c>
      <c r="AP510" s="315">
        <f>IF(OR(AND(B510="GRUP_A1",IF(IFERROR(MATCH(CONCATENATE("I",Tabel!$N$4),inst_performance,0),0)&gt;0,0,1)),B510="Grup_A5",B510="Grup_B1"),0,(AD510+AF510)*0.1)</f>
        <v>0</v>
      </c>
      <c r="AQ510" s="337"/>
      <c r="AR510" s="339"/>
      <c r="AS510" s="339"/>
      <c r="AT510" s="339"/>
      <c r="AU510" s="339"/>
      <c r="AV510" s="339"/>
      <c r="AW510" s="339"/>
      <c r="AX510" s="339"/>
      <c r="AY510" s="339"/>
      <c r="AZ510" s="339"/>
      <c r="BA510" s="339"/>
      <c r="BB510" s="339"/>
      <c r="BC510" s="339"/>
      <c r="BD510" s="339"/>
      <c r="BE510" s="339"/>
      <c r="BF510" s="339"/>
      <c r="BG510" s="315">
        <f t="shared" si="189"/>
        <v>0</v>
      </c>
      <c r="BH510" s="346">
        <f t="shared" si="190"/>
        <v>0</v>
      </c>
      <c r="BI510" s="315">
        <f t="shared" si="191"/>
        <v>0</v>
      </c>
      <c r="BJ510" s="341"/>
      <c r="BK510" s="315">
        <f t="shared" si="192"/>
        <v>0</v>
      </c>
      <c r="BL510" s="315">
        <f t="shared" si="193"/>
        <v>0</v>
      </c>
      <c r="BM510" s="340"/>
      <c r="BN510" s="342"/>
      <c r="BO510" s="343"/>
      <c r="BP510" s="340"/>
      <c r="BQ510" s="344"/>
      <c r="BR510" s="315">
        <f t="shared" si="194"/>
        <v>0</v>
      </c>
      <c r="BS510" s="344"/>
      <c r="BT510" s="344"/>
      <c r="BU510" s="344"/>
      <c r="BV510" s="344"/>
      <c r="BW510" s="315">
        <f t="shared" si="195"/>
        <v>0</v>
      </c>
      <c r="BX510" s="322"/>
      <c r="BY510" s="316"/>
    </row>
    <row r="511" spans="1:77" x14ac:dyDescent="0.25">
      <c r="A511" s="326"/>
      <c r="B511" s="307" t="str">
        <f t="shared" si="177"/>
        <v/>
      </c>
      <c r="C511" s="327"/>
      <c r="D511" s="307" t="str">
        <f t="shared" si="178"/>
        <v/>
      </c>
      <c r="E511" s="328"/>
      <c r="F511" s="329"/>
      <c r="G511" s="330" t="s">
        <v>86</v>
      </c>
      <c r="H511" s="308">
        <f t="shared" si="179"/>
        <v>0</v>
      </c>
      <c r="I511" s="323"/>
      <c r="J511" s="323"/>
      <c r="K511" s="309">
        <f t="shared" si="180"/>
        <v>0</v>
      </c>
      <c r="L511" s="328"/>
      <c r="M511" s="328"/>
      <c r="N511" s="328"/>
      <c r="O511" s="328"/>
      <c r="P511" s="331"/>
      <c r="Q511" s="331"/>
      <c r="R511" s="332"/>
      <c r="S511" s="333"/>
      <c r="T511" s="332"/>
      <c r="U511" s="333"/>
      <c r="V511" s="332"/>
      <c r="W511" s="333"/>
      <c r="X511" s="332"/>
      <c r="Y511" s="333"/>
      <c r="Z511" s="309">
        <f t="shared" si="181"/>
        <v>0</v>
      </c>
      <c r="AA511" s="310">
        <f t="shared" si="182"/>
        <v>0</v>
      </c>
      <c r="AB511" s="334"/>
      <c r="AC511" s="311">
        <f t="shared" si="175"/>
        <v>0</v>
      </c>
      <c r="AD511" s="312">
        <f t="shared" si="183"/>
        <v>0</v>
      </c>
      <c r="AE511" s="335"/>
      <c r="AF511" s="312">
        <f t="shared" si="184"/>
        <v>0</v>
      </c>
      <c r="AG511" s="326"/>
      <c r="AH511" s="313">
        <f t="shared" si="185"/>
        <v>0</v>
      </c>
      <c r="AI511" s="336"/>
      <c r="AJ511" s="313">
        <f t="shared" si="186"/>
        <v>0</v>
      </c>
      <c r="AK511" s="326"/>
      <c r="AL511" s="313">
        <f t="shared" si="187"/>
        <v>0</v>
      </c>
      <c r="AM511" s="345"/>
      <c r="AN511" s="313">
        <f t="shared" si="176"/>
        <v>0</v>
      </c>
      <c r="AO511" s="314">
        <f t="shared" si="188"/>
        <v>0</v>
      </c>
      <c r="AP511" s="315">
        <f>IF(OR(AND(B511="GRUP_A1",IF(IFERROR(MATCH(CONCATENATE("I",Tabel!$N$4),inst_performance,0),0)&gt;0,0,1)),B511="Grup_A5",B511="Grup_B1"),0,(AD511+AF511)*0.1)</f>
        <v>0</v>
      </c>
      <c r="AQ511" s="337"/>
      <c r="AR511" s="339"/>
      <c r="AS511" s="339"/>
      <c r="AT511" s="339"/>
      <c r="AU511" s="339"/>
      <c r="AV511" s="339"/>
      <c r="AW511" s="339"/>
      <c r="AX511" s="339"/>
      <c r="AY511" s="339"/>
      <c r="AZ511" s="339"/>
      <c r="BA511" s="339"/>
      <c r="BB511" s="339"/>
      <c r="BC511" s="339"/>
      <c r="BD511" s="339"/>
      <c r="BE511" s="339"/>
      <c r="BF511" s="339"/>
      <c r="BG511" s="315">
        <f t="shared" si="189"/>
        <v>0</v>
      </c>
      <c r="BH511" s="346">
        <f t="shared" si="190"/>
        <v>0</v>
      </c>
      <c r="BI511" s="315">
        <f t="shared" si="191"/>
        <v>0</v>
      </c>
      <c r="BJ511" s="341"/>
      <c r="BK511" s="315">
        <f t="shared" si="192"/>
        <v>0</v>
      </c>
      <c r="BL511" s="315">
        <f t="shared" si="193"/>
        <v>0</v>
      </c>
      <c r="BM511" s="340"/>
      <c r="BN511" s="342"/>
      <c r="BO511" s="343"/>
      <c r="BP511" s="340"/>
      <c r="BQ511" s="344"/>
      <c r="BR511" s="315">
        <f t="shared" si="194"/>
        <v>0</v>
      </c>
      <c r="BS511" s="344"/>
      <c r="BT511" s="344"/>
      <c r="BU511" s="344"/>
      <c r="BV511" s="344"/>
      <c r="BW511" s="315">
        <f t="shared" si="195"/>
        <v>0</v>
      </c>
      <c r="BX511" s="322"/>
      <c r="BY511" s="316"/>
    </row>
    <row r="512" spans="1:77" x14ac:dyDescent="0.25">
      <c r="A512" s="326"/>
      <c r="B512" s="307" t="str">
        <f t="shared" si="177"/>
        <v/>
      </c>
      <c r="C512" s="327"/>
      <c r="D512" s="307" t="str">
        <f t="shared" si="178"/>
        <v/>
      </c>
      <c r="E512" s="328"/>
      <c r="F512" s="329"/>
      <c r="G512" s="330" t="s">
        <v>86</v>
      </c>
      <c r="H512" s="308">
        <f t="shared" si="179"/>
        <v>0</v>
      </c>
      <c r="I512" s="323"/>
      <c r="J512" s="323"/>
      <c r="K512" s="309">
        <f t="shared" si="180"/>
        <v>0</v>
      </c>
      <c r="L512" s="328"/>
      <c r="M512" s="328"/>
      <c r="N512" s="328"/>
      <c r="O512" s="328"/>
      <c r="P512" s="331"/>
      <c r="Q512" s="331"/>
      <c r="R512" s="332"/>
      <c r="S512" s="333"/>
      <c r="T512" s="332"/>
      <c r="U512" s="333"/>
      <c r="V512" s="332"/>
      <c r="W512" s="333"/>
      <c r="X512" s="332"/>
      <c r="Y512" s="333"/>
      <c r="Z512" s="309">
        <f t="shared" si="181"/>
        <v>0</v>
      </c>
      <c r="AA512" s="310">
        <f t="shared" si="182"/>
        <v>0</v>
      </c>
      <c r="AB512" s="334"/>
      <c r="AC512" s="311">
        <f t="shared" si="175"/>
        <v>0</v>
      </c>
      <c r="AD512" s="312">
        <f t="shared" si="183"/>
        <v>0</v>
      </c>
      <c r="AE512" s="335"/>
      <c r="AF512" s="312">
        <f t="shared" si="184"/>
        <v>0</v>
      </c>
      <c r="AG512" s="326"/>
      <c r="AH512" s="313">
        <f t="shared" si="185"/>
        <v>0</v>
      </c>
      <c r="AI512" s="336"/>
      <c r="AJ512" s="313">
        <f t="shared" si="186"/>
        <v>0</v>
      </c>
      <c r="AK512" s="326"/>
      <c r="AL512" s="313">
        <f t="shared" si="187"/>
        <v>0</v>
      </c>
      <c r="AM512" s="345"/>
      <c r="AN512" s="313">
        <f t="shared" si="176"/>
        <v>0</v>
      </c>
      <c r="AO512" s="314">
        <f t="shared" si="188"/>
        <v>0</v>
      </c>
      <c r="AP512" s="315">
        <f>IF(OR(AND(B512="GRUP_A1",IF(IFERROR(MATCH(CONCATENATE("I",Tabel!$N$4),inst_performance,0),0)&gt;0,0,1)),B512="Grup_A5",B512="Grup_B1"),0,(AD512+AF512)*0.1)</f>
        <v>0</v>
      </c>
      <c r="AQ512" s="337"/>
      <c r="AR512" s="339"/>
      <c r="AS512" s="339"/>
      <c r="AT512" s="339"/>
      <c r="AU512" s="339"/>
      <c r="AV512" s="339"/>
      <c r="AW512" s="339"/>
      <c r="AX512" s="339"/>
      <c r="AY512" s="339"/>
      <c r="AZ512" s="339"/>
      <c r="BA512" s="339"/>
      <c r="BB512" s="339"/>
      <c r="BC512" s="339"/>
      <c r="BD512" s="339"/>
      <c r="BE512" s="339"/>
      <c r="BF512" s="339"/>
      <c r="BG512" s="315">
        <f t="shared" si="189"/>
        <v>0</v>
      </c>
      <c r="BH512" s="346">
        <f t="shared" si="190"/>
        <v>0</v>
      </c>
      <c r="BI512" s="315">
        <f t="shared" si="191"/>
        <v>0</v>
      </c>
      <c r="BJ512" s="341"/>
      <c r="BK512" s="315">
        <f t="shared" si="192"/>
        <v>0</v>
      </c>
      <c r="BL512" s="315">
        <f t="shared" si="193"/>
        <v>0</v>
      </c>
      <c r="BM512" s="340"/>
      <c r="BN512" s="342"/>
      <c r="BO512" s="343"/>
      <c r="BP512" s="340"/>
      <c r="BQ512" s="344"/>
      <c r="BR512" s="315">
        <f t="shared" si="194"/>
        <v>0</v>
      </c>
      <c r="BS512" s="344"/>
      <c r="BT512" s="344"/>
      <c r="BU512" s="344"/>
      <c r="BV512" s="344"/>
      <c r="BW512" s="315">
        <f t="shared" si="195"/>
        <v>0</v>
      </c>
      <c r="BX512" s="322"/>
      <c r="BY512" s="316"/>
    </row>
    <row r="513" spans="1:77" x14ac:dyDescent="0.25">
      <c r="A513" s="326"/>
      <c r="B513" s="307" t="str">
        <f t="shared" si="177"/>
        <v/>
      </c>
      <c r="C513" s="327"/>
      <c r="D513" s="307" t="str">
        <f t="shared" si="178"/>
        <v/>
      </c>
      <c r="E513" s="328"/>
      <c r="F513" s="329"/>
      <c r="G513" s="330" t="s">
        <v>86</v>
      </c>
      <c r="H513" s="308">
        <f t="shared" si="179"/>
        <v>0</v>
      </c>
      <c r="I513" s="323"/>
      <c r="J513" s="323"/>
      <c r="K513" s="309">
        <f t="shared" si="180"/>
        <v>0</v>
      </c>
      <c r="L513" s="328"/>
      <c r="M513" s="328"/>
      <c r="N513" s="328"/>
      <c r="O513" s="328"/>
      <c r="P513" s="331"/>
      <c r="Q513" s="331"/>
      <c r="R513" s="332"/>
      <c r="S513" s="333"/>
      <c r="T513" s="332"/>
      <c r="U513" s="333"/>
      <c r="V513" s="332"/>
      <c r="W513" s="333"/>
      <c r="X513" s="332"/>
      <c r="Y513" s="333"/>
      <c r="Z513" s="309">
        <f t="shared" si="181"/>
        <v>0</v>
      </c>
      <c r="AA513" s="310">
        <f t="shared" si="182"/>
        <v>0</v>
      </c>
      <c r="AB513" s="334"/>
      <c r="AC513" s="311">
        <f t="shared" si="175"/>
        <v>0</v>
      </c>
      <c r="AD513" s="312">
        <f t="shared" si="183"/>
        <v>0</v>
      </c>
      <c r="AE513" s="335"/>
      <c r="AF513" s="312">
        <f t="shared" si="184"/>
        <v>0</v>
      </c>
      <c r="AG513" s="326"/>
      <c r="AH513" s="313">
        <f t="shared" si="185"/>
        <v>0</v>
      </c>
      <c r="AI513" s="336"/>
      <c r="AJ513" s="313">
        <f t="shared" si="186"/>
        <v>0</v>
      </c>
      <c r="AK513" s="326"/>
      <c r="AL513" s="313">
        <f t="shared" si="187"/>
        <v>0</v>
      </c>
      <c r="AM513" s="345"/>
      <c r="AN513" s="313">
        <f t="shared" si="176"/>
        <v>0</v>
      </c>
      <c r="AO513" s="314">
        <f t="shared" si="188"/>
        <v>0</v>
      </c>
      <c r="AP513" s="315">
        <f>IF(OR(AND(B513="GRUP_A1",IF(IFERROR(MATCH(CONCATENATE("I",Tabel!$N$4),inst_performance,0),0)&gt;0,0,1)),B513="Grup_A5",B513="Grup_B1"),0,(AD513+AF513)*0.1)</f>
        <v>0</v>
      </c>
      <c r="AQ513" s="337"/>
      <c r="AR513" s="339"/>
      <c r="AS513" s="339"/>
      <c r="AT513" s="339"/>
      <c r="AU513" s="339"/>
      <c r="AV513" s="339"/>
      <c r="AW513" s="339"/>
      <c r="AX513" s="339"/>
      <c r="AY513" s="339"/>
      <c r="AZ513" s="339"/>
      <c r="BA513" s="339"/>
      <c r="BB513" s="339"/>
      <c r="BC513" s="339"/>
      <c r="BD513" s="339"/>
      <c r="BE513" s="339"/>
      <c r="BF513" s="339"/>
      <c r="BG513" s="315">
        <f t="shared" si="189"/>
        <v>0</v>
      </c>
      <c r="BH513" s="346">
        <f t="shared" si="190"/>
        <v>0</v>
      </c>
      <c r="BI513" s="315">
        <f t="shared" si="191"/>
        <v>0</v>
      </c>
      <c r="BJ513" s="341"/>
      <c r="BK513" s="315">
        <f t="shared" si="192"/>
        <v>0</v>
      </c>
      <c r="BL513" s="315">
        <f t="shared" si="193"/>
        <v>0</v>
      </c>
      <c r="BM513" s="340"/>
      <c r="BN513" s="342"/>
      <c r="BO513" s="343"/>
      <c r="BP513" s="340"/>
      <c r="BQ513" s="344"/>
      <c r="BR513" s="315">
        <f t="shared" si="194"/>
        <v>0</v>
      </c>
      <c r="BS513" s="344"/>
      <c r="BT513" s="344"/>
      <c r="BU513" s="344"/>
      <c r="BV513" s="344"/>
      <c r="BW513" s="315">
        <f t="shared" si="195"/>
        <v>0</v>
      </c>
      <c r="BX513" s="322"/>
      <c r="BY513" s="316"/>
    </row>
    <row r="514" spans="1:77" x14ac:dyDescent="0.25">
      <c r="A514" s="326"/>
      <c r="B514" s="307" t="str">
        <f t="shared" si="177"/>
        <v/>
      </c>
      <c r="C514" s="327"/>
      <c r="D514" s="307" t="str">
        <f t="shared" si="178"/>
        <v/>
      </c>
      <c r="E514" s="328"/>
      <c r="F514" s="329"/>
      <c r="G514" s="330" t="s">
        <v>86</v>
      </c>
      <c r="H514" s="308">
        <f t="shared" si="179"/>
        <v>0</v>
      </c>
      <c r="I514" s="323"/>
      <c r="J514" s="323"/>
      <c r="K514" s="309">
        <f t="shared" si="180"/>
        <v>0</v>
      </c>
      <c r="L514" s="328"/>
      <c r="M514" s="328"/>
      <c r="N514" s="328"/>
      <c r="O514" s="328"/>
      <c r="P514" s="331"/>
      <c r="Q514" s="331"/>
      <c r="R514" s="332"/>
      <c r="S514" s="333"/>
      <c r="T514" s="332"/>
      <c r="U514" s="333"/>
      <c r="V514" s="332"/>
      <c r="W514" s="333"/>
      <c r="X514" s="332"/>
      <c r="Y514" s="333"/>
      <c r="Z514" s="309">
        <f t="shared" si="181"/>
        <v>0</v>
      </c>
      <c r="AA514" s="310">
        <f t="shared" si="182"/>
        <v>0</v>
      </c>
      <c r="AB514" s="334"/>
      <c r="AC514" s="311">
        <f t="shared" si="175"/>
        <v>0</v>
      </c>
      <c r="AD514" s="312">
        <f t="shared" si="183"/>
        <v>0</v>
      </c>
      <c r="AE514" s="335"/>
      <c r="AF514" s="312">
        <f t="shared" si="184"/>
        <v>0</v>
      </c>
      <c r="AG514" s="326"/>
      <c r="AH514" s="313">
        <f t="shared" si="185"/>
        <v>0</v>
      </c>
      <c r="AI514" s="336"/>
      <c r="AJ514" s="313">
        <f t="shared" si="186"/>
        <v>0</v>
      </c>
      <c r="AK514" s="326"/>
      <c r="AL514" s="313">
        <f t="shared" si="187"/>
        <v>0</v>
      </c>
      <c r="AM514" s="345"/>
      <c r="AN514" s="313">
        <f t="shared" si="176"/>
        <v>0</v>
      </c>
      <c r="AO514" s="314">
        <f t="shared" si="188"/>
        <v>0</v>
      </c>
      <c r="AP514" s="315">
        <f>IF(OR(AND(B514="GRUP_A1",IF(IFERROR(MATCH(CONCATENATE("I",Tabel!$N$4),inst_performance,0),0)&gt;0,0,1)),B514="Grup_A5",B514="Grup_B1"),0,(AD514+AF514)*0.1)</f>
        <v>0</v>
      </c>
      <c r="AQ514" s="337"/>
      <c r="AR514" s="339"/>
      <c r="AS514" s="339"/>
      <c r="AT514" s="339"/>
      <c r="AU514" s="339"/>
      <c r="AV514" s="339"/>
      <c r="AW514" s="339"/>
      <c r="AX514" s="339"/>
      <c r="AY514" s="339"/>
      <c r="AZ514" s="339"/>
      <c r="BA514" s="339"/>
      <c r="BB514" s="339"/>
      <c r="BC514" s="339"/>
      <c r="BD514" s="339"/>
      <c r="BE514" s="339"/>
      <c r="BF514" s="339"/>
      <c r="BG514" s="315">
        <f t="shared" si="189"/>
        <v>0</v>
      </c>
      <c r="BH514" s="346">
        <f t="shared" si="190"/>
        <v>0</v>
      </c>
      <c r="BI514" s="315">
        <f t="shared" si="191"/>
        <v>0</v>
      </c>
      <c r="BJ514" s="341"/>
      <c r="BK514" s="315">
        <f t="shared" si="192"/>
        <v>0</v>
      </c>
      <c r="BL514" s="315">
        <f t="shared" si="193"/>
        <v>0</v>
      </c>
      <c r="BM514" s="340"/>
      <c r="BN514" s="342"/>
      <c r="BO514" s="343"/>
      <c r="BP514" s="340"/>
      <c r="BQ514" s="344"/>
      <c r="BR514" s="315">
        <f t="shared" si="194"/>
        <v>0</v>
      </c>
      <c r="BS514" s="344"/>
      <c r="BT514" s="344"/>
      <c r="BU514" s="344"/>
      <c r="BV514" s="344"/>
      <c r="BW514" s="315">
        <f t="shared" si="195"/>
        <v>0</v>
      </c>
      <c r="BX514" s="322"/>
      <c r="BY514" s="316"/>
    </row>
    <row r="515" spans="1:77" x14ac:dyDescent="0.25">
      <c r="A515" s="326"/>
      <c r="B515" s="307" t="str">
        <f t="shared" si="177"/>
        <v/>
      </c>
      <c r="C515" s="327"/>
      <c r="D515" s="307" t="str">
        <f t="shared" si="178"/>
        <v/>
      </c>
      <c r="E515" s="328"/>
      <c r="F515" s="329"/>
      <c r="G515" s="330" t="s">
        <v>86</v>
      </c>
      <c r="H515" s="308">
        <f t="shared" si="179"/>
        <v>0</v>
      </c>
      <c r="I515" s="323"/>
      <c r="J515" s="323"/>
      <c r="K515" s="309">
        <f t="shared" si="180"/>
        <v>0</v>
      </c>
      <c r="L515" s="328"/>
      <c r="M515" s="328"/>
      <c r="N515" s="328"/>
      <c r="O515" s="328"/>
      <c r="P515" s="331"/>
      <c r="Q515" s="331"/>
      <c r="R515" s="332"/>
      <c r="S515" s="333"/>
      <c r="T515" s="332"/>
      <c r="U515" s="333"/>
      <c r="V515" s="332"/>
      <c r="W515" s="333"/>
      <c r="X515" s="332"/>
      <c r="Y515" s="333"/>
      <c r="Z515" s="309">
        <f t="shared" si="181"/>
        <v>0</v>
      </c>
      <c r="AA515" s="310">
        <f t="shared" si="182"/>
        <v>0</v>
      </c>
      <c r="AB515" s="334"/>
      <c r="AC515" s="311">
        <f t="shared" si="175"/>
        <v>0</v>
      </c>
      <c r="AD515" s="312">
        <f t="shared" si="183"/>
        <v>0</v>
      </c>
      <c r="AE515" s="335"/>
      <c r="AF515" s="312">
        <f t="shared" si="184"/>
        <v>0</v>
      </c>
      <c r="AG515" s="326"/>
      <c r="AH515" s="313">
        <f t="shared" si="185"/>
        <v>0</v>
      </c>
      <c r="AI515" s="336"/>
      <c r="AJ515" s="313">
        <f t="shared" si="186"/>
        <v>0</v>
      </c>
      <c r="AK515" s="326"/>
      <c r="AL515" s="313">
        <f t="shared" si="187"/>
        <v>0</v>
      </c>
      <c r="AM515" s="345"/>
      <c r="AN515" s="313">
        <f t="shared" si="176"/>
        <v>0</v>
      </c>
      <c r="AO515" s="314">
        <f t="shared" si="188"/>
        <v>0</v>
      </c>
      <c r="AP515" s="315">
        <f>IF(OR(AND(B515="GRUP_A1",IF(IFERROR(MATCH(CONCATENATE("I",Tabel!$N$4),inst_performance,0),0)&gt;0,0,1)),B515="Grup_A5",B515="Grup_B1"),0,(AD515+AF515)*0.1)</f>
        <v>0</v>
      </c>
      <c r="AQ515" s="337"/>
      <c r="AR515" s="339"/>
      <c r="AS515" s="339"/>
      <c r="AT515" s="339"/>
      <c r="AU515" s="339"/>
      <c r="AV515" s="339"/>
      <c r="AW515" s="339"/>
      <c r="AX515" s="339"/>
      <c r="AY515" s="339"/>
      <c r="AZ515" s="339"/>
      <c r="BA515" s="339"/>
      <c r="BB515" s="339"/>
      <c r="BC515" s="339"/>
      <c r="BD515" s="339"/>
      <c r="BE515" s="339"/>
      <c r="BF515" s="339"/>
      <c r="BG515" s="315">
        <f t="shared" si="189"/>
        <v>0</v>
      </c>
      <c r="BH515" s="346">
        <f t="shared" si="190"/>
        <v>0</v>
      </c>
      <c r="BI515" s="315">
        <f t="shared" si="191"/>
        <v>0</v>
      </c>
      <c r="BJ515" s="341"/>
      <c r="BK515" s="315">
        <f t="shared" si="192"/>
        <v>0</v>
      </c>
      <c r="BL515" s="315">
        <f t="shared" si="193"/>
        <v>0</v>
      </c>
      <c r="BM515" s="340"/>
      <c r="BN515" s="342"/>
      <c r="BO515" s="343"/>
      <c r="BP515" s="340"/>
      <c r="BQ515" s="344"/>
      <c r="BR515" s="315">
        <f t="shared" si="194"/>
        <v>0</v>
      </c>
      <c r="BS515" s="344"/>
      <c r="BT515" s="344"/>
      <c r="BU515" s="344"/>
      <c r="BV515" s="344"/>
      <c r="BW515" s="315">
        <f t="shared" si="195"/>
        <v>0</v>
      </c>
      <c r="BX515" s="322"/>
      <c r="BY515" s="316"/>
    </row>
    <row r="516" spans="1:77" x14ac:dyDescent="0.25">
      <c r="A516" s="326"/>
      <c r="B516" s="307" t="str">
        <f t="shared" si="177"/>
        <v/>
      </c>
      <c r="C516" s="327"/>
      <c r="D516" s="307" t="str">
        <f t="shared" si="178"/>
        <v/>
      </c>
      <c r="E516" s="328"/>
      <c r="F516" s="329"/>
      <c r="G516" s="330" t="s">
        <v>86</v>
      </c>
      <c r="H516" s="308">
        <f t="shared" si="179"/>
        <v>0</v>
      </c>
      <c r="I516" s="323"/>
      <c r="J516" s="323"/>
      <c r="K516" s="309">
        <f t="shared" si="180"/>
        <v>0</v>
      </c>
      <c r="L516" s="328"/>
      <c r="M516" s="328"/>
      <c r="N516" s="328"/>
      <c r="O516" s="328"/>
      <c r="P516" s="331"/>
      <c r="Q516" s="331"/>
      <c r="R516" s="332"/>
      <c r="S516" s="333"/>
      <c r="T516" s="332"/>
      <c r="U516" s="333"/>
      <c r="V516" s="332"/>
      <c r="W516" s="333"/>
      <c r="X516" s="332"/>
      <c r="Y516" s="333"/>
      <c r="Z516" s="309">
        <f t="shared" si="181"/>
        <v>0</v>
      </c>
      <c r="AA516" s="310">
        <f t="shared" si="182"/>
        <v>0</v>
      </c>
      <c r="AB516" s="334"/>
      <c r="AC516" s="311">
        <f t="shared" si="175"/>
        <v>0</v>
      </c>
      <c r="AD516" s="312">
        <f t="shared" si="183"/>
        <v>0</v>
      </c>
      <c r="AE516" s="335"/>
      <c r="AF516" s="312">
        <f t="shared" si="184"/>
        <v>0</v>
      </c>
      <c r="AG516" s="326"/>
      <c r="AH516" s="313">
        <f t="shared" si="185"/>
        <v>0</v>
      </c>
      <c r="AI516" s="336"/>
      <c r="AJ516" s="313">
        <f t="shared" si="186"/>
        <v>0</v>
      </c>
      <c r="AK516" s="326"/>
      <c r="AL516" s="313">
        <f t="shared" si="187"/>
        <v>0</v>
      </c>
      <c r="AM516" s="345"/>
      <c r="AN516" s="313">
        <f t="shared" si="176"/>
        <v>0</v>
      </c>
      <c r="AO516" s="314">
        <f t="shared" si="188"/>
        <v>0</v>
      </c>
      <c r="AP516" s="315">
        <f>IF(OR(AND(B516="GRUP_A1",IF(IFERROR(MATCH(CONCATENATE("I",Tabel!$N$4),inst_performance,0),0)&gt;0,0,1)),B516="Grup_A5",B516="Grup_B1"),0,(AD516+AF516)*0.1)</f>
        <v>0</v>
      </c>
      <c r="AQ516" s="337"/>
      <c r="AR516" s="339"/>
      <c r="AS516" s="339"/>
      <c r="AT516" s="339"/>
      <c r="AU516" s="339"/>
      <c r="AV516" s="339"/>
      <c r="AW516" s="339"/>
      <c r="AX516" s="339"/>
      <c r="AY516" s="339"/>
      <c r="AZ516" s="339"/>
      <c r="BA516" s="339"/>
      <c r="BB516" s="339"/>
      <c r="BC516" s="339"/>
      <c r="BD516" s="339"/>
      <c r="BE516" s="339"/>
      <c r="BF516" s="339"/>
      <c r="BG516" s="315">
        <f t="shared" si="189"/>
        <v>0</v>
      </c>
      <c r="BH516" s="346">
        <f t="shared" si="190"/>
        <v>0</v>
      </c>
      <c r="BI516" s="315">
        <f t="shared" si="191"/>
        <v>0</v>
      </c>
      <c r="BJ516" s="341"/>
      <c r="BK516" s="315">
        <f t="shared" si="192"/>
        <v>0</v>
      </c>
      <c r="BL516" s="315">
        <f t="shared" si="193"/>
        <v>0</v>
      </c>
      <c r="BM516" s="340"/>
      <c r="BN516" s="342"/>
      <c r="BO516" s="343"/>
      <c r="BP516" s="340"/>
      <c r="BQ516" s="344"/>
      <c r="BR516" s="315">
        <f t="shared" si="194"/>
        <v>0</v>
      </c>
      <c r="BS516" s="344"/>
      <c r="BT516" s="344"/>
      <c r="BU516" s="344"/>
      <c r="BV516" s="344"/>
      <c r="BW516" s="315">
        <f t="shared" si="195"/>
        <v>0</v>
      </c>
      <c r="BX516" s="322"/>
      <c r="BY516" s="316"/>
    </row>
    <row r="517" spans="1:77" x14ac:dyDescent="0.25">
      <c r="A517" s="326"/>
      <c r="B517" s="307" t="str">
        <f t="shared" si="177"/>
        <v/>
      </c>
      <c r="C517" s="327"/>
      <c r="D517" s="307" t="str">
        <f t="shared" si="178"/>
        <v/>
      </c>
      <c r="E517" s="328"/>
      <c r="F517" s="329"/>
      <c r="G517" s="330" t="s">
        <v>86</v>
      </c>
      <c r="H517" s="308">
        <f t="shared" si="179"/>
        <v>0</v>
      </c>
      <c r="I517" s="323"/>
      <c r="J517" s="323"/>
      <c r="K517" s="309">
        <f t="shared" si="180"/>
        <v>0</v>
      </c>
      <c r="L517" s="328"/>
      <c r="M517" s="328"/>
      <c r="N517" s="328"/>
      <c r="O517" s="328"/>
      <c r="P517" s="331"/>
      <c r="Q517" s="331"/>
      <c r="R517" s="332"/>
      <c r="S517" s="333"/>
      <c r="T517" s="332"/>
      <c r="U517" s="333"/>
      <c r="V517" s="332"/>
      <c r="W517" s="333"/>
      <c r="X517" s="332"/>
      <c r="Y517" s="333"/>
      <c r="Z517" s="309">
        <f t="shared" si="181"/>
        <v>0</v>
      </c>
      <c r="AA517" s="310">
        <f t="shared" si="182"/>
        <v>0</v>
      </c>
      <c r="AB517" s="334"/>
      <c r="AC517" s="311">
        <f t="shared" si="175"/>
        <v>0</v>
      </c>
      <c r="AD517" s="312">
        <f t="shared" si="183"/>
        <v>0</v>
      </c>
      <c r="AE517" s="335"/>
      <c r="AF517" s="312">
        <f t="shared" si="184"/>
        <v>0</v>
      </c>
      <c r="AG517" s="326"/>
      <c r="AH517" s="313">
        <f t="shared" si="185"/>
        <v>0</v>
      </c>
      <c r="AI517" s="336"/>
      <c r="AJ517" s="313">
        <f t="shared" si="186"/>
        <v>0</v>
      </c>
      <c r="AK517" s="326"/>
      <c r="AL517" s="313">
        <f t="shared" si="187"/>
        <v>0</v>
      </c>
      <c r="AM517" s="345"/>
      <c r="AN517" s="313">
        <f t="shared" si="176"/>
        <v>0</v>
      </c>
      <c r="AO517" s="314">
        <f t="shared" si="188"/>
        <v>0</v>
      </c>
      <c r="AP517" s="315">
        <f>IF(OR(AND(B517="GRUP_A1",IF(IFERROR(MATCH(CONCATENATE("I",Tabel!$N$4),inst_performance,0),0)&gt;0,0,1)),B517="Grup_A5",B517="Grup_B1"),0,(AD517+AF517)*0.1)</f>
        <v>0</v>
      </c>
      <c r="AQ517" s="337"/>
      <c r="AR517" s="339"/>
      <c r="AS517" s="339"/>
      <c r="AT517" s="339"/>
      <c r="AU517" s="339"/>
      <c r="AV517" s="339"/>
      <c r="AW517" s="339"/>
      <c r="AX517" s="339"/>
      <c r="AY517" s="339"/>
      <c r="AZ517" s="339"/>
      <c r="BA517" s="339"/>
      <c r="BB517" s="339"/>
      <c r="BC517" s="339"/>
      <c r="BD517" s="339"/>
      <c r="BE517" s="339"/>
      <c r="BF517" s="339"/>
      <c r="BG517" s="315">
        <f t="shared" si="189"/>
        <v>0</v>
      </c>
      <c r="BH517" s="346">
        <f t="shared" si="190"/>
        <v>0</v>
      </c>
      <c r="BI517" s="315">
        <f t="shared" si="191"/>
        <v>0</v>
      </c>
      <c r="BJ517" s="341"/>
      <c r="BK517" s="315">
        <f t="shared" si="192"/>
        <v>0</v>
      </c>
      <c r="BL517" s="315">
        <f t="shared" si="193"/>
        <v>0</v>
      </c>
      <c r="BM517" s="340"/>
      <c r="BN517" s="342"/>
      <c r="BO517" s="343"/>
      <c r="BP517" s="340"/>
      <c r="BQ517" s="344"/>
      <c r="BR517" s="315">
        <f t="shared" si="194"/>
        <v>0</v>
      </c>
      <c r="BS517" s="344"/>
      <c r="BT517" s="344"/>
      <c r="BU517" s="344"/>
      <c r="BV517" s="344"/>
      <c r="BW517" s="315">
        <f t="shared" si="195"/>
        <v>0</v>
      </c>
      <c r="BX517" s="322"/>
      <c r="BY517" s="316"/>
    </row>
    <row r="518" spans="1:77" x14ac:dyDescent="0.25">
      <c r="A518" s="326"/>
      <c r="B518" s="307" t="str">
        <f t="shared" si="177"/>
        <v/>
      </c>
      <c r="C518" s="327"/>
      <c r="D518" s="307" t="str">
        <f t="shared" si="178"/>
        <v/>
      </c>
      <c r="E518" s="328"/>
      <c r="F518" s="329"/>
      <c r="G518" s="330" t="s">
        <v>86</v>
      </c>
      <c r="H518" s="308">
        <f t="shared" si="179"/>
        <v>0</v>
      </c>
      <c r="I518" s="323"/>
      <c r="J518" s="323"/>
      <c r="K518" s="309">
        <f t="shared" si="180"/>
        <v>0</v>
      </c>
      <c r="L518" s="328"/>
      <c r="M518" s="328"/>
      <c r="N518" s="328"/>
      <c r="O518" s="328"/>
      <c r="P518" s="331"/>
      <c r="Q518" s="331"/>
      <c r="R518" s="332"/>
      <c r="S518" s="333"/>
      <c r="T518" s="332"/>
      <c r="U518" s="333"/>
      <c r="V518" s="332"/>
      <c r="W518" s="333"/>
      <c r="X518" s="332"/>
      <c r="Y518" s="333"/>
      <c r="Z518" s="309">
        <f t="shared" si="181"/>
        <v>0</v>
      </c>
      <c r="AA518" s="310">
        <f t="shared" si="182"/>
        <v>0</v>
      </c>
      <c r="AB518" s="334"/>
      <c r="AC518" s="311">
        <f t="shared" si="175"/>
        <v>0</v>
      </c>
      <c r="AD518" s="312">
        <f t="shared" si="183"/>
        <v>0</v>
      </c>
      <c r="AE518" s="335"/>
      <c r="AF518" s="312">
        <f t="shared" si="184"/>
        <v>0</v>
      </c>
      <c r="AG518" s="326"/>
      <c r="AH518" s="313">
        <f t="shared" si="185"/>
        <v>0</v>
      </c>
      <c r="AI518" s="336"/>
      <c r="AJ518" s="313">
        <f t="shared" si="186"/>
        <v>0</v>
      </c>
      <c r="AK518" s="326"/>
      <c r="AL518" s="313">
        <f t="shared" si="187"/>
        <v>0</v>
      </c>
      <c r="AM518" s="345"/>
      <c r="AN518" s="313">
        <f t="shared" si="176"/>
        <v>0</v>
      </c>
      <c r="AO518" s="314">
        <f t="shared" si="188"/>
        <v>0</v>
      </c>
      <c r="AP518" s="315">
        <f>IF(OR(AND(B518="GRUP_A1",IF(IFERROR(MATCH(CONCATENATE("I",Tabel!$N$4),inst_performance,0),0)&gt;0,0,1)),B518="Grup_A5",B518="Grup_B1"),0,(AD518+AF518)*0.1)</f>
        <v>0</v>
      </c>
      <c r="AQ518" s="337"/>
      <c r="AR518" s="339"/>
      <c r="AS518" s="339"/>
      <c r="AT518" s="339"/>
      <c r="AU518" s="339"/>
      <c r="AV518" s="339"/>
      <c r="AW518" s="339"/>
      <c r="AX518" s="339"/>
      <c r="AY518" s="339"/>
      <c r="AZ518" s="339"/>
      <c r="BA518" s="339"/>
      <c r="BB518" s="339"/>
      <c r="BC518" s="339"/>
      <c r="BD518" s="339"/>
      <c r="BE518" s="339"/>
      <c r="BF518" s="339"/>
      <c r="BG518" s="315">
        <f t="shared" si="189"/>
        <v>0</v>
      </c>
      <c r="BH518" s="346">
        <f t="shared" si="190"/>
        <v>0</v>
      </c>
      <c r="BI518" s="315">
        <f t="shared" si="191"/>
        <v>0</v>
      </c>
      <c r="BJ518" s="341"/>
      <c r="BK518" s="315">
        <f t="shared" si="192"/>
        <v>0</v>
      </c>
      <c r="BL518" s="315">
        <f t="shared" si="193"/>
        <v>0</v>
      </c>
      <c r="BM518" s="340"/>
      <c r="BN518" s="342"/>
      <c r="BO518" s="343"/>
      <c r="BP518" s="340"/>
      <c r="BQ518" s="344"/>
      <c r="BR518" s="315">
        <f t="shared" si="194"/>
        <v>0</v>
      </c>
      <c r="BS518" s="344"/>
      <c r="BT518" s="344"/>
      <c r="BU518" s="344"/>
      <c r="BV518" s="344"/>
      <c r="BW518" s="315">
        <f t="shared" si="195"/>
        <v>0</v>
      </c>
      <c r="BX518" s="322"/>
      <c r="BY518" s="316"/>
    </row>
    <row r="519" spans="1:77" x14ac:dyDescent="0.25">
      <c r="A519" s="326"/>
      <c r="B519" s="307" t="str">
        <f t="shared" si="177"/>
        <v/>
      </c>
      <c r="C519" s="327"/>
      <c r="D519" s="307" t="str">
        <f t="shared" si="178"/>
        <v/>
      </c>
      <c r="E519" s="328"/>
      <c r="F519" s="329"/>
      <c r="G519" s="330" t="s">
        <v>86</v>
      </c>
      <c r="H519" s="308">
        <f t="shared" si="179"/>
        <v>0</v>
      </c>
      <c r="I519" s="323"/>
      <c r="J519" s="323"/>
      <c r="K519" s="309">
        <f t="shared" si="180"/>
        <v>0</v>
      </c>
      <c r="L519" s="328"/>
      <c r="M519" s="328"/>
      <c r="N519" s="328"/>
      <c r="O519" s="328"/>
      <c r="P519" s="331"/>
      <c r="Q519" s="331"/>
      <c r="R519" s="332"/>
      <c r="S519" s="333"/>
      <c r="T519" s="332"/>
      <c r="U519" s="333"/>
      <c r="V519" s="332"/>
      <c r="W519" s="333"/>
      <c r="X519" s="332"/>
      <c r="Y519" s="333"/>
      <c r="Z519" s="309">
        <f t="shared" si="181"/>
        <v>0</v>
      </c>
      <c r="AA519" s="310">
        <f t="shared" si="182"/>
        <v>0</v>
      </c>
      <c r="AB519" s="334"/>
      <c r="AC519" s="311">
        <f t="shared" si="175"/>
        <v>0</v>
      </c>
      <c r="AD519" s="312">
        <f t="shared" si="183"/>
        <v>0</v>
      </c>
      <c r="AE519" s="335"/>
      <c r="AF519" s="312">
        <f t="shared" si="184"/>
        <v>0</v>
      </c>
      <c r="AG519" s="326"/>
      <c r="AH519" s="313">
        <f t="shared" si="185"/>
        <v>0</v>
      </c>
      <c r="AI519" s="336"/>
      <c r="AJ519" s="313">
        <f t="shared" si="186"/>
        <v>0</v>
      </c>
      <c r="AK519" s="326"/>
      <c r="AL519" s="313">
        <f t="shared" si="187"/>
        <v>0</v>
      </c>
      <c r="AM519" s="345"/>
      <c r="AN519" s="313">
        <f t="shared" si="176"/>
        <v>0</v>
      </c>
      <c r="AO519" s="314">
        <f t="shared" si="188"/>
        <v>0</v>
      </c>
      <c r="AP519" s="315">
        <f>IF(OR(AND(B519="GRUP_A1",IF(IFERROR(MATCH(CONCATENATE("I",Tabel!$N$4),inst_performance,0),0)&gt;0,0,1)),B519="Grup_A5",B519="Grup_B1"),0,(AD519+AF519)*0.1)</f>
        <v>0</v>
      </c>
      <c r="AQ519" s="337"/>
      <c r="AR519" s="339"/>
      <c r="AS519" s="339"/>
      <c r="AT519" s="339"/>
      <c r="AU519" s="339"/>
      <c r="AV519" s="339"/>
      <c r="AW519" s="339"/>
      <c r="AX519" s="339"/>
      <c r="AY519" s="339"/>
      <c r="AZ519" s="339"/>
      <c r="BA519" s="339"/>
      <c r="BB519" s="339"/>
      <c r="BC519" s="339"/>
      <c r="BD519" s="339"/>
      <c r="BE519" s="339"/>
      <c r="BF519" s="339"/>
      <c r="BG519" s="315">
        <f t="shared" si="189"/>
        <v>0</v>
      </c>
      <c r="BH519" s="346">
        <f t="shared" si="190"/>
        <v>0</v>
      </c>
      <c r="BI519" s="315">
        <f t="shared" si="191"/>
        <v>0</v>
      </c>
      <c r="BJ519" s="341"/>
      <c r="BK519" s="315">
        <f t="shared" si="192"/>
        <v>0</v>
      </c>
      <c r="BL519" s="315">
        <f t="shared" si="193"/>
        <v>0</v>
      </c>
      <c r="BM519" s="340"/>
      <c r="BN519" s="342"/>
      <c r="BO519" s="343"/>
      <c r="BP519" s="340"/>
      <c r="BQ519" s="344"/>
      <c r="BR519" s="315">
        <f t="shared" si="194"/>
        <v>0</v>
      </c>
      <c r="BS519" s="344"/>
      <c r="BT519" s="344"/>
      <c r="BU519" s="344"/>
      <c r="BV519" s="344"/>
      <c r="BW519" s="315">
        <f t="shared" si="195"/>
        <v>0</v>
      </c>
      <c r="BX519" s="322"/>
      <c r="BY519" s="316"/>
    </row>
    <row r="520" spans="1:77" x14ac:dyDescent="0.25">
      <c r="A520" s="326"/>
      <c r="B520" s="307" t="str">
        <f t="shared" si="177"/>
        <v/>
      </c>
      <c r="C520" s="327"/>
      <c r="D520" s="307" t="str">
        <f t="shared" si="178"/>
        <v/>
      </c>
      <c r="E520" s="328"/>
      <c r="F520" s="329"/>
      <c r="G520" s="330" t="s">
        <v>86</v>
      </c>
      <c r="H520" s="308">
        <f t="shared" si="179"/>
        <v>0</v>
      </c>
      <c r="I520" s="323"/>
      <c r="J520" s="323"/>
      <c r="K520" s="309">
        <f t="shared" si="180"/>
        <v>0</v>
      </c>
      <c r="L520" s="328"/>
      <c r="M520" s="328"/>
      <c r="N520" s="328"/>
      <c r="O520" s="328"/>
      <c r="P520" s="331"/>
      <c r="Q520" s="331"/>
      <c r="R520" s="332"/>
      <c r="S520" s="333"/>
      <c r="T520" s="332"/>
      <c r="U520" s="333"/>
      <c r="V520" s="332"/>
      <c r="W520" s="333"/>
      <c r="X520" s="332"/>
      <c r="Y520" s="333"/>
      <c r="Z520" s="309">
        <f t="shared" si="181"/>
        <v>0</v>
      </c>
      <c r="AA520" s="310">
        <f t="shared" si="182"/>
        <v>0</v>
      </c>
      <c r="AB520" s="334"/>
      <c r="AC520" s="311">
        <f t="shared" si="175"/>
        <v>0</v>
      </c>
      <c r="AD520" s="312">
        <f t="shared" si="183"/>
        <v>0</v>
      </c>
      <c r="AE520" s="335"/>
      <c r="AF520" s="312">
        <f t="shared" si="184"/>
        <v>0</v>
      </c>
      <c r="AG520" s="326"/>
      <c r="AH520" s="313">
        <f t="shared" si="185"/>
        <v>0</v>
      </c>
      <c r="AI520" s="336"/>
      <c r="AJ520" s="313">
        <f t="shared" si="186"/>
        <v>0</v>
      </c>
      <c r="AK520" s="326"/>
      <c r="AL520" s="313">
        <f t="shared" si="187"/>
        <v>0</v>
      </c>
      <c r="AM520" s="345"/>
      <c r="AN520" s="313">
        <f t="shared" si="176"/>
        <v>0</v>
      </c>
      <c r="AO520" s="314">
        <f t="shared" si="188"/>
        <v>0</v>
      </c>
      <c r="AP520" s="315">
        <f>IF(OR(AND(B520="GRUP_A1",IF(IFERROR(MATCH(CONCATENATE("I",Tabel!$N$4),inst_performance,0),0)&gt;0,0,1)),B520="Grup_A5",B520="Grup_B1"),0,(AD520+AF520)*0.1)</f>
        <v>0</v>
      </c>
      <c r="AQ520" s="337"/>
      <c r="AR520" s="339"/>
      <c r="AS520" s="339"/>
      <c r="AT520" s="339"/>
      <c r="AU520" s="339"/>
      <c r="AV520" s="339"/>
      <c r="AW520" s="339"/>
      <c r="AX520" s="339"/>
      <c r="AY520" s="339"/>
      <c r="AZ520" s="339"/>
      <c r="BA520" s="339"/>
      <c r="BB520" s="339"/>
      <c r="BC520" s="339"/>
      <c r="BD520" s="339"/>
      <c r="BE520" s="339"/>
      <c r="BF520" s="339"/>
      <c r="BG520" s="315">
        <f t="shared" si="189"/>
        <v>0</v>
      </c>
      <c r="BH520" s="346">
        <f t="shared" si="190"/>
        <v>0</v>
      </c>
      <c r="BI520" s="315">
        <f t="shared" si="191"/>
        <v>0</v>
      </c>
      <c r="BJ520" s="341"/>
      <c r="BK520" s="315">
        <f t="shared" si="192"/>
        <v>0</v>
      </c>
      <c r="BL520" s="315">
        <f t="shared" si="193"/>
        <v>0</v>
      </c>
      <c r="BM520" s="340"/>
      <c r="BN520" s="342"/>
      <c r="BO520" s="343"/>
      <c r="BP520" s="340"/>
      <c r="BQ520" s="344"/>
      <c r="BR520" s="315">
        <f t="shared" si="194"/>
        <v>0</v>
      </c>
      <c r="BS520" s="344"/>
      <c r="BT520" s="344"/>
      <c r="BU520" s="344"/>
      <c r="BV520" s="344"/>
      <c r="BW520" s="315">
        <f t="shared" si="195"/>
        <v>0</v>
      </c>
      <c r="BX520" s="322"/>
      <c r="BY520" s="316"/>
    </row>
    <row r="521" spans="1:77" x14ac:dyDescent="0.25">
      <c r="A521" s="326"/>
      <c r="B521" s="307" t="str">
        <f t="shared" si="177"/>
        <v/>
      </c>
      <c r="C521" s="327"/>
      <c r="D521" s="307" t="str">
        <f t="shared" si="178"/>
        <v/>
      </c>
      <c r="E521" s="328"/>
      <c r="F521" s="329"/>
      <c r="G521" s="330" t="s">
        <v>86</v>
      </c>
      <c r="H521" s="308">
        <f t="shared" si="179"/>
        <v>0</v>
      </c>
      <c r="I521" s="323"/>
      <c r="J521" s="323"/>
      <c r="K521" s="309">
        <f t="shared" si="180"/>
        <v>0</v>
      </c>
      <c r="L521" s="328"/>
      <c r="M521" s="328"/>
      <c r="N521" s="328"/>
      <c r="O521" s="328"/>
      <c r="P521" s="331"/>
      <c r="Q521" s="331"/>
      <c r="R521" s="332"/>
      <c r="S521" s="333"/>
      <c r="T521" s="332"/>
      <c r="U521" s="333"/>
      <c r="V521" s="332"/>
      <c r="W521" s="333"/>
      <c r="X521" s="332"/>
      <c r="Y521" s="333"/>
      <c r="Z521" s="309">
        <f t="shared" si="181"/>
        <v>0</v>
      </c>
      <c r="AA521" s="310">
        <f t="shared" si="182"/>
        <v>0</v>
      </c>
      <c r="AB521" s="334"/>
      <c r="AC521" s="311">
        <f t="shared" si="175"/>
        <v>0</v>
      </c>
      <c r="AD521" s="312">
        <f t="shared" si="183"/>
        <v>0</v>
      </c>
      <c r="AE521" s="335"/>
      <c r="AF521" s="312">
        <f t="shared" si="184"/>
        <v>0</v>
      </c>
      <c r="AG521" s="326"/>
      <c r="AH521" s="313">
        <f t="shared" si="185"/>
        <v>0</v>
      </c>
      <c r="AI521" s="336"/>
      <c r="AJ521" s="313">
        <f t="shared" si="186"/>
        <v>0</v>
      </c>
      <c r="AK521" s="326"/>
      <c r="AL521" s="313">
        <f t="shared" si="187"/>
        <v>0</v>
      </c>
      <c r="AM521" s="345"/>
      <c r="AN521" s="313">
        <f t="shared" si="176"/>
        <v>0</v>
      </c>
      <c r="AO521" s="314">
        <f t="shared" si="188"/>
        <v>0</v>
      </c>
      <c r="AP521" s="315">
        <f>IF(OR(AND(B521="GRUP_A1",IF(IFERROR(MATCH(CONCATENATE("I",Tabel!$N$4),inst_performance,0),0)&gt;0,0,1)),B521="Grup_A5",B521="Grup_B1"),0,(AD521+AF521)*0.1)</f>
        <v>0</v>
      </c>
      <c r="AQ521" s="337"/>
      <c r="AR521" s="339"/>
      <c r="AS521" s="339"/>
      <c r="AT521" s="339"/>
      <c r="AU521" s="339"/>
      <c r="AV521" s="339"/>
      <c r="AW521" s="339"/>
      <c r="AX521" s="339"/>
      <c r="AY521" s="339"/>
      <c r="AZ521" s="339"/>
      <c r="BA521" s="339"/>
      <c r="BB521" s="339"/>
      <c r="BC521" s="339"/>
      <c r="BD521" s="339"/>
      <c r="BE521" s="339"/>
      <c r="BF521" s="339"/>
      <c r="BG521" s="315">
        <f t="shared" si="189"/>
        <v>0</v>
      </c>
      <c r="BH521" s="346">
        <f t="shared" si="190"/>
        <v>0</v>
      </c>
      <c r="BI521" s="315">
        <f t="shared" si="191"/>
        <v>0</v>
      </c>
      <c r="BJ521" s="341"/>
      <c r="BK521" s="315">
        <f t="shared" si="192"/>
        <v>0</v>
      </c>
      <c r="BL521" s="315">
        <f t="shared" si="193"/>
        <v>0</v>
      </c>
      <c r="BM521" s="340"/>
      <c r="BN521" s="342"/>
      <c r="BO521" s="343"/>
      <c r="BP521" s="340"/>
      <c r="BQ521" s="344"/>
      <c r="BR521" s="315">
        <f t="shared" si="194"/>
        <v>0</v>
      </c>
      <c r="BS521" s="344"/>
      <c r="BT521" s="344"/>
      <c r="BU521" s="344"/>
      <c r="BV521" s="344"/>
      <c r="BW521" s="315">
        <f t="shared" si="195"/>
        <v>0</v>
      </c>
      <c r="BX521" s="322"/>
      <c r="BY521" s="316"/>
    </row>
    <row r="522" spans="1:77" x14ac:dyDescent="0.25">
      <c r="A522" s="326"/>
      <c r="B522" s="307" t="str">
        <f t="shared" si="177"/>
        <v/>
      </c>
      <c r="C522" s="327"/>
      <c r="D522" s="307" t="str">
        <f t="shared" si="178"/>
        <v/>
      </c>
      <c r="E522" s="328"/>
      <c r="F522" s="329"/>
      <c r="G522" s="330" t="s">
        <v>86</v>
      </c>
      <c r="H522" s="308">
        <f t="shared" si="179"/>
        <v>0</v>
      </c>
      <c r="I522" s="323"/>
      <c r="J522" s="323"/>
      <c r="K522" s="309">
        <f t="shared" si="180"/>
        <v>0</v>
      </c>
      <c r="L522" s="328"/>
      <c r="M522" s="328"/>
      <c r="N522" s="328"/>
      <c r="O522" s="328"/>
      <c r="P522" s="331"/>
      <c r="Q522" s="331"/>
      <c r="R522" s="332"/>
      <c r="S522" s="333"/>
      <c r="T522" s="332"/>
      <c r="U522" s="333"/>
      <c r="V522" s="332"/>
      <c r="W522" s="333"/>
      <c r="X522" s="332"/>
      <c r="Y522" s="333"/>
      <c r="Z522" s="309">
        <f t="shared" si="181"/>
        <v>0</v>
      </c>
      <c r="AA522" s="310">
        <f t="shared" si="182"/>
        <v>0</v>
      </c>
      <c r="AB522" s="334"/>
      <c r="AC522" s="311">
        <f t="shared" si="175"/>
        <v>0</v>
      </c>
      <c r="AD522" s="312">
        <f t="shared" si="183"/>
        <v>0</v>
      </c>
      <c r="AE522" s="335"/>
      <c r="AF522" s="312">
        <f t="shared" si="184"/>
        <v>0</v>
      </c>
      <c r="AG522" s="326"/>
      <c r="AH522" s="313">
        <f t="shared" si="185"/>
        <v>0</v>
      </c>
      <c r="AI522" s="336"/>
      <c r="AJ522" s="313">
        <f t="shared" si="186"/>
        <v>0</v>
      </c>
      <c r="AK522" s="326"/>
      <c r="AL522" s="313">
        <f t="shared" si="187"/>
        <v>0</v>
      </c>
      <c r="AM522" s="345"/>
      <c r="AN522" s="313">
        <f t="shared" si="176"/>
        <v>0</v>
      </c>
      <c r="AO522" s="314">
        <f t="shared" si="188"/>
        <v>0</v>
      </c>
      <c r="AP522" s="315">
        <f>IF(OR(AND(B522="GRUP_A1",IF(IFERROR(MATCH(CONCATENATE("I",Tabel!$N$4),inst_performance,0),0)&gt;0,0,1)),B522="Grup_A5",B522="Grup_B1"),0,(AD522+AF522)*0.1)</f>
        <v>0</v>
      </c>
      <c r="AQ522" s="337"/>
      <c r="AR522" s="339"/>
      <c r="AS522" s="339"/>
      <c r="AT522" s="339"/>
      <c r="AU522" s="339"/>
      <c r="AV522" s="339"/>
      <c r="AW522" s="339"/>
      <c r="AX522" s="339"/>
      <c r="AY522" s="339"/>
      <c r="AZ522" s="339"/>
      <c r="BA522" s="339"/>
      <c r="BB522" s="339"/>
      <c r="BC522" s="339"/>
      <c r="BD522" s="339"/>
      <c r="BE522" s="339"/>
      <c r="BF522" s="339"/>
      <c r="BG522" s="315">
        <f t="shared" si="189"/>
        <v>0</v>
      </c>
      <c r="BH522" s="346">
        <f t="shared" si="190"/>
        <v>0</v>
      </c>
      <c r="BI522" s="315">
        <f t="shared" si="191"/>
        <v>0</v>
      </c>
      <c r="BJ522" s="341"/>
      <c r="BK522" s="315">
        <f t="shared" si="192"/>
        <v>0</v>
      </c>
      <c r="BL522" s="315">
        <f t="shared" si="193"/>
        <v>0</v>
      </c>
      <c r="BM522" s="340"/>
      <c r="BN522" s="342"/>
      <c r="BO522" s="343"/>
      <c r="BP522" s="340"/>
      <c r="BQ522" s="344"/>
      <c r="BR522" s="315">
        <f t="shared" si="194"/>
        <v>0</v>
      </c>
      <c r="BS522" s="344"/>
      <c r="BT522" s="344"/>
      <c r="BU522" s="344"/>
      <c r="BV522" s="344"/>
      <c r="BW522" s="315">
        <f t="shared" si="195"/>
        <v>0</v>
      </c>
      <c r="BX522" s="322"/>
      <c r="BY522" s="316"/>
    </row>
    <row r="523" spans="1:77" x14ac:dyDescent="0.25">
      <c r="A523" s="326"/>
      <c r="B523" s="307" t="str">
        <f t="shared" si="177"/>
        <v/>
      </c>
      <c r="C523" s="327"/>
      <c r="D523" s="307" t="str">
        <f t="shared" si="178"/>
        <v/>
      </c>
      <c r="E523" s="328"/>
      <c r="F523" s="329"/>
      <c r="G523" s="330" t="s">
        <v>86</v>
      </c>
      <c r="H523" s="308">
        <f t="shared" si="179"/>
        <v>0</v>
      </c>
      <c r="I523" s="323"/>
      <c r="J523" s="323"/>
      <c r="K523" s="309">
        <f t="shared" si="180"/>
        <v>0</v>
      </c>
      <c r="L523" s="328"/>
      <c r="M523" s="328"/>
      <c r="N523" s="328"/>
      <c r="O523" s="328"/>
      <c r="P523" s="331"/>
      <c r="Q523" s="331"/>
      <c r="R523" s="332"/>
      <c r="S523" s="333"/>
      <c r="T523" s="332"/>
      <c r="U523" s="333"/>
      <c r="V523" s="332"/>
      <c r="W523" s="333"/>
      <c r="X523" s="332"/>
      <c r="Y523" s="333"/>
      <c r="Z523" s="309">
        <f t="shared" si="181"/>
        <v>0</v>
      </c>
      <c r="AA523" s="310">
        <f t="shared" si="182"/>
        <v>0</v>
      </c>
      <c r="AB523" s="334"/>
      <c r="AC523" s="311">
        <f t="shared" si="175"/>
        <v>0</v>
      </c>
      <c r="AD523" s="312">
        <f t="shared" si="183"/>
        <v>0</v>
      </c>
      <c r="AE523" s="335"/>
      <c r="AF523" s="312">
        <f t="shared" si="184"/>
        <v>0</v>
      </c>
      <c r="AG523" s="326"/>
      <c r="AH523" s="313">
        <f t="shared" si="185"/>
        <v>0</v>
      </c>
      <c r="AI523" s="336"/>
      <c r="AJ523" s="313">
        <f t="shared" si="186"/>
        <v>0</v>
      </c>
      <c r="AK523" s="326"/>
      <c r="AL523" s="313">
        <f t="shared" si="187"/>
        <v>0</v>
      </c>
      <c r="AM523" s="345"/>
      <c r="AN523" s="313">
        <f t="shared" si="176"/>
        <v>0</v>
      </c>
      <c r="AO523" s="314">
        <f t="shared" si="188"/>
        <v>0</v>
      </c>
      <c r="AP523" s="315">
        <f>IF(OR(AND(B523="GRUP_A1",IF(IFERROR(MATCH(CONCATENATE("I",Tabel!$N$4),inst_performance,0),0)&gt;0,0,1)),B523="Grup_A5",B523="Grup_B1"),0,(AD523+AF523)*0.1)</f>
        <v>0</v>
      </c>
      <c r="AQ523" s="337"/>
      <c r="AR523" s="339"/>
      <c r="AS523" s="339"/>
      <c r="AT523" s="339"/>
      <c r="AU523" s="339"/>
      <c r="AV523" s="339"/>
      <c r="AW523" s="339"/>
      <c r="AX523" s="339"/>
      <c r="AY523" s="339"/>
      <c r="AZ523" s="339"/>
      <c r="BA523" s="339"/>
      <c r="BB523" s="339"/>
      <c r="BC523" s="339"/>
      <c r="BD523" s="339"/>
      <c r="BE523" s="339"/>
      <c r="BF523" s="339"/>
      <c r="BG523" s="315">
        <f t="shared" si="189"/>
        <v>0</v>
      </c>
      <c r="BH523" s="346">
        <f t="shared" si="190"/>
        <v>0</v>
      </c>
      <c r="BI523" s="315">
        <f t="shared" si="191"/>
        <v>0</v>
      </c>
      <c r="BJ523" s="341"/>
      <c r="BK523" s="315">
        <f t="shared" si="192"/>
        <v>0</v>
      </c>
      <c r="BL523" s="315">
        <f t="shared" si="193"/>
        <v>0</v>
      </c>
      <c r="BM523" s="340"/>
      <c r="BN523" s="342"/>
      <c r="BO523" s="343"/>
      <c r="BP523" s="340"/>
      <c r="BQ523" s="344"/>
      <c r="BR523" s="315">
        <f t="shared" si="194"/>
        <v>0</v>
      </c>
      <c r="BS523" s="344"/>
      <c r="BT523" s="344"/>
      <c r="BU523" s="344"/>
      <c r="BV523" s="344"/>
      <c r="BW523" s="315">
        <f t="shared" si="195"/>
        <v>0</v>
      </c>
      <c r="BX523" s="322"/>
      <c r="BY523" s="316"/>
    </row>
    <row r="524" spans="1:77" x14ac:dyDescent="0.25">
      <c r="A524" s="326"/>
      <c r="B524" s="307" t="str">
        <f t="shared" si="177"/>
        <v/>
      </c>
      <c r="C524" s="327"/>
      <c r="D524" s="307" t="str">
        <f t="shared" si="178"/>
        <v/>
      </c>
      <c r="E524" s="328"/>
      <c r="F524" s="329"/>
      <c r="G524" s="330" t="s">
        <v>86</v>
      </c>
      <c r="H524" s="308">
        <f t="shared" si="179"/>
        <v>0</v>
      </c>
      <c r="I524" s="323"/>
      <c r="J524" s="323"/>
      <c r="K524" s="309">
        <f t="shared" si="180"/>
        <v>0</v>
      </c>
      <c r="L524" s="328"/>
      <c r="M524" s="328"/>
      <c r="N524" s="328"/>
      <c r="O524" s="328"/>
      <c r="P524" s="331"/>
      <c r="Q524" s="331"/>
      <c r="R524" s="332"/>
      <c r="S524" s="333"/>
      <c r="T524" s="332"/>
      <c r="U524" s="333"/>
      <c r="V524" s="332"/>
      <c r="W524" s="333"/>
      <c r="X524" s="332"/>
      <c r="Y524" s="333"/>
      <c r="Z524" s="309">
        <f t="shared" si="181"/>
        <v>0</v>
      </c>
      <c r="AA524" s="310">
        <f t="shared" si="182"/>
        <v>0</v>
      </c>
      <c r="AB524" s="334"/>
      <c r="AC524" s="311">
        <f t="shared" si="175"/>
        <v>0</v>
      </c>
      <c r="AD524" s="312">
        <f t="shared" si="183"/>
        <v>0</v>
      </c>
      <c r="AE524" s="335"/>
      <c r="AF524" s="312">
        <f t="shared" si="184"/>
        <v>0</v>
      </c>
      <c r="AG524" s="326"/>
      <c r="AH524" s="313">
        <f t="shared" si="185"/>
        <v>0</v>
      </c>
      <c r="AI524" s="336"/>
      <c r="AJ524" s="313">
        <f t="shared" si="186"/>
        <v>0</v>
      </c>
      <c r="AK524" s="326"/>
      <c r="AL524" s="313">
        <f t="shared" si="187"/>
        <v>0</v>
      </c>
      <c r="AM524" s="345"/>
      <c r="AN524" s="313">
        <f t="shared" si="176"/>
        <v>0</v>
      </c>
      <c r="AO524" s="314">
        <f t="shared" si="188"/>
        <v>0</v>
      </c>
      <c r="AP524" s="315">
        <f>IF(OR(AND(B524="GRUP_A1",IF(IFERROR(MATCH(CONCATENATE("I",Tabel!$N$4),inst_performance,0),0)&gt;0,0,1)),B524="Grup_A5",B524="Grup_B1"),0,(AD524+AF524)*0.1)</f>
        <v>0</v>
      </c>
      <c r="AQ524" s="337"/>
      <c r="AR524" s="339"/>
      <c r="AS524" s="339"/>
      <c r="AT524" s="339"/>
      <c r="AU524" s="339"/>
      <c r="AV524" s="339"/>
      <c r="AW524" s="339"/>
      <c r="AX524" s="339"/>
      <c r="AY524" s="339"/>
      <c r="AZ524" s="339"/>
      <c r="BA524" s="339"/>
      <c r="BB524" s="339"/>
      <c r="BC524" s="339"/>
      <c r="BD524" s="339"/>
      <c r="BE524" s="339"/>
      <c r="BF524" s="339"/>
      <c r="BG524" s="315">
        <f t="shared" si="189"/>
        <v>0</v>
      </c>
      <c r="BH524" s="346">
        <f t="shared" si="190"/>
        <v>0</v>
      </c>
      <c r="BI524" s="315">
        <f t="shared" si="191"/>
        <v>0</v>
      </c>
      <c r="BJ524" s="341"/>
      <c r="BK524" s="315">
        <f t="shared" si="192"/>
        <v>0</v>
      </c>
      <c r="BL524" s="315">
        <f t="shared" si="193"/>
        <v>0</v>
      </c>
      <c r="BM524" s="340"/>
      <c r="BN524" s="342"/>
      <c r="BO524" s="343"/>
      <c r="BP524" s="340"/>
      <c r="BQ524" s="344"/>
      <c r="BR524" s="315">
        <f t="shared" si="194"/>
        <v>0</v>
      </c>
      <c r="BS524" s="344"/>
      <c r="BT524" s="344"/>
      <c r="BU524" s="344"/>
      <c r="BV524" s="344"/>
      <c r="BW524" s="315">
        <f t="shared" si="195"/>
        <v>0</v>
      </c>
      <c r="BX524" s="322"/>
      <c r="BY524" s="316"/>
    </row>
    <row r="525" spans="1:77" x14ac:dyDescent="0.25">
      <c r="A525" s="326"/>
      <c r="B525" s="307" t="str">
        <f t="shared" si="177"/>
        <v/>
      </c>
      <c r="C525" s="327"/>
      <c r="D525" s="307" t="str">
        <f t="shared" si="178"/>
        <v/>
      </c>
      <c r="E525" s="328"/>
      <c r="F525" s="329"/>
      <c r="G525" s="330" t="s">
        <v>86</v>
      </c>
      <c r="H525" s="308">
        <f t="shared" si="179"/>
        <v>0</v>
      </c>
      <c r="I525" s="323"/>
      <c r="J525" s="323"/>
      <c r="K525" s="309">
        <f t="shared" si="180"/>
        <v>0</v>
      </c>
      <c r="L525" s="328"/>
      <c r="M525" s="328"/>
      <c r="N525" s="328"/>
      <c r="O525" s="328"/>
      <c r="P525" s="331"/>
      <c r="Q525" s="331"/>
      <c r="R525" s="332"/>
      <c r="S525" s="333"/>
      <c r="T525" s="332"/>
      <c r="U525" s="333"/>
      <c r="V525" s="332"/>
      <c r="W525" s="333"/>
      <c r="X525" s="332"/>
      <c r="Y525" s="333"/>
      <c r="Z525" s="309">
        <f t="shared" si="181"/>
        <v>0</v>
      </c>
      <c r="AA525" s="310">
        <f t="shared" si="182"/>
        <v>0</v>
      </c>
      <c r="AB525" s="334"/>
      <c r="AC525" s="311">
        <f t="shared" ref="AC525:AC588" si="196">IF(AB525&gt;"",VLOOKUP(LEFT(AB525,250),Categorii_referinta,2,0),)</f>
        <v>0</v>
      </c>
      <c r="AD525" s="312">
        <f t="shared" si="183"/>
        <v>0</v>
      </c>
      <c r="AE525" s="335"/>
      <c r="AF525" s="312">
        <f t="shared" si="184"/>
        <v>0</v>
      </c>
      <c r="AG525" s="326"/>
      <c r="AH525" s="313">
        <f t="shared" si="185"/>
        <v>0</v>
      </c>
      <c r="AI525" s="336"/>
      <c r="AJ525" s="313">
        <f t="shared" si="186"/>
        <v>0</v>
      </c>
      <c r="AK525" s="326"/>
      <c r="AL525" s="313">
        <f t="shared" si="187"/>
        <v>0</v>
      </c>
      <c r="AM525" s="345"/>
      <c r="AN525" s="313">
        <f t="shared" ref="AN525:AN588" si="197">IF(AM525&gt;"",VLOOKUP(AM525,Grad_managerial_values,2,0)*F525,)</f>
        <v>0</v>
      </c>
      <c r="AO525" s="314">
        <f t="shared" si="188"/>
        <v>0</v>
      </c>
      <c r="AP525" s="315">
        <f>IF(OR(AND(B525="GRUP_A1",IF(IFERROR(MATCH(CONCATENATE("I",Tabel!$N$4),inst_performance,0),0)&gt;0,0,1)),B525="Grup_A5",B525="Grup_B1"),0,(AD525+AF525)*0.1)</f>
        <v>0</v>
      </c>
      <c r="AQ525" s="337"/>
      <c r="AR525" s="339"/>
      <c r="AS525" s="339"/>
      <c r="AT525" s="339"/>
      <c r="AU525" s="339"/>
      <c r="AV525" s="339"/>
      <c r="AW525" s="339"/>
      <c r="AX525" s="339"/>
      <c r="AY525" s="339"/>
      <c r="AZ525" s="339"/>
      <c r="BA525" s="339"/>
      <c r="BB525" s="339"/>
      <c r="BC525" s="339"/>
      <c r="BD525" s="339"/>
      <c r="BE525" s="339"/>
      <c r="BF525" s="339"/>
      <c r="BG525" s="315">
        <f t="shared" si="189"/>
        <v>0</v>
      </c>
      <c r="BH525" s="346">
        <f t="shared" si="190"/>
        <v>0</v>
      </c>
      <c r="BI525" s="315">
        <f t="shared" si="191"/>
        <v>0</v>
      </c>
      <c r="BJ525" s="341"/>
      <c r="BK525" s="315">
        <f t="shared" si="192"/>
        <v>0</v>
      </c>
      <c r="BL525" s="315">
        <f t="shared" si="193"/>
        <v>0</v>
      </c>
      <c r="BM525" s="340"/>
      <c r="BN525" s="342"/>
      <c r="BO525" s="343"/>
      <c r="BP525" s="340"/>
      <c r="BQ525" s="344"/>
      <c r="BR525" s="315">
        <f t="shared" si="194"/>
        <v>0</v>
      </c>
      <c r="BS525" s="344"/>
      <c r="BT525" s="344"/>
      <c r="BU525" s="344"/>
      <c r="BV525" s="344"/>
      <c r="BW525" s="315">
        <f t="shared" si="195"/>
        <v>0</v>
      </c>
      <c r="BX525" s="322"/>
      <c r="BY525" s="316"/>
    </row>
    <row r="526" spans="1:77" x14ac:dyDescent="0.25">
      <c r="A526" s="326"/>
      <c r="B526" s="307" t="str">
        <f t="shared" ref="B526:B589" si="198">IF(A526&gt;"", VLOOKUP(A526,Categories,2,0),"")</f>
        <v/>
      </c>
      <c r="C526" s="327"/>
      <c r="D526" s="307" t="str">
        <f t="shared" ref="D526:D589" si="199">IF(B526&gt;"", VLOOKUP(C526,Functions_Classes,2,0),"")</f>
        <v/>
      </c>
      <c r="E526" s="328"/>
      <c r="F526" s="329"/>
      <c r="G526" s="330" t="s">
        <v>86</v>
      </c>
      <c r="H526" s="308">
        <f t="shared" ref="H526:H589" si="200">IF(C526&gt;"", VLOOKUP(C526,Functions_Classes,3,0),)</f>
        <v>0</v>
      </c>
      <c r="I526" s="323"/>
      <c r="J526" s="323"/>
      <c r="K526" s="309">
        <f t="shared" ref="K526:K589" si="201">IF(I526&gt;0, VLOOKUP(I526,Vechime_min,2,1),)</f>
        <v>0</v>
      </c>
      <c r="L526" s="328"/>
      <c r="M526" s="328"/>
      <c r="N526" s="328"/>
      <c r="O526" s="328"/>
      <c r="P526" s="331"/>
      <c r="Q526" s="331"/>
      <c r="R526" s="332"/>
      <c r="S526" s="333"/>
      <c r="T526" s="332"/>
      <c r="U526" s="333"/>
      <c r="V526" s="332"/>
      <c r="W526" s="333"/>
      <c r="X526" s="332"/>
      <c r="Y526" s="333"/>
      <c r="Z526" s="309">
        <f t="shared" ref="Z526:Z589" si="202">IF(H526&gt;0,MAX(MIN(SUM(H526)+SUM(K526,0)+SUM(L526:Y526),130),1),)</f>
        <v>0</v>
      </c>
      <c r="AA526" s="310">
        <f t="shared" ref="AA526:AA589" si="203">IF(H526&gt;0,VLOOKUP(Z526,Class_coeficient,2,0),)</f>
        <v>0</v>
      </c>
      <c r="AB526" s="334"/>
      <c r="AC526" s="311">
        <f t="shared" si="196"/>
        <v>0</v>
      </c>
      <c r="AD526" s="312">
        <f t="shared" ref="AD526:AD589" si="204">CEILING((AA526*AC526*F526),10)</f>
        <v>0</v>
      </c>
      <c r="AE526" s="335"/>
      <c r="AF526" s="312">
        <f t="shared" ref="AF526:AF589" si="205">IF(AE526&gt;"",IF(F526&gt;0, VLOOKUP(AE526,Grad_didactic_values,2,0)*F526,),)</f>
        <v>0</v>
      </c>
      <c r="AG526" s="326"/>
      <c r="AH526" s="313">
        <f t="shared" ref="AH526:AH589" si="206">IF(AG526&gt;"",VLOOKUP(AG526,Grad_values,2,0)*F526,)</f>
        <v>0</v>
      </c>
      <c r="AI526" s="336"/>
      <c r="AJ526" s="313">
        <f t="shared" ref="AJ526:AJ589" si="207">IF(AI526&gt;"",VLOOKUP(AI526,Grad_stiintific,2,0)*F526,)*IF($S$4="DA",1,0.5)</f>
        <v>0</v>
      </c>
      <c r="AK526" s="326"/>
      <c r="AL526" s="313">
        <f t="shared" ref="AL526:AL589" si="208">IF(AK526&gt;"",VLOOKUP(AK526,Titlu_onorific,2,0)*F526,)</f>
        <v>0</v>
      </c>
      <c r="AM526" s="345"/>
      <c r="AN526" s="313">
        <f t="shared" si="197"/>
        <v>0</v>
      </c>
      <c r="AO526" s="314">
        <f t="shared" ref="AO526:AO589" si="209">IF(AC526=1400,0, F526*1300)</f>
        <v>0</v>
      </c>
      <c r="AP526" s="315">
        <f>IF(OR(AND(B526="GRUP_A1",IF(IFERROR(MATCH(CONCATENATE("I",Tabel!$N$4),inst_performance,0),0)&gt;0,0,1)),B526="Grup_A5",B526="Grup_B1"),0,(AD526+AF526)*0.1)</f>
        <v>0</v>
      </c>
      <c r="AQ526" s="337"/>
      <c r="AR526" s="339"/>
      <c r="AS526" s="339"/>
      <c r="AT526" s="339"/>
      <c r="AU526" s="339"/>
      <c r="AV526" s="339"/>
      <c r="AW526" s="339"/>
      <c r="AX526" s="339"/>
      <c r="AY526" s="339"/>
      <c r="AZ526" s="339"/>
      <c r="BA526" s="339"/>
      <c r="BB526" s="339"/>
      <c r="BC526" s="339"/>
      <c r="BD526" s="339"/>
      <c r="BE526" s="339"/>
      <c r="BF526" s="339"/>
      <c r="BG526" s="315">
        <f t="shared" ref="BG526:BG589" si="210">AP526+AQ526+AR526+AS526+AT526+AU526+AV526+AW526+AX526+AY526+AZ526+BA526+BB526+BC526+BD526+BE526+BF526</f>
        <v>0</v>
      </c>
      <c r="BH526" s="346">
        <f t="shared" ref="BH526:BH589" si="211">IF(AD526&gt;0,BG526/AD526,)</f>
        <v>0</v>
      </c>
      <c r="BI526" s="315">
        <f t="shared" ref="BI526:BI589" si="212">AD526+AF526+AH526+AJ526+AL526+AN526+AO526+BG526</f>
        <v>0</v>
      </c>
      <c r="BJ526" s="341"/>
      <c r="BK526" s="315">
        <f t="shared" ref="BK526:BK589" si="213">IF(BI526&lt;BJ526,BJ526-BI526,0)</f>
        <v>0</v>
      </c>
      <c r="BL526" s="315">
        <f t="shared" ref="BL526:BL589" si="214">IF(AND(BI526&gt;BJ526,BI526&lt;5500*F526),5500*F526-BI526,0)</f>
        <v>0</v>
      </c>
      <c r="BM526" s="340"/>
      <c r="BN526" s="342"/>
      <c r="BO526" s="343"/>
      <c r="BP526" s="340"/>
      <c r="BQ526" s="344"/>
      <c r="BR526" s="315">
        <f t="shared" ref="BR526:BR589" si="215">AD526/169*1/2*BQ526</f>
        <v>0</v>
      </c>
      <c r="BS526" s="344"/>
      <c r="BT526" s="344"/>
      <c r="BU526" s="344"/>
      <c r="BV526" s="344"/>
      <c r="BW526" s="315">
        <f t="shared" ref="BW526:BW589" si="216">BI526+BK526+BL526+BM526+BP526+BR526+BS526+BT526+BU526+BV526</f>
        <v>0</v>
      </c>
      <c r="BX526" s="322"/>
      <c r="BY526" s="316"/>
    </row>
    <row r="527" spans="1:77" x14ac:dyDescent="0.25">
      <c r="A527" s="326"/>
      <c r="B527" s="307" t="str">
        <f t="shared" si="198"/>
        <v/>
      </c>
      <c r="C527" s="327"/>
      <c r="D527" s="307" t="str">
        <f t="shared" si="199"/>
        <v/>
      </c>
      <c r="E527" s="328"/>
      <c r="F527" s="329"/>
      <c r="G527" s="330" t="s">
        <v>86</v>
      </c>
      <c r="H527" s="308">
        <f t="shared" si="200"/>
        <v>0</v>
      </c>
      <c r="I527" s="323"/>
      <c r="J527" s="323"/>
      <c r="K527" s="309">
        <f t="shared" si="201"/>
        <v>0</v>
      </c>
      <c r="L527" s="328"/>
      <c r="M527" s="328"/>
      <c r="N527" s="328"/>
      <c r="O527" s="328"/>
      <c r="P527" s="331"/>
      <c r="Q527" s="331"/>
      <c r="R527" s="332"/>
      <c r="S527" s="333"/>
      <c r="T527" s="332"/>
      <c r="U527" s="333"/>
      <c r="V527" s="332"/>
      <c r="W527" s="333"/>
      <c r="X527" s="332"/>
      <c r="Y527" s="333"/>
      <c r="Z527" s="309">
        <f t="shared" si="202"/>
        <v>0</v>
      </c>
      <c r="AA527" s="310">
        <f t="shared" si="203"/>
        <v>0</v>
      </c>
      <c r="AB527" s="334"/>
      <c r="AC527" s="311">
        <f t="shared" si="196"/>
        <v>0</v>
      </c>
      <c r="AD527" s="312">
        <f t="shared" si="204"/>
        <v>0</v>
      </c>
      <c r="AE527" s="335"/>
      <c r="AF527" s="312">
        <f t="shared" si="205"/>
        <v>0</v>
      </c>
      <c r="AG527" s="326"/>
      <c r="AH527" s="313">
        <f t="shared" si="206"/>
        <v>0</v>
      </c>
      <c r="AI527" s="336"/>
      <c r="AJ527" s="313">
        <f t="shared" si="207"/>
        <v>0</v>
      </c>
      <c r="AK527" s="326"/>
      <c r="AL527" s="313">
        <f t="shared" si="208"/>
        <v>0</v>
      </c>
      <c r="AM527" s="345"/>
      <c r="AN527" s="313">
        <f t="shared" si="197"/>
        <v>0</v>
      </c>
      <c r="AO527" s="314">
        <f t="shared" si="209"/>
        <v>0</v>
      </c>
      <c r="AP527" s="315">
        <f>IF(OR(AND(B527="GRUP_A1",IF(IFERROR(MATCH(CONCATENATE("I",Tabel!$N$4),inst_performance,0),0)&gt;0,0,1)),B527="Grup_A5",B527="Grup_B1"),0,(AD527+AF527)*0.1)</f>
        <v>0</v>
      </c>
      <c r="AQ527" s="337"/>
      <c r="AR527" s="339"/>
      <c r="AS527" s="339"/>
      <c r="AT527" s="339"/>
      <c r="AU527" s="339"/>
      <c r="AV527" s="339"/>
      <c r="AW527" s="339"/>
      <c r="AX527" s="339"/>
      <c r="AY527" s="339"/>
      <c r="AZ527" s="339"/>
      <c r="BA527" s="339"/>
      <c r="BB527" s="339"/>
      <c r="BC527" s="339"/>
      <c r="BD527" s="339"/>
      <c r="BE527" s="339"/>
      <c r="BF527" s="339"/>
      <c r="BG527" s="315">
        <f t="shared" si="210"/>
        <v>0</v>
      </c>
      <c r="BH527" s="346">
        <f t="shared" si="211"/>
        <v>0</v>
      </c>
      <c r="BI527" s="315">
        <f t="shared" si="212"/>
        <v>0</v>
      </c>
      <c r="BJ527" s="341"/>
      <c r="BK527" s="315">
        <f t="shared" si="213"/>
        <v>0</v>
      </c>
      <c r="BL527" s="315">
        <f t="shared" si="214"/>
        <v>0</v>
      </c>
      <c r="BM527" s="340"/>
      <c r="BN527" s="342"/>
      <c r="BO527" s="343"/>
      <c r="BP527" s="340"/>
      <c r="BQ527" s="344"/>
      <c r="BR527" s="315">
        <f t="shared" si="215"/>
        <v>0</v>
      </c>
      <c r="BS527" s="344"/>
      <c r="BT527" s="344"/>
      <c r="BU527" s="344"/>
      <c r="BV527" s="344"/>
      <c r="BW527" s="315">
        <f t="shared" si="216"/>
        <v>0</v>
      </c>
      <c r="BX527" s="322"/>
      <c r="BY527" s="316"/>
    </row>
    <row r="528" spans="1:77" x14ac:dyDescent="0.25">
      <c r="A528" s="326"/>
      <c r="B528" s="307" t="str">
        <f t="shared" si="198"/>
        <v/>
      </c>
      <c r="C528" s="327"/>
      <c r="D528" s="307" t="str">
        <f t="shared" si="199"/>
        <v/>
      </c>
      <c r="E528" s="328"/>
      <c r="F528" s="329"/>
      <c r="G528" s="330" t="s">
        <v>86</v>
      </c>
      <c r="H528" s="308">
        <f t="shared" si="200"/>
        <v>0</v>
      </c>
      <c r="I528" s="323"/>
      <c r="J528" s="323"/>
      <c r="K528" s="309">
        <f t="shared" si="201"/>
        <v>0</v>
      </c>
      <c r="L528" s="328"/>
      <c r="M528" s="328"/>
      <c r="N528" s="328"/>
      <c r="O528" s="328"/>
      <c r="P528" s="331"/>
      <c r="Q528" s="331"/>
      <c r="R528" s="332"/>
      <c r="S528" s="333"/>
      <c r="T528" s="332"/>
      <c r="U528" s="333"/>
      <c r="V528" s="332"/>
      <c r="W528" s="333"/>
      <c r="X528" s="332"/>
      <c r="Y528" s="333"/>
      <c r="Z528" s="309">
        <f t="shared" si="202"/>
        <v>0</v>
      </c>
      <c r="AA528" s="310">
        <f t="shared" si="203"/>
        <v>0</v>
      </c>
      <c r="AB528" s="334"/>
      <c r="AC528" s="311">
        <f t="shared" si="196"/>
        <v>0</v>
      </c>
      <c r="AD528" s="312">
        <f t="shared" si="204"/>
        <v>0</v>
      </c>
      <c r="AE528" s="335"/>
      <c r="AF528" s="312">
        <f t="shared" si="205"/>
        <v>0</v>
      </c>
      <c r="AG528" s="326"/>
      <c r="AH528" s="313">
        <f t="shared" si="206"/>
        <v>0</v>
      </c>
      <c r="AI528" s="336"/>
      <c r="AJ528" s="313">
        <f t="shared" si="207"/>
        <v>0</v>
      </c>
      <c r="AK528" s="326"/>
      <c r="AL528" s="313">
        <f t="shared" si="208"/>
        <v>0</v>
      </c>
      <c r="AM528" s="345"/>
      <c r="AN528" s="313">
        <f t="shared" si="197"/>
        <v>0</v>
      </c>
      <c r="AO528" s="314">
        <f t="shared" si="209"/>
        <v>0</v>
      </c>
      <c r="AP528" s="315">
        <f>IF(OR(AND(B528="GRUP_A1",IF(IFERROR(MATCH(CONCATENATE("I",Tabel!$N$4),inst_performance,0),0)&gt;0,0,1)),B528="Grup_A5",B528="Grup_B1"),0,(AD528+AF528)*0.1)</f>
        <v>0</v>
      </c>
      <c r="AQ528" s="337"/>
      <c r="AR528" s="339"/>
      <c r="AS528" s="339"/>
      <c r="AT528" s="339"/>
      <c r="AU528" s="339"/>
      <c r="AV528" s="339"/>
      <c r="AW528" s="339"/>
      <c r="AX528" s="339"/>
      <c r="AY528" s="339"/>
      <c r="AZ528" s="339"/>
      <c r="BA528" s="339"/>
      <c r="BB528" s="339"/>
      <c r="BC528" s="339"/>
      <c r="BD528" s="339"/>
      <c r="BE528" s="339"/>
      <c r="BF528" s="339"/>
      <c r="BG528" s="315">
        <f t="shared" si="210"/>
        <v>0</v>
      </c>
      <c r="BH528" s="346">
        <f t="shared" si="211"/>
        <v>0</v>
      </c>
      <c r="BI528" s="315">
        <f t="shared" si="212"/>
        <v>0</v>
      </c>
      <c r="BJ528" s="341"/>
      <c r="BK528" s="315">
        <f t="shared" si="213"/>
        <v>0</v>
      </c>
      <c r="BL528" s="315">
        <f t="shared" si="214"/>
        <v>0</v>
      </c>
      <c r="BM528" s="340"/>
      <c r="BN528" s="342"/>
      <c r="BO528" s="343"/>
      <c r="BP528" s="340"/>
      <c r="BQ528" s="344"/>
      <c r="BR528" s="315">
        <f t="shared" si="215"/>
        <v>0</v>
      </c>
      <c r="BS528" s="344"/>
      <c r="BT528" s="344"/>
      <c r="BU528" s="344"/>
      <c r="BV528" s="344"/>
      <c r="BW528" s="315">
        <f t="shared" si="216"/>
        <v>0</v>
      </c>
      <c r="BX528" s="322"/>
      <c r="BY528" s="316"/>
    </row>
    <row r="529" spans="1:77" x14ac:dyDescent="0.25">
      <c r="A529" s="326"/>
      <c r="B529" s="307" t="str">
        <f t="shared" si="198"/>
        <v/>
      </c>
      <c r="C529" s="327"/>
      <c r="D529" s="307" t="str">
        <f t="shared" si="199"/>
        <v/>
      </c>
      <c r="E529" s="328"/>
      <c r="F529" s="329"/>
      <c r="G529" s="330" t="s">
        <v>86</v>
      </c>
      <c r="H529" s="308">
        <f t="shared" si="200"/>
        <v>0</v>
      </c>
      <c r="I529" s="323"/>
      <c r="J529" s="323"/>
      <c r="K529" s="309">
        <f t="shared" si="201"/>
        <v>0</v>
      </c>
      <c r="L529" s="328"/>
      <c r="M529" s="328"/>
      <c r="N529" s="328"/>
      <c r="O529" s="328"/>
      <c r="P529" s="331"/>
      <c r="Q529" s="331"/>
      <c r="R529" s="332"/>
      <c r="S529" s="333"/>
      <c r="T529" s="332"/>
      <c r="U529" s="333"/>
      <c r="V529" s="332"/>
      <c r="W529" s="333"/>
      <c r="X529" s="332"/>
      <c r="Y529" s="333"/>
      <c r="Z529" s="309">
        <f t="shared" si="202"/>
        <v>0</v>
      </c>
      <c r="AA529" s="310">
        <f t="shared" si="203"/>
        <v>0</v>
      </c>
      <c r="AB529" s="334"/>
      <c r="AC529" s="311">
        <f t="shared" si="196"/>
        <v>0</v>
      </c>
      <c r="AD529" s="312">
        <f t="shared" si="204"/>
        <v>0</v>
      </c>
      <c r="AE529" s="335"/>
      <c r="AF529" s="312">
        <f t="shared" si="205"/>
        <v>0</v>
      </c>
      <c r="AG529" s="326"/>
      <c r="AH529" s="313">
        <f t="shared" si="206"/>
        <v>0</v>
      </c>
      <c r="AI529" s="336"/>
      <c r="AJ529" s="313">
        <f t="shared" si="207"/>
        <v>0</v>
      </c>
      <c r="AK529" s="326"/>
      <c r="AL529" s="313">
        <f t="shared" si="208"/>
        <v>0</v>
      </c>
      <c r="AM529" s="345"/>
      <c r="AN529" s="313">
        <f t="shared" si="197"/>
        <v>0</v>
      </c>
      <c r="AO529" s="314">
        <f t="shared" si="209"/>
        <v>0</v>
      </c>
      <c r="AP529" s="315">
        <f>IF(OR(AND(B529="GRUP_A1",IF(IFERROR(MATCH(CONCATENATE("I",Tabel!$N$4),inst_performance,0),0)&gt;0,0,1)),B529="Grup_A5",B529="Grup_B1"),0,(AD529+AF529)*0.1)</f>
        <v>0</v>
      </c>
      <c r="AQ529" s="337"/>
      <c r="AR529" s="339"/>
      <c r="AS529" s="339"/>
      <c r="AT529" s="339"/>
      <c r="AU529" s="339"/>
      <c r="AV529" s="339"/>
      <c r="AW529" s="339"/>
      <c r="AX529" s="339"/>
      <c r="AY529" s="339"/>
      <c r="AZ529" s="339"/>
      <c r="BA529" s="339"/>
      <c r="BB529" s="339"/>
      <c r="BC529" s="339"/>
      <c r="BD529" s="339"/>
      <c r="BE529" s="339"/>
      <c r="BF529" s="339"/>
      <c r="BG529" s="315">
        <f t="shared" si="210"/>
        <v>0</v>
      </c>
      <c r="BH529" s="346">
        <f t="shared" si="211"/>
        <v>0</v>
      </c>
      <c r="BI529" s="315">
        <f t="shared" si="212"/>
        <v>0</v>
      </c>
      <c r="BJ529" s="341"/>
      <c r="BK529" s="315">
        <f t="shared" si="213"/>
        <v>0</v>
      </c>
      <c r="BL529" s="315">
        <f t="shared" si="214"/>
        <v>0</v>
      </c>
      <c r="BM529" s="340"/>
      <c r="BN529" s="342"/>
      <c r="BO529" s="343"/>
      <c r="BP529" s="340"/>
      <c r="BQ529" s="344"/>
      <c r="BR529" s="315">
        <f t="shared" si="215"/>
        <v>0</v>
      </c>
      <c r="BS529" s="344"/>
      <c r="BT529" s="344"/>
      <c r="BU529" s="344"/>
      <c r="BV529" s="344"/>
      <c r="BW529" s="315">
        <f t="shared" si="216"/>
        <v>0</v>
      </c>
      <c r="BX529" s="322"/>
      <c r="BY529" s="316"/>
    </row>
    <row r="530" spans="1:77" x14ac:dyDescent="0.25">
      <c r="A530" s="326"/>
      <c r="B530" s="307" t="str">
        <f t="shared" si="198"/>
        <v/>
      </c>
      <c r="C530" s="327"/>
      <c r="D530" s="307" t="str">
        <f t="shared" si="199"/>
        <v/>
      </c>
      <c r="E530" s="328"/>
      <c r="F530" s="329"/>
      <c r="G530" s="330" t="s">
        <v>86</v>
      </c>
      <c r="H530" s="308">
        <f t="shared" si="200"/>
        <v>0</v>
      </c>
      <c r="I530" s="323"/>
      <c r="J530" s="323"/>
      <c r="K530" s="309">
        <f t="shared" si="201"/>
        <v>0</v>
      </c>
      <c r="L530" s="328"/>
      <c r="M530" s="328"/>
      <c r="N530" s="328"/>
      <c r="O530" s="328"/>
      <c r="P530" s="331"/>
      <c r="Q530" s="331"/>
      <c r="R530" s="332"/>
      <c r="S530" s="333"/>
      <c r="T530" s="332"/>
      <c r="U530" s="333"/>
      <c r="V530" s="332"/>
      <c r="W530" s="333"/>
      <c r="X530" s="332"/>
      <c r="Y530" s="333"/>
      <c r="Z530" s="309">
        <f t="shared" si="202"/>
        <v>0</v>
      </c>
      <c r="AA530" s="310">
        <f t="shared" si="203"/>
        <v>0</v>
      </c>
      <c r="AB530" s="334"/>
      <c r="AC530" s="311">
        <f t="shared" si="196"/>
        <v>0</v>
      </c>
      <c r="AD530" s="312">
        <f t="shared" si="204"/>
        <v>0</v>
      </c>
      <c r="AE530" s="335"/>
      <c r="AF530" s="312">
        <f t="shared" si="205"/>
        <v>0</v>
      </c>
      <c r="AG530" s="326"/>
      <c r="AH530" s="313">
        <f t="shared" si="206"/>
        <v>0</v>
      </c>
      <c r="AI530" s="336"/>
      <c r="AJ530" s="313">
        <f t="shared" si="207"/>
        <v>0</v>
      </c>
      <c r="AK530" s="326"/>
      <c r="AL530" s="313">
        <f t="shared" si="208"/>
        <v>0</v>
      </c>
      <c r="AM530" s="345"/>
      <c r="AN530" s="313">
        <f t="shared" si="197"/>
        <v>0</v>
      </c>
      <c r="AO530" s="314">
        <f t="shared" si="209"/>
        <v>0</v>
      </c>
      <c r="AP530" s="315">
        <f>IF(OR(AND(B530="GRUP_A1",IF(IFERROR(MATCH(CONCATENATE("I",Tabel!$N$4),inst_performance,0),0)&gt;0,0,1)),B530="Grup_A5",B530="Grup_B1"),0,(AD530+AF530)*0.1)</f>
        <v>0</v>
      </c>
      <c r="AQ530" s="337"/>
      <c r="AR530" s="339"/>
      <c r="AS530" s="339"/>
      <c r="AT530" s="339"/>
      <c r="AU530" s="339"/>
      <c r="AV530" s="339"/>
      <c r="AW530" s="339"/>
      <c r="AX530" s="339"/>
      <c r="AY530" s="339"/>
      <c r="AZ530" s="339"/>
      <c r="BA530" s="339"/>
      <c r="BB530" s="339"/>
      <c r="BC530" s="339"/>
      <c r="BD530" s="339"/>
      <c r="BE530" s="339"/>
      <c r="BF530" s="339"/>
      <c r="BG530" s="315">
        <f t="shared" si="210"/>
        <v>0</v>
      </c>
      <c r="BH530" s="346">
        <f t="shared" si="211"/>
        <v>0</v>
      </c>
      <c r="BI530" s="315">
        <f t="shared" si="212"/>
        <v>0</v>
      </c>
      <c r="BJ530" s="341"/>
      <c r="BK530" s="315">
        <f t="shared" si="213"/>
        <v>0</v>
      </c>
      <c r="BL530" s="315">
        <f t="shared" si="214"/>
        <v>0</v>
      </c>
      <c r="BM530" s="340"/>
      <c r="BN530" s="342"/>
      <c r="BO530" s="343"/>
      <c r="BP530" s="340"/>
      <c r="BQ530" s="344"/>
      <c r="BR530" s="315">
        <f t="shared" si="215"/>
        <v>0</v>
      </c>
      <c r="BS530" s="344"/>
      <c r="BT530" s="344"/>
      <c r="BU530" s="344"/>
      <c r="BV530" s="344"/>
      <c r="BW530" s="315">
        <f t="shared" si="216"/>
        <v>0</v>
      </c>
      <c r="BX530" s="322"/>
      <c r="BY530" s="316"/>
    </row>
    <row r="531" spans="1:77" x14ac:dyDescent="0.25">
      <c r="A531" s="326"/>
      <c r="B531" s="307" t="str">
        <f t="shared" si="198"/>
        <v/>
      </c>
      <c r="C531" s="327"/>
      <c r="D531" s="307" t="str">
        <f t="shared" si="199"/>
        <v/>
      </c>
      <c r="E531" s="328"/>
      <c r="F531" s="329"/>
      <c r="G531" s="330" t="s">
        <v>86</v>
      </c>
      <c r="H531" s="308">
        <f t="shared" si="200"/>
        <v>0</v>
      </c>
      <c r="I531" s="323"/>
      <c r="J531" s="323"/>
      <c r="K531" s="309">
        <f t="shared" si="201"/>
        <v>0</v>
      </c>
      <c r="L531" s="328"/>
      <c r="M531" s="328"/>
      <c r="N531" s="328"/>
      <c r="O531" s="328"/>
      <c r="P531" s="331"/>
      <c r="Q531" s="331"/>
      <c r="R531" s="332"/>
      <c r="S531" s="333"/>
      <c r="T531" s="332"/>
      <c r="U531" s="333"/>
      <c r="V531" s="332"/>
      <c r="W531" s="333"/>
      <c r="X531" s="332"/>
      <c r="Y531" s="333"/>
      <c r="Z531" s="309">
        <f t="shared" si="202"/>
        <v>0</v>
      </c>
      <c r="AA531" s="310">
        <f t="shared" si="203"/>
        <v>0</v>
      </c>
      <c r="AB531" s="334"/>
      <c r="AC531" s="311">
        <f t="shared" si="196"/>
        <v>0</v>
      </c>
      <c r="AD531" s="312">
        <f t="shared" si="204"/>
        <v>0</v>
      </c>
      <c r="AE531" s="335"/>
      <c r="AF531" s="312">
        <f t="shared" si="205"/>
        <v>0</v>
      </c>
      <c r="AG531" s="326"/>
      <c r="AH531" s="313">
        <f t="shared" si="206"/>
        <v>0</v>
      </c>
      <c r="AI531" s="336"/>
      <c r="AJ531" s="313">
        <f t="shared" si="207"/>
        <v>0</v>
      </c>
      <c r="AK531" s="326"/>
      <c r="AL531" s="313">
        <f t="shared" si="208"/>
        <v>0</v>
      </c>
      <c r="AM531" s="345"/>
      <c r="AN531" s="313">
        <f t="shared" si="197"/>
        <v>0</v>
      </c>
      <c r="AO531" s="314">
        <f t="shared" si="209"/>
        <v>0</v>
      </c>
      <c r="AP531" s="315">
        <f>IF(OR(AND(B531="GRUP_A1",IF(IFERROR(MATCH(CONCATENATE("I",Tabel!$N$4),inst_performance,0),0)&gt;0,0,1)),B531="Grup_A5",B531="Grup_B1"),0,(AD531+AF531)*0.1)</f>
        <v>0</v>
      </c>
      <c r="AQ531" s="337"/>
      <c r="AR531" s="339"/>
      <c r="AS531" s="339"/>
      <c r="AT531" s="339"/>
      <c r="AU531" s="339"/>
      <c r="AV531" s="339"/>
      <c r="AW531" s="339"/>
      <c r="AX531" s="339"/>
      <c r="AY531" s="339"/>
      <c r="AZ531" s="339"/>
      <c r="BA531" s="339"/>
      <c r="BB531" s="339"/>
      <c r="BC531" s="339"/>
      <c r="BD531" s="339"/>
      <c r="BE531" s="339"/>
      <c r="BF531" s="339"/>
      <c r="BG531" s="315">
        <f t="shared" si="210"/>
        <v>0</v>
      </c>
      <c r="BH531" s="346">
        <f t="shared" si="211"/>
        <v>0</v>
      </c>
      <c r="BI531" s="315">
        <f t="shared" si="212"/>
        <v>0</v>
      </c>
      <c r="BJ531" s="341"/>
      <c r="BK531" s="315">
        <f t="shared" si="213"/>
        <v>0</v>
      </c>
      <c r="BL531" s="315">
        <f t="shared" si="214"/>
        <v>0</v>
      </c>
      <c r="BM531" s="340"/>
      <c r="BN531" s="342"/>
      <c r="BO531" s="343"/>
      <c r="BP531" s="340"/>
      <c r="BQ531" s="344"/>
      <c r="BR531" s="315">
        <f t="shared" si="215"/>
        <v>0</v>
      </c>
      <c r="BS531" s="344"/>
      <c r="BT531" s="344"/>
      <c r="BU531" s="344"/>
      <c r="BV531" s="344"/>
      <c r="BW531" s="315">
        <f t="shared" si="216"/>
        <v>0</v>
      </c>
      <c r="BX531" s="322"/>
      <c r="BY531" s="316"/>
    </row>
    <row r="532" spans="1:77" x14ac:dyDescent="0.25">
      <c r="A532" s="326"/>
      <c r="B532" s="307" t="str">
        <f t="shared" si="198"/>
        <v/>
      </c>
      <c r="C532" s="327"/>
      <c r="D532" s="307" t="str">
        <f t="shared" si="199"/>
        <v/>
      </c>
      <c r="E532" s="328"/>
      <c r="F532" s="329"/>
      <c r="G532" s="330" t="s">
        <v>86</v>
      </c>
      <c r="H532" s="308">
        <f t="shared" si="200"/>
        <v>0</v>
      </c>
      <c r="I532" s="323"/>
      <c r="J532" s="323"/>
      <c r="K532" s="309">
        <f t="shared" si="201"/>
        <v>0</v>
      </c>
      <c r="L532" s="328"/>
      <c r="M532" s="328"/>
      <c r="N532" s="328"/>
      <c r="O532" s="328"/>
      <c r="P532" s="331"/>
      <c r="Q532" s="331"/>
      <c r="R532" s="332"/>
      <c r="S532" s="333"/>
      <c r="T532" s="332"/>
      <c r="U532" s="333"/>
      <c r="V532" s="332"/>
      <c r="W532" s="333"/>
      <c r="X532" s="332"/>
      <c r="Y532" s="333"/>
      <c r="Z532" s="309">
        <f t="shared" si="202"/>
        <v>0</v>
      </c>
      <c r="AA532" s="310">
        <f t="shared" si="203"/>
        <v>0</v>
      </c>
      <c r="AB532" s="334"/>
      <c r="AC532" s="311">
        <f t="shared" si="196"/>
        <v>0</v>
      </c>
      <c r="AD532" s="312">
        <f t="shared" si="204"/>
        <v>0</v>
      </c>
      <c r="AE532" s="335"/>
      <c r="AF532" s="312">
        <f t="shared" si="205"/>
        <v>0</v>
      </c>
      <c r="AG532" s="326"/>
      <c r="AH532" s="313">
        <f t="shared" si="206"/>
        <v>0</v>
      </c>
      <c r="AI532" s="336"/>
      <c r="AJ532" s="313">
        <f t="shared" si="207"/>
        <v>0</v>
      </c>
      <c r="AK532" s="326"/>
      <c r="AL532" s="313">
        <f t="shared" si="208"/>
        <v>0</v>
      </c>
      <c r="AM532" s="345"/>
      <c r="AN532" s="313">
        <f t="shared" si="197"/>
        <v>0</v>
      </c>
      <c r="AO532" s="314">
        <f t="shared" si="209"/>
        <v>0</v>
      </c>
      <c r="AP532" s="315">
        <f>IF(OR(AND(B532="GRUP_A1",IF(IFERROR(MATCH(CONCATENATE("I",Tabel!$N$4),inst_performance,0),0)&gt;0,0,1)),B532="Grup_A5",B532="Grup_B1"),0,(AD532+AF532)*0.1)</f>
        <v>0</v>
      </c>
      <c r="AQ532" s="337"/>
      <c r="AR532" s="339"/>
      <c r="AS532" s="339"/>
      <c r="AT532" s="339"/>
      <c r="AU532" s="339"/>
      <c r="AV532" s="339"/>
      <c r="AW532" s="339"/>
      <c r="AX532" s="339"/>
      <c r="AY532" s="339"/>
      <c r="AZ532" s="339"/>
      <c r="BA532" s="339"/>
      <c r="BB532" s="339"/>
      <c r="BC532" s="339"/>
      <c r="BD532" s="339"/>
      <c r="BE532" s="339"/>
      <c r="BF532" s="339"/>
      <c r="BG532" s="315">
        <f t="shared" si="210"/>
        <v>0</v>
      </c>
      <c r="BH532" s="346">
        <f t="shared" si="211"/>
        <v>0</v>
      </c>
      <c r="BI532" s="315">
        <f t="shared" si="212"/>
        <v>0</v>
      </c>
      <c r="BJ532" s="341"/>
      <c r="BK532" s="315">
        <f t="shared" si="213"/>
        <v>0</v>
      </c>
      <c r="BL532" s="315">
        <f t="shared" si="214"/>
        <v>0</v>
      </c>
      <c r="BM532" s="340"/>
      <c r="BN532" s="342"/>
      <c r="BO532" s="343"/>
      <c r="BP532" s="340"/>
      <c r="BQ532" s="344"/>
      <c r="BR532" s="315">
        <f t="shared" si="215"/>
        <v>0</v>
      </c>
      <c r="BS532" s="344"/>
      <c r="BT532" s="344"/>
      <c r="BU532" s="344"/>
      <c r="BV532" s="344"/>
      <c r="BW532" s="315">
        <f t="shared" si="216"/>
        <v>0</v>
      </c>
      <c r="BX532" s="322"/>
      <c r="BY532" s="316"/>
    </row>
    <row r="533" spans="1:77" x14ac:dyDescent="0.25">
      <c r="A533" s="326"/>
      <c r="B533" s="307" t="str">
        <f t="shared" si="198"/>
        <v/>
      </c>
      <c r="C533" s="327"/>
      <c r="D533" s="307" t="str">
        <f t="shared" si="199"/>
        <v/>
      </c>
      <c r="E533" s="328"/>
      <c r="F533" s="329"/>
      <c r="G533" s="330" t="s">
        <v>86</v>
      </c>
      <c r="H533" s="308">
        <f t="shared" si="200"/>
        <v>0</v>
      </c>
      <c r="I533" s="323"/>
      <c r="J533" s="323"/>
      <c r="K533" s="309">
        <f t="shared" si="201"/>
        <v>0</v>
      </c>
      <c r="L533" s="328"/>
      <c r="M533" s="328"/>
      <c r="N533" s="328"/>
      <c r="O533" s="328"/>
      <c r="P533" s="331"/>
      <c r="Q533" s="331"/>
      <c r="R533" s="332"/>
      <c r="S533" s="333"/>
      <c r="T533" s="332"/>
      <c r="U533" s="333"/>
      <c r="V533" s="332"/>
      <c r="W533" s="333"/>
      <c r="X533" s="332"/>
      <c r="Y533" s="333"/>
      <c r="Z533" s="309">
        <f t="shared" si="202"/>
        <v>0</v>
      </c>
      <c r="AA533" s="310">
        <f t="shared" si="203"/>
        <v>0</v>
      </c>
      <c r="AB533" s="334"/>
      <c r="AC533" s="311">
        <f t="shared" si="196"/>
        <v>0</v>
      </c>
      <c r="AD533" s="312">
        <f t="shared" si="204"/>
        <v>0</v>
      </c>
      <c r="AE533" s="335"/>
      <c r="AF533" s="312">
        <f t="shared" si="205"/>
        <v>0</v>
      </c>
      <c r="AG533" s="326"/>
      <c r="AH533" s="313">
        <f t="shared" si="206"/>
        <v>0</v>
      </c>
      <c r="AI533" s="336"/>
      <c r="AJ533" s="313">
        <f t="shared" si="207"/>
        <v>0</v>
      </c>
      <c r="AK533" s="326"/>
      <c r="AL533" s="313">
        <f t="shared" si="208"/>
        <v>0</v>
      </c>
      <c r="AM533" s="345"/>
      <c r="AN533" s="313">
        <f t="shared" si="197"/>
        <v>0</v>
      </c>
      <c r="AO533" s="314">
        <f t="shared" si="209"/>
        <v>0</v>
      </c>
      <c r="AP533" s="315">
        <f>IF(OR(AND(B533="GRUP_A1",IF(IFERROR(MATCH(CONCATENATE("I",Tabel!$N$4),inst_performance,0),0)&gt;0,0,1)),B533="Grup_A5",B533="Grup_B1"),0,(AD533+AF533)*0.1)</f>
        <v>0</v>
      </c>
      <c r="AQ533" s="337"/>
      <c r="AR533" s="339"/>
      <c r="AS533" s="339"/>
      <c r="AT533" s="339"/>
      <c r="AU533" s="339"/>
      <c r="AV533" s="339"/>
      <c r="AW533" s="339"/>
      <c r="AX533" s="339"/>
      <c r="AY533" s="339"/>
      <c r="AZ533" s="339"/>
      <c r="BA533" s="339"/>
      <c r="BB533" s="339"/>
      <c r="BC533" s="339"/>
      <c r="BD533" s="339"/>
      <c r="BE533" s="339"/>
      <c r="BF533" s="339"/>
      <c r="BG533" s="315">
        <f t="shared" si="210"/>
        <v>0</v>
      </c>
      <c r="BH533" s="346">
        <f t="shared" si="211"/>
        <v>0</v>
      </c>
      <c r="BI533" s="315">
        <f t="shared" si="212"/>
        <v>0</v>
      </c>
      <c r="BJ533" s="341"/>
      <c r="BK533" s="315">
        <f t="shared" si="213"/>
        <v>0</v>
      </c>
      <c r="BL533" s="315">
        <f t="shared" si="214"/>
        <v>0</v>
      </c>
      <c r="BM533" s="340"/>
      <c r="BN533" s="342"/>
      <c r="BO533" s="343"/>
      <c r="BP533" s="340"/>
      <c r="BQ533" s="344"/>
      <c r="BR533" s="315">
        <f t="shared" si="215"/>
        <v>0</v>
      </c>
      <c r="BS533" s="344"/>
      <c r="BT533" s="344"/>
      <c r="BU533" s="344"/>
      <c r="BV533" s="344"/>
      <c r="BW533" s="315">
        <f t="shared" si="216"/>
        <v>0</v>
      </c>
      <c r="BX533" s="322"/>
      <c r="BY533" s="316"/>
    </row>
    <row r="534" spans="1:77" x14ac:dyDescent="0.25">
      <c r="A534" s="326"/>
      <c r="B534" s="307" t="str">
        <f t="shared" si="198"/>
        <v/>
      </c>
      <c r="C534" s="327"/>
      <c r="D534" s="307" t="str">
        <f t="shared" si="199"/>
        <v/>
      </c>
      <c r="E534" s="328"/>
      <c r="F534" s="329"/>
      <c r="G534" s="330" t="s">
        <v>86</v>
      </c>
      <c r="H534" s="308">
        <f t="shared" si="200"/>
        <v>0</v>
      </c>
      <c r="I534" s="323"/>
      <c r="J534" s="323"/>
      <c r="K534" s="309">
        <f t="shared" si="201"/>
        <v>0</v>
      </c>
      <c r="L534" s="328"/>
      <c r="M534" s="328"/>
      <c r="N534" s="328"/>
      <c r="O534" s="328"/>
      <c r="P534" s="331"/>
      <c r="Q534" s="331"/>
      <c r="R534" s="332"/>
      <c r="S534" s="333"/>
      <c r="T534" s="332"/>
      <c r="U534" s="333"/>
      <c r="V534" s="332"/>
      <c r="W534" s="333"/>
      <c r="X534" s="332"/>
      <c r="Y534" s="333"/>
      <c r="Z534" s="309">
        <f t="shared" si="202"/>
        <v>0</v>
      </c>
      <c r="AA534" s="310">
        <f t="shared" si="203"/>
        <v>0</v>
      </c>
      <c r="AB534" s="334"/>
      <c r="AC534" s="311">
        <f t="shared" si="196"/>
        <v>0</v>
      </c>
      <c r="AD534" s="312">
        <f t="shared" si="204"/>
        <v>0</v>
      </c>
      <c r="AE534" s="335"/>
      <c r="AF534" s="312">
        <f t="shared" si="205"/>
        <v>0</v>
      </c>
      <c r="AG534" s="326"/>
      <c r="AH534" s="313">
        <f t="shared" si="206"/>
        <v>0</v>
      </c>
      <c r="AI534" s="336"/>
      <c r="AJ534" s="313">
        <f t="shared" si="207"/>
        <v>0</v>
      </c>
      <c r="AK534" s="326"/>
      <c r="AL534" s="313">
        <f t="shared" si="208"/>
        <v>0</v>
      </c>
      <c r="AM534" s="345"/>
      <c r="AN534" s="313">
        <f t="shared" si="197"/>
        <v>0</v>
      </c>
      <c r="AO534" s="314">
        <f t="shared" si="209"/>
        <v>0</v>
      </c>
      <c r="AP534" s="315">
        <f>IF(OR(AND(B534="GRUP_A1",IF(IFERROR(MATCH(CONCATENATE("I",Tabel!$N$4),inst_performance,0),0)&gt;0,0,1)),B534="Grup_A5",B534="Grup_B1"),0,(AD534+AF534)*0.1)</f>
        <v>0</v>
      </c>
      <c r="AQ534" s="337"/>
      <c r="AR534" s="339"/>
      <c r="AS534" s="339"/>
      <c r="AT534" s="339"/>
      <c r="AU534" s="339"/>
      <c r="AV534" s="339"/>
      <c r="AW534" s="339"/>
      <c r="AX534" s="339"/>
      <c r="AY534" s="339"/>
      <c r="AZ534" s="339"/>
      <c r="BA534" s="339"/>
      <c r="BB534" s="339"/>
      <c r="BC534" s="339"/>
      <c r="BD534" s="339"/>
      <c r="BE534" s="339"/>
      <c r="BF534" s="339"/>
      <c r="BG534" s="315">
        <f t="shared" si="210"/>
        <v>0</v>
      </c>
      <c r="BH534" s="346">
        <f t="shared" si="211"/>
        <v>0</v>
      </c>
      <c r="BI534" s="315">
        <f t="shared" si="212"/>
        <v>0</v>
      </c>
      <c r="BJ534" s="341"/>
      <c r="BK534" s="315">
        <f t="shared" si="213"/>
        <v>0</v>
      </c>
      <c r="BL534" s="315">
        <f t="shared" si="214"/>
        <v>0</v>
      </c>
      <c r="BM534" s="340"/>
      <c r="BN534" s="342"/>
      <c r="BO534" s="343"/>
      <c r="BP534" s="340"/>
      <c r="BQ534" s="344"/>
      <c r="BR534" s="315">
        <f t="shared" si="215"/>
        <v>0</v>
      </c>
      <c r="BS534" s="344"/>
      <c r="BT534" s="344"/>
      <c r="BU534" s="344"/>
      <c r="BV534" s="344"/>
      <c r="BW534" s="315">
        <f t="shared" si="216"/>
        <v>0</v>
      </c>
      <c r="BX534" s="322"/>
      <c r="BY534" s="316"/>
    </row>
    <row r="535" spans="1:77" x14ac:dyDescent="0.25">
      <c r="A535" s="326"/>
      <c r="B535" s="307" t="str">
        <f t="shared" si="198"/>
        <v/>
      </c>
      <c r="C535" s="327"/>
      <c r="D535" s="307" t="str">
        <f t="shared" si="199"/>
        <v/>
      </c>
      <c r="E535" s="328"/>
      <c r="F535" s="329"/>
      <c r="G535" s="330" t="s">
        <v>86</v>
      </c>
      <c r="H535" s="308">
        <f t="shared" si="200"/>
        <v>0</v>
      </c>
      <c r="I535" s="323"/>
      <c r="J535" s="323"/>
      <c r="K535" s="309">
        <f t="shared" si="201"/>
        <v>0</v>
      </c>
      <c r="L535" s="328"/>
      <c r="M535" s="328"/>
      <c r="N535" s="328"/>
      <c r="O535" s="328"/>
      <c r="P535" s="331"/>
      <c r="Q535" s="331"/>
      <c r="R535" s="332"/>
      <c r="S535" s="333"/>
      <c r="T535" s="332"/>
      <c r="U535" s="333"/>
      <c r="V535" s="332"/>
      <c r="W535" s="333"/>
      <c r="X535" s="332"/>
      <c r="Y535" s="333"/>
      <c r="Z535" s="309">
        <f t="shared" si="202"/>
        <v>0</v>
      </c>
      <c r="AA535" s="310">
        <f t="shared" si="203"/>
        <v>0</v>
      </c>
      <c r="AB535" s="334"/>
      <c r="AC535" s="311">
        <f t="shared" si="196"/>
        <v>0</v>
      </c>
      <c r="AD535" s="312">
        <f t="shared" si="204"/>
        <v>0</v>
      </c>
      <c r="AE535" s="335"/>
      <c r="AF535" s="312">
        <f t="shared" si="205"/>
        <v>0</v>
      </c>
      <c r="AG535" s="326"/>
      <c r="AH535" s="313">
        <f t="shared" si="206"/>
        <v>0</v>
      </c>
      <c r="AI535" s="336"/>
      <c r="AJ535" s="313">
        <f t="shared" si="207"/>
        <v>0</v>
      </c>
      <c r="AK535" s="326"/>
      <c r="AL535" s="313">
        <f t="shared" si="208"/>
        <v>0</v>
      </c>
      <c r="AM535" s="345"/>
      <c r="AN535" s="313">
        <f t="shared" si="197"/>
        <v>0</v>
      </c>
      <c r="AO535" s="314">
        <f t="shared" si="209"/>
        <v>0</v>
      </c>
      <c r="AP535" s="315">
        <f>IF(OR(AND(B535="GRUP_A1",IF(IFERROR(MATCH(CONCATENATE("I",Tabel!$N$4),inst_performance,0),0)&gt;0,0,1)),B535="Grup_A5",B535="Grup_B1"),0,(AD535+AF535)*0.1)</f>
        <v>0</v>
      </c>
      <c r="AQ535" s="337"/>
      <c r="AR535" s="339"/>
      <c r="AS535" s="339"/>
      <c r="AT535" s="339"/>
      <c r="AU535" s="339"/>
      <c r="AV535" s="339"/>
      <c r="AW535" s="339"/>
      <c r="AX535" s="339"/>
      <c r="AY535" s="339"/>
      <c r="AZ535" s="339"/>
      <c r="BA535" s="339"/>
      <c r="BB535" s="339"/>
      <c r="BC535" s="339"/>
      <c r="BD535" s="339"/>
      <c r="BE535" s="339"/>
      <c r="BF535" s="339"/>
      <c r="BG535" s="315">
        <f t="shared" si="210"/>
        <v>0</v>
      </c>
      <c r="BH535" s="346">
        <f t="shared" si="211"/>
        <v>0</v>
      </c>
      <c r="BI535" s="315">
        <f t="shared" si="212"/>
        <v>0</v>
      </c>
      <c r="BJ535" s="341"/>
      <c r="BK535" s="315">
        <f t="shared" si="213"/>
        <v>0</v>
      </c>
      <c r="BL535" s="315">
        <f t="shared" si="214"/>
        <v>0</v>
      </c>
      <c r="BM535" s="340"/>
      <c r="BN535" s="342"/>
      <c r="BO535" s="343"/>
      <c r="BP535" s="340"/>
      <c r="BQ535" s="344"/>
      <c r="BR535" s="315">
        <f t="shared" si="215"/>
        <v>0</v>
      </c>
      <c r="BS535" s="344"/>
      <c r="BT535" s="344"/>
      <c r="BU535" s="344"/>
      <c r="BV535" s="344"/>
      <c r="BW535" s="315">
        <f t="shared" si="216"/>
        <v>0</v>
      </c>
      <c r="BX535" s="322"/>
      <c r="BY535" s="316"/>
    </row>
    <row r="536" spans="1:77" x14ac:dyDescent="0.25">
      <c r="A536" s="326"/>
      <c r="B536" s="307" t="str">
        <f t="shared" si="198"/>
        <v/>
      </c>
      <c r="C536" s="327"/>
      <c r="D536" s="307" t="str">
        <f t="shared" si="199"/>
        <v/>
      </c>
      <c r="E536" s="328"/>
      <c r="F536" s="329"/>
      <c r="G536" s="330" t="s">
        <v>86</v>
      </c>
      <c r="H536" s="308">
        <f t="shared" si="200"/>
        <v>0</v>
      </c>
      <c r="I536" s="323"/>
      <c r="J536" s="323"/>
      <c r="K536" s="309">
        <f t="shared" si="201"/>
        <v>0</v>
      </c>
      <c r="L536" s="328"/>
      <c r="M536" s="328"/>
      <c r="N536" s="328"/>
      <c r="O536" s="328"/>
      <c r="P536" s="331"/>
      <c r="Q536" s="331"/>
      <c r="R536" s="332"/>
      <c r="S536" s="333"/>
      <c r="T536" s="332"/>
      <c r="U536" s="333"/>
      <c r="V536" s="332"/>
      <c r="W536" s="333"/>
      <c r="X536" s="332"/>
      <c r="Y536" s="333"/>
      <c r="Z536" s="309">
        <f t="shared" si="202"/>
        <v>0</v>
      </c>
      <c r="AA536" s="310">
        <f t="shared" si="203"/>
        <v>0</v>
      </c>
      <c r="AB536" s="334"/>
      <c r="AC536" s="311">
        <f t="shared" si="196"/>
        <v>0</v>
      </c>
      <c r="AD536" s="312">
        <f t="shared" si="204"/>
        <v>0</v>
      </c>
      <c r="AE536" s="335"/>
      <c r="AF536" s="312">
        <f t="shared" si="205"/>
        <v>0</v>
      </c>
      <c r="AG536" s="326"/>
      <c r="AH536" s="313">
        <f t="shared" si="206"/>
        <v>0</v>
      </c>
      <c r="AI536" s="336"/>
      <c r="AJ536" s="313">
        <f t="shared" si="207"/>
        <v>0</v>
      </c>
      <c r="AK536" s="326"/>
      <c r="AL536" s="313">
        <f t="shared" si="208"/>
        <v>0</v>
      </c>
      <c r="AM536" s="345"/>
      <c r="AN536" s="313">
        <f t="shared" si="197"/>
        <v>0</v>
      </c>
      <c r="AO536" s="314">
        <f t="shared" si="209"/>
        <v>0</v>
      </c>
      <c r="AP536" s="315">
        <f>IF(OR(AND(B536="GRUP_A1",IF(IFERROR(MATCH(CONCATENATE("I",Tabel!$N$4),inst_performance,0),0)&gt;0,0,1)),B536="Grup_A5",B536="Grup_B1"),0,(AD536+AF536)*0.1)</f>
        <v>0</v>
      </c>
      <c r="AQ536" s="337"/>
      <c r="AR536" s="339"/>
      <c r="AS536" s="339"/>
      <c r="AT536" s="339"/>
      <c r="AU536" s="339"/>
      <c r="AV536" s="339"/>
      <c r="AW536" s="339"/>
      <c r="AX536" s="339"/>
      <c r="AY536" s="339"/>
      <c r="AZ536" s="339"/>
      <c r="BA536" s="339"/>
      <c r="BB536" s="339"/>
      <c r="BC536" s="339"/>
      <c r="BD536" s="339"/>
      <c r="BE536" s="339"/>
      <c r="BF536" s="339"/>
      <c r="BG536" s="315">
        <f t="shared" si="210"/>
        <v>0</v>
      </c>
      <c r="BH536" s="346">
        <f t="shared" si="211"/>
        <v>0</v>
      </c>
      <c r="BI536" s="315">
        <f t="shared" si="212"/>
        <v>0</v>
      </c>
      <c r="BJ536" s="341"/>
      <c r="BK536" s="315">
        <f t="shared" si="213"/>
        <v>0</v>
      </c>
      <c r="BL536" s="315">
        <f t="shared" si="214"/>
        <v>0</v>
      </c>
      <c r="BM536" s="340"/>
      <c r="BN536" s="342"/>
      <c r="BO536" s="343"/>
      <c r="BP536" s="340"/>
      <c r="BQ536" s="344"/>
      <c r="BR536" s="315">
        <f t="shared" si="215"/>
        <v>0</v>
      </c>
      <c r="BS536" s="344"/>
      <c r="BT536" s="344"/>
      <c r="BU536" s="344"/>
      <c r="BV536" s="344"/>
      <c r="BW536" s="315">
        <f t="shared" si="216"/>
        <v>0</v>
      </c>
      <c r="BX536" s="322"/>
      <c r="BY536" s="316"/>
    </row>
    <row r="537" spans="1:77" x14ac:dyDescent="0.25">
      <c r="A537" s="326"/>
      <c r="B537" s="307" t="str">
        <f t="shared" si="198"/>
        <v/>
      </c>
      <c r="C537" s="327"/>
      <c r="D537" s="307" t="str">
        <f t="shared" si="199"/>
        <v/>
      </c>
      <c r="E537" s="328"/>
      <c r="F537" s="329"/>
      <c r="G537" s="330" t="s">
        <v>86</v>
      </c>
      <c r="H537" s="308">
        <f t="shared" si="200"/>
        <v>0</v>
      </c>
      <c r="I537" s="323"/>
      <c r="J537" s="323"/>
      <c r="K537" s="309">
        <f t="shared" si="201"/>
        <v>0</v>
      </c>
      <c r="L537" s="328"/>
      <c r="M537" s="328"/>
      <c r="N537" s="328"/>
      <c r="O537" s="328"/>
      <c r="P537" s="331"/>
      <c r="Q537" s="331"/>
      <c r="R537" s="332"/>
      <c r="S537" s="333"/>
      <c r="T537" s="332"/>
      <c r="U537" s="333"/>
      <c r="V537" s="332"/>
      <c r="W537" s="333"/>
      <c r="X537" s="332"/>
      <c r="Y537" s="333"/>
      <c r="Z537" s="309">
        <f t="shared" si="202"/>
        <v>0</v>
      </c>
      <c r="AA537" s="310">
        <f t="shared" si="203"/>
        <v>0</v>
      </c>
      <c r="AB537" s="334"/>
      <c r="AC537" s="311">
        <f t="shared" si="196"/>
        <v>0</v>
      </c>
      <c r="AD537" s="312">
        <f t="shared" si="204"/>
        <v>0</v>
      </c>
      <c r="AE537" s="335"/>
      <c r="AF537" s="312">
        <f t="shared" si="205"/>
        <v>0</v>
      </c>
      <c r="AG537" s="326"/>
      <c r="AH537" s="313">
        <f t="shared" si="206"/>
        <v>0</v>
      </c>
      <c r="AI537" s="336"/>
      <c r="AJ537" s="313">
        <f t="shared" si="207"/>
        <v>0</v>
      </c>
      <c r="AK537" s="326"/>
      <c r="AL537" s="313">
        <f t="shared" si="208"/>
        <v>0</v>
      </c>
      <c r="AM537" s="345"/>
      <c r="AN537" s="313">
        <f t="shared" si="197"/>
        <v>0</v>
      </c>
      <c r="AO537" s="314">
        <f t="shared" si="209"/>
        <v>0</v>
      </c>
      <c r="AP537" s="315">
        <f>IF(OR(AND(B537="GRUP_A1",IF(IFERROR(MATCH(CONCATENATE("I",Tabel!$N$4),inst_performance,0),0)&gt;0,0,1)),B537="Grup_A5",B537="Grup_B1"),0,(AD537+AF537)*0.1)</f>
        <v>0</v>
      </c>
      <c r="AQ537" s="337"/>
      <c r="AR537" s="339"/>
      <c r="AS537" s="339"/>
      <c r="AT537" s="339"/>
      <c r="AU537" s="339"/>
      <c r="AV537" s="339"/>
      <c r="AW537" s="339"/>
      <c r="AX537" s="339"/>
      <c r="AY537" s="339"/>
      <c r="AZ537" s="339"/>
      <c r="BA537" s="339"/>
      <c r="BB537" s="339"/>
      <c r="BC537" s="339"/>
      <c r="BD537" s="339"/>
      <c r="BE537" s="339"/>
      <c r="BF537" s="339"/>
      <c r="BG537" s="315">
        <f t="shared" si="210"/>
        <v>0</v>
      </c>
      <c r="BH537" s="346">
        <f t="shared" si="211"/>
        <v>0</v>
      </c>
      <c r="BI537" s="315">
        <f t="shared" si="212"/>
        <v>0</v>
      </c>
      <c r="BJ537" s="341"/>
      <c r="BK537" s="315">
        <f t="shared" si="213"/>
        <v>0</v>
      </c>
      <c r="BL537" s="315">
        <f t="shared" si="214"/>
        <v>0</v>
      </c>
      <c r="BM537" s="340"/>
      <c r="BN537" s="342"/>
      <c r="BO537" s="343"/>
      <c r="BP537" s="340"/>
      <c r="BQ537" s="344"/>
      <c r="BR537" s="315">
        <f t="shared" si="215"/>
        <v>0</v>
      </c>
      <c r="BS537" s="344"/>
      <c r="BT537" s="344"/>
      <c r="BU537" s="344"/>
      <c r="BV537" s="344"/>
      <c r="BW537" s="315">
        <f t="shared" si="216"/>
        <v>0</v>
      </c>
      <c r="BX537" s="322"/>
      <c r="BY537" s="316"/>
    </row>
    <row r="538" spans="1:77" x14ac:dyDescent="0.25">
      <c r="A538" s="326"/>
      <c r="B538" s="307" t="str">
        <f t="shared" si="198"/>
        <v/>
      </c>
      <c r="C538" s="327"/>
      <c r="D538" s="307" t="str">
        <f t="shared" si="199"/>
        <v/>
      </c>
      <c r="E538" s="328"/>
      <c r="F538" s="329"/>
      <c r="G538" s="330" t="s">
        <v>86</v>
      </c>
      <c r="H538" s="308">
        <f t="shared" si="200"/>
        <v>0</v>
      </c>
      <c r="I538" s="323"/>
      <c r="J538" s="323"/>
      <c r="K538" s="309">
        <f t="shared" si="201"/>
        <v>0</v>
      </c>
      <c r="L538" s="328"/>
      <c r="M538" s="328"/>
      <c r="N538" s="328"/>
      <c r="O538" s="328"/>
      <c r="P538" s="331"/>
      <c r="Q538" s="331"/>
      <c r="R538" s="332"/>
      <c r="S538" s="333"/>
      <c r="T538" s="332"/>
      <c r="U538" s="333"/>
      <c r="V538" s="332"/>
      <c r="W538" s="333"/>
      <c r="X538" s="332"/>
      <c r="Y538" s="333"/>
      <c r="Z538" s="309">
        <f t="shared" si="202"/>
        <v>0</v>
      </c>
      <c r="AA538" s="310">
        <f t="shared" si="203"/>
        <v>0</v>
      </c>
      <c r="AB538" s="334"/>
      <c r="AC538" s="311">
        <f t="shared" si="196"/>
        <v>0</v>
      </c>
      <c r="AD538" s="312">
        <f t="shared" si="204"/>
        <v>0</v>
      </c>
      <c r="AE538" s="335"/>
      <c r="AF538" s="312">
        <f t="shared" si="205"/>
        <v>0</v>
      </c>
      <c r="AG538" s="326"/>
      <c r="AH538" s="313">
        <f t="shared" si="206"/>
        <v>0</v>
      </c>
      <c r="AI538" s="336"/>
      <c r="AJ538" s="313">
        <f t="shared" si="207"/>
        <v>0</v>
      </c>
      <c r="AK538" s="326"/>
      <c r="AL538" s="313">
        <f t="shared" si="208"/>
        <v>0</v>
      </c>
      <c r="AM538" s="345"/>
      <c r="AN538" s="313">
        <f t="shared" si="197"/>
        <v>0</v>
      </c>
      <c r="AO538" s="314">
        <f t="shared" si="209"/>
        <v>0</v>
      </c>
      <c r="AP538" s="315">
        <f>IF(OR(AND(B538="GRUP_A1",IF(IFERROR(MATCH(CONCATENATE("I",Tabel!$N$4),inst_performance,0),0)&gt;0,0,1)),B538="Grup_A5",B538="Grup_B1"),0,(AD538+AF538)*0.1)</f>
        <v>0</v>
      </c>
      <c r="AQ538" s="337"/>
      <c r="AR538" s="339"/>
      <c r="AS538" s="339"/>
      <c r="AT538" s="339"/>
      <c r="AU538" s="339"/>
      <c r="AV538" s="339"/>
      <c r="AW538" s="339"/>
      <c r="AX538" s="339"/>
      <c r="AY538" s="339"/>
      <c r="AZ538" s="339"/>
      <c r="BA538" s="339"/>
      <c r="BB538" s="339"/>
      <c r="BC538" s="339"/>
      <c r="BD538" s="339"/>
      <c r="BE538" s="339"/>
      <c r="BF538" s="339"/>
      <c r="BG538" s="315">
        <f t="shared" si="210"/>
        <v>0</v>
      </c>
      <c r="BH538" s="346">
        <f t="shared" si="211"/>
        <v>0</v>
      </c>
      <c r="BI538" s="315">
        <f t="shared" si="212"/>
        <v>0</v>
      </c>
      <c r="BJ538" s="341"/>
      <c r="BK538" s="315">
        <f t="shared" si="213"/>
        <v>0</v>
      </c>
      <c r="BL538" s="315">
        <f t="shared" si="214"/>
        <v>0</v>
      </c>
      <c r="BM538" s="340"/>
      <c r="BN538" s="342"/>
      <c r="BO538" s="343"/>
      <c r="BP538" s="340"/>
      <c r="BQ538" s="344"/>
      <c r="BR538" s="315">
        <f t="shared" si="215"/>
        <v>0</v>
      </c>
      <c r="BS538" s="344"/>
      <c r="BT538" s="344"/>
      <c r="BU538" s="344"/>
      <c r="BV538" s="344"/>
      <c r="BW538" s="315">
        <f t="shared" si="216"/>
        <v>0</v>
      </c>
      <c r="BX538" s="322"/>
      <c r="BY538" s="316"/>
    </row>
    <row r="539" spans="1:77" x14ac:dyDescent="0.25">
      <c r="A539" s="326"/>
      <c r="B539" s="307" t="str">
        <f t="shared" si="198"/>
        <v/>
      </c>
      <c r="C539" s="327"/>
      <c r="D539" s="307" t="str">
        <f t="shared" si="199"/>
        <v/>
      </c>
      <c r="E539" s="328"/>
      <c r="F539" s="329"/>
      <c r="G539" s="330" t="s">
        <v>86</v>
      </c>
      <c r="H539" s="308">
        <f t="shared" si="200"/>
        <v>0</v>
      </c>
      <c r="I539" s="323"/>
      <c r="J539" s="323"/>
      <c r="K539" s="309">
        <f t="shared" si="201"/>
        <v>0</v>
      </c>
      <c r="L539" s="328"/>
      <c r="M539" s="328"/>
      <c r="N539" s="328"/>
      <c r="O539" s="328"/>
      <c r="P539" s="331"/>
      <c r="Q539" s="331"/>
      <c r="R539" s="332"/>
      <c r="S539" s="333"/>
      <c r="T539" s="332"/>
      <c r="U539" s="333"/>
      <c r="V539" s="332"/>
      <c r="W539" s="333"/>
      <c r="X539" s="332"/>
      <c r="Y539" s="333"/>
      <c r="Z539" s="309">
        <f t="shared" si="202"/>
        <v>0</v>
      </c>
      <c r="AA539" s="310">
        <f t="shared" si="203"/>
        <v>0</v>
      </c>
      <c r="AB539" s="334"/>
      <c r="AC539" s="311">
        <f t="shared" si="196"/>
        <v>0</v>
      </c>
      <c r="AD539" s="312">
        <f t="shared" si="204"/>
        <v>0</v>
      </c>
      <c r="AE539" s="335"/>
      <c r="AF539" s="312">
        <f t="shared" si="205"/>
        <v>0</v>
      </c>
      <c r="AG539" s="326"/>
      <c r="AH539" s="313">
        <f t="shared" si="206"/>
        <v>0</v>
      </c>
      <c r="AI539" s="336"/>
      <c r="AJ539" s="313">
        <f t="shared" si="207"/>
        <v>0</v>
      </c>
      <c r="AK539" s="326"/>
      <c r="AL539" s="313">
        <f t="shared" si="208"/>
        <v>0</v>
      </c>
      <c r="AM539" s="345"/>
      <c r="AN539" s="313">
        <f t="shared" si="197"/>
        <v>0</v>
      </c>
      <c r="AO539" s="314">
        <f t="shared" si="209"/>
        <v>0</v>
      </c>
      <c r="AP539" s="315">
        <f>IF(OR(AND(B539="GRUP_A1",IF(IFERROR(MATCH(CONCATENATE("I",Tabel!$N$4),inst_performance,0),0)&gt;0,0,1)),B539="Grup_A5",B539="Grup_B1"),0,(AD539+AF539)*0.1)</f>
        <v>0</v>
      </c>
      <c r="AQ539" s="337"/>
      <c r="AR539" s="339"/>
      <c r="AS539" s="339"/>
      <c r="AT539" s="339"/>
      <c r="AU539" s="339"/>
      <c r="AV539" s="339"/>
      <c r="AW539" s="339"/>
      <c r="AX539" s="339"/>
      <c r="AY539" s="339"/>
      <c r="AZ539" s="339"/>
      <c r="BA539" s="339"/>
      <c r="BB539" s="339"/>
      <c r="BC539" s="339"/>
      <c r="BD539" s="339"/>
      <c r="BE539" s="339"/>
      <c r="BF539" s="339"/>
      <c r="BG539" s="315">
        <f t="shared" si="210"/>
        <v>0</v>
      </c>
      <c r="BH539" s="346">
        <f t="shared" si="211"/>
        <v>0</v>
      </c>
      <c r="BI539" s="315">
        <f t="shared" si="212"/>
        <v>0</v>
      </c>
      <c r="BJ539" s="341"/>
      <c r="BK539" s="315">
        <f t="shared" si="213"/>
        <v>0</v>
      </c>
      <c r="BL539" s="315">
        <f t="shared" si="214"/>
        <v>0</v>
      </c>
      <c r="BM539" s="340"/>
      <c r="BN539" s="342"/>
      <c r="BO539" s="343"/>
      <c r="BP539" s="340"/>
      <c r="BQ539" s="344"/>
      <c r="BR539" s="315">
        <f t="shared" si="215"/>
        <v>0</v>
      </c>
      <c r="BS539" s="344"/>
      <c r="BT539" s="344"/>
      <c r="BU539" s="344"/>
      <c r="BV539" s="344"/>
      <c r="BW539" s="315">
        <f t="shared" si="216"/>
        <v>0</v>
      </c>
      <c r="BX539" s="322"/>
      <c r="BY539" s="316"/>
    </row>
    <row r="540" spans="1:77" x14ac:dyDescent="0.25">
      <c r="A540" s="326"/>
      <c r="B540" s="307" t="str">
        <f t="shared" si="198"/>
        <v/>
      </c>
      <c r="C540" s="327"/>
      <c r="D540" s="307" t="str">
        <f t="shared" si="199"/>
        <v/>
      </c>
      <c r="E540" s="328"/>
      <c r="F540" s="329"/>
      <c r="G540" s="330" t="s">
        <v>86</v>
      </c>
      <c r="H540" s="308">
        <f t="shared" si="200"/>
        <v>0</v>
      </c>
      <c r="I540" s="323"/>
      <c r="J540" s="323"/>
      <c r="K540" s="309">
        <f t="shared" si="201"/>
        <v>0</v>
      </c>
      <c r="L540" s="328"/>
      <c r="M540" s="328"/>
      <c r="N540" s="328"/>
      <c r="O540" s="328"/>
      <c r="P540" s="331"/>
      <c r="Q540" s="331"/>
      <c r="R540" s="332"/>
      <c r="S540" s="333"/>
      <c r="T540" s="332"/>
      <c r="U540" s="333"/>
      <c r="V540" s="332"/>
      <c r="W540" s="333"/>
      <c r="X540" s="332"/>
      <c r="Y540" s="333"/>
      <c r="Z540" s="309">
        <f t="shared" si="202"/>
        <v>0</v>
      </c>
      <c r="AA540" s="310">
        <f t="shared" si="203"/>
        <v>0</v>
      </c>
      <c r="AB540" s="334"/>
      <c r="AC540" s="311">
        <f t="shared" si="196"/>
        <v>0</v>
      </c>
      <c r="AD540" s="312">
        <f t="shared" si="204"/>
        <v>0</v>
      </c>
      <c r="AE540" s="335"/>
      <c r="AF540" s="312">
        <f t="shared" si="205"/>
        <v>0</v>
      </c>
      <c r="AG540" s="326"/>
      <c r="AH540" s="313">
        <f t="shared" si="206"/>
        <v>0</v>
      </c>
      <c r="AI540" s="336"/>
      <c r="AJ540" s="313">
        <f t="shared" si="207"/>
        <v>0</v>
      </c>
      <c r="AK540" s="326"/>
      <c r="AL540" s="313">
        <f t="shared" si="208"/>
        <v>0</v>
      </c>
      <c r="AM540" s="345"/>
      <c r="AN540" s="313">
        <f t="shared" si="197"/>
        <v>0</v>
      </c>
      <c r="AO540" s="314">
        <f t="shared" si="209"/>
        <v>0</v>
      </c>
      <c r="AP540" s="315">
        <f>IF(OR(AND(B540="GRUP_A1",IF(IFERROR(MATCH(CONCATENATE("I",Tabel!$N$4),inst_performance,0),0)&gt;0,0,1)),B540="Grup_A5",B540="Grup_B1"),0,(AD540+AF540)*0.1)</f>
        <v>0</v>
      </c>
      <c r="AQ540" s="337"/>
      <c r="AR540" s="339"/>
      <c r="AS540" s="339"/>
      <c r="AT540" s="339"/>
      <c r="AU540" s="339"/>
      <c r="AV540" s="339"/>
      <c r="AW540" s="339"/>
      <c r="AX540" s="339"/>
      <c r="AY540" s="339"/>
      <c r="AZ540" s="339"/>
      <c r="BA540" s="339"/>
      <c r="BB540" s="339"/>
      <c r="BC540" s="339"/>
      <c r="BD540" s="339"/>
      <c r="BE540" s="339"/>
      <c r="BF540" s="339"/>
      <c r="BG540" s="315">
        <f t="shared" si="210"/>
        <v>0</v>
      </c>
      <c r="BH540" s="346">
        <f t="shared" si="211"/>
        <v>0</v>
      </c>
      <c r="BI540" s="315">
        <f t="shared" si="212"/>
        <v>0</v>
      </c>
      <c r="BJ540" s="341"/>
      <c r="BK540" s="315">
        <f t="shared" si="213"/>
        <v>0</v>
      </c>
      <c r="BL540" s="315">
        <f t="shared" si="214"/>
        <v>0</v>
      </c>
      <c r="BM540" s="340"/>
      <c r="BN540" s="342"/>
      <c r="BO540" s="343"/>
      <c r="BP540" s="340"/>
      <c r="BQ540" s="344"/>
      <c r="BR540" s="315">
        <f t="shared" si="215"/>
        <v>0</v>
      </c>
      <c r="BS540" s="344"/>
      <c r="BT540" s="344"/>
      <c r="BU540" s="344"/>
      <c r="BV540" s="344"/>
      <c r="BW540" s="315">
        <f t="shared" si="216"/>
        <v>0</v>
      </c>
      <c r="BX540" s="322"/>
      <c r="BY540" s="316"/>
    </row>
    <row r="541" spans="1:77" x14ac:dyDescent="0.25">
      <c r="A541" s="326"/>
      <c r="B541" s="307" t="str">
        <f t="shared" si="198"/>
        <v/>
      </c>
      <c r="C541" s="327"/>
      <c r="D541" s="307" t="str">
        <f t="shared" si="199"/>
        <v/>
      </c>
      <c r="E541" s="328"/>
      <c r="F541" s="329"/>
      <c r="G541" s="330" t="s">
        <v>86</v>
      </c>
      <c r="H541" s="308">
        <f t="shared" si="200"/>
        <v>0</v>
      </c>
      <c r="I541" s="323"/>
      <c r="J541" s="323"/>
      <c r="K541" s="309">
        <f t="shared" si="201"/>
        <v>0</v>
      </c>
      <c r="L541" s="328"/>
      <c r="M541" s="328"/>
      <c r="N541" s="328"/>
      <c r="O541" s="328"/>
      <c r="P541" s="331"/>
      <c r="Q541" s="331"/>
      <c r="R541" s="332"/>
      <c r="S541" s="333"/>
      <c r="T541" s="332"/>
      <c r="U541" s="333"/>
      <c r="V541" s="332"/>
      <c r="W541" s="333"/>
      <c r="X541" s="332"/>
      <c r="Y541" s="333"/>
      <c r="Z541" s="309">
        <f t="shared" si="202"/>
        <v>0</v>
      </c>
      <c r="AA541" s="310">
        <f t="shared" si="203"/>
        <v>0</v>
      </c>
      <c r="AB541" s="334"/>
      <c r="AC541" s="311">
        <f t="shared" si="196"/>
        <v>0</v>
      </c>
      <c r="AD541" s="312">
        <f t="shared" si="204"/>
        <v>0</v>
      </c>
      <c r="AE541" s="335"/>
      <c r="AF541" s="312">
        <f t="shared" si="205"/>
        <v>0</v>
      </c>
      <c r="AG541" s="326"/>
      <c r="AH541" s="313">
        <f t="shared" si="206"/>
        <v>0</v>
      </c>
      <c r="AI541" s="336"/>
      <c r="AJ541" s="313">
        <f t="shared" si="207"/>
        <v>0</v>
      </c>
      <c r="AK541" s="326"/>
      <c r="AL541" s="313">
        <f t="shared" si="208"/>
        <v>0</v>
      </c>
      <c r="AM541" s="345"/>
      <c r="AN541" s="313">
        <f t="shared" si="197"/>
        <v>0</v>
      </c>
      <c r="AO541" s="314">
        <f t="shared" si="209"/>
        <v>0</v>
      </c>
      <c r="AP541" s="315">
        <f>IF(OR(AND(B541="GRUP_A1",IF(IFERROR(MATCH(CONCATENATE("I",Tabel!$N$4),inst_performance,0),0)&gt;0,0,1)),B541="Grup_A5",B541="Grup_B1"),0,(AD541+AF541)*0.1)</f>
        <v>0</v>
      </c>
      <c r="AQ541" s="337"/>
      <c r="AR541" s="339"/>
      <c r="AS541" s="339"/>
      <c r="AT541" s="339"/>
      <c r="AU541" s="339"/>
      <c r="AV541" s="339"/>
      <c r="AW541" s="339"/>
      <c r="AX541" s="339"/>
      <c r="AY541" s="339"/>
      <c r="AZ541" s="339"/>
      <c r="BA541" s="339"/>
      <c r="BB541" s="339"/>
      <c r="BC541" s="339"/>
      <c r="BD541" s="339"/>
      <c r="BE541" s="339"/>
      <c r="BF541" s="339"/>
      <c r="BG541" s="315">
        <f t="shared" si="210"/>
        <v>0</v>
      </c>
      <c r="BH541" s="346">
        <f t="shared" si="211"/>
        <v>0</v>
      </c>
      <c r="BI541" s="315">
        <f t="shared" si="212"/>
        <v>0</v>
      </c>
      <c r="BJ541" s="341"/>
      <c r="BK541" s="315">
        <f t="shared" si="213"/>
        <v>0</v>
      </c>
      <c r="BL541" s="315">
        <f t="shared" si="214"/>
        <v>0</v>
      </c>
      <c r="BM541" s="340"/>
      <c r="BN541" s="342"/>
      <c r="BO541" s="343"/>
      <c r="BP541" s="340"/>
      <c r="BQ541" s="344"/>
      <c r="BR541" s="315">
        <f t="shared" si="215"/>
        <v>0</v>
      </c>
      <c r="BS541" s="344"/>
      <c r="BT541" s="344"/>
      <c r="BU541" s="344"/>
      <c r="BV541" s="344"/>
      <c r="BW541" s="315">
        <f t="shared" si="216"/>
        <v>0</v>
      </c>
      <c r="BX541" s="322"/>
      <c r="BY541" s="316"/>
    </row>
    <row r="542" spans="1:77" x14ac:dyDescent="0.25">
      <c r="A542" s="326"/>
      <c r="B542" s="307" t="str">
        <f t="shared" si="198"/>
        <v/>
      </c>
      <c r="C542" s="327"/>
      <c r="D542" s="307" t="str">
        <f t="shared" si="199"/>
        <v/>
      </c>
      <c r="E542" s="328"/>
      <c r="F542" s="329"/>
      <c r="G542" s="330" t="s">
        <v>86</v>
      </c>
      <c r="H542" s="308">
        <f t="shared" si="200"/>
        <v>0</v>
      </c>
      <c r="I542" s="323"/>
      <c r="J542" s="323"/>
      <c r="K542" s="309">
        <f t="shared" si="201"/>
        <v>0</v>
      </c>
      <c r="L542" s="328"/>
      <c r="M542" s="328"/>
      <c r="N542" s="328"/>
      <c r="O542" s="328"/>
      <c r="P542" s="331"/>
      <c r="Q542" s="331"/>
      <c r="R542" s="332"/>
      <c r="S542" s="333"/>
      <c r="T542" s="332"/>
      <c r="U542" s="333"/>
      <c r="V542" s="332"/>
      <c r="W542" s="333"/>
      <c r="X542" s="332"/>
      <c r="Y542" s="333"/>
      <c r="Z542" s="309">
        <f t="shared" si="202"/>
        <v>0</v>
      </c>
      <c r="AA542" s="310">
        <f t="shared" si="203"/>
        <v>0</v>
      </c>
      <c r="AB542" s="334"/>
      <c r="AC542" s="311">
        <f t="shared" si="196"/>
        <v>0</v>
      </c>
      <c r="AD542" s="312">
        <f t="shared" si="204"/>
        <v>0</v>
      </c>
      <c r="AE542" s="335"/>
      <c r="AF542" s="312">
        <f t="shared" si="205"/>
        <v>0</v>
      </c>
      <c r="AG542" s="326"/>
      <c r="AH542" s="313">
        <f t="shared" si="206"/>
        <v>0</v>
      </c>
      <c r="AI542" s="336"/>
      <c r="AJ542" s="313">
        <f t="shared" si="207"/>
        <v>0</v>
      </c>
      <c r="AK542" s="326"/>
      <c r="AL542" s="313">
        <f t="shared" si="208"/>
        <v>0</v>
      </c>
      <c r="AM542" s="345"/>
      <c r="AN542" s="313">
        <f t="shared" si="197"/>
        <v>0</v>
      </c>
      <c r="AO542" s="314">
        <f t="shared" si="209"/>
        <v>0</v>
      </c>
      <c r="AP542" s="315">
        <f>IF(OR(AND(B542="GRUP_A1",IF(IFERROR(MATCH(CONCATENATE("I",Tabel!$N$4),inst_performance,0),0)&gt;0,0,1)),B542="Grup_A5",B542="Grup_B1"),0,(AD542+AF542)*0.1)</f>
        <v>0</v>
      </c>
      <c r="AQ542" s="337"/>
      <c r="AR542" s="339"/>
      <c r="AS542" s="339"/>
      <c r="AT542" s="339"/>
      <c r="AU542" s="339"/>
      <c r="AV542" s="339"/>
      <c r="AW542" s="339"/>
      <c r="AX542" s="339"/>
      <c r="AY542" s="339"/>
      <c r="AZ542" s="339"/>
      <c r="BA542" s="339"/>
      <c r="BB542" s="339"/>
      <c r="BC542" s="339"/>
      <c r="BD542" s="339"/>
      <c r="BE542" s="339"/>
      <c r="BF542" s="339"/>
      <c r="BG542" s="315">
        <f t="shared" si="210"/>
        <v>0</v>
      </c>
      <c r="BH542" s="346">
        <f t="shared" si="211"/>
        <v>0</v>
      </c>
      <c r="BI542" s="315">
        <f t="shared" si="212"/>
        <v>0</v>
      </c>
      <c r="BJ542" s="341"/>
      <c r="BK542" s="315">
        <f t="shared" si="213"/>
        <v>0</v>
      </c>
      <c r="BL542" s="315">
        <f t="shared" si="214"/>
        <v>0</v>
      </c>
      <c r="BM542" s="340"/>
      <c r="BN542" s="342"/>
      <c r="BO542" s="343"/>
      <c r="BP542" s="340"/>
      <c r="BQ542" s="344"/>
      <c r="BR542" s="315">
        <f t="shared" si="215"/>
        <v>0</v>
      </c>
      <c r="BS542" s="344"/>
      <c r="BT542" s="344"/>
      <c r="BU542" s="344"/>
      <c r="BV542" s="344"/>
      <c r="BW542" s="315">
        <f t="shared" si="216"/>
        <v>0</v>
      </c>
      <c r="BX542" s="322"/>
      <c r="BY542" s="316"/>
    </row>
    <row r="543" spans="1:77" x14ac:dyDescent="0.25">
      <c r="A543" s="326"/>
      <c r="B543" s="307" t="str">
        <f t="shared" si="198"/>
        <v/>
      </c>
      <c r="C543" s="327"/>
      <c r="D543" s="307" t="str">
        <f t="shared" si="199"/>
        <v/>
      </c>
      <c r="E543" s="328"/>
      <c r="F543" s="329"/>
      <c r="G543" s="330" t="s">
        <v>86</v>
      </c>
      <c r="H543" s="308">
        <f t="shared" si="200"/>
        <v>0</v>
      </c>
      <c r="I543" s="323"/>
      <c r="J543" s="323"/>
      <c r="K543" s="309">
        <f t="shared" si="201"/>
        <v>0</v>
      </c>
      <c r="L543" s="328"/>
      <c r="M543" s="328"/>
      <c r="N543" s="328"/>
      <c r="O543" s="328"/>
      <c r="P543" s="331"/>
      <c r="Q543" s="331"/>
      <c r="R543" s="332"/>
      <c r="S543" s="333"/>
      <c r="T543" s="332"/>
      <c r="U543" s="333"/>
      <c r="V543" s="332"/>
      <c r="W543" s="333"/>
      <c r="X543" s="332"/>
      <c r="Y543" s="333"/>
      <c r="Z543" s="309">
        <f t="shared" si="202"/>
        <v>0</v>
      </c>
      <c r="AA543" s="310">
        <f t="shared" si="203"/>
        <v>0</v>
      </c>
      <c r="AB543" s="334"/>
      <c r="AC543" s="311">
        <f t="shared" si="196"/>
        <v>0</v>
      </c>
      <c r="AD543" s="312">
        <f t="shared" si="204"/>
        <v>0</v>
      </c>
      <c r="AE543" s="335"/>
      <c r="AF543" s="312">
        <f t="shared" si="205"/>
        <v>0</v>
      </c>
      <c r="AG543" s="326"/>
      <c r="AH543" s="313">
        <f t="shared" si="206"/>
        <v>0</v>
      </c>
      <c r="AI543" s="336"/>
      <c r="AJ543" s="313">
        <f t="shared" si="207"/>
        <v>0</v>
      </c>
      <c r="AK543" s="326"/>
      <c r="AL543" s="313">
        <f t="shared" si="208"/>
        <v>0</v>
      </c>
      <c r="AM543" s="345"/>
      <c r="AN543" s="313">
        <f t="shared" si="197"/>
        <v>0</v>
      </c>
      <c r="AO543" s="314">
        <f t="shared" si="209"/>
        <v>0</v>
      </c>
      <c r="AP543" s="315">
        <f>IF(OR(AND(B543="GRUP_A1",IF(IFERROR(MATCH(CONCATENATE("I",Tabel!$N$4),inst_performance,0),0)&gt;0,0,1)),B543="Grup_A5",B543="Grup_B1"),0,(AD543+AF543)*0.1)</f>
        <v>0</v>
      </c>
      <c r="AQ543" s="337"/>
      <c r="AR543" s="339"/>
      <c r="AS543" s="339"/>
      <c r="AT543" s="339"/>
      <c r="AU543" s="339"/>
      <c r="AV543" s="339"/>
      <c r="AW543" s="339"/>
      <c r="AX543" s="339"/>
      <c r="AY543" s="339"/>
      <c r="AZ543" s="339"/>
      <c r="BA543" s="339"/>
      <c r="BB543" s="339"/>
      <c r="BC543" s="339"/>
      <c r="BD543" s="339"/>
      <c r="BE543" s="339"/>
      <c r="BF543" s="339"/>
      <c r="BG543" s="315">
        <f t="shared" si="210"/>
        <v>0</v>
      </c>
      <c r="BH543" s="346">
        <f t="shared" si="211"/>
        <v>0</v>
      </c>
      <c r="BI543" s="315">
        <f t="shared" si="212"/>
        <v>0</v>
      </c>
      <c r="BJ543" s="341"/>
      <c r="BK543" s="315">
        <f t="shared" si="213"/>
        <v>0</v>
      </c>
      <c r="BL543" s="315">
        <f t="shared" si="214"/>
        <v>0</v>
      </c>
      <c r="BM543" s="340"/>
      <c r="BN543" s="342"/>
      <c r="BO543" s="343"/>
      <c r="BP543" s="340"/>
      <c r="BQ543" s="344"/>
      <c r="BR543" s="315">
        <f t="shared" si="215"/>
        <v>0</v>
      </c>
      <c r="BS543" s="344"/>
      <c r="BT543" s="344"/>
      <c r="BU543" s="344"/>
      <c r="BV543" s="344"/>
      <c r="BW543" s="315">
        <f t="shared" si="216"/>
        <v>0</v>
      </c>
      <c r="BX543" s="322"/>
      <c r="BY543" s="316"/>
    </row>
    <row r="544" spans="1:77" x14ac:dyDescent="0.25">
      <c r="A544" s="326"/>
      <c r="B544" s="307" t="str">
        <f t="shared" si="198"/>
        <v/>
      </c>
      <c r="C544" s="327"/>
      <c r="D544" s="307" t="str">
        <f t="shared" si="199"/>
        <v/>
      </c>
      <c r="E544" s="328"/>
      <c r="F544" s="329"/>
      <c r="G544" s="330" t="s">
        <v>86</v>
      </c>
      <c r="H544" s="308">
        <f t="shared" si="200"/>
        <v>0</v>
      </c>
      <c r="I544" s="323"/>
      <c r="J544" s="323"/>
      <c r="K544" s="309">
        <f t="shared" si="201"/>
        <v>0</v>
      </c>
      <c r="L544" s="328"/>
      <c r="M544" s="328"/>
      <c r="N544" s="328"/>
      <c r="O544" s="328"/>
      <c r="P544" s="331"/>
      <c r="Q544" s="331"/>
      <c r="R544" s="332"/>
      <c r="S544" s="333"/>
      <c r="T544" s="332"/>
      <c r="U544" s="333"/>
      <c r="V544" s="332"/>
      <c r="W544" s="333"/>
      <c r="X544" s="332"/>
      <c r="Y544" s="333"/>
      <c r="Z544" s="309">
        <f t="shared" si="202"/>
        <v>0</v>
      </c>
      <c r="AA544" s="310">
        <f t="shared" si="203"/>
        <v>0</v>
      </c>
      <c r="AB544" s="334"/>
      <c r="AC544" s="311">
        <f t="shared" si="196"/>
        <v>0</v>
      </c>
      <c r="AD544" s="312">
        <f t="shared" si="204"/>
        <v>0</v>
      </c>
      <c r="AE544" s="335"/>
      <c r="AF544" s="312">
        <f t="shared" si="205"/>
        <v>0</v>
      </c>
      <c r="AG544" s="326"/>
      <c r="AH544" s="313">
        <f t="shared" si="206"/>
        <v>0</v>
      </c>
      <c r="AI544" s="336"/>
      <c r="AJ544" s="313">
        <f t="shared" si="207"/>
        <v>0</v>
      </c>
      <c r="AK544" s="326"/>
      <c r="AL544" s="313">
        <f t="shared" si="208"/>
        <v>0</v>
      </c>
      <c r="AM544" s="345"/>
      <c r="AN544" s="313">
        <f t="shared" si="197"/>
        <v>0</v>
      </c>
      <c r="AO544" s="314">
        <f t="shared" si="209"/>
        <v>0</v>
      </c>
      <c r="AP544" s="315">
        <f>IF(OR(AND(B544="GRUP_A1",IF(IFERROR(MATCH(CONCATENATE("I",Tabel!$N$4),inst_performance,0),0)&gt;0,0,1)),B544="Grup_A5",B544="Grup_B1"),0,(AD544+AF544)*0.1)</f>
        <v>0</v>
      </c>
      <c r="AQ544" s="337"/>
      <c r="AR544" s="339"/>
      <c r="AS544" s="339"/>
      <c r="AT544" s="339"/>
      <c r="AU544" s="339"/>
      <c r="AV544" s="339"/>
      <c r="AW544" s="339"/>
      <c r="AX544" s="339"/>
      <c r="AY544" s="339"/>
      <c r="AZ544" s="339"/>
      <c r="BA544" s="339"/>
      <c r="BB544" s="339"/>
      <c r="BC544" s="339"/>
      <c r="BD544" s="339"/>
      <c r="BE544" s="339"/>
      <c r="BF544" s="339"/>
      <c r="BG544" s="315">
        <f t="shared" si="210"/>
        <v>0</v>
      </c>
      <c r="BH544" s="346">
        <f t="shared" si="211"/>
        <v>0</v>
      </c>
      <c r="BI544" s="315">
        <f t="shared" si="212"/>
        <v>0</v>
      </c>
      <c r="BJ544" s="341"/>
      <c r="BK544" s="315">
        <f t="shared" si="213"/>
        <v>0</v>
      </c>
      <c r="BL544" s="315">
        <f t="shared" si="214"/>
        <v>0</v>
      </c>
      <c r="BM544" s="340"/>
      <c r="BN544" s="342"/>
      <c r="BO544" s="343"/>
      <c r="BP544" s="340"/>
      <c r="BQ544" s="344"/>
      <c r="BR544" s="315">
        <f t="shared" si="215"/>
        <v>0</v>
      </c>
      <c r="BS544" s="344"/>
      <c r="BT544" s="344"/>
      <c r="BU544" s="344"/>
      <c r="BV544" s="344"/>
      <c r="BW544" s="315">
        <f t="shared" si="216"/>
        <v>0</v>
      </c>
      <c r="BX544" s="322"/>
      <c r="BY544" s="316"/>
    </row>
    <row r="545" spans="1:77" x14ac:dyDescent="0.25">
      <c r="A545" s="326"/>
      <c r="B545" s="307" t="str">
        <f t="shared" si="198"/>
        <v/>
      </c>
      <c r="C545" s="327"/>
      <c r="D545" s="307" t="str">
        <f t="shared" si="199"/>
        <v/>
      </c>
      <c r="E545" s="328"/>
      <c r="F545" s="329"/>
      <c r="G545" s="330" t="s">
        <v>86</v>
      </c>
      <c r="H545" s="308">
        <f t="shared" si="200"/>
        <v>0</v>
      </c>
      <c r="I545" s="323"/>
      <c r="J545" s="323"/>
      <c r="K545" s="309">
        <f t="shared" si="201"/>
        <v>0</v>
      </c>
      <c r="L545" s="328"/>
      <c r="M545" s="328"/>
      <c r="N545" s="328"/>
      <c r="O545" s="328"/>
      <c r="P545" s="331"/>
      <c r="Q545" s="331"/>
      <c r="R545" s="332"/>
      <c r="S545" s="333"/>
      <c r="T545" s="332"/>
      <c r="U545" s="333"/>
      <c r="V545" s="332"/>
      <c r="W545" s="333"/>
      <c r="X545" s="332"/>
      <c r="Y545" s="333"/>
      <c r="Z545" s="309">
        <f t="shared" si="202"/>
        <v>0</v>
      </c>
      <c r="AA545" s="310">
        <f t="shared" si="203"/>
        <v>0</v>
      </c>
      <c r="AB545" s="334"/>
      <c r="AC545" s="311">
        <f t="shared" si="196"/>
        <v>0</v>
      </c>
      <c r="AD545" s="312">
        <f t="shared" si="204"/>
        <v>0</v>
      </c>
      <c r="AE545" s="335"/>
      <c r="AF545" s="312">
        <f t="shared" si="205"/>
        <v>0</v>
      </c>
      <c r="AG545" s="326"/>
      <c r="AH545" s="313">
        <f t="shared" si="206"/>
        <v>0</v>
      </c>
      <c r="AI545" s="336"/>
      <c r="AJ545" s="313">
        <f t="shared" si="207"/>
        <v>0</v>
      </c>
      <c r="AK545" s="326"/>
      <c r="AL545" s="313">
        <f t="shared" si="208"/>
        <v>0</v>
      </c>
      <c r="AM545" s="345"/>
      <c r="AN545" s="313">
        <f t="shared" si="197"/>
        <v>0</v>
      </c>
      <c r="AO545" s="314">
        <f t="shared" si="209"/>
        <v>0</v>
      </c>
      <c r="AP545" s="315">
        <f>IF(OR(AND(B545="GRUP_A1",IF(IFERROR(MATCH(CONCATENATE("I",Tabel!$N$4),inst_performance,0),0)&gt;0,0,1)),B545="Grup_A5",B545="Grup_B1"),0,(AD545+AF545)*0.1)</f>
        <v>0</v>
      </c>
      <c r="AQ545" s="337"/>
      <c r="AR545" s="339"/>
      <c r="AS545" s="339"/>
      <c r="AT545" s="339"/>
      <c r="AU545" s="339"/>
      <c r="AV545" s="339"/>
      <c r="AW545" s="339"/>
      <c r="AX545" s="339"/>
      <c r="AY545" s="339"/>
      <c r="AZ545" s="339"/>
      <c r="BA545" s="339"/>
      <c r="BB545" s="339"/>
      <c r="BC545" s="339"/>
      <c r="BD545" s="339"/>
      <c r="BE545" s="339"/>
      <c r="BF545" s="339"/>
      <c r="BG545" s="315">
        <f t="shared" si="210"/>
        <v>0</v>
      </c>
      <c r="BH545" s="346">
        <f t="shared" si="211"/>
        <v>0</v>
      </c>
      <c r="BI545" s="315">
        <f t="shared" si="212"/>
        <v>0</v>
      </c>
      <c r="BJ545" s="341"/>
      <c r="BK545" s="315">
        <f t="shared" si="213"/>
        <v>0</v>
      </c>
      <c r="BL545" s="315">
        <f t="shared" si="214"/>
        <v>0</v>
      </c>
      <c r="BM545" s="340"/>
      <c r="BN545" s="342"/>
      <c r="BO545" s="343"/>
      <c r="BP545" s="340"/>
      <c r="BQ545" s="344"/>
      <c r="BR545" s="315">
        <f t="shared" si="215"/>
        <v>0</v>
      </c>
      <c r="BS545" s="344"/>
      <c r="BT545" s="344"/>
      <c r="BU545" s="344"/>
      <c r="BV545" s="344"/>
      <c r="BW545" s="315">
        <f t="shared" si="216"/>
        <v>0</v>
      </c>
      <c r="BX545" s="322"/>
      <c r="BY545" s="316"/>
    </row>
    <row r="546" spans="1:77" x14ac:dyDescent="0.25">
      <c r="A546" s="326"/>
      <c r="B546" s="307" t="str">
        <f t="shared" si="198"/>
        <v/>
      </c>
      <c r="C546" s="327"/>
      <c r="D546" s="307" t="str">
        <f t="shared" si="199"/>
        <v/>
      </c>
      <c r="E546" s="328"/>
      <c r="F546" s="329"/>
      <c r="G546" s="330" t="s">
        <v>86</v>
      </c>
      <c r="H546" s="308">
        <f t="shared" si="200"/>
        <v>0</v>
      </c>
      <c r="I546" s="323"/>
      <c r="J546" s="323"/>
      <c r="K546" s="309">
        <f t="shared" si="201"/>
        <v>0</v>
      </c>
      <c r="L546" s="328"/>
      <c r="M546" s="328"/>
      <c r="N546" s="328"/>
      <c r="O546" s="328"/>
      <c r="P546" s="331"/>
      <c r="Q546" s="331"/>
      <c r="R546" s="332"/>
      <c r="S546" s="333"/>
      <c r="T546" s="332"/>
      <c r="U546" s="333"/>
      <c r="V546" s="332"/>
      <c r="W546" s="333"/>
      <c r="X546" s="332"/>
      <c r="Y546" s="333"/>
      <c r="Z546" s="309">
        <f t="shared" si="202"/>
        <v>0</v>
      </c>
      <c r="AA546" s="310">
        <f t="shared" si="203"/>
        <v>0</v>
      </c>
      <c r="AB546" s="334"/>
      <c r="AC546" s="311">
        <f t="shared" si="196"/>
        <v>0</v>
      </c>
      <c r="AD546" s="312">
        <f t="shared" si="204"/>
        <v>0</v>
      </c>
      <c r="AE546" s="335"/>
      <c r="AF546" s="312">
        <f t="shared" si="205"/>
        <v>0</v>
      </c>
      <c r="AG546" s="326"/>
      <c r="AH546" s="313">
        <f t="shared" si="206"/>
        <v>0</v>
      </c>
      <c r="AI546" s="336"/>
      <c r="AJ546" s="313">
        <f t="shared" si="207"/>
        <v>0</v>
      </c>
      <c r="AK546" s="326"/>
      <c r="AL546" s="313">
        <f t="shared" si="208"/>
        <v>0</v>
      </c>
      <c r="AM546" s="345"/>
      <c r="AN546" s="313">
        <f t="shared" si="197"/>
        <v>0</v>
      </c>
      <c r="AO546" s="314">
        <f t="shared" si="209"/>
        <v>0</v>
      </c>
      <c r="AP546" s="315">
        <f>IF(OR(AND(B546="GRUP_A1",IF(IFERROR(MATCH(CONCATENATE("I",Tabel!$N$4),inst_performance,0),0)&gt;0,0,1)),B546="Grup_A5",B546="Grup_B1"),0,(AD546+AF546)*0.1)</f>
        <v>0</v>
      </c>
      <c r="AQ546" s="337"/>
      <c r="AR546" s="339"/>
      <c r="AS546" s="339"/>
      <c r="AT546" s="339"/>
      <c r="AU546" s="339"/>
      <c r="AV546" s="339"/>
      <c r="AW546" s="339"/>
      <c r="AX546" s="339"/>
      <c r="AY546" s="339"/>
      <c r="AZ546" s="339"/>
      <c r="BA546" s="339"/>
      <c r="BB546" s="339"/>
      <c r="BC546" s="339"/>
      <c r="BD546" s="339"/>
      <c r="BE546" s="339"/>
      <c r="BF546" s="339"/>
      <c r="BG546" s="315">
        <f t="shared" si="210"/>
        <v>0</v>
      </c>
      <c r="BH546" s="346">
        <f t="shared" si="211"/>
        <v>0</v>
      </c>
      <c r="BI546" s="315">
        <f t="shared" si="212"/>
        <v>0</v>
      </c>
      <c r="BJ546" s="341"/>
      <c r="BK546" s="315">
        <f t="shared" si="213"/>
        <v>0</v>
      </c>
      <c r="BL546" s="315">
        <f t="shared" si="214"/>
        <v>0</v>
      </c>
      <c r="BM546" s="340"/>
      <c r="BN546" s="342"/>
      <c r="BO546" s="343"/>
      <c r="BP546" s="340"/>
      <c r="BQ546" s="344"/>
      <c r="BR546" s="315">
        <f t="shared" si="215"/>
        <v>0</v>
      </c>
      <c r="BS546" s="344"/>
      <c r="BT546" s="344"/>
      <c r="BU546" s="344"/>
      <c r="BV546" s="344"/>
      <c r="BW546" s="315">
        <f t="shared" si="216"/>
        <v>0</v>
      </c>
      <c r="BX546" s="322"/>
      <c r="BY546" s="316"/>
    </row>
    <row r="547" spans="1:77" x14ac:dyDescent="0.25">
      <c r="A547" s="326"/>
      <c r="B547" s="307" t="str">
        <f t="shared" si="198"/>
        <v/>
      </c>
      <c r="C547" s="327"/>
      <c r="D547" s="307" t="str">
        <f t="shared" si="199"/>
        <v/>
      </c>
      <c r="E547" s="328"/>
      <c r="F547" s="329"/>
      <c r="G547" s="330" t="s">
        <v>86</v>
      </c>
      <c r="H547" s="308">
        <f t="shared" si="200"/>
        <v>0</v>
      </c>
      <c r="I547" s="323"/>
      <c r="J547" s="323"/>
      <c r="K547" s="309">
        <f t="shared" si="201"/>
        <v>0</v>
      </c>
      <c r="L547" s="328"/>
      <c r="M547" s="328"/>
      <c r="N547" s="328"/>
      <c r="O547" s="328"/>
      <c r="P547" s="331"/>
      <c r="Q547" s="331"/>
      <c r="R547" s="332"/>
      <c r="S547" s="333"/>
      <c r="T547" s="332"/>
      <c r="U547" s="333"/>
      <c r="V547" s="332"/>
      <c r="W547" s="333"/>
      <c r="X547" s="332"/>
      <c r="Y547" s="333"/>
      <c r="Z547" s="309">
        <f t="shared" si="202"/>
        <v>0</v>
      </c>
      <c r="AA547" s="310">
        <f t="shared" si="203"/>
        <v>0</v>
      </c>
      <c r="AB547" s="334"/>
      <c r="AC547" s="311">
        <f t="shared" si="196"/>
        <v>0</v>
      </c>
      <c r="AD547" s="312">
        <f t="shared" si="204"/>
        <v>0</v>
      </c>
      <c r="AE547" s="335"/>
      <c r="AF547" s="312">
        <f t="shared" si="205"/>
        <v>0</v>
      </c>
      <c r="AG547" s="326"/>
      <c r="AH547" s="313">
        <f t="shared" si="206"/>
        <v>0</v>
      </c>
      <c r="AI547" s="336"/>
      <c r="AJ547" s="313">
        <f t="shared" si="207"/>
        <v>0</v>
      </c>
      <c r="AK547" s="326"/>
      <c r="AL547" s="313">
        <f t="shared" si="208"/>
        <v>0</v>
      </c>
      <c r="AM547" s="345"/>
      <c r="AN547" s="313">
        <f t="shared" si="197"/>
        <v>0</v>
      </c>
      <c r="AO547" s="314">
        <f t="shared" si="209"/>
        <v>0</v>
      </c>
      <c r="AP547" s="315">
        <f>IF(OR(AND(B547="GRUP_A1",IF(IFERROR(MATCH(CONCATENATE("I",Tabel!$N$4),inst_performance,0),0)&gt;0,0,1)),B547="Grup_A5",B547="Grup_B1"),0,(AD547+AF547)*0.1)</f>
        <v>0</v>
      </c>
      <c r="AQ547" s="337"/>
      <c r="AR547" s="339"/>
      <c r="AS547" s="339"/>
      <c r="AT547" s="339"/>
      <c r="AU547" s="339"/>
      <c r="AV547" s="339"/>
      <c r="AW547" s="339"/>
      <c r="AX547" s="339"/>
      <c r="AY547" s="339"/>
      <c r="AZ547" s="339"/>
      <c r="BA547" s="339"/>
      <c r="BB547" s="339"/>
      <c r="BC547" s="339"/>
      <c r="BD547" s="339"/>
      <c r="BE547" s="339"/>
      <c r="BF547" s="339"/>
      <c r="BG547" s="315">
        <f t="shared" si="210"/>
        <v>0</v>
      </c>
      <c r="BH547" s="346">
        <f t="shared" si="211"/>
        <v>0</v>
      </c>
      <c r="BI547" s="315">
        <f t="shared" si="212"/>
        <v>0</v>
      </c>
      <c r="BJ547" s="341"/>
      <c r="BK547" s="315">
        <f t="shared" si="213"/>
        <v>0</v>
      </c>
      <c r="BL547" s="315">
        <f t="shared" si="214"/>
        <v>0</v>
      </c>
      <c r="BM547" s="340"/>
      <c r="BN547" s="342"/>
      <c r="BO547" s="343"/>
      <c r="BP547" s="340"/>
      <c r="BQ547" s="344"/>
      <c r="BR547" s="315">
        <f t="shared" si="215"/>
        <v>0</v>
      </c>
      <c r="BS547" s="344"/>
      <c r="BT547" s="344"/>
      <c r="BU547" s="344"/>
      <c r="BV547" s="344"/>
      <c r="BW547" s="315">
        <f t="shared" si="216"/>
        <v>0</v>
      </c>
      <c r="BX547" s="322"/>
      <c r="BY547" s="316"/>
    </row>
    <row r="548" spans="1:77" x14ac:dyDescent="0.25">
      <c r="A548" s="326"/>
      <c r="B548" s="307" t="str">
        <f t="shared" si="198"/>
        <v/>
      </c>
      <c r="C548" s="327"/>
      <c r="D548" s="307" t="str">
        <f t="shared" si="199"/>
        <v/>
      </c>
      <c r="E548" s="328"/>
      <c r="F548" s="329"/>
      <c r="G548" s="330" t="s">
        <v>86</v>
      </c>
      <c r="H548" s="308">
        <f t="shared" si="200"/>
        <v>0</v>
      </c>
      <c r="I548" s="323"/>
      <c r="J548" s="323"/>
      <c r="K548" s="309">
        <f t="shared" si="201"/>
        <v>0</v>
      </c>
      <c r="L548" s="328"/>
      <c r="M548" s="328"/>
      <c r="N548" s="328"/>
      <c r="O548" s="328"/>
      <c r="P548" s="331"/>
      <c r="Q548" s="331"/>
      <c r="R548" s="332"/>
      <c r="S548" s="333"/>
      <c r="T548" s="332"/>
      <c r="U548" s="333"/>
      <c r="V548" s="332"/>
      <c r="W548" s="333"/>
      <c r="X548" s="332"/>
      <c r="Y548" s="333"/>
      <c r="Z548" s="309">
        <f t="shared" si="202"/>
        <v>0</v>
      </c>
      <c r="AA548" s="310">
        <f t="shared" si="203"/>
        <v>0</v>
      </c>
      <c r="AB548" s="334"/>
      <c r="AC548" s="311">
        <f t="shared" si="196"/>
        <v>0</v>
      </c>
      <c r="AD548" s="312">
        <f t="shared" si="204"/>
        <v>0</v>
      </c>
      <c r="AE548" s="335"/>
      <c r="AF548" s="312">
        <f t="shared" si="205"/>
        <v>0</v>
      </c>
      <c r="AG548" s="326"/>
      <c r="AH548" s="313">
        <f t="shared" si="206"/>
        <v>0</v>
      </c>
      <c r="AI548" s="336"/>
      <c r="AJ548" s="313">
        <f t="shared" si="207"/>
        <v>0</v>
      </c>
      <c r="AK548" s="326"/>
      <c r="AL548" s="313">
        <f t="shared" si="208"/>
        <v>0</v>
      </c>
      <c r="AM548" s="345"/>
      <c r="AN548" s="313">
        <f t="shared" si="197"/>
        <v>0</v>
      </c>
      <c r="AO548" s="314">
        <f t="shared" si="209"/>
        <v>0</v>
      </c>
      <c r="AP548" s="315">
        <f>IF(OR(AND(B548="GRUP_A1",IF(IFERROR(MATCH(CONCATENATE("I",Tabel!$N$4),inst_performance,0),0)&gt;0,0,1)),B548="Grup_A5",B548="Grup_B1"),0,(AD548+AF548)*0.1)</f>
        <v>0</v>
      </c>
      <c r="AQ548" s="337"/>
      <c r="AR548" s="339"/>
      <c r="AS548" s="339"/>
      <c r="AT548" s="339"/>
      <c r="AU548" s="339"/>
      <c r="AV548" s="339"/>
      <c r="AW548" s="339"/>
      <c r="AX548" s="339"/>
      <c r="AY548" s="339"/>
      <c r="AZ548" s="339"/>
      <c r="BA548" s="339"/>
      <c r="BB548" s="339"/>
      <c r="BC548" s="339"/>
      <c r="BD548" s="339"/>
      <c r="BE548" s="339"/>
      <c r="BF548" s="339"/>
      <c r="BG548" s="315">
        <f t="shared" si="210"/>
        <v>0</v>
      </c>
      <c r="BH548" s="346">
        <f t="shared" si="211"/>
        <v>0</v>
      </c>
      <c r="BI548" s="315">
        <f t="shared" si="212"/>
        <v>0</v>
      </c>
      <c r="BJ548" s="341"/>
      <c r="BK548" s="315">
        <f t="shared" si="213"/>
        <v>0</v>
      </c>
      <c r="BL548" s="315">
        <f t="shared" si="214"/>
        <v>0</v>
      </c>
      <c r="BM548" s="340"/>
      <c r="BN548" s="342"/>
      <c r="BO548" s="343"/>
      <c r="BP548" s="340"/>
      <c r="BQ548" s="344"/>
      <c r="BR548" s="315">
        <f t="shared" si="215"/>
        <v>0</v>
      </c>
      <c r="BS548" s="344"/>
      <c r="BT548" s="344"/>
      <c r="BU548" s="344"/>
      <c r="BV548" s="344"/>
      <c r="BW548" s="315">
        <f t="shared" si="216"/>
        <v>0</v>
      </c>
      <c r="BX548" s="322"/>
      <c r="BY548" s="316"/>
    </row>
    <row r="549" spans="1:77" x14ac:dyDescent="0.25">
      <c r="A549" s="326"/>
      <c r="B549" s="307" t="str">
        <f t="shared" si="198"/>
        <v/>
      </c>
      <c r="C549" s="327"/>
      <c r="D549" s="307" t="str">
        <f t="shared" si="199"/>
        <v/>
      </c>
      <c r="E549" s="328"/>
      <c r="F549" s="329"/>
      <c r="G549" s="330" t="s">
        <v>86</v>
      </c>
      <c r="H549" s="308">
        <f t="shared" si="200"/>
        <v>0</v>
      </c>
      <c r="I549" s="323"/>
      <c r="J549" s="323"/>
      <c r="K549" s="309">
        <f t="shared" si="201"/>
        <v>0</v>
      </c>
      <c r="L549" s="328"/>
      <c r="M549" s="328"/>
      <c r="N549" s="328"/>
      <c r="O549" s="328"/>
      <c r="P549" s="331"/>
      <c r="Q549" s="331"/>
      <c r="R549" s="332"/>
      <c r="S549" s="333"/>
      <c r="T549" s="332"/>
      <c r="U549" s="333"/>
      <c r="V549" s="332"/>
      <c r="W549" s="333"/>
      <c r="X549" s="332"/>
      <c r="Y549" s="333"/>
      <c r="Z549" s="309">
        <f t="shared" si="202"/>
        <v>0</v>
      </c>
      <c r="AA549" s="310">
        <f t="shared" si="203"/>
        <v>0</v>
      </c>
      <c r="AB549" s="334"/>
      <c r="AC549" s="311">
        <f t="shared" si="196"/>
        <v>0</v>
      </c>
      <c r="AD549" s="312">
        <f t="shared" si="204"/>
        <v>0</v>
      </c>
      <c r="AE549" s="335"/>
      <c r="AF549" s="312">
        <f t="shared" si="205"/>
        <v>0</v>
      </c>
      <c r="AG549" s="326"/>
      <c r="AH549" s="313">
        <f t="shared" si="206"/>
        <v>0</v>
      </c>
      <c r="AI549" s="336"/>
      <c r="AJ549" s="313">
        <f t="shared" si="207"/>
        <v>0</v>
      </c>
      <c r="AK549" s="326"/>
      <c r="AL549" s="313">
        <f t="shared" si="208"/>
        <v>0</v>
      </c>
      <c r="AM549" s="345"/>
      <c r="AN549" s="313">
        <f t="shared" si="197"/>
        <v>0</v>
      </c>
      <c r="AO549" s="314">
        <f t="shared" si="209"/>
        <v>0</v>
      </c>
      <c r="AP549" s="315">
        <f>IF(OR(AND(B549="GRUP_A1",IF(IFERROR(MATCH(CONCATENATE("I",Tabel!$N$4),inst_performance,0),0)&gt;0,0,1)),B549="Grup_A5",B549="Grup_B1"),0,(AD549+AF549)*0.1)</f>
        <v>0</v>
      </c>
      <c r="AQ549" s="337"/>
      <c r="AR549" s="339"/>
      <c r="AS549" s="339"/>
      <c r="AT549" s="339"/>
      <c r="AU549" s="339"/>
      <c r="AV549" s="339"/>
      <c r="AW549" s="339"/>
      <c r="AX549" s="339"/>
      <c r="AY549" s="339"/>
      <c r="AZ549" s="339"/>
      <c r="BA549" s="339"/>
      <c r="BB549" s="339"/>
      <c r="BC549" s="339"/>
      <c r="BD549" s="339"/>
      <c r="BE549" s="339"/>
      <c r="BF549" s="339"/>
      <c r="BG549" s="315">
        <f t="shared" si="210"/>
        <v>0</v>
      </c>
      <c r="BH549" s="346">
        <f t="shared" si="211"/>
        <v>0</v>
      </c>
      <c r="BI549" s="315">
        <f t="shared" si="212"/>
        <v>0</v>
      </c>
      <c r="BJ549" s="341"/>
      <c r="BK549" s="315">
        <f t="shared" si="213"/>
        <v>0</v>
      </c>
      <c r="BL549" s="315">
        <f t="shared" si="214"/>
        <v>0</v>
      </c>
      <c r="BM549" s="340"/>
      <c r="BN549" s="342"/>
      <c r="BO549" s="343"/>
      <c r="BP549" s="340"/>
      <c r="BQ549" s="344"/>
      <c r="BR549" s="315">
        <f t="shared" si="215"/>
        <v>0</v>
      </c>
      <c r="BS549" s="344"/>
      <c r="BT549" s="344"/>
      <c r="BU549" s="344"/>
      <c r="BV549" s="344"/>
      <c r="BW549" s="315">
        <f t="shared" si="216"/>
        <v>0</v>
      </c>
      <c r="BX549" s="322"/>
      <c r="BY549" s="316"/>
    </row>
    <row r="550" spans="1:77" x14ac:dyDescent="0.25">
      <c r="A550" s="326"/>
      <c r="B550" s="307" t="str">
        <f t="shared" si="198"/>
        <v/>
      </c>
      <c r="C550" s="327"/>
      <c r="D550" s="307" t="str">
        <f t="shared" si="199"/>
        <v/>
      </c>
      <c r="E550" s="328"/>
      <c r="F550" s="329"/>
      <c r="G550" s="330" t="s">
        <v>86</v>
      </c>
      <c r="H550" s="308">
        <f t="shared" si="200"/>
        <v>0</v>
      </c>
      <c r="I550" s="323"/>
      <c r="J550" s="323"/>
      <c r="K550" s="309">
        <f t="shared" si="201"/>
        <v>0</v>
      </c>
      <c r="L550" s="328"/>
      <c r="M550" s="328"/>
      <c r="N550" s="328"/>
      <c r="O550" s="328"/>
      <c r="P550" s="331"/>
      <c r="Q550" s="331"/>
      <c r="R550" s="332"/>
      <c r="S550" s="333"/>
      <c r="T550" s="332"/>
      <c r="U550" s="333"/>
      <c r="V550" s="332"/>
      <c r="W550" s="333"/>
      <c r="X550" s="332"/>
      <c r="Y550" s="333"/>
      <c r="Z550" s="309">
        <f t="shared" si="202"/>
        <v>0</v>
      </c>
      <c r="AA550" s="310">
        <f t="shared" si="203"/>
        <v>0</v>
      </c>
      <c r="AB550" s="334"/>
      <c r="AC550" s="311">
        <f t="shared" si="196"/>
        <v>0</v>
      </c>
      <c r="AD550" s="312">
        <f t="shared" si="204"/>
        <v>0</v>
      </c>
      <c r="AE550" s="335"/>
      <c r="AF550" s="312">
        <f t="shared" si="205"/>
        <v>0</v>
      </c>
      <c r="AG550" s="326"/>
      <c r="AH550" s="313">
        <f t="shared" si="206"/>
        <v>0</v>
      </c>
      <c r="AI550" s="336"/>
      <c r="AJ550" s="313">
        <f t="shared" si="207"/>
        <v>0</v>
      </c>
      <c r="AK550" s="326"/>
      <c r="AL550" s="313">
        <f t="shared" si="208"/>
        <v>0</v>
      </c>
      <c r="AM550" s="345"/>
      <c r="AN550" s="313">
        <f t="shared" si="197"/>
        <v>0</v>
      </c>
      <c r="AO550" s="314">
        <f t="shared" si="209"/>
        <v>0</v>
      </c>
      <c r="AP550" s="315">
        <f>IF(OR(AND(B550="GRUP_A1",IF(IFERROR(MATCH(CONCATENATE("I",Tabel!$N$4),inst_performance,0),0)&gt;0,0,1)),B550="Grup_A5",B550="Grup_B1"),0,(AD550+AF550)*0.1)</f>
        <v>0</v>
      </c>
      <c r="AQ550" s="337"/>
      <c r="AR550" s="339"/>
      <c r="AS550" s="339"/>
      <c r="AT550" s="339"/>
      <c r="AU550" s="339"/>
      <c r="AV550" s="339"/>
      <c r="AW550" s="339"/>
      <c r="AX550" s="339"/>
      <c r="AY550" s="339"/>
      <c r="AZ550" s="339"/>
      <c r="BA550" s="339"/>
      <c r="BB550" s="339"/>
      <c r="BC550" s="339"/>
      <c r="BD550" s="339"/>
      <c r="BE550" s="339"/>
      <c r="BF550" s="339"/>
      <c r="BG550" s="315">
        <f t="shared" si="210"/>
        <v>0</v>
      </c>
      <c r="BH550" s="346">
        <f t="shared" si="211"/>
        <v>0</v>
      </c>
      <c r="BI550" s="315">
        <f t="shared" si="212"/>
        <v>0</v>
      </c>
      <c r="BJ550" s="341"/>
      <c r="BK550" s="315">
        <f t="shared" si="213"/>
        <v>0</v>
      </c>
      <c r="BL550" s="315">
        <f t="shared" si="214"/>
        <v>0</v>
      </c>
      <c r="BM550" s="340"/>
      <c r="BN550" s="342"/>
      <c r="BO550" s="343"/>
      <c r="BP550" s="340"/>
      <c r="BQ550" s="344"/>
      <c r="BR550" s="315">
        <f t="shared" si="215"/>
        <v>0</v>
      </c>
      <c r="BS550" s="344"/>
      <c r="BT550" s="344"/>
      <c r="BU550" s="344"/>
      <c r="BV550" s="344"/>
      <c r="BW550" s="315">
        <f t="shared" si="216"/>
        <v>0</v>
      </c>
      <c r="BX550" s="322"/>
      <c r="BY550" s="316"/>
    </row>
    <row r="551" spans="1:77" x14ac:dyDescent="0.25">
      <c r="A551" s="326"/>
      <c r="B551" s="307" t="str">
        <f t="shared" si="198"/>
        <v/>
      </c>
      <c r="C551" s="327"/>
      <c r="D551" s="307" t="str">
        <f t="shared" si="199"/>
        <v/>
      </c>
      <c r="E551" s="328"/>
      <c r="F551" s="329"/>
      <c r="G551" s="330" t="s">
        <v>86</v>
      </c>
      <c r="H551" s="308">
        <f t="shared" si="200"/>
        <v>0</v>
      </c>
      <c r="I551" s="323"/>
      <c r="J551" s="323"/>
      <c r="K551" s="309">
        <f t="shared" si="201"/>
        <v>0</v>
      </c>
      <c r="L551" s="328"/>
      <c r="M551" s="328"/>
      <c r="N551" s="328"/>
      <c r="O551" s="328"/>
      <c r="P551" s="331"/>
      <c r="Q551" s="331"/>
      <c r="R551" s="332"/>
      <c r="S551" s="333"/>
      <c r="T551" s="332"/>
      <c r="U551" s="333"/>
      <c r="V551" s="332"/>
      <c r="W551" s="333"/>
      <c r="X551" s="332"/>
      <c r="Y551" s="333"/>
      <c r="Z551" s="309">
        <f t="shared" si="202"/>
        <v>0</v>
      </c>
      <c r="AA551" s="310">
        <f t="shared" si="203"/>
        <v>0</v>
      </c>
      <c r="AB551" s="334"/>
      <c r="AC551" s="311">
        <f t="shared" si="196"/>
        <v>0</v>
      </c>
      <c r="AD551" s="312">
        <f t="shared" si="204"/>
        <v>0</v>
      </c>
      <c r="AE551" s="335"/>
      <c r="AF551" s="312">
        <f t="shared" si="205"/>
        <v>0</v>
      </c>
      <c r="AG551" s="326"/>
      <c r="AH551" s="313">
        <f t="shared" si="206"/>
        <v>0</v>
      </c>
      <c r="AI551" s="336"/>
      <c r="AJ551" s="313">
        <f t="shared" si="207"/>
        <v>0</v>
      </c>
      <c r="AK551" s="326"/>
      <c r="AL551" s="313">
        <f t="shared" si="208"/>
        <v>0</v>
      </c>
      <c r="AM551" s="345"/>
      <c r="AN551" s="313">
        <f t="shared" si="197"/>
        <v>0</v>
      </c>
      <c r="AO551" s="314">
        <f t="shared" si="209"/>
        <v>0</v>
      </c>
      <c r="AP551" s="315">
        <f>IF(OR(AND(B551="GRUP_A1",IF(IFERROR(MATCH(CONCATENATE("I",Tabel!$N$4),inst_performance,0),0)&gt;0,0,1)),B551="Grup_A5",B551="Grup_B1"),0,(AD551+AF551)*0.1)</f>
        <v>0</v>
      </c>
      <c r="AQ551" s="337"/>
      <c r="AR551" s="339"/>
      <c r="AS551" s="339"/>
      <c r="AT551" s="339"/>
      <c r="AU551" s="339"/>
      <c r="AV551" s="339"/>
      <c r="AW551" s="339"/>
      <c r="AX551" s="339"/>
      <c r="AY551" s="339"/>
      <c r="AZ551" s="339"/>
      <c r="BA551" s="339"/>
      <c r="BB551" s="339"/>
      <c r="BC551" s="339"/>
      <c r="BD551" s="339"/>
      <c r="BE551" s="339"/>
      <c r="BF551" s="339"/>
      <c r="BG551" s="315">
        <f t="shared" si="210"/>
        <v>0</v>
      </c>
      <c r="BH551" s="346">
        <f t="shared" si="211"/>
        <v>0</v>
      </c>
      <c r="BI551" s="315">
        <f t="shared" si="212"/>
        <v>0</v>
      </c>
      <c r="BJ551" s="341"/>
      <c r="BK551" s="315">
        <f t="shared" si="213"/>
        <v>0</v>
      </c>
      <c r="BL551" s="315">
        <f t="shared" si="214"/>
        <v>0</v>
      </c>
      <c r="BM551" s="340"/>
      <c r="BN551" s="342"/>
      <c r="BO551" s="343"/>
      <c r="BP551" s="340"/>
      <c r="BQ551" s="344"/>
      <c r="BR551" s="315">
        <f t="shared" si="215"/>
        <v>0</v>
      </c>
      <c r="BS551" s="344"/>
      <c r="BT551" s="344"/>
      <c r="BU551" s="344"/>
      <c r="BV551" s="344"/>
      <c r="BW551" s="315">
        <f t="shared" si="216"/>
        <v>0</v>
      </c>
      <c r="BX551" s="322"/>
      <c r="BY551" s="316"/>
    </row>
    <row r="552" spans="1:77" x14ac:dyDescent="0.25">
      <c r="A552" s="326"/>
      <c r="B552" s="307" t="str">
        <f t="shared" si="198"/>
        <v/>
      </c>
      <c r="C552" s="327"/>
      <c r="D552" s="307" t="str">
        <f t="shared" si="199"/>
        <v/>
      </c>
      <c r="E552" s="328"/>
      <c r="F552" s="329"/>
      <c r="G552" s="330" t="s">
        <v>86</v>
      </c>
      <c r="H552" s="308">
        <f t="shared" si="200"/>
        <v>0</v>
      </c>
      <c r="I552" s="323"/>
      <c r="J552" s="323"/>
      <c r="K552" s="309">
        <f t="shared" si="201"/>
        <v>0</v>
      </c>
      <c r="L552" s="328"/>
      <c r="M552" s="328"/>
      <c r="N552" s="328"/>
      <c r="O552" s="328"/>
      <c r="P552" s="331"/>
      <c r="Q552" s="331"/>
      <c r="R552" s="332"/>
      <c r="S552" s="333"/>
      <c r="T552" s="332"/>
      <c r="U552" s="333"/>
      <c r="V552" s="332"/>
      <c r="W552" s="333"/>
      <c r="X552" s="332"/>
      <c r="Y552" s="333"/>
      <c r="Z552" s="309">
        <f t="shared" si="202"/>
        <v>0</v>
      </c>
      <c r="AA552" s="310">
        <f t="shared" si="203"/>
        <v>0</v>
      </c>
      <c r="AB552" s="334"/>
      <c r="AC552" s="311">
        <f t="shared" si="196"/>
        <v>0</v>
      </c>
      <c r="AD552" s="312">
        <f t="shared" si="204"/>
        <v>0</v>
      </c>
      <c r="AE552" s="335"/>
      <c r="AF552" s="312">
        <f t="shared" si="205"/>
        <v>0</v>
      </c>
      <c r="AG552" s="326"/>
      <c r="AH552" s="313">
        <f t="shared" si="206"/>
        <v>0</v>
      </c>
      <c r="AI552" s="336"/>
      <c r="AJ552" s="313">
        <f t="shared" si="207"/>
        <v>0</v>
      </c>
      <c r="AK552" s="326"/>
      <c r="AL552" s="313">
        <f t="shared" si="208"/>
        <v>0</v>
      </c>
      <c r="AM552" s="345"/>
      <c r="AN552" s="313">
        <f t="shared" si="197"/>
        <v>0</v>
      </c>
      <c r="AO552" s="314">
        <f t="shared" si="209"/>
        <v>0</v>
      </c>
      <c r="AP552" s="315">
        <f>IF(OR(AND(B552="GRUP_A1",IF(IFERROR(MATCH(CONCATENATE("I",Tabel!$N$4),inst_performance,0),0)&gt;0,0,1)),B552="Grup_A5",B552="Grup_B1"),0,(AD552+AF552)*0.1)</f>
        <v>0</v>
      </c>
      <c r="AQ552" s="337"/>
      <c r="AR552" s="339"/>
      <c r="AS552" s="339"/>
      <c r="AT552" s="339"/>
      <c r="AU552" s="339"/>
      <c r="AV552" s="339"/>
      <c r="AW552" s="339"/>
      <c r="AX552" s="339"/>
      <c r="AY552" s="339"/>
      <c r="AZ552" s="339"/>
      <c r="BA552" s="339"/>
      <c r="BB552" s="339"/>
      <c r="BC552" s="339"/>
      <c r="BD552" s="339"/>
      <c r="BE552" s="339"/>
      <c r="BF552" s="339"/>
      <c r="BG552" s="315">
        <f t="shared" si="210"/>
        <v>0</v>
      </c>
      <c r="BH552" s="346">
        <f t="shared" si="211"/>
        <v>0</v>
      </c>
      <c r="BI552" s="315">
        <f t="shared" si="212"/>
        <v>0</v>
      </c>
      <c r="BJ552" s="341"/>
      <c r="BK552" s="315">
        <f t="shared" si="213"/>
        <v>0</v>
      </c>
      <c r="BL552" s="315">
        <f t="shared" si="214"/>
        <v>0</v>
      </c>
      <c r="BM552" s="340"/>
      <c r="BN552" s="342"/>
      <c r="BO552" s="343"/>
      <c r="BP552" s="340"/>
      <c r="BQ552" s="344"/>
      <c r="BR552" s="315">
        <f t="shared" si="215"/>
        <v>0</v>
      </c>
      <c r="BS552" s="344"/>
      <c r="BT552" s="344"/>
      <c r="BU552" s="344"/>
      <c r="BV552" s="344"/>
      <c r="BW552" s="315">
        <f t="shared" si="216"/>
        <v>0</v>
      </c>
      <c r="BX552" s="322"/>
      <c r="BY552" s="316"/>
    </row>
    <row r="553" spans="1:77" x14ac:dyDescent="0.25">
      <c r="A553" s="326"/>
      <c r="B553" s="307" t="str">
        <f t="shared" si="198"/>
        <v/>
      </c>
      <c r="C553" s="327"/>
      <c r="D553" s="307" t="str">
        <f t="shared" si="199"/>
        <v/>
      </c>
      <c r="E553" s="328"/>
      <c r="F553" s="329"/>
      <c r="G553" s="330" t="s">
        <v>86</v>
      </c>
      <c r="H553" s="308">
        <f t="shared" si="200"/>
        <v>0</v>
      </c>
      <c r="I553" s="323"/>
      <c r="J553" s="323"/>
      <c r="K553" s="309">
        <f t="shared" si="201"/>
        <v>0</v>
      </c>
      <c r="L553" s="328"/>
      <c r="M553" s="328"/>
      <c r="N553" s="328"/>
      <c r="O553" s="328"/>
      <c r="P553" s="331"/>
      <c r="Q553" s="331"/>
      <c r="R553" s="332"/>
      <c r="S553" s="333"/>
      <c r="T553" s="332"/>
      <c r="U553" s="333"/>
      <c r="V553" s="332"/>
      <c r="W553" s="333"/>
      <c r="X553" s="332"/>
      <c r="Y553" s="333"/>
      <c r="Z553" s="309">
        <f t="shared" si="202"/>
        <v>0</v>
      </c>
      <c r="AA553" s="310">
        <f t="shared" si="203"/>
        <v>0</v>
      </c>
      <c r="AB553" s="334"/>
      <c r="AC553" s="311">
        <f t="shared" si="196"/>
        <v>0</v>
      </c>
      <c r="AD553" s="312">
        <f t="shared" si="204"/>
        <v>0</v>
      </c>
      <c r="AE553" s="335"/>
      <c r="AF553" s="312">
        <f t="shared" si="205"/>
        <v>0</v>
      </c>
      <c r="AG553" s="326"/>
      <c r="AH553" s="313">
        <f t="shared" si="206"/>
        <v>0</v>
      </c>
      <c r="AI553" s="336"/>
      <c r="AJ553" s="313">
        <f t="shared" si="207"/>
        <v>0</v>
      </c>
      <c r="AK553" s="326"/>
      <c r="AL553" s="313">
        <f t="shared" si="208"/>
        <v>0</v>
      </c>
      <c r="AM553" s="345"/>
      <c r="AN553" s="313">
        <f t="shared" si="197"/>
        <v>0</v>
      </c>
      <c r="AO553" s="314">
        <f t="shared" si="209"/>
        <v>0</v>
      </c>
      <c r="AP553" s="315">
        <f>IF(OR(AND(B553="GRUP_A1",IF(IFERROR(MATCH(CONCATENATE("I",Tabel!$N$4),inst_performance,0),0)&gt;0,0,1)),B553="Grup_A5",B553="Grup_B1"),0,(AD553+AF553)*0.1)</f>
        <v>0</v>
      </c>
      <c r="AQ553" s="337"/>
      <c r="AR553" s="339"/>
      <c r="AS553" s="339"/>
      <c r="AT553" s="339"/>
      <c r="AU553" s="339"/>
      <c r="AV553" s="339"/>
      <c r="AW553" s="339"/>
      <c r="AX553" s="339"/>
      <c r="AY553" s="339"/>
      <c r="AZ553" s="339"/>
      <c r="BA553" s="339"/>
      <c r="BB553" s="339"/>
      <c r="BC553" s="339"/>
      <c r="BD553" s="339"/>
      <c r="BE553" s="339"/>
      <c r="BF553" s="339"/>
      <c r="BG553" s="315">
        <f t="shared" si="210"/>
        <v>0</v>
      </c>
      <c r="BH553" s="346">
        <f t="shared" si="211"/>
        <v>0</v>
      </c>
      <c r="BI553" s="315">
        <f t="shared" si="212"/>
        <v>0</v>
      </c>
      <c r="BJ553" s="341"/>
      <c r="BK553" s="315">
        <f t="shared" si="213"/>
        <v>0</v>
      </c>
      <c r="BL553" s="315">
        <f t="shared" si="214"/>
        <v>0</v>
      </c>
      <c r="BM553" s="340"/>
      <c r="BN553" s="342"/>
      <c r="BO553" s="343"/>
      <c r="BP553" s="340"/>
      <c r="BQ553" s="344"/>
      <c r="BR553" s="315">
        <f t="shared" si="215"/>
        <v>0</v>
      </c>
      <c r="BS553" s="344"/>
      <c r="BT553" s="344"/>
      <c r="BU553" s="344"/>
      <c r="BV553" s="344"/>
      <c r="BW553" s="315">
        <f t="shared" si="216"/>
        <v>0</v>
      </c>
      <c r="BX553" s="322"/>
      <c r="BY553" s="316"/>
    </row>
    <row r="554" spans="1:77" x14ac:dyDescent="0.25">
      <c r="A554" s="326"/>
      <c r="B554" s="307" t="str">
        <f t="shared" si="198"/>
        <v/>
      </c>
      <c r="C554" s="327"/>
      <c r="D554" s="307" t="str">
        <f t="shared" si="199"/>
        <v/>
      </c>
      <c r="E554" s="328"/>
      <c r="F554" s="329"/>
      <c r="G554" s="330" t="s">
        <v>86</v>
      </c>
      <c r="H554" s="308">
        <f t="shared" si="200"/>
        <v>0</v>
      </c>
      <c r="I554" s="323"/>
      <c r="J554" s="323"/>
      <c r="K554" s="309">
        <f t="shared" si="201"/>
        <v>0</v>
      </c>
      <c r="L554" s="328"/>
      <c r="M554" s="328"/>
      <c r="N554" s="328"/>
      <c r="O554" s="328"/>
      <c r="P554" s="331"/>
      <c r="Q554" s="331"/>
      <c r="R554" s="332"/>
      <c r="S554" s="333"/>
      <c r="T554" s="332"/>
      <c r="U554" s="333"/>
      <c r="V554" s="332"/>
      <c r="W554" s="333"/>
      <c r="X554" s="332"/>
      <c r="Y554" s="333"/>
      <c r="Z554" s="309">
        <f t="shared" si="202"/>
        <v>0</v>
      </c>
      <c r="AA554" s="310">
        <f t="shared" si="203"/>
        <v>0</v>
      </c>
      <c r="AB554" s="334"/>
      <c r="AC554" s="311">
        <f t="shared" si="196"/>
        <v>0</v>
      </c>
      <c r="AD554" s="312">
        <f t="shared" si="204"/>
        <v>0</v>
      </c>
      <c r="AE554" s="335"/>
      <c r="AF554" s="312">
        <f t="shared" si="205"/>
        <v>0</v>
      </c>
      <c r="AG554" s="326"/>
      <c r="AH554" s="313">
        <f t="shared" si="206"/>
        <v>0</v>
      </c>
      <c r="AI554" s="336"/>
      <c r="AJ554" s="313">
        <f t="shared" si="207"/>
        <v>0</v>
      </c>
      <c r="AK554" s="326"/>
      <c r="AL554" s="313">
        <f t="shared" si="208"/>
        <v>0</v>
      </c>
      <c r="AM554" s="345"/>
      <c r="AN554" s="313">
        <f t="shared" si="197"/>
        <v>0</v>
      </c>
      <c r="AO554" s="314">
        <f t="shared" si="209"/>
        <v>0</v>
      </c>
      <c r="AP554" s="315">
        <f>IF(OR(AND(B554="GRUP_A1",IF(IFERROR(MATCH(CONCATENATE("I",Tabel!$N$4),inst_performance,0),0)&gt;0,0,1)),B554="Grup_A5",B554="Grup_B1"),0,(AD554+AF554)*0.1)</f>
        <v>0</v>
      </c>
      <c r="AQ554" s="337"/>
      <c r="AR554" s="339"/>
      <c r="AS554" s="339"/>
      <c r="AT554" s="339"/>
      <c r="AU554" s="339"/>
      <c r="AV554" s="339"/>
      <c r="AW554" s="339"/>
      <c r="AX554" s="339"/>
      <c r="AY554" s="339"/>
      <c r="AZ554" s="339"/>
      <c r="BA554" s="339"/>
      <c r="BB554" s="339"/>
      <c r="BC554" s="339"/>
      <c r="BD554" s="339"/>
      <c r="BE554" s="339"/>
      <c r="BF554" s="339"/>
      <c r="BG554" s="315">
        <f t="shared" si="210"/>
        <v>0</v>
      </c>
      <c r="BH554" s="346">
        <f t="shared" si="211"/>
        <v>0</v>
      </c>
      <c r="BI554" s="315">
        <f t="shared" si="212"/>
        <v>0</v>
      </c>
      <c r="BJ554" s="341"/>
      <c r="BK554" s="315">
        <f t="shared" si="213"/>
        <v>0</v>
      </c>
      <c r="BL554" s="315">
        <f t="shared" si="214"/>
        <v>0</v>
      </c>
      <c r="BM554" s="340"/>
      <c r="BN554" s="342"/>
      <c r="BO554" s="343"/>
      <c r="BP554" s="340"/>
      <c r="BQ554" s="344"/>
      <c r="BR554" s="315">
        <f t="shared" si="215"/>
        <v>0</v>
      </c>
      <c r="BS554" s="344"/>
      <c r="BT554" s="344"/>
      <c r="BU554" s="344"/>
      <c r="BV554" s="344"/>
      <c r="BW554" s="315">
        <f t="shared" si="216"/>
        <v>0</v>
      </c>
      <c r="BX554" s="322"/>
      <c r="BY554" s="316"/>
    </row>
    <row r="555" spans="1:77" x14ac:dyDescent="0.25">
      <c r="A555" s="326"/>
      <c r="B555" s="307" t="str">
        <f t="shared" si="198"/>
        <v/>
      </c>
      <c r="C555" s="327"/>
      <c r="D555" s="307" t="str">
        <f t="shared" si="199"/>
        <v/>
      </c>
      <c r="E555" s="328"/>
      <c r="F555" s="329"/>
      <c r="G555" s="330" t="s">
        <v>86</v>
      </c>
      <c r="H555" s="308">
        <f t="shared" si="200"/>
        <v>0</v>
      </c>
      <c r="I555" s="323"/>
      <c r="J555" s="323"/>
      <c r="K555" s="309">
        <f t="shared" si="201"/>
        <v>0</v>
      </c>
      <c r="L555" s="328"/>
      <c r="M555" s="328"/>
      <c r="N555" s="328"/>
      <c r="O555" s="328"/>
      <c r="P555" s="331"/>
      <c r="Q555" s="331"/>
      <c r="R555" s="332"/>
      <c r="S555" s="333"/>
      <c r="T555" s="332"/>
      <c r="U555" s="333"/>
      <c r="V555" s="332"/>
      <c r="W555" s="333"/>
      <c r="X555" s="332"/>
      <c r="Y555" s="333"/>
      <c r="Z555" s="309">
        <f t="shared" si="202"/>
        <v>0</v>
      </c>
      <c r="AA555" s="310">
        <f t="shared" si="203"/>
        <v>0</v>
      </c>
      <c r="AB555" s="334"/>
      <c r="AC555" s="311">
        <f t="shared" si="196"/>
        <v>0</v>
      </c>
      <c r="AD555" s="312">
        <f t="shared" si="204"/>
        <v>0</v>
      </c>
      <c r="AE555" s="335"/>
      <c r="AF555" s="312">
        <f t="shared" si="205"/>
        <v>0</v>
      </c>
      <c r="AG555" s="326"/>
      <c r="AH555" s="313">
        <f t="shared" si="206"/>
        <v>0</v>
      </c>
      <c r="AI555" s="336"/>
      <c r="AJ555" s="313">
        <f t="shared" si="207"/>
        <v>0</v>
      </c>
      <c r="AK555" s="326"/>
      <c r="AL555" s="313">
        <f t="shared" si="208"/>
        <v>0</v>
      </c>
      <c r="AM555" s="345"/>
      <c r="AN555" s="313">
        <f t="shared" si="197"/>
        <v>0</v>
      </c>
      <c r="AO555" s="314">
        <f t="shared" si="209"/>
        <v>0</v>
      </c>
      <c r="AP555" s="315">
        <f>IF(OR(AND(B555="GRUP_A1",IF(IFERROR(MATCH(CONCATENATE("I",Tabel!$N$4),inst_performance,0),0)&gt;0,0,1)),B555="Grup_A5",B555="Grup_B1"),0,(AD555+AF555)*0.1)</f>
        <v>0</v>
      </c>
      <c r="AQ555" s="337"/>
      <c r="AR555" s="339"/>
      <c r="AS555" s="339"/>
      <c r="AT555" s="339"/>
      <c r="AU555" s="339"/>
      <c r="AV555" s="339"/>
      <c r="AW555" s="339"/>
      <c r="AX555" s="339"/>
      <c r="AY555" s="339"/>
      <c r="AZ555" s="339"/>
      <c r="BA555" s="339"/>
      <c r="BB555" s="339"/>
      <c r="BC555" s="339"/>
      <c r="BD555" s="339"/>
      <c r="BE555" s="339"/>
      <c r="BF555" s="339"/>
      <c r="BG555" s="315">
        <f t="shared" si="210"/>
        <v>0</v>
      </c>
      <c r="BH555" s="346">
        <f t="shared" si="211"/>
        <v>0</v>
      </c>
      <c r="BI555" s="315">
        <f t="shared" si="212"/>
        <v>0</v>
      </c>
      <c r="BJ555" s="341"/>
      <c r="BK555" s="315">
        <f t="shared" si="213"/>
        <v>0</v>
      </c>
      <c r="BL555" s="315">
        <f t="shared" si="214"/>
        <v>0</v>
      </c>
      <c r="BM555" s="340"/>
      <c r="BN555" s="342"/>
      <c r="BO555" s="343"/>
      <c r="BP555" s="340"/>
      <c r="BQ555" s="344"/>
      <c r="BR555" s="315">
        <f t="shared" si="215"/>
        <v>0</v>
      </c>
      <c r="BS555" s="344"/>
      <c r="BT555" s="344"/>
      <c r="BU555" s="344"/>
      <c r="BV555" s="344"/>
      <c r="BW555" s="315">
        <f t="shared" si="216"/>
        <v>0</v>
      </c>
      <c r="BX555" s="322"/>
      <c r="BY555" s="316"/>
    </row>
    <row r="556" spans="1:77" x14ac:dyDescent="0.25">
      <c r="A556" s="326"/>
      <c r="B556" s="307" t="str">
        <f t="shared" si="198"/>
        <v/>
      </c>
      <c r="C556" s="327"/>
      <c r="D556" s="307" t="str">
        <f t="shared" si="199"/>
        <v/>
      </c>
      <c r="E556" s="328"/>
      <c r="F556" s="329"/>
      <c r="G556" s="330" t="s">
        <v>86</v>
      </c>
      <c r="H556" s="308">
        <f t="shared" si="200"/>
        <v>0</v>
      </c>
      <c r="I556" s="323"/>
      <c r="J556" s="323"/>
      <c r="K556" s="309">
        <f t="shared" si="201"/>
        <v>0</v>
      </c>
      <c r="L556" s="328"/>
      <c r="M556" s="328"/>
      <c r="N556" s="328"/>
      <c r="O556" s="328"/>
      <c r="P556" s="331"/>
      <c r="Q556" s="331"/>
      <c r="R556" s="332"/>
      <c r="S556" s="333"/>
      <c r="T556" s="332"/>
      <c r="U556" s="333"/>
      <c r="V556" s="332"/>
      <c r="W556" s="333"/>
      <c r="X556" s="332"/>
      <c r="Y556" s="333"/>
      <c r="Z556" s="309">
        <f t="shared" si="202"/>
        <v>0</v>
      </c>
      <c r="AA556" s="310">
        <f t="shared" si="203"/>
        <v>0</v>
      </c>
      <c r="AB556" s="334"/>
      <c r="AC556" s="311">
        <f t="shared" si="196"/>
        <v>0</v>
      </c>
      <c r="AD556" s="312">
        <f t="shared" si="204"/>
        <v>0</v>
      </c>
      <c r="AE556" s="335"/>
      <c r="AF556" s="312">
        <f t="shared" si="205"/>
        <v>0</v>
      </c>
      <c r="AG556" s="326"/>
      <c r="AH556" s="313">
        <f t="shared" si="206"/>
        <v>0</v>
      </c>
      <c r="AI556" s="336"/>
      <c r="AJ556" s="313">
        <f t="shared" si="207"/>
        <v>0</v>
      </c>
      <c r="AK556" s="326"/>
      <c r="AL556" s="313">
        <f t="shared" si="208"/>
        <v>0</v>
      </c>
      <c r="AM556" s="345"/>
      <c r="AN556" s="313">
        <f t="shared" si="197"/>
        <v>0</v>
      </c>
      <c r="AO556" s="314">
        <f t="shared" si="209"/>
        <v>0</v>
      </c>
      <c r="AP556" s="315">
        <f>IF(OR(AND(B556="GRUP_A1",IF(IFERROR(MATCH(CONCATENATE("I",Tabel!$N$4),inst_performance,0),0)&gt;0,0,1)),B556="Grup_A5",B556="Grup_B1"),0,(AD556+AF556)*0.1)</f>
        <v>0</v>
      </c>
      <c r="AQ556" s="337"/>
      <c r="AR556" s="339"/>
      <c r="AS556" s="339"/>
      <c r="AT556" s="339"/>
      <c r="AU556" s="339"/>
      <c r="AV556" s="339"/>
      <c r="AW556" s="339"/>
      <c r="AX556" s="339"/>
      <c r="AY556" s="339"/>
      <c r="AZ556" s="339"/>
      <c r="BA556" s="339"/>
      <c r="BB556" s="339"/>
      <c r="BC556" s="339"/>
      <c r="BD556" s="339"/>
      <c r="BE556" s="339"/>
      <c r="BF556" s="339"/>
      <c r="BG556" s="315">
        <f t="shared" si="210"/>
        <v>0</v>
      </c>
      <c r="BH556" s="346">
        <f t="shared" si="211"/>
        <v>0</v>
      </c>
      <c r="BI556" s="315">
        <f t="shared" si="212"/>
        <v>0</v>
      </c>
      <c r="BJ556" s="341"/>
      <c r="BK556" s="315">
        <f t="shared" si="213"/>
        <v>0</v>
      </c>
      <c r="BL556" s="315">
        <f t="shared" si="214"/>
        <v>0</v>
      </c>
      <c r="BM556" s="340"/>
      <c r="BN556" s="342"/>
      <c r="BO556" s="343"/>
      <c r="BP556" s="340"/>
      <c r="BQ556" s="344"/>
      <c r="BR556" s="315">
        <f t="shared" si="215"/>
        <v>0</v>
      </c>
      <c r="BS556" s="344"/>
      <c r="BT556" s="344"/>
      <c r="BU556" s="344"/>
      <c r="BV556" s="344"/>
      <c r="BW556" s="315">
        <f t="shared" si="216"/>
        <v>0</v>
      </c>
      <c r="BX556" s="322"/>
      <c r="BY556" s="316"/>
    </row>
    <row r="557" spans="1:77" x14ac:dyDescent="0.25">
      <c r="A557" s="326"/>
      <c r="B557" s="307" t="str">
        <f t="shared" si="198"/>
        <v/>
      </c>
      <c r="C557" s="327"/>
      <c r="D557" s="307" t="str">
        <f t="shared" si="199"/>
        <v/>
      </c>
      <c r="E557" s="328"/>
      <c r="F557" s="329"/>
      <c r="G557" s="330" t="s">
        <v>86</v>
      </c>
      <c r="H557" s="308">
        <f t="shared" si="200"/>
        <v>0</v>
      </c>
      <c r="I557" s="323"/>
      <c r="J557" s="323"/>
      <c r="K557" s="309">
        <f t="shared" si="201"/>
        <v>0</v>
      </c>
      <c r="L557" s="328"/>
      <c r="M557" s="328"/>
      <c r="N557" s="328"/>
      <c r="O557" s="328"/>
      <c r="P557" s="331"/>
      <c r="Q557" s="331"/>
      <c r="R557" s="332"/>
      <c r="S557" s="333"/>
      <c r="T557" s="332"/>
      <c r="U557" s="333"/>
      <c r="V557" s="332"/>
      <c r="W557" s="333"/>
      <c r="X557" s="332"/>
      <c r="Y557" s="333"/>
      <c r="Z557" s="309">
        <f t="shared" si="202"/>
        <v>0</v>
      </c>
      <c r="AA557" s="310">
        <f t="shared" si="203"/>
        <v>0</v>
      </c>
      <c r="AB557" s="334"/>
      <c r="AC557" s="311">
        <f t="shared" si="196"/>
        <v>0</v>
      </c>
      <c r="AD557" s="312">
        <f t="shared" si="204"/>
        <v>0</v>
      </c>
      <c r="AE557" s="335"/>
      <c r="AF557" s="312">
        <f t="shared" si="205"/>
        <v>0</v>
      </c>
      <c r="AG557" s="326"/>
      <c r="AH557" s="313">
        <f t="shared" si="206"/>
        <v>0</v>
      </c>
      <c r="AI557" s="336"/>
      <c r="AJ557" s="313">
        <f t="shared" si="207"/>
        <v>0</v>
      </c>
      <c r="AK557" s="326"/>
      <c r="AL557" s="313">
        <f t="shared" si="208"/>
        <v>0</v>
      </c>
      <c r="AM557" s="345"/>
      <c r="AN557" s="313">
        <f t="shared" si="197"/>
        <v>0</v>
      </c>
      <c r="AO557" s="314">
        <f t="shared" si="209"/>
        <v>0</v>
      </c>
      <c r="AP557" s="315">
        <f>IF(OR(AND(B557="GRUP_A1",IF(IFERROR(MATCH(CONCATENATE("I",Tabel!$N$4),inst_performance,0),0)&gt;0,0,1)),B557="Grup_A5",B557="Grup_B1"),0,(AD557+AF557)*0.1)</f>
        <v>0</v>
      </c>
      <c r="AQ557" s="337"/>
      <c r="AR557" s="339"/>
      <c r="AS557" s="339"/>
      <c r="AT557" s="339"/>
      <c r="AU557" s="339"/>
      <c r="AV557" s="339"/>
      <c r="AW557" s="339"/>
      <c r="AX557" s="339"/>
      <c r="AY557" s="339"/>
      <c r="AZ557" s="339"/>
      <c r="BA557" s="339"/>
      <c r="BB557" s="339"/>
      <c r="BC557" s="339"/>
      <c r="BD557" s="339"/>
      <c r="BE557" s="339"/>
      <c r="BF557" s="339"/>
      <c r="BG557" s="315">
        <f t="shared" si="210"/>
        <v>0</v>
      </c>
      <c r="BH557" s="346">
        <f t="shared" si="211"/>
        <v>0</v>
      </c>
      <c r="BI557" s="315">
        <f t="shared" si="212"/>
        <v>0</v>
      </c>
      <c r="BJ557" s="341"/>
      <c r="BK557" s="315">
        <f t="shared" si="213"/>
        <v>0</v>
      </c>
      <c r="BL557" s="315">
        <f t="shared" si="214"/>
        <v>0</v>
      </c>
      <c r="BM557" s="340"/>
      <c r="BN557" s="342"/>
      <c r="BO557" s="343"/>
      <c r="BP557" s="340"/>
      <c r="BQ557" s="344"/>
      <c r="BR557" s="315">
        <f t="shared" si="215"/>
        <v>0</v>
      </c>
      <c r="BS557" s="344"/>
      <c r="BT557" s="344"/>
      <c r="BU557" s="344"/>
      <c r="BV557" s="344"/>
      <c r="BW557" s="315">
        <f t="shared" si="216"/>
        <v>0</v>
      </c>
      <c r="BX557" s="322"/>
      <c r="BY557" s="316"/>
    </row>
    <row r="558" spans="1:77" x14ac:dyDescent="0.25">
      <c r="A558" s="326"/>
      <c r="B558" s="307" t="str">
        <f t="shared" si="198"/>
        <v/>
      </c>
      <c r="C558" s="327"/>
      <c r="D558" s="307" t="str">
        <f t="shared" si="199"/>
        <v/>
      </c>
      <c r="E558" s="328"/>
      <c r="F558" s="329"/>
      <c r="G558" s="330" t="s">
        <v>86</v>
      </c>
      <c r="H558" s="308">
        <f t="shared" si="200"/>
        <v>0</v>
      </c>
      <c r="I558" s="323"/>
      <c r="J558" s="323"/>
      <c r="K558" s="309">
        <f t="shared" si="201"/>
        <v>0</v>
      </c>
      <c r="L558" s="328"/>
      <c r="M558" s="328"/>
      <c r="N558" s="328"/>
      <c r="O558" s="328"/>
      <c r="P558" s="331"/>
      <c r="Q558" s="331"/>
      <c r="R558" s="332"/>
      <c r="S558" s="333"/>
      <c r="T558" s="332"/>
      <c r="U558" s="333"/>
      <c r="V558" s="332"/>
      <c r="W558" s="333"/>
      <c r="X558" s="332"/>
      <c r="Y558" s="333"/>
      <c r="Z558" s="309">
        <f t="shared" si="202"/>
        <v>0</v>
      </c>
      <c r="AA558" s="310">
        <f t="shared" si="203"/>
        <v>0</v>
      </c>
      <c r="AB558" s="334"/>
      <c r="AC558" s="311">
        <f t="shared" si="196"/>
        <v>0</v>
      </c>
      <c r="AD558" s="312">
        <f t="shared" si="204"/>
        <v>0</v>
      </c>
      <c r="AE558" s="335"/>
      <c r="AF558" s="312">
        <f t="shared" si="205"/>
        <v>0</v>
      </c>
      <c r="AG558" s="326"/>
      <c r="AH558" s="313">
        <f t="shared" si="206"/>
        <v>0</v>
      </c>
      <c r="AI558" s="336"/>
      <c r="AJ558" s="313">
        <f t="shared" si="207"/>
        <v>0</v>
      </c>
      <c r="AK558" s="326"/>
      <c r="AL558" s="313">
        <f t="shared" si="208"/>
        <v>0</v>
      </c>
      <c r="AM558" s="345"/>
      <c r="AN558" s="313">
        <f t="shared" si="197"/>
        <v>0</v>
      </c>
      <c r="AO558" s="314">
        <f t="shared" si="209"/>
        <v>0</v>
      </c>
      <c r="AP558" s="315">
        <f>IF(OR(AND(B558="GRUP_A1",IF(IFERROR(MATCH(CONCATENATE("I",Tabel!$N$4),inst_performance,0),0)&gt;0,0,1)),B558="Grup_A5",B558="Grup_B1"),0,(AD558+AF558)*0.1)</f>
        <v>0</v>
      </c>
      <c r="AQ558" s="337"/>
      <c r="AR558" s="339"/>
      <c r="AS558" s="339"/>
      <c r="AT558" s="339"/>
      <c r="AU558" s="339"/>
      <c r="AV558" s="339"/>
      <c r="AW558" s="339"/>
      <c r="AX558" s="339"/>
      <c r="AY558" s="339"/>
      <c r="AZ558" s="339"/>
      <c r="BA558" s="339"/>
      <c r="BB558" s="339"/>
      <c r="BC558" s="339"/>
      <c r="BD558" s="339"/>
      <c r="BE558" s="339"/>
      <c r="BF558" s="339"/>
      <c r="BG558" s="315">
        <f t="shared" si="210"/>
        <v>0</v>
      </c>
      <c r="BH558" s="346">
        <f t="shared" si="211"/>
        <v>0</v>
      </c>
      <c r="BI558" s="315">
        <f t="shared" si="212"/>
        <v>0</v>
      </c>
      <c r="BJ558" s="341"/>
      <c r="BK558" s="315">
        <f t="shared" si="213"/>
        <v>0</v>
      </c>
      <c r="BL558" s="315">
        <f t="shared" si="214"/>
        <v>0</v>
      </c>
      <c r="BM558" s="340"/>
      <c r="BN558" s="342"/>
      <c r="BO558" s="343"/>
      <c r="BP558" s="340"/>
      <c r="BQ558" s="344"/>
      <c r="BR558" s="315">
        <f t="shared" si="215"/>
        <v>0</v>
      </c>
      <c r="BS558" s="344"/>
      <c r="BT558" s="344"/>
      <c r="BU558" s="344"/>
      <c r="BV558" s="344"/>
      <c r="BW558" s="315">
        <f t="shared" si="216"/>
        <v>0</v>
      </c>
      <c r="BX558" s="322"/>
      <c r="BY558" s="316"/>
    </row>
    <row r="559" spans="1:77" x14ac:dyDescent="0.25">
      <c r="A559" s="326"/>
      <c r="B559" s="307" t="str">
        <f t="shared" si="198"/>
        <v/>
      </c>
      <c r="C559" s="327"/>
      <c r="D559" s="307" t="str">
        <f t="shared" si="199"/>
        <v/>
      </c>
      <c r="E559" s="328"/>
      <c r="F559" s="329"/>
      <c r="G559" s="330" t="s">
        <v>86</v>
      </c>
      <c r="H559" s="308">
        <f t="shared" si="200"/>
        <v>0</v>
      </c>
      <c r="I559" s="323"/>
      <c r="J559" s="323"/>
      <c r="K559" s="309">
        <f t="shared" si="201"/>
        <v>0</v>
      </c>
      <c r="L559" s="328"/>
      <c r="M559" s="328"/>
      <c r="N559" s="328"/>
      <c r="O559" s="328"/>
      <c r="P559" s="331"/>
      <c r="Q559" s="331"/>
      <c r="R559" s="332"/>
      <c r="S559" s="333"/>
      <c r="T559" s="332"/>
      <c r="U559" s="333"/>
      <c r="V559" s="332"/>
      <c r="W559" s="333"/>
      <c r="X559" s="332"/>
      <c r="Y559" s="333"/>
      <c r="Z559" s="309">
        <f t="shared" si="202"/>
        <v>0</v>
      </c>
      <c r="AA559" s="310">
        <f t="shared" si="203"/>
        <v>0</v>
      </c>
      <c r="AB559" s="334"/>
      <c r="AC559" s="311">
        <f t="shared" si="196"/>
        <v>0</v>
      </c>
      <c r="AD559" s="312">
        <f t="shared" si="204"/>
        <v>0</v>
      </c>
      <c r="AE559" s="335"/>
      <c r="AF559" s="312">
        <f t="shared" si="205"/>
        <v>0</v>
      </c>
      <c r="AG559" s="326"/>
      <c r="AH559" s="313">
        <f t="shared" si="206"/>
        <v>0</v>
      </c>
      <c r="AI559" s="336"/>
      <c r="AJ559" s="313">
        <f t="shared" si="207"/>
        <v>0</v>
      </c>
      <c r="AK559" s="326"/>
      <c r="AL559" s="313">
        <f t="shared" si="208"/>
        <v>0</v>
      </c>
      <c r="AM559" s="345"/>
      <c r="AN559" s="313">
        <f t="shared" si="197"/>
        <v>0</v>
      </c>
      <c r="AO559" s="314">
        <f t="shared" si="209"/>
        <v>0</v>
      </c>
      <c r="AP559" s="315">
        <f>IF(OR(AND(B559="GRUP_A1",IF(IFERROR(MATCH(CONCATENATE("I",Tabel!$N$4),inst_performance,0),0)&gt;0,0,1)),B559="Grup_A5",B559="Grup_B1"),0,(AD559+AF559)*0.1)</f>
        <v>0</v>
      </c>
      <c r="AQ559" s="337"/>
      <c r="AR559" s="339"/>
      <c r="AS559" s="339"/>
      <c r="AT559" s="339"/>
      <c r="AU559" s="339"/>
      <c r="AV559" s="339"/>
      <c r="AW559" s="339"/>
      <c r="AX559" s="339"/>
      <c r="AY559" s="339"/>
      <c r="AZ559" s="339"/>
      <c r="BA559" s="339"/>
      <c r="BB559" s="339"/>
      <c r="BC559" s="339"/>
      <c r="BD559" s="339"/>
      <c r="BE559" s="339"/>
      <c r="BF559" s="339"/>
      <c r="BG559" s="315">
        <f t="shared" si="210"/>
        <v>0</v>
      </c>
      <c r="BH559" s="346">
        <f t="shared" si="211"/>
        <v>0</v>
      </c>
      <c r="BI559" s="315">
        <f t="shared" si="212"/>
        <v>0</v>
      </c>
      <c r="BJ559" s="341"/>
      <c r="BK559" s="315">
        <f t="shared" si="213"/>
        <v>0</v>
      </c>
      <c r="BL559" s="315">
        <f t="shared" si="214"/>
        <v>0</v>
      </c>
      <c r="BM559" s="340"/>
      <c r="BN559" s="342"/>
      <c r="BO559" s="343"/>
      <c r="BP559" s="340"/>
      <c r="BQ559" s="344"/>
      <c r="BR559" s="315">
        <f t="shared" si="215"/>
        <v>0</v>
      </c>
      <c r="BS559" s="344"/>
      <c r="BT559" s="344"/>
      <c r="BU559" s="344"/>
      <c r="BV559" s="344"/>
      <c r="BW559" s="315">
        <f t="shared" si="216"/>
        <v>0</v>
      </c>
      <c r="BX559" s="322"/>
      <c r="BY559" s="316"/>
    </row>
    <row r="560" spans="1:77" x14ac:dyDescent="0.25">
      <c r="A560" s="326"/>
      <c r="B560" s="307" t="str">
        <f t="shared" si="198"/>
        <v/>
      </c>
      <c r="C560" s="327"/>
      <c r="D560" s="307" t="str">
        <f t="shared" si="199"/>
        <v/>
      </c>
      <c r="E560" s="328"/>
      <c r="F560" s="329"/>
      <c r="G560" s="330" t="s">
        <v>86</v>
      </c>
      <c r="H560" s="308">
        <f t="shared" si="200"/>
        <v>0</v>
      </c>
      <c r="I560" s="323"/>
      <c r="J560" s="323"/>
      <c r="K560" s="309">
        <f t="shared" si="201"/>
        <v>0</v>
      </c>
      <c r="L560" s="328"/>
      <c r="M560" s="328"/>
      <c r="N560" s="328"/>
      <c r="O560" s="328"/>
      <c r="P560" s="331"/>
      <c r="Q560" s="331"/>
      <c r="R560" s="332"/>
      <c r="S560" s="333"/>
      <c r="T560" s="332"/>
      <c r="U560" s="333"/>
      <c r="V560" s="332"/>
      <c r="W560" s="333"/>
      <c r="X560" s="332"/>
      <c r="Y560" s="333"/>
      <c r="Z560" s="309">
        <f t="shared" si="202"/>
        <v>0</v>
      </c>
      <c r="AA560" s="310">
        <f t="shared" si="203"/>
        <v>0</v>
      </c>
      <c r="AB560" s="334"/>
      <c r="AC560" s="311">
        <f t="shared" si="196"/>
        <v>0</v>
      </c>
      <c r="AD560" s="312">
        <f t="shared" si="204"/>
        <v>0</v>
      </c>
      <c r="AE560" s="335"/>
      <c r="AF560" s="312">
        <f t="shared" si="205"/>
        <v>0</v>
      </c>
      <c r="AG560" s="326"/>
      <c r="AH560" s="313">
        <f t="shared" si="206"/>
        <v>0</v>
      </c>
      <c r="AI560" s="336"/>
      <c r="AJ560" s="313">
        <f t="shared" si="207"/>
        <v>0</v>
      </c>
      <c r="AK560" s="326"/>
      <c r="AL560" s="313">
        <f t="shared" si="208"/>
        <v>0</v>
      </c>
      <c r="AM560" s="345"/>
      <c r="AN560" s="313">
        <f t="shared" si="197"/>
        <v>0</v>
      </c>
      <c r="AO560" s="314">
        <f t="shared" si="209"/>
        <v>0</v>
      </c>
      <c r="AP560" s="315">
        <f>IF(OR(AND(B560="GRUP_A1",IF(IFERROR(MATCH(CONCATENATE("I",Tabel!$N$4),inst_performance,0),0)&gt;0,0,1)),B560="Grup_A5",B560="Grup_B1"),0,(AD560+AF560)*0.1)</f>
        <v>0</v>
      </c>
      <c r="AQ560" s="337"/>
      <c r="AR560" s="339"/>
      <c r="AS560" s="339"/>
      <c r="AT560" s="339"/>
      <c r="AU560" s="339"/>
      <c r="AV560" s="339"/>
      <c r="AW560" s="339"/>
      <c r="AX560" s="339"/>
      <c r="AY560" s="339"/>
      <c r="AZ560" s="339"/>
      <c r="BA560" s="339"/>
      <c r="BB560" s="339"/>
      <c r="BC560" s="339"/>
      <c r="BD560" s="339"/>
      <c r="BE560" s="339"/>
      <c r="BF560" s="339"/>
      <c r="BG560" s="315">
        <f t="shared" si="210"/>
        <v>0</v>
      </c>
      <c r="BH560" s="346">
        <f t="shared" si="211"/>
        <v>0</v>
      </c>
      <c r="BI560" s="315">
        <f t="shared" si="212"/>
        <v>0</v>
      </c>
      <c r="BJ560" s="341"/>
      <c r="BK560" s="315">
        <f t="shared" si="213"/>
        <v>0</v>
      </c>
      <c r="BL560" s="315">
        <f t="shared" si="214"/>
        <v>0</v>
      </c>
      <c r="BM560" s="340"/>
      <c r="BN560" s="342"/>
      <c r="BO560" s="343"/>
      <c r="BP560" s="340"/>
      <c r="BQ560" s="344"/>
      <c r="BR560" s="315">
        <f t="shared" si="215"/>
        <v>0</v>
      </c>
      <c r="BS560" s="344"/>
      <c r="BT560" s="344"/>
      <c r="BU560" s="344"/>
      <c r="BV560" s="344"/>
      <c r="BW560" s="315">
        <f t="shared" si="216"/>
        <v>0</v>
      </c>
      <c r="BX560" s="322"/>
      <c r="BY560" s="316"/>
    </row>
    <row r="561" spans="1:77" x14ac:dyDescent="0.25">
      <c r="A561" s="326"/>
      <c r="B561" s="307" t="str">
        <f t="shared" si="198"/>
        <v/>
      </c>
      <c r="C561" s="327"/>
      <c r="D561" s="307" t="str">
        <f t="shared" si="199"/>
        <v/>
      </c>
      <c r="E561" s="328"/>
      <c r="F561" s="329"/>
      <c r="G561" s="330" t="s">
        <v>86</v>
      </c>
      <c r="H561" s="308">
        <f t="shared" si="200"/>
        <v>0</v>
      </c>
      <c r="I561" s="323"/>
      <c r="J561" s="323"/>
      <c r="K561" s="309">
        <f t="shared" si="201"/>
        <v>0</v>
      </c>
      <c r="L561" s="328"/>
      <c r="M561" s="328"/>
      <c r="N561" s="328"/>
      <c r="O561" s="328"/>
      <c r="P561" s="331"/>
      <c r="Q561" s="331"/>
      <c r="R561" s="332"/>
      <c r="S561" s="333"/>
      <c r="T561" s="332"/>
      <c r="U561" s="333"/>
      <c r="V561" s="332"/>
      <c r="W561" s="333"/>
      <c r="X561" s="332"/>
      <c r="Y561" s="333"/>
      <c r="Z561" s="309">
        <f t="shared" si="202"/>
        <v>0</v>
      </c>
      <c r="AA561" s="310">
        <f t="shared" si="203"/>
        <v>0</v>
      </c>
      <c r="AB561" s="334"/>
      <c r="AC561" s="311">
        <f t="shared" si="196"/>
        <v>0</v>
      </c>
      <c r="AD561" s="312">
        <f t="shared" si="204"/>
        <v>0</v>
      </c>
      <c r="AE561" s="335"/>
      <c r="AF561" s="312">
        <f t="shared" si="205"/>
        <v>0</v>
      </c>
      <c r="AG561" s="326"/>
      <c r="AH561" s="313">
        <f t="shared" si="206"/>
        <v>0</v>
      </c>
      <c r="AI561" s="336"/>
      <c r="AJ561" s="313">
        <f t="shared" si="207"/>
        <v>0</v>
      </c>
      <c r="AK561" s="326"/>
      <c r="AL561" s="313">
        <f t="shared" si="208"/>
        <v>0</v>
      </c>
      <c r="AM561" s="345"/>
      <c r="AN561" s="313">
        <f t="shared" si="197"/>
        <v>0</v>
      </c>
      <c r="AO561" s="314">
        <f t="shared" si="209"/>
        <v>0</v>
      </c>
      <c r="AP561" s="315">
        <f>IF(OR(AND(B561="GRUP_A1",IF(IFERROR(MATCH(CONCATENATE("I",Tabel!$N$4),inst_performance,0),0)&gt;0,0,1)),B561="Grup_A5",B561="Grup_B1"),0,(AD561+AF561)*0.1)</f>
        <v>0</v>
      </c>
      <c r="AQ561" s="337"/>
      <c r="AR561" s="339"/>
      <c r="AS561" s="339"/>
      <c r="AT561" s="339"/>
      <c r="AU561" s="339"/>
      <c r="AV561" s="339"/>
      <c r="AW561" s="339"/>
      <c r="AX561" s="339"/>
      <c r="AY561" s="339"/>
      <c r="AZ561" s="339"/>
      <c r="BA561" s="339"/>
      <c r="BB561" s="339"/>
      <c r="BC561" s="339"/>
      <c r="BD561" s="339"/>
      <c r="BE561" s="339"/>
      <c r="BF561" s="339"/>
      <c r="BG561" s="315">
        <f t="shared" si="210"/>
        <v>0</v>
      </c>
      <c r="BH561" s="346">
        <f t="shared" si="211"/>
        <v>0</v>
      </c>
      <c r="BI561" s="315">
        <f t="shared" si="212"/>
        <v>0</v>
      </c>
      <c r="BJ561" s="341"/>
      <c r="BK561" s="315">
        <f t="shared" si="213"/>
        <v>0</v>
      </c>
      <c r="BL561" s="315">
        <f t="shared" si="214"/>
        <v>0</v>
      </c>
      <c r="BM561" s="340"/>
      <c r="BN561" s="342"/>
      <c r="BO561" s="343"/>
      <c r="BP561" s="340"/>
      <c r="BQ561" s="344"/>
      <c r="BR561" s="315">
        <f t="shared" si="215"/>
        <v>0</v>
      </c>
      <c r="BS561" s="344"/>
      <c r="BT561" s="344"/>
      <c r="BU561" s="344"/>
      <c r="BV561" s="344"/>
      <c r="BW561" s="315">
        <f t="shared" si="216"/>
        <v>0</v>
      </c>
      <c r="BX561" s="322"/>
      <c r="BY561" s="316"/>
    </row>
    <row r="562" spans="1:77" x14ac:dyDescent="0.25">
      <c r="A562" s="326"/>
      <c r="B562" s="307" t="str">
        <f t="shared" si="198"/>
        <v/>
      </c>
      <c r="C562" s="327"/>
      <c r="D562" s="307" t="str">
        <f t="shared" si="199"/>
        <v/>
      </c>
      <c r="E562" s="328"/>
      <c r="F562" s="329"/>
      <c r="G562" s="330" t="s">
        <v>86</v>
      </c>
      <c r="H562" s="308">
        <f t="shared" si="200"/>
        <v>0</v>
      </c>
      <c r="I562" s="323"/>
      <c r="J562" s="323"/>
      <c r="K562" s="309">
        <f t="shared" si="201"/>
        <v>0</v>
      </c>
      <c r="L562" s="328"/>
      <c r="M562" s="328"/>
      <c r="N562" s="328"/>
      <c r="O562" s="328"/>
      <c r="P562" s="331"/>
      <c r="Q562" s="331"/>
      <c r="R562" s="332"/>
      <c r="S562" s="333"/>
      <c r="T562" s="332"/>
      <c r="U562" s="333"/>
      <c r="V562" s="332"/>
      <c r="W562" s="333"/>
      <c r="X562" s="332"/>
      <c r="Y562" s="333"/>
      <c r="Z562" s="309">
        <f t="shared" si="202"/>
        <v>0</v>
      </c>
      <c r="AA562" s="310">
        <f t="shared" si="203"/>
        <v>0</v>
      </c>
      <c r="AB562" s="334"/>
      <c r="AC562" s="311">
        <f t="shared" si="196"/>
        <v>0</v>
      </c>
      <c r="AD562" s="312">
        <f t="shared" si="204"/>
        <v>0</v>
      </c>
      <c r="AE562" s="335"/>
      <c r="AF562" s="312">
        <f t="shared" si="205"/>
        <v>0</v>
      </c>
      <c r="AG562" s="326"/>
      <c r="AH562" s="313">
        <f t="shared" si="206"/>
        <v>0</v>
      </c>
      <c r="AI562" s="336"/>
      <c r="AJ562" s="313">
        <f t="shared" si="207"/>
        <v>0</v>
      </c>
      <c r="AK562" s="326"/>
      <c r="AL562" s="313">
        <f t="shared" si="208"/>
        <v>0</v>
      </c>
      <c r="AM562" s="345"/>
      <c r="AN562" s="313">
        <f t="shared" si="197"/>
        <v>0</v>
      </c>
      <c r="AO562" s="314">
        <f t="shared" si="209"/>
        <v>0</v>
      </c>
      <c r="AP562" s="315">
        <f>IF(OR(AND(B562="GRUP_A1",IF(IFERROR(MATCH(CONCATENATE("I",Tabel!$N$4),inst_performance,0),0)&gt;0,0,1)),B562="Grup_A5",B562="Grup_B1"),0,(AD562+AF562)*0.1)</f>
        <v>0</v>
      </c>
      <c r="AQ562" s="337"/>
      <c r="AR562" s="339"/>
      <c r="AS562" s="339"/>
      <c r="AT562" s="339"/>
      <c r="AU562" s="339"/>
      <c r="AV562" s="339"/>
      <c r="AW562" s="339"/>
      <c r="AX562" s="339"/>
      <c r="AY562" s="339"/>
      <c r="AZ562" s="339"/>
      <c r="BA562" s="339"/>
      <c r="BB562" s="339"/>
      <c r="BC562" s="339"/>
      <c r="BD562" s="339"/>
      <c r="BE562" s="339"/>
      <c r="BF562" s="339"/>
      <c r="BG562" s="315">
        <f t="shared" si="210"/>
        <v>0</v>
      </c>
      <c r="BH562" s="346">
        <f t="shared" si="211"/>
        <v>0</v>
      </c>
      <c r="BI562" s="315">
        <f t="shared" si="212"/>
        <v>0</v>
      </c>
      <c r="BJ562" s="341"/>
      <c r="BK562" s="315">
        <f t="shared" si="213"/>
        <v>0</v>
      </c>
      <c r="BL562" s="315">
        <f t="shared" si="214"/>
        <v>0</v>
      </c>
      <c r="BM562" s="340"/>
      <c r="BN562" s="342"/>
      <c r="BO562" s="343"/>
      <c r="BP562" s="340"/>
      <c r="BQ562" s="344"/>
      <c r="BR562" s="315">
        <f t="shared" si="215"/>
        <v>0</v>
      </c>
      <c r="BS562" s="344"/>
      <c r="BT562" s="344"/>
      <c r="BU562" s="344"/>
      <c r="BV562" s="344"/>
      <c r="BW562" s="315">
        <f t="shared" si="216"/>
        <v>0</v>
      </c>
      <c r="BX562" s="322"/>
      <c r="BY562" s="316"/>
    </row>
    <row r="563" spans="1:77" x14ac:dyDescent="0.25">
      <c r="A563" s="326"/>
      <c r="B563" s="307" t="str">
        <f t="shared" si="198"/>
        <v/>
      </c>
      <c r="C563" s="327"/>
      <c r="D563" s="307" t="str">
        <f t="shared" si="199"/>
        <v/>
      </c>
      <c r="E563" s="328"/>
      <c r="F563" s="329"/>
      <c r="G563" s="330" t="s">
        <v>86</v>
      </c>
      <c r="H563" s="308">
        <f t="shared" si="200"/>
        <v>0</v>
      </c>
      <c r="I563" s="323"/>
      <c r="J563" s="323"/>
      <c r="K563" s="309">
        <f t="shared" si="201"/>
        <v>0</v>
      </c>
      <c r="L563" s="328"/>
      <c r="M563" s="328"/>
      <c r="N563" s="328"/>
      <c r="O563" s="328"/>
      <c r="P563" s="331"/>
      <c r="Q563" s="331"/>
      <c r="R563" s="332"/>
      <c r="S563" s="333"/>
      <c r="T563" s="332"/>
      <c r="U563" s="333"/>
      <c r="V563" s="332"/>
      <c r="W563" s="333"/>
      <c r="X563" s="332"/>
      <c r="Y563" s="333"/>
      <c r="Z563" s="309">
        <f t="shared" si="202"/>
        <v>0</v>
      </c>
      <c r="AA563" s="310">
        <f t="shared" si="203"/>
        <v>0</v>
      </c>
      <c r="AB563" s="334"/>
      <c r="AC563" s="311">
        <f t="shared" si="196"/>
        <v>0</v>
      </c>
      <c r="AD563" s="312">
        <f t="shared" si="204"/>
        <v>0</v>
      </c>
      <c r="AE563" s="335"/>
      <c r="AF563" s="312">
        <f t="shared" si="205"/>
        <v>0</v>
      </c>
      <c r="AG563" s="326"/>
      <c r="AH563" s="313">
        <f t="shared" si="206"/>
        <v>0</v>
      </c>
      <c r="AI563" s="336"/>
      <c r="AJ563" s="313">
        <f t="shared" si="207"/>
        <v>0</v>
      </c>
      <c r="AK563" s="326"/>
      <c r="AL563" s="313">
        <f t="shared" si="208"/>
        <v>0</v>
      </c>
      <c r="AM563" s="345"/>
      <c r="AN563" s="313">
        <f t="shared" si="197"/>
        <v>0</v>
      </c>
      <c r="AO563" s="314">
        <f t="shared" si="209"/>
        <v>0</v>
      </c>
      <c r="AP563" s="315">
        <f>IF(OR(AND(B563="GRUP_A1",IF(IFERROR(MATCH(CONCATENATE("I",Tabel!$N$4),inst_performance,0),0)&gt;0,0,1)),B563="Grup_A5",B563="Grup_B1"),0,(AD563+AF563)*0.1)</f>
        <v>0</v>
      </c>
      <c r="AQ563" s="337"/>
      <c r="AR563" s="339"/>
      <c r="AS563" s="339"/>
      <c r="AT563" s="339"/>
      <c r="AU563" s="339"/>
      <c r="AV563" s="339"/>
      <c r="AW563" s="339"/>
      <c r="AX563" s="339"/>
      <c r="AY563" s="339"/>
      <c r="AZ563" s="339"/>
      <c r="BA563" s="339"/>
      <c r="BB563" s="339"/>
      <c r="BC563" s="339"/>
      <c r="BD563" s="339"/>
      <c r="BE563" s="339"/>
      <c r="BF563" s="339"/>
      <c r="BG563" s="315">
        <f t="shared" si="210"/>
        <v>0</v>
      </c>
      <c r="BH563" s="346">
        <f t="shared" si="211"/>
        <v>0</v>
      </c>
      <c r="BI563" s="315">
        <f t="shared" si="212"/>
        <v>0</v>
      </c>
      <c r="BJ563" s="341"/>
      <c r="BK563" s="315">
        <f t="shared" si="213"/>
        <v>0</v>
      </c>
      <c r="BL563" s="315">
        <f t="shared" si="214"/>
        <v>0</v>
      </c>
      <c r="BM563" s="340"/>
      <c r="BN563" s="342"/>
      <c r="BO563" s="343"/>
      <c r="BP563" s="340"/>
      <c r="BQ563" s="344"/>
      <c r="BR563" s="315">
        <f t="shared" si="215"/>
        <v>0</v>
      </c>
      <c r="BS563" s="344"/>
      <c r="BT563" s="344"/>
      <c r="BU563" s="344"/>
      <c r="BV563" s="344"/>
      <c r="BW563" s="315">
        <f t="shared" si="216"/>
        <v>0</v>
      </c>
      <c r="BX563" s="322"/>
      <c r="BY563" s="316"/>
    </row>
    <row r="564" spans="1:77" x14ac:dyDescent="0.25">
      <c r="A564" s="326"/>
      <c r="B564" s="307" t="str">
        <f t="shared" si="198"/>
        <v/>
      </c>
      <c r="C564" s="327"/>
      <c r="D564" s="307" t="str">
        <f t="shared" si="199"/>
        <v/>
      </c>
      <c r="E564" s="328"/>
      <c r="F564" s="329"/>
      <c r="G564" s="330" t="s">
        <v>86</v>
      </c>
      <c r="H564" s="308">
        <f t="shared" si="200"/>
        <v>0</v>
      </c>
      <c r="I564" s="323"/>
      <c r="J564" s="323"/>
      <c r="K564" s="309">
        <f t="shared" si="201"/>
        <v>0</v>
      </c>
      <c r="L564" s="328"/>
      <c r="M564" s="328"/>
      <c r="N564" s="328"/>
      <c r="O564" s="328"/>
      <c r="P564" s="331"/>
      <c r="Q564" s="331"/>
      <c r="R564" s="332"/>
      <c r="S564" s="333"/>
      <c r="T564" s="332"/>
      <c r="U564" s="333"/>
      <c r="V564" s="332"/>
      <c r="W564" s="333"/>
      <c r="X564" s="332"/>
      <c r="Y564" s="333"/>
      <c r="Z564" s="309">
        <f t="shared" si="202"/>
        <v>0</v>
      </c>
      <c r="AA564" s="310">
        <f t="shared" si="203"/>
        <v>0</v>
      </c>
      <c r="AB564" s="334"/>
      <c r="AC564" s="311">
        <f t="shared" si="196"/>
        <v>0</v>
      </c>
      <c r="AD564" s="312">
        <f t="shared" si="204"/>
        <v>0</v>
      </c>
      <c r="AE564" s="335"/>
      <c r="AF564" s="312">
        <f t="shared" si="205"/>
        <v>0</v>
      </c>
      <c r="AG564" s="326"/>
      <c r="AH564" s="313">
        <f t="shared" si="206"/>
        <v>0</v>
      </c>
      <c r="AI564" s="336"/>
      <c r="AJ564" s="313">
        <f t="shared" si="207"/>
        <v>0</v>
      </c>
      <c r="AK564" s="326"/>
      <c r="AL564" s="313">
        <f t="shared" si="208"/>
        <v>0</v>
      </c>
      <c r="AM564" s="345"/>
      <c r="AN564" s="313">
        <f t="shared" si="197"/>
        <v>0</v>
      </c>
      <c r="AO564" s="314">
        <f t="shared" si="209"/>
        <v>0</v>
      </c>
      <c r="AP564" s="315">
        <f>IF(OR(AND(B564="GRUP_A1",IF(IFERROR(MATCH(CONCATENATE("I",Tabel!$N$4),inst_performance,0),0)&gt;0,0,1)),B564="Grup_A5",B564="Grup_B1"),0,(AD564+AF564)*0.1)</f>
        <v>0</v>
      </c>
      <c r="AQ564" s="337"/>
      <c r="AR564" s="339"/>
      <c r="AS564" s="339"/>
      <c r="AT564" s="339"/>
      <c r="AU564" s="339"/>
      <c r="AV564" s="339"/>
      <c r="AW564" s="339"/>
      <c r="AX564" s="339"/>
      <c r="AY564" s="339"/>
      <c r="AZ564" s="339"/>
      <c r="BA564" s="339"/>
      <c r="BB564" s="339"/>
      <c r="BC564" s="339"/>
      <c r="BD564" s="339"/>
      <c r="BE564" s="339"/>
      <c r="BF564" s="339"/>
      <c r="BG564" s="315">
        <f t="shared" si="210"/>
        <v>0</v>
      </c>
      <c r="BH564" s="346">
        <f t="shared" si="211"/>
        <v>0</v>
      </c>
      <c r="BI564" s="315">
        <f t="shared" si="212"/>
        <v>0</v>
      </c>
      <c r="BJ564" s="341"/>
      <c r="BK564" s="315">
        <f t="shared" si="213"/>
        <v>0</v>
      </c>
      <c r="BL564" s="315">
        <f t="shared" si="214"/>
        <v>0</v>
      </c>
      <c r="BM564" s="340"/>
      <c r="BN564" s="342"/>
      <c r="BO564" s="343"/>
      <c r="BP564" s="340"/>
      <c r="BQ564" s="344"/>
      <c r="BR564" s="315">
        <f t="shared" si="215"/>
        <v>0</v>
      </c>
      <c r="BS564" s="344"/>
      <c r="BT564" s="344"/>
      <c r="BU564" s="344"/>
      <c r="BV564" s="344"/>
      <c r="BW564" s="315">
        <f t="shared" si="216"/>
        <v>0</v>
      </c>
      <c r="BX564" s="322"/>
      <c r="BY564" s="316"/>
    </row>
    <row r="565" spans="1:77" x14ac:dyDescent="0.25">
      <c r="A565" s="326"/>
      <c r="B565" s="307" t="str">
        <f t="shared" si="198"/>
        <v/>
      </c>
      <c r="C565" s="327"/>
      <c r="D565" s="307" t="str">
        <f t="shared" si="199"/>
        <v/>
      </c>
      <c r="E565" s="328"/>
      <c r="F565" s="329"/>
      <c r="G565" s="330" t="s">
        <v>86</v>
      </c>
      <c r="H565" s="308">
        <f t="shared" si="200"/>
        <v>0</v>
      </c>
      <c r="I565" s="323"/>
      <c r="J565" s="323"/>
      <c r="K565" s="309">
        <f t="shared" si="201"/>
        <v>0</v>
      </c>
      <c r="L565" s="328"/>
      <c r="M565" s="328"/>
      <c r="N565" s="328"/>
      <c r="O565" s="328"/>
      <c r="P565" s="331"/>
      <c r="Q565" s="331"/>
      <c r="R565" s="332"/>
      <c r="S565" s="333"/>
      <c r="T565" s="332"/>
      <c r="U565" s="333"/>
      <c r="V565" s="332"/>
      <c r="W565" s="333"/>
      <c r="X565" s="332"/>
      <c r="Y565" s="333"/>
      <c r="Z565" s="309">
        <f t="shared" si="202"/>
        <v>0</v>
      </c>
      <c r="AA565" s="310">
        <f t="shared" si="203"/>
        <v>0</v>
      </c>
      <c r="AB565" s="334"/>
      <c r="AC565" s="311">
        <f t="shared" si="196"/>
        <v>0</v>
      </c>
      <c r="AD565" s="312">
        <f t="shared" si="204"/>
        <v>0</v>
      </c>
      <c r="AE565" s="335"/>
      <c r="AF565" s="312">
        <f t="shared" si="205"/>
        <v>0</v>
      </c>
      <c r="AG565" s="326"/>
      <c r="AH565" s="313">
        <f t="shared" si="206"/>
        <v>0</v>
      </c>
      <c r="AI565" s="336"/>
      <c r="AJ565" s="313">
        <f t="shared" si="207"/>
        <v>0</v>
      </c>
      <c r="AK565" s="326"/>
      <c r="AL565" s="313">
        <f t="shared" si="208"/>
        <v>0</v>
      </c>
      <c r="AM565" s="345"/>
      <c r="AN565" s="313">
        <f t="shared" si="197"/>
        <v>0</v>
      </c>
      <c r="AO565" s="314">
        <f t="shared" si="209"/>
        <v>0</v>
      </c>
      <c r="AP565" s="315">
        <f>IF(OR(AND(B565="GRUP_A1",IF(IFERROR(MATCH(CONCATENATE("I",Tabel!$N$4),inst_performance,0),0)&gt;0,0,1)),B565="Grup_A5",B565="Grup_B1"),0,(AD565+AF565)*0.1)</f>
        <v>0</v>
      </c>
      <c r="AQ565" s="337"/>
      <c r="AR565" s="339"/>
      <c r="AS565" s="339"/>
      <c r="AT565" s="339"/>
      <c r="AU565" s="339"/>
      <c r="AV565" s="339"/>
      <c r="AW565" s="339"/>
      <c r="AX565" s="339"/>
      <c r="AY565" s="339"/>
      <c r="AZ565" s="339"/>
      <c r="BA565" s="339"/>
      <c r="BB565" s="339"/>
      <c r="BC565" s="339"/>
      <c r="BD565" s="339"/>
      <c r="BE565" s="339"/>
      <c r="BF565" s="339"/>
      <c r="BG565" s="315">
        <f t="shared" si="210"/>
        <v>0</v>
      </c>
      <c r="BH565" s="346">
        <f t="shared" si="211"/>
        <v>0</v>
      </c>
      <c r="BI565" s="315">
        <f t="shared" si="212"/>
        <v>0</v>
      </c>
      <c r="BJ565" s="341"/>
      <c r="BK565" s="315">
        <f t="shared" si="213"/>
        <v>0</v>
      </c>
      <c r="BL565" s="315">
        <f t="shared" si="214"/>
        <v>0</v>
      </c>
      <c r="BM565" s="340"/>
      <c r="BN565" s="342"/>
      <c r="BO565" s="343"/>
      <c r="BP565" s="340"/>
      <c r="BQ565" s="344"/>
      <c r="BR565" s="315">
        <f t="shared" si="215"/>
        <v>0</v>
      </c>
      <c r="BS565" s="344"/>
      <c r="BT565" s="344"/>
      <c r="BU565" s="344"/>
      <c r="BV565" s="344"/>
      <c r="BW565" s="315">
        <f t="shared" si="216"/>
        <v>0</v>
      </c>
      <c r="BX565" s="322"/>
      <c r="BY565" s="316"/>
    </row>
    <row r="566" spans="1:77" x14ac:dyDescent="0.25">
      <c r="A566" s="326"/>
      <c r="B566" s="307" t="str">
        <f t="shared" si="198"/>
        <v/>
      </c>
      <c r="C566" s="327"/>
      <c r="D566" s="307" t="str">
        <f t="shared" si="199"/>
        <v/>
      </c>
      <c r="E566" s="328"/>
      <c r="F566" s="329"/>
      <c r="G566" s="330" t="s">
        <v>86</v>
      </c>
      <c r="H566" s="308">
        <f t="shared" si="200"/>
        <v>0</v>
      </c>
      <c r="I566" s="323"/>
      <c r="J566" s="323"/>
      <c r="K566" s="309">
        <f t="shared" si="201"/>
        <v>0</v>
      </c>
      <c r="L566" s="328"/>
      <c r="M566" s="328"/>
      <c r="N566" s="328"/>
      <c r="O566" s="328"/>
      <c r="P566" s="331"/>
      <c r="Q566" s="331"/>
      <c r="R566" s="332"/>
      <c r="S566" s="333"/>
      <c r="T566" s="332"/>
      <c r="U566" s="333"/>
      <c r="V566" s="332"/>
      <c r="W566" s="333"/>
      <c r="X566" s="332"/>
      <c r="Y566" s="333"/>
      <c r="Z566" s="309">
        <f t="shared" si="202"/>
        <v>0</v>
      </c>
      <c r="AA566" s="310">
        <f t="shared" si="203"/>
        <v>0</v>
      </c>
      <c r="AB566" s="334"/>
      <c r="AC566" s="311">
        <f t="shared" si="196"/>
        <v>0</v>
      </c>
      <c r="AD566" s="312">
        <f t="shared" si="204"/>
        <v>0</v>
      </c>
      <c r="AE566" s="335"/>
      <c r="AF566" s="312">
        <f t="shared" si="205"/>
        <v>0</v>
      </c>
      <c r="AG566" s="326"/>
      <c r="AH566" s="313">
        <f t="shared" si="206"/>
        <v>0</v>
      </c>
      <c r="AI566" s="336"/>
      <c r="AJ566" s="313">
        <f t="shared" si="207"/>
        <v>0</v>
      </c>
      <c r="AK566" s="326"/>
      <c r="AL566" s="313">
        <f t="shared" si="208"/>
        <v>0</v>
      </c>
      <c r="AM566" s="345"/>
      <c r="AN566" s="313">
        <f t="shared" si="197"/>
        <v>0</v>
      </c>
      <c r="AO566" s="314">
        <f t="shared" si="209"/>
        <v>0</v>
      </c>
      <c r="AP566" s="315">
        <f>IF(OR(AND(B566="GRUP_A1",IF(IFERROR(MATCH(CONCATENATE("I",Tabel!$N$4),inst_performance,0),0)&gt;0,0,1)),B566="Grup_A5",B566="Grup_B1"),0,(AD566+AF566)*0.1)</f>
        <v>0</v>
      </c>
      <c r="AQ566" s="337"/>
      <c r="AR566" s="339"/>
      <c r="AS566" s="339"/>
      <c r="AT566" s="339"/>
      <c r="AU566" s="339"/>
      <c r="AV566" s="339"/>
      <c r="AW566" s="339"/>
      <c r="AX566" s="339"/>
      <c r="AY566" s="339"/>
      <c r="AZ566" s="339"/>
      <c r="BA566" s="339"/>
      <c r="BB566" s="339"/>
      <c r="BC566" s="339"/>
      <c r="BD566" s="339"/>
      <c r="BE566" s="339"/>
      <c r="BF566" s="339"/>
      <c r="BG566" s="315">
        <f t="shared" si="210"/>
        <v>0</v>
      </c>
      <c r="BH566" s="346">
        <f t="shared" si="211"/>
        <v>0</v>
      </c>
      <c r="BI566" s="315">
        <f t="shared" si="212"/>
        <v>0</v>
      </c>
      <c r="BJ566" s="341"/>
      <c r="BK566" s="315">
        <f t="shared" si="213"/>
        <v>0</v>
      </c>
      <c r="BL566" s="315">
        <f t="shared" si="214"/>
        <v>0</v>
      </c>
      <c r="BM566" s="340"/>
      <c r="BN566" s="342"/>
      <c r="BO566" s="343"/>
      <c r="BP566" s="340"/>
      <c r="BQ566" s="344"/>
      <c r="BR566" s="315">
        <f t="shared" si="215"/>
        <v>0</v>
      </c>
      <c r="BS566" s="344"/>
      <c r="BT566" s="344"/>
      <c r="BU566" s="344"/>
      <c r="BV566" s="344"/>
      <c r="BW566" s="315">
        <f t="shared" si="216"/>
        <v>0</v>
      </c>
      <c r="BX566" s="322"/>
      <c r="BY566" s="316"/>
    </row>
    <row r="567" spans="1:77" x14ac:dyDescent="0.25">
      <c r="A567" s="326"/>
      <c r="B567" s="307" t="str">
        <f t="shared" si="198"/>
        <v/>
      </c>
      <c r="C567" s="327"/>
      <c r="D567" s="307" t="str">
        <f t="shared" si="199"/>
        <v/>
      </c>
      <c r="E567" s="328"/>
      <c r="F567" s="329"/>
      <c r="G567" s="330" t="s">
        <v>86</v>
      </c>
      <c r="H567" s="308">
        <f t="shared" si="200"/>
        <v>0</v>
      </c>
      <c r="I567" s="323"/>
      <c r="J567" s="323"/>
      <c r="K567" s="309">
        <f t="shared" si="201"/>
        <v>0</v>
      </c>
      <c r="L567" s="328"/>
      <c r="M567" s="328"/>
      <c r="N567" s="328"/>
      <c r="O567" s="328"/>
      <c r="P567" s="331"/>
      <c r="Q567" s="331"/>
      <c r="R567" s="332"/>
      <c r="S567" s="333"/>
      <c r="T567" s="332"/>
      <c r="U567" s="333"/>
      <c r="V567" s="332"/>
      <c r="W567" s="333"/>
      <c r="X567" s="332"/>
      <c r="Y567" s="333"/>
      <c r="Z567" s="309">
        <f t="shared" si="202"/>
        <v>0</v>
      </c>
      <c r="AA567" s="310">
        <f t="shared" si="203"/>
        <v>0</v>
      </c>
      <c r="AB567" s="334"/>
      <c r="AC567" s="311">
        <f t="shared" si="196"/>
        <v>0</v>
      </c>
      <c r="AD567" s="312">
        <f t="shared" si="204"/>
        <v>0</v>
      </c>
      <c r="AE567" s="335"/>
      <c r="AF567" s="312">
        <f t="shared" si="205"/>
        <v>0</v>
      </c>
      <c r="AG567" s="326"/>
      <c r="AH567" s="313">
        <f t="shared" si="206"/>
        <v>0</v>
      </c>
      <c r="AI567" s="336"/>
      <c r="AJ567" s="313">
        <f t="shared" si="207"/>
        <v>0</v>
      </c>
      <c r="AK567" s="326"/>
      <c r="AL567" s="313">
        <f t="shared" si="208"/>
        <v>0</v>
      </c>
      <c r="AM567" s="345"/>
      <c r="AN567" s="313">
        <f t="shared" si="197"/>
        <v>0</v>
      </c>
      <c r="AO567" s="314">
        <f t="shared" si="209"/>
        <v>0</v>
      </c>
      <c r="AP567" s="315">
        <f>IF(OR(AND(B567="GRUP_A1",IF(IFERROR(MATCH(CONCATENATE("I",Tabel!$N$4),inst_performance,0),0)&gt;0,0,1)),B567="Grup_A5",B567="Grup_B1"),0,(AD567+AF567)*0.1)</f>
        <v>0</v>
      </c>
      <c r="AQ567" s="337"/>
      <c r="AR567" s="339"/>
      <c r="AS567" s="339"/>
      <c r="AT567" s="339"/>
      <c r="AU567" s="339"/>
      <c r="AV567" s="339"/>
      <c r="AW567" s="339"/>
      <c r="AX567" s="339"/>
      <c r="AY567" s="339"/>
      <c r="AZ567" s="339"/>
      <c r="BA567" s="339"/>
      <c r="BB567" s="339"/>
      <c r="BC567" s="339"/>
      <c r="BD567" s="339"/>
      <c r="BE567" s="339"/>
      <c r="BF567" s="339"/>
      <c r="BG567" s="315">
        <f t="shared" si="210"/>
        <v>0</v>
      </c>
      <c r="BH567" s="346">
        <f t="shared" si="211"/>
        <v>0</v>
      </c>
      <c r="BI567" s="315">
        <f t="shared" si="212"/>
        <v>0</v>
      </c>
      <c r="BJ567" s="341"/>
      <c r="BK567" s="315">
        <f t="shared" si="213"/>
        <v>0</v>
      </c>
      <c r="BL567" s="315">
        <f t="shared" si="214"/>
        <v>0</v>
      </c>
      <c r="BM567" s="340"/>
      <c r="BN567" s="342"/>
      <c r="BO567" s="343"/>
      <c r="BP567" s="340"/>
      <c r="BQ567" s="344"/>
      <c r="BR567" s="315">
        <f t="shared" si="215"/>
        <v>0</v>
      </c>
      <c r="BS567" s="344"/>
      <c r="BT567" s="344"/>
      <c r="BU567" s="344"/>
      <c r="BV567" s="344"/>
      <c r="BW567" s="315">
        <f t="shared" si="216"/>
        <v>0</v>
      </c>
      <c r="BX567" s="322"/>
      <c r="BY567" s="316"/>
    </row>
    <row r="568" spans="1:77" x14ac:dyDescent="0.25">
      <c r="A568" s="326"/>
      <c r="B568" s="307" t="str">
        <f t="shared" si="198"/>
        <v/>
      </c>
      <c r="C568" s="327"/>
      <c r="D568" s="307" t="str">
        <f t="shared" si="199"/>
        <v/>
      </c>
      <c r="E568" s="328"/>
      <c r="F568" s="329"/>
      <c r="G568" s="330" t="s">
        <v>86</v>
      </c>
      <c r="H568" s="308">
        <f t="shared" si="200"/>
        <v>0</v>
      </c>
      <c r="I568" s="323"/>
      <c r="J568" s="323"/>
      <c r="K568" s="309">
        <f t="shared" si="201"/>
        <v>0</v>
      </c>
      <c r="L568" s="328"/>
      <c r="M568" s="328"/>
      <c r="N568" s="328"/>
      <c r="O568" s="328"/>
      <c r="P568" s="331"/>
      <c r="Q568" s="331"/>
      <c r="R568" s="332"/>
      <c r="S568" s="333"/>
      <c r="T568" s="332"/>
      <c r="U568" s="333"/>
      <c r="V568" s="332"/>
      <c r="W568" s="333"/>
      <c r="X568" s="332"/>
      <c r="Y568" s="333"/>
      <c r="Z568" s="309">
        <f t="shared" si="202"/>
        <v>0</v>
      </c>
      <c r="AA568" s="310">
        <f t="shared" si="203"/>
        <v>0</v>
      </c>
      <c r="AB568" s="334"/>
      <c r="AC568" s="311">
        <f t="shared" si="196"/>
        <v>0</v>
      </c>
      <c r="AD568" s="312">
        <f t="shared" si="204"/>
        <v>0</v>
      </c>
      <c r="AE568" s="335"/>
      <c r="AF568" s="312">
        <f t="shared" si="205"/>
        <v>0</v>
      </c>
      <c r="AG568" s="326"/>
      <c r="AH568" s="313">
        <f t="shared" si="206"/>
        <v>0</v>
      </c>
      <c r="AI568" s="336"/>
      <c r="AJ568" s="313">
        <f t="shared" si="207"/>
        <v>0</v>
      </c>
      <c r="AK568" s="326"/>
      <c r="AL568" s="313">
        <f t="shared" si="208"/>
        <v>0</v>
      </c>
      <c r="AM568" s="345"/>
      <c r="AN568" s="313">
        <f t="shared" si="197"/>
        <v>0</v>
      </c>
      <c r="AO568" s="314">
        <f t="shared" si="209"/>
        <v>0</v>
      </c>
      <c r="AP568" s="315">
        <f>IF(OR(AND(B568="GRUP_A1",IF(IFERROR(MATCH(CONCATENATE("I",Tabel!$N$4),inst_performance,0),0)&gt;0,0,1)),B568="Grup_A5",B568="Grup_B1"),0,(AD568+AF568)*0.1)</f>
        <v>0</v>
      </c>
      <c r="AQ568" s="337"/>
      <c r="AR568" s="339"/>
      <c r="AS568" s="339"/>
      <c r="AT568" s="339"/>
      <c r="AU568" s="339"/>
      <c r="AV568" s="339"/>
      <c r="AW568" s="339"/>
      <c r="AX568" s="339"/>
      <c r="AY568" s="339"/>
      <c r="AZ568" s="339"/>
      <c r="BA568" s="339"/>
      <c r="BB568" s="339"/>
      <c r="BC568" s="339"/>
      <c r="BD568" s="339"/>
      <c r="BE568" s="339"/>
      <c r="BF568" s="339"/>
      <c r="BG568" s="315">
        <f t="shared" si="210"/>
        <v>0</v>
      </c>
      <c r="BH568" s="346">
        <f t="shared" si="211"/>
        <v>0</v>
      </c>
      <c r="BI568" s="315">
        <f t="shared" si="212"/>
        <v>0</v>
      </c>
      <c r="BJ568" s="341"/>
      <c r="BK568" s="315">
        <f t="shared" si="213"/>
        <v>0</v>
      </c>
      <c r="BL568" s="315">
        <f t="shared" si="214"/>
        <v>0</v>
      </c>
      <c r="BM568" s="340"/>
      <c r="BN568" s="342"/>
      <c r="BO568" s="343"/>
      <c r="BP568" s="340"/>
      <c r="BQ568" s="344"/>
      <c r="BR568" s="315">
        <f t="shared" si="215"/>
        <v>0</v>
      </c>
      <c r="BS568" s="344"/>
      <c r="BT568" s="344"/>
      <c r="BU568" s="344"/>
      <c r="BV568" s="344"/>
      <c r="BW568" s="315">
        <f t="shared" si="216"/>
        <v>0</v>
      </c>
      <c r="BX568" s="322"/>
      <c r="BY568" s="316"/>
    </row>
    <row r="569" spans="1:77" x14ac:dyDescent="0.25">
      <c r="A569" s="326"/>
      <c r="B569" s="307" t="str">
        <f t="shared" si="198"/>
        <v/>
      </c>
      <c r="C569" s="327"/>
      <c r="D569" s="307" t="str">
        <f t="shared" si="199"/>
        <v/>
      </c>
      <c r="E569" s="328"/>
      <c r="F569" s="329"/>
      <c r="G569" s="330" t="s">
        <v>86</v>
      </c>
      <c r="H569" s="308">
        <f t="shared" si="200"/>
        <v>0</v>
      </c>
      <c r="I569" s="323"/>
      <c r="J569" s="323"/>
      <c r="K569" s="309">
        <f t="shared" si="201"/>
        <v>0</v>
      </c>
      <c r="L569" s="328"/>
      <c r="M569" s="328"/>
      <c r="N569" s="328"/>
      <c r="O569" s="328"/>
      <c r="P569" s="331"/>
      <c r="Q569" s="331"/>
      <c r="R569" s="332"/>
      <c r="S569" s="333"/>
      <c r="T569" s="332"/>
      <c r="U569" s="333"/>
      <c r="V569" s="332"/>
      <c r="W569" s="333"/>
      <c r="X569" s="332"/>
      <c r="Y569" s="333"/>
      <c r="Z569" s="309">
        <f t="shared" si="202"/>
        <v>0</v>
      </c>
      <c r="AA569" s="310">
        <f t="shared" si="203"/>
        <v>0</v>
      </c>
      <c r="AB569" s="334"/>
      <c r="AC569" s="311">
        <f t="shared" si="196"/>
        <v>0</v>
      </c>
      <c r="AD569" s="312">
        <f t="shared" si="204"/>
        <v>0</v>
      </c>
      <c r="AE569" s="335"/>
      <c r="AF569" s="312">
        <f t="shared" si="205"/>
        <v>0</v>
      </c>
      <c r="AG569" s="326"/>
      <c r="AH569" s="313">
        <f t="shared" si="206"/>
        <v>0</v>
      </c>
      <c r="AI569" s="336"/>
      <c r="AJ569" s="313">
        <f t="shared" si="207"/>
        <v>0</v>
      </c>
      <c r="AK569" s="326"/>
      <c r="AL569" s="313">
        <f t="shared" si="208"/>
        <v>0</v>
      </c>
      <c r="AM569" s="345"/>
      <c r="AN569" s="313">
        <f t="shared" si="197"/>
        <v>0</v>
      </c>
      <c r="AO569" s="314">
        <f t="shared" si="209"/>
        <v>0</v>
      </c>
      <c r="AP569" s="315">
        <f>IF(OR(AND(B569="GRUP_A1",IF(IFERROR(MATCH(CONCATENATE("I",Tabel!$N$4),inst_performance,0),0)&gt;0,0,1)),B569="Grup_A5",B569="Grup_B1"),0,(AD569+AF569)*0.1)</f>
        <v>0</v>
      </c>
      <c r="AQ569" s="337"/>
      <c r="AR569" s="339"/>
      <c r="AS569" s="339"/>
      <c r="AT569" s="339"/>
      <c r="AU569" s="339"/>
      <c r="AV569" s="339"/>
      <c r="AW569" s="339"/>
      <c r="AX569" s="339"/>
      <c r="AY569" s="339"/>
      <c r="AZ569" s="339"/>
      <c r="BA569" s="339"/>
      <c r="BB569" s="339"/>
      <c r="BC569" s="339"/>
      <c r="BD569" s="339"/>
      <c r="BE569" s="339"/>
      <c r="BF569" s="339"/>
      <c r="BG569" s="315">
        <f t="shared" si="210"/>
        <v>0</v>
      </c>
      <c r="BH569" s="346">
        <f t="shared" si="211"/>
        <v>0</v>
      </c>
      <c r="BI569" s="315">
        <f t="shared" si="212"/>
        <v>0</v>
      </c>
      <c r="BJ569" s="341"/>
      <c r="BK569" s="315">
        <f t="shared" si="213"/>
        <v>0</v>
      </c>
      <c r="BL569" s="315">
        <f t="shared" si="214"/>
        <v>0</v>
      </c>
      <c r="BM569" s="340"/>
      <c r="BN569" s="342"/>
      <c r="BO569" s="343"/>
      <c r="BP569" s="340"/>
      <c r="BQ569" s="344"/>
      <c r="BR569" s="315">
        <f t="shared" si="215"/>
        <v>0</v>
      </c>
      <c r="BS569" s="344"/>
      <c r="BT569" s="344"/>
      <c r="BU569" s="344"/>
      <c r="BV569" s="344"/>
      <c r="BW569" s="315">
        <f t="shared" si="216"/>
        <v>0</v>
      </c>
      <c r="BX569" s="322"/>
      <c r="BY569" s="316"/>
    </row>
    <row r="570" spans="1:77" x14ac:dyDescent="0.25">
      <c r="A570" s="326"/>
      <c r="B570" s="307" t="str">
        <f t="shared" si="198"/>
        <v/>
      </c>
      <c r="C570" s="327"/>
      <c r="D570" s="307" t="str">
        <f t="shared" si="199"/>
        <v/>
      </c>
      <c r="E570" s="328"/>
      <c r="F570" s="329"/>
      <c r="G570" s="330" t="s">
        <v>86</v>
      </c>
      <c r="H570" s="308">
        <f t="shared" si="200"/>
        <v>0</v>
      </c>
      <c r="I570" s="323"/>
      <c r="J570" s="323"/>
      <c r="K570" s="309">
        <f t="shared" si="201"/>
        <v>0</v>
      </c>
      <c r="L570" s="328"/>
      <c r="M570" s="328"/>
      <c r="N570" s="328"/>
      <c r="O570" s="328"/>
      <c r="P570" s="331"/>
      <c r="Q570" s="331"/>
      <c r="R570" s="332"/>
      <c r="S570" s="333"/>
      <c r="T570" s="332"/>
      <c r="U570" s="333"/>
      <c r="V570" s="332"/>
      <c r="W570" s="333"/>
      <c r="X570" s="332"/>
      <c r="Y570" s="333"/>
      <c r="Z570" s="309">
        <f t="shared" si="202"/>
        <v>0</v>
      </c>
      <c r="AA570" s="310">
        <f t="shared" si="203"/>
        <v>0</v>
      </c>
      <c r="AB570" s="334"/>
      <c r="AC570" s="311">
        <f t="shared" si="196"/>
        <v>0</v>
      </c>
      <c r="AD570" s="312">
        <f t="shared" si="204"/>
        <v>0</v>
      </c>
      <c r="AE570" s="335"/>
      <c r="AF570" s="312">
        <f t="shared" si="205"/>
        <v>0</v>
      </c>
      <c r="AG570" s="326"/>
      <c r="AH570" s="313">
        <f t="shared" si="206"/>
        <v>0</v>
      </c>
      <c r="AI570" s="336"/>
      <c r="AJ570" s="313">
        <f t="shared" si="207"/>
        <v>0</v>
      </c>
      <c r="AK570" s="326"/>
      <c r="AL570" s="313">
        <f t="shared" si="208"/>
        <v>0</v>
      </c>
      <c r="AM570" s="345"/>
      <c r="AN570" s="313">
        <f t="shared" si="197"/>
        <v>0</v>
      </c>
      <c r="AO570" s="314">
        <f t="shared" si="209"/>
        <v>0</v>
      </c>
      <c r="AP570" s="315">
        <f>IF(OR(AND(B570="GRUP_A1",IF(IFERROR(MATCH(CONCATENATE("I",Tabel!$N$4),inst_performance,0),0)&gt;0,0,1)),B570="Grup_A5",B570="Grup_B1"),0,(AD570+AF570)*0.1)</f>
        <v>0</v>
      </c>
      <c r="AQ570" s="337"/>
      <c r="AR570" s="339"/>
      <c r="AS570" s="339"/>
      <c r="AT570" s="339"/>
      <c r="AU570" s="339"/>
      <c r="AV570" s="339"/>
      <c r="AW570" s="339"/>
      <c r="AX570" s="339"/>
      <c r="AY570" s="339"/>
      <c r="AZ570" s="339"/>
      <c r="BA570" s="339"/>
      <c r="BB570" s="339"/>
      <c r="BC570" s="339"/>
      <c r="BD570" s="339"/>
      <c r="BE570" s="339"/>
      <c r="BF570" s="339"/>
      <c r="BG570" s="315">
        <f t="shared" si="210"/>
        <v>0</v>
      </c>
      <c r="BH570" s="346">
        <f t="shared" si="211"/>
        <v>0</v>
      </c>
      <c r="BI570" s="315">
        <f t="shared" si="212"/>
        <v>0</v>
      </c>
      <c r="BJ570" s="341"/>
      <c r="BK570" s="315">
        <f t="shared" si="213"/>
        <v>0</v>
      </c>
      <c r="BL570" s="315">
        <f t="shared" si="214"/>
        <v>0</v>
      </c>
      <c r="BM570" s="340"/>
      <c r="BN570" s="342"/>
      <c r="BO570" s="343"/>
      <c r="BP570" s="340"/>
      <c r="BQ570" s="344"/>
      <c r="BR570" s="315">
        <f t="shared" si="215"/>
        <v>0</v>
      </c>
      <c r="BS570" s="344"/>
      <c r="BT570" s="344"/>
      <c r="BU570" s="344"/>
      <c r="BV570" s="344"/>
      <c r="BW570" s="315">
        <f t="shared" si="216"/>
        <v>0</v>
      </c>
      <c r="BX570" s="322"/>
      <c r="BY570" s="316"/>
    </row>
    <row r="571" spans="1:77" x14ac:dyDescent="0.25">
      <c r="A571" s="326"/>
      <c r="B571" s="307" t="str">
        <f t="shared" si="198"/>
        <v/>
      </c>
      <c r="C571" s="327"/>
      <c r="D571" s="307" t="str">
        <f t="shared" si="199"/>
        <v/>
      </c>
      <c r="E571" s="328"/>
      <c r="F571" s="329"/>
      <c r="G571" s="330" t="s">
        <v>86</v>
      </c>
      <c r="H571" s="308">
        <f t="shared" si="200"/>
        <v>0</v>
      </c>
      <c r="I571" s="323"/>
      <c r="J571" s="323"/>
      <c r="K571" s="309">
        <f t="shared" si="201"/>
        <v>0</v>
      </c>
      <c r="L571" s="328"/>
      <c r="M571" s="328"/>
      <c r="N571" s="328"/>
      <c r="O571" s="328"/>
      <c r="P571" s="331"/>
      <c r="Q571" s="331"/>
      <c r="R571" s="332"/>
      <c r="S571" s="333"/>
      <c r="T571" s="332"/>
      <c r="U571" s="333"/>
      <c r="V571" s="332"/>
      <c r="W571" s="333"/>
      <c r="X571" s="332"/>
      <c r="Y571" s="333"/>
      <c r="Z571" s="309">
        <f t="shared" si="202"/>
        <v>0</v>
      </c>
      <c r="AA571" s="310">
        <f t="shared" si="203"/>
        <v>0</v>
      </c>
      <c r="AB571" s="334"/>
      <c r="AC571" s="311">
        <f t="shared" si="196"/>
        <v>0</v>
      </c>
      <c r="AD571" s="312">
        <f t="shared" si="204"/>
        <v>0</v>
      </c>
      <c r="AE571" s="335"/>
      <c r="AF571" s="312">
        <f t="shared" si="205"/>
        <v>0</v>
      </c>
      <c r="AG571" s="326"/>
      <c r="AH571" s="313">
        <f t="shared" si="206"/>
        <v>0</v>
      </c>
      <c r="AI571" s="336"/>
      <c r="AJ571" s="313">
        <f t="shared" si="207"/>
        <v>0</v>
      </c>
      <c r="AK571" s="326"/>
      <c r="AL571" s="313">
        <f t="shared" si="208"/>
        <v>0</v>
      </c>
      <c r="AM571" s="345"/>
      <c r="AN571" s="313">
        <f t="shared" si="197"/>
        <v>0</v>
      </c>
      <c r="AO571" s="314">
        <f t="shared" si="209"/>
        <v>0</v>
      </c>
      <c r="AP571" s="315">
        <f>IF(OR(AND(B571="GRUP_A1",IF(IFERROR(MATCH(CONCATENATE("I",Tabel!$N$4),inst_performance,0),0)&gt;0,0,1)),B571="Grup_A5",B571="Grup_B1"),0,(AD571+AF571)*0.1)</f>
        <v>0</v>
      </c>
      <c r="AQ571" s="337"/>
      <c r="AR571" s="339"/>
      <c r="AS571" s="339"/>
      <c r="AT571" s="339"/>
      <c r="AU571" s="339"/>
      <c r="AV571" s="339"/>
      <c r="AW571" s="339"/>
      <c r="AX571" s="339"/>
      <c r="AY571" s="339"/>
      <c r="AZ571" s="339"/>
      <c r="BA571" s="339"/>
      <c r="BB571" s="339"/>
      <c r="BC571" s="339"/>
      <c r="BD571" s="339"/>
      <c r="BE571" s="339"/>
      <c r="BF571" s="339"/>
      <c r="BG571" s="315">
        <f t="shared" si="210"/>
        <v>0</v>
      </c>
      <c r="BH571" s="346">
        <f t="shared" si="211"/>
        <v>0</v>
      </c>
      <c r="BI571" s="315">
        <f t="shared" si="212"/>
        <v>0</v>
      </c>
      <c r="BJ571" s="341"/>
      <c r="BK571" s="315">
        <f t="shared" si="213"/>
        <v>0</v>
      </c>
      <c r="BL571" s="315">
        <f t="shared" si="214"/>
        <v>0</v>
      </c>
      <c r="BM571" s="340"/>
      <c r="BN571" s="342"/>
      <c r="BO571" s="343"/>
      <c r="BP571" s="340"/>
      <c r="BQ571" s="344"/>
      <c r="BR571" s="315">
        <f t="shared" si="215"/>
        <v>0</v>
      </c>
      <c r="BS571" s="344"/>
      <c r="BT571" s="344"/>
      <c r="BU571" s="344"/>
      <c r="BV571" s="344"/>
      <c r="BW571" s="315">
        <f t="shared" si="216"/>
        <v>0</v>
      </c>
      <c r="BX571" s="322"/>
      <c r="BY571" s="316"/>
    </row>
    <row r="572" spans="1:77" x14ac:dyDescent="0.25">
      <c r="A572" s="326"/>
      <c r="B572" s="307" t="str">
        <f t="shared" si="198"/>
        <v/>
      </c>
      <c r="C572" s="327"/>
      <c r="D572" s="307" t="str">
        <f t="shared" si="199"/>
        <v/>
      </c>
      <c r="E572" s="328"/>
      <c r="F572" s="329"/>
      <c r="G572" s="330" t="s">
        <v>86</v>
      </c>
      <c r="H572" s="308">
        <f t="shared" si="200"/>
        <v>0</v>
      </c>
      <c r="I572" s="323"/>
      <c r="J572" s="323"/>
      <c r="K572" s="309">
        <f t="shared" si="201"/>
        <v>0</v>
      </c>
      <c r="L572" s="328"/>
      <c r="M572" s="328"/>
      <c r="N572" s="328"/>
      <c r="O572" s="328"/>
      <c r="P572" s="331"/>
      <c r="Q572" s="331"/>
      <c r="R572" s="332"/>
      <c r="S572" s="333"/>
      <c r="T572" s="332"/>
      <c r="U572" s="333"/>
      <c r="V572" s="332"/>
      <c r="W572" s="333"/>
      <c r="X572" s="332"/>
      <c r="Y572" s="333"/>
      <c r="Z572" s="309">
        <f t="shared" si="202"/>
        <v>0</v>
      </c>
      <c r="AA572" s="310">
        <f t="shared" si="203"/>
        <v>0</v>
      </c>
      <c r="AB572" s="334"/>
      <c r="AC572" s="311">
        <f t="shared" si="196"/>
        <v>0</v>
      </c>
      <c r="AD572" s="312">
        <f t="shared" si="204"/>
        <v>0</v>
      </c>
      <c r="AE572" s="335"/>
      <c r="AF572" s="312">
        <f t="shared" si="205"/>
        <v>0</v>
      </c>
      <c r="AG572" s="326"/>
      <c r="AH572" s="313">
        <f t="shared" si="206"/>
        <v>0</v>
      </c>
      <c r="AI572" s="336"/>
      <c r="AJ572" s="313">
        <f t="shared" si="207"/>
        <v>0</v>
      </c>
      <c r="AK572" s="326"/>
      <c r="AL572" s="313">
        <f t="shared" si="208"/>
        <v>0</v>
      </c>
      <c r="AM572" s="345"/>
      <c r="AN572" s="313">
        <f t="shared" si="197"/>
        <v>0</v>
      </c>
      <c r="AO572" s="314">
        <f t="shared" si="209"/>
        <v>0</v>
      </c>
      <c r="AP572" s="315">
        <f>IF(OR(AND(B572="GRUP_A1",IF(IFERROR(MATCH(CONCATENATE("I",Tabel!$N$4),inst_performance,0),0)&gt;0,0,1)),B572="Grup_A5",B572="Grup_B1"),0,(AD572+AF572)*0.1)</f>
        <v>0</v>
      </c>
      <c r="AQ572" s="337"/>
      <c r="AR572" s="339"/>
      <c r="AS572" s="339"/>
      <c r="AT572" s="339"/>
      <c r="AU572" s="339"/>
      <c r="AV572" s="339"/>
      <c r="AW572" s="339"/>
      <c r="AX572" s="339"/>
      <c r="AY572" s="339"/>
      <c r="AZ572" s="339"/>
      <c r="BA572" s="339"/>
      <c r="BB572" s="339"/>
      <c r="BC572" s="339"/>
      <c r="BD572" s="339"/>
      <c r="BE572" s="339"/>
      <c r="BF572" s="339"/>
      <c r="BG572" s="315">
        <f t="shared" si="210"/>
        <v>0</v>
      </c>
      <c r="BH572" s="346">
        <f t="shared" si="211"/>
        <v>0</v>
      </c>
      <c r="BI572" s="315">
        <f t="shared" si="212"/>
        <v>0</v>
      </c>
      <c r="BJ572" s="341"/>
      <c r="BK572" s="315">
        <f t="shared" si="213"/>
        <v>0</v>
      </c>
      <c r="BL572" s="315">
        <f t="shared" si="214"/>
        <v>0</v>
      </c>
      <c r="BM572" s="340"/>
      <c r="BN572" s="342"/>
      <c r="BO572" s="343"/>
      <c r="BP572" s="340"/>
      <c r="BQ572" s="344"/>
      <c r="BR572" s="315">
        <f t="shared" si="215"/>
        <v>0</v>
      </c>
      <c r="BS572" s="344"/>
      <c r="BT572" s="344"/>
      <c r="BU572" s="344"/>
      <c r="BV572" s="344"/>
      <c r="BW572" s="315">
        <f t="shared" si="216"/>
        <v>0</v>
      </c>
      <c r="BX572" s="322"/>
      <c r="BY572" s="316"/>
    </row>
    <row r="573" spans="1:77" x14ac:dyDescent="0.25">
      <c r="A573" s="326"/>
      <c r="B573" s="307" t="str">
        <f t="shared" si="198"/>
        <v/>
      </c>
      <c r="C573" s="327"/>
      <c r="D573" s="307" t="str">
        <f t="shared" si="199"/>
        <v/>
      </c>
      <c r="E573" s="328"/>
      <c r="F573" s="329"/>
      <c r="G573" s="330" t="s">
        <v>86</v>
      </c>
      <c r="H573" s="308">
        <f t="shared" si="200"/>
        <v>0</v>
      </c>
      <c r="I573" s="323"/>
      <c r="J573" s="323"/>
      <c r="K573" s="309">
        <f t="shared" si="201"/>
        <v>0</v>
      </c>
      <c r="L573" s="328"/>
      <c r="M573" s="328"/>
      <c r="N573" s="328"/>
      <c r="O573" s="328"/>
      <c r="P573" s="331"/>
      <c r="Q573" s="331"/>
      <c r="R573" s="332"/>
      <c r="S573" s="333"/>
      <c r="T573" s="332"/>
      <c r="U573" s="333"/>
      <c r="V573" s="332"/>
      <c r="W573" s="333"/>
      <c r="X573" s="332"/>
      <c r="Y573" s="333"/>
      <c r="Z573" s="309">
        <f t="shared" si="202"/>
        <v>0</v>
      </c>
      <c r="AA573" s="310">
        <f t="shared" si="203"/>
        <v>0</v>
      </c>
      <c r="AB573" s="334"/>
      <c r="AC573" s="311">
        <f t="shared" si="196"/>
        <v>0</v>
      </c>
      <c r="AD573" s="312">
        <f t="shared" si="204"/>
        <v>0</v>
      </c>
      <c r="AE573" s="335"/>
      <c r="AF573" s="312">
        <f t="shared" si="205"/>
        <v>0</v>
      </c>
      <c r="AG573" s="326"/>
      <c r="AH573" s="313">
        <f t="shared" si="206"/>
        <v>0</v>
      </c>
      <c r="AI573" s="336"/>
      <c r="AJ573" s="313">
        <f t="shared" si="207"/>
        <v>0</v>
      </c>
      <c r="AK573" s="326"/>
      <c r="AL573" s="313">
        <f t="shared" si="208"/>
        <v>0</v>
      </c>
      <c r="AM573" s="345"/>
      <c r="AN573" s="313">
        <f t="shared" si="197"/>
        <v>0</v>
      </c>
      <c r="AO573" s="314">
        <f t="shared" si="209"/>
        <v>0</v>
      </c>
      <c r="AP573" s="315">
        <f>IF(OR(AND(B573="GRUP_A1",IF(IFERROR(MATCH(CONCATENATE("I",Tabel!$N$4),inst_performance,0),0)&gt;0,0,1)),B573="Grup_A5",B573="Grup_B1"),0,(AD573+AF573)*0.1)</f>
        <v>0</v>
      </c>
      <c r="AQ573" s="337"/>
      <c r="AR573" s="339"/>
      <c r="AS573" s="339"/>
      <c r="AT573" s="339"/>
      <c r="AU573" s="339"/>
      <c r="AV573" s="339"/>
      <c r="AW573" s="339"/>
      <c r="AX573" s="339"/>
      <c r="AY573" s="339"/>
      <c r="AZ573" s="339"/>
      <c r="BA573" s="339"/>
      <c r="BB573" s="339"/>
      <c r="BC573" s="339"/>
      <c r="BD573" s="339"/>
      <c r="BE573" s="339"/>
      <c r="BF573" s="339"/>
      <c r="BG573" s="315">
        <f t="shared" si="210"/>
        <v>0</v>
      </c>
      <c r="BH573" s="346">
        <f t="shared" si="211"/>
        <v>0</v>
      </c>
      <c r="BI573" s="315">
        <f t="shared" si="212"/>
        <v>0</v>
      </c>
      <c r="BJ573" s="341"/>
      <c r="BK573" s="315">
        <f t="shared" si="213"/>
        <v>0</v>
      </c>
      <c r="BL573" s="315">
        <f t="shared" si="214"/>
        <v>0</v>
      </c>
      <c r="BM573" s="340"/>
      <c r="BN573" s="342"/>
      <c r="BO573" s="343"/>
      <c r="BP573" s="340"/>
      <c r="BQ573" s="344"/>
      <c r="BR573" s="315">
        <f t="shared" si="215"/>
        <v>0</v>
      </c>
      <c r="BS573" s="344"/>
      <c r="BT573" s="344"/>
      <c r="BU573" s="344"/>
      <c r="BV573" s="344"/>
      <c r="BW573" s="315">
        <f t="shared" si="216"/>
        <v>0</v>
      </c>
      <c r="BX573" s="322"/>
      <c r="BY573" s="316"/>
    </row>
    <row r="574" spans="1:77" x14ac:dyDescent="0.25">
      <c r="A574" s="326"/>
      <c r="B574" s="307" t="str">
        <f t="shared" si="198"/>
        <v/>
      </c>
      <c r="C574" s="327"/>
      <c r="D574" s="307" t="str">
        <f t="shared" si="199"/>
        <v/>
      </c>
      <c r="E574" s="328"/>
      <c r="F574" s="329"/>
      <c r="G574" s="330" t="s">
        <v>86</v>
      </c>
      <c r="H574" s="308">
        <f t="shared" si="200"/>
        <v>0</v>
      </c>
      <c r="I574" s="323"/>
      <c r="J574" s="323"/>
      <c r="K574" s="309">
        <f t="shared" si="201"/>
        <v>0</v>
      </c>
      <c r="L574" s="328"/>
      <c r="M574" s="328"/>
      <c r="N574" s="328"/>
      <c r="O574" s="328"/>
      <c r="P574" s="331"/>
      <c r="Q574" s="331"/>
      <c r="R574" s="332"/>
      <c r="S574" s="333"/>
      <c r="T574" s="332"/>
      <c r="U574" s="333"/>
      <c r="V574" s="332"/>
      <c r="W574" s="333"/>
      <c r="X574" s="332"/>
      <c r="Y574" s="333"/>
      <c r="Z574" s="309">
        <f t="shared" si="202"/>
        <v>0</v>
      </c>
      <c r="AA574" s="310">
        <f t="shared" si="203"/>
        <v>0</v>
      </c>
      <c r="AB574" s="334"/>
      <c r="AC574" s="311">
        <f t="shared" si="196"/>
        <v>0</v>
      </c>
      <c r="AD574" s="312">
        <f t="shared" si="204"/>
        <v>0</v>
      </c>
      <c r="AE574" s="335"/>
      <c r="AF574" s="312">
        <f t="shared" si="205"/>
        <v>0</v>
      </c>
      <c r="AG574" s="326"/>
      <c r="AH574" s="313">
        <f t="shared" si="206"/>
        <v>0</v>
      </c>
      <c r="AI574" s="336"/>
      <c r="AJ574" s="313">
        <f t="shared" si="207"/>
        <v>0</v>
      </c>
      <c r="AK574" s="326"/>
      <c r="AL574" s="313">
        <f t="shared" si="208"/>
        <v>0</v>
      </c>
      <c r="AM574" s="345"/>
      <c r="AN574" s="313">
        <f t="shared" si="197"/>
        <v>0</v>
      </c>
      <c r="AO574" s="314">
        <f t="shared" si="209"/>
        <v>0</v>
      </c>
      <c r="AP574" s="315">
        <f>IF(OR(AND(B574="GRUP_A1",IF(IFERROR(MATCH(CONCATENATE("I",Tabel!$N$4),inst_performance,0),0)&gt;0,0,1)),B574="Grup_A5",B574="Grup_B1"),0,(AD574+AF574)*0.1)</f>
        <v>0</v>
      </c>
      <c r="AQ574" s="337"/>
      <c r="AR574" s="339"/>
      <c r="AS574" s="339"/>
      <c r="AT574" s="339"/>
      <c r="AU574" s="339"/>
      <c r="AV574" s="339"/>
      <c r="AW574" s="339"/>
      <c r="AX574" s="339"/>
      <c r="AY574" s="339"/>
      <c r="AZ574" s="339"/>
      <c r="BA574" s="339"/>
      <c r="BB574" s="339"/>
      <c r="BC574" s="339"/>
      <c r="BD574" s="339"/>
      <c r="BE574" s="339"/>
      <c r="BF574" s="339"/>
      <c r="BG574" s="315">
        <f t="shared" si="210"/>
        <v>0</v>
      </c>
      <c r="BH574" s="346">
        <f t="shared" si="211"/>
        <v>0</v>
      </c>
      <c r="BI574" s="315">
        <f t="shared" si="212"/>
        <v>0</v>
      </c>
      <c r="BJ574" s="341"/>
      <c r="BK574" s="315">
        <f t="shared" si="213"/>
        <v>0</v>
      </c>
      <c r="BL574" s="315">
        <f t="shared" si="214"/>
        <v>0</v>
      </c>
      <c r="BM574" s="340"/>
      <c r="BN574" s="342"/>
      <c r="BO574" s="343"/>
      <c r="BP574" s="340"/>
      <c r="BQ574" s="344"/>
      <c r="BR574" s="315">
        <f t="shared" si="215"/>
        <v>0</v>
      </c>
      <c r="BS574" s="344"/>
      <c r="BT574" s="344"/>
      <c r="BU574" s="344"/>
      <c r="BV574" s="344"/>
      <c r="BW574" s="315">
        <f t="shared" si="216"/>
        <v>0</v>
      </c>
      <c r="BX574" s="322"/>
      <c r="BY574" s="316"/>
    </row>
    <row r="575" spans="1:77" x14ac:dyDescent="0.25">
      <c r="A575" s="326"/>
      <c r="B575" s="307" t="str">
        <f t="shared" si="198"/>
        <v/>
      </c>
      <c r="C575" s="327"/>
      <c r="D575" s="307" t="str">
        <f t="shared" si="199"/>
        <v/>
      </c>
      <c r="E575" s="328"/>
      <c r="F575" s="329"/>
      <c r="G575" s="330" t="s">
        <v>86</v>
      </c>
      <c r="H575" s="308">
        <f t="shared" si="200"/>
        <v>0</v>
      </c>
      <c r="I575" s="323"/>
      <c r="J575" s="323"/>
      <c r="K575" s="309">
        <f t="shared" si="201"/>
        <v>0</v>
      </c>
      <c r="L575" s="328"/>
      <c r="M575" s="328"/>
      <c r="N575" s="328"/>
      <c r="O575" s="328"/>
      <c r="P575" s="331"/>
      <c r="Q575" s="331"/>
      <c r="R575" s="332"/>
      <c r="S575" s="333"/>
      <c r="T575" s="332"/>
      <c r="U575" s="333"/>
      <c r="V575" s="332"/>
      <c r="W575" s="333"/>
      <c r="X575" s="332"/>
      <c r="Y575" s="333"/>
      <c r="Z575" s="309">
        <f t="shared" si="202"/>
        <v>0</v>
      </c>
      <c r="AA575" s="310">
        <f t="shared" si="203"/>
        <v>0</v>
      </c>
      <c r="AB575" s="334"/>
      <c r="AC575" s="311">
        <f t="shared" si="196"/>
        <v>0</v>
      </c>
      <c r="AD575" s="312">
        <f t="shared" si="204"/>
        <v>0</v>
      </c>
      <c r="AE575" s="335"/>
      <c r="AF575" s="312">
        <f t="shared" si="205"/>
        <v>0</v>
      </c>
      <c r="AG575" s="326"/>
      <c r="AH575" s="313">
        <f t="shared" si="206"/>
        <v>0</v>
      </c>
      <c r="AI575" s="336"/>
      <c r="AJ575" s="313">
        <f t="shared" si="207"/>
        <v>0</v>
      </c>
      <c r="AK575" s="326"/>
      <c r="AL575" s="313">
        <f t="shared" si="208"/>
        <v>0</v>
      </c>
      <c r="AM575" s="345"/>
      <c r="AN575" s="313">
        <f t="shared" si="197"/>
        <v>0</v>
      </c>
      <c r="AO575" s="314">
        <f t="shared" si="209"/>
        <v>0</v>
      </c>
      <c r="AP575" s="315">
        <f>IF(OR(AND(B575="GRUP_A1",IF(IFERROR(MATCH(CONCATENATE("I",Tabel!$N$4),inst_performance,0),0)&gt;0,0,1)),B575="Grup_A5",B575="Grup_B1"),0,(AD575+AF575)*0.1)</f>
        <v>0</v>
      </c>
      <c r="AQ575" s="337"/>
      <c r="AR575" s="339"/>
      <c r="AS575" s="339"/>
      <c r="AT575" s="339"/>
      <c r="AU575" s="339"/>
      <c r="AV575" s="339"/>
      <c r="AW575" s="339"/>
      <c r="AX575" s="339"/>
      <c r="AY575" s="339"/>
      <c r="AZ575" s="339"/>
      <c r="BA575" s="339"/>
      <c r="BB575" s="339"/>
      <c r="BC575" s="339"/>
      <c r="BD575" s="339"/>
      <c r="BE575" s="339"/>
      <c r="BF575" s="339"/>
      <c r="BG575" s="315">
        <f t="shared" si="210"/>
        <v>0</v>
      </c>
      <c r="BH575" s="346">
        <f t="shared" si="211"/>
        <v>0</v>
      </c>
      <c r="BI575" s="315">
        <f t="shared" si="212"/>
        <v>0</v>
      </c>
      <c r="BJ575" s="341"/>
      <c r="BK575" s="315">
        <f t="shared" si="213"/>
        <v>0</v>
      </c>
      <c r="BL575" s="315">
        <f t="shared" si="214"/>
        <v>0</v>
      </c>
      <c r="BM575" s="340"/>
      <c r="BN575" s="342"/>
      <c r="BO575" s="343"/>
      <c r="BP575" s="340"/>
      <c r="BQ575" s="344"/>
      <c r="BR575" s="315">
        <f t="shared" si="215"/>
        <v>0</v>
      </c>
      <c r="BS575" s="344"/>
      <c r="BT575" s="344"/>
      <c r="BU575" s="344"/>
      <c r="BV575" s="344"/>
      <c r="BW575" s="315">
        <f t="shared" si="216"/>
        <v>0</v>
      </c>
      <c r="BX575" s="322"/>
      <c r="BY575" s="316"/>
    </row>
    <row r="576" spans="1:77" x14ac:dyDescent="0.25">
      <c r="A576" s="326"/>
      <c r="B576" s="307" t="str">
        <f t="shared" si="198"/>
        <v/>
      </c>
      <c r="C576" s="327"/>
      <c r="D576" s="307" t="str">
        <f t="shared" si="199"/>
        <v/>
      </c>
      <c r="E576" s="328"/>
      <c r="F576" s="329"/>
      <c r="G576" s="330" t="s">
        <v>86</v>
      </c>
      <c r="H576" s="308">
        <f t="shared" si="200"/>
        <v>0</v>
      </c>
      <c r="I576" s="323"/>
      <c r="J576" s="323"/>
      <c r="K576" s="309">
        <f t="shared" si="201"/>
        <v>0</v>
      </c>
      <c r="L576" s="328"/>
      <c r="M576" s="328"/>
      <c r="N576" s="328"/>
      <c r="O576" s="328"/>
      <c r="P576" s="331"/>
      <c r="Q576" s="331"/>
      <c r="R576" s="332"/>
      <c r="S576" s="333"/>
      <c r="T576" s="332"/>
      <c r="U576" s="333"/>
      <c r="V576" s="332"/>
      <c r="W576" s="333"/>
      <c r="X576" s="332"/>
      <c r="Y576" s="333"/>
      <c r="Z576" s="309">
        <f t="shared" si="202"/>
        <v>0</v>
      </c>
      <c r="AA576" s="310">
        <f t="shared" si="203"/>
        <v>0</v>
      </c>
      <c r="AB576" s="334"/>
      <c r="AC576" s="311">
        <f t="shared" si="196"/>
        <v>0</v>
      </c>
      <c r="AD576" s="312">
        <f t="shared" si="204"/>
        <v>0</v>
      </c>
      <c r="AE576" s="335"/>
      <c r="AF576" s="312">
        <f t="shared" si="205"/>
        <v>0</v>
      </c>
      <c r="AG576" s="326"/>
      <c r="AH576" s="313">
        <f t="shared" si="206"/>
        <v>0</v>
      </c>
      <c r="AI576" s="336"/>
      <c r="AJ576" s="313">
        <f t="shared" si="207"/>
        <v>0</v>
      </c>
      <c r="AK576" s="326"/>
      <c r="AL576" s="313">
        <f t="shared" si="208"/>
        <v>0</v>
      </c>
      <c r="AM576" s="345"/>
      <c r="AN576" s="313">
        <f t="shared" si="197"/>
        <v>0</v>
      </c>
      <c r="AO576" s="314">
        <f t="shared" si="209"/>
        <v>0</v>
      </c>
      <c r="AP576" s="315">
        <f>IF(OR(AND(B576="GRUP_A1",IF(IFERROR(MATCH(CONCATENATE("I",Tabel!$N$4),inst_performance,0),0)&gt;0,0,1)),B576="Grup_A5",B576="Grup_B1"),0,(AD576+AF576)*0.1)</f>
        <v>0</v>
      </c>
      <c r="AQ576" s="337"/>
      <c r="AR576" s="339"/>
      <c r="AS576" s="339"/>
      <c r="AT576" s="339"/>
      <c r="AU576" s="339"/>
      <c r="AV576" s="339"/>
      <c r="AW576" s="339"/>
      <c r="AX576" s="339"/>
      <c r="AY576" s="339"/>
      <c r="AZ576" s="339"/>
      <c r="BA576" s="339"/>
      <c r="BB576" s="339"/>
      <c r="BC576" s="339"/>
      <c r="BD576" s="339"/>
      <c r="BE576" s="339"/>
      <c r="BF576" s="339"/>
      <c r="BG576" s="315">
        <f t="shared" si="210"/>
        <v>0</v>
      </c>
      <c r="BH576" s="346">
        <f t="shared" si="211"/>
        <v>0</v>
      </c>
      <c r="BI576" s="315">
        <f t="shared" si="212"/>
        <v>0</v>
      </c>
      <c r="BJ576" s="341"/>
      <c r="BK576" s="315">
        <f t="shared" si="213"/>
        <v>0</v>
      </c>
      <c r="BL576" s="315">
        <f t="shared" si="214"/>
        <v>0</v>
      </c>
      <c r="BM576" s="340"/>
      <c r="BN576" s="342"/>
      <c r="BO576" s="343"/>
      <c r="BP576" s="340"/>
      <c r="BQ576" s="344"/>
      <c r="BR576" s="315">
        <f t="shared" si="215"/>
        <v>0</v>
      </c>
      <c r="BS576" s="344"/>
      <c r="BT576" s="344"/>
      <c r="BU576" s="344"/>
      <c r="BV576" s="344"/>
      <c r="BW576" s="315">
        <f t="shared" si="216"/>
        <v>0</v>
      </c>
      <c r="BX576" s="322"/>
      <c r="BY576" s="316"/>
    </row>
    <row r="577" spans="1:77" x14ac:dyDescent="0.25">
      <c r="A577" s="326"/>
      <c r="B577" s="307" t="str">
        <f t="shared" si="198"/>
        <v/>
      </c>
      <c r="C577" s="327"/>
      <c r="D577" s="307" t="str">
        <f t="shared" si="199"/>
        <v/>
      </c>
      <c r="E577" s="328"/>
      <c r="F577" s="329"/>
      <c r="G577" s="330" t="s">
        <v>86</v>
      </c>
      <c r="H577" s="308">
        <f t="shared" si="200"/>
        <v>0</v>
      </c>
      <c r="I577" s="323"/>
      <c r="J577" s="323"/>
      <c r="K577" s="309">
        <f t="shared" si="201"/>
        <v>0</v>
      </c>
      <c r="L577" s="328"/>
      <c r="M577" s="328"/>
      <c r="N577" s="328"/>
      <c r="O577" s="328"/>
      <c r="P577" s="331"/>
      <c r="Q577" s="331"/>
      <c r="R577" s="332"/>
      <c r="S577" s="333"/>
      <c r="T577" s="332"/>
      <c r="U577" s="333"/>
      <c r="V577" s="332"/>
      <c r="W577" s="333"/>
      <c r="X577" s="332"/>
      <c r="Y577" s="333"/>
      <c r="Z577" s="309">
        <f t="shared" si="202"/>
        <v>0</v>
      </c>
      <c r="AA577" s="310">
        <f t="shared" si="203"/>
        <v>0</v>
      </c>
      <c r="AB577" s="334"/>
      <c r="AC577" s="311">
        <f t="shared" si="196"/>
        <v>0</v>
      </c>
      <c r="AD577" s="312">
        <f t="shared" si="204"/>
        <v>0</v>
      </c>
      <c r="AE577" s="335"/>
      <c r="AF577" s="312">
        <f t="shared" si="205"/>
        <v>0</v>
      </c>
      <c r="AG577" s="326"/>
      <c r="AH577" s="313">
        <f t="shared" si="206"/>
        <v>0</v>
      </c>
      <c r="AI577" s="336"/>
      <c r="AJ577" s="313">
        <f t="shared" si="207"/>
        <v>0</v>
      </c>
      <c r="AK577" s="326"/>
      <c r="AL577" s="313">
        <f t="shared" si="208"/>
        <v>0</v>
      </c>
      <c r="AM577" s="345"/>
      <c r="AN577" s="313">
        <f t="shared" si="197"/>
        <v>0</v>
      </c>
      <c r="AO577" s="314">
        <f t="shared" si="209"/>
        <v>0</v>
      </c>
      <c r="AP577" s="315">
        <f>IF(OR(AND(B577="GRUP_A1",IF(IFERROR(MATCH(CONCATENATE("I",Tabel!$N$4),inst_performance,0),0)&gt;0,0,1)),B577="Grup_A5",B577="Grup_B1"),0,(AD577+AF577)*0.1)</f>
        <v>0</v>
      </c>
      <c r="AQ577" s="337"/>
      <c r="AR577" s="339"/>
      <c r="AS577" s="339"/>
      <c r="AT577" s="339"/>
      <c r="AU577" s="339"/>
      <c r="AV577" s="339"/>
      <c r="AW577" s="339"/>
      <c r="AX577" s="339"/>
      <c r="AY577" s="339"/>
      <c r="AZ577" s="339"/>
      <c r="BA577" s="339"/>
      <c r="BB577" s="339"/>
      <c r="BC577" s="339"/>
      <c r="BD577" s="339"/>
      <c r="BE577" s="339"/>
      <c r="BF577" s="339"/>
      <c r="BG577" s="315">
        <f t="shared" si="210"/>
        <v>0</v>
      </c>
      <c r="BH577" s="346">
        <f t="shared" si="211"/>
        <v>0</v>
      </c>
      <c r="BI577" s="315">
        <f t="shared" si="212"/>
        <v>0</v>
      </c>
      <c r="BJ577" s="341"/>
      <c r="BK577" s="315">
        <f t="shared" si="213"/>
        <v>0</v>
      </c>
      <c r="BL577" s="315">
        <f t="shared" si="214"/>
        <v>0</v>
      </c>
      <c r="BM577" s="340"/>
      <c r="BN577" s="342"/>
      <c r="BO577" s="343"/>
      <c r="BP577" s="340"/>
      <c r="BQ577" s="344"/>
      <c r="BR577" s="315">
        <f t="shared" si="215"/>
        <v>0</v>
      </c>
      <c r="BS577" s="344"/>
      <c r="BT577" s="344"/>
      <c r="BU577" s="344"/>
      <c r="BV577" s="344"/>
      <c r="BW577" s="315">
        <f t="shared" si="216"/>
        <v>0</v>
      </c>
      <c r="BX577" s="322"/>
      <c r="BY577" s="316"/>
    </row>
    <row r="578" spans="1:77" x14ac:dyDescent="0.25">
      <c r="A578" s="326"/>
      <c r="B578" s="307" t="str">
        <f t="shared" si="198"/>
        <v/>
      </c>
      <c r="C578" s="327"/>
      <c r="D578" s="307" t="str">
        <f t="shared" si="199"/>
        <v/>
      </c>
      <c r="E578" s="328"/>
      <c r="F578" s="329"/>
      <c r="G578" s="330" t="s">
        <v>86</v>
      </c>
      <c r="H578" s="308">
        <f t="shared" si="200"/>
        <v>0</v>
      </c>
      <c r="I578" s="323"/>
      <c r="J578" s="323"/>
      <c r="K578" s="309">
        <f t="shared" si="201"/>
        <v>0</v>
      </c>
      <c r="L578" s="328"/>
      <c r="M578" s="328"/>
      <c r="N578" s="328"/>
      <c r="O578" s="328"/>
      <c r="P578" s="331"/>
      <c r="Q578" s="331"/>
      <c r="R578" s="332"/>
      <c r="S578" s="333"/>
      <c r="T578" s="332"/>
      <c r="U578" s="333"/>
      <c r="V578" s="332"/>
      <c r="W578" s="333"/>
      <c r="X578" s="332"/>
      <c r="Y578" s="333"/>
      <c r="Z578" s="309">
        <f t="shared" si="202"/>
        <v>0</v>
      </c>
      <c r="AA578" s="310">
        <f t="shared" si="203"/>
        <v>0</v>
      </c>
      <c r="AB578" s="334"/>
      <c r="AC578" s="311">
        <f t="shared" si="196"/>
        <v>0</v>
      </c>
      <c r="AD578" s="312">
        <f t="shared" si="204"/>
        <v>0</v>
      </c>
      <c r="AE578" s="335"/>
      <c r="AF578" s="312">
        <f t="shared" si="205"/>
        <v>0</v>
      </c>
      <c r="AG578" s="326"/>
      <c r="AH578" s="313">
        <f t="shared" si="206"/>
        <v>0</v>
      </c>
      <c r="AI578" s="336"/>
      <c r="AJ578" s="313">
        <f t="shared" si="207"/>
        <v>0</v>
      </c>
      <c r="AK578" s="326"/>
      <c r="AL578" s="313">
        <f t="shared" si="208"/>
        <v>0</v>
      </c>
      <c r="AM578" s="345"/>
      <c r="AN578" s="313">
        <f t="shared" si="197"/>
        <v>0</v>
      </c>
      <c r="AO578" s="314">
        <f t="shared" si="209"/>
        <v>0</v>
      </c>
      <c r="AP578" s="315">
        <f>IF(OR(AND(B578="GRUP_A1",IF(IFERROR(MATCH(CONCATENATE("I",Tabel!$N$4),inst_performance,0),0)&gt;0,0,1)),B578="Grup_A5",B578="Grup_B1"),0,(AD578+AF578)*0.1)</f>
        <v>0</v>
      </c>
      <c r="AQ578" s="337"/>
      <c r="AR578" s="339"/>
      <c r="AS578" s="339"/>
      <c r="AT578" s="339"/>
      <c r="AU578" s="339"/>
      <c r="AV578" s="339"/>
      <c r="AW578" s="339"/>
      <c r="AX578" s="339"/>
      <c r="AY578" s="339"/>
      <c r="AZ578" s="339"/>
      <c r="BA578" s="339"/>
      <c r="BB578" s="339"/>
      <c r="BC578" s="339"/>
      <c r="BD578" s="339"/>
      <c r="BE578" s="339"/>
      <c r="BF578" s="339"/>
      <c r="BG578" s="315">
        <f t="shared" si="210"/>
        <v>0</v>
      </c>
      <c r="BH578" s="346">
        <f t="shared" si="211"/>
        <v>0</v>
      </c>
      <c r="BI578" s="315">
        <f t="shared" si="212"/>
        <v>0</v>
      </c>
      <c r="BJ578" s="341"/>
      <c r="BK578" s="315">
        <f t="shared" si="213"/>
        <v>0</v>
      </c>
      <c r="BL578" s="315">
        <f t="shared" si="214"/>
        <v>0</v>
      </c>
      <c r="BM578" s="340"/>
      <c r="BN578" s="342"/>
      <c r="BO578" s="343"/>
      <c r="BP578" s="340"/>
      <c r="BQ578" s="344"/>
      <c r="BR578" s="315">
        <f t="shared" si="215"/>
        <v>0</v>
      </c>
      <c r="BS578" s="344"/>
      <c r="BT578" s="344"/>
      <c r="BU578" s="344"/>
      <c r="BV578" s="344"/>
      <c r="BW578" s="315">
        <f t="shared" si="216"/>
        <v>0</v>
      </c>
      <c r="BX578" s="322"/>
      <c r="BY578" s="316"/>
    </row>
    <row r="579" spans="1:77" x14ac:dyDescent="0.25">
      <c r="A579" s="326"/>
      <c r="B579" s="307" t="str">
        <f t="shared" si="198"/>
        <v/>
      </c>
      <c r="C579" s="327"/>
      <c r="D579" s="307" t="str">
        <f t="shared" si="199"/>
        <v/>
      </c>
      <c r="E579" s="328"/>
      <c r="F579" s="329"/>
      <c r="G579" s="330" t="s">
        <v>86</v>
      </c>
      <c r="H579" s="308">
        <f t="shared" si="200"/>
        <v>0</v>
      </c>
      <c r="I579" s="323"/>
      <c r="J579" s="323"/>
      <c r="K579" s="309">
        <f t="shared" si="201"/>
        <v>0</v>
      </c>
      <c r="L579" s="328"/>
      <c r="M579" s="328"/>
      <c r="N579" s="328"/>
      <c r="O579" s="328"/>
      <c r="P579" s="331"/>
      <c r="Q579" s="331"/>
      <c r="R579" s="332"/>
      <c r="S579" s="333"/>
      <c r="T579" s="332"/>
      <c r="U579" s="333"/>
      <c r="V579" s="332"/>
      <c r="W579" s="333"/>
      <c r="X579" s="332"/>
      <c r="Y579" s="333"/>
      <c r="Z579" s="309">
        <f t="shared" si="202"/>
        <v>0</v>
      </c>
      <c r="AA579" s="310">
        <f t="shared" si="203"/>
        <v>0</v>
      </c>
      <c r="AB579" s="334"/>
      <c r="AC579" s="311">
        <f t="shared" si="196"/>
        <v>0</v>
      </c>
      <c r="AD579" s="312">
        <f t="shared" si="204"/>
        <v>0</v>
      </c>
      <c r="AE579" s="335"/>
      <c r="AF579" s="312">
        <f t="shared" si="205"/>
        <v>0</v>
      </c>
      <c r="AG579" s="326"/>
      <c r="AH579" s="313">
        <f t="shared" si="206"/>
        <v>0</v>
      </c>
      <c r="AI579" s="336"/>
      <c r="AJ579" s="313">
        <f t="shared" si="207"/>
        <v>0</v>
      </c>
      <c r="AK579" s="326"/>
      <c r="AL579" s="313">
        <f t="shared" si="208"/>
        <v>0</v>
      </c>
      <c r="AM579" s="345"/>
      <c r="AN579" s="313">
        <f t="shared" si="197"/>
        <v>0</v>
      </c>
      <c r="AO579" s="314">
        <f t="shared" si="209"/>
        <v>0</v>
      </c>
      <c r="AP579" s="315">
        <f>IF(OR(AND(B579="GRUP_A1",IF(IFERROR(MATCH(CONCATENATE("I",Tabel!$N$4),inst_performance,0),0)&gt;0,0,1)),B579="Grup_A5",B579="Grup_B1"),0,(AD579+AF579)*0.1)</f>
        <v>0</v>
      </c>
      <c r="AQ579" s="337"/>
      <c r="AR579" s="339"/>
      <c r="AS579" s="339"/>
      <c r="AT579" s="339"/>
      <c r="AU579" s="339"/>
      <c r="AV579" s="339"/>
      <c r="AW579" s="339"/>
      <c r="AX579" s="339"/>
      <c r="AY579" s="339"/>
      <c r="AZ579" s="339"/>
      <c r="BA579" s="339"/>
      <c r="BB579" s="339"/>
      <c r="BC579" s="339"/>
      <c r="BD579" s="339"/>
      <c r="BE579" s="339"/>
      <c r="BF579" s="339"/>
      <c r="BG579" s="315">
        <f t="shared" si="210"/>
        <v>0</v>
      </c>
      <c r="BH579" s="346">
        <f t="shared" si="211"/>
        <v>0</v>
      </c>
      <c r="BI579" s="315">
        <f t="shared" si="212"/>
        <v>0</v>
      </c>
      <c r="BJ579" s="341"/>
      <c r="BK579" s="315">
        <f t="shared" si="213"/>
        <v>0</v>
      </c>
      <c r="BL579" s="315">
        <f t="shared" si="214"/>
        <v>0</v>
      </c>
      <c r="BM579" s="340"/>
      <c r="BN579" s="342"/>
      <c r="BO579" s="343"/>
      <c r="BP579" s="340"/>
      <c r="BQ579" s="344"/>
      <c r="BR579" s="315">
        <f t="shared" si="215"/>
        <v>0</v>
      </c>
      <c r="BS579" s="344"/>
      <c r="BT579" s="344"/>
      <c r="BU579" s="344"/>
      <c r="BV579" s="344"/>
      <c r="BW579" s="315">
        <f t="shared" si="216"/>
        <v>0</v>
      </c>
      <c r="BX579" s="322"/>
      <c r="BY579" s="316"/>
    </row>
    <row r="580" spans="1:77" x14ac:dyDescent="0.25">
      <c r="A580" s="326"/>
      <c r="B580" s="307" t="str">
        <f t="shared" si="198"/>
        <v/>
      </c>
      <c r="C580" s="327"/>
      <c r="D580" s="307" t="str">
        <f t="shared" si="199"/>
        <v/>
      </c>
      <c r="E580" s="328"/>
      <c r="F580" s="329"/>
      <c r="G580" s="330" t="s">
        <v>86</v>
      </c>
      <c r="H580" s="308">
        <f t="shared" si="200"/>
        <v>0</v>
      </c>
      <c r="I580" s="323"/>
      <c r="J580" s="323"/>
      <c r="K580" s="309">
        <f t="shared" si="201"/>
        <v>0</v>
      </c>
      <c r="L580" s="328"/>
      <c r="M580" s="328"/>
      <c r="N580" s="328"/>
      <c r="O580" s="328"/>
      <c r="P580" s="331"/>
      <c r="Q580" s="331"/>
      <c r="R580" s="332"/>
      <c r="S580" s="333"/>
      <c r="T580" s="332"/>
      <c r="U580" s="333"/>
      <c r="V580" s="332"/>
      <c r="W580" s="333"/>
      <c r="X580" s="332"/>
      <c r="Y580" s="333"/>
      <c r="Z580" s="309">
        <f t="shared" si="202"/>
        <v>0</v>
      </c>
      <c r="AA580" s="310">
        <f t="shared" si="203"/>
        <v>0</v>
      </c>
      <c r="AB580" s="334"/>
      <c r="AC580" s="311">
        <f t="shared" si="196"/>
        <v>0</v>
      </c>
      <c r="AD580" s="312">
        <f t="shared" si="204"/>
        <v>0</v>
      </c>
      <c r="AE580" s="335"/>
      <c r="AF580" s="312">
        <f t="shared" si="205"/>
        <v>0</v>
      </c>
      <c r="AG580" s="326"/>
      <c r="AH580" s="313">
        <f t="shared" si="206"/>
        <v>0</v>
      </c>
      <c r="AI580" s="336"/>
      <c r="AJ580" s="313">
        <f t="shared" si="207"/>
        <v>0</v>
      </c>
      <c r="AK580" s="326"/>
      <c r="AL580" s="313">
        <f t="shared" si="208"/>
        <v>0</v>
      </c>
      <c r="AM580" s="345"/>
      <c r="AN580" s="313">
        <f t="shared" si="197"/>
        <v>0</v>
      </c>
      <c r="AO580" s="314">
        <f t="shared" si="209"/>
        <v>0</v>
      </c>
      <c r="AP580" s="315">
        <f>IF(OR(AND(B580="GRUP_A1",IF(IFERROR(MATCH(CONCATENATE("I",Tabel!$N$4),inst_performance,0),0)&gt;0,0,1)),B580="Grup_A5",B580="Grup_B1"),0,(AD580+AF580)*0.1)</f>
        <v>0</v>
      </c>
      <c r="AQ580" s="337"/>
      <c r="AR580" s="339"/>
      <c r="AS580" s="339"/>
      <c r="AT580" s="339"/>
      <c r="AU580" s="339"/>
      <c r="AV580" s="339"/>
      <c r="AW580" s="339"/>
      <c r="AX580" s="339"/>
      <c r="AY580" s="339"/>
      <c r="AZ580" s="339"/>
      <c r="BA580" s="339"/>
      <c r="BB580" s="339"/>
      <c r="BC580" s="339"/>
      <c r="BD580" s="339"/>
      <c r="BE580" s="339"/>
      <c r="BF580" s="339"/>
      <c r="BG580" s="315">
        <f t="shared" si="210"/>
        <v>0</v>
      </c>
      <c r="BH580" s="346">
        <f t="shared" si="211"/>
        <v>0</v>
      </c>
      <c r="BI580" s="315">
        <f t="shared" si="212"/>
        <v>0</v>
      </c>
      <c r="BJ580" s="341"/>
      <c r="BK580" s="315">
        <f t="shared" si="213"/>
        <v>0</v>
      </c>
      <c r="BL580" s="315">
        <f t="shared" si="214"/>
        <v>0</v>
      </c>
      <c r="BM580" s="340"/>
      <c r="BN580" s="342"/>
      <c r="BO580" s="343"/>
      <c r="BP580" s="340"/>
      <c r="BQ580" s="344"/>
      <c r="BR580" s="315">
        <f t="shared" si="215"/>
        <v>0</v>
      </c>
      <c r="BS580" s="344"/>
      <c r="BT580" s="344"/>
      <c r="BU580" s="344"/>
      <c r="BV580" s="344"/>
      <c r="BW580" s="315">
        <f t="shared" si="216"/>
        <v>0</v>
      </c>
      <c r="BX580" s="322"/>
      <c r="BY580" s="316"/>
    </row>
    <row r="581" spans="1:77" x14ac:dyDescent="0.25">
      <c r="A581" s="326"/>
      <c r="B581" s="307" t="str">
        <f t="shared" si="198"/>
        <v/>
      </c>
      <c r="C581" s="327"/>
      <c r="D581" s="307" t="str">
        <f t="shared" si="199"/>
        <v/>
      </c>
      <c r="E581" s="328"/>
      <c r="F581" s="329"/>
      <c r="G581" s="330" t="s">
        <v>86</v>
      </c>
      <c r="H581" s="308">
        <f t="shared" si="200"/>
        <v>0</v>
      </c>
      <c r="I581" s="323"/>
      <c r="J581" s="323"/>
      <c r="K581" s="309">
        <f t="shared" si="201"/>
        <v>0</v>
      </c>
      <c r="L581" s="328"/>
      <c r="M581" s="328"/>
      <c r="N581" s="328"/>
      <c r="O581" s="328"/>
      <c r="P581" s="331"/>
      <c r="Q581" s="331"/>
      <c r="R581" s="332"/>
      <c r="S581" s="333"/>
      <c r="T581" s="332"/>
      <c r="U581" s="333"/>
      <c r="V581" s="332"/>
      <c r="W581" s="333"/>
      <c r="X581" s="332"/>
      <c r="Y581" s="333"/>
      <c r="Z581" s="309">
        <f t="shared" si="202"/>
        <v>0</v>
      </c>
      <c r="AA581" s="310">
        <f t="shared" si="203"/>
        <v>0</v>
      </c>
      <c r="AB581" s="334"/>
      <c r="AC581" s="311">
        <f t="shared" si="196"/>
        <v>0</v>
      </c>
      <c r="AD581" s="312">
        <f t="shared" si="204"/>
        <v>0</v>
      </c>
      <c r="AE581" s="335"/>
      <c r="AF581" s="312">
        <f t="shared" si="205"/>
        <v>0</v>
      </c>
      <c r="AG581" s="326"/>
      <c r="AH581" s="313">
        <f t="shared" si="206"/>
        <v>0</v>
      </c>
      <c r="AI581" s="336"/>
      <c r="AJ581" s="313">
        <f t="shared" si="207"/>
        <v>0</v>
      </c>
      <c r="AK581" s="326"/>
      <c r="AL581" s="313">
        <f t="shared" si="208"/>
        <v>0</v>
      </c>
      <c r="AM581" s="345"/>
      <c r="AN581" s="313">
        <f t="shared" si="197"/>
        <v>0</v>
      </c>
      <c r="AO581" s="314">
        <f t="shared" si="209"/>
        <v>0</v>
      </c>
      <c r="AP581" s="315">
        <f>IF(OR(AND(B581="GRUP_A1",IF(IFERROR(MATCH(CONCATENATE("I",Tabel!$N$4),inst_performance,0),0)&gt;0,0,1)),B581="Grup_A5",B581="Grup_B1"),0,(AD581+AF581)*0.1)</f>
        <v>0</v>
      </c>
      <c r="AQ581" s="337"/>
      <c r="AR581" s="339"/>
      <c r="AS581" s="339"/>
      <c r="AT581" s="339"/>
      <c r="AU581" s="339"/>
      <c r="AV581" s="339"/>
      <c r="AW581" s="339"/>
      <c r="AX581" s="339"/>
      <c r="AY581" s="339"/>
      <c r="AZ581" s="339"/>
      <c r="BA581" s="339"/>
      <c r="BB581" s="339"/>
      <c r="BC581" s="339"/>
      <c r="BD581" s="339"/>
      <c r="BE581" s="339"/>
      <c r="BF581" s="339"/>
      <c r="BG581" s="315">
        <f t="shared" si="210"/>
        <v>0</v>
      </c>
      <c r="BH581" s="346">
        <f t="shared" si="211"/>
        <v>0</v>
      </c>
      <c r="BI581" s="315">
        <f t="shared" si="212"/>
        <v>0</v>
      </c>
      <c r="BJ581" s="341"/>
      <c r="BK581" s="315">
        <f t="shared" si="213"/>
        <v>0</v>
      </c>
      <c r="BL581" s="315">
        <f t="shared" si="214"/>
        <v>0</v>
      </c>
      <c r="BM581" s="340"/>
      <c r="BN581" s="342"/>
      <c r="BO581" s="343"/>
      <c r="BP581" s="340"/>
      <c r="BQ581" s="344"/>
      <c r="BR581" s="315">
        <f t="shared" si="215"/>
        <v>0</v>
      </c>
      <c r="BS581" s="344"/>
      <c r="BT581" s="344"/>
      <c r="BU581" s="344"/>
      <c r="BV581" s="344"/>
      <c r="BW581" s="315">
        <f t="shared" si="216"/>
        <v>0</v>
      </c>
      <c r="BX581" s="322"/>
      <c r="BY581" s="316"/>
    </row>
    <row r="582" spans="1:77" x14ac:dyDescent="0.25">
      <c r="A582" s="326"/>
      <c r="B582" s="307" t="str">
        <f t="shared" si="198"/>
        <v/>
      </c>
      <c r="C582" s="327"/>
      <c r="D582" s="307" t="str">
        <f t="shared" si="199"/>
        <v/>
      </c>
      <c r="E582" s="328"/>
      <c r="F582" s="329"/>
      <c r="G582" s="330" t="s">
        <v>86</v>
      </c>
      <c r="H582" s="308">
        <f t="shared" si="200"/>
        <v>0</v>
      </c>
      <c r="I582" s="323"/>
      <c r="J582" s="323"/>
      <c r="K582" s="309">
        <f t="shared" si="201"/>
        <v>0</v>
      </c>
      <c r="L582" s="328"/>
      <c r="M582" s="328"/>
      <c r="N582" s="328"/>
      <c r="O582" s="328"/>
      <c r="P582" s="331"/>
      <c r="Q582" s="331"/>
      <c r="R582" s="332"/>
      <c r="S582" s="333"/>
      <c r="T582" s="332"/>
      <c r="U582" s="333"/>
      <c r="V582" s="332"/>
      <c r="W582" s="333"/>
      <c r="X582" s="332"/>
      <c r="Y582" s="333"/>
      <c r="Z582" s="309">
        <f t="shared" si="202"/>
        <v>0</v>
      </c>
      <c r="AA582" s="310">
        <f t="shared" si="203"/>
        <v>0</v>
      </c>
      <c r="AB582" s="334"/>
      <c r="AC582" s="311">
        <f t="shared" si="196"/>
        <v>0</v>
      </c>
      <c r="AD582" s="312">
        <f t="shared" si="204"/>
        <v>0</v>
      </c>
      <c r="AE582" s="335"/>
      <c r="AF582" s="312">
        <f t="shared" si="205"/>
        <v>0</v>
      </c>
      <c r="AG582" s="326"/>
      <c r="AH582" s="313">
        <f t="shared" si="206"/>
        <v>0</v>
      </c>
      <c r="AI582" s="336"/>
      <c r="AJ582" s="313">
        <f t="shared" si="207"/>
        <v>0</v>
      </c>
      <c r="AK582" s="326"/>
      <c r="AL582" s="313">
        <f t="shared" si="208"/>
        <v>0</v>
      </c>
      <c r="AM582" s="345"/>
      <c r="AN582" s="313">
        <f t="shared" si="197"/>
        <v>0</v>
      </c>
      <c r="AO582" s="314">
        <f t="shared" si="209"/>
        <v>0</v>
      </c>
      <c r="AP582" s="315">
        <f>IF(OR(AND(B582="GRUP_A1",IF(IFERROR(MATCH(CONCATENATE("I",Tabel!$N$4),inst_performance,0),0)&gt;0,0,1)),B582="Grup_A5",B582="Grup_B1"),0,(AD582+AF582)*0.1)</f>
        <v>0</v>
      </c>
      <c r="AQ582" s="337"/>
      <c r="AR582" s="339"/>
      <c r="AS582" s="339"/>
      <c r="AT582" s="339"/>
      <c r="AU582" s="339"/>
      <c r="AV582" s="339"/>
      <c r="AW582" s="339"/>
      <c r="AX582" s="339"/>
      <c r="AY582" s="339"/>
      <c r="AZ582" s="339"/>
      <c r="BA582" s="339"/>
      <c r="BB582" s="339"/>
      <c r="BC582" s="339"/>
      <c r="BD582" s="339"/>
      <c r="BE582" s="339"/>
      <c r="BF582" s="339"/>
      <c r="BG582" s="315">
        <f t="shared" si="210"/>
        <v>0</v>
      </c>
      <c r="BH582" s="346">
        <f t="shared" si="211"/>
        <v>0</v>
      </c>
      <c r="BI582" s="315">
        <f t="shared" si="212"/>
        <v>0</v>
      </c>
      <c r="BJ582" s="341"/>
      <c r="BK582" s="315">
        <f t="shared" si="213"/>
        <v>0</v>
      </c>
      <c r="BL582" s="315">
        <f t="shared" si="214"/>
        <v>0</v>
      </c>
      <c r="BM582" s="340"/>
      <c r="BN582" s="342"/>
      <c r="BO582" s="343"/>
      <c r="BP582" s="340"/>
      <c r="BQ582" s="344"/>
      <c r="BR582" s="315">
        <f t="shared" si="215"/>
        <v>0</v>
      </c>
      <c r="BS582" s="344"/>
      <c r="BT582" s="344"/>
      <c r="BU582" s="344"/>
      <c r="BV582" s="344"/>
      <c r="BW582" s="315">
        <f t="shared" si="216"/>
        <v>0</v>
      </c>
      <c r="BX582" s="322"/>
      <c r="BY582" s="316"/>
    </row>
    <row r="583" spans="1:77" x14ac:dyDescent="0.25">
      <c r="A583" s="326"/>
      <c r="B583" s="307" t="str">
        <f t="shared" si="198"/>
        <v/>
      </c>
      <c r="C583" s="327"/>
      <c r="D583" s="307" t="str">
        <f t="shared" si="199"/>
        <v/>
      </c>
      <c r="E583" s="328"/>
      <c r="F583" s="329"/>
      <c r="G583" s="330" t="s">
        <v>86</v>
      </c>
      <c r="H583" s="308">
        <f t="shared" si="200"/>
        <v>0</v>
      </c>
      <c r="I583" s="323"/>
      <c r="J583" s="323"/>
      <c r="K583" s="309">
        <f t="shared" si="201"/>
        <v>0</v>
      </c>
      <c r="L583" s="328"/>
      <c r="M583" s="328"/>
      <c r="N583" s="328"/>
      <c r="O583" s="328"/>
      <c r="P583" s="331"/>
      <c r="Q583" s="331"/>
      <c r="R583" s="332"/>
      <c r="S583" s="333"/>
      <c r="T583" s="332"/>
      <c r="U583" s="333"/>
      <c r="V583" s="332"/>
      <c r="W583" s="333"/>
      <c r="X583" s="332"/>
      <c r="Y583" s="333"/>
      <c r="Z583" s="309">
        <f t="shared" si="202"/>
        <v>0</v>
      </c>
      <c r="AA583" s="310">
        <f t="shared" si="203"/>
        <v>0</v>
      </c>
      <c r="AB583" s="334"/>
      <c r="AC583" s="311">
        <f t="shared" si="196"/>
        <v>0</v>
      </c>
      <c r="AD583" s="312">
        <f t="shared" si="204"/>
        <v>0</v>
      </c>
      <c r="AE583" s="335"/>
      <c r="AF583" s="312">
        <f t="shared" si="205"/>
        <v>0</v>
      </c>
      <c r="AG583" s="326"/>
      <c r="AH583" s="313">
        <f t="shared" si="206"/>
        <v>0</v>
      </c>
      <c r="AI583" s="336"/>
      <c r="AJ583" s="313">
        <f t="shared" si="207"/>
        <v>0</v>
      </c>
      <c r="AK583" s="326"/>
      <c r="AL583" s="313">
        <f t="shared" si="208"/>
        <v>0</v>
      </c>
      <c r="AM583" s="345"/>
      <c r="AN583" s="313">
        <f t="shared" si="197"/>
        <v>0</v>
      </c>
      <c r="AO583" s="314">
        <f t="shared" si="209"/>
        <v>0</v>
      </c>
      <c r="AP583" s="315">
        <f>IF(OR(AND(B583="GRUP_A1",IF(IFERROR(MATCH(CONCATENATE("I",Tabel!$N$4),inst_performance,0),0)&gt;0,0,1)),B583="Grup_A5",B583="Grup_B1"),0,(AD583+AF583)*0.1)</f>
        <v>0</v>
      </c>
      <c r="AQ583" s="337"/>
      <c r="AR583" s="339"/>
      <c r="AS583" s="339"/>
      <c r="AT583" s="339"/>
      <c r="AU583" s="339"/>
      <c r="AV583" s="339"/>
      <c r="AW583" s="339"/>
      <c r="AX583" s="339"/>
      <c r="AY583" s="339"/>
      <c r="AZ583" s="339"/>
      <c r="BA583" s="339"/>
      <c r="BB583" s="339"/>
      <c r="BC583" s="339"/>
      <c r="BD583" s="339"/>
      <c r="BE583" s="339"/>
      <c r="BF583" s="339"/>
      <c r="BG583" s="315">
        <f t="shared" si="210"/>
        <v>0</v>
      </c>
      <c r="BH583" s="346">
        <f t="shared" si="211"/>
        <v>0</v>
      </c>
      <c r="BI583" s="315">
        <f t="shared" si="212"/>
        <v>0</v>
      </c>
      <c r="BJ583" s="341"/>
      <c r="BK583" s="315">
        <f t="shared" si="213"/>
        <v>0</v>
      </c>
      <c r="BL583" s="315">
        <f t="shared" si="214"/>
        <v>0</v>
      </c>
      <c r="BM583" s="340"/>
      <c r="BN583" s="342"/>
      <c r="BO583" s="343"/>
      <c r="BP583" s="340"/>
      <c r="BQ583" s="344"/>
      <c r="BR583" s="315">
        <f t="shared" si="215"/>
        <v>0</v>
      </c>
      <c r="BS583" s="344"/>
      <c r="BT583" s="344"/>
      <c r="BU583" s="344"/>
      <c r="BV583" s="344"/>
      <c r="BW583" s="315">
        <f t="shared" si="216"/>
        <v>0</v>
      </c>
      <c r="BX583" s="322"/>
      <c r="BY583" s="316"/>
    </row>
    <row r="584" spans="1:77" x14ac:dyDescent="0.25">
      <c r="A584" s="326"/>
      <c r="B584" s="307" t="str">
        <f t="shared" si="198"/>
        <v/>
      </c>
      <c r="C584" s="327"/>
      <c r="D584" s="307" t="str">
        <f t="shared" si="199"/>
        <v/>
      </c>
      <c r="E584" s="328"/>
      <c r="F584" s="329"/>
      <c r="G584" s="330" t="s">
        <v>86</v>
      </c>
      <c r="H584" s="308">
        <f t="shared" si="200"/>
        <v>0</v>
      </c>
      <c r="I584" s="323"/>
      <c r="J584" s="323"/>
      <c r="K584" s="309">
        <f t="shared" si="201"/>
        <v>0</v>
      </c>
      <c r="L584" s="328"/>
      <c r="M584" s="328"/>
      <c r="N584" s="328"/>
      <c r="O584" s="328"/>
      <c r="P584" s="331"/>
      <c r="Q584" s="331"/>
      <c r="R584" s="332"/>
      <c r="S584" s="333"/>
      <c r="T584" s="332"/>
      <c r="U584" s="333"/>
      <c r="V584" s="332"/>
      <c r="W584" s="333"/>
      <c r="X584" s="332"/>
      <c r="Y584" s="333"/>
      <c r="Z584" s="309">
        <f t="shared" si="202"/>
        <v>0</v>
      </c>
      <c r="AA584" s="310">
        <f t="shared" si="203"/>
        <v>0</v>
      </c>
      <c r="AB584" s="334"/>
      <c r="AC584" s="311">
        <f t="shared" si="196"/>
        <v>0</v>
      </c>
      <c r="AD584" s="312">
        <f t="shared" si="204"/>
        <v>0</v>
      </c>
      <c r="AE584" s="335"/>
      <c r="AF584" s="312">
        <f t="shared" si="205"/>
        <v>0</v>
      </c>
      <c r="AG584" s="326"/>
      <c r="AH584" s="313">
        <f t="shared" si="206"/>
        <v>0</v>
      </c>
      <c r="AI584" s="336"/>
      <c r="AJ584" s="313">
        <f t="shared" si="207"/>
        <v>0</v>
      </c>
      <c r="AK584" s="326"/>
      <c r="AL584" s="313">
        <f t="shared" si="208"/>
        <v>0</v>
      </c>
      <c r="AM584" s="345"/>
      <c r="AN584" s="313">
        <f t="shared" si="197"/>
        <v>0</v>
      </c>
      <c r="AO584" s="314">
        <f t="shared" si="209"/>
        <v>0</v>
      </c>
      <c r="AP584" s="315">
        <f>IF(OR(AND(B584="GRUP_A1",IF(IFERROR(MATCH(CONCATENATE("I",Tabel!$N$4),inst_performance,0),0)&gt;0,0,1)),B584="Grup_A5",B584="Grup_B1"),0,(AD584+AF584)*0.1)</f>
        <v>0</v>
      </c>
      <c r="AQ584" s="337"/>
      <c r="AR584" s="339"/>
      <c r="AS584" s="339"/>
      <c r="AT584" s="339"/>
      <c r="AU584" s="339"/>
      <c r="AV584" s="339"/>
      <c r="AW584" s="339"/>
      <c r="AX584" s="339"/>
      <c r="AY584" s="339"/>
      <c r="AZ584" s="339"/>
      <c r="BA584" s="339"/>
      <c r="BB584" s="339"/>
      <c r="BC584" s="339"/>
      <c r="BD584" s="339"/>
      <c r="BE584" s="339"/>
      <c r="BF584" s="339"/>
      <c r="BG584" s="315">
        <f t="shared" si="210"/>
        <v>0</v>
      </c>
      <c r="BH584" s="346">
        <f t="shared" si="211"/>
        <v>0</v>
      </c>
      <c r="BI584" s="315">
        <f t="shared" si="212"/>
        <v>0</v>
      </c>
      <c r="BJ584" s="341"/>
      <c r="BK584" s="315">
        <f t="shared" si="213"/>
        <v>0</v>
      </c>
      <c r="BL584" s="315">
        <f t="shared" si="214"/>
        <v>0</v>
      </c>
      <c r="BM584" s="340"/>
      <c r="BN584" s="342"/>
      <c r="BO584" s="343"/>
      <c r="BP584" s="340"/>
      <c r="BQ584" s="344"/>
      <c r="BR584" s="315">
        <f t="shared" si="215"/>
        <v>0</v>
      </c>
      <c r="BS584" s="344"/>
      <c r="BT584" s="344"/>
      <c r="BU584" s="344"/>
      <c r="BV584" s="344"/>
      <c r="BW584" s="315">
        <f t="shared" si="216"/>
        <v>0</v>
      </c>
      <c r="BX584" s="322"/>
      <c r="BY584" s="316"/>
    </row>
    <row r="585" spans="1:77" x14ac:dyDescent="0.25">
      <c r="A585" s="326"/>
      <c r="B585" s="307" t="str">
        <f t="shared" si="198"/>
        <v/>
      </c>
      <c r="C585" s="327"/>
      <c r="D585" s="307" t="str">
        <f t="shared" si="199"/>
        <v/>
      </c>
      <c r="E585" s="328"/>
      <c r="F585" s="329"/>
      <c r="G585" s="330" t="s">
        <v>86</v>
      </c>
      <c r="H585" s="308">
        <f t="shared" si="200"/>
        <v>0</v>
      </c>
      <c r="I585" s="323"/>
      <c r="J585" s="323"/>
      <c r="K585" s="309">
        <f t="shared" si="201"/>
        <v>0</v>
      </c>
      <c r="L585" s="328"/>
      <c r="M585" s="328"/>
      <c r="N585" s="328"/>
      <c r="O585" s="328"/>
      <c r="P585" s="331"/>
      <c r="Q585" s="331"/>
      <c r="R585" s="332"/>
      <c r="S585" s="333"/>
      <c r="T585" s="332"/>
      <c r="U585" s="333"/>
      <c r="V585" s="332"/>
      <c r="W585" s="333"/>
      <c r="X585" s="332"/>
      <c r="Y585" s="333"/>
      <c r="Z585" s="309">
        <f t="shared" si="202"/>
        <v>0</v>
      </c>
      <c r="AA585" s="310">
        <f t="shared" si="203"/>
        <v>0</v>
      </c>
      <c r="AB585" s="334"/>
      <c r="AC585" s="311">
        <f t="shared" si="196"/>
        <v>0</v>
      </c>
      <c r="AD585" s="312">
        <f t="shared" si="204"/>
        <v>0</v>
      </c>
      <c r="AE585" s="335"/>
      <c r="AF585" s="312">
        <f t="shared" si="205"/>
        <v>0</v>
      </c>
      <c r="AG585" s="326"/>
      <c r="AH585" s="313">
        <f t="shared" si="206"/>
        <v>0</v>
      </c>
      <c r="AI585" s="336"/>
      <c r="AJ585" s="313">
        <f t="shared" si="207"/>
        <v>0</v>
      </c>
      <c r="AK585" s="326"/>
      <c r="AL585" s="313">
        <f t="shared" si="208"/>
        <v>0</v>
      </c>
      <c r="AM585" s="345"/>
      <c r="AN585" s="313">
        <f t="shared" si="197"/>
        <v>0</v>
      </c>
      <c r="AO585" s="314">
        <f t="shared" si="209"/>
        <v>0</v>
      </c>
      <c r="AP585" s="315">
        <f>IF(OR(AND(B585="GRUP_A1",IF(IFERROR(MATCH(CONCATENATE("I",Tabel!$N$4),inst_performance,0),0)&gt;0,0,1)),B585="Grup_A5",B585="Grup_B1"),0,(AD585+AF585)*0.1)</f>
        <v>0</v>
      </c>
      <c r="AQ585" s="337"/>
      <c r="AR585" s="339"/>
      <c r="AS585" s="339"/>
      <c r="AT585" s="339"/>
      <c r="AU585" s="339"/>
      <c r="AV585" s="339"/>
      <c r="AW585" s="339"/>
      <c r="AX585" s="339"/>
      <c r="AY585" s="339"/>
      <c r="AZ585" s="339"/>
      <c r="BA585" s="339"/>
      <c r="BB585" s="339"/>
      <c r="BC585" s="339"/>
      <c r="BD585" s="339"/>
      <c r="BE585" s="339"/>
      <c r="BF585" s="339"/>
      <c r="BG585" s="315">
        <f t="shared" si="210"/>
        <v>0</v>
      </c>
      <c r="BH585" s="346">
        <f t="shared" si="211"/>
        <v>0</v>
      </c>
      <c r="BI585" s="315">
        <f t="shared" si="212"/>
        <v>0</v>
      </c>
      <c r="BJ585" s="341"/>
      <c r="BK585" s="315">
        <f t="shared" si="213"/>
        <v>0</v>
      </c>
      <c r="BL585" s="315">
        <f t="shared" si="214"/>
        <v>0</v>
      </c>
      <c r="BM585" s="340"/>
      <c r="BN585" s="342"/>
      <c r="BO585" s="343"/>
      <c r="BP585" s="340"/>
      <c r="BQ585" s="344"/>
      <c r="BR585" s="315">
        <f t="shared" si="215"/>
        <v>0</v>
      </c>
      <c r="BS585" s="344"/>
      <c r="BT585" s="344"/>
      <c r="BU585" s="344"/>
      <c r="BV585" s="344"/>
      <c r="BW585" s="315">
        <f t="shared" si="216"/>
        <v>0</v>
      </c>
      <c r="BX585" s="322"/>
      <c r="BY585" s="316"/>
    </row>
    <row r="586" spans="1:77" x14ac:dyDescent="0.25">
      <c r="A586" s="326"/>
      <c r="B586" s="307" t="str">
        <f t="shared" si="198"/>
        <v/>
      </c>
      <c r="C586" s="327"/>
      <c r="D586" s="307" t="str">
        <f t="shared" si="199"/>
        <v/>
      </c>
      <c r="E586" s="328"/>
      <c r="F586" s="329"/>
      <c r="G586" s="330" t="s">
        <v>86</v>
      </c>
      <c r="H586" s="308">
        <f t="shared" si="200"/>
        <v>0</v>
      </c>
      <c r="I586" s="323"/>
      <c r="J586" s="323"/>
      <c r="K586" s="309">
        <f t="shared" si="201"/>
        <v>0</v>
      </c>
      <c r="L586" s="328"/>
      <c r="M586" s="328"/>
      <c r="N586" s="328"/>
      <c r="O586" s="328"/>
      <c r="P586" s="331"/>
      <c r="Q586" s="331"/>
      <c r="R586" s="332"/>
      <c r="S586" s="333"/>
      <c r="T586" s="332"/>
      <c r="U586" s="333"/>
      <c r="V586" s="332"/>
      <c r="W586" s="333"/>
      <c r="X586" s="332"/>
      <c r="Y586" s="333"/>
      <c r="Z586" s="309">
        <f t="shared" si="202"/>
        <v>0</v>
      </c>
      <c r="AA586" s="310">
        <f t="shared" si="203"/>
        <v>0</v>
      </c>
      <c r="AB586" s="334"/>
      <c r="AC586" s="311">
        <f t="shared" si="196"/>
        <v>0</v>
      </c>
      <c r="AD586" s="312">
        <f t="shared" si="204"/>
        <v>0</v>
      </c>
      <c r="AE586" s="335"/>
      <c r="AF586" s="312">
        <f t="shared" si="205"/>
        <v>0</v>
      </c>
      <c r="AG586" s="326"/>
      <c r="AH586" s="313">
        <f t="shared" si="206"/>
        <v>0</v>
      </c>
      <c r="AI586" s="336"/>
      <c r="AJ586" s="313">
        <f t="shared" si="207"/>
        <v>0</v>
      </c>
      <c r="AK586" s="326"/>
      <c r="AL586" s="313">
        <f t="shared" si="208"/>
        <v>0</v>
      </c>
      <c r="AM586" s="345"/>
      <c r="AN586" s="313">
        <f t="shared" si="197"/>
        <v>0</v>
      </c>
      <c r="AO586" s="314">
        <f t="shared" si="209"/>
        <v>0</v>
      </c>
      <c r="AP586" s="315">
        <f>IF(OR(AND(B586="GRUP_A1",IF(IFERROR(MATCH(CONCATENATE("I",Tabel!$N$4),inst_performance,0),0)&gt;0,0,1)),B586="Grup_A5",B586="Grup_B1"),0,(AD586+AF586)*0.1)</f>
        <v>0</v>
      </c>
      <c r="AQ586" s="337"/>
      <c r="AR586" s="339"/>
      <c r="AS586" s="339"/>
      <c r="AT586" s="339"/>
      <c r="AU586" s="339"/>
      <c r="AV586" s="339"/>
      <c r="AW586" s="339"/>
      <c r="AX586" s="339"/>
      <c r="AY586" s="339"/>
      <c r="AZ586" s="339"/>
      <c r="BA586" s="339"/>
      <c r="BB586" s="339"/>
      <c r="BC586" s="339"/>
      <c r="BD586" s="339"/>
      <c r="BE586" s="339"/>
      <c r="BF586" s="339"/>
      <c r="BG586" s="315">
        <f t="shared" si="210"/>
        <v>0</v>
      </c>
      <c r="BH586" s="346">
        <f t="shared" si="211"/>
        <v>0</v>
      </c>
      <c r="BI586" s="315">
        <f t="shared" si="212"/>
        <v>0</v>
      </c>
      <c r="BJ586" s="341"/>
      <c r="BK586" s="315">
        <f t="shared" si="213"/>
        <v>0</v>
      </c>
      <c r="BL586" s="315">
        <f t="shared" si="214"/>
        <v>0</v>
      </c>
      <c r="BM586" s="340"/>
      <c r="BN586" s="342"/>
      <c r="BO586" s="343"/>
      <c r="BP586" s="340"/>
      <c r="BQ586" s="344"/>
      <c r="BR586" s="315">
        <f t="shared" si="215"/>
        <v>0</v>
      </c>
      <c r="BS586" s="344"/>
      <c r="BT586" s="344"/>
      <c r="BU586" s="344"/>
      <c r="BV586" s="344"/>
      <c r="BW586" s="315">
        <f t="shared" si="216"/>
        <v>0</v>
      </c>
      <c r="BX586" s="322"/>
      <c r="BY586" s="316"/>
    </row>
    <row r="587" spans="1:77" x14ac:dyDescent="0.25">
      <c r="A587" s="326"/>
      <c r="B587" s="307" t="str">
        <f t="shared" si="198"/>
        <v/>
      </c>
      <c r="C587" s="327"/>
      <c r="D587" s="307" t="str">
        <f t="shared" si="199"/>
        <v/>
      </c>
      <c r="E587" s="328"/>
      <c r="F587" s="329"/>
      <c r="G587" s="330" t="s">
        <v>86</v>
      </c>
      <c r="H587" s="308">
        <f t="shared" si="200"/>
        <v>0</v>
      </c>
      <c r="I587" s="323"/>
      <c r="J587" s="323"/>
      <c r="K587" s="309">
        <f t="shared" si="201"/>
        <v>0</v>
      </c>
      <c r="L587" s="328"/>
      <c r="M587" s="328"/>
      <c r="N587" s="328"/>
      <c r="O587" s="328"/>
      <c r="P587" s="331"/>
      <c r="Q587" s="331"/>
      <c r="R587" s="332"/>
      <c r="S587" s="333"/>
      <c r="T587" s="332"/>
      <c r="U587" s="333"/>
      <c r="V587" s="332"/>
      <c r="W587" s="333"/>
      <c r="X587" s="332"/>
      <c r="Y587" s="333"/>
      <c r="Z587" s="309">
        <f t="shared" si="202"/>
        <v>0</v>
      </c>
      <c r="AA587" s="310">
        <f t="shared" si="203"/>
        <v>0</v>
      </c>
      <c r="AB587" s="334"/>
      <c r="AC587" s="311">
        <f t="shared" si="196"/>
        <v>0</v>
      </c>
      <c r="AD587" s="312">
        <f t="shared" si="204"/>
        <v>0</v>
      </c>
      <c r="AE587" s="335"/>
      <c r="AF587" s="312">
        <f t="shared" si="205"/>
        <v>0</v>
      </c>
      <c r="AG587" s="326"/>
      <c r="AH587" s="313">
        <f t="shared" si="206"/>
        <v>0</v>
      </c>
      <c r="AI587" s="336"/>
      <c r="AJ587" s="313">
        <f t="shared" si="207"/>
        <v>0</v>
      </c>
      <c r="AK587" s="326"/>
      <c r="AL587" s="313">
        <f t="shared" si="208"/>
        <v>0</v>
      </c>
      <c r="AM587" s="345"/>
      <c r="AN587" s="313">
        <f t="shared" si="197"/>
        <v>0</v>
      </c>
      <c r="AO587" s="314">
        <f t="shared" si="209"/>
        <v>0</v>
      </c>
      <c r="AP587" s="315">
        <f>IF(OR(AND(B587="GRUP_A1",IF(IFERROR(MATCH(CONCATENATE("I",Tabel!$N$4),inst_performance,0),0)&gt;0,0,1)),B587="Grup_A5",B587="Grup_B1"),0,(AD587+AF587)*0.1)</f>
        <v>0</v>
      </c>
      <c r="AQ587" s="337"/>
      <c r="AR587" s="339"/>
      <c r="AS587" s="339"/>
      <c r="AT587" s="339"/>
      <c r="AU587" s="339"/>
      <c r="AV587" s="339"/>
      <c r="AW587" s="339"/>
      <c r="AX587" s="339"/>
      <c r="AY587" s="339"/>
      <c r="AZ587" s="339"/>
      <c r="BA587" s="339"/>
      <c r="BB587" s="339"/>
      <c r="BC587" s="339"/>
      <c r="BD587" s="339"/>
      <c r="BE587" s="339"/>
      <c r="BF587" s="339"/>
      <c r="BG587" s="315">
        <f t="shared" si="210"/>
        <v>0</v>
      </c>
      <c r="BH587" s="346">
        <f t="shared" si="211"/>
        <v>0</v>
      </c>
      <c r="BI587" s="315">
        <f t="shared" si="212"/>
        <v>0</v>
      </c>
      <c r="BJ587" s="341"/>
      <c r="BK587" s="315">
        <f t="shared" si="213"/>
        <v>0</v>
      </c>
      <c r="BL587" s="315">
        <f t="shared" si="214"/>
        <v>0</v>
      </c>
      <c r="BM587" s="340"/>
      <c r="BN587" s="342"/>
      <c r="BO587" s="343"/>
      <c r="BP587" s="340"/>
      <c r="BQ587" s="344"/>
      <c r="BR587" s="315">
        <f t="shared" si="215"/>
        <v>0</v>
      </c>
      <c r="BS587" s="344"/>
      <c r="BT587" s="344"/>
      <c r="BU587" s="344"/>
      <c r="BV587" s="344"/>
      <c r="BW587" s="315">
        <f t="shared" si="216"/>
        <v>0</v>
      </c>
      <c r="BX587" s="322"/>
      <c r="BY587" s="316"/>
    </row>
    <row r="588" spans="1:77" x14ac:dyDescent="0.25">
      <c r="A588" s="326"/>
      <c r="B588" s="307" t="str">
        <f t="shared" si="198"/>
        <v/>
      </c>
      <c r="C588" s="327"/>
      <c r="D588" s="307" t="str">
        <f t="shared" si="199"/>
        <v/>
      </c>
      <c r="E588" s="328"/>
      <c r="F588" s="329"/>
      <c r="G588" s="330" t="s">
        <v>86</v>
      </c>
      <c r="H588" s="308">
        <f t="shared" si="200"/>
        <v>0</v>
      </c>
      <c r="I588" s="323"/>
      <c r="J588" s="323"/>
      <c r="K588" s="309">
        <f t="shared" si="201"/>
        <v>0</v>
      </c>
      <c r="L588" s="328"/>
      <c r="M588" s="328"/>
      <c r="N588" s="328"/>
      <c r="O588" s="328"/>
      <c r="P588" s="331"/>
      <c r="Q588" s="331"/>
      <c r="R588" s="332"/>
      <c r="S588" s="333"/>
      <c r="T588" s="332"/>
      <c r="U588" s="333"/>
      <c r="V588" s="332"/>
      <c r="W588" s="333"/>
      <c r="X588" s="332"/>
      <c r="Y588" s="333"/>
      <c r="Z588" s="309">
        <f t="shared" si="202"/>
        <v>0</v>
      </c>
      <c r="AA588" s="310">
        <f t="shared" si="203"/>
        <v>0</v>
      </c>
      <c r="AB588" s="334"/>
      <c r="AC588" s="311">
        <f t="shared" si="196"/>
        <v>0</v>
      </c>
      <c r="AD588" s="312">
        <f t="shared" si="204"/>
        <v>0</v>
      </c>
      <c r="AE588" s="335"/>
      <c r="AF588" s="312">
        <f t="shared" si="205"/>
        <v>0</v>
      </c>
      <c r="AG588" s="326"/>
      <c r="AH588" s="313">
        <f t="shared" si="206"/>
        <v>0</v>
      </c>
      <c r="AI588" s="336"/>
      <c r="AJ588" s="313">
        <f t="shared" si="207"/>
        <v>0</v>
      </c>
      <c r="AK588" s="326"/>
      <c r="AL588" s="313">
        <f t="shared" si="208"/>
        <v>0</v>
      </c>
      <c r="AM588" s="345"/>
      <c r="AN588" s="313">
        <f t="shared" si="197"/>
        <v>0</v>
      </c>
      <c r="AO588" s="314">
        <f t="shared" si="209"/>
        <v>0</v>
      </c>
      <c r="AP588" s="315">
        <f>IF(OR(AND(B588="GRUP_A1",IF(IFERROR(MATCH(CONCATENATE("I",Tabel!$N$4),inst_performance,0),0)&gt;0,0,1)),B588="Grup_A5",B588="Grup_B1"),0,(AD588+AF588)*0.1)</f>
        <v>0</v>
      </c>
      <c r="AQ588" s="337"/>
      <c r="AR588" s="339"/>
      <c r="AS588" s="339"/>
      <c r="AT588" s="339"/>
      <c r="AU588" s="339"/>
      <c r="AV588" s="339"/>
      <c r="AW588" s="339"/>
      <c r="AX588" s="339"/>
      <c r="AY588" s="339"/>
      <c r="AZ588" s="339"/>
      <c r="BA588" s="339"/>
      <c r="BB588" s="339"/>
      <c r="BC588" s="339"/>
      <c r="BD588" s="339"/>
      <c r="BE588" s="339"/>
      <c r="BF588" s="339"/>
      <c r="BG588" s="315">
        <f t="shared" si="210"/>
        <v>0</v>
      </c>
      <c r="BH588" s="346">
        <f t="shared" si="211"/>
        <v>0</v>
      </c>
      <c r="BI588" s="315">
        <f t="shared" si="212"/>
        <v>0</v>
      </c>
      <c r="BJ588" s="341"/>
      <c r="BK588" s="315">
        <f t="shared" si="213"/>
        <v>0</v>
      </c>
      <c r="BL588" s="315">
        <f t="shared" si="214"/>
        <v>0</v>
      </c>
      <c r="BM588" s="340"/>
      <c r="BN588" s="342"/>
      <c r="BO588" s="343"/>
      <c r="BP588" s="340"/>
      <c r="BQ588" s="344"/>
      <c r="BR588" s="315">
        <f t="shared" si="215"/>
        <v>0</v>
      </c>
      <c r="BS588" s="344"/>
      <c r="BT588" s="344"/>
      <c r="BU588" s="344"/>
      <c r="BV588" s="344"/>
      <c r="BW588" s="315">
        <f t="shared" si="216"/>
        <v>0</v>
      </c>
      <c r="BX588" s="322"/>
      <c r="BY588" s="316"/>
    </row>
    <row r="589" spans="1:77" x14ac:dyDescent="0.25">
      <c r="A589" s="326"/>
      <c r="B589" s="307" t="str">
        <f t="shared" si="198"/>
        <v/>
      </c>
      <c r="C589" s="327"/>
      <c r="D589" s="307" t="str">
        <f t="shared" si="199"/>
        <v/>
      </c>
      <c r="E589" s="328"/>
      <c r="F589" s="329"/>
      <c r="G589" s="330" t="s">
        <v>86</v>
      </c>
      <c r="H589" s="308">
        <f t="shared" si="200"/>
        <v>0</v>
      </c>
      <c r="I589" s="323"/>
      <c r="J589" s="323"/>
      <c r="K589" s="309">
        <f t="shared" si="201"/>
        <v>0</v>
      </c>
      <c r="L589" s="328"/>
      <c r="M589" s="328"/>
      <c r="N589" s="328"/>
      <c r="O589" s="328"/>
      <c r="P589" s="331"/>
      <c r="Q589" s="331"/>
      <c r="R589" s="332"/>
      <c r="S589" s="333"/>
      <c r="T589" s="332"/>
      <c r="U589" s="333"/>
      <c r="V589" s="332"/>
      <c r="W589" s="333"/>
      <c r="X589" s="332"/>
      <c r="Y589" s="333"/>
      <c r="Z589" s="309">
        <f t="shared" si="202"/>
        <v>0</v>
      </c>
      <c r="AA589" s="310">
        <f t="shared" si="203"/>
        <v>0</v>
      </c>
      <c r="AB589" s="334"/>
      <c r="AC589" s="311">
        <f t="shared" ref="AC589:AC652" si="217">IF(AB589&gt;"",VLOOKUP(LEFT(AB589,250),Categorii_referinta,2,0),)</f>
        <v>0</v>
      </c>
      <c r="AD589" s="312">
        <f t="shared" si="204"/>
        <v>0</v>
      </c>
      <c r="AE589" s="335"/>
      <c r="AF589" s="312">
        <f t="shared" si="205"/>
        <v>0</v>
      </c>
      <c r="AG589" s="326"/>
      <c r="AH589" s="313">
        <f t="shared" si="206"/>
        <v>0</v>
      </c>
      <c r="AI589" s="336"/>
      <c r="AJ589" s="313">
        <f t="shared" si="207"/>
        <v>0</v>
      </c>
      <c r="AK589" s="326"/>
      <c r="AL589" s="313">
        <f t="shared" si="208"/>
        <v>0</v>
      </c>
      <c r="AM589" s="345"/>
      <c r="AN589" s="313">
        <f t="shared" ref="AN589:AN652" si="218">IF(AM589&gt;"",VLOOKUP(AM589,Grad_managerial_values,2,0)*F589,)</f>
        <v>0</v>
      </c>
      <c r="AO589" s="314">
        <f t="shared" si="209"/>
        <v>0</v>
      </c>
      <c r="AP589" s="315">
        <f>IF(OR(AND(B589="GRUP_A1",IF(IFERROR(MATCH(CONCATENATE("I",Tabel!$N$4),inst_performance,0),0)&gt;0,0,1)),B589="Grup_A5",B589="Grup_B1"),0,(AD589+AF589)*0.1)</f>
        <v>0</v>
      </c>
      <c r="AQ589" s="337"/>
      <c r="AR589" s="339"/>
      <c r="AS589" s="339"/>
      <c r="AT589" s="339"/>
      <c r="AU589" s="339"/>
      <c r="AV589" s="339"/>
      <c r="AW589" s="339"/>
      <c r="AX589" s="339"/>
      <c r="AY589" s="339"/>
      <c r="AZ589" s="339"/>
      <c r="BA589" s="339"/>
      <c r="BB589" s="339"/>
      <c r="BC589" s="339"/>
      <c r="BD589" s="339"/>
      <c r="BE589" s="339"/>
      <c r="BF589" s="339"/>
      <c r="BG589" s="315">
        <f t="shared" si="210"/>
        <v>0</v>
      </c>
      <c r="BH589" s="346">
        <f t="shared" si="211"/>
        <v>0</v>
      </c>
      <c r="BI589" s="315">
        <f t="shared" si="212"/>
        <v>0</v>
      </c>
      <c r="BJ589" s="341"/>
      <c r="BK589" s="315">
        <f t="shared" si="213"/>
        <v>0</v>
      </c>
      <c r="BL589" s="315">
        <f t="shared" si="214"/>
        <v>0</v>
      </c>
      <c r="BM589" s="340"/>
      <c r="BN589" s="342"/>
      <c r="BO589" s="343"/>
      <c r="BP589" s="340"/>
      <c r="BQ589" s="344"/>
      <c r="BR589" s="315">
        <f t="shared" si="215"/>
        <v>0</v>
      </c>
      <c r="BS589" s="344"/>
      <c r="BT589" s="344"/>
      <c r="BU589" s="344"/>
      <c r="BV589" s="344"/>
      <c r="BW589" s="315">
        <f t="shared" si="216"/>
        <v>0</v>
      </c>
      <c r="BX589" s="322"/>
      <c r="BY589" s="316"/>
    </row>
    <row r="590" spans="1:77" x14ac:dyDescent="0.25">
      <c r="A590" s="326"/>
      <c r="B590" s="307" t="str">
        <f t="shared" ref="B590:B653" si="219">IF(A590&gt;"", VLOOKUP(A590,Categories,2,0),"")</f>
        <v/>
      </c>
      <c r="C590" s="327"/>
      <c r="D590" s="307" t="str">
        <f t="shared" ref="D590:D653" si="220">IF(B590&gt;"", VLOOKUP(C590,Functions_Classes,2,0),"")</f>
        <v/>
      </c>
      <c r="E590" s="328"/>
      <c r="F590" s="329"/>
      <c r="G590" s="330" t="s">
        <v>86</v>
      </c>
      <c r="H590" s="308">
        <f t="shared" ref="H590:H653" si="221">IF(C590&gt;"", VLOOKUP(C590,Functions_Classes,3,0),)</f>
        <v>0</v>
      </c>
      <c r="I590" s="323"/>
      <c r="J590" s="323"/>
      <c r="K590" s="309">
        <f t="shared" ref="K590:K653" si="222">IF(I590&gt;0, VLOOKUP(I590,Vechime_min,2,1),)</f>
        <v>0</v>
      </c>
      <c r="L590" s="328"/>
      <c r="M590" s="328"/>
      <c r="N590" s="328"/>
      <c r="O590" s="328"/>
      <c r="P590" s="331"/>
      <c r="Q590" s="331"/>
      <c r="R590" s="332"/>
      <c r="S590" s="333"/>
      <c r="T590" s="332"/>
      <c r="U590" s="333"/>
      <c r="V590" s="332"/>
      <c r="W590" s="333"/>
      <c r="X590" s="332"/>
      <c r="Y590" s="333"/>
      <c r="Z590" s="309">
        <f t="shared" ref="Z590:Z653" si="223">IF(H590&gt;0,MAX(MIN(SUM(H590)+SUM(K590,0)+SUM(L590:Y590),130),1),)</f>
        <v>0</v>
      </c>
      <c r="AA590" s="310">
        <f t="shared" ref="AA590:AA653" si="224">IF(H590&gt;0,VLOOKUP(Z590,Class_coeficient,2,0),)</f>
        <v>0</v>
      </c>
      <c r="AB590" s="334"/>
      <c r="AC590" s="311">
        <f t="shared" si="217"/>
        <v>0</v>
      </c>
      <c r="AD590" s="312">
        <f t="shared" ref="AD590:AD653" si="225">CEILING((AA590*AC590*F590),10)</f>
        <v>0</v>
      </c>
      <c r="AE590" s="335"/>
      <c r="AF590" s="312">
        <f t="shared" ref="AF590:AF653" si="226">IF(AE590&gt;"",IF(F590&gt;0, VLOOKUP(AE590,Grad_didactic_values,2,0)*F590,),)</f>
        <v>0</v>
      </c>
      <c r="AG590" s="326"/>
      <c r="AH590" s="313">
        <f t="shared" ref="AH590:AH653" si="227">IF(AG590&gt;"",VLOOKUP(AG590,Grad_values,2,0)*F590,)</f>
        <v>0</v>
      </c>
      <c r="AI590" s="336"/>
      <c r="AJ590" s="313">
        <f t="shared" ref="AJ590:AJ653" si="228">IF(AI590&gt;"",VLOOKUP(AI590,Grad_stiintific,2,0)*F590,)*IF($S$4="DA",1,0.5)</f>
        <v>0</v>
      </c>
      <c r="AK590" s="326"/>
      <c r="AL590" s="313">
        <f t="shared" ref="AL590:AL653" si="229">IF(AK590&gt;"",VLOOKUP(AK590,Titlu_onorific,2,0)*F590,)</f>
        <v>0</v>
      </c>
      <c r="AM590" s="345"/>
      <c r="AN590" s="313">
        <f t="shared" si="218"/>
        <v>0</v>
      </c>
      <c r="AO590" s="314">
        <f t="shared" ref="AO590:AO653" si="230">IF(AC590=1400,0, F590*1300)</f>
        <v>0</v>
      </c>
      <c r="AP590" s="315">
        <f>IF(OR(AND(B590="GRUP_A1",IF(IFERROR(MATCH(CONCATENATE("I",Tabel!$N$4),inst_performance,0),0)&gt;0,0,1)),B590="Grup_A5",B590="Grup_B1"),0,(AD590+AF590)*0.1)</f>
        <v>0</v>
      </c>
      <c r="AQ590" s="337"/>
      <c r="AR590" s="339"/>
      <c r="AS590" s="339"/>
      <c r="AT590" s="339"/>
      <c r="AU590" s="339"/>
      <c r="AV590" s="339"/>
      <c r="AW590" s="339"/>
      <c r="AX590" s="339"/>
      <c r="AY590" s="339"/>
      <c r="AZ590" s="339"/>
      <c r="BA590" s="339"/>
      <c r="BB590" s="339"/>
      <c r="BC590" s="339"/>
      <c r="BD590" s="339"/>
      <c r="BE590" s="339"/>
      <c r="BF590" s="339"/>
      <c r="BG590" s="315">
        <f t="shared" ref="BG590:BG653" si="231">AP590+AQ590+AR590+AS590+AT590+AU590+AV590+AW590+AX590+AY590+AZ590+BA590+BB590+BC590+BD590+BE590+BF590</f>
        <v>0</v>
      </c>
      <c r="BH590" s="346">
        <f t="shared" ref="BH590:BH653" si="232">IF(AD590&gt;0,BG590/AD590,)</f>
        <v>0</v>
      </c>
      <c r="BI590" s="315">
        <f t="shared" ref="BI590:BI653" si="233">AD590+AF590+AH590+AJ590+AL590+AN590+AO590+BG590</f>
        <v>0</v>
      </c>
      <c r="BJ590" s="341"/>
      <c r="BK590" s="315">
        <f t="shared" ref="BK590:BK653" si="234">IF(BI590&lt;BJ590,BJ590-BI590,0)</f>
        <v>0</v>
      </c>
      <c r="BL590" s="315">
        <f t="shared" ref="BL590:BL653" si="235">IF(AND(BI590&gt;BJ590,BI590&lt;5500*F590),5500*F590-BI590,0)</f>
        <v>0</v>
      </c>
      <c r="BM590" s="340"/>
      <c r="BN590" s="342"/>
      <c r="BO590" s="343"/>
      <c r="BP590" s="340"/>
      <c r="BQ590" s="344"/>
      <c r="BR590" s="315">
        <f t="shared" ref="BR590:BR653" si="236">AD590/169*1/2*BQ590</f>
        <v>0</v>
      </c>
      <c r="BS590" s="344"/>
      <c r="BT590" s="344"/>
      <c r="BU590" s="344"/>
      <c r="BV590" s="344"/>
      <c r="BW590" s="315">
        <f t="shared" ref="BW590:BW653" si="237">BI590+BK590+BL590+BM590+BP590+BR590+BS590+BT590+BU590+BV590</f>
        <v>0</v>
      </c>
      <c r="BX590" s="322"/>
      <c r="BY590" s="316"/>
    </row>
    <row r="591" spans="1:77" x14ac:dyDescent="0.25">
      <c r="A591" s="326"/>
      <c r="B591" s="307" t="str">
        <f t="shared" si="219"/>
        <v/>
      </c>
      <c r="C591" s="327"/>
      <c r="D591" s="307" t="str">
        <f t="shared" si="220"/>
        <v/>
      </c>
      <c r="E591" s="328"/>
      <c r="F591" s="329"/>
      <c r="G591" s="330" t="s">
        <v>86</v>
      </c>
      <c r="H591" s="308">
        <f t="shared" si="221"/>
        <v>0</v>
      </c>
      <c r="I591" s="323"/>
      <c r="J591" s="323"/>
      <c r="K591" s="309">
        <f t="shared" si="222"/>
        <v>0</v>
      </c>
      <c r="L591" s="328"/>
      <c r="M591" s="328"/>
      <c r="N591" s="328"/>
      <c r="O591" s="328"/>
      <c r="P591" s="331"/>
      <c r="Q591" s="331"/>
      <c r="R591" s="332"/>
      <c r="S591" s="333"/>
      <c r="T591" s="332"/>
      <c r="U591" s="333"/>
      <c r="V591" s="332"/>
      <c r="W591" s="333"/>
      <c r="X591" s="332"/>
      <c r="Y591" s="333"/>
      <c r="Z591" s="309">
        <f t="shared" si="223"/>
        <v>0</v>
      </c>
      <c r="AA591" s="310">
        <f t="shared" si="224"/>
        <v>0</v>
      </c>
      <c r="AB591" s="334"/>
      <c r="AC591" s="311">
        <f t="shared" si="217"/>
        <v>0</v>
      </c>
      <c r="AD591" s="312">
        <f t="shared" si="225"/>
        <v>0</v>
      </c>
      <c r="AE591" s="335"/>
      <c r="AF591" s="312">
        <f t="shared" si="226"/>
        <v>0</v>
      </c>
      <c r="AG591" s="326"/>
      <c r="AH591" s="313">
        <f t="shared" si="227"/>
        <v>0</v>
      </c>
      <c r="AI591" s="336"/>
      <c r="AJ591" s="313">
        <f t="shared" si="228"/>
        <v>0</v>
      </c>
      <c r="AK591" s="326"/>
      <c r="AL591" s="313">
        <f t="shared" si="229"/>
        <v>0</v>
      </c>
      <c r="AM591" s="345"/>
      <c r="AN591" s="313">
        <f t="shared" si="218"/>
        <v>0</v>
      </c>
      <c r="AO591" s="314">
        <f t="shared" si="230"/>
        <v>0</v>
      </c>
      <c r="AP591" s="315">
        <f>IF(OR(AND(B591="GRUP_A1",IF(IFERROR(MATCH(CONCATENATE("I",Tabel!$N$4),inst_performance,0),0)&gt;0,0,1)),B591="Grup_A5",B591="Grup_B1"),0,(AD591+AF591)*0.1)</f>
        <v>0</v>
      </c>
      <c r="AQ591" s="337"/>
      <c r="AR591" s="339"/>
      <c r="AS591" s="339"/>
      <c r="AT591" s="339"/>
      <c r="AU591" s="339"/>
      <c r="AV591" s="339"/>
      <c r="AW591" s="339"/>
      <c r="AX591" s="339"/>
      <c r="AY591" s="339"/>
      <c r="AZ591" s="339"/>
      <c r="BA591" s="339"/>
      <c r="BB591" s="339"/>
      <c r="BC591" s="339"/>
      <c r="BD591" s="339"/>
      <c r="BE591" s="339"/>
      <c r="BF591" s="339"/>
      <c r="BG591" s="315">
        <f t="shared" si="231"/>
        <v>0</v>
      </c>
      <c r="BH591" s="346">
        <f t="shared" si="232"/>
        <v>0</v>
      </c>
      <c r="BI591" s="315">
        <f t="shared" si="233"/>
        <v>0</v>
      </c>
      <c r="BJ591" s="341"/>
      <c r="BK591" s="315">
        <f t="shared" si="234"/>
        <v>0</v>
      </c>
      <c r="BL591" s="315">
        <f t="shared" si="235"/>
        <v>0</v>
      </c>
      <c r="BM591" s="340"/>
      <c r="BN591" s="342"/>
      <c r="BO591" s="343"/>
      <c r="BP591" s="340"/>
      <c r="BQ591" s="344"/>
      <c r="BR591" s="315">
        <f t="shared" si="236"/>
        <v>0</v>
      </c>
      <c r="BS591" s="344"/>
      <c r="BT591" s="344"/>
      <c r="BU591" s="344"/>
      <c r="BV591" s="344"/>
      <c r="BW591" s="315">
        <f t="shared" si="237"/>
        <v>0</v>
      </c>
      <c r="BX591" s="322"/>
      <c r="BY591" s="316"/>
    </row>
    <row r="592" spans="1:77" x14ac:dyDescent="0.25">
      <c r="A592" s="326"/>
      <c r="B592" s="307" t="str">
        <f t="shared" si="219"/>
        <v/>
      </c>
      <c r="C592" s="327"/>
      <c r="D592" s="307" t="str">
        <f t="shared" si="220"/>
        <v/>
      </c>
      <c r="E592" s="328"/>
      <c r="F592" s="329"/>
      <c r="G592" s="330" t="s">
        <v>86</v>
      </c>
      <c r="H592" s="308">
        <f t="shared" si="221"/>
        <v>0</v>
      </c>
      <c r="I592" s="323"/>
      <c r="J592" s="323"/>
      <c r="K592" s="309">
        <f t="shared" si="222"/>
        <v>0</v>
      </c>
      <c r="L592" s="328"/>
      <c r="M592" s="328"/>
      <c r="N592" s="328"/>
      <c r="O592" s="328"/>
      <c r="P592" s="331"/>
      <c r="Q592" s="331"/>
      <c r="R592" s="332"/>
      <c r="S592" s="333"/>
      <c r="T592" s="332"/>
      <c r="U592" s="333"/>
      <c r="V592" s="332"/>
      <c r="W592" s="333"/>
      <c r="X592" s="332"/>
      <c r="Y592" s="333"/>
      <c r="Z592" s="309">
        <f t="shared" si="223"/>
        <v>0</v>
      </c>
      <c r="AA592" s="310">
        <f t="shared" si="224"/>
        <v>0</v>
      </c>
      <c r="AB592" s="334"/>
      <c r="AC592" s="311">
        <f t="shared" si="217"/>
        <v>0</v>
      </c>
      <c r="AD592" s="312">
        <f t="shared" si="225"/>
        <v>0</v>
      </c>
      <c r="AE592" s="335"/>
      <c r="AF592" s="312">
        <f t="shared" si="226"/>
        <v>0</v>
      </c>
      <c r="AG592" s="326"/>
      <c r="AH592" s="313">
        <f t="shared" si="227"/>
        <v>0</v>
      </c>
      <c r="AI592" s="336"/>
      <c r="AJ592" s="313">
        <f t="shared" si="228"/>
        <v>0</v>
      </c>
      <c r="AK592" s="326"/>
      <c r="AL592" s="313">
        <f t="shared" si="229"/>
        <v>0</v>
      </c>
      <c r="AM592" s="345"/>
      <c r="AN592" s="313">
        <f t="shared" si="218"/>
        <v>0</v>
      </c>
      <c r="AO592" s="314">
        <f t="shared" si="230"/>
        <v>0</v>
      </c>
      <c r="AP592" s="315">
        <f>IF(OR(AND(B592="GRUP_A1",IF(IFERROR(MATCH(CONCATENATE("I",Tabel!$N$4),inst_performance,0),0)&gt;0,0,1)),B592="Grup_A5",B592="Grup_B1"),0,(AD592+AF592)*0.1)</f>
        <v>0</v>
      </c>
      <c r="AQ592" s="337"/>
      <c r="AR592" s="339"/>
      <c r="AS592" s="339"/>
      <c r="AT592" s="339"/>
      <c r="AU592" s="339"/>
      <c r="AV592" s="339"/>
      <c r="AW592" s="339"/>
      <c r="AX592" s="339"/>
      <c r="AY592" s="339"/>
      <c r="AZ592" s="339"/>
      <c r="BA592" s="339"/>
      <c r="BB592" s="339"/>
      <c r="BC592" s="339"/>
      <c r="BD592" s="339"/>
      <c r="BE592" s="339"/>
      <c r="BF592" s="339"/>
      <c r="BG592" s="315">
        <f t="shared" si="231"/>
        <v>0</v>
      </c>
      <c r="BH592" s="346">
        <f t="shared" si="232"/>
        <v>0</v>
      </c>
      <c r="BI592" s="315">
        <f t="shared" si="233"/>
        <v>0</v>
      </c>
      <c r="BJ592" s="341"/>
      <c r="BK592" s="315">
        <f t="shared" si="234"/>
        <v>0</v>
      </c>
      <c r="BL592" s="315">
        <f t="shared" si="235"/>
        <v>0</v>
      </c>
      <c r="BM592" s="340"/>
      <c r="BN592" s="342"/>
      <c r="BO592" s="343"/>
      <c r="BP592" s="340"/>
      <c r="BQ592" s="344"/>
      <c r="BR592" s="315">
        <f t="shared" si="236"/>
        <v>0</v>
      </c>
      <c r="BS592" s="344"/>
      <c r="BT592" s="344"/>
      <c r="BU592" s="344"/>
      <c r="BV592" s="344"/>
      <c r="BW592" s="315">
        <f t="shared" si="237"/>
        <v>0</v>
      </c>
      <c r="BX592" s="322"/>
      <c r="BY592" s="316"/>
    </row>
    <row r="593" spans="1:77" x14ac:dyDescent="0.25">
      <c r="A593" s="326"/>
      <c r="B593" s="307" t="str">
        <f t="shared" si="219"/>
        <v/>
      </c>
      <c r="C593" s="327"/>
      <c r="D593" s="307" t="str">
        <f t="shared" si="220"/>
        <v/>
      </c>
      <c r="E593" s="328"/>
      <c r="F593" s="329"/>
      <c r="G593" s="330" t="s">
        <v>86</v>
      </c>
      <c r="H593" s="308">
        <f t="shared" si="221"/>
        <v>0</v>
      </c>
      <c r="I593" s="323"/>
      <c r="J593" s="323"/>
      <c r="K593" s="309">
        <f t="shared" si="222"/>
        <v>0</v>
      </c>
      <c r="L593" s="328"/>
      <c r="M593" s="328"/>
      <c r="N593" s="328"/>
      <c r="O593" s="328"/>
      <c r="P593" s="331"/>
      <c r="Q593" s="331"/>
      <c r="R593" s="332"/>
      <c r="S593" s="333"/>
      <c r="T593" s="332"/>
      <c r="U593" s="333"/>
      <c r="V593" s="332"/>
      <c r="W593" s="333"/>
      <c r="X593" s="332"/>
      <c r="Y593" s="333"/>
      <c r="Z593" s="309">
        <f t="shared" si="223"/>
        <v>0</v>
      </c>
      <c r="AA593" s="310">
        <f t="shared" si="224"/>
        <v>0</v>
      </c>
      <c r="AB593" s="334"/>
      <c r="AC593" s="311">
        <f t="shared" si="217"/>
        <v>0</v>
      </c>
      <c r="AD593" s="312">
        <f t="shared" si="225"/>
        <v>0</v>
      </c>
      <c r="AE593" s="335"/>
      <c r="AF593" s="312">
        <f t="shared" si="226"/>
        <v>0</v>
      </c>
      <c r="AG593" s="326"/>
      <c r="AH593" s="313">
        <f t="shared" si="227"/>
        <v>0</v>
      </c>
      <c r="AI593" s="336"/>
      <c r="AJ593" s="313">
        <f t="shared" si="228"/>
        <v>0</v>
      </c>
      <c r="AK593" s="326"/>
      <c r="AL593" s="313">
        <f t="shared" si="229"/>
        <v>0</v>
      </c>
      <c r="AM593" s="345"/>
      <c r="AN593" s="313">
        <f t="shared" si="218"/>
        <v>0</v>
      </c>
      <c r="AO593" s="314">
        <f t="shared" si="230"/>
        <v>0</v>
      </c>
      <c r="AP593" s="315">
        <f>IF(OR(AND(B593="GRUP_A1",IF(IFERROR(MATCH(CONCATENATE("I",Tabel!$N$4),inst_performance,0),0)&gt;0,0,1)),B593="Grup_A5",B593="Grup_B1"),0,(AD593+AF593)*0.1)</f>
        <v>0</v>
      </c>
      <c r="AQ593" s="337"/>
      <c r="AR593" s="339"/>
      <c r="AS593" s="339"/>
      <c r="AT593" s="339"/>
      <c r="AU593" s="339"/>
      <c r="AV593" s="339"/>
      <c r="AW593" s="339"/>
      <c r="AX593" s="339"/>
      <c r="AY593" s="339"/>
      <c r="AZ593" s="339"/>
      <c r="BA593" s="339"/>
      <c r="BB593" s="339"/>
      <c r="BC593" s="339"/>
      <c r="BD593" s="339"/>
      <c r="BE593" s="339"/>
      <c r="BF593" s="339"/>
      <c r="BG593" s="315">
        <f t="shared" si="231"/>
        <v>0</v>
      </c>
      <c r="BH593" s="346">
        <f t="shared" si="232"/>
        <v>0</v>
      </c>
      <c r="BI593" s="315">
        <f t="shared" si="233"/>
        <v>0</v>
      </c>
      <c r="BJ593" s="341"/>
      <c r="BK593" s="315">
        <f t="shared" si="234"/>
        <v>0</v>
      </c>
      <c r="BL593" s="315">
        <f t="shared" si="235"/>
        <v>0</v>
      </c>
      <c r="BM593" s="340"/>
      <c r="BN593" s="342"/>
      <c r="BO593" s="343"/>
      <c r="BP593" s="340"/>
      <c r="BQ593" s="344"/>
      <c r="BR593" s="315">
        <f t="shared" si="236"/>
        <v>0</v>
      </c>
      <c r="BS593" s="344"/>
      <c r="BT593" s="344"/>
      <c r="BU593" s="344"/>
      <c r="BV593" s="344"/>
      <c r="BW593" s="315">
        <f t="shared" si="237"/>
        <v>0</v>
      </c>
      <c r="BX593" s="322"/>
      <c r="BY593" s="316"/>
    </row>
    <row r="594" spans="1:77" x14ac:dyDescent="0.25">
      <c r="A594" s="326"/>
      <c r="B594" s="307" t="str">
        <f t="shared" si="219"/>
        <v/>
      </c>
      <c r="C594" s="327"/>
      <c r="D594" s="307" t="str">
        <f t="shared" si="220"/>
        <v/>
      </c>
      <c r="E594" s="328"/>
      <c r="F594" s="329"/>
      <c r="G594" s="330" t="s">
        <v>86</v>
      </c>
      <c r="H594" s="308">
        <f t="shared" si="221"/>
        <v>0</v>
      </c>
      <c r="I594" s="323"/>
      <c r="J594" s="323"/>
      <c r="K594" s="309">
        <f t="shared" si="222"/>
        <v>0</v>
      </c>
      <c r="L594" s="328"/>
      <c r="M594" s="328"/>
      <c r="N594" s="328"/>
      <c r="O594" s="328"/>
      <c r="P594" s="331"/>
      <c r="Q594" s="331"/>
      <c r="R594" s="332"/>
      <c r="S594" s="333"/>
      <c r="T594" s="332"/>
      <c r="U594" s="333"/>
      <c r="V594" s="332"/>
      <c r="W594" s="333"/>
      <c r="X594" s="332"/>
      <c r="Y594" s="333"/>
      <c r="Z594" s="309">
        <f t="shared" si="223"/>
        <v>0</v>
      </c>
      <c r="AA594" s="310">
        <f t="shared" si="224"/>
        <v>0</v>
      </c>
      <c r="AB594" s="334"/>
      <c r="AC594" s="311">
        <f t="shared" si="217"/>
        <v>0</v>
      </c>
      <c r="AD594" s="312">
        <f t="shared" si="225"/>
        <v>0</v>
      </c>
      <c r="AE594" s="335"/>
      <c r="AF594" s="312">
        <f t="shared" si="226"/>
        <v>0</v>
      </c>
      <c r="AG594" s="326"/>
      <c r="AH594" s="313">
        <f t="shared" si="227"/>
        <v>0</v>
      </c>
      <c r="AI594" s="336"/>
      <c r="AJ594" s="313">
        <f t="shared" si="228"/>
        <v>0</v>
      </c>
      <c r="AK594" s="326"/>
      <c r="AL594" s="313">
        <f t="shared" si="229"/>
        <v>0</v>
      </c>
      <c r="AM594" s="345"/>
      <c r="AN594" s="313">
        <f t="shared" si="218"/>
        <v>0</v>
      </c>
      <c r="AO594" s="314">
        <f t="shared" si="230"/>
        <v>0</v>
      </c>
      <c r="AP594" s="315">
        <f>IF(OR(AND(B594="GRUP_A1",IF(IFERROR(MATCH(CONCATENATE("I",Tabel!$N$4),inst_performance,0),0)&gt;0,0,1)),B594="Grup_A5",B594="Grup_B1"),0,(AD594+AF594)*0.1)</f>
        <v>0</v>
      </c>
      <c r="AQ594" s="337"/>
      <c r="AR594" s="339"/>
      <c r="AS594" s="339"/>
      <c r="AT594" s="339"/>
      <c r="AU594" s="339"/>
      <c r="AV594" s="339"/>
      <c r="AW594" s="339"/>
      <c r="AX594" s="339"/>
      <c r="AY594" s="339"/>
      <c r="AZ594" s="339"/>
      <c r="BA594" s="339"/>
      <c r="BB594" s="339"/>
      <c r="BC594" s="339"/>
      <c r="BD594" s="339"/>
      <c r="BE594" s="339"/>
      <c r="BF594" s="339"/>
      <c r="BG594" s="315">
        <f t="shared" si="231"/>
        <v>0</v>
      </c>
      <c r="BH594" s="346">
        <f t="shared" si="232"/>
        <v>0</v>
      </c>
      <c r="BI594" s="315">
        <f t="shared" si="233"/>
        <v>0</v>
      </c>
      <c r="BJ594" s="341"/>
      <c r="BK594" s="315">
        <f t="shared" si="234"/>
        <v>0</v>
      </c>
      <c r="BL594" s="315">
        <f t="shared" si="235"/>
        <v>0</v>
      </c>
      <c r="BM594" s="340"/>
      <c r="BN594" s="342"/>
      <c r="BO594" s="343"/>
      <c r="BP594" s="340"/>
      <c r="BQ594" s="344"/>
      <c r="BR594" s="315">
        <f t="shared" si="236"/>
        <v>0</v>
      </c>
      <c r="BS594" s="344"/>
      <c r="BT594" s="344"/>
      <c r="BU594" s="344"/>
      <c r="BV594" s="344"/>
      <c r="BW594" s="315">
        <f t="shared" si="237"/>
        <v>0</v>
      </c>
      <c r="BX594" s="322"/>
      <c r="BY594" s="316"/>
    </row>
    <row r="595" spans="1:77" x14ac:dyDescent="0.25">
      <c r="A595" s="326"/>
      <c r="B595" s="307" t="str">
        <f t="shared" si="219"/>
        <v/>
      </c>
      <c r="C595" s="327"/>
      <c r="D595" s="307" t="str">
        <f t="shared" si="220"/>
        <v/>
      </c>
      <c r="E595" s="328"/>
      <c r="F595" s="329"/>
      <c r="G595" s="330" t="s">
        <v>86</v>
      </c>
      <c r="H595" s="308">
        <f t="shared" si="221"/>
        <v>0</v>
      </c>
      <c r="I595" s="323"/>
      <c r="J595" s="323"/>
      <c r="K595" s="309">
        <f t="shared" si="222"/>
        <v>0</v>
      </c>
      <c r="L595" s="328"/>
      <c r="M595" s="328"/>
      <c r="N595" s="328"/>
      <c r="O595" s="328"/>
      <c r="P595" s="331"/>
      <c r="Q595" s="331"/>
      <c r="R595" s="332"/>
      <c r="S595" s="333"/>
      <c r="T595" s="332"/>
      <c r="U595" s="333"/>
      <c r="V595" s="332"/>
      <c r="W595" s="333"/>
      <c r="X595" s="332"/>
      <c r="Y595" s="333"/>
      <c r="Z595" s="309">
        <f t="shared" si="223"/>
        <v>0</v>
      </c>
      <c r="AA595" s="310">
        <f t="shared" si="224"/>
        <v>0</v>
      </c>
      <c r="AB595" s="334"/>
      <c r="AC595" s="311">
        <f t="shared" si="217"/>
        <v>0</v>
      </c>
      <c r="AD595" s="312">
        <f t="shared" si="225"/>
        <v>0</v>
      </c>
      <c r="AE595" s="335"/>
      <c r="AF595" s="312">
        <f t="shared" si="226"/>
        <v>0</v>
      </c>
      <c r="AG595" s="326"/>
      <c r="AH595" s="313">
        <f t="shared" si="227"/>
        <v>0</v>
      </c>
      <c r="AI595" s="336"/>
      <c r="AJ595" s="313">
        <f t="shared" si="228"/>
        <v>0</v>
      </c>
      <c r="AK595" s="326"/>
      <c r="AL595" s="313">
        <f t="shared" si="229"/>
        <v>0</v>
      </c>
      <c r="AM595" s="345"/>
      <c r="AN595" s="313">
        <f t="shared" si="218"/>
        <v>0</v>
      </c>
      <c r="AO595" s="314">
        <f t="shared" si="230"/>
        <v>0</v>
      </c>
      <c r="AP595" s="315">
        <f>IF(OR(AND(B595="GRUP_A1",IF(IFERROR(MATCH(CONCATENATE("I",Tabel!$N$4),inst_performance,0),0)&gt;0,0,1)),B595="Grup_A5",B595="Grup_B1"),0,(AD595+AF595)*0.1)</f>
        <v>0</v>
      </c>
      <c r="AQ595" s="337"/>
      <c r="AR595" s="339"/>
      <c r="AS595" s="339"/>
      <c r="AT595" s="339"/>
      <c r="AU595" s="339"/>
      <c r="AV595" s="339"/>
      <c r="AW595" s="339"/>
      <c r="AX595" s="339"/>
      <c r="AY595" s="339"/>
      <c r="AZ595" s="339"/>
      <c r="BA595" s="339"/>
      <c r="BB595" s="339"/>
      <c r="BC595" s="339"/>
      <c r="BD595" s="339"/>
      <c r="BE595" s="339"/>
      <c r="BF595" s="339"/>
      <c r="BG595" s="315">
        <f t="shared" si="231"/>
        <v>0</v>
      </c>
      <c r="BH595" s="346">
        <f t="shared" si="232"/>
        <v>0</v>
      </c>
      <c r="BI595" s="315">
        <f t="shared" si="233"/>
        <v>0</v>
      </c>
      <c r="BJ595" s="341"/>
      <c r="BK595" s="315">
        <f t="shared" si="234"/>
        <v>0</v>
      </c>
      <c r="BL595" s="315">
        <f t="shared" si="235"/>
        <v>0</v>
      </c>
      <c r="BM595" s="340"/>
      <c r="BN595" s="342"/>
      <c r="BO595" s="343"/>
      <c r="BP595" s="340"/>
      <c r="BQ595" s="344"/>
      <c r="BR595" s="315">
        <f t="shared" si="236"/>
        <v>0</v>
      </c>
      <c r="BS595" s="344"/>
      <c r="BT595" s="344"/>
      <c r="BU595" s="344"/>
      <c r="BV595" s="344"/>
      <c r="BW595" s="315">
        <f t="shared" si="237"/>
        <v>0</v>
      </c>
      <c r="BX595" s="322"/>
      <c r="BY595" s="316"/>
    </row>
    <row r="596" spans="1:77" x14ac:dyDescent="0.25">
      <c r="A596" s="326"/>
      <c r="B596" s="307" t="str">
        <f t="shared" si="219"/>
        <v/>
      </c>
      <c r="C596" s="327"/>
      <c r="D596" s="307" t="str">
        <f t="shared" si="220"/>
        <v/>
      </c>
      <c r="E596" s="328"/>
      <c r="F596" s="329"/>
      <c r="G596" s="330" t="s">
        <v>86</v>
      </c>
      <c r="H596" s="308">
        <f t="shared" si="221"/>
        <v>0</v>
      </c>
      <c r="I596" s="323"/>
      <c r="J596" s="323"/>
      <c r="K596" s="309">
        <f t="shared" si="222"/>
        <v>0</v>
      </c>
      <c r="L596" s="328"/>
      <c r="M596" s="328"/>
      <c r="N596" s="328"/>
      <c r="O596" s="328"/>
      <c r="P596" s="331"/>
      <c r="Q596" s="331"/>
      <c r="R596" s="332"/>
      <c r="S596" s="333"/>
      <c r="T596" s="332"/>
      <c r="U596" s="333"/>
      <c r="V596" s="332"/>
      <c r="W596" s="333"/>
      <c r="X596" s="332"/>
      <c r="Y596" s="333"/>
      <c r="Z596" s="309">
        <f t="shared" si="223"/>
        <v>0</v>
      </c>
      <c r="AA596" s="310">
        <f t="shared" si="224"/>
        <v>0</v>
      </c>
      <c r="AB596" s="334"/>
      <c r="AC596" s="311">
        <f t="shared" si="217"/>
        <v>0</v>
      </c>
      <c r="AD596" s="312">
        <f t="shared" si="225"/>
        <v>0</v>
      </c>
      <c r="AE596" s="335"/>
      <c r="AF596" s="312">
        <f t="shared" si="226"/>
        <v>0</v>
      </c>
      <c r="AG596" s="326"/>
      <c r="AH596" s="313">
        <f t="shared" si="227"/>
        <v>0</v>
      </c>
      <c r="AI596" s="336"/>
      <c r="AJ596" s="313">
        <f t="shared" si="228"/>
        <v>0</v>
      </c>
      <c r="AK596" s="326"/>
      <c r="AL596" s="313">
        <f t="shared" si="229"/>
        <v>0</v>
      </c>
      <c r="AM596" s="345"/>
      <c r="AN596" s="313">
        <f t="shared" si="218"/>
        <v>0</v>
      </c>
      <c r="AO596" s="314">
        <f t="shared" si="230"/>
        <v>0</v>
      </c>
      <c r="AP596" s="315">
        <f>IF(OR(AND(B596="GRUP_A1",IF(IFERROR(MATCH(CONCATENATE("I",Tabel!$N$4),inst_performance,0),0)&gt;0,0,1)),B596="Grup_A5",B596="Grup_B1"),0,(AD596+AF596)*0.1)</f>
        <v>0</v>
      </c>
      <c r="AQ596" s="337"/>
      <c r="AR596" s="339"/>
      <c r="AS596" s="339"/>
      <c r="AT596" s="339"/>
      <c r="AU596" s="339"/>
      <c r="AV596" s="339"/>
      <c r="AW596" s="339"/>
      <c r="AX596" s="339"/>
      <c r="AY596" s="339"/>
      <c r="AZ596" s="339"/>
      <c r="BA596" s="339"/>
      <c r="BB596" s="339"/>
      <c r="BC596" s="339"/>
      <c r="BD596" s="339"/>
      <c r="BE596" s="339"/>
      <c r="BF596" s="339"/>
      <c r="BG596" s="315">
        <f t="shared" si="231"/>
        <v>0</v>
      </c>
      <c r="BH596" s="346">
        <f t="shared" si="232"/>
        <v>0</v>
      </c>
      <c r="BI596" s="315">
        <f t="shared" si="233"/>
        <v>0</v>
      </c>
      <c r="BJ596" s="341"/>
      <c r="BK596" s="315">
        <f t="shared" si="234"/>
        <v>0</v>
      </c>
      <c r="BL596" s="315">
        <f t="shared" si="235"/>
        <v>0</v>
      </c>
      <c r="BM596" s="340"/>
      <c r="BN596" s="342"/>
      <c r="BO596" s="343"/>
      <c r="BP596" s="340"/>
      <c r="BQ596" s="344"/>
      <c r="BR596" s="315">
        <f t="shared" si="236"/>
        <v>0</v>
      </c>
      <c r="BS596" s="344"/>
      <c r="BT596" s="344"/>
      <c r="BU596" s="344"/>
      <c r="BV596" s="344"/>
      <c r="BW596" s="315">
        <f t="shared" si="237"/>
        <v>0</v>
      </c>
      <c r="BX596" s="322"/>
      <c r="BY596" s="316"/>
    </row>
    <row r="597" spans="1:77" x14ac:dyDescent="0.25">
      <c r="A597" s="326"/>
      <c r="B597" s="307" t="str">
        <f t="shared" si="219"/>
        <v/>
      </c>
      <c r="C597" s="327"/>
      <c r="D597" s="307" t="str">
        <f t="shared" si="220"/>
        <v/>
      </c>
      <c r="E597" s="328"/>
      <c r="F597" s="329"/>
      <c r="G597" s="330" t="s">
        <v>86</v>
      </c>
      <c r="H597" s="308">
        <f t="shared" si="221"/>
        <v>0</v>
      </c>
      <c r="I597" s="323"/>
      <c r="J597" s="323"/>
      <c r="K597" s="309">
        <f t="shared" si="222"/>
        <v>0</v>
      </c>
      <c r="L597" s="328"/>
      <c r="M597" s="328"/>
      <c r="N597" s="328"/>
      <c r="O597" s="328"/>
      <c r="P597" s="331"/>
      <c r="Q597" s="331"/>
      <c r="R597" s="332"/>
      <c r="S597" s="333"/>
      <c r="T597" s="332"/>
      <c r="U597" s="333"/>
      <c r="V597" s="332"/>
      <c r="W597" s="333"/>
      <c r="X597" s="332"/>
      <c r="Y597" s="333"/>
      <c r="Z597" s="309">
        <f t="shared" si="223"/>
        <v>0</v>
      </c>
      <c r="AA597" s="310">
        <f t="shared" si="224"/>
        <v>0</v>
      </c>
      <c r="AB597" s="334"/>
      <c r="AC597" s="311">
        <f t="shared" si="217"/>
        <v>0</v>
      </c>
      <c r="AD597" s="312">
        <f t="shared" si="225"/>
        <v>0</v>
      </c>
      <c r="AE597" s="335"/>
      <c r="AF597" s="312">
        <f t="shared" si="226"/>
        <v>0</v>
      </c>
      <c r="AG597" s="326"/>
      <c r="AH597" s="313">
        <f t="shared" si="227"/>
        <v>0</v>
      </c>
      <c r="AI597" s="336"/>
      <c r="AJ597" s="313">
        <f t="shared" si="228"/>
        <v>0</v>
      </c>
      <c r="AK597" s="326"/>
      <c r="AL597" s="313">
        <f t="shared" si="229"/>
        <v>0</v>
      </c>
      <c r="AM597" s="345"/>
      <c r="AN597" s="313">
        <f t="shared" si="218"/>
        <v>0</v>
      </c>
      <c r="AO597" s="314">
        <f t="shared" si="230"/>
        <v>0</v>
      </c>
      <c r="AP597" s="315">
        <f>IF(OR(AND(B597="GRUP_A1",IF(IFERROR(MATCH(CONCATENATE("I",Tabel!$N$4),inst_performance,0),0)&gt;0,0,1)),B597="Grup_A5",B597="Grup_B1"),0,(AD597+AF597)*0.1)</f>
        <v>0</v>
      </c>
      <c r="AQ597" s="337"/>
      <c r="AR597" s="339"/>
      <c r="AS597" s="339"/>
      <c r="AT597" s="339"/>
      <c r="AU597" s="339"/>
      <c r="AV597" s="339"/>
      <c r="AW597" s="339"/>
      <c r="AX597" s="339"/>
      <c r="AY597" s="339"/>
      <c r="AZ597" s="339"/>
      <c r="BA597" s="339"/>
      <c r="BB597" s="339"/>
      <c r="BC597" s="339"/>
      <c r="BD597" s="339"/>
      <c r="BE597" s="339"/>
      <c r="BF597" s="339"/>
      <c r="BG597" s="315">
        <f t="shared" si="231"/>
        <v>0</v>
      </c>
      <c r="BH597" s="346">
        <f t="shared" si="232"/>
        <v>0</v>
      </c>
      <c r="BI597" s="315">
        <f t="shared" si="233"/>
        <v>0</v>
      </c>
      <c r="BJ597" s="341"/>
      <c r="BK597" s="315">
        <f t="shared" si="234"/>
        <v>0</v>
      </c>
      <c r="BL597" s="315">
        <f t="shared" si="235"/>
        <v>0</v>
      </c>
      <c r="BM597" s="340"/>
      <c r="BN597" s="342"/>
      <c r="BO597" s="343"/>
      <c r="BP597" s="340"/>
      <c r="BQ597" s="344"/>
      <c r="BR597" s="315">
        <f t="shared" si="236"/>
        <v>0</v>
      </c>
      <c r="BS597" s="344"/>
      <c r="BT597" s="344"/>
      <c r="BU597" s="344"/>
      <c r="BV597" s="344"/>
      <c r="BW597" s="315">
        <f t="shared" si="237"/>
        <v>0</v>
      </c>
      <c r="BX597" s="322"/>
      <c r="BY597" s="316"/>
    </row>
    <row r="598" spans="1:77" x14ac:dyDescent="0.25">
      <c r="A598" s="326"/>
      <c r="B598" s="307" t="str">
        <f t="shared" si="219"/>
        <v/>
      </c>
      <c r="C598" s="327"/>
      <c r="D598" s="307" t="str">
        <f t="shared" si="220"/>
        <v/>
      </c>
      <c r="E598" s="328"/>
      <c r="F598" s="329"/>
      <c r="G598" s="330" t="s">
        <v>86</v>
      </c>
      <c r="H598" s="308">
        <f t="shared" si="221"/>
        <v>0</v>
      </c>
      <c r="I598" s="323"/>
      <c r="J598" s="323"/>
      <c r="K598" s="309">
        <f t="shared" si="222"/>
        <v>0</v>
      </c>
      <c r="L598" s="328"/>
      <c r="M598" s="328"/>
      <c r="N598" s="328"/>
      <c r="O598" s="328"/>
      <c r="P598" s="331"/>
      <c r="Q598" s="331"/>
      <c r="R598" s="332"/>
      <c r="S598" s="333"/>
      <c r="T598" s="332"/>
      <c r="U598" s="333"/>
      <c r="V598" s="332"/>
      <c r="W598" s="333"/>
      <c r="X598" s="332"/>
      <c r="Y598" s="333"/>
      <c r="Z598" s="309">
        <f t="shared" si="223"/>
        <v>0</v>
      </c>
      <c r="AA598" s="310">
        <f t="shared" si="224"/>
        <v>0</v>
      </c>
      <c r="AB598" s="334"/>
      <c r="AC598" s="311">
        <f t="shared" si="217"/>
        <v>0</v>
      </c>
      <c r="AD598" s="312">
        <f t="shared" si="225"/>
        <v>0</v>
      </c>
      <c r="AE598" s="335"/>
      <c r="AF598" s="312">
        <f t="shared" si="226"/>
        <v>0</v>
      </c>
      <c r="AG598" s="326"/>
      <c r="AH598" s="313">
        <f t="shared" si="227"/>
        <v>0</v>
      </c>
      <c r="AI598" s="336"/>
      <c r="AJ598" s="313">
        <f t="shared" si="228"/>
        <v>0</v>
      </c>
      <c r="AK598" s="326"/>
      <c r="AL598" s="313">
        <f t="shared" si="229"/>
        <v>0</v>
      </c>
      <c r="AM598" s="345"/>
      <c r="AN598" s="313">
        <f t="shared" si="218"/>
        <v>0</v>
      </c>
      <c r="AO598" s="314">
        <f t="shared" si="230"/>
        <v>0</v>
      </c>
      <c r="AP598" s="315">
        <f>IF(OR(AND(B598="GRUP_A1",IF(IFERROR(MATCH(CONCATENATE("I",Tabel!$N$4),inst_performance,0),0)&gt;0,0,1)),B598="Grup_A5",B598="Grup_B1"),0,(AD598+AF598)*0.1)</f>
        <v>0</v>
      </c>
      <c r="AQ598" s="337"/>
      <c r="AR598" s="339"/>
      <c r="AS598" s="339"/>
      <c r="AT598" s="339"/>
      <c r="AU598" s="339"/>
      <c r="AV598" s="339"/>
      <c r="AW598" s="339"/>
      <c r="AX598" s="339"/>
      <c r="AY598" s="339"/>
      <c r="AZ598" s="339"/>
      <c r="BA598" s="339"/>
      <c r="BB598" s="339"/>
      <c r="BC598" s="339"/>
      <c r="BD598" s="339"/>
      <c r="BE598" s="339"/>
      <c r="BF598" s="339"/>
      <c r="BG598" s="315">
        <f t="shared" si="231"/>
        <v>0</v>
      </c>
      <c r="BH598" s="346">
        <f t="shared" si="232"/>
        <v>0</v>
      </c>
      <c r="BI598" s="315">
        <f t="shared" si="233"/>
        <v>0</v>
      </c>
      <c r="BJ598" s="341"/>
      <c r="BK598" s="315">
        <f t="shared" si="234"/>
        <v>0</v>
      </c>
      <c r="BL598" s="315">
        <f t="shared" si="235"/>
        <v>0</v>
      </c>
      <c r="BM598" s="340"/>
      <c r="BN598" s="342"/>
      <c r="BO598" s="343"/>
      <c r="BP598" s="340"/>
      <c r="BQ598" s="344"/>
      <c r="BR598" s="315">
        <f t="shared" si="236"/>
        <v>0</v>
      </c>
      <c r="BS598" s="344"/>
      <c r="BT598" s="344"/>
      <c r="BU598" s="344"/>
      <c r="BV598" s="344"/>
      <c r="BW598" s="315">
        <f t="shared" si="237"/>
        <v>0</v>
      </c>
      <c r="BX598" s="322"/>
      <c r="BY598" s="316"/>
    </row>
    <row r="599" spans="1:77" x14ac:dyDescent="0.25">
      <c r="A599" s="326"/>
      <c r="B599" s="307" t="str">
        <f t="shared" si="219"/>
        <v/>
      </c>
      <c r="C599" s="327"/>
      <c r="D599" s="307" t="str">
        <f t="shared" si="220"/>
        <v/>
      </c>
      <c r="E599" s="328"/>
      <c r="F599" s="329"/>
      <c r="G599" s="330" t="s">
        <v>86</v>
      </c>
      <c r="H599" s="308">
        <f t="shared" si="221"/>
        <v>0</v>
      </c>
      <c r="I599" s="323"/>
      <c r="J599" s="323"/>
      <c r="K599" s="309">
        <f t="shared" si="222"/>
        <v>0</v>
      </c>
      <c r="L599" s="328"/>
      <c r="M599" s="328"/>
      <c r="N599" s="328"/>
      <c r="O599" s="328"/>
      <c r="P599" s="331"/>
      <c r="Q599" s="331"/>
      <c r="R599" s="332"/>
      <c r="S599" s="333"/>
      <c r="T599" s="332"/>
      <c r="U599" s="333"/>
      <c r="V599" s="332"/>
      <c r="W599" s="333"/>
      <c r="X599" s="332"/>
      <c r="Y599" s="333"/>
      <c r="Z599" s="309">
        <f t="shared" si="223"/>
        <v>0</v>
      </c>
      <c r="AA599" s="310">
        <f t="shared" si="224"/>
        <v>0</v>
      </c>
      <c r="AB599" s="334"/>
      <c r="AC599" s="311">
        <f t="shared" si="217"/>
        <v>0</v>
      </c>
      <c r="AD599" s="312">
        <f t="shared" si="225"/>
        <v>0</v>
      </c>
      <c r="AE599" s="335"/>
      <c r="AF599" s="312">
        <f t="shared" si="226"/>
        <v>0</v>
      </c>
      <c r="AG599" s="326"/>
      <c r="AH599" s="313">
        <f t="shared" si="227"/>
        <v>0</v>
      </c>
      <c r="AI599" s="336"/>
      <c r="AJ599" s="313">
        <f t="shared" si="228"/>
        <v>0</v>
      </c>
      <c r="AK599" s="326"/>
      <c r="AL599" s="313">
        <f t="shared" si="229"/>
        <v>0</v>
      </c>
      <c r="AM599" s="345"/>
      <c r="AN599" s="313">
        <f t="shared" si="218"/>
        <v>0</v>
      </c>
      <c r="AO599" s="314">
        <f t="shared" si="230"/>
        <v>0</v>
      </c>
      <c r="AP599" s="315">
        <f>IF(OR(AND(B599="GRUP_A1",IF(IFERROR(MATCH(CONCATENATE("I",Tabel!$N$4),inst_performance,0),0)&gt;0,0,1)),B599="Grup_A5",B599="Grup_B1"),0,(AD599+AF599)*0.1)</f>
        <v>0</v>
      </c>
      <c r="AQ599" s="337"/>
      <c r="AR599" s="339"/>
      <c r="AS599" s="339"/>
      <c r="AT599" s="339"/>
      <c r="AU599" s="339"/>
      <c r="AV599" s="339"/>
      <c r="AW599" s="339"/>
      <c r="AX599" s="339"/>
      <c r="AY599" s="339"/>
      <c r="AZ599" s="339"/>
      <c r="BA599" s="339"/>
      <c r="BB599" s="339"/>
      <c r="BC599" s="339"/>
      <c r="BD599" s="339"/>
      <c r="BE599" s="339"/>
      <c r="BF599" s="339"/>
      <c r="BG599" s="315">
        <f t="shared" si="231"/>
        <v>0</v>
      </c>
      <c r="BH599" s="346">
        <f t="shared" si="232"/>
        <v>0</v>
      </c>
      <c r="BI599" s="315">
        <f t="shared" si="233"/>
        <v>0</v>
      </c>
      <c r="BJ599" s="341"/>
      <c r="BK599" s="315">
        <f t="shared" si="234"/>
        <v>0</v>
      </c>
      <c r="BL599" s="315">
        <f t="shared" si="235"/>
        <v>0</v>
      </c>
      <c r="BM599" s="340"/>
      <c r="BN599" s="342"/>
      <c r="BO599" s="343"/>
      <c r="BP599" s="340"/>
      <c r="BQ599" s="344"/>
      <c r="BR599" s="315">
        <f t="shared" si="236"/>
        <v>0</v>
      </c>
      <c r="BS599" s="344"/>
      <c r="BT599" s="344"/>
      <c r="BU599" s="344"/>
      <c r="BV599" s="344"/>
      <c r="BW599" s="315">
        <f t="shared" si="237"/>
        <v>0</v>
      </c>
      <c r="BX599" s="322"/>
      <c r="BY599" s="316"/>
    </row>
    <row r="600" spans="1:77" x14ac:dyDescent="0.25">
      <c r="A600" s="326"/>
      <c r="B600" s="307" t="str">
        <f t="shared" si="219"/>
        <v/>
      </c>
      <c r="C600" s="327"/>
      <c r="D600" s="307" t="str">
        <f t="shared" si="220"/>
        <v/>
      </c>
      <c r="E600" s="328"/>
      <c r="F600" s="329"/>
      <c r="G600" s="330" t="s">
        <v>86</v>
      </c>
      <c r="H600" s="308">
        <f t="shared" si="221"/>
        <v>0</v>
      </c>
      <c r="I600" s="323"/>
      <c r="J600" s="323"/>
      <c r="K600" s="309">
        <f t="shared" si="222"/>
        <v>0</v>
      </c>
      <c r="L600" s="328"/>
      <c r="M600" s="328"/>
      <c r="N600" s="328"/>
      <c r="O600" s="328"/>
      <c r="P600" s="331"/>
      <c r="Q600" s="331"/>
      <c r="R600" s="332"/>
      <c r="S600" s="333"/>
      <c r="T600" s="332"/>
      <c r="U600" s="333"/>
      <c r="V600" s="332"/>
      <c r="W600" s="333"/>
      <c r="X600" s="332"/>
      <c r="Y600" s="333"/>
      <c r="Z600" s="309">
        <f t="shared" si="223"/>
        <v>0</v>
      </c>
      <c r="AA600" s="310">
        <f t="shared" si="224"/>
        <v>0</v>
      </c>
      <c r="AB600" s="334"/>
      <c r="AC600" s="311">
        <f t="shared" si="217"/>
        <v>0</v>
      </c>
      <c r="AD600" s="312">
        <f t="shared" si="225"/>
        <v>0</v>
      </c>
      <c r="AE600" s="335"/>
      <c r="AF600" s="312">
        <f t="shared" si="226"/>
        <v>0</v>
      </c>
      <c r="AG600" s="326"/>
      <c r="AH600" s="313">
        <f t="shared" si="227"/>
        <v>0</v>
      </c>
      <c r="AI600" s="336"/>
      <c r="AJ600" s="313">
        <f t="shared" si="228"/>
        <v>0</v>
      </c>
      <c r="AK600" s="326"/>
      <c r="AL600" s="313">
        <f t="shared" si="229"/>
        <v>0</v>
      </c>
      <c r="AM600" s="345"/>
      <c r="AN600" s="313">
        <f t="shared" si="218"/>
        <v>0</v>
      </c>
      <c r="AO600" s="314">
        <f t="shared" si="230"/>
        <v>0</v>
      </c>
      <c r="AP600" s="315">
        <f>IF(OR(AND(B600="GRUP_A1",IF(IFERROR(MATCH(CONCATENATE("I",Tabel!$N$4),inst_performance,0),0)&gt;0,0,1)),B600="Grup_A5",B600="Grup_B1"),0,(AD600+AF600)*0.1)</f>
        <v>0</v>
      </c>
      <c r="AQ600" s="337"/>
      <c r="AR600" s="339"/>
      <c r="AS600" s="339"/>
      <c r="AT600" s="339"/>
      <c r="AU600" s="339"/>
      <c r="AV600" s="339"/>
      <c r="AW600" s="339"/>
      <c r="AX600" s="339"/>
      <c r="AY600" s="339"/>
      <c r="AZ600" s="339"/>
      <c r="BA600" s="339"/>
      <c r="BB600" s="339"/>
      <c r="BC600" s="339"/>
      <c r="BD600" s="339"/>
      <c r="BE600" s="339"/>
      <c r="BF600" s="339"/>
      <c r="BG600" s="315">
        <f t="shared" si="231"/>
        <v>0</v>
      </c>
      <c r="BH600" s="346">
        <f t="shared" si="232"/>
        <v>0</v>
      </c>
      <c r="BI600" s="315">
        <f t="shared" si="233"/>
        <v>0</v>
      </c>
      <c r="BJ600" s="341"/>
      <c r="BK600" s="315">
        <f t="shared" si="234"/>
        <v>0</v>
      </c>
      <c r="BL600" s="315">
        <f t="shared" si="235"/>
        <v>0</v>
      </c>
      <c r="BM600" s="340"/>
      <c r="BN600" s="342"/>
      <c r="BO600" s="343"/>
      <c r="BP600" s="340"/>
      <c r="BQ600" s="344"/>
      <c r="BR600" s="315">
        <f t="shared" si="236"/>
        <v>0</v>
      </c>
      <c r="BS600" s="344"/>
      <c r="BT600" s="344"/>
      <c r="BU600" s="344"/>
      <c r="BV600" s="344"/>
      <c r="BW600" s="315">
        <f t="shared" si="237"/>
        <v>0</v>
      </c>
      <c r="BX600" s="322"/>
      <c r="BY600" s="316"/>
    </row>
    <row r="601" spans="1:77" x14ac:dyDescent="0.25">
      <c r="A601" s="326"/>
      <c r="B601" s="307" t="str">
        <f t="shared" si="219"/>
        <v/>
      </c>
      <c r="C601" s="327"/>
      <c r="D601" s="307" t="str">
        <f t="shared" si="220"/>
        <v/>
      </c>
      <c r="E601" s="328"/>
      <c r="F601" s="329"/>
      <c r="G601" s="330" t="s">
        <v>86</v>
      </c>
      <c r="H601" s="308">
        <f t="shared" si="221"/>
        <v>0</v>
      </c>
      <c r="I601" s="323"/>
      <c r="J601" s="323"/>
      <c r="K601" s="309">
        <f t="shared" si="222"/>
        <v>0</v>
      </c>
      <c r="L601" s="328"/>
      <c r="M601" s="328"/>
      <c r="N601" s="328"/>
      <c r="O601" s="328"/>
      <c r="P601" s="331"/>
      <c r="Q601" s="331"/>
      <c r="R601" s="332"/>
      <c r="S601" s="333"/>
      <c r="T601" s="332"/>
      <c r="U601" s="333"/>
      <c r="V601" s="332"/>
      <c r="W601" s="333"/>
      <c r="X601" s="332"/>
      <c r="Y601" s="333"/>
      <c r="Z601" s="309">
        <f t="shared" si="223"/>
        <v>0</v>
      </c>
      <c r="AA601" s="310">
        <f t="shared" si="224"/>
        <v>0</v>
      </c>
      <c r="AB601" s="334"/>
      <c r="AC601" s="311">
        <f t="shared" si="217"/>
        <v>0</v>
      </c>
      <c r="AD601" s="312">
        <f t="shared" si="225"/>
        <v>0</v>
      </c>
      <c r="AE601" s="335"/>
      <c r="AF601" s="312">
        <f t="shared" si="226"/>
        <v>0</v>
      </c>
      <c r="AG601" s="326"/>
      <c r="AH601" s="313">
        <f t="shared" si="227"/>
        <v>0</v>
      </c>
      <c r="AI601" s="336"/>
      <c r="AJ601" s="313">
        <f t="shared" si="228"/>
        <v>0</v>
      </c>
      <c r="AK601" s="326"/>
      <c r="AL601" s="313">
        <f t="shared" si="229"/>
        <v>0</v>
      </c>
      <c r="AM601" s="345"/>
      <c r="AN601" s="313">
        <f t="shared" si="218"/>
        <v>0</v>
      </c>
      <c r="AO601" s="314">
        <f t="shared" si="230"/>
        <v>0</v>
      </c>
      <c r="AP601" s="315">
        <f>IF(OR(AND(B601="GRUP_A1",IF(IFERROR(MATCH(CONCATENATE("I",Tabel!$N$4),inst_performance,0),0)&gt;0,0,1)),B601="Grup_A5",B601="Grup_B1"),0,(AD601+AF601)*0.1)</f>
        <v>0</v>
      </c>
      <c r="AQ601" s="337"/>
      <c r="AR601" s="339"/>
      <c r="AS601" s="339"/>
      <c r="AT601" s="339"/>
      <c r="AU601" s="339"/>
      <c r="AV601" s="339"/>
      <c r="AW601" s="339"/>
      <c r="AX601" s="339"/>
      <c r="AY601" s="339"/>
      <c r="AZ601" s="339"/>
      <c r="BA601" s="339"/>
      <c r="BB601" s="339"/>
      <c r="BC601" s="339"/>
      <c r="BD601" s="339"/>
      <c r="BE601" s="339"/>
      <c r="BF601" s="339"/>
      <c r="BG601" s="315">
        <f t="shared" si="231"/>
        <v>0</v>
      </c>
      <c r="BH601" s="346">
        <f t="shared" si="232"/>
        <v>0</v>
      </c>
      <c r="BI601" s="315">
        <f t="shared" si="233"/>
        <v>0</v>
      </c>
      <c r="BJ601" s="341"/>
      <c r="BK601" s="315">
        <f t="shared" si="234"/>
        <v>0</v>
      </c>
      <c r="BL601" s="315">
        <f t="shared" si="235"/>
        <v>0</v>
      </c>
      <c r="BM601" s="340"/>
      <c r="BN601" s="342"/>
      <c r="BO601" s="343"/>
      <c r="BP601" s="340"/>
      <c r="BQ601" s="344"/>
      <c r="BR601" s="315">
        <f t="shared" si="236"/>
        <v>0</v>
      </c>
      <c r="BS601" s="344"/>
      <c r="BT601" s="344"/>
      <c r="BU601" s="344"/>
      <c r="BV601" s="344"/>
      <c r="BW601" s="315">
        <f t="shared" si="237"/>
        <v>0</v>
      </c>
      <c r="BX601" s="322"/>
      <c r="BY601" s="316"/>
    </row>
    <row r="602" spans="1:77" x14ac:dyDescent="0.25">
      <c r="A602" s="326"/>
      <c r="B602" s="307" t="str">
        <f t="shared" si="219"/>
        <v/>
      </c>
      <c r="C602" s="327"/>
      <c r="D602" s="307" t="str">
        <f t="shared" si="220"/>
        <v/>
      </c>
      <c r="E602" s="328"/>
      <c r="F602" s="329"/>
      <c r="G602" s="330" t="s">
        <v>86</v>
      </c>
      <c r="H602" s="308">
        <f t="shared" si="221"/>
        <v>0</v>
      </c>
      <c r="I602" s="323"/>
      <c r="J602" s="323"/>
      <c r="K602" s="309">
        <f t="shared" si="222"/>
        <v>0</v>
      </c>
      <c r="L602" s="328"/>
      <c r="M602" s="328"/>
      <c r="N602" s="328"/>
      <c r="O602" s="328"/>
      <c r="P602" s="331"/>
      <c r="Q602" s="331"/>
      <c r="R602" s="332"/>
      <c r="S602" s="333"/>
      <c r="T602" s="332"/>
      <c r="U602" s="333"/>
      <c r="V602" s="332"/>
      <c r="W602" s="333"/>
      <c r="X602" s="332"/>
      <c r="Y602" s="333"/>
      <c r="Z602" s="309">
        <f t="shared" si="223"/>
        <v>0</v>
      </c>
      <c r="AA602" s="310">
        <f t="shared" si="224"/>
        <v>0</v>
      </c>
      <c r="AB602" s="334"/>
      <c r="AC602" s="311">
        <f t="shared" si="217"/>
        <v>0</v>
      </c>
      <c r="AD602" s="312">
        <f t="shared" si="225"/>
        <v>0</v>
      </c>
      <c r="AE602" s="335"/>
      <c r="AF602" s="312">
        <f t="shared" si="226"/>
        <v>0</v>
      </c>
      <c r="AG602" s="326"/>
      <c r="AH602" s="313">
        <f t="shared" si="227"/>
        <v>0</v>
      </c>
      <c r="AI602" s="336"/>
      <c r="AJ602" s="313">
        <f t="shared" si="228"/>
        <v>0</v>
      </c>
      <c r="AK602" s="326"/>
      <c r="AL602" s="313">
        <f t="shared" si="229"/>
        <v>0</v>
      </c>
      <c r="AM602" s="345"/>
      <c r="AN602" s="313">
        <f t="shared" si="218"/>
        <v>0</v>
      </c>
      <c r="AO602" s="314">
        <f t="shared" si="230"/>
        <v>0</v>
      </c>
      <c r="AP602" s="315">
        <f>IF(OR(AND(B602="GRUP_A1",IF(IFERROR(MATCH(CONCATENATE("I",Tabel!$N$4),inst_performance,0),0)&gt;0,0,1)),B602="Grup_A5",B602="Grup_B1"),0,(AD602+AF602)*0.1)</f>
        <v>0</v>
      </c>
      <c r="AQ602" s="337"/>
      <c r="AR602" s="339"/>
      <c r="AS602" s="339"/>
      <c r="AT602" s="339"/>
      <c r="AU602" s="339"/>
      <c r="AV602" s="339"/>
      <c r="AW602" s="339"/>
      <c r="AX602" s="339"/>
      <c r="AY602" s="339"/>
      <c r="AZ602" s="339"/>
      <c r="BA602" s="339"/>
      <c r="BB602" s="339"/>
      <c r="BC602" s="339"/>
      <c r="BD602" s="339"/>
      <c r="BE602" s="339"/>
      <c r="BF602" s="339"/>
      <c r="BG602" s="315">
        <f t="shared" si="231"/>
        <v>0</v>
      </c>
      <c r="BH602" s="346">
        <f t="shared" si="232"/>
        <v>0</v>
      </c>
      <c r="BI602" s="315">
        <f t="shared" si="233"/>
        <v>0</v>
      </c>
      <c r="BJ602" s="341"/>
      <c r="BK602" s="315">
        <f t="shared" si="234"/>
        <v>0</v>
      </c>
      <c r="BL602" s="315">
        <f t="shared" si="235"/>
        <v>0</v>
      </c>
      <c r="BM602" s="340"/>
      <c r="BN602" s="342"/>
      <c r="BO602" s="343"/>
      <c r="BP602" s="340"/>
      <c r="BQ602" s="344"/>
      <c r="BR602" s="315">
        <f t="shared" si="236"/>
        <v>0</v>
      </c>
      <c r="BS602" s="344"/>
      <c r="BT602" s="344"/>
      <c r="BU602" s="344"/>
      <c r="BV602" s="344"/>
      <c r="BW602" s="315">
        <f t="shared" si="237"/>
        <v>0</v>
      </c>
      <c r="BX602" s="322"/>
      <c r="BY602" s="316"/>
    </row>
    <row r="603" spans="1:77" x14ac:dyDescent="0.25">
      <c r="A603" s="326"/>
      <c r="B603" s="307" t="str">
        <f t="shared" si="219"/>
        <v/>
      </c>
      <c r="C603" s="327"/>
      <c r="D603" s="307" t="str">
        <f t="shared" si="220"/>
        <v/>
      </c>
      <c r="E603" s="328"/>
      <c r="F603" s="329"/>
      <c r="G603" s="330" t="s">
        <v>86</v>
      </c>
      <c r="H603" s="308">
        <f t="shared" si="221"/>
        <v>0</v>
      </c>
      <c r="I603" s="323"/>
      <c r="J603" s="323"/>
      <c r="K603" s="309">
        <f t="shared" si="222"/>
        <v>0</v>
      </c>
      <c r="L603" s="328"/>
      <c r="M603" s="328"/>
      <c r="N603" s="328"/>
      <c r="O603" s="328"/>
      <c r="P603" s="331"/>
      <c r="Q603" s="331"/>
      <c r="R603" s="332"/>
      <c r="S603" s="333"/>
      <c r="T603" s="332"/>
      <c r="U603" s="333"/>
      <c r="V603" s="332"/>
      <c r="W603" s="333"/>
      <c r="X603" s="332"/>
      <c r="Y603" s="333"/>
      <c r="Z603" s="309">
        <f t="shared" si="223"/>
        <v>0</v>
      </c>
      <c r="AA603" s="310">
        <f t="shared" si="224"/>
        <v>0</v>
      </c>
      <c r="AB603" s="334"/>
      <c r="AC603" s="311">
        <f t="shared" si="217"/>
        <v>0</v>
      </c>
      <c r="AD603" s="312">
        <f t="shared" si="225"/>
        <v>0</v>
      </c>
      <c r="AE603" s="335"/>
      <c r="AF603" s="312">
        <f t="shared" si="226"/>
        <v>0</v>
      </c>
      <c r="AG603" s="326"/>
      <c r="AH603" s="313">
        <f t="shared" si="227"/>
        <v>0</v>
      </c>
      <c r="AI603" s="336"/>
      <c r="AJ603" s="313">
        <f t="shared" si="228"/>
        <v>0</v>
      </c>
      <c r="AK603" s="326"/>
      <c r="AL603" s="313">
        <f t="shared" si="229"/>
        <v>0</v>
      </c>
      <c r="AM603" s="345"/>
      <c r="AN603" s="313">
        <f t="shared" si="218"/>
        <v>0</v>
      </c>
      <c r="AO603" s="314">
        <f t="shared" si="230"/>
        <v>0</v>
      </c>
      <c r="AP603" s="315">
        <f>IF(OR(AND(B603="GRUP_A1",IF(IFERROR(MATCH(CONCATENATE("I",Tabel!$N$4),inst_performance,0),0)&gt;0,0,1)),B603="Grup_A5",B603="Grup_B1"),0,(AD603+AF603)*0.1)</f>
        <v>0</v>
      </c>
      <c r="AQ603" s="337"/>
      <c r="AR603" s="339"/>
      <c r="AS603" s="339"/>
      <c r="AT603" s="339"/>
      <c r="AU603" s="339"/>
      <c r="AV603" s="339"/>
      <c r="AW603" s="339"/>
      <c r="AX603" s="339"/>
      <c r="AY603" s="339"/>
      <c r="AZ603" s="339"/>
      <c r="BA603" s="339"/>
      <c r="BB603" s="339"/>
      <c r="BC603" s="339"/>
      <c r="BD603" s="339"/>
      <c r="BE603" s="339"/>
      <c r="BF603" s="339"/>
      <c r="BG603" s="315">
        <f t="shared" si="231"/>
        <v>0</v>
      </c>
      <c r="BH603" s="346">
        <f t="shared" si="232"/>
        <v>0</v>
      </c>
      <c r="BI603" s="315">
        <f t="shared" si="233"/>
        <v>0</v>
      </c>
      <c r="BJ603" s="341"/>
      <c r="BK603" s="315">
        <f t="shared" si="234"/>
        <v>0</v>
      </c>
      <c r="BL603" s="315">
        <f t="shared" si="235"/>
        <v>0</v>
      </c>
      <c r="BM603" s="340"/>
      <c r="BN603" s="342"/>
      <c r="BO603" s="343"/>
      <c r="BP603" s="340"/>
      <c r="BQ603" s="344"/>
      <c r="BR603" s="315">
        <f t="shared" si="236"/>
        <v>0</v>
      </c>
      <c r="BS603" s="344"/>
      <c r="BT603" s="344"/>
      <c r="BU603" s="344"/>
      <c r="BV603" s="344"/>
      <c r="BW603" s="315">
        <f t="shared" si="237"/>
        <v>0</v>
      </c>
      <c r="BX603" s="322"/>
      <c r="BY603" s="316"/>
    </row>
    <row r="604" spans="1:77" x14ac:dyDescent="0.25">
      <c r="A604" s="326"/>
      <c r="B604" s="307" t="str">
        <f t="shared" si="219"/>
        <v/>
      </c>
      <c r="C604" s="327"/>
      <c r="D604" s="307" t="str">
        <f t="shared" si="220"/>
        <v/>
      </c>
      <c r="E604" s="328"/>
      <c r="F604" s="329"/>
      <c r="G604" s="330" t="s">
        <v>86</v>
      </c>
      <c r="H604" s="308">
        <f t="shared" si="221"/>
        <v>0</v>
      </c>
      <c r="I604" s="323"/>
      <c r="J604" s="323"/>
      <c r="K604" s="309">
        <f t="shared" si="222"/>
        <v>0</v>
      </c>
      <c r="L604" s="328"/>
      <c r="M604" s="328"/>
      <c r="N604" s="328"/>
      <c r="O604" s="328"/>
      <c r="P604" s="331"/>
      <c r="Q604" s="331"/>
      <c r="R604" s="332"/>
      <c r="S604" s="333"/>
      <c r="T604" s="332"/>
      <c r="U604" s="333"/>
      <c r="V604" s="332"/>
      <c r="W604" s="333"/>
      <c r="X604" s="332"/>
      <c r="Y604" s="333"/>
      <c r="Z604" s="309">
        <f t="shared" si="223"/>
        <v>0</v>
      </c>
      <c r="AA604" s="310">
        <f t="shared" si="224"/>
        <v>0</v>
      </c>
      <c r="AB604" s="334"/>
      <c r="AC604" s="311">
        <f t="shared" si="217"/>
        <v>0</v>
      </c>
      <c r="AD604" s="312">
        <f t="shared" si="225"/>
        <v>0</v>
      </c>
      <c r="AE604" s="335"/>
      <c r="AF604" s="312">
        <f t="shared" si="226"/>
        <v>0</v>
      </c>
      <c r="AG604" s="326"/>
      <c r="AH604" s="313">
        <f t="shared" si="227"/>
        <v>0</v>
      </c>
      <c r="AI604" s="336"/>
      <c r="AJ604" s="313">
        <f t="shared" si="228"/>
        <v>0</v>
      </c>
      <c r="AK604" s="326"/>
      <c r="AL604" s="313">
        <f t="shared" si="229"/>
        <v>0</v>
      </c>
      <c r="AM604" s="345"/>
      <c r="AN604" s="313">
        <f t="shared" si="218"/>
        <v>0</v>
      </c>
      <c r="AO604" s="314">
        <f t="shared" si="230"/>
        <v>0</v>
      </c>
      <c r="AP604" s="315">
        <f>IF(OR(AND(B604="GRUP_A1",IF(IFERROR(MATCH(CONCATENATE("I",Tabel!$N$4),inst_performance,0),0)&gt;0,0,1)),B604="Grup_A5",B604="Grup_B1"),0,(AD604+AF604)*0.1)</f>
        <v>0</v>
      </c>
      <c r="AQ604" s="337"/>
      <c r="AR604" s="339"/>
      <c r="AS604" s="339"/>
      <c r="AT604" s="339"/>
      <c r="AU604" s="339"/>
      <c r="AV604" s="339"/>
      <c r="AW604" s="339"/>
      <c r="AX604" s="339"/>
      <c r="AY604" s="339"/>
      <c r="AZ604" s="339"/>
      <c r="BA604" s="339"/>
      <c r="BB604" s="339"/>
      <c r="BC604" s="339"/>
      <c r="BD604" s="339"/>
      <c r="BE604" s="339"/>
      <c r="BF604" s="339"/>
      <c r="BG604" s="315">
        <f t="shared" si="231"/>
        <v>0</v>
      </c>
      <c r="BH604" s="346">
        <f t="shared" si="232"/>
        <v>0</v>
      </c>
      <c r="BI604" s="315">
        <f t="shared" si="233"/>
        <v>0</v>
      </c>
      <c r="BJ604" s="341"/>
      <c r="BK604" s="315">
        <f t="shared" si="234"/>
        <v>0</v>
      </c>
      <c r="BL604" s="315">
        <f t="shared" si="235"/>
        <v>0</v>
      </c>
      <c r="BM604" s="340"/>
      <c r="BN604" s="342"/>
      <c r="BO604" s="343"/>
      <c r="BP604" s="340"/>
      <c r="BQ604" s="344"/>
      <c r="BR604" s="315">
        <f t="shared" si="236"/>
        <v>0</v>
      </c>
      <c r="BS604" s="344"/>
      <c r="BT604" s="344"/>
      <c r="BU604" s="344"/>
      <c r="BV604" s="344"/>
      <c r="BW604" s="315">
        <f t="shared" si="237"/>
        <v>0</v>
      </c>
      <c r="BX604" s="322"/>
      <c r="BY604" s="316"/>
    </row>
    <row r="605" spans="1:77" x14ac:dyDescent="0.25">
      <c r="A605" s="326"/>
      <c r="B605" s="307" t="str">
        <f t="shared" si="219"/>
        <v/>
      </c>
      <c r="C605" s="327"/>
      <c r="D605" s="307" t="str">
        <f t="shared" si="220"/>
        <v/>
      </c>
      <c r="E605" s="328"/>
      <c r="F605" s="329"/>
      <c r="G605" s="330" t="s">
        <v>86</v>
      </c>
      <c r="H605" s="308">
        <f t="shared" si="221"/>
        <v>0</v>
      </c>
      <c r="I605" s="323"/>
      <c r="J605" s="323"/>
      <c r="K605" s="309">
        <f t="shared" si="222"/>
        <v>0</v>
      </c>
      <c r="L605" s="328"/>
      <c r="M605" s="328"/>
      <c r="N605" s="328"/>
      <c r="O605" s="328"/>
      <c r="P605" s="331"/>
      <c r="Q605" s="331"/>
      <c r="R605" s="332"/>
      <c r="S605" s="333"/>
      <c r="T605" s="332"/>
      <c r="U605" s="333"/>
      <c r="V605" s="332"/>
      <c r="W605" s="333"/>
      <c r="X605" s="332"/>
      <c r="Y605" s="333"/>
      <c r="Z605" s="309">
        <f t="shared" si="223"/>
        <v>0</v>
      </c>
      <c r="AA605" s="310">
        <f t="shared" si="224"/>
        <v>0</v>
      </c>
      <c r="AB605" s="334"/>
      <c r="AC605" s="311">
        <f t="shared" si="217"/>
        <v>0</v>
      </c>
      <c r="AD605" s="312">
        <f t="shared" si="225"/>
        <v>0</v>
      </c>
      <c r="AE605" s="335"/>
      <c r="AF605" s="312">
        <f t="shared" si="226"/>
        <v>0</v>
      </c>
      <c r="AG605" s="326"/>
      <c r="AH605" s="313">
        <f t="shared" si="227"/>
        <v>0</v>
      </c>
      <c r="AI605" s="336"/>
      <c r="AJ605" s="313">
        <f t="shared" si="228"/>
        <v>0</v>
      </c>
      <c r="AK605" s="326"/>
      <c r="AL605" s="313">
        <f t="shared" si="229"/>
        <v>0</v>
      </c>
      <c r="AM605" s="345"/>
      <c r="AN605" s="313">
        <f t="shared" si="218"/>
        <v>0</v>
      </c>
      <c r="AO605" s="314">
        <f t="shared" si="230"/>
        <v>0</v>
      </c>
      <c r="AP605" s="315">
        <f>IF(OR(AND(B605="GRUP_A1",IF(IFERROR(MATCH(CONCATENATE("I",Tabel!$N$4),inst_performance,0),0)&gt;0,0,1)),B605="Grup_A5",B605="Grup_B1"),0,(AD605+AF605)*0.1)</f>
        <v>0</v>
      </c>
      <c r="AQ605" s="337"/>
      <c r="AR605" s="339"/>
      <c r="AS605" s="339"/>
      <c r="AT605" s="339"/>
      <c r="AU605" s="339"/>
      <c r="AV605" s="339"/>
      <c r="AW605" s="339"/>
      <c r="AX605" s="339"/>
      <c r="AY605" s="339"/>
      <c r="AZ605" s="339"/>
      <c r="BA605" s="339"/>
      <c r="BB605" s="339"/>
      <c r="BC605" s="339"/>
      <c r="BD605" s="339"/>
      <c r="BE605" s="339"/>
      <c r="BF605" s="339"/>
      <c r="BG605" s="315">
        <f t="shared" si="231"/>
        <v>0</v>
      </c>
      <c r="BH605" s="346">
        <f t="shared" si="232"/>
        <v>0</v>
      </c>
      <c r="BI605" s="315">
        <f t="shared" si="233"/>
        <v>0</v>
      </c>
      <c r="BJ605" s="341"/>
      <c r="BK605" s="315">
        <f t="shared" si="234"/>
        <v>0</v>
      </c>
      <c r="BL605" s="315">
        <f t="shared" si="235"/>
        <v>0</v>
      </c>
      <c r="BM605" s="340"/>
      <c r="BN605" s="342"/>
      <c r="BO605" s="343"/>
      <c r="BP605" s="340"/>
      <c r="BQ605" s="344"/>
      <c r="BR605" s="315">
        <f t="shared" si="236"/>
        <v>0</v>
      </c>
      <c r="BS605" s="344"/>
      <c r="BT605" s="344"/>
      <c r="BU605" s="344"/>
      <c r="BV605" s="344"/>
      <c r="BW605" s="315">
        <f t="shared" si="237"/>
        <v>0</v>
      </c>
      <c r="BX605" s="322"/>
      <c r="BY605" s="316"/>
    </row>
    <row r="606" spans="1:77" x14ac:dyDescent="0.25">
      <c r="A606" s="326"/>
      <c r="B606" s="307" t="str">
        <f t="shared" si="219"/>
        <v/>
      </c>
      <c r="C606" s="327"/>
      <c r="D606" s="307" t="str">
        <f t="shared" si="220"/>
        <v/>
      </c>
      <c r="E606" s="328"/>
      <c r="F606" s="329"/>
      <c r="G606" s="330" t="s">
        <v>86</v>
      </c>
      <c r="H606" s="308">
        <f t="shared" si="221"/>
        <v>0</v>
      </c>
      <c r="I606" s="323"/>
      <c r="J606" s="323"/>
      <c r="K606" s="309">
        <f t="shared" si="222"/>
        <v>0</v>
      </c>
      <c r="L606" s="328"/>
      <c r="M606" s="328"/>
      <c r="N606" s="328"/>
      <c r="O606" s="328"/>
      <c r="P606" s="331"/>
      <c r="Q606" s="331"/>
      <c r="R606" s="332"/>
      <c r="S606" s="333"/>
      <c r="T606" s="332"/>
      <c r="U606" s="333"/>
      <c r="V606" s="332"/>
      <c r="W606" s="333"/>
      <c r="X606" s="332"/>
      <c r="Y606" s="333"/>
      <c r="Z606" s="309">
        <f t="shared" si="223"/>
        <v>0</v>
      </c>
      <c r="AA606" s="310">
        <f t="shared" si="224"/>
        <v>0</v>
      </c>
      <c r="AB606" s="334"/>
      <c r="AC606" s="311">
        <f t="shared" si="217"/>
        <v>0</v>
      </c>
      <c r="AD606" s="312">
        <f t="shared" si="225"/>
        <v>0</v>
      </c>
      <c r="AE606" s="335"/>
      <c r="AF606" s="312">
        <f t="shared" si="226"/>
        <v>0</v>
      </c>
      <c r="AG606" s="326"/>
      <c r="AH606" s="313">
        <f t="shared" si="227"/>
        <v>0</v>
      </c>
      <c r="AI606" s="336"/>
      <c r="AJ606" s="313">
        <f t="shared" si="228"/>
        <v>0</v>
      </c>
      <c r="AK606" s="326"/>
      <c r="AL606" s="313">
        <f t="shared" si="229"/>
        <v>0</v>
      </c>
      <c r="AM606" s="345"/>
      <c r="AN606" s="313">
        <f t="shared" si="218"/>
        <v>0</v>
      </c>
      <c r="AO606" s="314">
        <f t="shared" si="230"/>
        <v>0</v>
      </c>
      <c r="AP606" s="315">
        <f>IF(OR(AND(B606="GRUP_A1",IF(IFERROR(MATCH(CONCATENATE("I",Tabel!$N$4),inst_performance,0),0)&gt;0,0,1)),B606="Grup_A5",B606="Grup_B1"),0,(AD606+AF606)*0.1)</f>
        <v>0</v>
      </c>
      <c r="AQ606" s="337"/>
      <c r="AR606" s="339"/>
      <c r="AS606" s="339"/>
      <c r="AT606" s="339"/>
      <c r="AU606" s="339"/>
      <c r="AV606" s="339"/>
      <c r="AW606" s="339"/>
      <c r="AX606" s="339"/>
      <c r="AY606" s="339"/>
      <c r="AZ606" s="339"/>
      <c r="BA606" s="339"/>
      <c r="BB606" s="339"/>
      <c r="BC606" s="339"/>
      <c r="BD606" s="339"/>
      <c r="BE606" s="339"/>
      <c r="BF606" s="339"/>
      <c r="BG606" s="315">
        <f t="shared" si="231"/>
        <v>0</v>
      </c>
      <c r="BH606" s="346">
        <f t="shared" si="232"/>
        <v>0</v>
      </c>
      <c r="BI606" s="315">
        <f t="shared" si="233"/>
        <v>0</v>
      </c>
      <c r="BJ606" s="341"/>
      <c r="BK606" s="315">
        <f t="shared" si="234"/>
        <v>0</v>
      </c>
      <c r="BL606" s="315">
        <f t="shared" si="235"/>
        <v>0</v>
      </c>
      <c r="BM606" s="340"/>
      <c r="BN606" s="342"/>
      <c r="BO606" s="343"/>
      <c r="BP606" s="340"/>
      <c r="BQ606" s="344"/>
      <c r="BR606" s="315">
        <f t="shared" si="236"/>
        <v>0</v>
      </c>
      <c r="BS606" s="344"/>
      <c r="BT606" s="344"/>
      <c r="BU606" s="344"/>
      <c r="BV606" s="344"/>
      <c r="BW606" s="315">
        <f t="shared" si="237"/>
        <v>0</v>
      </c>
      <c r="BX606" s="322"/>
      <c r="BY606" s="316"/>
    </row>
    <row r="607" spans="1:77" x14ac:dyDescent="0.25">
      <c r="A607" s="326"/>
      <c r="B607" s="307" t="str">
        <f t="shared" si="219"/>
        <v/>
      </c>
      <c r="C607" s="327"/>
      <c r="D607" s="307" t="str">
        <f t="shared" si="220"/>
        <v/>
      </c>
      <c r="E607" s="328"/>
      <c r="F607" s="329"/>
      <c r="G607" s="330" t="s">
        <v>86</v>
      </c>
      <c r="H607" s="308">
        <f t="shared" si="221"/>
        <v>0</v>
      </c>
      <c r="I607" s="323"/>
      <c r="J607" s="323"/>
      <c r="K607" s="309">
        <f t="shared" si="222"/>
        <v>0</v>
      </c>
      <c r="L607" s="328"/>
      <c r="M607" s="328"/>
      <c r="N607" s="328"/>
      <c r="O607" s="328"/>
      <c r="P607" s="331"/>
      <c r="Q607" s="331"/>
      <c r="R607" s="332"/>
      <c r="S607" s="333"/>
      <c r="T607" s="332"/>
      <c r="U607" s="333"/>
      <c r="V607" s="332"/>
      <c r="W607" s="333"/>
      <c r="X607" s="332"/>
      <c r="Y607" s="333"/>
      <c r="Z607" s="309">
        <f t="shared" si="223"/>
        <v>0</v>
      </c>
      <c r="AA607" s="310">
        <f t="shared" si="224"/>
        <v>0</v>
      </c>
      <c r="AB607" s="334"/>
      <c r="AC607" s="311">
        <f t="shared" si="217"/>
        <v>0</v>
      </c>
      <c r="AD607" s="312">
        <f t="shared" si="225"/>
        <v>0</v>
      </c>
      <c r="AE607" s="335"/>
      <c r="AF607" s="312">
        <f t="shared" si="226"/>
        <v>0</v>
      </c>
      <c r="AG607" s="326"/>
      <c r="AH607" s="313">
        <f t="shared" si="227"/>
        <v>0</v>
      </c>
      <c r="AI607" s="336"/>
      <c r="AJ607" s="313">
        <f t="shared" si="228"/>
        <v>0</v>
      </c>
      <c r="AK607" s="326"/>
      <c r="AL607" s="313">
        <f t="shared" si="229"/>
        <v>0</v>
      </c>
      <c r="AM607" s="345"/>
      <c r="AN607" s="313">
        <f t="shared" si="218"/>
        <v>0</v>
      </c>
      <c r="AO607" s="314">
        <f t="shared" si="230"/>
        <v>0</v>
      </c>
      <c r="AP607" s="315">
        <f>IF(OR(AND(B607="GRUP_A1",IF(IFERROR(MATCH(CONCATENATE("I",Tabel!$N$4),inst_performance,0),0)&gt;0,0,1)),B607="Grup_A5",B607="Grup_B1"),0,(AD607+AF607)*0.1)</f>
        <v>0</v>
      </c>
      <c r="AQ607" s="337"/>
      <c r="AR607" s="339"/>
      <c r="AS607" s="339"/>
      <c r="AT607" s="339"/>
      <c r="AU607" s="339"/>
      <c r="AV607" s="339"/>
      <c r="AW607" s="339"/>
      <c r="AX607" s="339"/>
      <c r="AY607" s="339"/>
      <c r="AZ607" s="339"/>
      <c r="BA607" s="339"/>
      <c r="BB607" s="339"/>
      <c r="BC607" s="339"/>
      <c r="BD607" s="339"/>
      <c r="BE607" s="339"/>
      <c r="BF607" s="339"/>
      <c r="BG607" s="315">
        <f t="shared" si="231"/>
        <v>0</v>
      </c>
      <c r="BH607" s="346">
        <f t="shared" si="232"/>
        <v>0</v>
      </c>
      <c r="BI607" s="315">
        <f t="shared" si="233"/>
        <v>0</v>
      </c>
      <c r="BJ607" s="341"/>
      <c r="BK607" s="315">
        <f t="shared" si="234"/>
        <v>0</v>
      </c>
      <c r="BL607" s="315">
        <f t="shared" si="235"/>
        <v>0</v>
      </c>
      <c r="BM607" s="340"/>
      <c r="BN607" s="342"/>
      <c r="BO607" s="343"/>
      <c r="BP607" s="340"/>
      <c r="BQ607" s="344"/>
      <c r="BR607" s="315">
        <f t="shared" si="236"/>
        <v>0</v>
      </c>
      <c r="BS607" s="344"/>
      <c r="BT607" s="344"/>
      <c r="BU607" s="344"/>
      <c r="BV607" s="344"/>
      <c r="BW607" s="315">
        <f t="shared" si="237"/>
        <v>0</v>
      </c>
      <c r="BX607" s="322"/>
      <c r="BY607" s="316"/>
    </row>
    <row r="608" spans="1:77" x14ac:dyDescent="0.25">
      <c r="A608" s="326"/>
      <c r="B608" s="307" t="str">
        <f t="shared" si="219"/>
        <v/>
      </c>
      <c r="C608" s="327"/>
      <c r="D608" s="307" t="str">
        <f t="shared" si="220"/>
        <v/>
      </c>
      <c r="E608" s="328"/>
      <c r="F608" s="329"/>
      <c r="G608" s="330" t="s">
        <v>86</v>
      </c>
      <c r="H608" s="308">
        <f t="shared" si="221"/>
        <v>0</v>
      </c>
      <c r="I608" s="323"/>
      <c r="J608" s="323"/>
      <c r="K608" s="309">
        <f t="shared" si="222"/>
        <v>0</v>
      </c>
      <c r="L608" s="328"/>
      <c r="M608" s="328"/>
      <c r="N608" s="328"/>
      <c r="O608" s="328"/>
      <c r="P608" s="331"/>
      <c r="Q608" s="331"/>
      <c r="R608" s="332"/>
      <c r="S608" s="333"/>
      <c r="T608" s="332"/>
      <c r="U608" s="333"/>
      <c r="V608" s="332"/>
      <c r="W608" s="333"/>
      <c r="X608" s="332"/>
      <c r="Y608" s="333"/>
      <c r="Z608" s="309">
        <f t="shared" si="223"/>
        <v>0</v>
      </c>
      <c r="AA608" s="310">
        <f t="shared" si="224"/>
        <v>0</v>
      </c>
      <c r="AB608" s="334"/>
      <c r="AC608" s="311">
        <f t="shared" si="217"/>
        <v>0</v>
      </c>
      <c r="AD608" s="312">
        <f t="shared" si="225"/>
        <v>0</v>
      </c>
      <c r="AE608" s="335"/>
      <c r="AF608" s="312">
        <f t="shared" si="226"/>
        <v>0</v>
      </c>
      <c r="AG608" s="326"/>
      <c r="AH608" s="313">
        <f t="shared" si="227"/>
        <v>0</v>
      </c>
      <c r="AI608" s="336"/>
      <c r="AJ608" s="313">
        <f t="shared" si="228"/>
        <v>0</v>
      </c>
      <c r="AK608" s="326"/>
      <c r="AL608" s="313">
        <f t="shared" si="229"/>
        <v>0</v>
      </c>
      <c r="AM608" s="345"/>
      <c r="AN608" s="313">
        <f t="shared" si="218"/>
        <v>0</v>
      </c>
      <c r="AO608" s="314">
        <f t="shared" si="230"/>
        <v>0</v>
      </c>
      <c r="AP608" s="315">
        <f>IF(OR(AND(B608="GRUP_A1",IF(IFERROR(MATCH(CONCATENATE("I",Tabel!$N$4),inst_performance,0),0)&gt;0,0,1)),B608="Grup_A5",B608="Grup_B1"),0,(AD608+AF608)*0.1)</f>
        <v>0</v>
      </c>
      <c r="AQ608" s="337"/>
      <c r="AR608" s="339"/>
      <c r="AS608" s="339"/>
      <c r="AT608" s="339"/>
      <c r="AU608" s="339"/>
      <c r="AV608" s="339"/>
      <c r="AW608" s="339"/>
      <c r="AX608" s="339"/>
      <c r="AY608" s="339"/>
      <c r="AZ608" s="339"/>
      <c r="BA608" s="339"/>
      <c r="BB608" s="339"/>
      <c r="BC608" s="339"/>
      <c r="BD608" s="339"/>
      <c r="BE608" s="339"/>
      <c r="BF608" s="339"/>
      <c r="BG608" s="315">
        <f t="shared" si="231"/>
        <v>0</v>
      </c>
      <c r="BH608" s="346">
        <f t="shared" si="232"/>
        <v>0</v>
      </c>
      <c r="BI608" s="315">
        <f t="shared" si="233"/>
        <v>0</v>
      </c>
      <c r="BJ608" s="341"/>
      <c r="BK608" s="315">
        <f t="shared" si="234"/>
        <v>0</v>
      </c>
      <c r="BL608" s="315">
        <f t="shared" si="235"/>
        <v>0</v>
      </c>
      <c r="BM608" s="340"/>
      <c r="BN608" s="342"/>
      <c r="BO608" s="343"/>
      <c r="BP608" s="340"/>
      <c r="BQ608" s="344"/>
      <c r="BR608" s="315">
        <f t="shared" si="236"/>
        <v>0</v>
      </c>
      <c r="BS608" s="344"/>
      <c r="BT608" s="344"/>
      <c r="BU608" s="344"/>
      <c r="BV608" s="344"/>
      <c r="BW608" s="315">
        <f t="shared" si="237"/>
        <v>0</v>
      </c>
      <c r="BX608" s="322"/>
      <c r="BY608" s="316"/>
    </row>
    <row r="609" spans="1:77" x14ac:dyDescent="0.25">
      <c r="A609" s="326"/>
      <c r="B609" s="307" t="str">
        <f t="shared" si="219"/>
        <v/>
      </c>
      <c r="C609" s="327"/>
      <c r="D609" s="307" t="str">
        <f t="shared" si="220"/>
        <v/>
      </c>
      <c r="E609" s="328"/>
      <c r="F609" s="329"/>
      <c r="G609" s="330" t="s">
        <v>86</v>
      </c>
      <c r="H609" s="308">
        <f t="shared" si="221"/>
        <v>0</v>
      </c>
      <c r="I609" s="323"/>
      <c r="J609" s="323"/>
      <c r="K609" s="309">
        <f t="shared" si="222"/>
        <v>0</v>
      </c>
      <c r="L609" s="328"/>
      <c r="M609" s="328"/>
      <c r="N609" s="328"/>
      <c r="O609" s="328"/>
      <c r="P609" s="331"/>
      <c r="Q609" s="331"/>
      <c r="R609" s="332"/>
      <c r="S609" s="333"/>
      <c r="T609" s="332"/>
      <c r="U609" s="333"/>
      <c r="V609" s="332"/>
      <c r="W609" s="333"/>
      <c r="X609" s="332"/>
      <c r="Y609" s="333"/>
      <c r="Z609" s="309">
        <f t="shared" si="223"/>
        <v>0</v>
      </c>
      <c r="AA609" s="310">
        <f t="shared" si="224"/>
        <v>0</v>
      </c>
      <c r="AB609" s="334"/>
      <c r="AC609" s="311">
        <f t="shared" si="217"/>
        <v>0</v>
      </c>
      <c r="AD609" s="312">
        <f t="shared" si="225"/>
        <v>0</v>
      </c>
      <c r="AE609" s="335"/>
      <c r="AF609" s="312">
        <f t="shared" si="226"/>
        <v>0</v>
      </c>
      <c r="AG609" s="326"/>
      <c r="AH609" s="313">
        <f t="shared" si="227"/>
        <v>0</v>
      </c>
      <c r="AI609" s="336"/>
      <c r="AJ609" s="313">
        <f t="shared" si="228"/>
        <v>0</v>
      </c>
      <c r="AK609" s="326"/>
      <c r="AL609" s="313">
        <f t="shared" si="229"/>
        <v>0</v>
      </c>
      <c r="AM609" s="345"/>
      <c r="AN609" s="313">
        <f t="shared" si="218"/>
        <v>0</v>
      </c>
      <c r="AO609" s="314">
        <f t="shared" si="230"/>
        <v>0</v>
      </c>
      <c r="AP609" s="315">
        <f>IF(OR(AND(B609="GRUP_A1",IF(IFERROR(MATCH(CONCATENATE("I",Tabel!$N$4),inst_performance,0),0)&gt;0,0,1)),B609="Grup_A5",B609="Grup_B1"),0,(AD609+AF609)*0.1)</f>
        <v>0</v>
      </c>
      <c r="AQ609" s="337"/>
      <c r="AR609" s="339"/>
      <c r="AS609" s="339"/>
      <c r="AT609" s="339"/>
      <c r="AU609" s="339"/>
      <c r="AV609" s="339"/>
      <c r="AW609" s="339"/>
      <c r="AX609" s="339"/>
      <c r="AY609" s="339"/>
      <c r="AZ609" s="339"/>
      <c r="BA609" s="339"/>
      <c r="BB609" s="339"/>
      <c r="BC609" s="339"/>
      <c r="BD609" s="339"/>
      <c r="BE609" s="339"/>
      <c r="BF609" s="339"/>
      <c r="BG609" s="315">
        <f t="shared" si="231"/>
        <v>0</v>
      </c>
      <c r="BH609" s="346">
        <f t="shared" si="232"/>
        <v>0</v>
      </c>
      <c r="BI609" s="315">
        <f t="shared" si="233"/>
        <v>0</v>
      </c>
      <c r="BJ609" s="341"/>
      <c r="BK609" s="315">
        <f t="shared" si="234"/>
        <v>0</v>
      </c>
      <c r="BL609" s="315">
        <f t="shared" si="235"/>
        <v>0</v>
      </c>
      <c r="BM609" s="340"/>
      <c r="BN609" s="342"/>
      <c r="BO609" s="343"/>
      <c r="BP609" s="340"/>
      <c r="BQ609" s="344"/>
      <c r="BR609" s="315">
        <f t="shared" si="236"/>
        <v>0</v>
      </c>
      <c r="BS609" s="344"/>
      <c r="BT609" s="344"/>
      <c r="BU609" s="344"/>
      <c r="BV609" s="344"/>
      <c r="BW609" s="315">
        <f t="shared" si="237"/>
        <v>0</v>
      </c>
      <c r="BX609" s="322"/>
      <c r="BY609" s="316"/>
    </row>
    <row r="610" spans="1:77" x14ac:dyDescent="0.25">
      <c r="A610" s="326"/>
      <c r="B610" s="307" t="str">
        <f t="shared" si="219"/>
        <v/>
      </c>
      <c r="C610" s="327"/>
      <c r="D610" s="307" t="str">
        <f t="shared" si="220"/>
        <v/>
      </c>
      <c r="E610" s="328"/>
      <c r="F610" s="329"/>
      <c r="G610" s="330" t="s">
        <v>86</v>
      </c>
      <c r="H610" s="308">
        <f t="shared" si="221"/>
        <v>0</v>
      </c>
      <c r="I610" s="323"/>
      <c r="J610" s="323"/>
      <c r="K610" s="309">
        <f t="shared" si="222"/>
        <v>0</v>
      </c>
      <c r="L610" s="328"/>
      <c r="M610" s="328"/>
      <c r="N610" s="328"/>
      <c r="O610" s="328"/>
      <c r="P610" s="331"/>
      <c r="Q610" s="331"/>
      <c r="R610" s="332"/>
      <c r="S610" s="333"/>
      <c r="T610" s="332"/>
      <c r="U610" s="333"/>
      <c r="V610" s="332"/>
      <c r="W610" s="333"/>
      <c r="X610" s="332"/>
      <c r="Y610" s="333"/>
      <c r="Z610" s="309">
        <f t="shared" si="223"/>
        <v>0</v>
      </c>
      <c r="AA610" s="310">
        <f t="shared" si="224"/>
        <v>0</v>
      </c>
      <c r="AB610" s="334"/>
      <c r="AC610" s="311">
        <f t="shared" si="217"/>
        <v>0</v>
      </c>
      <c r="AD610" s="312">
        <f t="shared" si="225"/>
        <v>0</v>
      </c>
      <c r="AE610" s="335"/>
      <c r="AF610" s="312">
        <f t="shared" si="226"/>
        <v>0</v>
      </c>
      <c r="AG610" s="326"/>
      <c r="AH610" s="313">
        <f t="shared" si="227"/>
        <v>0</v>
      </c>
      <c r="AI610" s="336"/>
      <c r="AJ610" s="313">
        <f t="shared" si="228"/>
        <v>0</v>
      </c>
      <c r="AK610" s="326"/>
      <c r="AL610" s="313">
        <f t="shared" si="229"/>
        <v>0</v>
      </c>
      <c r="AM610" s="345"/>
      <c r="AN610" s="313">
        <f t="shared" si="218"/>
        <v>0</v>
      </c>
      <c r="AO610" s="314">
        <f t="shared" si="230"/>
        <v>0</v>
      </c>
      <c r="AP610" s="315">
        <f>IF(OR(AND(B610="GRUP_A1",IF(IFERROR(MATCH(CONCATENATE("I",Tabel!$N$4),inst_performance,0),0)&gt;0,0,1)),B610="Grup_A5",B610="Grup_B1"),0,(AD610+AF610)*0.1)</f>
        <v>0</v>
      </c>
      <c r="AQ610" s="337"/>
      <c r="AR610" s="339"/>
      <c r="AS610" s="339"/>
      <c r="AT610" s="339"/>
      <c r="AU610" s="339"/>
      <c r="AV610" s="339"/>
      <c r="AW610" s="339"/>
      <c r="AX610" s="339"/>
      <c r="AY610" s="339"/>
      <c r="AZ610" s="339"/>
      <c r="BA610" s="339"/>
      <c r="BB610" s="339"/>
      <c r="BC610" s="339"/>
      <c r="BD610" s="339"/>
      <c r="BE610" s="339"/>
      <c r="BF610" s="339"/>
      <c r="BG610" s="315">
        <f t="shared" si="231"/>
        <v>0</v>
      </c>
      <c r="BH610" s="346">
        <f t="shared" si="232"/>
        <v>0</v>
      </c>
      <c r="BI610" s="315">
        <f t="shared" si="233"/>
        <v>0</v>
      </c>
      <c r="BJ610" s="341"/>
      <c r="BK610" s="315">
        <f t="shared" si="234"/>
        <v>0</v>
      </c>
      <c r="BL610" s="315">
        <f t="shared" si="235"/>
        <v>0</v>
      </c>
      <c r="BM610" s="340"/>
      <c r="BN610" s="342"/>
      <c r="BO610" s="343"/>
      <c r="BP610" s="340"/>
      <c r="BQ610" s="344"/>
      <c r="BR610" s="315">
        <f t="shared" si="236"/>
        <v>0</v>
      </c>
      <c r="BS610" s="344"/>
      <c r="BT610" s="344"/>
      <c r="BU610" s="344"/>
      <c r="BV610" s="344"/>
      <c r="BW610" s="315">
        <f t="shared" si="237"/>
        <v>0</v>
      </c>
      <c r="BX610" s="322"/>
      <c r="BY610" s="316"/>
    </row>
    <row r="611" spans="1:77" x14ac:dyDescent="0.25">
      <c r="A611" s="326"/>
      <c r="B611" s="307" t="str">
        <f t="shared" si="219"/>
        <v/>
      </c>
      <c r="C611" s="327"/>
      <c r="D611" s="307" t="str">
        <f t="shared" si="220"/>
        <v/>
      </c>
      <c r="E611" s="328"/>
      <c r="F611" s="329"/>
      <c r="G611" s="330" t="s">
        <v>86</v>
      </c>
      <c r="H611" s="308">
        <f t="shared" si="221"/>
        <v>0</v>
      </c>
      <c r="I611" s="323"/>
      <c r="J611" s="323"/>
      <c r="K611" s="309">
        <f t="shared" si="222"/>
        <v>0</v>
      </c>
      <c r="L611" s="328"/>
      <c r="M611" s="328"/>
      <c r="N611" s="328"/>
      <c r="O611" s="328"/>
      <c r="P611" s="331"/>
      <c r="Q611" s="331"/>
      <c r="R611" s="332"/>
      <c r="S611" s="333"/>
      <c r="T611" s="332"/>
      <c r="U611" s="333"/>
      <c r="V611" s="332"/>
      <c r="W611" s="333"/>
      <c r="X611" s="332"/>
      <c r="Y611" s="333"/>
      <c r="Z611" s="309">
        <f t="shared" si="223"/>
        <v>0</v>
      </c>
      <c r="AA611" s="310">
        <f t="shared" si="224"/>
        <v>0</v>
      </c>
      <c r="AB611" s="334"/>
      <c r="AC611" s="311">
        <f t="shared" si="217"/>
        <v>0</v>
      </c>
      <c r="AD611" s="312">
        <f t="shared" si="225"/>
        <v>0</v>
      </c>
      <c r="AE611" s="335"/>
      <c r="AF611" s="312">
        <f t="shared" si="226"/>
        <v>0</v>
      </c>
      <c r="AG611" s="326"/>
      <c r="AH611" s="313">
        <f t="shared" si="227"/>
        <v>0</v>
      </c>
      <c r="AI611" s="336"/>
      <c r="AJ611" s="313">
        <f t="shared" si="228"/>
        <v>0</v>
      </c>
      <c r="AK611" s="326"/>
      <c r="AL611" s="313">
        <f t="shared" si="229"/>
        <v>0</v>
      </c>
      <c r="AM611" s="345"/>
      <c r="AN611" s="313">
        <f t="shared" si="218"/>
        <v>0</v>
      </c>
      <c r="AO611" s="314">
        <f t="shared" si="230"/>
        <v>0</v>
      </c>
      <c r="AP611" s="315">
        <f>IF(OR(AND(B611="GRUP_A1",IF(IFERROR(MATCH(CONCATENATE("I",Tabel!$N$4),inst_performance,0),0)&gt;0,0,1)),B611="Grup_A5",B611="Grup_B1"),0,(AD611+AF611)*0.1)</f>
        <v>0</v>
      </c>
      <c r="AQ611" s="337"/>
      <c r="AR611" s="339"/>
      <c r="AS611" s="339"/>
      <c r="AT611" s="339"/>
      <c r="AU611" s="339"/>
      <c r="AV611" s="339"/>
      <c r="AW611" s="339"/>
      <c r="AX611" s="339"/>
      <c r="AY611" s="339"/>
      <c r="AZ611" s="339"/>
      <c r="BA611" s="339"/>
      <c r="BB611" s="339"/>
      <c r="BC611" s="339"/>
      <c r="BD611" s="339"/>
      <c r="BE611" s="339"/>
      <c r="BF611" s="339"/>
      <c r="BG611" s="315">
        <f t="shared" si="231"/>
        <v>0</v>
      </c>
      <c r="BH611" s="346">
        <f t="shared" si="232"/>
        <v>0</v>
      </c>
      <c r="BI611" s="315">
        <f t="shared" si="233"/>
        <v>0</v>
      </c>
      <c r="BJ611" s="341"/>
      <c r="BK611" s="315">
        <f t="shared" si="234"/>
        <v>0</v>
      </c>
      <c r="BL611" s="315">
        <f t="shared" si="235"/>
        <v>0</v>
      </c>
      <c r="BM611" s="340"/>
      <c r="BN611" s="342"/>
      <c r="BO611" s="343"/>
      <c r="BP611" s="340"/>
      <c r="BQ611" s="344"/>
      <c r="BR611" s="315">
        <f t="shared" si="236"/>
        <v>0</v>
      </c>
      <c r="BS611" s="344"/>
      <c r="BT611" s="344"/>
      <c r="BU611" s="344"/>
      <c r="BV611" s="344"/>
      <c r="BW611" s="315">
        <f t="shared" si="237"/>
        <v>0</v>
      </c>
      <c r="BX611" s="322"/>
      <c r="BY611" s="316"/>
    </row>
    <row r="612" spans="1:77" x14ac:dyDescent="0.25">
      <c r="A612" s="326"/>
      <c r="B612" s="307" t="str">
        <f t="shared" si="219"/>
        <v/>
      </c>
      <c r="C612" s="327"/>
      <c r="D612" s="307" t="str">
        <f t="shared" si="220"/>
        <v/>
      </c>
      <c r="E612" s="328"/>
      <c r="F612" s="329"/>
      <c r="G612" s="330" t="s">
        <v>86</v>
      </c>
      <c r="H612" s="308">
        <f t="shared" si="221"/>
        <v>0</v>
      </c>
      <c r="I612" s="323"/>
      <c r="J612" s="323"/>
      <c r="K612" s="309">
        <f t="shared" si="222"/>
        <v>0</v>
      </c>
      <c r="L612" s="328"/>
      <c r="M612" s="328"/>
      <c r="N612" s="328"/>
      <c r="O612" s="328"/>
      <c r="P612" s="331"/>
      <c r="Q612" s="331"/>
      <c r="R612" s="332"/>
      <c r="S612" s="333"/>
      <c r="T612" s="332"/>
      <c r="U612" s="333"/>
      <c r="V612" s="332"/>
      <c r="W612" s="333"/>
      <c r="X612" s="332"/>
      <c r="Y612" s="333"/>
      <c r="Z612" s="309">
        <f t="shared" si="223"/>
        <v>0</v>
      </c>
      <c r="AA612" s="310">
        <f t="shared" si="224"/>
        <v>0</v>
      </c>
      <c r="AB612" s="334"/>
      <c r="AC612" s="311">
        <f t="shared" si="217"/>
        <v>0</v>
      </c>
      <c r="AD612" s="312">
        <f t="shared" si="225"/>
        <v>0</v>
      </c>
      <c r="AE612" s="335"/>
      <c r="AF612" s="312">
        <f t="shared" si="226"/>
        <v>0</v>
      </c>
      <c r="AG612" s="326"/>
      <c r="AH612" s="313">
        <f t="shared" si="227"/>
        <v>0</v>
      </c>
      <c r="AI612" s="336"/>
      <c r="AJ612" s="313">
        <f t="shared" si="228"/>
        <v>0</v>
      </c>
      <c r="AK612" s="326"/>
      <c r="AL612" s="313">
        <f t="shared" si="229"/>
        <v>0</v>
      </c>
      <c r="AM612" s="345"/>
      <c r="AN612" s="313">
        <f t="shared" si="218"/>
        <v>0</v>
      </c>
      <c r="AO612" s="314">
        <f t="shared" si="230"/>
        <v>0</v>
      </c>
      <c r="AP612" s="315">
        <f>IF(OR(AND(B612="GRUP_A1",IF(IFERROR(MATCH(CONCATENATE("I",Tabel!$N$4),inst_performance,0),0)&gt;0,0,1)),B612="Grup_A5",B612="Grup_B1"),0,(AD612+AF612)*0.1)</f>
        <v>0</v>
      </c>
      <c r="AQ612" s="337"/>
      <c r="AR612" s="339"/>
      <c r="AS612" s="339"/>
      <c r="AT612" s="339"/>
      <c r="AU612" s="339"/>
      <c r="AV612" s="339"/>
      <c r="AW612" s="339"/>
      <c r="AX612" s="339"/>
      <c r="AY612" s="339"/>
      <c r="AZ612" s="339"/>
      <c r="BA612" s="339"/>
      <c r="BB612" s="339"/>
      <c r="BC612" s="339"/>
      <c r="BD612" s="339"/>
      <c r="BE612" s="339"/>
      <c r="BF612" s="339"/>
      <c r="BG612" s="315">
        <f t="shared" si="231"/>
        <v>0</v>
      </c>
      <c r="BH612" s="346">
        <f t="shared" si="232"/>
        <v>0</v>
      </c>
      <c r="BI612" s="315">
        <f t="shared" si="233"/>
        <v>0</v>
      </c>
      <c r="BJ612" s="341"/>
      <c r="BK612" s="315">
        <f t="shared" si="234"/>
        <v>0</v>
      </c>
      <c r="BL612" s="315">
        <f t="shared" si="235"/>
        <v>0</v>
      </c>
      <c r="BM612" s="340"/>
      <c r="BN612" s="342"/>
      <c r="BO612" s="343"/>
      <c r="BP612" s="340"/>
      <c r="BQ612" s="344"/>
      <c r="BR612" s="315">
        <f t="shared" si="236"/>
        <v>0</v>
      </c>
      <c r="BS612" s="344"/>
      <c r="BT612" s="344"/>
      <c r="BU612" s="344"/>
      <c r="BV612" s="344"/>
      <c r="BW612" s="315">
        <f t="shared" si="237"/>
        <v>0</v>
      </c>
      <c r="BX612" s="322"/>
      <c r="BY612" s="316"/>
    </row>
    <row r="613" spans="1:77" x14ac:dyDescent="0.25">
      <c r="A613" s="326"/>
      <c r="B613" s="307" t="str">
        <f t="shared" si="219"/>
        <v/>
      </c>
      <c r="C613" s="327"/>
      <c r="D613" s="307" t="str">
        <f t="shared" si="220"/>
        <v/>
      </c>
      <c r="E613" s="328"/>
      <c r="F613" s="329"/>
      <c r="G613" s="330" t="s">
        <v>86</v>
      </c>
      <c r="H613" s="308">
        <f t="shared" si="221"/>
        <v>0</v>
      </c>
      <c r="I613" s="323"/>
      <c r="J613" s="323"/>
      <c r="K613" s="309">
        <f t="shared" si="222"/>
        <v>0</v>
      </c>
      <c r="L613" s="328"/>
      <c r="M613" s="328"/>
      <c r="N613" s="328"/>
      <c r="O613" s="328"/>
      <c r="P613" s="331"/>
      <c r="Q613" s="331"/>
      <c r="R613" s="332"/>
      <c r="S613" s="333"/>
      <c r="T613" s="332"/>
      <c r="U613" s="333"/>
      <c r="V613" s="332"/>
      <c r="W613" s="333"/>
      <c r="X613" s="332"/>
      <c r="Y613" s="333"/>
      <c r="Z613" s="309">
        <f t="shared" si="223"/>
        <v>0</v>
      </c>
      <c r="AA613" s="310">
        <f t="shared" si="224"/>
        <v>0</v>
      </c>
      <c r="AB613" s="334"/>
      <c r="AC613" s="311">
        <f t="shared" si="217"/>
        <v>0</v>
      </c>
      <c r="AD613" s="312">
        <f t="shared" si="225"/>
        <v>0</v>
      </c>
      <c r="AE613" s="335"/>
      <c r="AF613" s="312">
        <f t="shared" si="226"/>
        <v>0</v>
      </c>
      <c r="AG613" s="326"/>
      <c r="AH613" s="313">
        <f t="shared" si="227"/>
        <v>0</v>
      </c>
      <c r="AI613" s="336"/>
      <c r="AJ613" s="313">
        <f t="shared" si="228"/>
        <v>0</v>
      </c>
      <c r="AK613" s="326"/>
      <c r="AL613" s="313">
        <f t="shared" si="229"/>
        <v>0</v>
      </c>
      <c r="AM613" s="345"/>
      <c r="AN613" s="313">
        <f t="shared" si="218"/>
        <v>0</v>
      </c>
      <c r="AO613" s="314">
        <f t="shared" si="230"/>
        <v>0</v>
      </c>
      <c r="AP613" s="315">
        <f>IF(OR(AND(B613="GRUP_A1",IF(IFERROR(MATCH(CONCATENATE("I",Tabel!$N$4),inst_performance,0),0)&gt;0,0,1)),B613="Grup_A5",B613="Grup_B1"),0,(AD613+AF613)*0.1)</f>
        <v>0</v>
      </c>
      <c r="AQ613" s="337"/>
      <c r="AR613" s="339"/>
      <c r="AS613" s="339"/>
      <c r="AT613" s="339"/>
      <c r="AU613" s="339"/>
      <c r="AV613" s="339"/>
      <c r="AW613" s="339"/>
      <c r="AX613" s="339"/>
      <c r="AY613" s="339"/>
      <c r="AZ613" s="339"/>
      <c r="BA613" s="339"/>
      <c r="BB613" s="339"/>
      <c r="BC613" s="339"/>
      <c r="BD613" s="339"/>
      <c r="BE613" s="339"/>
      <c r="BF613" s="339"/>
      <c r="BG613" s="315">
        <f t="shared" si="231"/>
        <v>0</v>
      </c>
      <c r="BH613" s="346">
        <f t="shared" si="232"/>
        <v>0</v>
      </c>
      <c r="BI613" s="315">
        <f t="shared" si="233"/>
        <v>0</v>
      </c>
      <c r="BJ613" s="341"/>
      <c r="BK613" s="315">
        <f t="shared" si="234"/>
        <v>0</v>
      </c>
      <c r="BL613" s="315">
        <f t="shared" si="235"/>
        <v>0</v>
      </c>
      <c r="BM613" s="340"/>
      <c r="BN613" s="342"/>
      <c r="BO613" s="343"/>
      <c r="BP613" s="340"/>
      <c r="BQ613" s="344"/>
      <c r="BR613" s="315">
        <f t="shared" si="236"/>
        <v>0</v>
      </c>
      <c r="BS613" s="344"/>
      <c r="BT613" s="344"/>
      <c r="BU613" s="344"/>
      <c r="BV613" s="344"/>
      <c r="BW613" s="315">
        <f t="shared" si="237"/>
        <v>0</v>
      </c>
      <c r="BX613" s="322"/>
      <c r="BY613" s="316"/>
    </row>
    <row r="614" spans="1:77" x14ac:dyDescent="0.25">
      <c r="A614" s="326"/>
      <c r="B614" s="307" t="str">
        <f t="shared" si="219"/>
        <v/>
      </c>
      <c r="C614" s="327"/>
      <c r="D614" s="307" t="str">
        <f t="shared" si="220"/>
        <v/>
      </c>
      <c r="E614" s="328"/>
      <c r="F614" s="329"/>
      <c r="G614" s="330" t="s">
        <v>86</v>
      </c>
      <c r="H614" s="308">
        <f t="shared" si="221"/>
        <v>0</v>
      </c>
      <c r="I614" s="323"/>
      <c r="J614" s="323"/>
      <c r="K614" s="309">
        <f t="shared" si="222"/>
        <v>0</v>
      </c>
      <c r="L614" s="328"/>
      <c r="M614" s="328"/>
      <c r="N614" s="328"/>
      <c r="O614" s="328"/>
      <c r="P614" s="331"/>
      <c r="Q614" s="331"/>
      <c r="R614" s="332"/>
      <c r="S614" s="333"/>
      <c r="T614" s="332"/>
      <c r="U614" s="333"/>
      <c r="V614" s="332"/>
      <c r="W614" s="333"/>
      <c r="X614" s="332"/>
      <c r="Y614" s="333"/>
      <c r="Z614" s="309">
        <f t="shared" si="223"/>
        <v>0</v>
      </c>
      <c r="AA614" s="310">
        <f t="shared" si="224"/>
        <v>0</v>
      </c>
      <c r="AB614" s="334"/>
      <c r="AC614" s="311">
        <f t="shared" si="217"/>
        <v>0</v>
      </c>
      <c r="AD614" s="312">
        <f t="shared" si="225"/>
        <v>0</v>
      </c>
      <c r="AE614" s="335"/>
      <c r="AF614" s="312">
        <f t="shared" si="226"/>
        <v>0</v>
      </c>
      <c r="AG614" s="326"/>
      <c r="AH614" s="313">
        <f t="shared" si="227"/>
        <v>0</v>
      </c>
      <c r="AI614" s="336"/>
      <c r="AJ614" s="313">
        <f t="shared" si="228"/>
        <v>0</v>
      </c>
      <c r="AK614" s="326"/>
      <c r="AL614" s="313">
        <f t="shared" si="229"/>
        <v>0</v>
      </c>
      <c r="AM614" s="345"/>
      <c r="AN614" s="313">
        <f t="shared" si="218"/>
        <v>0</v>
      </c>
      <c r="AO614" s="314">
        <f t="shared" si="230"/>
        <v>0</v>
      </c>
      <c r="AP614" s="315">
        <f>IF(OR(AND(B614="GRUP_A1",IF(IFERROR(MATCH(CONCATENATE("I",Tabel!$N$4),inst_performance,0),0)&gt;0,0,1)),B614="Grup_A5",B614="Grup_B1"),0,(AD614+AF614)*0.1)</f>
        <v>0</v>
      </c>
      <c r="AQ614" s="337"/>
      <c r="AR614" s="339"/>
      <c r="AS614" s="339"/>
      <c r="AT614" s="339"/>
      <c r="AU614" s="339"/>
      <c r="AV614" s="339"/>
      <c r="AW614" s="339"/>
      <c r="AX614" s="339"/>
      <c r="AY614" s="339"/>
      <c r="AZ614" s="339"/>
      <c r="BA614" s="339"/>
      <c r="BB614" s="339"/>
      <c r="BC614" s="339"/>
      <c r="BD614" s="339"/>
      <c r="BE614" s="339"/>
      <c r="BF614" s="339"/>
      <c r="BG614" s="315">
        <f t="shared" si="231"/>
        <v>0</v>
      </c>
      <c r="BH614" s="346">
        <f t="shared" si="232"/>
        <v>0</v>
      </c>
      <c r="BI614" s="315">
        <f t="shared" si="233"/>
        <v>0</v>
      </c>
      <c r="BJ614" s="341"/>
      <c r="BK614" s="315">
        <f t="shared" si="234"/>
        <v>0</v>
      </c>
      <c r="BL614" s="315">
        <f t="shared" si="235"/>
        <v>0</v>
      </c>
      <c r="BM614" s="340"/>
      <c r="BN614" s="342"/>
      <c r="BO614" s="343"/>
      <c r="BP614" s="340"/>
      <c r="BQ614" s="344"/>
      <c r="BR614" s="315">
        <f t="shared" si="236"/>
        <v>0</v>
      </c>
      <c r="BS614" s="344"/>
      <c r="BT614" s="344"/>
      <c r="BU614" s="344"/>
      <c r="BV614" s="344"/>
      <c r="BW614" s="315">
        <f t="shared" si="237"/>
        <v>0</v>
      </c>
      <c r="BX614" s="322"/>
      <c r="BY614" s="316"/>
    </row>
    <row r="615" spans="1:77" x14ac:dyDescent="0.25">
      <c r="A615" s="326"/>
      <c r="B615" s="307" t="str">
        <f t="shared" si="219"/>
        <v/>
      </c>
      <c r="C615" s="327"/>
      <c r="D615" s="307" t="str">
        <f t="shared" si="220"/>
        <v/>
      </c>
      <c r="E615" s="328"/>
      <c r="F615" s="329"/>
      <c r="G615" s="330" t="s">
        <v>86</v>
      </c>
      <c r="H615" s="308">
        <f t="shared" si="221"/>
        <v>0</v>
      </c>
      <c r="I615" s="323"/>
      <c r="J615" s="323"/>
      <c r="K615" s="309">
        <f t="shared" si="222"/>
        <v>0</v>
      </c>
      <c r="L615" s="328"/>
      <c r="M615" s="328"/>
      <c r="N615" s="328"/>
      <c r="O615" s="328"/>
      <c r="P615" s="331"/>
      <c r="Q615" s="331"/>
      <c r="R615" s="332"/>
      <c r="S615" s="333"/>
      <c r="T615" s="332"/>
      <c r="U615" s="333"/>
      <c r="V615" s="332"/>
      <c r="W615" s="333"/>
      <c r="X615" s="332"/>
      <c r="Y615" s="333"/>
      <c r="Z615" s="309">
        <f t="shared" si="223"/>
        <v>0</v>
      </c>
      <c r="AA615" s="310">
        <f t="shared" si="224"/>
        <v>0</v>
      </c>
      <c r="AB615" s="334"/>
      <c r="AC615" s="311">
        <f t="shared" si="217"/>
        <v>0</v>
      </c>
      <c r="AD615" s="312">
        <f t="shared" si="225"/>
        <v>0</v>
      </c>
      <c r="AE615" s="335"/>
      <c r="AF615" s="312">
        <f t="shared" si="226"/>
        <v>0</v>
      </c>
      <c r="AG615" s="326"/>
      <c r="AH615" s="313">
        <f t="shared" si="227"/>
        <v>0</v>
      </c>
      <c r="AI615" s="336"/>
      <c r="AJ615" s="313">
        <f t="shared" si="228"/>
        <v>0</v>
      </c>
      <c r="AK615" s="326"/>
      <c r="AL615" s="313">
        <f t="shared" si="229"/>
        <v>0</v>
      </c>
      <c r="AM615" s="345"/>
      <c r="AN615" s="313">
        <f t="shared" si="218"/>
        <v>0</v>
      </c>
      <c r="AO615" s="314">
        <f t="shared" si="230"/>
        <v>0</v>
      </c>
      <c r="AP615" s="315">
        <f>IF(OR(AND(B615="GRUP_A1",IF(IFERROR(MATCH(CONCATENATE("I",Tabel!$N$4),inst_performance,0),0)&gt;0,0,1)),B615="Grup_A5",B615="Grup_B1"),0,(AD615+AF615)*0.1)</f>
        <v>0</v>
      </c>
      <c r="AQ615" s="337"/>
      <c r="AR615" s="339"/>
      <c r="AS615" s="339"/>
      <c r="AT615" s="339"/>
      <c r="AU615" s="339"/>
      <c r="AV615" s="339"/>
      <c r="AW615" s="339"/>
      <c r="AX615" s="339"/>
      <c r="AY615" s="339"/>
      <c r="AZ615" s="339"/>
      <c r="BA615" s="339"/>
      <c r="BB615" s="339"/>
      <c r="BC615" s="339"/>
      <c r="BD615" s="339"/>
      <c r="BE615" s="339"/>
      <c r="BF615" s="339"/>
      <c r="BG615" s="315">
        <f t="shared" si="231"/>
        <v>0</v>
      </c>
      <c r="BH615" s="346">
        <f t="shared" si="232"/>
        <v>0</v>
      </c>
      <c r="BI615" s="315">
        <f t="shared" si="233"/>
        <v>0</v>
      </c>
      <c r="BJ615" s="341"/>
      <c r="BK615" s="315">
        <f t="shared" si="234"/>
        <v>0</v>
      </c>
      <c r="BL615" s="315">
        <f t="shared" si="235"/>
        <v>0</v>
      </c>
      <c r="BM615" s="340"/>
      <c r="BN615" s="342"/>
      <c r="BO615" s="343"/>
      <c r="BP615" s="340"/>
      <c r="BQ615" s="344"/>
      <c r="BR615" s="315">
        <f t="shared" si="236"/>
        <v>0</v>
      </c>
      <c r="BS615" s="344"/>
      <c r="BT615" s="344"/>
      <c r="BU615" s="344"/>
      <c r="BV615" s="344"/>
      <c r="BW615" s="315">
        <f t="shared" si="237"/>
        <v>0</v>
      </c>
      <c r="BX615" s="322"/>
      <c r="BY615" s="316"/>
    </row>
    <row r="616" spans="1:77" x14ac:dyDescent="0.25">
      <c r="A616" s="326"/>
      <c r="B616" s="307" t="str">
        <f t="shared" si="219"/>
        <v/>
      </c>
      <c r="C616" s="327"/>
      <c r="D616" s="307" t="str">
        <f t="shared" si="220"/>
        <v/>
      </c>
      <c r="E616" s="328"/>
      <c r="F616" s="329"/>
      <c r="G616" s="330" t="s">
        <v>86</v>
      </c>
      <c r="H616" s="308">
        <f t="shared" si="221"/>
        <v>0</v>
      </c>
      <c r="I616" s="323"/>
      <c r="J616" s="323"/>
      <c r="K616" s="309">
        <f t="shared" si="222"/>
        <v>0</v>
      </c>
      <c r="L616" s="328"/>
      <c r="M616" s="328"/>
      <c r="N616" s="328"/>
      <c r="O616" s="328"/>
      <c r="P616" s="331"/>
      <c r="Q616" s="331"/>
      <c r="R616" s="332"/>
      <c r="S616" s="333"/>
      <c r="T616" s="332"/>
      <c r="U616" s="333"/>
      <c r="V616" s="332"/>
      <c r="W616" s="333"/>
      <c r="X616" s="332"/>
      <c r="Y616" s="333"/>
      <c r="Z616" s="309">
        <f t="shared" si="223"/>
        <v>0</v>
      </c>
      <c r="AA616" s="310">
        <f t="shared" si="224"/>
        <v>0</v>
      </c>
      <c r="AB616" s="334"/>
      <c r="AC616" s="311">
        <f t="shared" si="217"/>
        <v>0</v>
      </c>
      <c r="AD616" s="312">
        <f t="shared" si="225"/>
        <v>0</v>
      </c>
      <c r="AE616" s="335"/>
      <c r="AF616" s="312">
        <f t="shared" si="226"/>
        <v>0</v>
      </c>
      <c r="AG616" s="326"/>
      <c r="AH616" s="313">
        <f t="shared" si="227"/>
        <v>0</v>
      </c>
      <c r="AI616" s="336"/>
      <c r="AJ616" s="313">
        <f t="shared" si="228"/>
        <v>0</v>
      </c>
      <c r="AK616" s="326"/>
      <c r="AL616" s="313">
        <f t="shared" si="229"/>
        <v>0</v>
      </c>
      <c r="AM616" s="345"/>
      <c r="AN616" s="313">
        <f t="shared" si="218"/>
        <v>0</v>
      </c>
      <c r="AO616" s="314">
        <f t="shared" si="230"/>
        <v>0</v>
      </c>
      <c r="AP616" s="315">
        <f>IF(OR(AND(B616="GRUP_A1",IF(IFERROR(MATCH(CONCATENATE("I",Tabel!$N$4),inst_performance,0),0)&gt;0,0,1)),B616="Grup_A5",B616="Grup_B1"),0,(AD616+AF616)*0.1)</f>
        <v>0</v>
      </c>
      <c r="AQ616" s="337"/>
      <c r="AR616" s="339"/>
      <c r="AS616" s="339"/>
      <c r="AT616" s="339"/>
      <c r="AU616" s="339"/>
      <c r="AV616" s="339"/>
      <c r="AW616" s="339"/>
      <c r="AX616" s="339"/>
      <c r="AY616" s="339"/>
      <c r="AZ616" s="339"/>
      <c r="BA616" s="339"/>
      <c r="BB616" s="339"/>
      <c r="BC616" s="339"/>
      <c r="BD616" s="339"/>
      <c r="BE616" s="339"/>
      <c r="BF616" s="339"/>
      <c r="BG616" s="315">
        <f t="shared" si="231"/>
        <v>0</v>
      </c>
      <c r="BH616" s="346">
        <f t="shared" si="232"/>
        <v>0</v>
      </c>
      <c r="BI616" s="315">
        <f t="shared" si="233"/>
        <v>0</v>
      </c>
      <c r="BJ616" s="341"/>
      <c r="BK616" s="315">
        <f t="shared" si="234"/>
        <v>0</v>
      </c>
      <c r="BL616" s="315">
        <f t="shared" si="235"/>
        <v>0</v>
      </c>
      <c r="BM616" s="340"/>
      <c r="BN616" s="342"/>
      <c r="BO616" s="343"/>
      <c r="BP616" s="340"/>
      <c r="BQ616" s="344"/>
      <c r="BR616" s="315">
        <f t="shared" si="236"/>
        <v>0</v>
      </c>
      <c r="BS616" s="344"/>
      <c r="BT616" s="344"/>
      <c r="BU616" s="344"/>
      <c r="BV616" s="344"/>
      <c r="BW616" s="315">
        <f t="shared" si="237"/>
        <v>0</v>
      </c>
      <c r="BX616" s="322"/>
      <c r="BY616" s="316"/>
    </row>
    <row r="617" spans="1:77" x14ac:dyDescent="0.25">
      <c r="A617" s="326"/>
      <c r="B617" s="307" t="str">
        <f t="shared" si="219"/>
        <v/>
      </c>
      <c r="C617" s="327"/>
      <c r="D617" s="307" t="str">
        <f t="shared" si="220"/>
        <v/>
      </c>
      <c r="E617" s="328"/>
      <c r="F617" s="329"/>
      <c r="G617" s="330" t="s">
        <v>86</v>
      </c>
      <c r="H617" s="308">
        <f t="shared" si="221"/>
        <v>0</v>
      </c>
      <c r="I617" s="323"/>
      <c r="J617" s="323"/>
      <c r="K617" s="309">
        <f t="shared" si="222"/>
        <v>0</v>
      </c>
      <c r="L617" s="328"/>
      <c r="M617" s="328"/>
      <c r="N617" s="328"/>
      <c r="O617" s="328"/>
      <c r="P617" s="331"/>
      <c r="Q617" s="331"/>
      <c r="R617" s="332"/>
      <c r="S617" s="333"/>
      <c r="T617" s="332"/>
      <c r="U617" s="333"/>
      <c r="V617" s="332"/>
      <c r="W617" s="333"/>
      <c r="X617" s="332"/>
      <c r="Y617" s="333"/>
      <c r="Z617" s="309">
        <f t="shared" si="223"/>
        <v>0</v>
      </c>
      <c r="AA617" s="310">
        <f t="shared" si="224"/>
        <v>0</v>
      </c>
      <c r="AB617" s="334"/>
      <c r="AC617" s="311">
        <f t="shared" si="217"/>
        <v>0</v>
      </c>
      <c r="AD617" s="312">
        <f t="shared" si="225"/>
        <v>0</v>
      </c>
      <c r="AE617" s="335"/>
      <c r="AF617" s="312">
        <f t="shared" si="226"/>
        <v>0</v>
      </c>
      <c r="AG617" s="326"/>
      <c r="AH617" s="313">
        <f t="shared" si="227"/>
        <v>0</v>
      </c>
      <c r="AI617" s="336"/>
      <c r="AJ617" s="313">
        <f t="shared" si="228"/>
        <v>0</v>
      </c>
      <c r="AK617" s="326"/>
      <c r="AL617" s="313">
        <f t="shared" si="229"/>
        <v>0</v>
      </c>
      <c r="AM617" s="345"/>
      <c r="AN617" s="313">
        <f t="shared" si="218"/>
        <v>0</v>
      </c>
      <c r="AO617" s="314">
        <f t="shared" si="230"/>
        <v>0</v>
      </c>
      <c r="AP617" s="315">
        <f>IF(OR(AND(B617="GRUP_A1",IF(IFERROR(MATCH(CONCATENATE("I",Tabel!$N$4),inst_performance,0),0)&gt;0,0,1)),B617="Grup_A5",B617="Grup_B1"),0,(AD617+AF617)*0.1)</f>
        <v>0</v>
      </c>
      <c r="AQ617" s="337"/>
      <c r="AR617" s="339"/>
      <c r="AS617" s="339"/>
      <c r="AT617" s="339"/>
      <c r="AU617" s="339"/>
      <c r="AV617" s="339"/>
      <c r="AW617" s="339"/>
      <c r="AX617" s="339"/>
      <c r="AY617" s="339"/>
      <c r="AZ617" s="339"/>
      <c r="BA617" s="339"/>
      <c r="BB617" s="339"/>
      <c r="BC617" s="339"/>
      <c r="BD617" s="339"/>
      <c r="BE617" s="339"/>
      <c r="BF617" s="339"/>
      <c r="BG617" s="315">
        <f t="shared" si="231"/>
        <v>0</v>
      </c>
      <c r="BH617" s="346">
        <f t="shared" si="232"/>
        <v>0</v>
      </c>
      <c r="BI617" s="315">
        <f t="shared" si="233"/>
        <v>0</v>
      </c>
      <c r="BJ617" s="341"/>
      <c r="BK617" s="315">
        <f t="shared" si="234"/>
        <v>0</v>
      </c>
      <c r="BL617" s="315">
        <f t="shared" si="235"/>
        <v>0</v>
      </c>
      <c r="BM617" s="340"/>
      <c r="BN617" s="342"/>
      <c r="BO617" s="343"/>
      <c r="BP617" s="340"/>
      <c r="BQ617" s="344"/>
      <c r="BR617" s="315">
        <f t="shared" si="236"/>
        <v>0</v>
      </c>
      <c r="BS617" s="344"/>
      <c r="BT617" s="344"/>
      <c r="BU617" s="344"/>
      <c r="BV617" s="344"/>
      <c r="BW617" s="315">
        <f t="shared" si="237"/>
        <v>0</v>
      </c>
      <c r="BX617" s="322"/>
      <c r="BY617" s="316"/>
    </row>
    <row r="618" spans="1:77" x14ac:dyDescent="0.25">
      <c r="A618" s="326"/>
      <c r="B618" s="307" t="str">
        <f t="shared" si="219"/>
        <v/>
      </c>
      <c r="C618" s="327"/>
      <c r="D618" s="307" t="str">
        <f t="shared" si="220"/>
        <v/>
      </c>
      <c r="E618" s="328"/>
      <c r="F618" s="329"/>
      <c r="G618" s="330" t="s">
        <v>86</v>
      </c>
      <c r="H618" s="308">
        <f t="shared" si="221"/>
        <v>0</v>
      </c>
      <c r="I618" s="323"/>
      <c r="J618" s="323"/>
      <c r="K618" s="309">
        <f t="shared" si="222"/>
        <v>0</v>
      </c>
      <c r="L618" s="328"/>
      <c r="M618" s="328"/>
      <c r="N618" s="328"/>
      <c r="O618" s="328"/>
      <c r="P618" s="331"/>
      <c r="Q618" s="331"/>
      <c r="R618" s="332"/>
      <c r="S618" s="333"/>
      <c r="T618" s="332"/>
      <c r="U618" s="333"/>
      <c r="V618" s="332"/>
      <c r="W618" s="333"/>
      <c r="X618" s="332"/>
      <c r="Y618" s="333"/>
      <c r="Z618" s="309">
        <f t="shared" si="223"/>
        <v>0</v>
      </c>
      <c r="AA618" s="310">
        <f t="shared" si="224"/>
        <v>0</v>
      </c>
      <c r="AB618" s="334"/>
      <c r="AC618" s="311">
        <f t="shared" si="217"/>
        <v>0</v>
      </c>
      <c r="AD618" s="312">
        <f t="shared" si="225"/>
        <v>0</v>
      </c>
      <c r="AE618" s="335"/>
      <c r="AF618" s="312">
        <f t="shared" si="226"/>
        <v>0</v>
      </c>
      <c r="AG618" s="326"/>
      <c r="AH618" s="313">
        <f t="shared" si="227"/>
        <v>0</v>
      </c>
      <c r="AI618" s="336"/>
      <c r="AJ618" s="313">
        <f t="shared" si="228"/>
        <v>0</v>
      </c>
      <c r="AK618" s="326"/>
      <c r="AL618" s="313">
        <f t="shared" si="229"/>
        <v>0</v>
      </c>
      <c r="AM618" s="345"/>
      <c r="AN618" s="313">
        <f t="shared" si="218"/>
        <v>0</v>
      </c>
      <c r="AO618" s="314">
        <f t="shared" si="230"/>
        <v>0</v>
      </c>
      <c r="AP618" s="315">
        <f>IF(OR(AND(B618="GRUP_A1",IF(IFERROR(MATCH(CONCATENATE("I",Tabel!$N$4),inst_performance,0),0)&gt;0,0,1)),B618="Grup_A5",B618="Grup_B1"),0,(AD618+AF618)*0.1)</f>
        <v>0</v>
      </c>
      <c r="AQ618" s="337"/>
      <c r="AR618" s="339"/>
      <c r="AS618" s="339"/>
      <c r="AT618" s="339"/>
      <c r="AU618" s="339"/>
      <c r="AV618" s="339"/>
      <c r="AW618" s="339"/>
      <c r="AX618" s="339"/>
      <c r="AY618" s="339"/>
      <c r="AZ618" s="339"/>
      <c r="BA618" s="339"/>
      <c r="BB618" s="339"/>
      <c r="BC618" s="339"/>
      <c r="BD618" s="339"/>
      <c r="BE618" s="339"/>
      <c r="BF618" s="339"/>
      <c r="BG618" s="315">
        <f t="shared" si="231"/>
        <v>0</v>
      </c>
      <c r="BH618" s="346">
        <f t="shared" si="232"/>
        <v>0</v>
      </c>
      <c r="BI618" s="315">
        <f t="shared" si="233"/>
        <v>0</v>
      </c>
      <c r="BJ618" s="341"/>
      <c r="BK618" s="315">
        <f t="shared" si="234"/>
        <v>0</v>
      </c>
      <c r="BL618" s="315">
        <f t="shared" si="235"/>
        <v>0</v>
      </c>
      <c r="BM618" s="340"/>
      <c r="BN618" s="342"/>
      <c r="BO618" s="343"/>
      <c r="BP618" s="340"/>
      <c r="BQ618" s="344"/>
      <c r="BR618" s="315">
        <f t="shared" si="236"/>
        <v>0</v>
      </c>
      <c r="BS618" s="344"/>
      <c r="BT618" s="344"/>
      <c r="BU618" s="344"/>
      <c r="BV618" s="344"/>
      <c r="BW618" s="315">
        <f t="shared" si="237"/>
        <v>0</v>
      </c>
      <c r="BX618" s="322"/>
      <c r="BY618" s="316"/>
    </row>
    <row r="619" spans="1:77" x14ac:dyDescent="0.25">
      <c r="A619" s="326"/>
      <c r="B619" s="307" t="str">
        <f t="shared" si="219"/>
        <v/>
      </c>
      <c r="C619" s="327"/>
      <c r="D619" s="307" t="str">
        <f t="shared" si="220"/>
        <v/>
      </c>
      <c r="E619" s="328"/>
      <c r="F619" s="329"/>
      <c r="G619" s="330" t="s">
        <v>86</v>
      </c>
      <c r="H619" s="308">
        <f t="shared" si="221"/>
        <v>0</v>
      </c>
      <c r="I619" s="323"/>
      <c r="J619" s="323"/>
      <c r="K619" s="309">
        <f t="shared" si="222"/>
        <v>0</v>
      </c>
      <c r="L619" s="328"/>
      <c r="M619" s="328"/>
      <c r="N619" s="328"/>
      <c r="O619" s="328"/>
      <c r="P619" s="331"/>
      <c r="Q619" s="331"/>
      <c r="R619" s="332"/>
      <c r="S619" s="333"/>
      <c r="T619" s="332"/>
      <c r="U619" s="333"/>
      <c r="V619" s="332"/>
      <c r="W619" s="333"/>
      <c r="X619" s="332"/>
      <c r="Y619" s="333"/>
      <c r="Z619" s="309">
        <f t="shared" si="223"/>
        <v>0</v>
      </c>
      <c r="AA619" s="310">
        <f t="shared" si="224"/>
        <v>0</v>
      </c>
      <c r="AB619" s="334"/>
      <c r="AC619" s="311">
        <f t="shared" si="217"/>
        <v>0</v>
      </c>
      <c r="AD619" s="312">
        <f t="shared" si="225"/>
        <v>0</v>
      </c>
      <c r="AE619" s="335"/>
      <c r="AF619" s="312">
        <f t="shared" si="226"/>
        <v>0</v>
      </c>
      <c r="AG619" s="326"/>
      <c r="AH619" s="313">
        <f t="shared" si="227"/>
        <v>0</v>
      </c>
      <c r="AI619" s="336"/>
      <c r="AJ619" s="313">
        <f t="shared" si="228"/>
        <v>0</v>
      </c>
      <c r="AK619" s="326"/>
      <c r="AL619" s="313">
        <f t="shared" si="229"/>
        <v>0</v>
      </c>
      <c r="AM619" s="345"/>
      <c r="AN619" s="313">
        <f t="shared" si="218"/>
        <v>0</v>
      </c>
      <c r="AO619" s="314">
        <f t="shared" si="230"/>
        <v>0</v>
      </c>
      <c r="AP619" s="315">
        <f>IF(OR(AND(B619="GRUP_A1",IF(IFERROR(MATCH(CONCATENATE("I",Tabel!$N$4),inst_performance,0),0)&gt;0,0,1)),B619="Grup_A5",B619="Grup_B1"),0,(AD619+AF619)*0.1)</f>
        <v>0</v>
      </c>
      <c r="AQ619" s="337"/>
      <c r="AR619" s="339"/>
      <c r="AS619" s="339"/>
      <c r="AT619" s="339"/>
      <c r="AU619" s="339"/>
      <c r="AV619" s="339"/>
      <c r="AW619" s="339"/>
      <c r="AX619" s="339"/>
      <c r="AY619" s="339"/>
      <c r="AZ619" s="339"/>
      <c r="BA619" s="339"/>
      <c r="BB619" s="339"/>
      <c r="BC619" s="339"/>
      <c r="BD619" s="339"/>
      <c r="BE619" s="339"/>
      <c r="BF619" s="339"/>
      <c r="BG619" s="315">
        <f t="shared" si="231"/>
        <v>0</v>
      </c>
      <c r="BH619" s="346">
        <f t="shared" si="232"/>
        <v>0</v>
      </c>
      <c r="BI619" s="315">
        <f t="shared" si="233"/>
        <v>0</v>
      </c>
      <c r="BJ619" s="341"/>
      <c r="BK619" s="315">
        <f t="shared" si="234"/>
        <v>0</v>
      </c>
      <c r="BL619" s="315">
        <f t="shared" si="235"/>
        <v>0</v>
      </c>
      <c r="BM619" s="340"/>
      <c r="BN619" s="342"/>
      <c r="BO619" s="343"/>
      <c r="BP619" s="340"/>
      <c r="BQ619" s="344"/>
      <c r="BR619" s="315">
        <f t="shared" si="236"/>
        <v>0</v>
      </c>
      <c r="BS619" s="344"/>
      <c r="BT619" s="344"/>
      <c r="BU619" s="344"/>
      <c r="BV619" s="344"/>
      <c r="BW619" s="315">
        <f t="shared" si="237"/>
        <v>0</v>
      </c>
      <c r="BX619" s="322"/>
      <c r="BY619" s="316"/>
    </row>
    <row r="620" spans="1:77" x14ac:dyDescent="0.25">
      <c r="A620" s="326"/>
      <c r="B620" s="307" t="str">
        <f t="shared" si="219"/>
        <v/>
      </c>
      <c r="C620" s="327"/>
      <c r="D620" s="307" t="str">
        <f t="shared" si="220"/>
        <v/>
      </c>
      <c r="E620" s="328"/>
      <c r="F620" s="329"/>
      <c r="G620" s="330" t="s">
        <v>86</v>
      </c>
      <c r="H620" s="308">
        <f t="shared" si="221"/>
        <v>0</v>
      </c>
      <c r="I620" s="323"/>
      <c r="J620" s="323"/>
      <c r="K620" s="309">
        <f t="shared" si="222"/>
        <v>0</v>
      </c>
      <c r="L620" s="328"/>
      <c r="M620" s="328"/>
      <c r="N620" s="328"/>
      <c r="O620" s="328"/>
      <c r="P620" s="331"/>
      <c r="Q620" s="331"/>
      <c r="R620" s="332"/>
      <c r="S620" s="333"/>
      <c r="T620" s="332"/>
      <c r="U620" s="333"/>
      <c r="V620" s="332"/>
      <c r="W620" s="333"/>
      <c r="X620" s="332"/>
      <c r="Y620" s="333"/>
      <c r="Z620" s="309">
        <f t="shared" si="223"/>
        <v>0</v>
      </c>
      <c r="AA620" s="310">
        <f t="shared" si="224"/>
        <v>0</v>
      </c>
      <c r="AB620" s="334"/>
      <c r="AC620" s="311">
        <f t="shared" si="217"/>
        <v>0</v>
      </c>
      <c r="AD620" s="312">
        <f t="shared" si="225"/>
        <v>0</v>
      </c>
      <c r="AE620" s="335"/>
      <c r="AF620" s="312">
        <f t="shared" si="226"/>
        <v>0</v>
      </c>
      <c r="AG620" s="326"/>
      <c r="AH620" s="313">
        <f t="shared" si="227"/>
        <v>0</v>
      </c>
      <c r="AI620" s="336"/>
      <c r="AJ620" s="313">
        <f t="shared" si="228"/>
        <v>0</v>
      </c>
      <c r="AK620" s="326"/>
      <c r="AL620" s="313">
        <f t="shared" si="229"/>
        <v>0</v>
      </c>
      <c r="AM620" s="345"/>
      <c r="AN620" s="313">
        <f t="shared" si="218"/>
        <v>0</v>
      </c>
      <c r="AO620" s="314">
        <f t="shared" si="230"/>
        <v>0</v>
      </c>
      <c r="AP620" s="315">
        <f>IF(OR(AND(B620="GRUP_A1",IF(IFERROR(MATCH(CONCATENATE("I",Tabel!$N$4),inst_performance,0),0)&gt;0,0,1)),B620="Grup_A5",B620="Grup_B1"),0,(AD620+AF620)*0.1)</f>
        <v>0</v>
      </c>
      <c r="AQ620" s="337"/>
      <c r="AR620" s="339"/>
      <c r="AS620" s="339"/>
      <c r="AT620" s="339"/>
      <c r="AU620" s="339"/>
      <c r="AV620" s="339"/>
      <c r="AW620" s="339"/>
      <c r="AX620" s="339"/>
      <c r="AY620" s="339"/>
      <c r="AZ620" s="339"/>
      <c r="BA620" s="339"/>
      <c r="BB620" s="339"/>
      <c r="BC620" s="339"/>
      <c r="BD620" s="339"/>
      <c r="BE620" s="339"/>
      <c r="BF620" s="339"/>
      <c r="BG620" s="315">
        <f t="shared" si="231"/>
        <v>0</v>
      </c>
      <c r="BH620" s="346">
        <f t="shared" si="232"/>
        <v>0</v>
      </c>
      <c r="BI620" s="315">
        <f t="shared" si="233"/>
        <v>0</v>
      </c>
      <c r="BJ620" s="341"/>
      <c r="BK620" s="315">
        <f t="shared" si="234"/>
        <v>0</v>
      </c>
      <c r="BL620" s="315">
        <f t="shared" si="235"/>
        <v>0</v>
      </c>
      <c r="BM620" s="340"/>
      <c r="BN620" s="342"/>
      <c r="BO620" s="343"/>
      <c r="BP620" s="340"/>
      <c r="BQ620" s="344"/>
      <c r="BR620" s="315">
        <f t="shared" si="236"/>
        <v>0</v>
      </c>
      <c r="BS620" s="344"/>
      <c r="BT620" s="344"/>
      <c r="BU620" s="344"/>
      <c r="BV620" s="344"/>
      <c r="BW620" s="315">
        <f t="shared" si="237"/>
        <v>0</v>
      </c>
      <c r="BX620" s="322"/>
      <c r="BY620" s="316"/>
    </row>
    <row r="621" spans="1:77" x14ac:dyDescent="0.25">
      <c r="A621" s="326"/>
      <c r="B621" s="307" t="str">
        <f t="shared" si="219"/>
        <v/>
      </c>
      <c r="C621" s="327"/>
      <c r="D621" s="307" t="str">
        <f t="shared" si="220"/>
        <v/>
      </c>
      <c r="E621" s="328"/>
      <c r="F621" s="329"/>
      <c r="G621" s="330" t="s">
        <v>86</v>
      </c>
      <c r="H621" s="308">
        <f t="shared" si="221"/>
        <v>0</v>
      </c>
      <c r="I621" s="323"/>
      <c r="J621" s="323"/>
      <c r="K621" s="309">
        <f t="shared" si="222"/>
        <v>0</v>
      </c>
      <c r="L621" s="328"/>
      <c r="M621" s="328"/>
      <c r="N621" s="328"/>
      <c r="O621" s="328"/>
      <c r="P621" s="331"/>
      <c r="Q621" s="331"/>
      <c r="R621" s="332"/>
      <c r="S621" s="333"/>
      <c r="T621" s="332"/>
      <c r="U621" s="333"/>
      <c r="V621" s="332"/>
      <c r="W621" s="333"/>
      <c r="X621" s="332"/>
      <c r="Y621" s="333"/>
      <c r="Z621" s="309">
        <f t="shared" si="223"/>
        <v>0</v>
      </c>
      <c r="AA621" s="310">
        <f t="shared" si="224"/>
        <v>0</v>
      </c>
      <c r="AB621" s="334"/>
      <c r="AC621" s="311">
        <f t="shared" si="217"/>
        <v>0</v>
      </c>
      <c r="AD621" s="312">
        <f t="shared" si="225"/>
        <v>0</v>
      </c>
      <c r="AE621" s="335"/>
      <c r="AF621" s="312">
        <f t="shared" si="226"/>
        <v>0</v>
      </c>
      <c r="AG621" s="326"/>
      <c r="AH621" s="313">
        <f t="shared" si="227"/>
        <v>0</v>
      </c>
      <c r="AI621" s="336"/>
      <c r="AJ621" s="313">
        <f t="shared" si="228"/>
        <v>0</v>
      </c>
      <c r="AK621" s="326"/>
      <c r="AL621" s="313">
        <f t="shared" si="229"/>
        <v>0</v>
      </c>
      <c r="AM621" s="345"/>
      <c r="AN621" s="313">
        <f t="shared" si="218"/>
        <v>0</v>
      </c>
      <c r="AO621" s="314">
        <f t="shared" si="230"/>
        <v>0</v>
      </c>
      <c r="AP621" s="315">
        <f>IF(OR(AND(B621="GRUP_A1",IF(IFERROR(MATCH(CONCATENATE("I",Tabel!$N$4),inst_performance,0),0)&gt;0,0,1)),B621="Grup_A5",B621="Grup_B1"),0,(AD621+AF621)*0.1)</f>
        <v>0</v>
      </c>
      <c r="AQ621" s="337"/>
      <c r="AR621" s="339"/>
      <c r="AS621" s="339"/>
      <c r="AT621" s="339"/>
      <c r="AU621" s="339"/>
      <c r="AV621" s="339"/>
      <c r="AW621" s="339"/>
      <c r="AX621" s="339"/>
      <c r="AY621" s="339"/>
      <c r="AZ621" s="339"/>
      <c r="BA621" s="339"/>
      <c r="BB621" s="339"/>
      <c r="BC621" s="339"/>
      <c r="BD621" s="339"/>
      <c r="BE621" s="339"/>
      <c r="BF621" s="339"/>
      <c r="BG621" s="315">
        <f t="shared" si="231"/>
        <v>0</v>
      </c>
      <c r="BH621" s="346">
        <f t="shared" si="232"/>
        <v>0</v>
      </c>
      <c r="BI621" s="315">
        <f t="shared" si="233"/>
        <v>0</v>
      </c>
      <c r="BJ621" s="341"/>
      <c r="BK621" s="315">
        <f t="shared" si="234"/>
        <v>0</v>
      </c>
      <c r="BL621" s="315">
        <f t="shared" si="235"/>
        <v>0</v>
      </c>
      <c r="BM621" s="340"/>
      <c r="BN621" s="342"/>
      <c r="BO621" s="343"/>
      <c r="BP621" s="340"/>
      <c r="BQ621" s="344"/>
      <c r="BR621" s="315">
        <f t="shared" si="236"/>
        <v>0</v>
      </c>
      <c r="BS621" s="344"/>
      <c r="BT621" s="344"/>
      <c r="BU621" s="344"/>
      <c r="BV621" s="344"/>
      <c r="BW621" s="315">
        <f t="shared" si="237"/>
        <v>0</v>
      </c>
      <c r="BX621" s="322"/>
      <c r="BY621" s="316"/>
    </row>
    <row r="622" spans="1:77" x14ac:dyDescent="0.25">
      <c r="A622" s="326"/>
      <c r="B622" s="307" t="str">
        <f t="shared" si="219"/>
        <v/>
      </c>
      <c r="C622" s="327"/>
      <c r="D622" s="307" t="str">
        <f t="shared" si="220"/>
        <v/>
      </c>
      <c r="E622" s="328"/>
      <c r="F622" s="329"/>
      <c r="G622" s="330" t="s">
        <v>86</v>
      </c>
      <c r="H622" s="308">
        <f t="shared" si="221"/>
        <v>0</v>
      </c>
      <c r="I622" s="323"/>
      <c r="J622" s="323"/>
      <c r="K622" s="309">
        <f t="shared" si="222"/>
        <v>0</v>
      </c>
      <c r="L622" s="328"/>
      <c r="M622" s="328"/>
      <c r="N622" s="328"/>
      <c r="O622" s="328"/>
      <c r="P622" s="331"/>
      <c r="Q622" s="331"/>
      <c r="R622" s="332"/>
      <c r="S622" s="333"/>
      <c r="T622" s="332"/>
      <c r="U622" s="333"/>
      <c r="V622" s="332"/>
      <c r="W622" s="333"/>
      <c r="X622" s="332"/>
      <c r="Y622" s="333"/>
      <c r="Z622" s="309">
        <f t="shared" si="223"/>
        <v>0</v>
      </c>
      <c r="AA622" s="310">
        <f t="shared" si="224"/>
        <v>0</v>
      </c>
      <c r="AB622" s="334"/>
      <c r="AC622" s="311">
        <f t="shared" si="217"/>
        <v>0</v>
      </c>
      <c r="AD622" s="312">
        <f t="shared" si="225"/>
        <v>0</v>
      </c>
      <c r="AE622" s="335"/>
      <c r="AF622" s="312">
        <f t="shared" si="226"/>
        <v>0</v>
      </c>
      <c r="AG622" s="326"/>
      <c r="AH622" s="313">
        <f t="shared" si="227"/>
        <v>0</v>
      </c>
      <c r="AI622" s="336"/>
      <c r="AJ622" s="313">
        <f t="shared" si="228"/>
        <v>0</v>
      </c>
      <c r="AK622" s="326"/>
      <c r="AL622" s="313">
        <f t="shared" si="229"/>
        <v>0</v>
      </c>
      <c r="AM622" s="345"/>
      <c r="AN622" s="313">
        <f t="shared" si="218"/>
        <v>0</v>
      </c>
      <c r="AO622" s="314">
        <f t="shared" si="230"/>
        <v>0</v>
      </c>
      <c r="AP622" s="315">
        <f>IF(OR(AND(B622="GRUP_A1",IF(IFERROR(MATCH(CONCATENATE("I",Tabel!$N$4),inst_performance,0),0)&gt;0,0,1)),B622="Grup_A5",B622="Grup_B1"),0,(AD622+AF622)*0.1)</f>
        <v>0</v>
      </c>
      <c r="AQ622" s="337"/>
      <c r="AR622" s="339"/>
      <c r="AS622" s="339"/>
      <c r="AT622" s="339"/>
      <c r="AU622" s="339"/>
      <c r="AV622" s="339"/>
      <c r="AW622" s="339"/>
      <c r="AX622" s="339"/>
      <c r="AY622" s="339"/>
      <c r="AZ622" s="339"/>
      <c r="BA622" s="339"/>
      <c r="BB622" s="339"/>
      <c r="BC622" s="339"/>
      <c r="BD622" s="339"/>
      <c r="BE622" s="339"/>
      <c r="BF622" s="339"/>
      <c r="BG622" s="315">
        <f t="shared" si="231"/>
        <v>0</v>
      </c>
      <c r="BH622" s="346">
        <f t="shared" si="232"/>
        <v>0</v>
      </c>
      <c r="BI622" s="315">
        <f t="shared" si="233"/>
        <v>0</v>
      </c>
      <c r="BJ622" s="341"/>
      <c r="BK622" s="315">
        <f t="shared" si="234"/>
        <v>0</v>
      </c>
      <c r="BL622" s="315">
        <f t="shared" si="235"/>
        <v>0</v>
      </c>
      <c r="BM622" s="340"/>
      <c r="BN622" s="342"/>
      <c r="BO622" s="343"/>
      <c r="BP622" s="340"/>
      <c r="BQ622" s="344"/>
      <c r="BR622" s="315">
        <f t="shared" si="236"/>
        <v>0</v>
      </c>
      <c r="BS622" s="344"/>
      <c r="BT622" s="344"/>
      <c r="BU622" s="344"/>
      <c r="BV622" s="344"/>
      <c r="BW622" s="315">
        <f t="shared" si="237"/>
        <v>0</v>
      </c>
      <c r="BX622" s="322"/>
      <c r="BY622" s="316"/>
    </row>
    <row r="623" spans="1:77" x14ac:dyDescent="0.25">
      <c r="A623" s="326"/>
      <c r="B623" s="307" t="str">
        <f t="shared" si="219"/>
        <v/>
      </c>
      <c r="C623" s="327"/>
      <c r="D623" s="307" t="str">
        <f t="shared" si="220"/>
        <v/>
      </c>
      <c r="E623" s="328"/>
      <c r="F623" s="329"/>
      <c r="G623" s="330" t="s">
        <v>86</v>
      </c>
      <c r="H623" s="308">
        <f t="shared" si="221"/>
        <v>0</v>
      </c>
      <c r="I623" s="323"/>
      <c r="J623" s="323"/>
      <c r="K623" s="309">
        <f t="shared" si="222"/>
        <v>0</v>
      </c>
      <c r="L623" s="328"/>
      <c r="M623" s="328"/>
      <c r="N623" s="328"/>
      <c r="O623" s="328"/>
      <c r="P623" s="331"/>
      <c r="Q623" s="331"/>
      <c r="R623" s="332"/>
      <c r="S623" s="333"/>
      <c r="T623" s="332"/>
      <c r="U623" s="333"/>
      <c r="V623" s="332"/>
      <c r="W623" s="333"/>
      <c r="X623" s="332"/>
      <c r="Y623" s="333"/>
      <c r="Z623" s="309">
        <f t="shared" si="223"/>
        <v>0</v>
      </c>
      <c r="AA623" s="310">
        <f t="shared" si="224"/>
        <v>0</v>
      </c>
      <c r="AB623" s="334"/>
      <c r="AC623" s="311">
        <f t="shared" si="217"/>
        <v>0</v>
      </c>
      <c r="AD623" s="312">
        <f t="shared" si="225"/>
        <v>0</v>
      </c>
      <c r="AE623" s="335"/>
      <c r="AF623" s="312">
        <f t="shared" si="226"/>
        <v>0</v>
      </c>
      <c r="AG623" s="326"/>
      <c r="AH623" s="313">
        <f t="shared" si="227"/>
        <v>0</v>
      </c>
      <c r="AI623" s="336"/>
      <c r="AJ623" s="313">
        <f t="shared" si="228"/>
        <v>0</v>
      </c>
      <c r="AK623" s="326"/>
      <c r="AL623" s="313">
        <f t="shared" si="229"/>
        <v>0</v>
      </c>
      <c r="AM623" s="345"/>
      <c r="AN623" s="313">
        <f t="shared" si="218"/>
        <v>0</v>
      </c>
      <c r="AO623" s="314">
        <f t="shared" si="230"/>
        <v>0</v>
      </c>
      <c r="AP623" s="315">
        <f>IF(OR(AND(B623="GRUP_A1",IF(IFERROR(MATCH(CONCATENATE("I",Tabel!$N$4),inst_performance,0),0)&gt;0,0,1)),B623="Grup_A5",B623="Grup_B1"),0,(AD623+AF623)*0.1)</f>
        <v>0</v>
      </c>
      <c r="AQ623" s="337"/>
      <c r="AR623" s="339"/>
      <c r="AS623" s="339"/>
      <c r="AT623" s="339"/>
      <c r="AU623" s="339"/>
      <c r="AV623" s="339"/>
      <c r="AW623" s="339"/>
      <c r="AX623" s="339"/>
      <c r="AY623" s="339"/>
      <c r="AZ623" s="339"/>
      <c r="BA623" s="339"/>
      <c r="BB623" s="339"/>
      <c r="BC623" s="339"/>
      <c r="BD623" s="339"/>
      <c r="BE623" s="339"/>
      <c r="BF623" s="339"/>
      <c r="BG623" s="315">
        <f t="shared" si="231"/>
        <v>0</v>
      </c>
      <c r="BH623" s="346">
        <f t="shared" si="232"/>
        <v>0</v>
      </c>
      <c r="BI623" s="315">
        <f t="shared" si="233"/>
        <v>0</v>
      </c>
      <c r="BJ623" s="341"/>
      <c r="BK623" s="315">
        <f t="shared" si="234"/>
        <v>0</v>
      </c>
      <c r="BL623" s="315">
        <f t="shared" si="235"/>
        <v>0</v>
      </c>
      <c r="BM623" s="340"/>
      <c r="BN623" s="342"/>
      <c r="BO623" s="343"/>
      <c r="BP623" s="340"/>
      <c r="BQ623" s="344"/>
      <c r="BR623" s="315">
        <f t="shared" si="236"/>
        <v>0</v>
      </c>
      <c r="BS623" s="344"/>
      <c r="BT623" s="344"/>
      <c r="BU623" s="344"/>
      <c r="BV623" s="344"/>
      <c r="BW623" s="315">
        <f t="shared" si="237"/>
        <v>0</v>
      </c>
      <c r="BX623" s="322"/>
      <c r="BY623" s="316"/>
    </row>
    <row r="624" spans="1:77" x14ac:dyDescent="0.25">
      <c r="A624" s="326"/>
      <c r="B624" s="307" t="str">
        <f t="shared" si="219"/>
        <v/>
      </c>
      <c r="C624" s="327"/>
      <c r="D624" s="307" t="str">
        <f t="shared" si="220"/>
        <v/>
      </c>
      <c r="E624" s="328"/>
      <c r="F624" s="329"/>
      <c r="G624" s="330" t="s">
        <v>86</v>
      </c>
      <c r="H624" s="308">
        <f t="shared" si="221"/>
        <v>0</v>
      </c>
      <c r="I624" s="323"/>
      <c r="J624" s="323"/>
      <c r="K624" s="309">
        <f t="shared" si="222"/>
        <v>0</v>
      </c>
      <c r="L624" s="328"/>
      <c r="M624" s="328"/>
      <c r="N624" s="328"/>
      <c r="O624" s="328"/>
      <c r="P624" s="331"/>
      <c r="Q624" s="331"/>
      <c r="R624" s="332"/>
      <c r="S624" s="333"/>
      <c r="T624" s="332"/>
      <c r="U624" s="333"/>
      <c r="V624" s="332"/>
      <c r="W624" s="333"/>
      <c r="X624" s="332"/>
      <c r="Y624" s="333"/>
      <c r="Z624" s="309">
        <f t="shared" si="223"/>
        <v>0</v>
      </c>
      <c r="AA624" s="310">
        <f t="shared" si="224"/>
        <v>0</v>
      </c>
      <c r="AB624" s="334"/>
      <c r="AC624" s="311">
        <f t="shared" si="217"/>
        <v>0</v>
      </c>
      <c r="AD624" s="312">
        <f t="shared" si="225"/>
        <v>0</v>
      </c>
      <c r="AE624" s="335"/>
      <c r="AF624" s="312">
        <f t="shared" si="226"/>
        <v>0</v>
      </c>
      <c r="AG624" s="326"/>
      <c r="AH624" s="313">
        <f t="shared" si="227"/>
        <v>0</v>
      </c>
      <c r="AI624" s="336"/>
      <c r="AJ624" s="313">
        <f t="shared" si="228"/>
        <v>0</v>
      </c>
      <c r="AK624" s="326"/>
      <c r="AL624" s="313">
        <f t="shared" si="229"/>
        <v>0</v>
      </c>
      <c r="AM624" s="345"/>
      <c r="AN624" s="313">
        <f t="shared" si="218"/>
        <v>0</v>
      </c>
      <c r="AO624" s="314">
        <f t="shared" si="230"/>
        <v>0</v>
      </c>
      <c r="AP624" s="315">
        <f>IF(OR(AND(B624="GRUP_A1",IF(IFERROR(MATCH(CONCATENATE("I",Tabel!$N$4),inst_performance,0),0)&gt;0,0,1)),B624="Grup_A5",B624="Grup_B1"),0,(AD624+AF624)*0.1)</f>
        <v>0</v>
      </c>
      <c r="AQ624" s="337"/>
      <c r="AR624" s="339"/>
      <c r="AS624" s="339"/>
      <c r="AT624" s="339"/>
      <c r="AU624" s="339"/>
      <c r="AV624" s="339"/>
      <c r="AW624" s="339"/>
      <c r="AX624" s="339"/>
      <c r="AY624" s="339"/>
      <c r="AZ624" s="339"/>
      <c r="BA624" s="339"/>
      <c r="BB624" s="339"/>
      <c r="BC624" s="339"/>
      <c r="BD624" s="339"/>
      <c r="BE624" s="339"/>
      <c r="BF624" s="339"/>
      <c r="BG624" s="315">
        <f t="shared" si="231"/>
        <v>0</v>
      </c>
      <c r="BH624" s="346">
        <f t="shared" si="232"/>
        <v>0</v>
      </c>
      <c r="BI624" s="315">
        <f t="shared" si="233"/>
        <v>0</v>
      </c>
      <c r="BJ624" s="341"/>
      <c r="BK624" s="315">
        <f t="shared" si="234"/>
        <v>0</v>
      </c>
      <c r="BL624" s="315">
        <f t="shared" si="235"/>
        <v>0</v>
      </c>
      <c r="BM624" s="340"/>
      <c r="BN624" s="342"/>
      <c r="BO624" s="343"/>
      <c r="BP624" s="340"/>
      <c r="BQ624" s="344"/>
      <c r="BR624" s="315">
        <f t="shared" si="236"/>
        <v>0</v>
      </c>
      <c r="BS624" s="344"/>
      <c r="BT624" s="344"/>
      <c r="BU624" s="344"/>
      <c r="BV624" s="344"/>
      <c r="BW624" s="315">
        <f t="shared" si="237"/>
        <v>0</v>
      </c>
      <c r="BX624" s="322"/>
      <c r="BY624" s="316"/>
    </row>
    <row r="625" spans="1:77" x14ac:dyDescent="0.25">
      <c r="A625" s="326"/>
      <c r="B625" s="307" t="str">
        <f t="shared" si="219"/>
        <v/>
      </c>
      <c r="C625" s="327"/>
      <c r="D625" s="307" t="str">
        <f t="shared" si="220"/>
        <v/>
      </c>
      <c r="E625" s="328"/>
      <c r="F625" s="329"/>
      <c r="G625" s="330" t="s">
        <v>86</v>
      </c>
      <c r="H625" s="308">
        <f t="shared" si="221"/>
        <v>0</v>
      </c>
      <c r="I625" s="323"/>
      <c r="J625" s="323"/>
      <c r="K625" s="309">
        <f t="shared" si="222"/>
        <v>0</v>
      </c>
      <c r="L625" s="328"/>
      <c r="M625" s="328"/>
      <c r="N625" s="328"/>
      <c r="O625" s="328"/>
      <c r="P625" s="331"/>
      <c r="Q625" s="331"/>
      <c r="R625" s="332"/>
      <c r="S625" s="333"/>
      <c r="T625" s="332"/>
      <c r="U625" s="333"/>
      <c r="V625" s="332"/>
      <c r="W625" s="333"/>
      <c r="X625" s="332"/>
      <c r="Y625" s="333"/>
      <c r="Z625" s="309">
        <f t="shared" si="223"/>
        <v>0</v>
      </c>
      <c r="AA625" s="310">
        <f t="shared" si="224"/>
        <v>0</v>
      </c>
      <c r="AB625" s="334"/>
      <c r="AC625" s="311">
        <f t="shared" si="217"/>
        <v>0</v>
      </c>
      <c r="AD625" s="312">
        <f t="shared" si="225"/>
        <v>0</v>
      </c>
      <c r="AE625" s="335"/>
      <c r="AF625" s="312">
        <f t="shared" si="226"/>
        <v>0</v>
      </c>
      <c r="AG625" s="326"/>
      <c r="AH625" s="313">
        <f t="shared" si="227"/>
        <v>0</v>
      </c>
      <c r="AI625" s="336"/>
      <c r="AJ625" s="313">
        <f t="shared" si="228"/>
        <v>0</v>
      </c>
      <c r="AK625" s="326"/>
      <c r="AL625" s="313">
        <f t="shared" si="229"/>
        <v>0</v>
      </c>
      <c r="AM625" s="345"/>
      <c r="AN625" s="313">
        <f t="shared" si="218"/>
        <v>0</v>
      </c>
      <c r="AO625" s="314">
        <f t="shared" si="230"/>
        <v>0</v>
      </c>
      <c r="AP625" s="315">
        <f>IF(OR(AND(B625="GRUP_A1",IF(IFERROR(MATCH(CONCATENATE("I",Tabel!$N$4),inst_performance,0),0)&gt;0,0,1)),B625="Grup_A5",B625="Grup_B1"),0,(AD625+AF625)*0.1)</f>
        <v>0</v>
      </c>
      <c r="AQ625" s="337"/>
      <c r="AR625" s="339"/>
      <c r="AS625" s="339"/>
      <c r="AT625" s="339"/>
      <c r="AU625" s="339"/>
      <c r="AV625" s="339"/>
      <c r="AW625" s="339"/>
      <c r="AX625" s="339"/>
      <c r="AY625" s="339"/>
      <c r="AZ625" s="339"/>
      <c r="BA625" s="339"/>
      <c r="BB625" s="339"/>
      <c r="BC625" s="339"/>
      <c r="BD625" s="339"/>
      <c r="BE625" s="339"/>
      <c r="BF625" s="339"/>
      <c r="BG625" s="315">
        <f t="shared" si="231"/>
        <v>0</v>
      </c>
      <c r="BH625" s="346">
        <f t="shared" si="232"/>
        <v>0</v>
      </c>
      <c r="BI625" s="315">
        <f t="shared" si="233"/>
        <v>0</v>
      </c>
      <c r="BJ625" s="341"/>
      <c r="BK625" s="315">
        <f t="shared" si="234"/>
        <v>0</v>
      </c>
      <c r="BL625" s="315">
        <f t="shared" si="235"/>
        <v>0</v>
      </c>
      <c r="BM625" s="340"/>
      <c r="BN625" s="342"/>
      <c r="BO625" s="343"/>
      <c r="BP625" s="340"/>
      <c r="BQ625" s="344"/>
      <c r="BR625" s="315">
        <f t="shared" si="236"/>
        <v>0</v>
      </c>
      <c r="BS625" s="344"/>
      <c r="BT625" s="344"/>
      <c r="BU625" s="344"/>
      <c r="BV625" s="344"/>
      <c r="BW625" s="315">
        <f t="shared" si="237"/>
        <v>0</v>
      </c>
      <c r="BX625" s="322"/>
      <c r="BY625" s="316"/>
    </row>
    <row r="626" spans="1:77" x14ac:dyDescent="0.25">
      <c r="A626" s="326"/>
      <c r="B626" s="307" t="str">
        <f t="shared" si="219"/>
        <v/>
      </c>
      <c r="C626" s="327"/>
      <c r="D626" s="307" t="str">
        <f t="shared" si="220"/>
        <v/>
      </c>
      <c r="E626" s="328"/>
      <c r="F626" s="329"/>
      <c r="G626" s="330" t="s">
        <v>86</v>
      </c>
      <c r="H626" s="308">
        <f t="shared" si="221"/>
        <v>0</v>
      </c>
      <c r="I626" s="323"/>
      <c r="J626" s="323"/>
      <c r="K626" s="309">
        <f t="shared" si="222"/>
        <v>0</v>
      </c>
      <c r="L626" s="328"/>
      <c r="M626" s="328"/>
      <c r="N626" s="328"/>
      <c r="O626" s="328"/>
      <c r="P626" s="331"/>
      <c r="Q626" s="331"/>
      <c r="R626" s="332"/>
      <c r="S626" s="333"/>
      <c r="T626" s="332"/>
      <c r="U626" s="333"/>
      <c r="V626" s="332"/>
      <c r="W626" s="333"/>
      <c r="X626" s="332"/>
      <c r="Y626" s="333"/>
      <c r="Z626" s="309">
        <f t="shared" si="223"/>
        <v>0</v>
      </c>
      <c r="AA626" s="310">
        <f t="shared" si="224"/>
        <v>0</v>
      </c>
      <c r="AB626" s="334"/>
      <c r="AC626" s="311">
        <f t="shared" si="217"/>
        <v>0</v>
      </c>
      <c r="AD626" s="312">
        <f t="shared" si="225"/>
        <v>0</v>
      </c>
      <c r="AE626" s="335"/>
      <c r="AF626" s="312">
        <f t="shared" si="226"/>
        <v>0</v>
      </c>
      <c r="AG626" s="326"/>
      <c r="AH626" s="313">
        <f t="shared" si="227"/>
        <v>0</v>
      </c>
      <c r="AI626" s="336"/>
      <c r="AJ626" s="313">
        <f t="shared" si="228"/>
        <v>0</v>
      </c>
      <c r="AK626" s="326"/>
      <c r="AL626" s="313">
        <f t="shared" si="229"/>
        <v>0</v>
      </c>
      <c r="AM626" s="345"/>
      <c r="AN626" s="313">
        <f t="shared" si="218"/>
        <v>0</v>
      </c>
      <c r="AO626" s="314">
        <f t="shared" si="230"/>
        <v>0</v>
      </c>
      <c r="AP626" s="315">
        <f>IF(OR(AND(B626="GRUP_A1",IF(IFERROR(MATCH(CONCATENATE("I",Tabel!$N$4),inst_performance,0),0)&gt;0,0,1)),B626="Grup_A5",B626="Grup_B1"),0,(AD626+AF626)*0.1)</f>
        <v>0</v>
      </c>
      <c r="AQ626" s="337"/>
      <c r="AR626" s="339"/>
      <c r="AS626" s="339"/>
      <c r="AT626" s="339"/>
      <c r="AU626" s="339"/>
      <c r="AV626" s="339"/>
      <c r="AW626" s="339"/>
      <c r="AX626" s="339"/>
      <c r="AY626" s="339"/>
      <c r="AZ626" s="339"/>
      <c r="BA626" s="339"/>
      <c r="BB626" s="339"/>
      <c r="BC626" s="339"/>
      <c r="BD626" s="339"/>
      <c r="BE626" s="339"/>
      <c r="BF626" s="339"/>
      <c r="BG626" s="315">
        <f t="shared" si="231"/>
        <v>0</v>
      </c>
      <c r="BH626" s="346">
        <f t="shared" si="232"/>
        <v>0</v>
      </c>
      <c r="BI626" s="315">
        <f t="shared" si="233"/>
        <v>0</v>
      </c>
      <c r="BJ626" s="341"/>
      <c r="BK626" s="315">
        <f t="shared" si="234"/>
        <v>0</v>
      </c>
      <c r="BL626" s="315">
        <f t="shared" si="235"/>
        <v>0</v>
      </c>
      <c r="BM626" s="340"/>
      <c r="BN626" s="342"/>
      <c r="BO626" s="343"/>
      <c r="BP626" s="340"/>
      <c r="BQ626" s="344"/>
      <c r="BR626" s="315">
        <f t="shared" si="236"/>
        <v>0</v>
      </c>
      <c r="BS626" s="344"/>
      <c r="BT626" s="344"/>
      <c r="BU626" s="344"/>
      <c r="BV626" s="344"/>
      <c r="BW626" s="315">
        <f t="shared" si="237"/>
        <v>0</v>
      </c>
      <c r="BX626" s="322"/>
      <c r="BY626" s="316"/>
    </row>
    <row r="627" spans="1:77" x14ac:dyDescent="0.25">
      <c r="A627" s="326"/>
      <c r="B627" s="307" t="str">
        <f t="shared" si="219"/>
        <v/>
      </c>
      <c r="C627" s="327"/>
      <c r="D627" s="307" t="str">
        <f t="shared" si="220"/>
        <v/>
      </c>
      <c r="E627" s="328"/>
      <c r="F627" s="329"/>
      <c r="G627" s="330" t="s">
        <v>86</v>
      </c>
      <c r="H627" s="308">
        <f t="shared" si="221"/>
        <v>0</v>
      </c>
      <c r="I627" s="323"/>
      <c r="J627" s="323"/>
      <c r="K627" s="309">
        <f t="shared" si="222"/>
        <v>0</v>
      </c>
      <c r="L627" s="328"/>
      <c r="M627" s="328"/>
      <c r="N627" s="328"/>
      <c r="O627" s="328"/>
      <c r="P627" s="331"/>
      <c r="Q627" s="331"/>
      <c r="R627" s="332"/>
      <c r="S627" s="333"/>
      <c r="T627" s="332"/>
      <c r="U627" s="333"/>
      <c r="V627" s="332"/>
      <c r="W627" s="333"/>
      <c r="X627" s="332"/>
      <c r="Y627" s="333"/>
      <c r="Z627" s="309">
        <f t="shared" si="223"/>
        <v>0</v>
      </c>
      <c r="AA627" s="310">
        <f t="shared" si="224"/>
        <v>0</v>
      </c>
      <c r="AB627" s="334"/>
      <c r="AC627" s="311">
        <f t="shared" si="217"/>
        <v>0</v>
      </c>
      <c r="AD627" s="312">
        <f t="shared" si="225"/>
        <v>0</v>
      </c>
      <c r="AE627" s="335"/>
      <c r="AF627" s="312">
        <f t="shared" si="226"/>
        <v>0</v>
      </c>
      <c r="AG627" s="326"/>
      <c r="AH627" s="313">
        <f t="shared" si="227"/>
        <v>0</v>
      </c>
      <c r="AI627" s="336"/>
      <c r="AJ627" s="313">
        <f t="shared" si="228"/>
        <v>0</v>
      </c>
      <c r="AK627" s="326"/>
      <c r="AL627" s="313">
        <f t="shared" si="229"/>
        <v>0</v>
      </c>
      <c r="AM627" s="345"/>
      <c r="AN627" s="313">
        <f t="shared" si="218"/>
        <v>0</v>
      </c>
      <c r="AO627" s="314">
        <f t="shared" si="230"/>
        <v>0</v>
      </c>
      <c r="AP627" s="315">
        <f>IF(OR(AND(B627="GRUP_A1",IF(IFERROR(MATCH(CONCATENATE("I",Tabel!$N$4),inst_performance,0),0)&gt;0,0,1)),B627="Grup_A5",B627="Grup_B1"),0,(AD627+AF627)*0.1)</f>
        <v>0</v>
      </c>
      <c r="AQ627" s="337"/>
      <c r="AR627" s="339"/>
      <c r="AS627" s="339"/>
      <c r="AT627" s="339"/>
      <c r="AU627" s="339"/>
      <c r="AV627" s="339"/>
      <c r="AW627" s="339"/>
      <c r="AX627" s="339"/>
      <c r="AY627" s="339"/>
      <c r="AZ627" s="339"/>
      <c r="BA627" s="339"/>
      <c r="BB627" s="339"/>
      <c r="BC627" s="339"/>
      <c r="BD627" s="339"/>
      <c r="BE627" s="339"/>
      <c r="BF627" s="339"/>
      <c r="BG627" s="315">
        <f t="shared" si="231"/>
        <v>0</v>
      </c>
      <c r="BH627" s="346">
        <f t="shared" si="232"/>
        <v>0</v>
      </c>
      <c r="BI627" s="315">
        <f t="shared" si="233"/>
        <v>0</v>
      </c>
      <c r="BJ627" s="341"/>
      <c r="BK627" s="315">
        <f t="shared" si="234"/>
        <v>0</v>
      </c>
      <c r="BL627" s="315">
        <f t="shared" si="235"/>
        <v>0</v>
      </c>
      <c r="BM627" s="340"/>
      <c r="BN627" s="342"/>
      <c r="BO627" s="343"/>
      <c r="BP627" s="340"/>
      <c r="BQ627" s="344"/>
      <c r="BR627" s="315">
        <f t="shared" si="236"/>
        <v>0</v>
      </c>
      <c r="BS627" s="344"/>
      <c r="BT627" s="344"/>
      <c r="BU627" s="344"/>
      <c r="BV627" s="344"/>
      <c r="BW627" s="315">
        <f t="shared" si="237"/>
        <v>0</v>
      </c>
      <c r="BX627" s="322"/>
      <c r="BY627" s="316"/>
    </row>
    <row r="628" spans="1:77" x14ac:dyDescent="0.25">
      <c r="A628" s="326"/>
      <c r="B628" s="307" t="str">
        <f t="shared" si="219"/>
        <v/>
      </c>
      <c r="C628" s="327"/>
      <c r="D628" s="307" t="str">
        <f t="shared" si="220"/>
        <v/>
      </c>
      <c r="E628" s="328"/>
      <c r="F628" s="329"/>
      <c r="G628" s="330" t="s">
        <v>86</v>
      </c>
      <c r="H628" s="308">
        <f t="shared" si="221"/>
        <v>0</v>
      </c>
      <c r="I628" s="323"/>
      <c r="J628" s="323"/>
      <c r="K628" s="309">
        <f t="shared" si="222"/>
        <v>0</v>
      </c>
      <c r="L628" s="328"/>
      <c r="M628" s="328"/>
      <c r="N628" s="328"/>
      <c r="O628" s="328"/>
      <c r="P628" s="331"/>
      <c r="Q628" s="331"/>
      <c r="R628" s="332"/>
      <c r="S628" s="333"/>
      <c r="T628" s="332"/>
      <c r="U628" s="333"/>
      <c r="V628" s="332"/>
      <c r="W628" s="333"/>
      <c r="X628" s="332"/>
      <c r="Y628" s="333"/>
      <c r="Z628" s="309">
        <f t="shared" si="223"/>
        <v>0</v>
      </c>
      <c r="AA628" s="310">
        <f t="shared" si="224"/>
        <v>0</v>
      </c>
      <c r="AB628" s="334"/>
      <c r="AC628" s="311">
        <f t="shared" si="217"/>
        <v>0</v>
      </c>
      <c r="AD628" s="312">
        <f t="shared" si="225"/>
        <v>0</v>
      </c>
      <c r="AE628" s="335"/>
      <c r="AF628" s="312">
        <f t="shared" si="226"/>
        <v>0</v>
      </c>
      <c r="AG628" s="326"/>
      <c r="AH628" s="313">
        <f t="shared" si="227"/>
        <v>0</v>
      </c>
      <c r="AI628" s="336"/>
      <c r="AJ628" s="313">
        <f t="shared" si="228"/>
        <v>0</v>
      </c>
      <c r="AK628" s="326"/>
      <c r="AL628" s="313">
        <f t="shared" si="229"/>
        <v>0</v>
      </c>
      <c r="AM628" s="345"/>
      <c r="AN628" s="313">
        <f t="shared" si="218"/>
        <v>0</v>
      </c>
      <c r="AO628" s="314">
        <f t="shared" si="230"/>
        <v>0</v>
      </c>
      <c r="AP628" s="315">
        <f>IF(OR(AND(B628="GRUP_A1",IF(IFERROR(MATCH(CONCATENATE("I",Tabel!$N$4),inst_performance,0),0)&gt;0,0,1)),B628="Grup_A5",B628="Grup_B1"),0,(AD628+AF628)*0.1)</f>
        <v>0</v>
      </c>
      <c r="AQ628" s="337"/>
      <c r="AR628" s="339"/>
      <c r="AS628" s="339"/>
      <c r="AT628" s="339"/>
      <c r="AU628" s="339"/>
      <c r="AV628" s="339"/>
      <c r="AW628" s="339"/>
      <c r="AX628" s="339"/>
      <c r="AY628" s="339"/>
      <c r="AZ628" s="339"/>
      <c r="BA628" s="339"/>
      <c r="BB628" s="339"/>
      <c r="BC628" s="339"/>
      <c r="BD628" s="339"/>
      <c r="BE628" s="339"/>
      <c r="BF628" s="339"/>
      <c r="BG628" s="315">
        <f t="shared" si="231"/>
        <v>0</v>
      </c>
      <c r="BH628" s="346">
        <f t="shared" si="232"/>
        <v>0</v>
      </c>
      <c r="BI628" s="315">
        <f t="shared" si="233"/>
        <v>0</v>
      </c>
      <c r="BJ628" s="341"/>
      <c r="BK628" s="315">
        <f t="shared" si="234"/>
        <v>0</v>
      </c>
      <c r="BL628" s="315">
        <f t="shared" si="235"/>
        <v>0</v>
      </c>
      <c r="BM628" s="340"/>
      <c r="BN628" s="342"/>
      <c r="BO628" s="343"/>
      <c r="BP628" s="340"/>
      <c r="BQ628" s="344"/>
      <c r="BR628" s="315">
        <f t="shared" si="236"/>
        <v>0</v>
      </c>
      <c r="BS628" s="344"/>
      <c r="BT628" s="344"/>
      <c r="BU628" s="344"/>
      <c r="BV628" s="344"/>
      <c r="BW628" s="315">
        <f t="shared" si="237"/>
        <v>0</v>
      </c>
      <c r="BX628" s="322"/>
      <c r="BY628" s="316"/>
    </row>
    <row r="629" spans="1:77" x14ac:dyDescent="0.25">
      <c r="A629" s="326"/>
      <c r="B629" s="307" t="str">
        <f t="shared" si="219"/>
        <v/>
      </c>
      <c r="C629" s="327"/>
      <c r="D629" s="307" t="str">
        <f t="shared" si="220"/>
        <v/>
      </c>
      <c r="E629" s="328"/>
      <c r="F629" s="329"/>
      <c r="G629" s="330" t="s">
        <v>86</v>
      </c>
      <c r="H629" s="308">
        <f t="shared" si="221"/>
        <v>0</v>
      </c>
      <c r="I629" s="323"/>
      <c r="J629" s="323"/>
      <c r="K629" s="309">
        <f t="shared" si="222"/>
        <v>0</v>
      </c>
      <c r="L629" s="328"/>
      <c r="M629" s="328"/>
      <c r="N629" s="328"/>
      <c r="O629" s="328"/>
      <c r="P629" s="331"/>
      <c r="Q629" s="331"/>
      <c r="R629" s="332"/>
      <c r="S629" s="333"/>
      <c r="T629" s="332"/>
      <c r="U629" s="333"/>
      <c r="V629" s="332"/>
      <c r="W629" s="333"/>
      <c r="X629" s="332"/>
      <c r="Y629" s="333"/>
      <c r="Z629" s="309">
        <f t="shared" si="223"/>
        <v>0</v>
      </c>
      <c r="AA629" s="310">
        <f t="shared" si="224"/>
        <v>0</v>
      </c>
      <c r="AB629" s="334"/>
      <c r="AC629" s="311">
        <f t="shared" si="217"/>
        <v>0</v>
      </c>
      <c r="AD629" s="312">
        <f t="shared" si="225"/>
        <v>0</v>
      </c>
      <c r="AE629" s="335"/>
      <c r="AF629" s="312">
        <f t="shared" si="226"/>
        <v>0</v>
      </c>
      <c r="AG629" s="326"/>
      <c r="AH629" s="313">
        <f t="shared" si="227"/>
        <v>0</v>
      </c>
      <c r="AI629" s="336"/>
      <c r="AJ629" s="313">
        <f t="shared" si="228"/>
        <v>0</v>
      </c>
      <c r="AK629" s="326"/>
      <c r="AL629" s="313">
        <f t="shared" si="229"/>
        <v>0</v>
      </c>
      <c r="AM629" s="345"/>
      <c r="AN629" s="313">
        <f t="shared" si="218"/>
        <v>0</v>
      </c>
      <c r="AO629" s="314">
        <f t="shared" si="230"/>
        <v>0</v>
      </c>
      <c r="AP629" s="315">
        <f>IF(OR(AND(B629="GRUP_A1",IF(IFERROR(MATCH(CONCATENATE("I",Tabel!$N$4),inst_performance,0),0)&gt;0,0,1)),B629="Grup_A5",B629="Grup_B1"),0,(AD629+AF629)*0.1)</f>
        <v>0</v>
      </c>
      <c r="AQ629" s="337"/>
      <c r="AR629" s="339"/>
      <c r="AS629" s="339"/>
      <c r="AT629" s="339"/>
      <c r="AU629" s="339"/>
      <c r="AV629" s="339"/>
      <c r="AW629" s="339"/>
      <c r="AX629" s="339"/>
      <c r="AY629" s="339"/>
      <c r="AZ629" s="339"/>
      <c r="BA629" s="339"/>
      <c r="BB629" s="339"/>
      <c r="BC629" s="339"/>
      <c r="BD629" s="339"/>
      <c r="BE629" s="339"/>
      <c r="BF629" s="339"/>
      <c r="BG629" s="315">
        <f t="shared" si="231"/>
        <v>0</v>
      </c>
      <c r="BH629" s="346">
        <f t="shared" si="232"/>
        <v>0</v>
      </c>
      <c r="BI629" s="315">
        <f t="shared" si="233"/>
        <v>0</v>
      </c>
      <c r="BJ629" s="341"/>
      <c r="BK629" s="315">
        <f t="shared" si="234"/>
        <v>0</v>
      </c>
      <c r="BL629" s="315">
        <f t="shared" si="235"/>
        <v>0</v>
      </c>
      <c r="BM629" s="340"/>
      <c r="BN629" s="342"/>
      <c r="BO629" s="343"/>
      <c r="BP629" s="340"/>
      <c r="BQ629" s="344"/>
      <c r="BR629" s="315">
        <f t="shared" si="236"/>
        <v>0</v>
      </c>
      <c r="BS629" s="344"/>
      <c r="BT629" s="344"/>
      <c r="BU629" s="344"/>
      <c r="BV629" s="344"/>
      <c r="BW629" s="315">
        <f t="shared" si="237"/>
        <v>0</v>
      </c>
      <c r="BX629" s="322"/>
      <c r="BY629" s="316"/>
    </row>
    <row r="630" spans="1:77" x14ac:dyDescent="0.25">
      <c r="A630" s="326"/>
      <c r="B630" s="307" t="str">
        <f t="shared" si="219"/>
        <v/>
      </c>
      <c r="C630" s="327"/>
      <c r="D630" s="307" t="str">
        <f t="shared" si="220"/>
        <v/>
      </c>
      <c r="E630" s="328"/>
      <c r="F630" s="329"/>
      <c r="G630" s="330" t="s">
        <v>86</v>
      </c>
      <c r="H630" s="308">
        <f t="shared" si="221"/>
        <v>0</v>
      </c>
      <c r="I630" s="323"/>
      <c r="J630" s="323"/>
      <c r="K630" s="309">
        <f t="shared" si="222"/>
        <v>0</v>
      </c>
      <c r="L630" s="328"/>
      <c r="M630" s="328"/>
      <c r="N630" s="328"/>
      <c r="O630" s="328"/>
      <c r="P630" s="331"/>
      <c r="Q630" s="331"/>
      <c r="R630" s="332"/>
      <c r="S630" s="333"/>
      <c r="T630" s="332"/>
      <c r="U630" s="333"/>
      <c r="V630" s="332"/>
      <c r="W630" s="333"/>
      <c r="X630" s="332"/>
      <c r="Y630" s="333"/>
      <c r="Z630" s="309">
        <f t="shared" si="223"/>
        <v>0</v>
      </c>
      <c r="AA630" s="310">
        <f t="shared" si="224"/>
        <v>0</v>
      </c>
      <c r="AB630" s="334"/>
      <c r="AC630" s="311">
        <f t="shared" si="217"/>
        <v>0</v>
      </c>
      <c r="AD630" s="312">
        <f t="shared" si="225"/>
        <v>0</v>
      </c>
      <c r="AE630" s="335"/>
      <c r="AF630" s="312">
        <f t="shared" si="226"/>
        <v>0</v>
      </c>
      <c r="AG630" s="326"/>
      <c r="AH630" s="313">
        <f t="shared" si="227"/>
        <v>0</v>
      </c>
      <c r="AI630" s="336"/>
      <c r="AJ630" s="313">
        <f t="shared" si="228"/>
        <v>0</v>
      </c>
      <c r="AK630" s="326"/>
      <c r="AL630" s="313">
        <f t="shared" si="229"/>
        <v>0</v>
      </c>
      <c r="AM630" s="345"/>
      <c r="AN630" s="313">
        <f t="shared" si="218"/>
        <v>0</v>
      </c>
      <c r="AO630" s="314">
        <f t="shared" si="230"/>
        <v>0</v>
      </c>
      <c r="AP630" s="315">
        <f>IF(OR(AND(B630="GRUP_A1",IF(IFERROR(MATCH(CONCATENATE("I",Tabel!$N$4),inst_performance,0),0)&gt;0,0,1)),B630="Grup_A5",B630="Grup_B1"),0,(AD630+AF630)*0.1)</f>
        <v>0</v>
      </c>
      <c r="AQ630" s="337"/>
      <c r="AR630" s="339"/>
      <c r="AS630" s="339"/>
      <c r="AT630" s="339"/>
      <c r="AU630" s="339"/>
      <c r="AV630" s="339"/>
      <c r="AW630" s="339"/>
      <c r="AX630" s="339"/>
      <c r="AY630" s="339"/>
      <c r="AZ630" s="339"/>
      <c r="BA630" s="339"/>
      <c r="BB630" s="339"/>
      <c r="BC630" s="339"/>
      <c r="BD630" s="339"/>
      <c r="BE630" s="339"/>
      <c r="BF630" s="339"/>
      <c r="BG630" s="315">
        <f t="shared" si="231"/>
        <v>0</v>
      </c>
      <c r="BH630" s="346">
        <f t="shared" si="232"/>
        <v>0</v>
      </c>
      <c r="BI630" s="315">
        <f t="shared" si="233"/>
        <v>0</v>
      </c>
      <c r="BJ630" s="341"/>
      <c r="BK630" s="315">
        <f t="shared" si="234"/>
        <v>0</v>
      </c>
      <c r="BL630" s="315">
        <f t="shared" si="235"/>
        <v>0</v>
      </c>
      <c r="BM630" s="340"/>
      <c r="BN630" s="342"/>
      <c r="BO630" s="343"/>
      <c r="BP630" s="340"/>
      <c r="BQ630" s="344"/>
      <c r="BR630" s="315">
        <f t="shared" si="236"/>
        <v>0</v>
      </c>
      <c r="BS630" s="344"/>
      <c r="BT630" s="344"/>
      <c r="BU630" s="344"/>
      <c r="BV630" s="344"/>
      <c r="BW630" s="315">
        <f t="shared" si="237"/>
        <v>0</v>
      </c>
      <c r="BX630" s="322"/>
      <c r="BY630" s="316"/>
    </row>
    <row r="631" spans="1:77" x14ac:dyDescent="0.25">
      <c r="A631" s="326"/>
      <c r="B631" s="307" t="str">
        <f t="shared" si="219"/>
        <v/>
      </c>
      <c r="C631" s="327"/>
      <c r="D631" s="307" t="str">
        <f t="shared" si="220"/>
        <v/>
      </c>
      <c r="E631" s="328"/>
      <c r="F631" s="329"/>
      <c r="G631" s="330" t="s">
        <v>86</v>
      </c>
      <c r="H631" s="308">
        <f t="shared" si="221"/>
        <v>0</v>
      </c>
      <c r="I631" s="323"/>
      <c r="J631" s="323"/>
      <c r="K631" s="309">
        <f t="shared" si="222"/>
        <v>0</v>
      </c>
      <c r="L631" s="328"/>
      <c r="M631" s="328"/>
      <c r="N631" s="328"/>
      <c r="O631" s="328"/>
      <c r="P631" s="331"/>
      <c r="Q631" s="331"/>
      <c r="R631" s="332"/>
      <c r="S631" s="333"/>
      <c r="T631" s="332"/>
      <c r="U631" s="333"/>
      <c r="V631" s="332"/>
      <c r="W631" s="333"/>
      <c r="X631" s="332"/>
      <c r="Y631" s="333"/>
      <c r="Z631" s="309">
        <f t="shared" si="223"/>
        <v>0</v>
      </c>
      <c r="AA631" s="310">
        <f t="shared" si="224"/>
        <v>0</v>
      </c>
      <c r="AB631" s="334"/>
      <c r="AC631" s="311">
        <f t="shared" si="217"/>
        <v>0</v>
      </c>
      <c r="AD631" s="312">
        <f t="shared" si="225"/>
        <v>0</v>
      </c>
      <c r="AE631" s="335"/>
      <c r="AF631" s="312">
        <f t="shared" si="226"/>
        <v>0</v>
      </c>
      <c r="AG631" s="326"/>
      <c r="AH631" s="313">
        <f t="shared" si="227"/>
        <v>0</v>
      </c>
      <c r="AI631" s="336"/>
      <c r="AJ631" s="313">
        <f t="shared" si="228"/>
        <v>0</v>
      </c>
      <c r="AK631" s="326"/>
      <c r="AL631" s="313">
        <f t="shared" si="229"/>
        <v>0</v>
      </c>
      <c r="AM631" s="345"/>
      <c r="AN631" s="313">
        <f t="shared" si="218"/>
        <v>0</v>
      </c>
      <c r="AO631" s="314">
        <f t="shared" si="230"/>
        <v>0</v>
      </c>
      <c r="AP631" s="315">
        <f>IF(OR(AND(B631="GRUP_A1",IF(IFERROR(MATCH(CONCATENATE("I",Tabel!$N$4),inst_performance,0),0)&gt;0,0,1)),B631="Grup_A5",B631="Grup_B1"),0,(AD631+AF631)*0.1)</f>
        <v>0</v>
      </c>
      <c r="AQ631" s="337"/>
      <c r="AR631" s="339"/>
      <c r="AS631" s="339"/>
      <c r="AT631" s="339"/>
      <c r="AU631" s="339"/>
      <c r="AV631" s="339"/>
      <c r="AW631" s="339"/>
      <c r="AX631" s="339"/>
      <c r="AY631" s="339"/>
      <c r="AZ631" s="339"/>
      <c r="BA631" s="339"/>
      <c r="BB631" s="339"/>
      <c r="BC631" s="339"/>
      <c r="BD631" s="339"/>
      <c r="BE631" s="339"/>
      <c r="BF631" s="339"/>
      <c r="BG631" s="315">
        <f t="shared" si="231"/>
        <v>0</v>
      </c>
      <c r="BH631" s="346">
        <f t="shared" si="232"/>
        <v>0</v>
      </c>
      <c r="BI631" s="315">
        <f t="shared" si="233"/>
        <v>0</v>
      </c>
      <c r="BJ631" s="341"/>
      <c r="BK631" s="315">
        <f t="shared" si="234"/>
        <v>0</v>
      </c>
      <c r="BL631" s="315">
        <f t="shared" si="235"/>
        <v>0</v>
      </c>
      <c r="BM631" s="340"/>
      <c r="BN631" s="342"/>
      <c r="BO631" s="343"/>
      <c r="BP631" s="340"/>
      <c r="BQ631" s="344"/>
      <c r="BR631" s="315">
        <f t="shared" si="236"/>
        <v>0</v>
      </c>
      <c r="BS631" s="344"/>
      <c r="BT631" s="344"/>
      <c r="BU631" s="344"/>
      <c r="BV631" s="344"/>
      <c r="BW631" s="315">
        <f t="shared" si="237"/>
        <v>0</v>
      </c>
      <c r="BX631" s="322"/>
      <c r="BY631" s="316"/>
    </row>
    <row r="632" spans="1:77" x14ac:dyDescent="0.25">
      <c r="A632" s="326"/>
      <c r="B632" s="307" t="str">
        <f t="shared" si="219"/>
        <v/>
      </c>
      <c r="C632" s="327"/>
      <c r="D632" s="307" t="str">
        <f t="shared" si="220"/>
        <v/>
      </c>
      <c r="E632" s="328"/>
      <c r="F632" s="329"/>
      <c r="G632" s="330" t="s">
        <v>86</v>
      </c>
      <c r="H632" s="308">
        <f t="shared" si="221"/>
        <v>0</v>
      </c>
      <c r="I632" s="323"/>
      <c r="J632" s="323"/>
      <c r="K632" s="309">
        <f t="shared" si="222"/>
        <v>0</v>
      </c>
      <c r="L632" s="328"/>
      <c r="M632" s="328"/>
      <c r="N632" s="328"/>
      <c r="O632" s="328"/>
      <c r="P632" s="331"/>
      <c r="Q632" s="331"/>
      <c r="R632" s="332"/>
      <c r="S632" s="333"/>
      <c r="T632" s="332"/>
      <c r="U632" s="333"/>
      <c r="V632" s="332"/>
      <c r="W632" s="333"/>
      <c r="X632" s="332"/>
      <c r="Y632" s="333"/>
      <c r="Z632" s="309">
        <f t="shared" si="223"/>
        <v>0</v>
      </c>
      <c r="AA632" s="310">
        <f t="shared" si="224"/>
        <v>0</v>
      </c>
      <c r="AB632" s="334"/>
      <c r="AC632" s="311">
        <f t="shared" si="217"/>
        <v>0</v>
      </c>
      <c r="AD632" s="312">
        <f t="shared" si="225"/>
        <v>0</v>
      </c>
      <c r="AE632" s="335"/>
      <c r="AF632" s="312">
        <f t="shared" si="226"/>
        <v>0</v>
      </c>
      <c r="AG632" s="326"/>
      <c r="AH632" s="313">
        <f t="shared" si="227"/>
        <v>0</v>
      </c>
      <c r="AI632" s="336"/>
      <c r="AJ632" s="313">
        <f t="shared" si="228"/>
        <v>0</v>
      </c>
      <c r="AK632" s="326"/>
      <c r="AL632" s="313">
        <f t="shared" si="229"/>
        <v>0</v>
      </c>
      <c r="AM632" s="345"/>
      <c r="AN632" s="313">
        <f t="shared" si="218"/>
        <v>0</v>
      </c>
      <c r="AO632" s="314">
        <f t="shared" si="230"/>
        <v>0</v>
      </c>
      <c r="AP632" s="315">
        <f>IF(OR(AND(B632="GRUP_A1",IF(IFERROR(MATCH(CONCATENATE("I",Tabel!$N$4),inst_performance,0),0)&gt;0,0,1)),B632="Grup_A5",B632="Grup_B1"),0,(AD632+AF632)*0.1)</f>
        <v>0</v>
      </c>
      <c r="AQ632" s="337"/>
      <c r="AR632" s="339"/>
      <c r="AS632" s="339"/>
      <c r="AT632" s="339"/>
      <c r="AU632" s="339"/>
      <c r="AV632" s="339"/>
      <c r="AW632" s="339"/>
      <c r="AX632" s="339"/>
      <c r="AY632" s="339"/>
      <c r="AZ632" s="339"/>
      <c r="BA632" s="339"/>
      <c r="BB632" s="339"/>
      <c r="BC632" s="339"/>
      <c r="BD632" s="339"/>
      <c r="BE632" s="339"/>
      <c r="BF632" s="339"/>
      <c r="BG632" s="315">
        <f t="shared" si="231"/>
        <v>0</v>
      </c>
      <c r="BH632" s="346">
        <f t="shared" si="232"/>
        <v>0</v>
      </c>
      <c r="BI632" s="315">
        <f t="shared" si="233"/>
        <v>0</v>
      </c>
      <c r="BJ632" s="341"/>
      <c r="BK632" s="315">
        <f t="shared" si="234"/>
        <v>0</v>
      </c>
      <c r="BL632" s="315">
        <f t="shared" si="235"/>
        <v>0</v>
      </c>
      <c r="BM632" s="340"/>
      <c r="BN632" s="342"/>
      <c r="BO632" s="343"/>
      <c r="BP632" s="340"/>
      <c r="BQ632" s="344"/>
      <c r="BR632" s="315">
        <f t="shared" si="236"/>
        <v>0</v>
      </c>
      <c r="BS632" s="344"/>
      <c r="BT632" s="344"/>
      <c r="BU632" s="344"/>
      <c r="BV632" s="344"/>
      <c r="BW632" s="315">
        <f t="shared" si="237"/>
        <v>0</v>
      </c>
      <c r="BX632" s="322"/>
      <c r="BY632" s="316"/>
    </row>
    <row r="633" spans="1:77" x14ac:dyDescent="0.25">
      <c r="A633" s="326"/>
      <c r="B633" s="307" t="str">
        <f t="shared" si="219"/>
        <v/>
      </c>
      <c r="C633" s="327"/>
      <c r="D633" s="307" t="str">
        <f t="shared" si="220"/>
        <v/>
      </c>
      <c r="E633" s="328"/>
      <c r="F633" s="329"/>
      <c r="G633" s="330" t="s">
        <v>86</v>
      </c>
      <c r="H633" s="308">
        <f t="shared" si="221"/>
        <v>0</v>
      </c>
      <c r="I633" s="323"/>
      <c r="J633" s="323"/>
      <c r="K633" s="309">
        <f t="shared" si="222"/>
        <v>0</v>
      </c>
      <c r="L633" s="328"/>
      <c r="M633" s="328"/>
      <c r="N633" s="328"/>
      <c r="O633" s="328"/>
      <c r="P633" s="331"/>
      <c r="Q633" s="331"/>
      <c r="R633" s="332"/>
      <c r="S633" s="333"/>
      <c r="T633" s="332"/>
      <c r="U633" s="333"/>
      <c r="V633" s="332"/>
      <c r="W633" s="333"/>
      <c r="X633" s="332"/>
      <c r="Y633" s="333"/>
      <c r="Z633" s="309">
        <f t="shared" si="223"/>
        <v>0</v>
      </c>
      <c r="AA633" s="310">
        <f t="shared" si="224"/>
        <v>0</v>
      </c>
      <c r="AB633" s="334"/>
      <c r="AC633" s="311">
        <f t="shared" si="217"/>
        <v>0</v>
      </c>
      <c r="AD633" s="312">
        <f t="shared" si="225"/>
        <v>0</v>
      </c>
      <c r="AE633" s="335"/>
      <c r="AF633" s="312">
        <f t="shared" si="226"/>
        <v>0</v>
      </c>
      <c r="AG633" s="326"/>
      <c r="AH633" s="313">
        <f t="shared" si="227"/>
        <v>0</v>
      </c>
      <c r="AI633" s="336"/>
      <c r="AJ633" s="313">
        <f t="shared" si="228"/>
        <v>0</v>
      </c>
      <c r="AK633" s="326"/>
      <c r="AL633" s="313">
        <f t="shared" si="229"/>
        <v>0</v>
      </c>
      <c r="AM633" s="345"/>
      <c r="AN633" s="313">
        <f t="shared" si="218"/>
        <v>0</v>
      </c>
      <c r="AO633" s="314">
        <f t="shared" si="230"/>
        <v>0</v>
      </c>
      <c r="AP633" s="315">
        <f>IF(OR(AND(B633="GRUP_A1",IF(IFERROR(MATCH(CONCATENATE("I",Tabel!$N$4),inst_performance,0),0)&gt;0,0,1)),B633="Grup_A5",B633="Grup_B1"),0,(AD633+AF633)*0.1)</f>
        <v>0</v>
      </c>
      <c r="AQ633" s="337"/>
      <c r="AR633" s="339"/>
      <c r="AS633" s="339"/>
      <c r="AT633" s="339"/>
      <c r="AU633" s="339"/>
      <c r="AV633" s="339"/>
      <c r="AW633" s="339"/>
      <c r="AX633" s="339"/>
      <c r="AY633" s="339"/>
      <c r="AZ633" s="339"/>
      <c r="BA633" s="339"/>
      <c r="BB633" s="339"/>
      <c r="BC633" s="339"/>
      <c r="BD633" s="339"/>
      <c r="BE633" s="339"/>
      <c r="BF633" s="339"/>
      <c r="BG633" s="315">
        <f t="shared" si="231"/>
        <v>0</v>
      </c>
      <c r="BH633" s="346">
        <f t="shared" si="232"/>
        <v>0</v>
      </c>
      <c r="BI633" s="315">
        <f t="shared" si="233"/>
        <v>0</v>
      </c>
      <c r="BJ633" s="341"/>
      <c r="BK633" s="315">
        <f t="shared" si="234"/>
        <v>0</v>
      </c>
      <c r="BL633" s="315">
        <f t="shared" si="235"/>
        <v>0</v>
      </c>
      <c r="BM633" s="340"/>
      <c r="BN633" s="342"/>
      <c r="BO633" s="343"/>
      <c r="BP633" s="340"/>
      <c r="BQ633" s="344"/>
      <c r="BR633" s="315">
        <f t="shared" si="236"/>
        <v>0</v>
      </c>
      <c r="BS633" s="344"/>
      <c r="BT633" s="344"/>
      <c r="BU633" s="344"/>
      <c r="BV633" s="344"/>
      <c r="BW633" s="315">
        <f t="shared" si="237"/>
        <v>0</v>
      </c>
      <c r="BX633" s="322"/>
      <c r="BY633" s="316"/>
    </row>
    <row r="634" spans="1:77" x14ac:dyDescent="0.25">
      <c r="A634" s="326"/>
      <c r="B634" s="307" t="str">
        <f t="shared" si="219"/>
        <v/>
      </c>
      <c r="C634" s="327"/>
      <c r="D634" s="307" t="str">
        <f t="shared" si="220"/>
        <v/>
      </c>
      <c r="E634" s="328"/>
      <c r="F634" s="329"/>
      <c r="G634" s="330" t="s">
        <v>86</v>
      </c>
      <c r="H634" s="308">
        <f t="shared" si="221"/>
        <v>0</v>
      </c>
      <c r="I634" s="323"/>
      <c r="J634" s="323"/>
      <c r="K634" s="309">
        <f t="shared" si="222"/>
        <v>0</v>
      </c>
      <c r="L634" s="328"/>
      <c r="M634" s="328"/>
      <c r="N634" s="328"/>
      <c r="O634" s="328"/>
      <c r="P634" s="331"/>
      <c r="Q634" s="331"/>
      <c r="R634" s="332"/>
      <c r="S634" s="333"/>
      <c r="T634" s="332"/>
      <c r="U634" s="333"/>
      <c r="V634" s="332"/>
      <c r="W634" s="333"/>
      <c r="X634" s="332"/>
      <c r="Y634" s="333"/>
      <c r="Z634" s="309">
        <f t="shared" si="223"/>
        <v>0</v>
      </c>
      <c r="AA634" s="310">
        <f t="shared" si="224"/>
        <v>0</v>
      </c>
      <c r="AB634" s="334"/>
      <c r="AC634" s="311">
        <f t="shared" si="217"/>
        <v>0</v>
      </c>
      <c r="AD634" s="312">
        <f t="shared" si="225"/>
        <v>0</v>
      </c>
      <c r="AE634" s="335"/>
      <c r="AF634" s="312">
        <f t="shared" si="226"/>
        <v>0</v>
      </c>
      <c r="AG634" s="326"/>
      <c r="AH634" s="313">
        <f t="shared" si="227"/>
        <v>0</v>
      </c>
      <c r="AI634" s="336"/>
      <c r="AJ634" s="313">
        <f t="shared" si="228"/>
        <v>0</v>
      </c>
      <c r="AK634" s="326"/>
      <c r="AL634" s="313">
        <f t="shared" si="229"/>
        <v>0</v>
      </c>
      <c r="AM634" s="345"/>
      <c r="AN634" s="313">
        <f t="shared" si="218"/>
        <v>0</v>
      </c>
      <c r="AO634" s="314">
        <f t="shared" si="230"/>
        <v>0</v>
      </c>
      <c r="AP634" s="315">
        <f>IF(OR(AND(B634="GRUP_A1",IF(IFERROR(MATCH(CONCATENATE("I",Tabel!$N$4),inst_performance,0),0)&gt;0,0,1)),B634="Grup_A5",B634="Grup_B1"),0,(AD634+AF634)*0.1)</f>
        <v>0</v>
      </c>
      <c r="AQ634" s="337"/>
      <c r="AR634" s="339"/>
      <c r="AS634" s="339"/>
      <c r="AT634" s="339"/>
      <c r="AU634" s="339"/>
      <c r="AV634" s="339"/>
      <c r="AW634" s="339"/>
      <c r="AX634" s="339"/>
      <c r="AY634" s="339"/>
      <c r="AZ634" s="339"/>
      <c r="BA634" s="339"/>
      <c r="BB634" s="339"/>
      <c r="BC634" s="339"/>
      <c r="BD634" s="339"/>
      <c r="BE634" s="339"/>
      <c r="BF634" s="339"/>
      <c r="BG634" s="315">
        <f t="shared" si="231"/>
        <v>0</v>
      </c>
      <c r="BH634" s="346">
        <f t="shared" si="232"/>
        <v>0</v>
      </c>
      <c r="BI634" s="315">
        <f t="shared" si="233"/>
        <v>0</v>
      </c>
      <c r="BJ634" s="341"/>
      <c r="BK634" s="315">
        <f t="shared" si="234"/>
        <v>0</v>
      </c>
      <c r="BL634" s="315">
        <f t="shared" si="235"/>
        <v>0</v>
      </c>
      <c r="BM634" s="340"/>
      <c r="BN634" s="342"/>
      <c r="BO634" s="343"/>
      <c r="BP634" s="340"/>
      <c r="BQ634" s="344"/>
      <c r="BR634" s="315">
        <f t="shared" si="236"/>
        <v>0</v>
      </c>
      <c r="BS634" s="344"/>
      <c r="BT634" s="344"/>
      <c r="BU634" s="344"/>
      <c r="BV634" s="344"/>
      <c r="BW634" s="315">
        <f t="shared" si="237"/>
        <v>0</v>
      </c>
      <c r="BX634" s="322"/>
      <c r="BY634" s="316"/>
    </row>
    <row r="635" spans="1:77" x14ac:dyDescent="0.25">
      <c r="A635" s="326"/>
      <c r="B635" s="307" t="str">
        <f t="shared" si="219"/>
        <v/>
      </c>
      <c r="C635" s="327"/>
      <c r="D635" s="307" t="str">
        <f t="shared" si="220"/>
        <v/>
      </c>
      <c r="E635" s="328"/>
      <c r="F635" s="329"/>
      <c r="G635" s="330" t="s">
        <v>86</v>
      </c>
      <c r="H635" s="308">
        <f t="shared" si="221"/>
        <v>0</v>
      </c>
      <c r="I635" s="323"/>
      <c r="J635" s="323"/>
      <c r="K635" s="309">
        <f t="shared" si="222"/>
        <v>0</v>
      </c>
      <c r="L635" s="328"/>
      <c r="M635" s="328"/>
      <c r="N635" s="328"/>
      <c r="O635" s="328"/>
      <c r="P635" s="331"/>
      <c r="Q635" s="331"/>
      <c r="R635" s="332"/>
      <c r="S635" s="333"/>
      <c r="T635" s="332"/>
      <c r="U635" s="333"/>
      <c r="V635" s="332"/>
      <c r="W635" s="333"/>
      <c r="X635" s="332"/>
      <c r="Y635" s="333"/>
      <c r="Z635" s="309">
        <f t="shared" si="223"/>
        <v>0</v>
      </c>
      <c r="AA635" s="310">
        <f t="shared" si="224"/>
        <v>0</v>
      </c>
      <c r="AB635" s="334"/>
      <c r="AC635" s="311">
        <f t="shared" si="217"/>
        <v>0</v>
      </c>
      <c r="AD635" s="312">
        <f t="shared" si="225"/>
        <v>0</v>
      </c>
      <c r="AE635" s="335"/>
      <c r="AF635" s="312">
        <f t="shared" si="226"/>
        <v>0</v>
      </c>
      <c r="AG635" s="326"/>
      <c r="AH635" s="313">
        <f t="shared" si="227"/>
        <v>0</v>
      </c>
      <c r="AI635" s="336"/>
      <c r="AJ635" s="313">
        <f t="shared" si="228"/>
        <v>0</v>
      </c>
      <c r="AK635" s="326"/>
      <c r="AL635" s="313">
        <f t="shared" si="229"/>
        <v>0</v>
      </c>
      <c r="AM635" s="345"/>
      <c r="AN635" s="313">
        <f t="shared" si="218"/>
        <v>0</v>
      </c>
      <c r="AO635" s="314">
        <f t="shared" si="230"/>
        <v>0</v>
      </c>
      <c r="AP635" s="315">
        <f>IF(OR(AND(B635="GRUP_A1",IF(IFERROR(MATCH(CONCATENATE("I",Tabel!$N$4),inst_performance,0),0)&gt;0,0,1)),B635="Grup_A5",B635="Grup_B1"),0,(AD635+AF635)*0.1)</f>
        <v>0</v>
      </c>
      <c r="AQ635" s="337"/>
      <c r="AR635" s="339"/>
      <c r="AS635" s="339"/>
      <c r="AT635" s="339"/>
      <c r="AU635" s="339"/>
      <c r="AV635" s="339"/>
      <c r="AW635" s="339"/>
      <c r="AX635" s="339"/>
      <c r="AY635" s="339"/>
      <c r="AZ635" s="339"/>
      <c r="BA635" s="339"/>
      <c r="BB635" s="339"/>
      <c r="BC635" s="339"/>
      <c r="BD635" s="339"/>
      <c r="BE635" s="339"/>
      <c r="BF635" s="339"/>
      <c r="BG635" s="315">
        <f t="shared" si="231"/>
        <v>0</v>
      </c>
      <c r="BH635" s="346">
        <f t="shared" si="232"/>
        <v>0</v>
      </c>
      <c r="BI635" s="315">
        <f t="shared" si="233"/>
        <v>0</v>
      </c>
      <c r="BJ635" s="341"/>
      <c r="BK635" s="315">
        <f t="shared" si="234"/>
        <v>0</v>
      </c>
      <c r="BL635" s="315">
        <f t="shared" si="235"/>
        <v>0</v>
      </c>
      <c r="BM635" s="340"/>
      <c r="BN635" s="342"/>
      <c r="BO635" s="343"/>
      <c r="BP635" s="340"/>
      <c r="BQ635" s="344"/>
      <c r="BR635" s="315">
        <f t="shared" si="236"/>
        <v>0</v>
      </c>
      <c r="BS635" s="344"/>
      <c r="BT635" s="344"/>
      <c r="BU635" s="344"/>
      <c r="BV635" s="344"/>
      <c r="BW635" s="315">
        <f t="shared" si="237"/>
        <v>0</v>
      </c>
      <c r="BX635" s="322"/>
      <c r="BY635" s="316"/>
    </row>
    <row r="636" spans="1:77" x14ac:dyDescent="0.25">
      <c r="A636" s="326"/>
      <c r="B636" s="307" t="str">
        <f t="shared" si="219"/>
        <v/>
      </c>
      <c r="C636" s="327"/>
      <c r="D636" s="307" t="str">
        <f t="shared" si="220"/>
        <v/>
      </c>
      <c r="E636" s="328"/>
      <c r="F636" s="329"/>
      <c r="G636" s="330" t="s">
        <v>86</v>
      </c>
      <c r="H636" s="308">
        <f t="shared" si="221"/>
        <v>0</v>
      </c>
      <c r="I636" s="323"/>
      <c r="J636" s="323"/>
      <c r="K636" s="309">
        <f t="shared" si="222"/>
        <v>0</v>
      </c>
      <c r="L636" s="328"/>
      <c r="M636" s="328"/>
      <c r="N636" s="328"/>
      <c r="O636" s="328"/>
      <c r="P636" s="331"/>
      <c r="Q636" s="331"/>
      <c r="R636" s="332"/>
      <c r="S636" s="333"/>
      <c r="T636" s="332"/>
      <c r="U636" s="333"/>
      <c r="V636" s="332"/>
      <c r="W636" s="333"/>
      <c r="X636" s="332"/>
      <c r="Y636" s="333"/>
      <c r="Z636" s="309">
        <f t="shared" si="223"/>
        <v>0</v>
      </c>
      <c r="AA636" s="310">
        <f t="shared" si="224"/>
        <v>0</v>
      </c>
      <c r="AB636" s="334"/>
      <c r="AC636" s="311">
        <f t="shared" si="217"/>
        <v>0</v>
      </c>
      <c r="AD636" s="312">
        <f t="shared" si="225"/>
        <v>0</v>
      </c>
      <c r="AE636" s="335"/>
      <c r="AF636" s="312">
        <f t="shared" si="226"/>
        <v>0</v>
      </c>
      <c r="AG636" s="326"/>
      <c r="AH636" s="313">
        <f t="shared" si="227"/>
        <v>0</v>
      </c>
      <c r="AI636" s="336"/>
      <c r="AJ636" s="313">
        <f t="shared" si="228"/>
        <v>0</v>
      </c>
      <c r="AK636" s="326"/>
      <c r="AL636" s="313">
        <f t="shared" si="229"/>
        <v>0</v>
      </c>
      <c r="AM636" s="345"/>
      <c r="AN636" s="313">
        <f t="shared" si="218"/>
        <v>0</v>
      </c>
      <c r="AO636" s="314">
        <f t="shared" si="230"/>
        <v>0</v>
      </c>
      <c r="AP636" s="315">
        <f>IF(OR(AND(B636="GRUP_A1",IF(IFERROR(MATCH(CONCATENATE("I",Tabel!$N$4),inst_performance,0),0)&gt;0,0,1)),B636="Grup_A5",B636="Grup_B1"),0,(AD636+AF636)*0.1)</f>
        <v>0</v>
      </c>
      <c r="AQ636" s="337"/>
      <c r="AR636" s="339"/>
      <c r="AS636" s="339"/>
      <c r="AT636" s="339"/>
      <c r="AU636" s="339"/>
      <c r="AV636" s="339"/>
      <c r="AW636" s="339"/>
      <c r="AX636" s="339"/>
      <c r="AY636" s="339"/>
      <c r="AZ636" s="339"/>
      <c r="BA636" s="339"/>
      <c r="BB636" s="339"/>
      <c r="BC636" s="339"/>
      <c r="BD636" s="339"/>
      <c r="BE636" s="339"/>
      <c r="BF636" s="339"/>
      <c r="BG636" s="315">
        <f t="shared" si="231"/>
        <v>0</v>
      </c>
      <c r="BH636" s="346">
        <f t="shared" si="232"/>
        <v>0</v>
      </c>
      <c r="BI636" s="315">
        <f t="shared" si="233"/>
        <v>0</v>
      </c>
      <c r="BJ636" s="341"/>
      <c r="BK636" s="315">
        <f t="shared" si="234"/>
        <v>0</v>
      </c>
      <c r="BL636" s="315">
        <f t="shared" si="235"/>
        <v>0</v>
      </c>
      <c r="BM636" s="340"/>
      <c r="BN636" s="342"/>
      <c r="BO636" s="343"/>
      <c r="BP636" s="340"/>
      <c r="BQ636" s="344"/>
      <c r="BR636" s="315">
        <f t="shared" si="236"/>
        <v>0</v>
      </c>
      <c r="BS636" s="344"/>
      <c r="BT636" s="344"/>
      <c r="BU636" s="344"/>
      <c r="BV636" s="344"/>
      <c r="BW636" s="315">
        <f t="shared" si="237"/>
        <v>0</v>
      </c>
      <c r="BX636" s="322"/>
      <c r="BY636" s="316"/>
    </row>
    <row r="637" spans="1:77" x14ac:dyDescent="0.25">
      <c r="A637" s="326"/>
      <c r="B637" s="307" t="str">
        <f t="shared" si="219"/>
        <v/>
      </c>
      <c r="C637" s="327"/>
      <c r="D637" s="307" t="str">
        <f t="shared" si="220"/>
        <v/>
      </c>
      <c r="E637" s="328"/>
      <c r="F637" s="329"/>
      <c r="G637" s="330" t="s">
        <v>86</v>
      </c>
      <c r="H637" s="308">
        <f t="shared" si="221"/>
        <v>0</v>
      </c>
      <c r="I637" s="323"/>
      <c r="J637" s="323"/>
      <c r="K637" s="309">
        <f t="shared" si="222"/>
        <v>0</v>
      </c>
      <c r="L637" s="328"/>
      <c r="M637" s="328"/>
      <c r="N637" s="328"/>
      <c r="O637" s="328"/>
      <c r="P637" s="331"/>
      <c r="Q637" s="331"/>
      <c r="R637" s="332"/>
      <c r="S637" s="333"/>
      <c r="T637" s="332"/>
      <c r="U637" s="333"/>
      <c r="V637" s="332"/>
      <c r="W637" s="333"/>
      <c r="X637" s="332"/>
      <c r="Y637" s="333"/>
      <c r="Z637" s="309">
        <f t="shared" si="223"/>
        <v>0</v>
      </c>
      <c r="AA637" s="310">
        <f t="shared" si="224"/>
        <v>0</v>
      </c>
      <c r="AB637" s="334"/>
      <c r="AC637" s="311">
        <f t="shared" si="217"/>
        <v>0</v>
      </c>
      <c r="AD637" s="312">
        <f t="shared" si="225"/>
        <v>0</v>
      </c>
      <c r="AE637" s="335"/>
      <c r="AF637" s="312">
        <f t="shared" si="226"/>
        <v>0</v>
      </c>
      <c r="AG637" s="326"/>
      <c r="AH637" s="313">
        <f t="shared" si="227"/>
        <v>0</v>
      </c>
      <c r="AI637" s="336"/>
      <c r="AJ637" s="313">
        <f t="shared" si="228"/>
        <v>0</v>
      </c>
      <c r="AK637" s="326"/>
      <c r="AL637" s="313">
        <f t="shared" si="229"/>
        <v>0</v>
      </c>
      <c r="AM637" s="345"/>
      <c r="AN637" s="313">
        <f t="shared" si="218"/>
        <v>0</v>
      </c>
      <c r="AO637" s="314">
        <f t="shared" si="230"/>
        <v>0</v>
      </c>
      <c r="AP637" s="315">
        <f>IF(OR(AND(B637="GRUP_A1",IF(IFERROR(MATCH(CONCATENATE("I",Tabel!$N$4),inst_performance,0),0)&gt;0,0,1)),B637="Grup_A5",B637="Grup_B1"),0,(AD637+AF637)*0.1)</f>
        <v>0</v>
      </c>
      <c r="AQ637" s="337"/>
      <c r="AR637" s="339"/>
      <c r="AS637" s="339"/>
      <c r="AT637" s="339"/>
      <c r="AU637" s="339"/>
      <c r="AV637" s="339"/>
      <c r="AW637" s="339"/>
      <c r="AX637" s="339"/>
      <c r="AY637" s="339"/>
      <c r="AZ637" s="339"/>
      <c r="BA637" s="339"/>
      <c r="BB637" s="339"/>
      <c r="BC637" s="339"/>
      <c r="BD637" s="339"/>
      <c r="BE637" s="339"/>
      <c r="BF637" s="339"/>
      <c r="BG637" s="315">
        <f t="shared" si="231"/>
        <v>0</v>
      </c>
      <c r="BH637" s="346">
        <f t="shared" si="232"/>
        <v>0</v>
      </c>
      <c r="BI637" s="315">
        <f t="shared" si="233"/>
        <v>0</v>
      </c>
      <c r="BJ637" s="341"/>
      <c r="BK637" s="315">
        <f t="shared" si="234"/>
        <v>0</v>
      </c>
      <c r="BL637" s="315">
        <f t="shared" si="235"/>
        <v>0</v>
      </c>
      <c r="BM637" s="340"/>
      <c r="BN637" s="342"/>
      <c r="BO637" s="343"/>
      <c r="BP637" s="340"/>
      <c r="BQ637" s="344"/>
      <c r="BR637" s="315">
        <f t="shared" si="236"/>
        <v>0</v>
      </c>
      <c r="BS637" s="344"/>
      <c r="BT637" s="344"/>
      <c r="BU637" s="344"/>
      <c r="BV637" s="344"/>
      <c r="BW637" s="315">
        <f t="shared" si="237"/>
        <v>0</v>
      </c>
      <c r="BX637" s="322"/>
      <c r="BY637" s="316"/>
    </row>
    <row r="638" spans="1:77" x14ac:dyDescent="0.25">
      <c r="A638" s="326"/>
      <c r="B638" s="307" t="str">
        <f t="shared" si="219"/>
        <v/>
      </c>
      <c r="C638" s="327"/>
      <c r="D638" s="307" t="str">
        <f t="shared" si="220"/>
        <v/>
      </c>
      <c r="E638" s="328"/>
      <c r="F638" s="329"/>
      <c r="G638" s="330" t="s">
        <v>86</v>
      </c>
      <c r="H638" s="308">
        <f t="shared" si="221"/>
        <v>0</v>
      </c>
      <c r="I638" s="323"/>
      <c r="J638" s="323"/>
      <c r="K638" s="309">
        <f t="shared" si="222"/>
        <v>0</v>
      </c>
      <c r="L638" s="328"/>
      <c r="M638" s="328"/>
      <c r="N638" s="328"/>
      <c r="O638" s="328"/>
      <c r="P638" s="331"/>
      <c r="Q638" s="331"/>
      <c r="R638" s="332"/>
      <c r="S638" s="333"/>
      <c r="T638" s="332"/>
      <c r="U638" s="333"/>
      <c r="V638" s="332"/>
      <c r="W638" s="333"/>
      <c r="X638" s="332"/>
      <c r="Y638" s="333"/>
      <c r="Z638" s="309">
        <f t="shared" si="223"/>
        <v>0</v>
      </c>
      <c r="AA638" s="310">
        <f t="shared" si="224"/>
        <v>0</v>
      </c>
      <c r="AB638" s="334"/>
      <c r="AC638" s="311">
        <f t="shared" si="217"/>
        <v>0</v>
      </c>
      <c r="AD638" s="312">
        <f t="shared" si="225"/>
        <v>0</v>
      </c>
      <c r="AE638" s="335"/>
      <c r="AF638" s="312">
        <f t="shared" si="226"/>
        <v>0</v>
      </c>
      <c r="AG638" s="326"/>
      <c r="AH638" s="313">
        <f t="shared" si="227"/>
        <v>0</v>
      </c>
      <c r="AI638" s="336"/>
      <c r="AJ638" s="313">
        <f t="shared" si="228"/>
        <v>0</v>
      </c>
      <c r="AK638" s="326"/>
      <c r="AL638" s="313">
        <f t="shared" si="229"/>
        <v>0</v>
      </c>
      <c r="AM638" s="345"/>
      <c r="AN638" s="313">
        <f t="shared" si="218"/>
        <v>0</v>
      </c>
      <c r="AO638" s="314">
        <f t="shared" si="230"/>
        <v>0</v>
      </c>
      <c r="AP638" s="315">
        <f>IF(OR(AND(B638="GRUP_A1",IF(IFERROR(MATCH(CONCATENATE("I",Tabel!$N$4),inst_performance,0),0)&gt;0,0,1)),B638="Grup_A5",B638="Grup_B1"),0,(AD638+AF638)*0.1)</f>
        <v>0</v>
      </c>
      <c r="AQ638" s="337"/>
      <c r="AR638" s="339"/>
      <c r="AS638" s="339"/>
      <c r="AT638" s="339"/>
      <c r="AU638" s="339"/>
      <c r="AV638" s="339"/>
      <c r="AW638" s="339"/>
      <c r="AX638" s="339"/>
      <c r="AY638" s="339"/>
      <c r="AZ638" s="339"/>
      <c r="BA638" s="339"/>
      <c r="BB638" s="339"/>
      <c r="BC638" s="339"/>
      <c r="BD638" s="339"/>
      <c r="BE638" s="339"/>
      <c r="BF638" s="339"/>
      <c r="BG638" s="315">
        <f t="shared" si="231"/>
        <v>0</v>
      </c>
      <c r="BH638" s="346">
        <f t="shared" si="232"/>
        <v>0</v>
      </c>
      <c r="BI638" s="315">
        <f t="shared" si="233"/>
        <v>0</v>
      </c>
      <c r="BJ638" s="341"/>
      <c r="BK638" s="315">
        <f t="shared" si="234"/>
        <v>0</v>
      </c>
      <c r="BL638" s="315">
        <f t="shared" si="235"/>
        <v>0</v>
      </c>
      <c r="BM638" s="340"/>
      <c r="BN638" s="342"/>
      <c r="BO638" s="343"/>
      <c r="BP638" s="340"/>
      <c r="BQ638" s="344"/>
      <c r="BR638" s="315">
        <f t="shared" si="236"/>
        <v>0</v>
      </c>
      <c r="BS638" s="344"/>
      <c r="BT638" s="344"/>
      <c r="BU638" s="344"/>
      <c r="BV638" s="344"/>
      <c r="BW638" s="315">
        <f t="shared" si="237"/>
        <v>0</v>
      </c>
      <c r="BX638" s="322"/>
      <c r="BY638" s="316"/>
    </row>
    <row r="639" spans="1:77" x14ac:dyDescent="0.25">
      <c r="A639" s="326"/>
      <c r="B639" s="307" t="str">
        <f t="shared" si="219"/>
        <v/>
      </c>
      <c r="C639" s="327"/>
      <c r="D639" s="307" t="str">
        <f t="shared" si="220"/>
        <v/>
      </c>
      <c r="E639" s="328"/>
      <c r="F639" s="329"/>
      <c r="G639" s="330" t="s">
        <v>86</v>
      </c>
      <c r="H639" s="308">
        <f t="shared" si="221"/>
        <v>0</v>
      </c>
      <c r="I639" s="323"/>
      <c r="J639" s="323"/>
      <c r="K639" s="309">
        <f t="shared" si="222"/>
        <v>0</v>
      </c>
      <c r="L639" s="328"/>
      <c r="M639" s="328"/>
      <c r="N639" s="328"/>
      <c r="O639" s="328"/>
      <c r="P639" s="331"/>
      <c r="Q639" s="331"/>
      <c r="R639" s="332"/>
      <c r="S639" s="333"/>
      <c r="T639" s="332"/>
      <c r="U639" s="333"/>
      <c r="V639" s="332"/>
      <c r="W639" s="333"/>
      <c r="X639" s="332"/>
      <c r="Y639" s="333"/>
      <c r="Z639" s="309">
        <f t="shared" si="223"/>
        <v>0</v>
      </c>
      <c r="AA639" s="310">
        <f t="shared" si="224"/>
        <v>0</v>
      </c>
      <c r="AB639" s="334"/>
      <c r="AC639" s="311">
        <f t="shared" si="217"/>
        <v>0</v>
      </c>
      <c r="AD639" s="312">
        <f t="shared" si="225"/>
        <v>0</v>
      </c>
      <c r="AE639" s="335"/>
      <c r="AF639" s="312">
        <f t="shared" si="226"/>
        <v>0</v>
      </c>
      <c r="AG639" s="326"/>
      <c r="AH639" s="313">
        <f t="shared" si="227"/>
        <v>0</v>
      </c>
      <c r="AI639" s="336"/>
      <c r="AJ639" s="313">
        <f t="shared" si="228"/>
        <v>0</v>
      </c>
      <c r="AK639" s="326"/>
      <c r="AL639" s="313">
        <f t="shared" si="229"/>
        <v>0</v>
      </c>
      <c r="AM639" s="345"/>
      <c r="AN639" s="313">
        <f t="shared" si="218"/>
        <v>0</v>
      </c>
      <c r="AO639" s="314">
        <f t="shared" si="230"/>
        <v>0</v>
      </c>
      <c r="AP639" s="315">
        <f>IF(OR(AND(B639="GRUP_A1",IF(IFERROR(MATCH(CONCATENATE("I",Tabel!$N$4),inst_performance,0),0)&gt;0,0,1)),B639="Grup_A5",B639="Grup_B1"),0,(AD639+AF639)*0.1)</f>
        <v>0</v>
      </c>
      <c r="AQ639" s="337"/>
      <c r="AR639" s="339"/>
      <c r="AS639" s="339"/>
      <c r="AT639" s="339"/>
      <c r="AU639" s="339"/>
      <c r="AV639" s="339"/>
      <c r="AW639" s="339"/>
      <c r="AX639" s="339"/>
      <c r="AY639" s="339"/>
      <c r="AZ639" s="339"/>
      <c r="BA639" s="339"/>
      <c r="BB639" s="339"/>
      <c r="BC639" s="339"/>
      <c r="BD639" s="339"/>
      <c r="BE639" s="339"/>
      <c r="BF639" s="339"/>
      <c r="BG639" s="315">
        <f t="shared" si="231"/>
        <v>0</v>
      </c>
      <c r="BH639" s="346">
        <f t="shared" si="232"/>
        <v>0</v>
      </c>
      <c r="BI639" s="315">
        <f t="shared" si="233"/>
        <v>0</v>
      </c>
      <c r="BJ639" s="341"/>
      <c r="BK639" s="315">
        <f t="shared" si="234"/>
        <v>0</v>
      </c>
      <c r="BL639" s="315">
        <f t="shared" si="235"/>
        <v>0</v>
      </c>
      <c r="BM639" s="340"/>
      <c r="BN639" s="342"/>
      <c r="BO639" s="343"/>
      <c r="BP639" s="340"/>
      <c r="BQ639" s="344"/>
      <c r="BR639" s="315">
        <f t="shared" si="236"/>
        <v>0</v>
      </c>
      <c r="BS639" s="344"/>
      <c r="BT639" s="344"/>
      <c r="BU639" s="344"/>
      <c r="BV639" s="344"/>
      <c r="BW639" s="315">
        <f t="shared" si="237"/>
        <v>0</v>
      </c>
      <c r="BX639" s="322"/>
      <c r="BY639" s="316"/>
    </row>
    <row r="640" spans="1:77" x14ac:dyDescent="0.25">
      <c r="A640" s="326"/>
      <c r="B640" s="307" t="str">
        <f t="shared" si="219"/>
        <v/>
      </c>
      <c r="C640" s="327"/>
      <c r="D640" s="307" t="str">
        <f t="shared" si="220"/>
        <v/>
      </c>
      <c r="E640" s="328"/>
      <c r="F640" s="329"/>
      <c r="G640" s="330" t="s">
        <v>86</v>
      </c>
      <c r="H640" s="308">
        <f t="shared" si="221"/>
        <v>0</v>
      </c>
      <c r="I640" s="323"/>
      <c r="J640" s="323"/>
      <c r="K640" s="309">
        <f t="shared" si="222"/>
        <v>0</v>
      </c>
      <c r="L640" s="328"/>
      <c r="M640" s="328"/>
      <c r="N640" s="328"/>
      <c r="O640" s="328"/>
      <c r="P640" s="331"/>
      <c r="Q640" s="331"/>
      <c r="R640" s="332"/>
      <c r="S640" s="333"/>
      <c r="T640" s="332"/>
      <c r="U640" s="333"/>
      <c r="V640" s="332"/>
      <c r="W640" s="333"/>
      <c r="X640" s="332"/>
      <c r="Y640" s="333"/>
      <c r="Z640" s="309">
        <f t="shared" si="223"/>
        <v>0</v>
      </c>
      <c r="AA640" s="310">
        <f t="shared" si="224"/>
        <v>0</v>
      </c>
      <c r="AB640" s="334"/>
      <c r="AC640" s="311">
        <f t="shared" si="217"/>
        <v>0</v>
      </c>
      <c r="AD640" s="312">
        <f t="shared" si="225"/>
        <v>0</v>
      </c>
      <c r="AE640" s="335"/>
      <c r="AF640" s="312">
        <f t="shared" si="226"/>
        <v>0</v>
      </c>
      <c r="AG640" s="326"/>
      <c r="AH640" s="313">
        <f t="shared" si="227"/>
        <v>0</v>
      </c>
      <c r="AI640" s="336"/>
      <c r="AJ640" s="313">
        <f t="shared" si="228"/>
        <v>0</v>
      </c>
      <c r="AK640" s="326"/>
      <c r="AL640" s="313">
        <f t="shared" si="229"/>
        <v>0</v>
      </c>
      <c r="AM640" s="345"/>
      <c r="AN640" s="313">
        <f t="shared" si="218"/>
        <v>0</v>
      </c>
      <c r="AO640" s="314">
        <f t="shared" si="230"/>
        <v>0</v>
      </c>
      <c r="AP640" s="315">
        <f>IF(OR(AND(B640="GRUP_A1",IF(IFERROR(MATCH(CONCATENATE("I",Tabel!$N$4),inst_performance,0),0)&gt;0,0,1)),B640="Grup_A5",B640="Grup_B1"),0,(AD640+AF640)*0.1)</f>
        <v>0</v>
      </c>
      <c r="AQ640" s="337"/>
      <c r="AR640" s="339"/>
      <c r="AS640" s="339"/>
      <c r="AT640" s="339"/>
      <c r="AU640" s="339"/>
      <c r="AV640" s="339"/>
      <c r="AW640" s="339"/>
      <c r="AX640" s="339"/>
      <c r="AY640" s="339"/>
      <c r="AZ640" s="339"/>
      <c r="BA640" s="339"/>
      <c r="BB640" s="339"/>
      <c r="BC640" s="339"/>
      <c r="BD640" s="339"/>
      <c r="BE640" s="339"/>
      <c r="BF640" s="339"/>
      <c r="BG640" s="315">
        <f t="shared" si="231"/>
        <v>0</v>
      </c>
      <c r="BH640" s="346">
        <f t="shared" si="232"/>
        <v>0</v>
      </c>
      <c r="BI640" s="315">
        <f t="shared" si="233"/>
        <v>0</v>
      </c>
      <c r="BJ640" s="341"/>
      <c r="BK640" s="315">
        <f t="shared" si="234"/>
        <v>0</v>
      </c>
      <c r="BL640" s="315">
        <f t="shared" si="235"/>
        <v>0</v>
      </c>
      <c r="BM640" s="340"/>
      <c r="BN640" s="342"/>
      <c r="BO640" s="343"/>
      <c r="BP640" s="340"/>
      <c r="BQ640" s="344"/>
      <c r="BR640" s="315">
        <f t="shared" si="236"/>
        <v>0</v>
      </c>
      <c r="BS640" s="344"/>
      <c r="BT640" s="344"/>
      <c r="BU640" s="344"/>
      <c r="BV640" s="344"/>
      <c r="BW640" s="315">
        <f t="shared" si="237"/>
        <v>0</v>
      </c>
      <c r="BX640" s="322"/>
      <c r="BY640" s="316"/>
    </row>
    <row r="641" spans="1:77" x14ac:dyDescent="0.25">
      <c r="A641" s="326"/>
      <c r="B641" s="307" t="str">
        <f t="shared" si="219"/>
        <v/>
      </c>
      <c r="C641" s="327"/>
      <c r="D641" s="307" t="str">
        <f t="shared" si="220"/>
        <v/>
      </c>
      <c r="E641" s="328"/>
      <c r="F641" s="329"/>
      <c r="G641" s="330" t="s">
        <v>86</v>
      </c>
      <c r="H641" s="308">
        <f t="shared" si="221"/>
        <v>0</v>
      </c>
      <c r="I641" s="323"/>
      <c r="J641" s="323"/>
      <c r="K641" s="309">
        <f t="shared" si="222"/>
        <v>0</v>
      </c>
      <c r="L641" s="328"/>
      <c r="M641" s="328"/>
      <c r="N641" s="328"/>
      <c r="O641" s="328"/>
      <c r="P641" s="331"/>
      <c r="Q641" s="331"/>
      <c r="R641" s="332"/>
      <c r="S641" s="333"/>
      <c r="T641" s="332"/>
      <c r="U641" s="333"/>
      <c r="V641" s="332"/>
      <c r="W641" s="333"/>
      <c r="X641" s="332"/>
      <c r="Y641" s="333"/>
      <c r="Z641" s="309">
        <f t="shared" si="223"/>
        <v>0</v>
      </c>
      <c r="AA641" s="310">
        <f t="shared" si="224"/>
        <v>0</v>
      </c>
      <c r="AB641" s="334"/>
      <c r="AC641" s="311">
        <f t="shared" si="217"/>
        <v>0</v>
      </c>
      <c r="AD641" s="312">
        <f t="shared" si="225"/>
        <v>0</v>
      </c>
      <c r="AE641" s="335"/>
      <c r="AF641" s="312">
        <f t="shared" si="226"/>
        <v>0</v>
      </c>
      <c r="AG641" s="326"/>
      <c r="AH641" s="313">
        <f t="shared" si="227"/>
        <v>0</v>
      </c>
      <c r="AI641" s="336"/>
      <c r="AJ641" s="313">
        <f t="shared" si="228"/>
        <v>0</v>
      </c>
      <c r="AK641" s="326"/>
      <c r="AL641" s="313">
        <f t="shared" si="229"/>
        <v>0</v>
      </c>
      <c r="AM641" s="345"/>
      <c r="AN641" s="313">
        <f t="shared" si="218"/>
        <v>0</v>
      </c>
      <c r="AO641" s="314">
        <f t="shared" si="230"/>
        <v>0</v>
      </c>
      <c r="AP641" s="315">
        <f>IF(OR(AND(B641="GRUP_A1",IF(IFERROR(MATCH(CONCATENATE("I",Tabel!$N$4),inst_performance,0),0)&gt;0,0,1)),B641="Grup_A5",B641="Grup_B1"),0,(AD641+AF641)*0.1)</f>
        <v>0</v>
      </c>
      <c r="AQ641" s="337"/>
      <c r="AR641" s="339"/>
      <c r="AS641" s="339"/>
      <c r="AT641" s="339"/>
      <c r="AU641" s="339"/>
      <c r="AV641" s="339"/>
      <c r="AW641" s="339"/>
      <c r="AX641" s="339"/>
      <c r="AY641" s="339"/>
      <c r="AZ641" s="339"/>
      <c r="BA641" s="339"/>
      <c r="BB641" s="339"/>
      <c r="BC641" s="339"/>
      <c r="BD641" s="339"/>
      <c r="BE641" s="339"/>
      <c r="BF641" s="339"/>
      <c r="BG641" s="315">
        <f t="shared" si="231"/>
        <v>0</v>
      </c>
      <c r="BH641" s="346">
        <f t="shared" si="232"/>
        <v>0</v>
      </c>
      <c r="BI641" s="315">
        <f t="shared" si="233"/>
        <v>0</v>
      </c>
      <c r="BJ641" s="341"/>
      <c r="BK641" s="315">
        <f t="shared" si="234"/>
        <v>0</v>
      </c>
      <c r="BL641" s="315">
        <f t="shared" si="235"/>
        <v>0</v>
      </c>
      <c r="BM641" s="340"/>
      <c r="BN641" s="342"/>
      <c r="BO641" s="343"/>
      <c r="BP641" s="340"/>
      <c r="BQ641" s="344"/>
      <c r="BR641" s="315">
        <f t="shared" si="236"/>
        <v>0</v>
      </c>
      <c r="BS641" s="344"/>
      <c r="BT641" s="344"/>
      <c r="BU641" s="344"/>
      <c r="BV641" s="344"/>
      <c r="BW641" s="315">
        <f t="shared" si="237"/>
        <v>0</v>
      </c>
      <c r="BX641" s="322"/>
      <c r="BY641" s="316"/>
    </row>
    <row r="642" spans="1:77" x14ac:dyDescent="0.25">
      <c r="A642" s="326"/>
      <c r="B642" s="307" t="str">
        <f t="shared" si="219"/>
        <v/>
      </c>
      <c r="C642" s="327"/>
      <c r="D642" s="307" t="str">
        <f t="shared" si="220"/>
        <v/>
      </c>
      <c r="E642" s="328"/>
      <c r="F642" s="329"/>
      <c r="G642" s="330" t="s">
        <v>86</v>
      </c>
      <c r="H642" s="308">
        <f t="shared" si="221"/>
        <v>0</v>
      </c>
      <c r="I642" s="323"/>
      <c r="J642" s="323"/>
      <c r="K642" s="309">
        <f t="shared" si="222"/>
        <v>0</v>
      </c>
      <c r="L642" s="328"/>
      <c r="M642" s="328"/>
      <c r="N642" s="328"/>
      <c r="O642" s="328"/>
      <c r="P642" s="331"/>
      <c r="Q642" s="331"/>
      <c r="R642" s="332"/>
      <c r="S642" s="333"/>
      <c r="T642" s="332"/>
      <c r="U642" s="333"/>
      <c r="V642" s="332"/>
      <c r="W642" s="333"/>
      <c r="X642" s="332"/>
      <c r="Y642" s="333"/>
      <c r="Z642" s="309">
        <f t="shared" si="223"/>
        <v>0</v>
      </c>
      <c r="AA642" s="310">
        <f t="shared" si="224"/>
        <v>0</v>
      </c>
      <c r="AB642" s="334"/>
      <c r="AC642" s="311">
        <f t="shared" si="217"/>
        <v>0</v>
      </c>
      <c r="AD642" s="312">
        <f t="shared" si="225"/>
        <v>0</v>
      </c>
      <c r="AE642" s="335"/>
      <c r="AF642" s="312">
        <f t="shared" si="226"/>
        <v>0</v>
      </c>
      <c r="AG642" s="326"/>
      <c r="AH642" s="313">
        <f t="shared" si="227"/>
        <v>0</v>
      </c>
      <c r="AI642" s="336"/>
      <c r="AJ642" s="313">
        <f t="shared" si="228"/>
        <v>0</v>
      </c>
      <c r="AK642" s="326"/>
      <c r="AL642" s="313">
        <f t="shared" si="229"/>
        <v>0</v>
      </c>
      <c r="AM642" s="345"/>
      <c r="AN642" s="313">
        <f t="shared" si="218"/>
        <v>0</v>
      </c>
      <c r="AO642" s="314">
        <f t="shared" si="230"/>
        <v>0</v>
      </c>
      <c r="AP642" s="315">
        <f>IF(OR(AND(B642="GRUP_A1",IF(IFERROR(MATCH(CONCATENATE("I",Tabel!$N$4),inst_performance,0),0)&gt;0,0,1)),B642="Grup_A5",B642="Grup_B1"),0,(AD642+AF642)*0.1)</f>
        <v>0</v>
      </c>
      <c r="AQ642" s="337"/>
      <c r="AR642" s="339"/>
      <c r="AS642" s="339"/>
      <c r="AT642" s="339"/>
      <c r="AU642" s="339"/>
      <c r="AV642" s="339"/>
      <c r="AW642" s="339"/>
      <c r="AX642" s="339"/>
      <c r="AY642" s="339"/>
      <c r="AZ642" s="339"/>
      <c r="BA642" s="339"/>
      <c r="BB642" s="339"/>
      <c r="BC642" s="339"/>
      <c r="BD642" s="339"/>
      <c r="BE642" s="339"/>
      <c r="BF642" s="339"/>
      <c r="BG642" s="315">
        <f t="shared" si="231"/>
        <v>0</v>
      </c>
      <c r="BH642" s="346">
        <f t="shared" si="232"/>
        <v>0</v>
      </c>
      <c r="BI642" s="315">
        <f t="shared" si="233"/>
        <v>0</v>
      </c>
      <c r="BJ642" s="341"/>
      <c r="BK642" s="315">
        <f t="shared" si="234"/>
        <v>0</v>
      </c>
      <c r="BL642" s="315">
        <f t="shared" si="235"/>
        <v>0</v>
      </c>
      <c r="BM642" s="340"/>
      <c r="BN642" s="342"/>
      <c r="BO642" s="343"/>
      <c r="BP642" s="340"/>
      <c r="BQ642" s="344"/>
      <c r="BR642" s="315">
        <f t="shared" si="236"/>
        <v>0</v>
      </c>
      <c r="BS642" s="344"/>
      <c r="BT642" s="344"/>
      <c r="BU642" s="344"/>
      <c r="BV642" s="344"/>
      <c r="BW642" s="315">
        <f t="shared" si="237"/>
        <v>0</v>
      </c>
      <c r="BX642" s="322"/>
      <c r="BY642" s="316"/>
    </row>
    <row r="643" spans="1:77" x14ac:dyDescent="0.25">
      <c r="A643" s="326"/>
      <c r="B643" s="307" t="str">
        <f t="shared" si="219"/>
        <v/>
      </c>
      <c r="C643" s="327"/>
      <c r="D643" s="307" t="str">
        <f t="shared" si="220"/>
        <v/>
      </c>
      <c r="E643" s="328"/>
      <c r="F643" s="329"/>
      <c r="G643" s="330" t="s">
        <v>86</v>
      </c>
      <c r="H643" s="308">
        <f t="shared" si="221"/>
        <v>0</v>
      </c>
      <c r="I643" s="323"/>
      <c r="J643" s="323"/>
      <c r="K643" s="309">
        <f t="shared" si="222"/>
        <v>0</v>
      </c>
      <c r="L643" s="328"/>
      <c r="M643" s="328"/>
      <c r="N643" s="328"/>
      <c r="O643" s="328"/>
      <c r="P643" s="331"/>
      <c r="Q643" s="331"/>
      <c r="R643" s="332"/>
      <c r="S643" s="333"/>
      <c r="T643" s="332"/>
      <c r="U643" s="333"/>
      <c r="V643" s="332"/>
      <c r="W643" s="333"/>
      <c r="X643" s="332"/>
      <c r="Y643" s="333"/>
      <c r="Z643" s="309">
        <f t="shared" si="223"/>
        <v>0</v>
      </c>
      <c r="AA643" s="310">
        <f t="shared" si="224"/>
        <v>0</v>
      </c>
      <c r="AB643" s="334"/>
      <c r="AC643" s="311">
        <f t="shared" si="217"/>
        <v>0</v>
      </c>
      <c r="AD643" s="312">
        <f t="shared" si="225"/>
        <v>0</v>
      </c>
      <c r="AE643" s="335"/>
      <c r="AF643" s="312">
        <f t="shared" si="226"/>
        <v>0</v>
      </c>
      <c r="AG643" s="326"/>
      <c r="AH643" s="313">
        <f t="shared" si="227"/>
        <v>0</v>
      </c>
      <c r="AI643" s="336"/>
      <c r="AJ643" s="313">
        <f t="shared" si="228"/>
        <v>0</v>
      </c>
      <c r="AK643" s="326"/>
      <c r="AL643" s="313">
        <f t="shared" si="229"/>
        <v>0</v>
      </c>
      <c r="AM643" s="345"/>
      <c r="AN643" s="313">
        <f t="shared" si="218"/>
        <v>0</v>
      </c>
      <c r="AO643" s="314">
        <f t="shared" si="230"/>
        <v>0</v>
      </c>
      <c r="AP643" s="315">
        <f>IF(OR(AND(B643="GRUP_A1",IF(IFERROR(MATCH(CONCATENATE("I",Tabel!$N$4),inst_performance,0),0)&gt;0,0,1)),B643="Grup_A5",B643="Grup_B1"),0,(AD643+AF643)*0.1)</f>
        <v>0</v>
      </c>
      <c r="AQ643" s="337"/>
      <c r="AR643" s="339"/>
      <c r="AS643" s="339"/>
      <c r="AT643" s="339"/>
      <c r="AU643" s="339"/>
      <c r="AV643" s="339"/>
      <c r="AW643" s="339"/>
      <c r="AX643" s="339"/>
      <c r="AY643" s="339"/>
      <c r="AZ643" s="339"/>
      <c r="BA643" s="339"/>
      <c r="BB643" s="339"/>
      <c r="BC643" s="339"/>
      <c r="BD643" s="339"/>
      <c r="BE643" s="339"/>
      <c r="BF643" s="339"/>
      <c r="BG643" s="315">
        <f t="shared" si="231"/>
        <v>0</v>
      </c>
      <c r="BH643" s="346">
        <f t="shared" si="232"/>
        <v>0</v>
      </c>
      <c r="BI643" s="315">
        <f t="shared" si="233"/>
        <v>0</v>
      </c>
      <c r="BJ643" s="341"/>
      <c r="BK643" s="315">
        <f t="shared" si="234"/>
        <v>0</v>
      </c>
      <c r="BL643" s="315">
        <f t="shared" si="235"/>
        <v>0</v>
      </c>
      <c r="BM643" s="340"/>
      <c r="BN643" s="342"/>
      <c r="BO643" s="343"/>
      <c r="BP643" s="340"/>
      <c r="BQ643" s="344"/>
      <c r="BR643" s="315">
        <f t="shared" si="236"/>
        <v>0</v>
      </c>
      <c r="BS643" s="344"/>
      <c r="BT643" s="344"/>
      <c r="BU643" s="344"/>
      <c r="BV643" s="344"/>
      <c r="BW643" s="315">
        <f t="shared" si="237"/>
        <v>0</v>
      </c>
      <c r="BX643" s="322"/>
      <c r="BY643" s="316"/>
    </row>
    <row r="644" spans="1:77" x14ac:dyDescent="0.25">
      <c r="A644" s="326"/>
      <c r="B644" s="307" t="str">
        <f t="shared" si="219"/>
        <v/>
      </c>
      <c r="C644" s="327"/>
      <c r="D644" s="307" t="str">
        <f t="shared" si="220"/>
        <v/>
      </c>
      <c r="E644" s="328"/>
      <c r="F644" s="329"/>
      <c r="G644" s="330" t="s">
        <v>86</v>
      </c>
      <c r="H644" s="308">
        <f t="shared" si="221"/>
        <v>0</v>
      </c>
      <c r="I644" s="323"/>
      <c r="J644" s="323"/>
      <c r="K644" s="309">
        <f t="shared" si="222"/>
        <v>0</v>
      </c>
      <c r="L644" s="328"/>
      <c r="M644" s="328"/>
      <c r="N644" s="328"/>
      <c r="O644" s="328"/>
      <c r="P644" s="331"/>
      <c r="Q644" s="331"/>
      <c r="R644" s="332"/>
      <c r="S644" s="333"/>
      <c r="T644" s="332"/>
      <c r="U644" s="333"/>
      <c r="V644" s="332"/>
      <c r="W644" s="333"/>
      <c r="X644" s="332"/>
      <c r="Y644" s="333"/>
      <c r="Z644" s="309">
        <f t="shared" si="223"/>
        <v>0</v>
      </c>
      <c r="AA644" s="310">
        <f t="shared" si="224"/>
        <v>0</v>
      </c>
      <c r="AB644" s="334"/>
      <c r="AC644" s="311">
        <f t="shared" si="217"/>
        <v>0</v>
      </c>
      <c r="AD644" s="312">
        <f t="shared" si="225"/>
        <v>0</v>
      </c>
      <c r="AE644" s="335"/>
      <c r="AF644" s="312">
        <f t="shared" si="226"/>
        <v>0</v>
      </c>
      <c r="AG644" s="326"/>
      <c r="AH644" s="313">
        <f t="shared" si="227"/>
        <v>0</v>
      </c>
      <c r="AI644" s="336"/>
      <c r="AJ644" s="313">
        <f t="shared" si="228"/>
        <v>0</v>
      </c>
      <c r="AK644" s="326"/>
      <c r="AL644" s="313">
        <f t="shared" si="229"/>
        <v>0</v>
      </c>
      <c r="AM644" s="345"/>
      <c r="AN644" s="313">
        <f t="shared" si="218"/>
        <v>0</v>
      </c>
      <c r="AO644" s="314">
        <f t="shared" si="230"/>
        <v>0</v>
      </c>
      <c r="AP644" s="315">
        <f>IF(OR(AND(B644="GRUP_A1",IF(IFERROR(MATCH(CONCATENATE("I",Tabel!$N$4),inst_performance,0),0)&gt;0,0,1)),B644="Grup_A5",B644="Grup_B1"),0,(AD644+AF644)*0.1)</f>
        <v>0</v>
      </c>
      <c r="AQ644" s="337"/>
      <c r="AR644" s="339"/>
      <c r="AS644" s="339"/>
      <c r="AT644" s="339"/>
      <c r="AU644" s="339"/>
      <c r="AV644" s="339"/>
      <c r="AW644" s="339"/>
      <c r="AX644" s="339"/>
      <c r="AY644" s="339"/>
      <c r="AZ644" s="339"/>
      <c r="BA644" s="339"/>
      <c r="BB644" s="339"/>
      <c r="BC644" s="339"/>
      <c r="BD644" s="339"/>
      <c r="BE644" s="339"/>
      <c r="BF644" s="339"/>
      <c r="BG644" s="315">
        <f t="shared" si="231"/>
        <v>0</v>
      </c>
      <c r="BH644" s="346">
        <f t="shared" si="232"/>
        <v>0</v>
      </c>
      <c r="BI644" s="315">
        <f t="shared" si="233"/>
        <v>0</v>
      </c>
      <c r="BJ644" s="341"/>
      <c r="BK644" s="315">
        <f t="shared" si="234"/>
        <v>0</v>
      </c>
      <c r="BL644" s="315">
        <f t="shared" si="235"/>
        <v>0</v>
      </c>
      <c r="BM644" s="340"/>
      <c r="BN644" s="342"/>
      <c r="BO644" s="343"/>
      <c r="BP644" s="340"/>
      <c r="BQ644" s="344"/>
      <c r="BR644" s="315">
        <f t="shared" si="236"/>
        <v>0</v>
      </c>
      <c r="BS644" s="344"/>
      <c r="BT644" s="344"/>
      <c r="BU644" s="344"/>
      <c r="BV644" s="344"/>
      <c r="BW644" s="315">
        <f t="shared" si="237"/>
        <v>0</v>
      </c>
      <c r="BX644" s="322"/>
      <c r="BY644" s="316"/>
    </row>
    <row r="645" spans="1:77" x14ac:dyDescent="0.25">
      <c r="A645" s="326"/>
      <c r="B645" s="307" t="str">
        <f t="shared" si="219"/>
        <v/>
      </c>
      <c r="C645" s="327"/>
      <c r="D645" s="307" t="str">
        <f t="shared" si="220"/>
        <v/>
      </c>
      <c r="E645" s="328"/>
      <c r="F645" s="329"/>
      <c r="G645" s="330" t="s">
        <v>86</v>
      </c>
      <c r="H645" s="308">
        <f t="shared" si="221"/>
        <v>0</v>
      </c>
      <c r="I645" s="323"/>
      <c r="J645" s="323"/>
      <c r="K645" s="309">
        <f t="shared" si="222"/>
        <v>0</v>
      </c>
      <c r="L645" s="328"/>
      <c r="M645" s="328"/>
      <c r="N645" s="328"/>
      <c r="O645" s="328"/>
      <c r="P645" s="331"/>
      <c r="Q645" s="331"/>
      <c r="R645" s="332"/>
      <c r="S645" s="333"/>
      <c r="T645" s="332"/>
      <c r="U645" s="333"/>
      <c r="V645" s="332"/>
      <c r="W645" s="333"/>
      <c r="X645" s="332"/>
      <c r="Y645" s="333"/>
      <c r="Z645" s="309">
        <f t="shared" si="223"/>
        <v>0</v>
      </c>
      <c r="AA645" s="310">
        <f t="shared" si="224"/>
        <v>0</v>
      </c>
      <c r="AB645" s="334"/>
      <c r="AC645" s="311">
        <f t="shared" si="217"/>
        <v>0</v>
      </c>
      <c r="AD645" s="312">
        <f t="shared" si="225"/>
        <v>0</v>
      </c>
      <c r="AE645" s="335"/>
      <c r="AF645" s="312">
        <f t="shared" si="226"/>
        <v>0</v>
      </c>
      <c r="AG645" s="326"/>
      <c r="AH645" s="313">
        <f t="shared" si="227"/>
        <v>0</v>
      </c>
      <c r="AI645" s="336"/>
      <c r="AJ645" s="313">
        <f t="shared" si="228"/>
        <v>0</v>
      </c>
      <c r="AK645" s="326"/>
      <c r="AL645" s="313">
        <f t="shared" si="229"/>
        <v>0</v>
      </c>
      <c r="AM645" s="345"/>
      <c r="AN645" s="313">
        <f t="shared" si="218"/>
        <v>0</v>
      </c>
      <c r="AO645" s="314">
        <f t="shared" si="230"/>
        <v>0</v>
      </c>
      <c r="AP645" s="315">
        <f>IF(OR(AND(B645="GRUP_A1",IF(IFERROR(MATCH(CONCATENATE("I",Tabel!$N$4),inst_performance,0),0)&gt;0,0,1)),B645="Grup_A5",B645="Grup_B1"),0,(AD645+AF645)*0.1)</f>
        <v>0</v>
      </c>
      <c r="AQ645" s="337"/>
      <c r="AR645" s="339"/>
      <c r="AS645" s="339"/>
      <c r="AT645" s="339"/>
      <c r="AU645" s="339"/>
      <c r="AV645" s="339"/>
      <c r="AW645" s="339"/>
      <c r="AX645" s="339"/>
      <c r="AY645" s="339"/>
      <c r="AZ645" s="339"/>
      <c r="BA645" s="339"/>
      <c r="BB645" s="339"/>
      <c r="BC645" s="339"/>
      <c r="BD645" s="339"/>
      <c r="BE645" s="339"/>
      <c r="BF645" s="339"/>
      <c r="BG645" s="315">
        <f t="shared" si="231"/>
        <v>0</v>
      </c>
      <c r="BH645" s="346">
        <f t="shared" si="232"/>
        <v>0</v>
      </c>
      <c r="BI645" s="315">
        <f t="shared" si="233"/>
        <v>0</v>
      </c>
      <c r="BJ645" s="341"/>
      <c r="BK645" s="315">
        <f t="shared" si="234"/>
        <v>0</v>
      </c>
      <c r="BL645" s="315">
        <f t="shared" si="235"/>
        <v>0</v>
      </c>
      <c r="BM645" s="340"/>
      <c r="BN645" s="342"/>
      <c r="BO645" s="343"/>
      <c r="BP645" s="340"/>
      <c r="BQ645" s="344"/>
      <c r="BR645" s="315">
        <f t="shared" si="236"/>
        <v>0</v>
      </c>
      <c r="BS645" s="344"/>
      <c r="BT645" s="344"/>
      <c r="BU645" s="344"/>
      <c r="BV645" s="344"/>
      <c r="BW645" s="315">
        <f t="shared" si="237"/>
        <v>0</v>
      </c>
      <c r="BX645" s="322"/>
      <c r="BY645" s="316"/>
    </row>
    <row r="646" spans="1:77" x14ac:dyDescent="0.25">
      <c r="A646" s="326"/>
      <c r="B646" s="307" t="str">
        <f t="shared" si="219"/>
        <v/>
      </c>
      <c r="C646" s="327"/>
      <c r="D646" s="307" t="str">
        <f t="shared" si="220"/>
        <v/>
      </c>
      <c r="E646" s="328"/>
      <c r="F646" s="329"/>
      <c r="G646" s="330" t="s">
        <v>86</v>
      </c>
      <c r="H646" s="308">
        <f t="shared" si="221"/>
        <v>0</v>
      </c>
      <c r="I646" s="323"/>
      <c r="J646" s="323"/>
      <c r="K646" s="309">
        <f t="shared" si="222"/>
        <v>0</v>
      </c>
      <c r="L646" s="328"/>
      <c r="M646" s="328"/>
      <c r="N646" s="328"/>
      <c r="O646" s="328"/>
      <c r="P646" s="331"/>
      <c r="Q646" s="331"/>
      <c r="R646" s="332"/>
      <c r="S646" s="333"/>
      <c r="T646" s="332"/>
      <c r="U646" s="333"/>
      <c r="V646" s="332"/>
      <c r="W646" s="333"/>
      <c r="X646" s="332"/>
      <c r="Y646" s="333"/>
      <c r="Z646" s="309">
        <f t="shared" si="223"/>
        <v>0</v>
      </c>
      <c r="AA646" s="310">
        <f t="shared" si="224"/>
        <v>0</v>
      </c>
      <c r="AB646" s="334"/>
      <c r="AC646" s="311">
        <f t="shared" si="217"/>
        <v>0</v>
      </c>
      <c r="AD646" s="312">
        <f t="shared" si="225"/>
        <v>0</v>
      </c>
      <c r="AE646" s="335"/>
      <c r="AF646" s="312">
        <f t="shared" si="226"/>
        <v>0</v>
      </c>
      <c r="AG646" s="326"/>
      <c r="AH646" s="313">
        <f t="shared" si="227"/>
        <v>0</v>
      </c>
      <c r="AI646" s="336"/>
      <c r="AJ646" s="313">
        <f t="shared" si="228"/>
        <v>0</v>
      </c>
      <c r="AK646" s="326"/>
      <c r="AL646" s="313">
        <f t="shared" si="229"/>
        <v>0</v>
      </c>
      <c r="AM646" s="345"/>
      <c r="AN646" s="313">
        <f t="shared" si="218"/>
        <v>0</v>
      </c>
      <c r="AO646" s="314">
        <f t="shared" si="230"/>
        <v>0</v>
      </c>
      <c r="AP646" s="315">
        <f>IF(OR(AND(B646="GRUP_A1",IF(IFERROR(MATCH(CONCATENATE("I",Tabel!$N$4),inst_performance,0),0)&gt;0,0,1)),B646="Grup_A5",B646="Grup_B1"),0,(AD646+AF646)*0.1)</f>
        <v>0</v>
      </c>
      <c r="AQ646" s="337"/>
      <c r="AR646" s="339"/>
      <c r="AS646" s="339"/>
      <c r="AT646" s="339"/>
      <c r="AU646" s="339"/>
      <c r="AV646" s="339"/>
      <c r="AW646" s="339"/>
      <c r="AX646" s="339"/>
      <c r="AY646" s="339"/>
      <c r="AZ646" s="339"/>
      <c r="BA646" s="339"/>
      <c r="BB646" s="339"/>
      <c r="BC646" s="339"/>
      <c r="BD646" s="339"/>
      <c r="BE646" s="339"/>
      <c r="BF646" s="339"/>
      <c r="BG646" s="315">
        <f t="shared" si="231"/>
        <v>0</v>
      </c>
      <c r="BH646" s="346">
        <f t="shared" si="232"/>
        <v>0</v>
      </c>
      <c r="BI646" s="315">
        <f t="shared" si="233"/>
        <v>0</v>
      </c>
      <c r="BJ646" s="341"/>
      <c r="BK646" s="315">
        <f t="shared" si="234"/>
        <v>0</v>
      </c>
      <c r="BL646" s="315">
        <f t="shared" si="235"/>
        <v>0</v>
      </c>
      <c r="BM646" s="340"/>
      <c r="BN646" s="342"/>
      <c r="BO646" s="343"/>
      <c r="BP646" s="340"/>
      <c r="BQ646" s="344"/>
      <c r="BR646" s="315">
        <f t="shared" si="236"/>
        <v>0</v>
      </c>
      <c r="BS646" s="344"/>
      <c r="BT646" s="344"/>
      <c r="BU646" s="344"/>
      <c r="BV646" s="344"/>
      <c r="BW646" s="315">
        <f t="shared" si="237"/>
        <v>0</v>
      </c>
      <c r="BX646" s="322"/>
      <c r="BY646" s="316"/>
    </row>
    <row r="647" spans="1:77" x14ac:dyDescent="0.25">
      <c r="A647" s="326"/>
      <c r="B647" s="307" t="str">
        <f t="shared" si="219"/>
        <v/>
      </c>
      <c r="C647" s="327"/>
      <c r="D647" s="307" t="str">
        <f t="shared" si="220"/>
        <v/>
      </c>
      <c r="E647" s="328"/>
      <c r="F647" s="329"/>
      <c r="G647" s="330" t="s">
        <v>86</v>
      </c>
      <c r="H647" s="308">
        <f t="shared" si="221"/>
        <v>0</v>
      </c>
      <c r="I647" s="323"/>
      <c r="J647" s="323"/>
      <c r="K647" s="309">
        <f t="shared" si="222"/>
        <v>0</v>
      </c>
      <c r="L647" s="328"/>
      <c r="M647" s="328"/>
      <c r="N647" s="328"/>
      <c r="O647" s="328"/>
      <c r="P647" s="331"/>
      <c r="Q647" s="331"/>
      <c r="R647" s="332"/>
      <c r="S647" s="333"/>
      <c r="T647" s="332"/>
      <c r="U647" s="333"/>
      <c r="V647" s="332"/>
      <c r="W647" s="333"/>
      <c r="X647" s="332"/>
      <c r="Y647" s="333"/>
      <c r="Z647" s="309">
        <f t="shared" si="223"/>
        <v>0</v>
      </c>
      <c r="AA647" s="310">
        <f t="shared" si="224"/>
        <v>0</v>
      </c>
      <c r="AB647" s="334"/>
      <c r="AC647" s="311">
        <f t="shared" si="217"/>
        <v>0</v>
      </c>
      <c r="AD647" s="312">
        <f t="shared" si="225"/>
        <v>0</v>
      </c>
      <c r="AE647" s="335"/>
      <c r="AF647" s="312">
        <f t="shared" si="226"/>
        <v>0</v>
      </c>
      <c r="AG647" s="326"/>
      <c r="AH647" s="313">
        <f t="shared" si="227"/>
        <v>0</v>
      </c>
      <c r="AI647" s="336"/>
      <c r="AJ647" s="313">
        <f t="shared" si="228"/>
        <v>0</v>
      </c>
      <c r="AK647" s="326"/>
      <c r="AL647" s="313">
        <f t="shared" si="229"/>
        <v>0</v>
      </c>
      <c r="AM647" s="345"/>
      <c r="AN647" s="313">
        <f t="shared" si="218"/>
        <v>0</v>
      </c>
      <c r="AO647" s="314">
        <f t="shared" si="230"/>
        <v>0</v>
      </c>
      <c r="AP647" s="315">
        <f>IF(OR(AND(B647="GRUP_A1",IF(IFERROR(MATCH(CONCATENATE("I",Tabel!$N$4),inst_performance,0),0)&gt;0,0,1)),B647="Grup_A5",B647="Grup_B1"),0,(AD647+AF647)*0.1)</f>
        <v>0</v>
      </c>
      <c r="AQ647" s="337"/>
      <c r="AR647" s="339"/>
      <c r="AS647" s="339"/>
      <c r="AT647" s="339"/>
      <c r="AU647" s="339"/>
      <c r="AV647" s="339"/>
      <c r="AW647" s="339"/>
      <c r="AX647" s="339"/>
      <c r="AY647" s="339"/>
      <c r="AZ647" s="339"/>
      <c r="BA647" s="339"/>
      <c r="BB647" s="339"/>
      <c r="BC647" s="339"/>
      <c r="BD647" s="339"/>
      <c r="BE647" s="339"/>
      <c r="BF647" s="339"/>
      <c r="BG647" s="315">
        <f t="shared" si="231"/>
        <v>0</v>
      </c>
      <c r="BH647" s="346">
        <f t="shared" si="232"/>
        <v>0</v>
      </c>
      <c r="BI647" s="315">
        <f t="shared" si="233"/>
        <v>0</v>
      </c>
      <c r="BJ647" s="341"/>
      <c r="BK647" s="315">
        <f t="shared" si="234"/>
        <v>0</v>
      </c>
      <c r="BL647" s="315">
        <f t="shared" si="235"/>
        <v>0</v>
      </c>
      <c r="BM647" s="340"/>
      <c r="BN647" s="342"/>
      <c r="BO647" s="343"/>
      <c r="BP647" s="340"/>
      <c r="BQ647" s="344"/>
      <c r="BR647" s="315">
        <f t="shared" si="236"/>
        <v>0</v>
      </c>
      <c r="BS647" s="344"/>
      <c r="BT647" s="344"/>
      <c r="BU647" s="344"/>
      <c r="BV647" s="344"/>
      <c r="BW647" s="315">
        <f t="shared" si="237"/>
        <v>0</v>
      </c>
      <c r="BX647" s="322"/>
      <c r="BY647" s="316"/>
    </row>
    <row r="648" spans="1:77" x14ac:dyDescent="0.25">
      <c r="A648" s="326"/>
      <c r="B648" s="307" t="str">
        <f t="shared" si="219"/>
        <v/>
      </c>
      <c r="C648" s="327"/>
      <c r="D648" s="307" t="str">
        <f t="shared" si="220"/>
        <v/>
      </c>
      <c r="E648" s="328"/>
      <c r="F648" s="329"/>
      <c r="G648" s="330" t="s">
        <v>86</v>
      </c>
      <c r="H648" s="308">
        <f t="shared" si="221"/>
        <v>0</v>
      </c>
      <c r="I648" s="323"/>
      <c r="J648" s="323"/>
      <c r="K648" s="309">
        <f t="shared" si="222"/>
        <v>0</v>
      </c>
      <c r="L648" s="328"/>
      <c r="M648" s="328"/>
      <c r="N648" s="328"/>
      <c r="O648" s="328"/>
      <c r="P648" s="331"/>
      <c r="Q648" s="331"/>
      <c r="R648" s="332"/>
      <c r="S648" s="333"/>
      <c r="T648" s="332"/>
      <c r="U648" s="333"/>
      <c r="V648" s="332"/>
      <c r="W648" s="333"/>
      <c r="X648" s="332"/>
      <c r="Y648" s="333"/>
      <c r="Z648" s="309">
        <f t="shared" si="223"/>
        <v>0</v>
      </c>
      <c r="AA648" s="310">
        <f t="shared" si="224"/>
        <v>0</v>
      </c>
      <c r="AB648" s="334"/>
      <c r="AC648" s="311">
        <f t="shared" si="217"/>
        <v>0</v>
      </c>
      <c r="AD648" s="312">
        <f t="shared" si="225"/>
        <v>0</v>
      </c>
      <c r="AE648" s="335"/>
      <c r="AF648" s="312">
        <f t="shared" si="226"/>
        <v>0</v>
      </c>
      <c r="AG648" s="326"/>
      <c r="AH648" s="313">
        <f t="shared" si="227"/>
        <v>0</v>
      </c>
      <c r="AI648" s="336"/>
      <c r="AJ648" s="313">
        <f t="shared" si="228"/>
        <v>0</v>
      </c>
      <c r="AK648" s="326"/>
      <c r="AL648" s="313">
        <f t="shared" si="229"/>
        <v>0</v>
      </c>
      <c r="AM648" s="345"/>
      <c r="AN648" s="313">
        <f t="shared" si="218"/>
        <v>0</v>
      </c>
      <c r="AO648" s="314">
        <f t="shared" si="230"/>
        <v>0</v>
      </c>
      <c r="AP648" s="315">
        <f>IF(OR(AND(B648="GRUP_A1",IF(IFERROR(MATCH(CONCATENATE("I",Tabel!$N$4),inst_performance,0),0)&gt;0,0,1)),B648="Grup_A5",B648="Grup_B1"),0,(AD648+AF648)*0.1)</f>
        <v>0</v>
      </c>
      <c r="AQ648" s="337"/>
      <c r="AR648" s="339"/>
      <c r="AS648" s="339"/>
      <c r="AT648" s="339"/>
      <c r="AU648" s="339"/>
      <c r="AV648" s="339"/>
      <c r="AW648" s="339"/>
      <c r="AX648" s="339"/>
      <c r="AY648" s="339"/>
      <c r="AZ648" s="339"/>
      <c r="BA648" s="339"/>
      <c r="BB648" s="339"/>
      <c r="BC648" s="339"/>
      <c r="BD648" s="339"/>
      <c r="BE648" s="339"/>
      <c r="BF648" s="339"/>
      <c r="BG648" s="315">
        <f t="shared" si="231"/>
        <v>0</v>
      </c>
      <c r="BH648" s="346">
        <f t="shared" si="232"/>
        <v>0</v>
      </c>
      <c r="BI648" s="315">
        <f t="shared" si="233"/>
        <v>0</v>
      </c>
      <c r="BJ648" s="341"/>
      <c r="BK648" s="315">
        <f t="shared" si="234"/>
        <v>0</v>
      </c>
      <c r="BL648" s="315">
        <f t="shared" si="235"/>
        <v>0</v>
      </c>
      <c r="BM648" s="340"/>
      <c r="BN648" s="342"/>
      <c r="BO648" s="343"/>
      <c r="BP648" s="340"/>
      <c r="BQ648" s="344"/>
      <c r="BR648" s="315">
        <f t="shared" si="236"/>
        <v>0</v>
      </c>
      <c r="BS648" s="344"/>
      <c r="BT648" s="344"/>
      <c r="BU648" s="344"/>
      <c r="BV648" s="344"/>
      <c r="BW648" s="315">
        <f t="shared" si="237"/>
        <v>0</v>
      </c>
      <c r="BX648" s="322"/>
      <c r="BY648" s="316"/>
    </row>
    <row r="649" spans="1:77" x14ac:dyDescent="0.25">
      <c r="A649" s="326"/>
      <c r="B649" s="307" t="str">
        <f t="shared" si="219"/>
        <v/>
      </c>
      <c r="C649" s="327"/>
      <c r="D649" s="307" t="str">
        <f t="shared" si="220"/>
        <v/>
      </c>
      <c r="E649" s="328"/>
      <c r="F649" s="329"/>
      <c r="G649" s="330" t="s">
        <v>86</v>
      </c>
      <c r="H649" s="308">
        <f t="shared" si="221"/>
        <v>0</v>
      </c>
      <c r="I649" s="323"/>
      <c r="J649" s="323"/>
      <c r="K649" s="309">
        <f t="shared" si="222"/>
        <v>0</v>
      </c>
      <c r="L649" s="328"/>
      <c r="M649" s="328"/>
      <c r="N649" s="328"/>
      <c r="O649" s="328"/>
      <c r="P649" s="331"/>
      <c r="Q649" s="331"/>
      <c r="R649" s="332"/>
      <c r="S649" s="333"/>
      <c r="T649" s="332"/>
      <c r="U649" s="333"/>
      <c r="V649" s="332"/>
      <c r="W649" s="333"/>
      <c r="X649" s="332"/>
      <c r="Y649" s="333"/>
      <c r="Z649" s="309">
        <f t="shared" si="223"/>
        <v>0</v>
      </c>
      <c r="AA649" s="310">
        <f t="shared" si="224"/>
        <v>0</v>
      </c>
      <c r="AB649" s="334"/>
      <c r="AC649" s="311">
        <f t="shared" si="217"/>
        <v>0</v>
      </c>
      <c r="AD649" s="312">
        <f t="shared" si="225"/>
        <v>0</v>
      </c>
      <c r="AE649" s="335"/>
      <c r="AF649" s="312">
        <f t="shared" si="226"/>
        <v>0</v>
      </c>
      <c r="AG649" s="326"/>
      <c r="AH649" s="313">
        <f t="shared" si="227"/>
        <v>0</v>
      </c>
      <c r="AI649" s="336"/>
      <c r="AJ649" s="313">
        <f t="shared" si="228"/>
        <v>0</v>
      </c>
      <c r="AK649" s="326"/>
      <c r="AL649" s="313">
        <f t="shared" si="229"/>
        <v>0</v>
      </c>
      <c r="AM649" s="345"/>
      <c r="AN649" s="313">
        <f t="shared" si="218"/>
        <v>0</v>
      </c>
      <c r="AO649" s="314">
        <f t="shared" si="230"/>
        <v>0</v>
      </c>
      <c r="AP649" s="315">
        <f>IF(OR(AND(B649="GRUP_A1",IF(IFERROR(MATCH(CONCATENATE("I",Tabel!$N$4),inst_performance,0),0)&gt;0,0,1)),B649="Grup_A5",B649="Grup_B1"),0,(AD649+AF649)*0.1)</f>
        <v>0</v>
      </c>
      <c r="AQ649" s="337"/>
      <c r="AR649" s="339"/>
      <c r="AS649" s="339"/>
      <c r="AT649" s="339"/>
      <c r="AU649" s="339"/>
      <c r="AV649" s="339"/>
      <c r="AW649" s="339"/>
      <c r="AX649" s="339"/>
      <c r="AY649" s="339"/>
      <c r="AZ649" s="339"/>
      <c r="BA649" s="339"/>
      <c r="BB649" s="339"/>
      <c r="BC649" s="339"/>
      <c r="BD649" s="339"/>
      <c r="BE649" s="339"/>
      <c r="BF649" s="339"/>
      <c r="BG649" s="315">
        <f t="shared" si="231"/>
        <v>0</v>
      </c>
      <c r="BH649" s="346">
        <f t="shared" si="232"/>
        <v>0</v>
      </c>
      <c r="BI649" s="315">
        <f t="shared" si="233"/>
        <v>0</v>
      </c>
      <c r="BJ649" s="341"/>
      <c r="BK649" s="315">
        <f t="shared" si="234"/>
        <v>0</v>
      </c>
      <c r="BL649" s="315">
        <f t="shared" si="235"/>
        <v>0</v>
      </c>
      <c r="BM649" s="340"/>
      <c r="BN649" s="342"/>
      <c r="BO649" s="343"/>
      <c r="BP649" s="340"/>
      <c r="BQ649" s="344"/>
      <c r="BR649" s="315">
        <f t="shared" si="236"/>
        <v>0</v>
      </c>
      <c r="BS649" s="344"/>
      <c r="BT649" s="344"/>
      <c r="BU649" s="344"/>
      <c r="BV649" s="344"/>
      <c r="BW649" s="315">
        <f t="shared" si="237"/>
        <v>0</v>
      </c>
      <c r="BX649" s="322"/>
      <c r="BY649" s="316"/>
    </row>
    <row r="650" spans="1:77" x14ac:dyDescent="0.25">
      <c r="A650" s="326"/>
      <c r="B650" s="307" t="str">
        <f t="shared" si="219"/>
        <v/>
      </c>
      <c r="C650" s="327"/>
      <c r="D650" s="307" t="str">
        <f t="shared" si="220"/>
        <v/>
      </c>
      <c r="E650" s="328"/>
      <c r="F650" s="329"/>
      <c r="G650" s="330" t="s">
        <v>86</v>
      </c>
      <c r="H650" s="308">
        <f t="shared" si="221"/>
        <v>0</v>
      </c>
      <c r="I650" s="323"/>
      <c r="J650" s="323"/>
      <c r="K650" s="309">
        <f t="shared" si="222"/>
        <v>0</v>
      </c>
      <c r="L650" s="328"/>
      <c r="M650" s="328"/>
      <c r="N650" s="328"/>
      <c r="O650" s="328"/>
      <c r="P650" s="331"/>
      <c r="Q650" s="331"/>
      <c r="R650" s="332"/>
      <c r="S650" s="333"/>
      <c r="T650" s="332"/>
      <c r="U650" s="333"/>
      <c r="V650" s="332"/>
      <c r="W650" s="333"/>
      <c r="X650" s="332"/>
      <c r="Y650" s="333"/>
      <c r="Z650" s="309">
        <f t="shared" si="223"/>
        <v>0</v>
      </c>
      <c r="AA650" s="310">
        <f t="shared" si="224"/>
        <v>0</v>
      </c>
      <c r="AB650" s="334"/>
      <c r="AC650" s="311">
        <f t="shared" si="217"/>
        <v>0</v>
      </c>
      <c r="AD650" s="312">
        <f t="shared" si="225"/>
        <v>0</v>
      </c>
      <c r="AE650" s="335"/>
      <c r="AF650" s="312">
        <f t="shared" si="226"/>
        <v>0</v>
      </c>
      <c r="AG650" s="326"/>
      <c r="AH650" s="313">
        <f t="shared" si="227"/>
        <v>0</v>
      </c>
      <c r="AI650" s="336"/>
      <c r="AJ650" s="313">
        <f t="shared" si="228"/>
        <v>0</v>
      </c>
      <c r="AK650" s="326"/>
      <c r="AL650" s="313">
        <f t="shared" si="229"/>
        <v>0</v>
      </c>
      <c r="AM650" s="345"/>
      <c r="AN650" s="313">
        <f t="shared" si="218"/>
        <v>0</v>
      </c>
      <c r="AO650" s="314">
        <f t="shared" si="230"/>
        <v>0</v>
      </c>
      <c r="AP650" s="315">
        <f>IF(OR(AND(B650="GRUP_A1",IF(IFERROR(MATCH(CONCATENATE("I",Tabel!$N$4),inst_performance,0),0)&gt;0,0,1)),B650="Grup_A5",B650="Grup_B1"),0,(AD650+AF650)*0.1)</f>
        <v>0</v>
      </c>
      <c r="AQ650" s="337"/>
      <c r="AR650" s="339"/>
      <c r="AS650" s="339"/>
      <c r="AT650" s="339"/>
      <c r="AU650" s="339"/>
      <c r="AV650" s="339"/>
      <c r="AW650" s="339"/>
      <c r="AX650" s="339"/>
      <c r="AY650" s="339"/>
      <c r="AZ650" s="339"/>
      <c r="BA650" s="339"/>
      <c r="BB650" s="339"/>
      <c r="BC650" s="339"/>
      <c r="BD650" s="339"/>
      <c r="BE650" s="339"/>
      <c r="BF650" s="339"/>
      <c r="BG650" s="315">
        <f t="shared" si="231"/>
        <v>0</v>
      </c>
      <c r="BH650" s="346">
        <f t="shared" si="232"/>
        <v>0</v>
      </c>
      <c r="BI650" s="315">
        <f t="shared" si="233"/>
        <v>0</v>
      </c>
      <c r="BJ650" s="341"/>
      <c r="BK650" s="315">
        <f t="shared" si="234"/>
        <v>0</v>
      </c>
      <c r="BL650" s="315">
        <f t="shared" si="235"/>
        <v>0</v>
      </c>
      <c r="BM650" s="340"/>
      <c r="BN650" s="342"/>
      <c r="BO650" s="343"/>
      <c r="BP650" s="340"/>
      <c r="BQ650" s="344"/>
      <c r="BR650" s="315">
        <f t="shared" si="236"/>
        <v>0</v>
      </c>
      <c r="BS650" s="344"/>
      <c r="BT650" s="344"/>
      <c r="BU650" s="344"/>
      <c r="BV650" s="344"/>
      <c r="BW650" s="315">
        <f t="shared" si="237"/>
        <v>0</v>
      </c>
      <c r="BX650" s="322"/>
      <c r="BY650" s="316"/>
    </row>
    <row r="651" spans="1:77" x14ac:dyDescent="0.25">
      <c r="A651" s="326"/>
      <c r="B651" s="307" t="str">
        <f t="shared" si="219"/>
        <v/>
      </c>
      <c r="C651" s="327"/>
      <c r="D651" s="307" t="str">
        <f t="shared" si="220"/>
        <v/>
      </c>
      <c r="E651" s="328"/>
      <c r="F651" s="329"/>
      <c r="G651" s="330" t="s">
        <v>86</v>
      </c>
      <c r="H651" s="308">
        <f t="shared" si="221"/>
        <v>0</v>
      </c>
      <c r="I651" s="323"/>
      <c r="J651" s="323"/>
      <c r="K651" s="309">
        <f t="shared" si="222"/>
        <v>0</v>
      </c>
      <c r="L651" s="328"/>
      <c r="M651" s="328"/>
      <c r="N651" s="328"/>
      <c r="O651" s="328"/>
      <c r="P651" s="331"/>
      <c r="Q651" s="331"/>
      <c r="R651" s="332"/>
      <c r="S651" s="333"/>
      <c r="T651" s="332"/>
      <c r="U651" s="333"/>
      <c r="V651" s="332"/>
      <c r="W651" s="333"/>
      <c r="X651" s="332"/>
      <c r="Y651" s="333"/>
      <c r="Z651" s="309">
        <f t="shared" si="223"/>
        <v>0</v>
      </c>
      <c r="AA651" s="310">
        <f t="shared" si="224"/>
        <v>0</v>
      </c>
      <c r="AB651" s="334"/>
      <c r="AC651" s="311">
        <f t="shared" si="217"/>
        <v>0</v>
      </c>
      <c r="AD651" s="312">
        <f t="shared" si="225"/>
        <v>0</v>
      </c>
      <c r="AE651" s="335"/>
      <c r="AF651" s="312">
        <f t="shared" si="226"/>
        <v>0</v>
      </c>
      <c r="AG651" s="326"/>
      <c r="AH651" s="313">
        <f t="shared" si="227"/>
        <v>0</v>
      </c>
      <c r="AI651" s="336"/>
      <c r="AJ651" s="313">
        <f t="shared" si="228"/>
        <v>0</v>
      </c>
      <c r="AK651" s="326"/>
      <c r="AL651" s="313">
        <f t="shared" si="229"/>
        <v>0</v>
      </c>
      <c r="AM651" s="345"/>
      <c r="AN651" s="313">
        <f t="shared" si="218"/>
        <v>0</v>
      </c>
      <c r="AO651" s="314">
        <f t="shared" si="230"/>
        <v>0</v>
      </c>
      <c r="AP651" s="315">
        <f>IF(OR(AND(B651="GRUP_A1",IF(IFERROR(MATCH(CONCATENATE("I",Tabel!$N$4),inst_performance,0),0)&gt;0,0,1)),B651="Grup_A5",B651="Grup_B1"),0,(AD651+AF651)*0.1)</f>
        <v>0</v>
      </c>
      <c r="AQ651" s="337"/>
      <c r="AR651" s="339"/>
      <c r="AS651" s="339"/>
      <c r="AT651" s="339"/>
      <c r="AU651" s="339"/>
      <c r="AV651" s="339"/>
      <c r="AW651" s="339"/>
      <c r="AX651" s="339"/>
      <c r="AY651" s="339"/>
      <c r="AZ651" s="339"/>
      <c r="BA651" s="339"/>
      <c r="BB651" s="339"/>
      <c r="BC651" s="339"/>
      <c r="BD651" s="339"/>
      <c r="BE651" s="339"/>
      <c r="BF651" s="339"/>
      <c r="BG651" s="315">
        <f t="shared" si="231"/>
        <v>0</v>
      </c>
      <c r="BH651" s="346">
        <f t="shared" si="232"/>
        <v>0</v>
      </c>
      <c r="BI651" s="315">
        <f t="shared" si="233"/>
        <v>0</v>
      </c>
      <c r="BJ651" s="341"/>
      <c r="BK651" s="315">
        <f t="shared" si="234"/>
        <v>0</v>
      </c>
      <c r="BL651" s="315">
        <f t="shared" si="235"/>
        <v>0</v>
      </c>
      <c r="BM651" s="340"/>
      <c r="BN651" s="342"/>
      <c r="BO651" s="343"/>
      <c r="BP651" s="340"/>
      <c r="BQ651" s="344"/>
      <c r="BR651" s="315">
        <f t="shared" si="236"/>
        <v>0</v>
      </c>
      <c r="BS651" s="344"/>
      <c r="BT651" s="344"/>
      <c r="BU651" s="344"/>
      <c r="BV651" s="344"/>
      <c r="BW651" s="315">
        <f t="shared" si="237"/>
        <v>0</v>
      </c>
      <c r="BX651" s="322"/>
      <c r="BY651" s="316"/>
    </row>
    <row r="652" spans="1:77" x14ac:dyDescent="0.25">
      <c r="A652" s="326"/>
      <c r="B652" s="307" t="str">
        <f t="shared" si="219"/>
        <v/>
      </c>
      <c r="C652" s="327"/>
      <c r="D652" s="307" t="str">
        <f t="shared" si="220"/>
        <v/>
      </c>
      <c r="E652" s="328"/>
      <c r="F652" s="329"/>
      <c r="G652" s="330" t="s">
        <v>86</v>
      </c>
      <c r="H652" s="308">
        <f t="shared" si="221"/>
        <v>0</v>
      </c>
      <c r="I652" s="323"/>
      <c r="J652" s="323"/>
      <c r="K652" s="309">
        <f t="shared" si="222"/>
        <v>0</v>
      </c>
      <c r="L652" s="328"/>
      <c r="M652" s="328"/>
      <c r="N652" s="328"/>
      <c r="O652" s="328"/>
      <c r="P652" s="331"/>
      <c r="Q652" s="331"/>
      <c r="R652" s="332"/>
      <c r="S652" s="333"/>
      <c r="T652" s="332"/>
      <c r="U652" s="333"/>
      <c r="V652" s="332"/>
      <c r="W652" s="333"/>
      <c r="X652" s="332"/>
      <c r="Y652" s="333"/>
      <c r="Z652" s="309">
        <f t="shared" si="223"/>
        <v>0</v>
      </c>
      <c r="AA652" s="310">
        <f t="shared" si="224"/>
        <v>0</v>
      </c>
      <c r="AB652" s="334"/>
      <c r="AC652" s="311">
        <f t="shared" si="217"/>
        <v>0</v>
      </c>
      <c r="AD652" s="312">
        <f t="shared" si="225"/>
        <v>0</v>
      </c>
      <c r="AE652" s="335"/>
      <c r="AF652" s="312">
        <f t="shared" si="226"/>
        <v>0</v>
      </c>
      <c r="AG652" s="326"/>
      <c r="AH652" s="313">
        <f t="shared" si="227"/>
        <v>0</v>
      </c>
      <c r="AI652" s="336"/>
      <c r="AJ652" s="313">
        <f t="shared" si="228"/>
        <v>0</v>
      </c>
      <c r="AK652" s="326"/>
      <c r="AL652" s="313">
        <f t="shared" si="229"/>
        <v>0</v>
      </c>
      <c r="AM652" s="345"/>
      <c r="AN652" s="313">
        <f t="shared" si="218"/>
        <v>0</v>
      </c>
      <c r="AO652" s="314">
        <f t="shared" si="230"/>
        <v>0</v>
      </c>
      <c r="AP652" s="315">
        <f>IF(OR(AND(B652="GRUP_A1",IF(IFERROR(MATCH(CONCATENATE("I",Tabel!$N$4),inst_performance,0),0)&gt;0,0,1)),B652="Grup_A5",B652="Grup_B1"),0,(AD652+AF652)*0.1)</f>
        <v>0</v>
      </c>
      <c r="AQ652" s="337"/>
      <c r="AR652" s="339"/>
      <c r="AS652" s="339"/>
      <c r="AT652" s="339"/>
      <c r="AU652" s="339"/>
      <c r="AV652" s="339"/>
      <c r="AW652" s="339"/>
      <c r="AX652" s="339"/>
      <c r="AY652" s="339"/>
      <c r="AZ652" s="339"/>
      <c r="BA652" s="339"/>
      <c r="BB652" s="339"/>
      <c r="BC652" s="339"/>
      <c r="BD652" s="339"/>
      <c r="BE652" s="339"/>
      <c r="BF652" s="339"/>
      <c r="BG652" s="315">
        <f t="shared" si="231"/>
        <v>0</v>
      </c>
      <c r="BH652" s="346">
        <f t="shared" si="232"/>
        <v>0</v>
      </c>
      <c r="BI652" s="315">
        <f t="shared" si="233"/>
        <v>0</v>
      </c>
      <c r="BJ652" s="341"/>
      <c r="BK652" s="315">
        <f t="shared" si="234"/>
        <v>0</v>
      </c>
      <c r="BL652" s="315">
        <f t="shared" si="235"/>
        <v>0</v>
      </c>
      <c r="BM652" s="340"/>
      <c r="BN652" s="342"/>
      <c r="BO652" s="343"/>
      <c r="BP652" s="340"/>
      <c r="BQ652" s="344"/>
      <c r="BR652" s="315">
        <f t="shared" si="236"/>
        <v>0</v>
      </c>
      <c r="BS652" s="344"/>
      <c r="BT652" s="344"/>
      <c r="BU652" s="344"/>
      <c r="BV652" s="344"/>
      <c r="BW652" s="315">
        <f t="shared" si="237"/>
        <v>0</v>
      </c>
      <c r="BX652" s="322"/>
      <c r="BY652" s="316"/>
    </row>
    <row r="653" spans="1:77" x14ac:dyDescent="0.25">
      <c r="A653" s="326"/>
      <c r="B653" s="307" t="str">
        <f t="shared" si="219"/>
        <v/>
      </c>
      <c r="C653" s="327"/>
      <c r="D653" s="307" t="str">
        <f t="shared" si="220"/>
        <v/>
      </c>
      <c r="E653" s="328"/>
      <c r="F653" s="329"/>
      <c r="G653" s="330" t="s">
        <v>86</v>
      </c>
      <c r="H653" s="308">
        <f t="shared" si="221"/>
        <v>0</v>
      </c>
      <c r="I653" s="323"/>
      <c r="J653" s="323"/>
      <c r="K653" s="309">
        <f t="shared" si="222"/>
        <v>0</v>
      </c>
      <c r="L653" s="328"/>
      <c r="M653" s="328"/>
      <c r="N653" s="328"/>
      <c r="O653" s="328"/>
      <c r="P653" s="331"/>
      <c r="Q653" s="331"/>
      <c r="R653" s="332"/>
      <c r="S653" s="333"/>
      <c r="T653" s="332"/>
      <c r="U653" s="333"/>
      <c r="V653" s="332"/>
      <c r="W653" s="333"/>
      <c r="X653" s="332"/>
      <c r="Y653" s="333"/>
      <c r="Z653" s="309">
        <f t="shared" si="223"/>
        <v>0</v>
      </c>
      <c r="AA653" s="310">
        <f t="shared" si="224"/>
        <v>0</v>
      </c>
      <c r="AB653" s="334"/>
      <c r="AC653" s="311">
        <f t="shared" ref="AC653:AC716" si="238">IF(AB653&gt;"",VLOOKUP(LEFT(AB653,250),Categorii_referinta,2,0),)</f>
        <v>0</v>
      </c>
      <c r="AD653" s="312">
        <f t="shared" si="225"/>
        <v>0</v>
      </c>
      <c r="AE653" s="335"/>
      <c r="AF653" s="312">
        <f t="shared" si="226"/>
        <v>0</v>
      </c>
      <c r="AG653" s="326"/>
      <c r="AH653" s="313">
        <f t="shared" si="227"/>
        <v>0</v>
      </c>
      <c r="AI653" s="336"/>
      <c r="AJ653" s="313">
        <f t="shared" si="228"/>
        <v>0</v>
      </c>
      <c r="AK653" s="326"/>
      <c r="AL653" s="313">
        <f t="shared" si="229"/>
        <v>0</v>
      </c>
      <c r="AM653" s="345"/>
      <c r="AN653" s="313">
        <f t="shared" ref="AN653:AN716" si="239">IF(AM653&gt;"",VLOOKUP(AM653,Grad_managerial_values,2,0)*F653,)</f>
        <v>0</v>
      </c>
      <c r="AO653" s="314">
        <f t="shared" si="230"/>
        <v>0</v>
      </c>
      <c r="AP653" s="315">
        <f>IF(OR(AND(B653="GRUP_A1",IF(IFERROR(MATCH(CONCATENATE("I",Tabel!$N$4),inst_performance,0),0)&gt;0,0,1)),B653="Grup_A5",B653="Grup_B1"),0,(AD653+AF653)*0.1)</f>
        <v>0</v>
      </c>
      <c r="AQ653" s="337"/>
      <c r="AR653" s="339"/>
      <c r="AS653" s="339"/>
      <c r="AT653" s="339"/>
      <c r="AU653" s="339"/>
      <c r="AV653" s="339"/>
      <c r="AW653" s="339"/>
      <c r="AX653" s="339"/>
      <c r="AY653" s="339"/>
      <c r="AZ653" s="339"/>
      <c r="BA653" s="339"/>
      <c r="BB653" s="339"/>
      <c r="BC653" s="339"/>
      <c r="BD653" s="339"/>
      <c r="BE653" s="339"/>
      <c r="BF653" s="339"/>
      <c r="BG653" s="315">
        <f t="shared" si="231"/>
        <v>0</v>
      </c>
      <c r="BH653" s="346">
        <f t="shared" si="232"/>
        <v>0</v>
      </c>
      <c r="BI653" s="315">
        <f t="shared" si="233"/>
        <v>0</v>
      </c>
      <c r="BJ653" s="341"/>
      <c r="BK653" s="315">
        <f t="shared" si="234"/>
        <v>0</v>
      </c>
      <c r="BL653" s="315">
        <f t="shared" si="235"/>
        <v>0</v>
      </c>
      <c r="BM653" s="340"/>
      <c r="BN653" s="342"/>
      <c r="BO653" s="343"/>
      <c r="BP653" s="340"/>
      <c r="BQ653" s="344"/>
      <c r="BR653" s="315">
        <f t="shared" si="236"/>
        <v>0</v>
      </c>
      <c r="BS653" s="344"/>
      <c r="BT653" s="344"/>
      <c r="BU653" s="344"/>
      <c r="BV653" s="344"/>
      <c r="BW653" s="315">
        <f t="shared" si="237"/>
        <v>0</v>
      </c>
      <c r="BX653" s="322"/>
      <c r="BY653" s="316"/>
    </row>
    <row r="654" spans="1:77" x14ac:dyDescent="0.25">
      <c r="A654" s="326"/>
      <c r="B654" s="307" t="str">
        <f t="shared" ref="B654:B717" si="240">IF(A654&gt;"", VLOOKUP(A654,Categories,2,0),"")</f>
        <v/>
      </c>
      <c r="C654" s="327"/>
      <c r="D654" s="307" t="str">
        <f t="shared" ref="D654:D717" si="241">IF(B654&gt;"", VLOOKUP(C654,Functions_Classes,2,0),"")</f>
        <v/>
      </c>
      <c r="E654" s="328"/>
      <c r="F654" s="329"/>
      <c r="G654" s="330" t="s">
        <v>86</v>
      </c>
      <c r="H654" s="308">
        <f t="shared" ref="H654:H717" si="242">IF(C654&gt;"", VLOOKUP(C654,Functions_Classes,3,0),)</f>
        <v>0</v>
      </c>
      <c r="I654" s="323"/>
      <c r="J654" s="323"/>
      <c r="K654" s="309">
        <f t="shared" ref="K654:K717" si="243">IF(I654&gt;0, VLOOKUP(I654,Vechime_min,2,1),)</f>
        <v>0</v>
      </c>
      <c r="L654" s="328"/>
      <c r="M654" s="328"/>
      <c r="N654" s="328"/>
      <c r="O654" s="328"/>
      <c r="P654" s="331"/>
      <c r="Q654" s="331"/>
      <c r="R654" s="332"/>
      <c r="S654" s="333"/>
      <c r="T654" s="332"/>
      <c r="U654" s="333"/>
      <c r="V654" s="332"/>
      <c r="W654" s="333"/>
      <c r="X654" s="332"/>
      <c r="Y654" s="333"/>
      <c r="Z654" s="309">
        <f t="shared" ref="Z654:Z717" si="244">IF(H654&gt;0,MAX(MIN(SUM(H654)+SUM(K654,0)+SUM(L654:Y654),130),1),)</f>
        <v>0</v>
      </c>
      <c r="AA654" s="310">
        <f t="shared" ref="AA654:AA717" si="245">IF(H654&gt;0,VLOOKUP(Z654,Class_coeficient,2,0),)</f>
        <v>0</v>
      </c>
      <c r="AB654" s="334"/>
      <c r="AC654" s="311">
        <f t="shared" si="238"/>
        <v>0</v>
      </c>
      <c r="AD654" s="312">
        <f t="shared" ref="AD654:AD717" si="246">CEILING((AA654*AC654*F654),10)</f>
        <v>0</v>
      </c>
      <c r="AE654" s="335"/>
      <c r="AF654" s="312">
        <f t="shared" ref="AF654:AF717" si="247">IF(AE654&gt;"",IF(F654&gt;0, VLOOKUP(AE654,Grad_didactic_values,2,0)*F654,),)</f>
        <v>0</v>
      </c>
      <c r="AG654" s="326"/>
      <c r="AH654" s="313">
        <f t="shared" ref="AH654:AH717" si="248">IF(AG654&gt;"",VLOOKUP(AG654,Grad_values,2,0)*F654,)</f>
        <v>0</v>
      </c>
      <c r="AI654" s="336"/>
      <c r="AJ654" s="313">
        <f t="shared" ref="AJ654:AJ717" si="249">IF(AI654&gt;"",VLOOKUP(AI654,Grad_stiintific,2,0)*F654,)*IF($S$4="DA",1,0.5)</f>
        <v>0</v>
      </c>
      <c r="AK654" s="326"/>
      <c r="AL654" s="313">
        <f t="shared" ref="AL654:AL717" si="250">IF(AK654&gt;"",VLOOKUP(AK654,Titlu_onorific,2,0)*F654,)</f>
        <v>0</v>
      </c>
      <c r="AM654" s="345"/>
      <c r="AN654" s="313">
        <f t="shared" si="239"/>
        <v>0</v>
      </c>
      <c r="AO654" s="314">
        <f t="shared" ref="AO654:AO717" si="251">IF(AC654=1400,0, F654*1300)</f>
        <v>0</v>
      </c>
      <c r="AP654" s="315">
        <f>IF(OR(AND(B654="GRUP_A1",IF(IFERROR(MATCH(CONCATENATE("I",Tabel!$N$4),inst_performance,0),0)&gt;0,0,1)),B654="Grup_A5",B654="Grup_B1"),0,(AD654+AF654)*0.1)</f>
        <v>0</v>
      </c>
      <c r="AQ654" s="337"/>
      <c r="AR654" s="339"/>
      <c r="AS654" s="339"/>
      <c r="AT654" s="339"/>
      <c r="AU654" s="339"/>
      <c r="AV654" s="339"/>
      <c r="AW654" s="339"/>
      <c r="AX654" s="339"/>
      <c r="AY654" s="339"/>
      <c r="AZ654" s="339"/>
      <c r="BA654" s="339"/>
      <c r="BB654" s="339"/>
      <c r="BC654" s="339"/>
      <c r="BD654" s="339"/>
      <c r="BE654" s="339"/>
      <c r="BF654" s="339"/>
      <c r="BG654" s="315">
        <f t="shared" ref="BG654:BG717" si="252">AP654+AQ654+AR654+AS654+AT654+AU654+AV654+AW654+AX654+AY654+AZ654+BA654+BB654+BC654+BD654+BE654+BF654</f>
        <v>0</v>
      </c>
      <c r="BH654" s="346">
        <f t="shared" ref="BH654:BH717" si="253">IF(AD654&gt;0,BG654/AD654,)</f>
        <v>0</v>
      </c>
      <c r="BI654" s="315">
        <f t="shared" ref="BI654:BI717" si="254">AD654+AF654+AH654+AJ654+AL654+AN654+AO654+BG654</f>
        <v>0</v>
      </c>
      <c r="BJ654" s="341"/>
      <c r="BK654" s="315">
        <f t="shared" ref="BK654:BK717" si="255">IF(BI654&lt;BJ654,BJ654-BI654,0)</f>
        <v>0</v>
      </c>
      <c r="BL654" s="315">
        <f t="shared" ref="BL654:BL717" si="256">IF(AND(BI654&gt;BJ654,BI654&lt;5500*F654),5500*F654-BI654,0)</f>
        <v>0</v>
      </c>
      <c r="BM654" s="340"/>
      <c r="BN654" s="342"/>
      <c r="BO654" s="343"/>
      <c r="BP654" s="340"/>
      <c r="BQ654" s="344"/>
      <c r="BR654" s="315">
        <f t="shared" ref="BR654:BR717" si="257">AD654/169*1/2*BQ654</f>
        <v>0</v>
      </c>
      <c r="BS654" s="344"/>
      <c r="BT654" s="344"/>
      <c r="BU654" s="344"/>
      <c r="BV654" s="344"/>
      <c r="BW654" s="315">
        <f t="shared" ref="BW654:BW717" si="258">BI654+BK654+BL654+BM654+BP654+BR654+BS654+BT654+BU654+BV654</f>
        <v>0</v>
      </c>
      <c r="BX654" s="322"/>
      <c r="BY654" s="316"/>
    </row>
    <row r="655" spans="1:77" x14ac:dyDescent="0.25">
      <c r="A655" s="326"/>
      <c r="B655" s="307" t="str">
        <f t="shared" si="240"/>
        <v/>
      </c>
      <c r="C655" s="327"/>
      <c r="D655" s="307" t="str">
        <f t="shared" si="241"/>
        <v/>
      </c>
      <c r="E655" s="328"/>
      <c r="F655" s="329"/>
      <c r="G655" s="330" t="s">
        <v>86</v>
      </c>
      <c r="H655" s="308">
        <f t="shared" si="242"/>
        <v>0</v>
      </c>
      <c r="I655" s="323"/>
      <c r="J655" s="323"/>
      <c r="K655" s="309">
        <f t="shared" si="243"/>
        <v>0</v>
      </c>
      <c r="L655" s="328"/>
      <c r="M655" s="328"/>
      <c r="N655" s="328"/>
      <c r="O655" s="328"/>
      <c r="P655" s="331"/>
      <c r="Q655" s="331"/>
      <c r="R655" s="332"/>
      <c r="S655" s="333"/>
      <c r="T655" s="332"/>
      <c r="U655" s="333"/>
      <c r="V655" s="332"/>
      <c r="W655" s="333"/>
      <c r="X655" s="332"/>
      <c r="Y655" s="333"/>
      <c r="Z655" s="309">
        <f t="shared" si="244"/>
        <v>0</v>
      </c>
      <c r="AA655" s="310">
        <f t="shared" si="245"/>
        <v>0</v>
      </c>
      <c r="AB655" s="334"/>
      <c r="AC655" s="311">
        <f t="shared" si="238"/>
        <v>0</v>
      </c>
      <c r="AD655" s="312">
        <f t="shared" si="246"/>
        <v>0</v>
      </c>
      <c r="AE655" s="335"/>
      <c r="AF655" s="312">
        <f t="shared" si="247"/>
        <v>0</v>
      </c>
      <c r="AG655" s="326"/>
      <c r="AH655" s="313">
        <f t="shared" si="248"/>
        <v>0</v>
      </c>
      <c r="AI655" s="336"/>
      <c r="AJ655" s="313">
        <f t="shared" si="249"/>
        <v>0</v>
      </c>
      <c r="AK655" s="326"/>
      <c r="AL655" s="313">
        <f t="shared" si="250"/>
        <v>0</v>
      </c>
      <c r="AM655" s="345"/>
      <c r="AN655" s="313">
        <f t="shared" si="239"/>
        <v>0</v>
      </c>
      <c r="AO655" s="314">
        <f t="shared" si="251"/>
        <v>0</v>
      </c>
      <c r="AP655" s="315">
        <f>IF(OR(AND(B655="GRUP_A1",IF(IFERROR(MATCH(CONCATENATE("I",Tabel!$N$4),inst_performance,0),0)&gt;0,0,1)),B655="Grup_A5",B655="Grup_B1"),0,(AD655+AF655)*0.1)</f>
        <v>0</v>
      </c>
      <c r="AQ655" s="337"/>
      <c r="AR655" s="339"/>
      <c r="AS655" s="339"/>
      <c r="AT655" s="339"/>
      <c r="AU655" s="339"/>
      <c r="AV655" s="339"/>
      <c r="AW655" s="339"/>
      <c r="AX655" s="339"/>
      <c r="AY655" s="339"/>
      <c r="AZ655" s="339"/>
      <c r="BA655" s="339"/>
      <c r="BB655" s="339"/>
      <c r="BC655" s="339"/>
      <c r="BD655" s="339"/>
      <c r="BE655" s="339"/>
      <c r="BF655" s="339"/>
      <c r="BG655" s="315">
        <f t="shared" si="252"/>
        <v>0</v>
      </c>
      <c r="BH655" s="346">
        <f t="shared" si="253"/>
        <v>0</v>
      </c>
      <c r="BI655" s="315">
        <f t="shared" si="254"/>
        <v>0</v>
      </c>
      <c r="BJ655" s="341"/>
      <c r="BK655" s="315">
        <f t="shared" si="255"/>
        <v>0</v>
      </c>
      <c r="BL655" s="315">
        <f t="shared" si="256"/>
        <v>0</v>
      </c>
      <c r="BM655" s="340"/>
      <c r="BN655" s="342"/>
      <c r="BO655" s="343"/>
      <c r="BP655" s="340"/>
      <c r="BQ655" s="344"/>
      <c r="BR655" s="315">
        <f t="shared" si="257"/>
        <v>0</v>
      </c>
      <c r="BS655" s="344"/>
      <c r="BT655" s="344"/>
      <c r="BU655" s="344"/>
      <c r="BV655" s="344"/>
      <c r="BW655" s="315">
        <f t="shared" si="258"/>
        <v>0</v>
      </c>
      <c r="BX655" s="322"/>
      <c r="BY655" s="316"/>
    </row>
    <row r="656" spans="1:77" x14ac:dyDescent="0.25">
      <c r="A656" s="326"/>
      <c r="B656" s="307" t="str">
        <f t="shared" si="240"/>
        <v/>
      </c>
      <c r="C656" s="327"/>
      <c r="D656" s="307" t="str">
        <f t="shared" si="241"/>
        <v/>
      </c>
      <c r="E656" s="328"/>
      <c r="F656" s="329"/>
      <c r="G656" s="330" t="s">
        <v>86</v>
      </c>
      <c r="H656" s="308">
        <f t="shared" si="242"/>
        <v>0</v>
      </c>
      <c r="I656" s="323"/>
      <c r="J656" s="323"/>
      <c r="K656" s="309">
        <f t="shared" si="243"/>
        <v>0</v>
      </c>
      <c r="L656" s="328"/>
      <c r="M656" s="328"/>
      <c r="N656" s="328"/>
      <c r="O656" s="328"/>
      <c r="P656" s="331"/>
      <c r="Q656" s="331"/>
      <c r="R656" s="332"/>
      <c r="S656" s="333"/>
      <c r="T656" s="332"/>
      <c r="U656" s="333"/>
      <c r="V656" s="332"/>
      <c r="W656" s="333"/>
      <c r="X656" s="332"/>
      <c r="Y656" s="333"/>
      <c r="Z656" s="309">
        <f t="shared" si="244"/>
        <v>0</v>
      </c>
      <c r="AA656" s="310">
        <f t="shared" si="245"/>
        <v>0</v>
      </c>
      <c r="AB656" s="334"/>
      <c r="AC656" s="311">
        <f t="shared" si="238"/>
        <v>0</v>
      </c>
      <c r="AD656" s="312">
        <f t="shared" si="246"/>
        <v>0</v>
      </c>
      <c r="AE656" s="335"/>
      <c r="AF656" s="312">
        <f t="shared" si="247"/>
        <v>0</v>
      </c>
      <c r="AG656" s="326"/>
      <c r="AH656" s="313">
        <f t="shared" si="248"/>
        <v>0</v>
      </c>
      <c r="AI656" s="336"/>
      <c r="AJ656" s="313">
        <f t="shared" si="249"/>
        <v>0</v>
      </c>
      <c r="AK656" s="326"/>
      <c r="AL656" s="313">
        <f t="shared" si="250"/>
        <v>0</v>
      </c>
      <c r="AM656" s="345"/>
      <c r="AN656" s="313">
        <f t="shared" si="239"/>
        <v>0</v>
      </c>
      <c r="AO656" s="314">
        <f t="shared" si="251"/>
        <v>0</v>
      </c>
      <c r="AP656" s="315">
        <f>IF(OR(AND(B656="GRUP_A1",IF(IFERROR(MATCH(CONCATENATE("I",Tabel!$N$4),inst_performance,0),0)&gt;0,0,1)),B656="Grup_A5",B656="Grup_B1"),0,(AD656+AF656)*0.1)</f>
        <v>0</v>
      </c>
      <c r="AQ656" s="337"/>
      <c r="AR656" s="339"/>
      <c r="AS656" s="339"/>
      <c r="AT656" s="339"/>
      <c r="AU656" s="339"/>
      <c r="AV656" s="339"/>
      <c r="AW656" s="339"/>
      <c r="AX656" s="339"/>
      <c r="AY656" s="339"/>
      <c r="AZ656" s="339"/>
      <c r="BA656" s="339"/>
      <c r="BB656" s="339"/>
      <c r="BC656" s="339"/>
      <c r="BD656" s="339"/>
      <c r="BE656" s="339"/>
      <c r="BF656" s="339"/>
      <c r="BG656" s="315">
        <f t="shared" si="252"/>
        <v>0</v>
      </c>
      <c r="BH656" s="346">
        <f t="shared" si="253"/>
        <v>0</v>
      </c>
      <c r="BI656" s="315">
        <f t="shared" si="254"/>
        <v>0</v>
      </c>
      <c r="BJ656" s="341"/>
      <c r="BK656" s="315">
        <f t="shared" si="255"/>
        <v>0</v>
      </c>
      <c r="BL656" s="315">
        <f t="shared" si="256"/>
        <v>0</v>
      </c>
      <c r="BM656" s="340"/>
      <c r="BN656" s="342"/>
      <c r="BO656" s="343"/>
      <c r="BP656" s="340"/>
      <c r="BQ656" s="344"/>
      <c r="BR656" s="315">
        <f t="shared" si="257"/>
        <v>0</v>
      </c>
      <c r="BS656" s="344"/>
      <c r="BT656" s="344"/>
      <c r="BU656" s="344"/>
      <c r="BV656" s="344"/>
      <c r="BW656" s="315">
        <f t="shared" si="258"/>
        <v>0</v>
      </c>
      <c r="BX656" s="322"/>
      <c r="BY656" s="316"/>
    </row>
    <row r="657" spans="1:77" x14ac:dyDescent="0.25">
      <c r="A657" s="326"/>
      <c r="B657" s="307" t="str">
        <f t="shared" si="240"/>
        <v/>
      </c>
      <c r="C657" s="327"/>
      <c r="D657" s="307" t="str">
        <f t="shared" si="241"/>
        <v/>
      </c>
      <c r="E657" s="328"/>
      <c r="F657" s="329"/>
      <c r="G657" s="330" t="s">
        <v>86</v>
      </c>
      <c r="H657" s="308">
        <f t="shared" si="242"/>
        <v>0</v>
      </c>
      <c r="I657" s="323"/>
      <c r="J657" s="323"/>
      <c r="K657" s="309">
        <f t="shared" si="243"/>
        <v>0</v>
      </c>
      <c r="L657" s="328"/>
      <c r="M657" s="328"/>
      <c r="N657" s="328"/>
      <c r="O657" s="328"/>
      <c r="P657" s="331"/>
      <c r="Q657" s="331"/>
      <c r="R657" s="332"/>
      <c r="S657" s="333"/>
      <c r="T657" s="332"/>
      <c r="U657" s="333"/>
      <c r="V657" s="332"/>
      <c r="W657" s="333"/>
      <c r="X657" s="332"/>
      <c r="Y657" s="333"/>
      <c r="Z657" s="309">
        <f t="shared" si="244"/>
        <v>0</v>
      </c>
      <c r="AA657" s="310">
        <f t="shared" si="245"/>
        <v>0</v>
      </c>
      <c r="AB657" s="334"/>
      <c r="AC657" s="311">
        <f t="shared" si="238"/>
        <v>0</v>
      </c>
      <c r="AD657" s="312">
        <f t="shared" si="246"/>
        <v>0</v>
      </c>
      <c r="AE657" s="335"/>
      <c r="AF657" s="312">
        <f t="shared" si="247"/>
        <v>0</v>
      </c>
      <c r="AG657" s="326"/>
      <c r="AH657" s="313">
        <f t="shared" si="248"/>
        <v>0</v>
      </c>
      <c r="AI657" s="336"/>
      <c r="AJ657" s="313">
        <f t="shared" si="249"/>
        <v>0</v>
      </c>
      <c r="AK657" s="326"/>
      <c r="AL657" s="313">
        <f t="shared" si="250"/>
        <v>0</v>
      </c>
      <c r="AM657" s="345"/>
      <c r="AN657" s="313">
        <f t="shared" si="239"/>
        <v>0</v>
      </c>
      <c r="AO657" s="314">
        <f t="shared" si="251"/>
        <v>0</v>
      </c>
      <c r="AP657" s="315">
        <f>IF(OR(AND(B657="GRUP_A1",IF(IFERROR(MATCH(CONCATENATE("I",Tabel!$N$4),inst_performance,0),0)&gt;0,0,1)),B657="Grup_A5",B657="Grup_B1"),0,(AD657+AF657)*0.1)</f>
        <v>0</v>
      </c>
      <c r="AQ657" s="337"/>
      <c r="AR657" s="339"/>
      <c r="AS657" s="339"/>
      <c r="AT657" s="339"/>
      <c r="AU657" s="339"/>
      <c r="AV657" s="339"/>
      <c r="AW657" s="339"/>
      <c r="AX657" s="339"/>
      <c r="AY657" s="339"/>
      <c r="AZ657" s="339"/>
      <c r="BA657" s="339"/>
      <c r="BB657" s="339"/>
      <c r="BC657" s="339"/>
      <c r="BD657" s="339"/>
      <c r="BE657" s="339"/>
      <c r="BF657" s="339"/>
      <c r="BG657" s="315">
        <f t="shared" si="252"/>
        <v>0</v>
      </c>
      <c r="BH657" s="346">
        <f t="shared" si="253"/>
        <v>0</v>
      </c>
      <c r="BI657" s="315">
        <f t="shared" si="254"/>
        <v>0</v>
      </c>
      <c r="BJ657" s="341"/>
      <c r="BK657" s="315">
        <f t="shared" si="255"/>
        <v>0</v>
      </c>
      <c r="BL657" s="315">
        <f t="shared" si="256"/>
        <v>0</v>
      </c>
      <c r="BM657" s="340"/>
      <c r="BN657" s="342"/>
      <c r="BO657" s="343"/>
      <c r="BP657" s="340"/>
      <c r="BQ657" s="344"/>
      <c r="BR657" s="315">
        <f t="shared" si="257"/>
        <v>0</v>
      </c>
      <c r="BS657" s="344"/>
      <c r="BT657" s="344"/>
      <c r="BU657" s="344"/>
      <c r="BV657" s="344"/>
      <c r="BW657" s="315">
        <f t="shared" si="258"/>
        <v>0</v>
      </c>
      <c r="BX657" s="322"/>
      <c r="BY657" s="316"/>
    </row>
    <row r="658" spans="1:77" x14ac:dyDescent="0.25">
      <c r="A658" s="326"/>
      <c r="B658" s="307" t="str">
        <f t="shared" si="240"/>
        <v/>
      </c>
      <c r="C658" s="327"/>
      <c r="D658" s="307" t="str">
        <f t="shared" si="241"/>
        <v/>
      </c>
      <c r="E658" s="328"/>
      <c r="F658" s="329"/>
      <c r="G658" s="330" t="s">
        <v>86</v>
      </c>
      <c r="H658" s="308">
        <f t="shared" si="242"/>
        <v>0</v>
      </c>
      <c r="I658" s="323"/>
      <c r="J658" s="323"/>
      <c r="K658" s="309">
        <f t="shared" si="243"/>
        <v>0</v>
      </c>
      <c r="L658" s="328"/>
      <c r="M658" s="328"/>
      <c r="N658" s="328"/>
      <c r="O658" s="328"/>
      <c r="P658" s="331"/>
      <c r="Q658" s="331"/>
      <c r="R658" s="332"/>
      <c r="S658" s="333"/>
      <c r="T658" s="332"/>
      <c r="U658" s="333"/>
      <c r="V658" s="332"/>
      <c r="W658" s="333"/>
      <c r="X658" s="332"/>
      <c r="Y658" s="333"/>
      <c r="Z658" s="309">
        <f t="shared" si="244"/>
        <v>0</v>
      </c>
      <c r="AA658" s="310">
        <f t="shared" si="245"/>
        <v>0</v>
      </c>
      <c r="AB658" s="334"/>
      <c r="AC658" s="311">
        <f t="shared" si="238"/>
        <v>0</v>
      </c>
      <c r="AD658" s="312">
        <f t="shared" si="246"/>
        <v>0</v>
      </c>
      <c r="AE658" s="335"/>
      <c r="AF658" s="312">
        <f t="shared" si="247"/>
        <v>0</v>
      </c>
      <c r="AG658" s="326"/>
      <c r="AH658" s="313">
        <f t="shared" si="248"/>
        <v>0</v>
      </c>
      <c r="AI658" s="336"/>
      <c r="AJ658" s="313">
        <f t="shared" si="249"/>
        <v>0</v>
      </c>
      <c r="AK658" s="326"/>
      <c r="AL658" s="313">
        <f t="shared" si="250"/>
        <v>0</v>
      </c>
      <c r="AM658" s="345"/>
      <c r="AN658" s="313">
        <f t="shared" si="239"/>
        <v>0</v>
      </c>
      <c r="AO658" s="314">
        <f t="shared" si="251"/>
        <v>0</v>
      </c>
      <c r="AP658" s="315">
        <f>IF(OR(AND(B658="GRUP_A1",IF(IFERROR(MATCH(CONCATENATE("I",Tabel!$N$4),inst_performance,0),0)&gt;0,0,1)),B658="Grup_A5",B658="Grup_B1"),0,(AD658+AF658)*0.1)</f>
        <v>0</v>
      </c>
      <c r="AQ658" s="337"/>
      <c r="AR658" s="339"/>
      <c r="AS658" s="339"/>
      <c r="AT658" s="339"/>
      <c r="AU658" s="339"/>
      <c r="AV658" s="339"/>
      <c r="AW658" s="339"/>
      <c r="AX658" s="339"/>
      <c r="AY658" s="339"/>
      <c r="AZ658" s="339"/>
      <c r="BA658" s="339"/>
      <c r="BB658" s="339"/>
      <c r="BC658" s="339"/>
      <c r="BD658" s="339"/>
      <c r="BE658" s="339"/>
      <c r="BF658" s="339"/>
      <c r="BG658" s="315">
        <f t="shared" si="252"/>
        <v>0</v>
      </c>
      <c r="BH658" s="346">
        <f t="shared" si="253"/>
        <v>0</v>
      </c>
      <c r="BI658" s="315">
        <f t="shared" si="254"/>
        <v>0</v>
      </c>
      <c r="BJ658" s="341"/>
      <c r="BK658" s="315">
        <f t="shared" si="255"/>
        <v>0</v>
      </c>
      <c r="BL658" s="315">
        <f t="shared" si="256"/>
        <v>0</v>
      </c>
      <c r="BM658" s="340"/>
      <c r="BN658" s="342"/>
      <c r="BO658" s="343"/>
      <c r="BP658" s="340"/>
      <c r="BQ658" s="344"/>
      <c r="BR658" s="315">
        <f t="shared" si="257"/>
        <v>0</v>
      </c>
      <c r="BS658" s="344"/>
      <c r="BT658" s="344"/>
      <c r="BU658" s="344"/>
      <c r="BV658" s="344"/>
      <c r="BW658" s="315">
        <f t="shared" si="258"/>
        <v>0</v>
      </c>
      <c r="BX658" s="322"/>
      <c r="BY658" s="316"/>
    </row>
    <row r="659" spans="1:77" x14ac:dyDescent="0.25">
      <c r="A659" s="326"/>
      <c r="B659" s="307" t="str">
        <f t="shared" si="240"/>
        <v/>
      </c>
      <c r="C659" s="327"/>
      <c r="D659" s="307" t="str">
        <f t="shared" si="241"/>
        <v/>
      </c>
      <c r="E659" s="328"/>
      <c r="F659" s="329"/>
      <c r="G659" s="330" t="s">
        <v>86</v>
      </c>
      <c r="H659" s="308">
        <f t="shared" si="242"/>
        <v>0</v>
      </c>
      <c r="I659" s="323"/>
      <c r="J659" s="323"/>
      <c r="K659" s="309">
        <f t="shared" si="243"/>
        <v>0</v>
      </c>
      <c r="L659" s="328"/>
      <c r="M659" s="328"/>
      <c r="N659" s="328"/>
      <c r="O659" s="328"/>
      <c r="P659" s="331"/>
      <c r="Q659" s="331"/>
      <c r="R659" s="332"/>
      <c r="S659" s="333"/>
      <c r="T659" s="332"/>
      <c r="U659" s="333"/>
      <c r="V659" s="332"/>
      <c r="W659" s="333"/>
      <c r="X659" s="332"/>
      <c r="Y659" s="333"/>
      <c r="Z659" s="309">
        <f t="shared" si="244"/>
        <v>0</v>
      </c>
      <c r="AA659" s="310">
        <f t="shared" si="245"/>
        <v>0</v>
      </c>
      <c r="AB659" s="334"/>
      <c r="AC659" s="311">
        <f t="shared" si="238"/>
        <v>0</v>
      </c>
      <c r="AD659" s="312">
        <f t="shared" si="246"/>
        <v>0</v>
      </c>
      <c r="AE659" s="335"/>
      <c r="AF659" s="312">
        <f t="shared" si="247"/>
        <v>0</v>
      </c>
      <c r="AG659" s="326"/>
      <c r="AH659" s="313">
        <f t="shared" si="248"/>
        <v>0</v>
      </c>
      <c r="AI659" s="336"/>
      <c r="AJ659" s="313">
        <f t="shared" si="249"/>
        <v>0</v>
      </c>
      <c r="AK659" s="326"/>
      <c r="AL659" s="313">
        <f t="shared" si="250"/>
        <v>0</v>
      </c>
      <c r="AM659" s="345"/>
      <c r="AN659" s="313">
        <f t="shared" si="239"/>
        <v>0</v>
      </c>
      <c r="AO659" s="314">
        <f t="shared" si="251"/>
        <v>0</v>
      </c>
      <c r="AP659" s="315">
        <f>IF(OR(AND(B659="GRUP_A1",IF(IFERROR(MATCH(CONCATENATE("I",Tabel!$N$4),inst_performance,0),0)&gt;0,0,1)),B659="Grup_A5",B659="Grup_B1"),0,(AD659+AF659)*0.1)</f>
        <v>0</v>
      </c>
      <c r="AQ659" s="337"/>
      <c r="AR659" s="339"/>
      <c r="AS659" s="339"/>
      <c r="AT659" s="339"/>
      <c r="AU659" s="339"/>
      <c r="AV659" s="339"/>
      <c r="AW659" s="339"/>
      <c r="AX659" s="339"/>
      <c r="AY659" s="339"/>
      <c r="AZ659" s="339"/>
      <c r="BA659" s="339"/>
      <c r="BB659" s="339"/>
      <c r="BC659" s="339"/>
      <c r="BD659" s="339"/>
      <c r="BE659" s="339"/>
      <c r="BF659" s="339"/>
      <c r="BG659" s="315">
        <f t="shared" si="252"/>
        <v>0</v>
      </c>
      <c r="BH659" s="346">
        <f t="shared" si="253"/>
        <v>0</v>
      </c>
      <c r="BI659" s="315">
        <f t="shared" si="254"/>
        <v>0</v>
      </c>
      <c r="BJ659" s="341"/>
      <c r="BK659" s="315">
        <f t="shared" si="255"/>
        <v>0</v>
      </c>
      <c r="BL659" s="315">
        <f t="shared" si="256"/>
        <v>0</v>
      </c>
      <c r="BM659" s="340"/>
      <c r="BN659" s="342"/>
      <c r="BO659" s="343"/>
      <c r="BP659" s="340"/>
      <c r="BQ659" s="344"/>
      <c r="BR659" s="315">
        <f t="shared" si="257"/>
        <v>0</v>
      </c>
      <c r="BS659" s="344"/>
      <c r="BT659" s="344"/>
      <c r="BU659" s="344"/>
      <c r="BV659" s="344"/>
      <c r="BW659" s="315">
        <f t="shared" si="258"/>
        <v>0</v>
      </c>
      <c r="BX659" s="322"/>
      <c r="BY659" s="316"/>
    </row>
    <row r="660" spans="1:77" x14ac:dyDescent="0.25">
      <c r="A660" s="326"/>
      <c r="B660" s="307" t="str">
        <f t="shared" si="240"/>
        <v/>
      </c>
      <c r="C660" s="327"/>
      <c r="D660" s="307" t="str">
        <f t="shared" si="241"/>
        <v/>
      </c>
      <c r="E660" s="328"/>
      <c r="F660" s="329"/>
      <c r="G660" s="330" t="s">
        <v>86</v>
      </c>
      <c r="H660" s="308">
        <f t="shared" si="242"/>
        <v>0</v>
      </c>
      <c r="I660" s="323"/>
      <c r="J660" s="323"/>
      <c r="K660" s="309">
        <f t="shared" si="243"/>
        <v>0</v>
      </c>
      <c r="L660" s="328"/>
      <c r="M660" s="328"/>
      <c r="N660" s="328"/>
      <c r="O660" s="328"/>
      <c r="P660" s="331"/>
      <c r="Q660" s="331"/>
      <c r="R660" s="332"/>
      <c r="S660" s="333"/>
      <c r="T660" s="332"/>
      <c r="U660" s="333"/>
      <c r="V660" s="332"/>
      <c r="W660" s="333"/>
      <c r="X660" s="332"/>
      <c r="Y660" s="333"/>
      <c r="Z660" s="309">
        <f t="shared" si="244"/>
        <v>0</v>
      </c>
      <c r="AA660" s="310">
        <f t="shared" si="245"/>
        <v>0</v>
      </c>
      <c r="AB660" s="334"/>
      <c r="AC660" s="311">
        <f t="shared" si="238"/>
        <v>0</v>
      </c>
      <c r="AD660" s="312">
        <f t="shared" si="246"/>
        <v>0</v>
      </c>
      <c r="AE660" s="335"/>
      <c r="AF660" s="312">
        <f t="shared" si="247"/>
        <v>0</v>
      </c>
      <c r="AG660" s="326"/>
      <c r="AH660" s="313">
        <f t="shared" si="248"/>
        <v>0</v>
      </c>
      <c r="AI660" s="336"/>
      <c r="AJ660" s="313">
        <f t="shared" si="249"/>
        <v>0</v>
      </c>
      <c r="AK660" s="326"/>
      <c r="AL660" s="313">
        <f t="shared" si="250"/>
        <v>0</v>
      </c>
      <c r="AM660" s="345"/>
      <c r="AN660" s="313">
        <f t="shared" si="239"/>
        <v>0</v>
      </c>
      <c r="AO660" s="314">
        <f t="shared" si="251"/>
        <v>0</v>
      </c>
      <c r="AP660" s="315">
        <f>IF(OR(AND(B660="GRUP_A1",IF(IFERROR(MATCH(CONCATENATE("I",Tabel!$N$4),inst_performance,0),0)&gt;0,0,1)),B660="Grup_A5",B660="Grup_B1"),0,(AD660+AF660)*0.1)</f>
        <v>0</v>
      </c>
      <c r="AQ660" s="337"/>
      <c r="AR660" s="339"/>
      <c r="AS660" s="339"/>
      <c r="AT660" s="339"/>
      <c r="AU660" s="339"/>
      <c r="AV660" s="339"/>
      <c r="AW660" s="339"/>
      <c r="AX660" s="339"/>
      <c r="AY660" s="339"/>
      <c r="AZ660" s="339"/>
      <c r="BA660" s="339"/>
      <c r="BB660" s="339"/>
      <c r="BC660" s="339"/>
      <c r="BD660" s="339"/>
      <c r="BE660" s="339"/>
      <c r="BF660" s="339"/>
      <c r="BG660" s="315">
        <f t="shared" si="252"/>
        <v>0</v>
      </c>
      <c r="BH660" s="346">
        <f t="shared" si="253"/>
        <v>0</v>
      </c>
      <c r="BI660" s="315">
        <f t="shared" si="254"/>
        <v>0</v>
      </c>
      <c r="BJ660" s="341"/>
      <c r="BK660" s="315">
        <f t="shared" si="255"/>
        <v>0</v>
      </c>
      <c r="BL660" s="315">
        <f t="shared" si="256"/>
        <v>0</v>
      </c>
      <c r="BM660" s="340"/>
      <c r="BN660" s="342"/>
      <c r="BO660" s="343"/>
      <c r="BP660" s="340"/>
      <c r="BQ660" s="344"/>
      <c r="BR660" s="315">
        <f t="shared" si="257"/>
        <v>0</v>
      </c>
      <c r="BS660" s="344"/>
      <c r="BT660" s="344"/>
      <c r="BU660" s="344"/>
      <c r="BV660" s="344"/>
      <c r="BW660" s="315">
        <f t="shared" si="258"/>
        <v>0</v>
      </c>
      <c r="BX660" s="322"/>
      <c r="BY660" s="316"/>
    </row>
    <row r="661" spans="1:77" x14ac:dyDescent="0.25">
      <c r="A661" s="326"/>
      <c r="B661" s="307" t="str">
        <f t="shared" si="240"/>
        <v/>
      </c>
      <c r="C661" s="327"/>
      <c r="D661" s="307" t="str">
        <f t="shared" si="241"/>
        <v/>
      </c>
      <c r="E661" s="328"/>
      <c r="F661" s="329"/>
      <c r="G661" s="330" t="s">
        <v>86</v>
      </c>
      <c r="H661" s="308">
        <f t="shared" si="242"/>
        <v>0</v>
      </c>
      <c r="I661" s="323"/>
      <c r="J661" s="323"/>
      <c r="K661" s="309">
        <f t="shared" si="243"/>
        <v>0</v>
      </c>
      <c r="L661" s="328"/>
      <c r="M661" s="328"/>
      <c r="N661" s="328"/>
      <c r="O661" s="328"/>
      <c r="P661" s="331"/>
      <c r="Q661" s="331"/>
      <c r="R661" s="332"/>
      <c r="S661" s="333"/>
      <c r="T661" s="332"/>
      <c r="U661" s="333"/>
      <c r="V661" s="332"/>
      <c r="W661" s="333"/>
      <c r="X661" s="332"/>
      <c r="Y661" s="333"/>
      <c r="Z661" s="309">
        <f t="shared" si="244"/>
        <v>0</v>
      </c>
      <c r="AA661" s="310">
        <f t="shared" si="245"/>
        <v>0</v>
      </c>
      <c r="AB661" s="334"/>
      <c r="AC661" s="311">
        <f t="shared" si="238"/>
        <v>0</v>
      </c>
      <c r="AD661" s="312">
        <f t="shared" si="246"/>
        <v>0</v>
      </c>
      <c r="AE661" s="335"/>
      <c r="AF661" s="312">
        <f t="shared" si="247"/>
        <v>0</v>
      </c>
      <c r="AG661" s="326"/>
      <c r="AH661" s="313">
        <f t="shared" si="248"/>
        <v>0</v>
      </c>
      <c r="AI661" s="336"/>
      <c r="AJ661" s="313">
        <f t="shared" si="249"/>
        <v>0</v>
      </c>
      <c r="AK661" s="326"/>
      <c r="AL661" s="313">
        <f t="shared" si="250"/>
        <v>0</v>
      </c>
      <c r="AM661" s="345"/>
      <c r="AN661" s="313">
        <f t="shared" si="239"/>
        <v>0</v>
      </c>
      <c r="AO661" s="314">
        <f t="shared" si="251"/>
        <v>0</v>
      </c>
      <c r="AP661" s="315">
        <f>IF(OR(AND(B661="GRUP_A1",IF(IFERROR(MATCH(CONCATENATE("I",Tabel!$N$4),inst_performance,0),0)&gt;0,0,1)),B661="Grup_A5",B661="Grup_B1"),0,(AD661+AF661)*0.1)</f>
        <v>0</v>
      </c>
      <c r="AQ661" s="337"/>
      <c r="AR661" s="339"/>
      <c r="AS661" s="339"/>
      <c r="AT661" s="339"/>
      <c r="AU661" s="339"/>
      <c r="AV661" s="339"/>
      <c r="AW661" s="339"/>
      <c r="AX661" s="339"/>
      <c r="AY661" s="339"/>
      <c r="AZ661" s="339"/>
      <c r="BA661" s="339"/>
      <c r="BB661" s="339"/>
      <c r="BC661" s="339"/>
      <c r="BD661" s="339"/>
      <c r="BE661" s="339"/>
      <c r="BF661" s="339"/>
      <c r="BG661" s="315">
        <f t="shared" si="252"/>
        <v>0</v>
      </c>
      <c r="BH661" s="346">
        <f t="shared" si="253"/>
        <v>0</v>
      </c>
      <c r="BI661" s="315">
        <f t="shared" si="254"/>
        <v>0</v>
      </c>
      <c r="BJ661" s="341"/>
      <c r="BK661" s="315">
        <f t="shared" si="255"/>
        <v>0</v>
      </c>
      <c r="BL661" s="315">
        <f t="shared" si="256"/>
        <v>0</v>
      </c>
      <c r="BM661" s="340"/>
      <c r="BN661" s="342"/>
      <c r="BO661" s="343"/>
      <c r="BP661" s="340"/>
      <c r="BQ661" s="344"/>
      <c r="BR661" s="315">
        <f t="shared" si="257"/>
        <v>0</v>
      </c>
      <c r="BS661" s="344"/>
      <c r="BT661" s="344"/>
      <c r="BU661" s="344"/>
      <c r="BV661" s="344"/>
      <c r="BW661" s="315">
        <f t="shared" si="258"/>
        <v>0</v>
      </c>
      <c r="BX661" s="322"/>
      <c r="BY661" s="316"/>
    </row>
    <row r="662" spans="1:77" x14ac:dyDescent="0.25">
      <c r="A662" s="326"/>
      <c r="B662" s="307" t="str">
        <f t="shared" si="240"/>
        <v/>
      </c>
      <c r="C662" s="327"/>
      <c r="D662" s="307" t="str">
        <f t="shared" si="241"/>
        <v/>
      </c>
      <c r="E662" s="328"/>
      <c r="F662" s="329"/>
      <c r="G662" s="330" t="s">
        <v>86</v>
      </c>
      <c r="H662" s="308">
        <f t="shared" si="242"/>
        <v>0</v>
      </c>
      <c r="I662" s="323"/>
      <c r="J662" s="323"/>
      <c r="K662" s="309">
        <f t="shared" si="243"/>
        <v>0</v>
      </c>
      <c r="L662" s="328"/>
      <c r="M662" s="328"/>
      <c r="N662" s="328"/>
      <c r="O662" s="328"/>
      <c r="P662" s="331"/>
      <c r="Q662" s="331"/>
      <c r="R662" s="332"/>
      <c r="S662" s="333"/>
      <c r="T662" s="332"/>
      <c r="U662" s="333"/>
      <c r="V662" s="332"/>
      <c r="W662" s="333"/>
      <c r="X662" s="332"/>
      <c r="Y662" s="333"/>
      <c r="Z662" s="309">
        <f t="shared" si="244"/>
        <v>0</v>
      </c>
      <c r="AA662" s="310">
        <f t="shared" si="245"/>
        <v>0</v>
      </c>
      <c r="AB662" s="334"/>
      <c r="AC662" s="311">
        <f t="shared" si="238"/>
        <v>0</v>
      </c>
      <c r="AD662" s="312">
        <f t="shared" si="246"/>
        <v>0</v>
      </c>
      <c r="AE662" s="335"/>
      <c r="AF662" s="312">
        <f t="shared" si="247"/>
        <v>0</v>
      </c>
      <c r="AG662" s="326"/>
      <c r="AH662" s="313">
        <f t="shared" si="248"/>
        <v>0</v>
      </c>
      <c r="AI662" s="336"/>
      <c r="AJ662" s="313">
        <f t="shared" si="249"/>
        <v>0</v>
      </c>
      <c r="AK662" s="326"/>
      <c r="AL662" s="313">
        <f t="shared" si="250"/>
        <v>0</v>
      </c>
      <c r="AM662" s="345"/>
      <c r="AN662" s="313">
        <f t="shared" si="239"/>
        <v>0</v>
      </c>
      <c r="AO662" s="314">
        <f t="shared" si="251"/>
        <v>0</v>
      </c>
      <c r="AP662" s="315">
        <f>IF(OR(AND(B662="GRUP_A1",IF(IFERROR(MATCH(CONCATENATE("I",Tabel!$N$4),inst_performance,0),0)&gt;0,0,1)),B662="Grup_A5",B662="Grup_B1"),0,(AD662+AF662)*0.1)</f>
        <v>0</v>
      </c>
      <c r="AQ662" s="337"/>
      <c r="AR662" s="339"/>
      <c r="AS662" s="339"/>
      <c r="AT662" s="339"/>
      <c r="AU662" s="339"/>
      <c r="AV662" s="339"/>
      <c r="AW662" s="339"/>
      <c r="AX662" s="339"/>
      <c r="AY662" s="339"/>
      <c r="AZ662" s="339"/>
      <c r="BA662" s="339"/>
      <c r="BB662" s="339"/>
      <c r="BC662" s="339"/>
      <c r="BD662" s="339"/>
      <c r="BE662" s="339"/>
      <c r="BF662" s="339"/>
      <c r="BG662" s="315">
        <f t="shared" si="252"/>
        <v>0</v>
      </c>
      <c r="BH662" s="346">
        <f t="shared" si="253"/>
        <v>0</v>
      </c>
      <c r="BI662" s="315">
        <f t="shared" si="254"/>
        <v>0</v>
      </c>
      <c r="BJ662" s="341"/>
      <c r="BK662" s="315">
        <f t="shared" si="255"/>
        <v>0</v>
      </c>
      <c r="BL662" s="315">
        <f t="shared" si="256"/>
        <v>0</v>
      </c>
      <c r="BM662" s="340"/>
      <c r="BN662" s="342"/>
      <c r="BO662" s="343"/>
      <c r="BP662" s="340"/>
      <c r="BQ662" s="344"/>
      <c r="BR662" s="315">
        <f t="shared" si="257"/>
        <v>0</v>
      </c>
      <c r="BS662" s="344"/>
      <c r="BT662" s="344"/>
      <c r="BU662" s="344"/>
      <c r="BV662" s="344"/>
      <c r="BW662" s="315">
        <f t="shared" si="258"/>
        <v>0</v>
      </c>
      <c r="BX662" s="322"/>
      <c r="BY662" s="316"/>
    </row>
    <row r="663" spans="1:77" x14ac:dyDescent="0.25">
      <c r="A663" s="326"/>
      <c r="B663" s="307" t="str">
        <f t="shared" si="240"/>
        <v/>
      </c>
      <c r="C663" s="327"/>
      <c r="D663" s="307" t="str">
        <f t="shared" si="241"/>
        <v/>
      </c>
      <c r="E663" s="328"/>
      <c r="F663" s="329"/>
      <c r="G663" s="330" t="s">
        <v>86</v>
      </c>
      <c r="H663" s="308">
        <f t="shared" si="242"/>
        <v>0</v>
      </c>
      <c r="I663" s="323"/>
      <c r="J663" s="323"/>
      <c r="K663" s="309">
        <f t="shared" si="243"/>
        <v>0</v>
      </c>
      <c r="L663" s="328"/>
      <c r="M663" s="328"/>
      <c r="N663" s="328"/>
      <c r="O663" s="328"/>
      <c r="P663" s="331"/>
      <c r="Q663" s="331"/>
      <c r="R663" s="332"/>
      <c r="S663" s="333"/>
      <c r="T663" s="332"/>
      <c r="U663" s="333"/>
      <c r="V663" s="332"/>
      <c r="W663" s="333"/>
      <c r="X663" s="332"/>
      <c r="Y663" s="333"/>
      <c r="Z663" s="309">
        <f t="shared" si="244"/>
        <v>0</v>
      </c>
      <c r="AA663" s="310">
        <f t="shared" si="245"/>
        <v>0</v>
      </c>
      <c r="AB663" s="334"/>
      <c r="AC663" s="311">
        <f t="shared" si="238"/>
        <v>0</v>
      </c>
      <c r="AD663" s="312">
        <f t="shared" si="246"/>
        <v>0</v>
      </c>
      <c r="AE663" s="335"/>
      <c r="AF663" s="312">
        <f t="shared" si="247"/>
        <v>0</v>
      </c>
      <c r="AG663" s="326"/>
      <c r="AH663" s="313">
        <f t="shared" si="248"/>
        <v>0</v>
      </c>
      <c r="AI663" s="336"/>
      <c r="AJ663" s="313">
        <f t="shared" si="249"/>
        <v>0</v>
      </c>
      <c r="AK663" s="326"/>
      <c r="AL663" s="313">
        <f t="shared" si="250"/>
        <v>0</v>
      </c>
      <c r="AM663" s="345"/>
      <c r="AN663" s="313">
        <f t="shared" si="239"/>
        <v>0</v>
      </c>
      <c r="AO663" s="314">
        <f t="shared" si="251"/>
        <v>0</v>
      </c>
      <c r="AP663" s="315">
        <f>IF(OR(AND(B663="GRUP_A1",IF(IFERROR(MATCH(CONCATENATE("I",Tabel!$N$4),inst_performance,0),0)&gt;0,0,1)),B663="Grup_A5",B663="Grup_B1"),0,(AD663+AF663)*0.1)</f>
        <v>0</v>
      </c>
      <c r="AQ663" s="337"/>
      <c r="AR663" s="339"/>
      <c r="AS663" s="339"/>
      <c r="AT663" s="339"/>
      <c r="AU663" s="339"/>
      <c r="AV663" s="339"/>
      <c r="AW663" s="339"/>
      <c r="AX663" s="339"/>
      <c r="AY663" s="339"/>
      <c r="AZ663" s="339"/>
      <c r="BA663" s="339"/>
      <c r="BB663" s="339"/>
      <c r="BC663" s="339"/>
      <c r="BD663" s="339"/>
      <c r="BE663" s="339"/>
      <c r="BF663" s="339"/>
      <c r="BG663" s="315">
        <f t="shared" si="252"/>
        <v>0</v>
      </c>
      <c r="BH663" s="346">
        <f t="shared" si="253"/>
        <v>0</v>
      </c>
      <c r="BI663" s="315">
        <f t="shared" si="254"/>
        <v>0</v>
      </c>
      <c r="BJ663" s="341"/>
      <c r="BK663" s="315">
        <f t="shared" si="255"/>
        <v>0</v>
      </c>
      <c r="BL663" s="315">
        <f t="shared" si="256"/>
        <v>0</v>
      </c>
      <c r="BM663" s="340"/>
      <c r="BN663" s="342"/>
      <c r="BO663" s="343"/>
      <c r="BP663" s="340"/>
      <c r="BQ663" s="344"/>
      <c r="BR663" s="315">
        <f t="shared" si="257"/>
        <v>0</v>
      </c>
      <c r="BS663" s="344"/>
      <c r="BT663" s="344"/>
      <c r="BU663" s="344"/>
      <c r="BV663" s="344"/>
      <c r="BW663" s="315">
        <f t="shared" si="258"/>
        <v>0</v>
      </c>
      <c r="BX663" s="322"/>
      <c r="BY663" s="316"/>
    </row>
    <row r="664" spans="1:77" x14ac:dyDescent="0.25">
      <c r="A664" s="326"/>
      <c r="B664" s="307" t="str">
        <f t="shared" si="240"/>
        <v/>
      </c>
      <c r="C664" s="327"/>
      <c r="D664" s="307" t="str">
        <f t="shared" si="241"/>
        <v/>
      </c>
      <c r="E664" s="328"/>
      <c r="F664" s="329"/>
      <c r="G664" s="330" t="s">
        <v>86</v>
      </c>
      <c r="H664" s="308">
        <f t="shared" si="242"/>
        <v>0</v>
      </c>
      <c r="I664" s="323"/>
      <c r="J664" s="323"/>
      <c r="K664" s="309">
        <f t="shared" si="243"/>
        <v>0</v>
      </c>
      <c r="L664" s="328"/>
      <c r="M664" s="328"/>
      <c r="N664" s="328"/>
      <c r="O664" s="328"/>
      <c r="P664" s="331"/>
      <c r="Q664" s="331"/>
      <c r="R664" s="332"/>
      <c r="S664" s="333"/>
      <c r="T664" s="332"/>
      <c r="U664" s="333"/>
      <c r="V664" s="332"/>
      <c r="W664" s="333"/>
      <c r="X664" s="332"/>
      <c r="Y664" s="333"/>
      <c r="Z664" s="309">
        <f t="shared" si="244"/>
        <v>0</v>
      </c>
      <c r="AA664" s="310">
        <f t="shared" si="245"/>
        <v>0</v>
      </c>
      <c r="AB664" s="334"/>
      <c r="AC664" s="311">
        <f t="shared" si="238"/>
        <v>0</v>
      </c>
      <c r="AD664" s="312">
        <f t="shared" si="246"/>
        <v>0</v>
      </c>
      <c r="AE664" s="335"/>
      <c r="AF664" s="312">
        <f t="shared" si="247"/>
        <v>0</v>
      </c>
      <c r="AG664" s="326"/>
      <c r="AH664" s="313">
        <f t="shared" si="248"/>
        <v>0</v>
      </c>
      <c r="AI664" s="336"/>
      <c r="AJ664" s="313">
        <f t="shared" si="249"/>
        <v>0</v>
      </c>
      <c r="AK664" s="326"/>
      <c r="AL664" s="313">
        <f t="shared" si="250"/>
        <v>0</v>
      </c>
      <c r="AM664" s="345"/>
      <c r="AN664" s="313">
        <f t="shared" si="239"/>
        <v>0</v>
      </c>
      <c r="AO664" s="314">
        <f t="shared" si="251"/>
        <v>0</v>
      </c>
      <c r="AP664" s="315">
        <f>IF(OR(AND(B664="GRUP_A1",IF(IFERROR(MATCH(CONCATENATE("I",Tabel!$N$4),inst_performance,0),0)&gt;0,0,1)),B664="Grup_A5",B664="Grup_B1"),0,(AD664+AF664)*0.1)</f>
        <v>0</v>
      </c>
      <c r="AQ664" s="337"/>
      <c r="AR664" s="339"/>
      <c r="AS664" s="339"/>
      <c r="AT664" s="339"/>
      <c r="AU664" s="339"/>
      <c r="AV664" s="339"/>
      <c r="AW664" s="339"/>
      <c r="AX664" s="339"/>
      <c r="AY664" s="339"/>
      <c r="AZ664" s="339"/>
      <c r="BA664" s="339"/>
      <c r="BB664" s="339"/>
      <c r="BC664" s="339"/>
      <c r="BD664" s="339"/>
      <c r="BE664" s="339"/>
      <c r="BF664" s="339"/>
      <c r="BG664" s="315">
        <f t="shared" si="252"/>
        <v>0</v>
      </c>
      <c r="BH664" s="346">
        <f t="shared" si="253"/>
        <v>0</v>
      </c>
      <c r="BI664" s="315">
        <f t="shared" si="254"/>
        <v>0</v>
      </c>
      <c r="BJ664" s="341"/>
      <c r="BK664" s="315">
        <f t="shared" si="255"/>
        <v>0</v>
      </c>
      <c r="BL664" s="315">
        <f t="shared" si="256"/>
        <v>0</v>
      </c>
      <c r="BM664" s="340"/>
      <c r="BN664" s="342"/>
      <c r="BO664" s="343"/>
      <c r="BP664" s="340"/>
      <c r="BQ664" s="344"/>
      <c r="BR664" s="315">
        <f t="shared" si="257"/>
        <v>0</v>
      </c>
      <c r="BS664" s="344"/>
      <c r="BT664" s="344"/>
      <c r="BU664" s="344"/>
      <c r="BV664" s="344"/>
      <c r="BW664" s="315">
        <f t="shared" si="258"/>
        <v>0</v>
      </c>
      <c r="BX664" s="322"/>
      <c r="BY664" s="316"/>
    </row>
    <row r="665" spans="1:77" x14ac:dyDescent="0.25">
      <c r="A665" s="326"/>
      <c r="B665" s="307" t="str">
        <f t="shared" si="240"/>
        <v/>
      </c>
      <c r="C665" s="327"/>
      <c r="D665" s="307" t="str">
        <f t="shared" si="241"/>
        <v/>
      </c>
      <c r="E665" s="328"/>
      <c r="F665" s="329"/>
      <c r="G665" s="330" t="s">
        <v>86</v>
      </c>
      <c r="H665" s="308">
        <f t="shared" si="242"/>
        <v>0</v>
      </c>
      <c r="I665" s="323"/>
      <c r="J665" s="323"/>
      <c r="K665" s="309">
        <f t="shared" si="243"/>
        <v>0</v>
      </c>
      <c r="L665" s="328"/>
      <c r="M665" s="328"/>
      <c r="N665" s="328"/>
      <c r="O665" s="328"/>
      <c r="P665" s="331"/>
      <c r="Q665" s="331"/>
      <c r="R665" s="332"/>
      <c r="S665" s="333"/>
      <c r="T665" s="332"/>
      <c r="U665" s="333"/>
      <c r="V665" s="332"/>
      <c r="W665" s="333"/>
      <c r="X665" s="332"/>
      <c r="Y665" s="333"/>
      <c r="Z665" s="309">
        <f t="shared" si="244"/>
        <v>0</v>
      </c>
      <c r="AA665" s="310">
        <f t="shared" si="245"/>
        <v>0</v>
      </c>
      <c r="AB665" s="334"/>
      <c r="AC665" s="311">
        <f t="shared" si="238"/>
        <v>0</v>
      </c>
      <c r="AD665" s="312">
        <f t="shared" si="246"/>
        <v>0</v>
      </c>
      <c r="AE665" s="335"/>
      <c r="AF665" s="312">
        <f t="shared" si="247"/>
        <v>0</v>
      </c>
      <c r="AG665" s="326"/>
      <c r="AH665" s="313">
        <f t="shared" si="248"/>
        <v>0</v>
      </c>
      <c r="AI665" s="336"/>
      <c r="AJ665" s="313">
        <f t="shared" si="249"/>
        <v>0</v>
      </c>
      <c r="AK665" s="326"/>
      <c r="AL665" s="313">
        <f t="shared" si="250"/>
        <v>0</v>
      </c>
      <c r="AM665" s="345"/>
      <c r="AN665" s="313">
        <f t="shared" si="239"/>
        <v>0</v>
      </c>
      <c r="AO665" s="314">
        <f t="shared" si="251"/>
        <v>0</v>
      </c>
      <c r="AP665" s="315">
        <f>IF(OR(AND(B665="GRUP_A1",IF(IFERROR(MATCH(CONCATENATE("I",Tabel!$N$4),inst_performance,0),0)&gt;0,0,1)),B665="Grup_A5",B665="Grup_B1"),0,(AD665+AF665)*0.1)</f>
        <v>0</v>
      </c>
      <c r="AQ665" s="337"/>
      <c r="AR665" s="339"/>
      <c r="AS665" s="339"/>
      <c r="AT665" s="339"/>
      <c r="AU665" s="339"/>
      <c r="AV665" s="339"/>
      <c r="AW665" s="339"/>
      <c r="AX665" s="339"/>
      <c r="AY665" s="339"/>
      <c r="AZ665" s="339"/>
      <c r="BA665" s="339"/>
      <c r="BB665" s="339"/>
      <c r="BC665" s="339"/>
      <c r="BD665" s="339"/>
      <c r="BE665" s="339"/>
      <c r="BF665" s="339"/>
      <c r="BG665" s="315">
        <f t="shared" si="252"/>
        <v>0</v>
      </c>
      <c r="BH665" s="346">
        <f t="shared" si="253"/>
        <v>0</v>
      </c>
      <c r="BI665" s="315">
        <f t="shared" si="254"/>
        <v>0</v>
      </c>
      <c r="BJ665" s="341"/>
      <c r="BK665" s="315">
        <f t="shared" si="255"/>
        <v>0</v>
      </c>
      <c r="BL665" s="315">
        <f t="shared" si="256"/>
        <v>0</v>
      </c>
      <c r="BM665" s="340"/>
      <c r="BN665" s="342"/>
      <c r="BO665" s="343"/>
      <c r="BP665" s="340"/>
      <c r="BQ665" s="344"/>
      <c r="BR665" s="315">
        <f t="shared" si="257"/>
        <v>0</v>
      </c>
      <c r="BS665" s="344"/>
      <c r="BT665" s="344"/>
      <c r="BU665" s="344"/>
      <c r="BV665" s="344"/>
      <c r="BW665" s="315">
        <f t="shared" si="258"/>
        <v>0</v>
      </c>
      <c r="BX665" s="322"/>
      <c r="BY665" s="316"/>
    </row>
    <row r="666" spans="1:77" x14ac:dyDescent="0.25">
      <c r="A666" s="326"/>
      <c r="B666" s="307" t="str">
        <f t="shared" si="240"/>
        <v/>
      </c>
      <c r="C666" s="327"/>
      <c r="D666" s="307" t="str">
        <f t="shared" si="241"/>
        <v/>
      </c>
      <c r="E666" s="328"/>
      <c r="F666" s="329"/>
      <c r="G666" s="330" t="s">
        <v>86</v>
      </c>
      <c r="H666" s="308">
        <f t="shared" si="242"/>
        <v>0</v>
      </c>
      <c r="I666" s="323"/>
      <c r="J666" s="323"/>
      <c r="K666" s="309">
        <f t="shared" si="243"/>
        <v>0</v>
      </c>
      <c r="L666" s="328"/>
      <c r="M666" s="328"/>
      <c r="N666" s="328"/>
      <c r="O666" s="328"/>
      <c r="P666" s="331"/>
      <c r="Q666" s="331"/>
      <c r="R666" s="332"/>
      <c r="S666" s="333"/>
      <c r="T666" s="332"/>
      <c r="U666" s="333"/>
      <c r="V666" s="332"/>
      <c r="W666" s="333"/>
      <c r="X666" s="332"/>
      <c r="Y666" s="333"/>
      <c r="Z666" s="309">
        <f t="shared" si="244"/>
        <v>0</v>
      </c>
      <c r="AA666" s="310">
        <f t="shared" si="245"/>
        <v>0</v>
      </c>
      <c r="AB666" s="334"/>
      <c r="AC666" s="311">
        <f t="shared" si="238"/>
        <v>0</v>
      </c>
      <c r="AD666" s="312">
        <f t="shared" si="246"/>
        <v>0</v>
      </c>
      <c r="AE666" s="335"/>
      <c r="AF666" s="312">
        <f t="shared" si="247"/>
        <v>0</v>
      </c>
      <c r="AG666" s="326"/>
      <c r="AH666" s="313">
        <f t="shared" si="248"/>
        <v>0</v>
      </c>
      <c r="AI666" s="336"/>
      <c r="AJ666" s="313">
        <f t="shared" si="249"/>
        <v>0</v>
      </c>
      <c r="AK666" s="326"/>
      <c r="AL666" s="313">
        <f t="shared" si="250"/>
        <v>0</v>
      </c>
      <c r="AM666" s="345"/>
      <c r="AN666" s="313">
        <f t="shared" si="239"/>
        <v>0</v>
      </c>
      <c r="AO666" s="314">
        <f t="shared" si="251"/>
        <v>0</v>
      </c>
      <c r="AP666" s="315">
        <f>IF(OR(AND(B666="GRUP_A1",IF(IFERROR(MATCH(CONCATENATE("I",Tabel!$N$4),inst_performance,0),0)&gt;0,0,1)),B666="Grup_A5",B666="Grup_B1"),0,(AD666+AF666)*0.1)</f>
        <v>0</v>
      </c>
      <c r="AQ666" s="337"/>
      <c r="AR666" s="339"/>
      <c r="AS666" s="339"/>
      <c r="AT666" s="339"/>
      <c r="AU666" s="339"/>
      <c r="AV666" s="339"/>
      <c r="AW666" s="339"/>
      <c r="AX666" s="339"/>
      <c r="AY666" s="339"/>
      <c r="AZ666" s="339"/>
      <c r="BA666" s="339"/>
      <c r="BB666" s="339"/>
      <c r="BC666" s="339"/>
      <c r="BD666" s="339"/>
      <c r="BE666" s="339"/>
      <c r="BF666" s="339"/>
      <c r="BG666" s="315">
        <f t="shared" si="252"/>
        <v>0</v>
      </c>
      <c r="BH666" s="346">
        <f t="shared" si="253"/>
        <v>0</v>
      </c>
      <c r="BI666" s="315">
        <f t="shared" si="254"/>
        <v>0</v>
      </c>
      <c r="BJ666" s="341"/>
      <c r="BK666" s="315">
        <f t="shared" si="255"/>
        <v>0</v>
      </c>
      <c r="BL666" s="315">
        <f t="shared" si="256"/>
        <v>0</v>
      </c>
      <c r="BM666" s="340"/>
      <c r="BN666" s="342"/>
      <c r="BO666" s="343"/>
      <c r="BP666" s="340"/>
      <c r="BQ666" s="344"/>
      <c r="BR666" s="315">
        <f t="shared" si="257"/>
        <v>0</v>
      </c>
      <c r="BS666" s="344"/>
      <c r="BT666" s="344"/>
      <c r="BU666" s="344"/>
      <c r="BV666" s="344"/>
      <c r="BW666" s="315">
        <f t="shared" si="258"/>
        <v>0</v>
      </c>
      <c r="BX666" s="322"/>
      <c r="BY666" s="316"/>
    </row>
    <row r="667" spans="1:77" x14ac:dyDescent="0.25">
      <c r="A667" s="326"/>
      <c r="B667" s="307" t="str">
        <f t="shared" si="240"/>
        <v/>
      </c>
      <c r="C667" s="327"/>
      <c r="D667" s="307" t="str">
        <f t="shared" si="241"/>
        <v/>
      </c>
      <c r="E667" s="328"/>
      <c r="F667" s="329"/>
      <c r="G667" s="330" t="s">
        <v>86</v>
      </c>
      <c r="H667" s="308">
        <f t="shared" si="242"/>
        <v>0</v>
      </c>
      <c r="I667" s="323"/>
      <c r="J667" s="323"/>
      <c r="K667" s="309">
        <f t="shared" si="243"/>
        <v>0</v>
      </c>
      <c r="L667" s="328"/>
      <c r="M667" s="328"/>
      <c r="N667" s="328"/>
      <c r="O667" s="328"/>
      <c r="P667" s="331"/>
      <c r="Q667" s="331"/>
      <c r="R667" s="332"/>
      <c r="S667" s="333"/>
      <c r="T667" s="332"/>
      <c r="U667" s="333"/>
      <c r="V667" s="332"/>
      <c r="W667" s="333"/>
      <c r="X667" s="332"/>
      <c r="Y667" s="333"/>
      <c r="Z667" s="309">
        <f t="shared" si="244"/>
        <v>0</v>
      </c>
      <c r="AA667" s="310">
        <f t="shared" si="245"/>
        <v>0</v>
      </c>
      <c r="AB667" s="334"/>
      <c r="AC667" s="311">
        <f t="shared" si="238"/>
        <v>0</v>
      </c>
      <c r="AD667" s="312">
        <f t="shared" si="246"/>
        <v>0</v>
      </c>
      <c r="AE667" s="335"/>
      <c r="AF667" s="312">
        <f t="shared" si="247"/>
        <v>0</v>
      </c>
      <c r="AG667" s="326"/>
      <c r="AH667" s="313">
        <f t="shared" si="248"/>
        <v>0</v>
      </c>
      <c r="AI667" s="336"/>
      <c r="AJ667" s="313">
        <f t="shared" si="249"/>
        <v>0</v>
      </c>
      <c r="AK667" s="326"/>
      <c r="AL667" s="313">
        <f t="shared" si="250"/>
        <v>0</v>
      </c>
      <c r="AM667" s="345"/>
      <c r="AN667" s="313">
        <f t="shared" si="239"/>
        <v>0</v>
      </c>
      <c r="AO667" s="314">
        <f t="shared" si="251"/>
        <v>0</v>
      </c>
      <c r="AP667" s="315">
        <f>IF(OR(AND(B667="GRUP_A1",IF(IFERROR(MATCH(CONCATENATE("I",Tabel!$N$4),inst_performance,0),0)&gt;0,0,1)),B667="Grup_A5",B667="Grup_B1"),0,(AD667+AF667)*0.1)</f>
        <v>0</v>
      </c>
      <c r="AQ667" s="337"/>
      <c r="AR667" s="339"/>
      <c r="AS667" s="339"/>
      <c r="AT667" s="339"/>
      <c r="AU667" s="339"/>
      <c r="AV667" s="339"/>
      <c r="AW667" s="339"/>
      <c r="AX667" s="339"/>
      <c r="AY667" s="339"/>
      <c r="AZ667" s="339"/>
      <c r="BA667" s="339"/>
      <c r="BB667" s="339"/>
      <c r="BC667" s="339"/>
      <c r="BD667" s="339"/>
      <c r="BE667" s="339"/>
      <c r="BF667" s="339"/>
      <c r="BG667" s="315">
        <f t="shared" si="252"/>
        <v>0</v>
      </c>
      <c r="BH667" s="346">
        <f t="shared" si="253"/>
        <v>0</v>
      </c>
      <c r="BI667" s="315">
        <f t="shared" si="254"/>
        <v>0</v>
      </c>
      <c r="BJ667" s="341"/>
      <c r="BK667" s="315">
        <f t="shared" si="255"/>
        <v>0</v>
      </c>
      <c r="BL667" s="315">
        <f t="shared" si="256"/>
        <v>0</v>
      </c>
      <c r="BM667" s="340"/>
      <c r="BN667" s="342"/>
      <c r="BO667" s="343"/>
      <c r="BP667" s="340"/>
      <c r="BQ667" s="344"/>
      <c r="BR667" s="315">
        <f t="shared" si="257"/>
        <v>0</v>
      </c>
      <c r="BS667" s="344"/>
      <c r="BT667" s="344"/>
      <c r="BU667" s="344"/>
      <c r="BV667" s="344"/>
      <c r="BW667" s="315">
        <f t="shared" si="258"/>
        <v>0</v>
      </c>
      <c r="BX667" s="322"/>
      <c r="BY667" s="316"/>
    </row>
    <row r="668" spans="1:77" x14ac:dyDescent="0.25">
      <c r="A668" s="326"/>
      <c r="B668" s="307" t="str">
        <f t="shared" si="240"/>
        <v/>
      </c>
      <c r="C668" s="327"/>
      <c r="D668" s="307" t="str">
        <f t="shared" si="241"/>
        <v/>
      </c>
      <c r="E668" s="328"/>
      <c r="F668" s="329"/>
      <c r="G668" s="330" t="s">
        <v>86</v>
      </c>
      <c r="H668" s="308">
        <f t="shared" si="242"/>
        <v>0</v>
      </c>
      <c r="I668" s="323"/>
      <c r="J668" s="323"/>
      <c r="K668" s="309">
        <f t="shared" si="243"/>
        <v>0</v>
      </c>
      <c r="L668" s="328"/>
      <c r="M668" s="328"/>
      <c r="N668" s="328"/>
      <c r="O668" s="328"/>
      <c r="P668" s="331"/>
      <c r="Q668" s="331"/>
      <c r="R668" s="332"/>
      <c r="S668" s="333"/>
      <c r="T668" s="332"/>
      <c r="U668" s="333"/>
      <c r="V668" s="332"/>
      <c r="W668" s="333"/>
      <c r="X668" s="332"/>
      <c r="Y668" s="333"/>
      <c r="Z668" s="309">
        <f t="shared" si="244"/>
        <v>0</v>
      </c>
      <c r="AA668" s="310">
        <f t="shared" si="245"/>
        <v>0</v>
      </c>
      <c r="AB668" s="334"/>
      <c r="AC668" s="311">
        <f t="shared" si="238"/>
        <v>0</v>
      </c>
      <c r="AD668" s="312">
        <f t="shared" si="246"/>
        <v>0</v>
      </c>
      <c r="AE668" s="335"/>
      <c r="AF668" s="312">
        <f t="shared" si="247"/>
        <v>0</v>
      </c>
      <c r="AG668" s="326"/>
      <c r="AH668" s="313">
        <f t="shared" si="248"/>
        <v>0</v>
      </c>
      <c r="AI668" s="336"/>
      <c r="AJ668" s="313">
        <f t="shared" si="249"/>
        <v>0</v>
      </c>
      <c r="AK668" s="326"/>
      <c r="AL668" s="313">
        <f t="shared" si="250"/>
        <v>0</v>
      </c>
      <c r="AM668" s="345"/>
      <c r="AN668" s="313">
        <f t="shared" si="239"/>
        <v>0</v>
      </c>
      <c r="AO668" s="314">
        <f t="shared" si="251"/>
        <v>0</v>
      </c>
      <c r="AP668" s="315">
        <f>IF(OR(AND(B668="GRUP_A1",IF(IFERROR(MATCH(CONCATENATE("I",Tabel!$N$4),inst_performance,0),0)&gt;0,0,1)),B668="Grup_A5",B668="Grup_B1"),0,(AD668+AF668)*0.1)</f>
        <v>0</v>
      </c>
      <c r="AQ668" s="337"/>
      <c r="AR668" s="339"/>
      <c r="AS668" s="339"/>
      <c r="AT668" s="339"/>
      <c r="AU668" s="339"/>
      <c r="AV668" s="339"/>
      <c r="AW668" s="339"/>
      <c r="AX668" s="339"/>
      <c r="AY668" s="339"/>
      <c r="AZ668" s="339"/>
      <c r="BA668" s="339"/>
      <c r="BB668" s="339"/>
      <c r="BC668" s="339"/>
      <c r="BD668" s="339"/>
      <c r="BE668" s="339"/>
      <c r="BF668" s="339"/>
      <c r="BG668" s="315">
        <f t="shared" si="252"/>
        <v>0</v>
      </c>
      <c r="BH668" s="346">
        <f t="shared" si="253"/>
        <v>0</v>
      </c>
      <c r="BI668" s="315">
        <f t="shared" si="254"/>
        <v>0</v>
      </c>
      <c r="BJ668" s="341"/>
      <c r="BK668" s="315">
        <f t="shared" si="255"/>
        <v>0</v>
      </c>
      <c r="BL668" s="315">
        <f t="shared" si="256"/>
        <v>0</v>
      </c>
      <c r="BM668" s="340"/>
      <c r="BN668" s="342"/>
      <c r="BO668" s="343"/>
      <c r="BP668" s="340"/>
      <c r="BQ668" s="344"/>
      <c r="BR668" s="315">
        <f t="shared" si="257"/>
        <v>0</v>
      </c>
      <c r="BS668" s="344"/>
      <c r="BT668" s="344"/>
      <c r="BU668" s="344"/>
      <c r="BV668" s="344"/>
      <c r="BW668" s="315">
        <f t="shared" si="258"/>
        <v>0</v>
      </c>
      <c r="BX668" s="322"/>
      <c r="BY668" s="316"/>
    </row>
    <row r="669" spans="1:77" x14ac:dyDescent="0.25">
      <c r="A669" s="326"/>
      <c r="B669" s="307" t="str">
        <f t="shared" si="240"/>
        <v/>
      </c>
      <c r="C669" s="327"/>
      <c r="D669" s="307" t="str">
        <f t="shared" si="241"/>
        <v/>
      </c>
      <c r="E669" s="328"/>
      <c r="F669" s="329"/>
      <c r="G669" s="330" t="s">
        <v>86</v>
      </c>
      <c r="H669" s="308">
        <f t="shared" si="242"/>
        <v>0</v>
      </c>
      <c r="I669" s="323"/>
      <c r="J669" s="323"/>
      <c r="K669" s="309">
        <f t="shared" si="243"/>
        <v>0</v>
      </c>
      <c r="L669" s="328"/>
      <c r="M669" s="328"/>
      <c r="N669" s="328"/>
      <c r="O669" s="328"/>
      <c r="P669" s="331"/>
      <c r="Q669" s="331"/>
      <c r="R669" s="332"/>
      <c r="S669" s="333"/>
      <c r="T669" s="332"/>
      <c r="U669" s="333"/>
      <c r="V669" s="332"/>
      <c r="W669" s="333"/>
      <c r="X669" s="332"/>
      <c r="Y669" s="333"/>
      <c r="Z669" s="309">
        <f t="shared" si="244"/>
        <v>0</v>
      </c>
      <c r="AA669" s="310">
        <f t="shared" si="245"/>
        <v>0</v>
      </c>
      <c r="AB669" s="334"/>
      <c r="AC669" s="311">
        <f t="shared" si="238"/>
        <v>0</v>
      </c>
      <c r="AD669" s="312">
        <f t="shared" si="246"/>
        <v>0</v>
      </c>
      <c r="AE669" s="335"/>
      <c r="AF669" s="312">
        <f t="shared" si="247"/>
        <v>0</v>
      </c>
      <c r="AG669" s="326"/>
      <c r="AH669" s="313">
        <f t="shared" si="248"/>
        <v>0</v>
      </c>
      <c r="AI669" s="336"/>
      <c r="AJ669" s="313">
        <f t="shared" si="249"/>
        <v>0</v>
      </c>
      <c r="AK669" s="326"/>
      <c r="AL669" s="313">
        <f t="shared" si="250"/>
        <v>0</v>
      </c>
      <c r="AM669" s="345"/>
      <c r="AN669" s="313">
        <f t="shared" si="239"/>
        <v>0</v>
      </c>
      <c r="AO669" s="314">
        <f t="shared" si="251"/>
        <v>0</v>
      </c>
      <c r="AP669" s="315">
        <f>IF(OR(AND(B669="GRUP_A1",IF(IFERROR(MATCH(CONCATENATE("I",Tabel!$N$4),inst_performance,0),0)&gt;0,0,1)),B669="Grup_A5",B669="Grup_B1"),0,(AD669+AF669)*0.1)</f>
        <v>0</v>
      </c>
      <c r="AQ669" s="337"/>
      <c r="AR669" s="339"/>
      <c r="AS669" s="339"/>
      <c r="AT669" s="339"/>
      <c r="AU669" s="339"/>
      <c r="AV669" s="339"/>
      <c r="AW669" s="339"/>
      <c r="AX669" s="339"/>
      <c r="AY669" s="339"/>
      <c r="AZ669" s="339"/>
      <c r="BA669" s="339"/>
      <c r="BB669" s="339"/>
      <c r="BC669" s="339"/>
      <c r="BD669" s="339"/>
      <c r="BE669" s="339"/>
      <c r="BF669" s="339"/>
      <c r="BG669" s="315">
        <f t="shared" si="252"/>
        <v>0</v>
      </c>
      <c r="BH669" s="346">
        <f t="shared" si="253"/>
        <v>0</v>
      </c>
      <c r="BI669" s="315">
        <f t="shared" si="254"/>
        <v>0</v>
      </c>
      <c r="BJ669" s="341"/>
      <c r="BK669" s="315">
        <f t="shared" si="255"/>
        <v>0</v>
      </c>
      <c r="BL669" s="315">
        <f t="shared" si="256"/>
        <v>0</v>
      </c>
      <c r="BM669" s="340"/>
      <c r="BN669" s="342"/>
      <c r="BO669" s="343"/>
      <c r="BP669" s="340"/>
      <c r="BQ669" s="344"/>
      <c r="BR669" s="315">
        <f t="shared" si="257"/>
        <v>0</v>
      </c>
      <c r="BS669" s="344"/>
      <c r="BT669" s="344"/>
      <c r="BU669" s="344"/>
      <c r="BV669" s="344"/>
      <c r="BW669" s="315">
        <f t="shared" si="258"/>
        <v>0</v>
      </c>
      <c r="BX669" s="322"/>
      <c r="BY669" s="316"/>
    </row>
    <row r="670" spans="1:77" x14ac:dyDescent="0.25">
      <c r="A670" s="326"/>
      <c r="B670" s="307" t="str">
        <f t="shared" si="240"/>
        <v/>
      </c>
      <c r="C670" s="327"/>
      <c r="D670" s="307" t="str">
        <f t="shared" si="241"/>
        <v/>
      </c>
      <c r="E670" s="328"/>
      <c r="F670" s="329"/>
      <c r="G670" s="330" t="s">
        <v>86</v>
      </c>
      <c r="H670" s="308">
        <f t="shared" si="242"/>
        <v>0</v>
      </c>
      <c r="I670" s="323"/>
      <c r="J670" s="323"/>
      <c r="K670" s="309">
        <f t="shared" si="243"/>
        <v>0</v>
      </c>
      <c r="L670" s="328"/>
      <c r="M670" s="328"/>
      <c r="N670" s="328"/>
      <c r="O670" s="328"/>
      <c r="P670" s="331"/>
      <c r="Q670" s="331"/>
      <c r="R670" s="332"/>
      <c r="S670" s="333"/>
      <c r="T670" s="332"/>
      <c r="U670" s="333"/>
      <c r="V670" s="332"/>
      <c r="W670" s="333"/>
      <c r="X670" s="332"/>
      <c r="Y670" s="333"/>
      <c r="Z670" s="309">
        <f t="shared" si="244"/>
        <v>0</v>
      </c>
      <c r="AA670" s="310">
        <f t="shared" si="245"/>
        <v>0</v>
      </c>
      <c r="AB670" s="334"/>
      <c r="AC670" s="311">
        <f t="shared" si="238"/>
        <v>0</v>
      </c>
      <c r="AD670" s="312">
        <f t="shared" si="246"/>
        <v>0</v>
      </c>
      <c r="AE670" s="335"/>
      <c r="AF670" s="312">
        <f t="shared" si="247"/>
        <v>0</v>
      </c>
      <c r="AG670" s="326"/>
      <c r="AH670" s="313">
        <f t="shared" si="248"/>
        <v>0</v>
      </c>
      <c r="AI670" s="336"/>
      <c r="AJ670" s="313">
        <f t="shared" si="249"/>
        <v>0</v>
      </c>
      <c r="AK670" s="326"/>
      <c r="AL670" s="313">
        <f t="shared" si="250"/>
        <v>0</v>
      </c>
      <c r="AM670" s="345"/>
      <c r="AN670" s="313">
        <f t="shared" si="239"/>
        <v>0</v>
      </c>
      <c r="AO670" s="314">
        <f t="shared" si="251"/>
        <v>0</v>
      </c>
      <c r="AP670" s="315">
        <f>IF(OR(AND(B670="GRUP_A1",IF(IFERROR(MATCH(CONCATENATE("I",Tabel!$N$4),inst_performance,0),0)&gt;0,0,1)),B670="Grup_A5",B670="Grup_B1"),0,(AD670+AF670)*0.1)</f>
        <v>0</v>
      </c>
      <c r="AQ670" s="337"/>
      <c r="AR670" s="339"/>
      <c r="AS670" s="339"/>
      <c r="AT670" s="339"/>
      <c r="AU670" s="339"/>
      <c r="AV670" s="339"/>
      <c r="AW670" s="339"/>
      <c r="AX670" s="339"/>
      <c r="AY670" s="339"/>
      <c r="AZ670" s="339"/>
      <c r="BA670" s="339"/>
      <c r="BB670" s="339"/>
      <c r="BC670" s="339"/>
      <c r="BD670" s="339"/>
      <c r="BE670" s="339"/>
      <c r="BF670" s="339"/>
      <c r="BG670" s="315">
        <f t="shared" si="252"/>
        <v>0</v>
      </c>
      <c r="BH670" s="346">
        <f t="shared" si="253"/>
        <v>0</v>
      </c>
      <c r="BI670" s="315">
        <f t="shared" si="254"/>
        <v>0</v>
      </c>
      <c r="BJ670" s="341"/>
      <c r="BK670" s="315">
        <f t="shared" si="255"/>
        <v>0</v>
      </c>
      <c r="BL670" s="315">
        <f t="shared" si="256"/>
        <v>0</v>
      </c>
      <c r="BM670" s="340"/>
      <c r="BN670" s="342"/>
      <c r="BO670" s="343"/>
      <c r="BP670" s="340"/>
      <c r="BQ670" s="344"/>
      <c r="BR670" s="315">
        <f t="shared" si="257"/>
        <v>0</v>
      </c>
      <c r="BS670" s="344"/>
      <c r="BT670" s="344"/>
      <c r="BU670" s="344"/>
      <c r="BV670" s="344"/>
      <c r="BW670" s="315">
        <f t="shared" si="258"/>
        <v>0</v>
      </c>
      <c r="BX670" s="322"/>
      <c r="BY670" s="316"/>
    </row>
    <row r="671" spans="1:77" x14ac:dyDescent="0.25">
      <c r="A671" s="326"/>
      <c r="B671" s="307" t="str">
        <f t="shared" si="240"/>
        <v/>
      </c>
      <c r="C671" s="327"/>
      <c r="D671" s="307" t="str">
        <f t="shared" si="241"/>
        <v/>
      </c>
      <c r="E671" s="328"/>
      <c r="F671" s="329"/>
      <c r="G671" s="330" t="s">
        <v>86</v>
      </c>
      <c r="H671" s="308">
        <f t="shared" si="242"/>
        <v>0</v>
      </c>
      <c r="I671" s="323"/>
      <c r="J671" s="323"/>
      <c r="K671" s="309">
        <f t="shared" si="243"/>
        <v>0</v>
      </c>
      <c r="L671" s="328"/>
      <c r="M671" s="328"/>
      <c r="N671" s="328"/>
      <c r="O671" s="328"/>
      <c r="P671" s="331"/>
      <c r="Q671" s="331"/>
      <c r="R671" s="332"/>
      <c r="S671" s="333"/>
      <c r="T671" s="332"/>
      <c r="U671" s="333"/>
      <c r="V671" s="332"/>
      <c r="W671" s="333"/>
      <c r="X671" s="332"/>
      <c r="Y671" s="333"/>
      <c r="Z671" s="309">
        <f t="shared" si="244"/>
        <v>0</v>
      </c>
      <c r="AA671" s="310">
        <f t="shared" si="245"/>
        <v>0</v>
      </c>
      <c r="AB671" s="334"/>
      <c r="AC671" s="311">
        <f t="shared" si="238"/>
        <v>0</v>
      </c>
      <c r="AD671" s="312">
        <f t="shared" si="246"/>
        <v>0</v>
      </c>
      <c r="AE671" s="335"/>
      <c r="AF671" s="312">
        <f t="shared" si="247"/>
        <v>0</v>
      </c>
      <c r="AG671" s="326"/>
      <c r="AH671" s="313">
        <f t="shared" si="248"/>
        <v>0</v>
      </c>
      <c r="AI671" s="336"/>
      <c r="AJ671" s="313">
        <f t="shared" si="249"/>
        <v>0</v>
      </c>
      <c r="AK671" s="326"/>
      <c r="AL671" s="313">
        <f t="shared" si="250"/>
        <v>0</v>
      </c>
      <c r="AM671" s="345"/>
      <c r="AN671" s="313">
        <f t="shared" si="239"/>
        <v>0</v>
      </c>
      <c r="AO671" s="314">
        <f t="shared" si="251"/>
        <v>0</v>
      </c>
      <c r="AP671" s="315">
        <f>IF(OR(AND(B671="GRUP_A1",IF(IFERROR(MATCH(CONCATENATE("I",Tabel!$N$4),inst_performance,0),0)&gt;0,0,1)),B671="Grup_A5",B671="Grup_B1"),0,(AD671+AF671)*0.1)</f>
        <v>0</v>
      </c>
      <c r="AQ671" s="337"/>
      <c r="AR671" s="339"/>
      <c r="AS671" s="339"/>
      <c r="AT671" s="339"/>
      <c r="AU671" s="339"/>
      <c r="AV671" s="339"/>
      <c r="AW671" s="339"/>
      <c r="AX671" s="339"/>
      <c r="AY671" s="339"/>
      <c r="AZ671" s="339"/>
      <c r="BA671" s="339"/>
      <c r="BB671" s="339"/>
      <c r="BC671" s="339"/>
      <c r="BD671" s="339"/>
      <c r="BE671" s="339"/>
      <c r="BF671" s="339"/>
      <c r="BG671" s="315">
        <f t="shared" si="252"/>
        <v>0</v>
      </c>
      <c r="BH671" s="346">
        <f t="shared" si="253"/>
        <v>0</v>
      </c>
      <c r="BI671" s="315">
        <f t="shared" si="254"/>
        <v>0</v>
      </c>
      <c r="BJ671" s="341"/>
      <c r="BK671" s="315">
        <f t="shared" si="255"/>
        <v>0</v>
      </c>
      <c r="BL671" s="315">
        <f t="shared" si="256"/>
        <v>0</v>
      </c>
      <c r="BM671" s="340"/>
      <c r="BN671" s="342"/>
      <c r="BO671" s="343"/>
      <c r="BP671" s="340"/>
      <c r="BQ671" s="344"/>
      <c r="BR671" s="315">
        <f t="shared" si="257"/>
        <v>0</v>
      </c>
      <c r="BS671" s="344"/>
      <c r="BT671" s="344"/>
      <c r="BU671" s="344"/>
      <c r="BV671" s="344"/>
      <c r="BW671" s="315">
        <f t="shared" si="258"/>
        <v>0</v>
      </c>
      <c r="BX671" s="322"/>
      <c r="BY671" s="316"/>
    </row>
    <row r="672" spans="1:77" x14ac:dyDescent="0.25">
      <c r="A672" s="326"/>
      <c r="B672" s="307" t="str">
        <f t="shared" si="240"/>
        <v/>
      </c>
      <c r="C672" s="327"/>
      <c r="D672" s="307" t="str">
        <f t="shared" si="241"/>
        <v/>
      </c>
      <c r="E672" s="328"/>
      <c r="F672" s="329"/>
      <c r="G672" s="330" t="s">
        <v>86</v>
      </c>
      <c r="H672" s="308">
        <f t="shared" si="242"/>
        <v>0</v>
      </c>
      <c r="I672" s="323"/>
      <c r="J672" s="323"/>
      <c r="K672" s="309">
        <f t="shared" si="243"/>
        <v>0</v>
      </c>
      <c r="L672" s="328"/>
      <c r="M672" s="328"/>
      <c r="N672" s="328"/>
      <c r="O672" s="328"/>
      <c r="P672" s="331"/>
      <c r="Q672" s="331"/>
      <c r="R672" s="332"/>
      <c r="S672" s="333"/>
      <c r="T672" s="332"/>
      <c r="U672" s="333"/>
      <c r="V672" s="332"/>
      <c r="W672" s="333"/>
      <c r="X672" s="332"/>
      <c r="Y672" s="333"/>
      <c r="Z672" s="309">
        <f t="shared" si="244"/>
        <v>0</v>
      </c>
      <c r="AA672" s="310">
        <f t="shared" si="245"/>
        <v>0</v>
      </c>
      <c r="AB672" s="334"/>
      <c r="AC672" s="311">
        <f t="shared" si="238"/>
        <v>0</v>
      </c>
      <c r="AD672" s="312">
        <f t="shared" si="246"/>
        <v>0</v>
      </c>
      <c r="AE672" s="335"/>
      <c r="AF672" s="312">
        <f t="shared" si="247"/>
        <v>0</v>
      </c>
      <c r="AG672" s="326"/>
      <c r="AH672" s="313">
        <f t="shared" si="248"/>
        <v>0</v>
      </c>
      <c r="AI672" s="336"/>
      <c r="AJ672" s="313">
        <f t="shared" si="249"/>
        <v>0</v>
      </c>
      <c r="AK672" s="326"/>
      <c r="AL672" s="313">
        <f t="shared" si="250"/>
        <v>0</v>
      </c>
      <c r="AM672" s="345"/>
      <c r="AN672" s="313">
        <f t="shared" si="239"/>
        <v>0</v>
      </c>
      <c r="AO672" s="314">
        <f t="shared" si="251"/>
        <v>0</v>
      </c>
      <c r="AP672" s="315">
        <f>IF(OR(AND(B672="GRUP_A1",IF(IFERROR(MATCH(CONCATENATE("I",Tabel!$N$4),inst_performance,0),0)&gt;0,0,1)),B672="Grup_A5",B672="Grup_B1"),0,(AD672+AF672)*0.1)</f>
        <v>0</v>
      </c>
      <c r="AQ672" s="337"/>
      <c r="AR672" s="339"/>
      <c r="AS672" s="339"/>
      <c r="AT672" s="339"/>
      <c r="AU672" s="339"/>
      <c r="AV672" s="339"/>
      <c r="AW672" s="339"/>
      <c r="AX672" s="339"/>
      <c r="AY672" s="339"/>
      <c r="AZ672" s="339"/>
      <c r="BA672" s="339"/>
      <c r="BB672" s="339"/>
      <c r="BC672" s="339"/>
      <c r="BD672" s="339"/>
      <c r="BE672" s="339"/>
      <c r="BF672" s="339"/>
      <c r="BG672" s="315">
        <f t="shared" si="252"/>
        <v>0</v>
      </c>
      <c r="BH672" s="346">
        <f t="shared" si="253"/>
        <v>0</v>
      </c>
      <c r="BI672" s="315">
        <f t="shared" si="254"/>
        <v>0</v>
      </c>
      <c r="BJ672" s="341"/>
      <c r="BK672" s="315">
        <f t="shared" si="255"/>
        <v>0</v>
      </c>
      <c r="BL672" s="315">
        <f t="shared" si="256"/>
        <v>0</v>
      </c>
      <c r="BM672" s="340"/>
      <c r="BN672" s="342"/>
      <c r="BO672" s="343"/>
      <c r="BP672" s="340"/>
      <c r="BQ672" s="344"/>
      <c r="BR672" s="315">
        <f t="shared" si="257"/>
        <v>0</v>
      </c>
      <c r="BS672" s="344"/>
      <c r="BT672" s="344"/>
      <c r="BU672" s="344"/>
      <c r="BV672" s="344"/>
      <c r="BW672" s="315">
        <f t="shared" si="258"/>
        <v>0</v>
      </c>
      <c r="BX672" s="322"/>
      <c r="BY672" s="316"/>
    </row>
    <row r="673" spans="1:77" x14ac:dyDescent="0.25">
      <c r="A673" s="326"/>
      <c r="B673" s="307" t="str">
        <f t="shared" si="240"/>
        <v/>
      </c>
      <c r="C673" s="327"/>
      <c r="D673" s="307" t="str">
        <f t="shared" si="241"/>
        <v/>
      </c>
      <c r="E673" s="328"/>
      <c r="F673" s="329"/>
      <c r="G673" s="330" t="s">
        <v>86</v>
      </c>
      <c r="H673" s="308">
        <f t="shared" si="242"/>
        <v>0</v>
      </c>
      <c r="I673" s="323"/>
      <c r="J673" s="323"/>
      <c r="K673" s="309">
        <f t="shared" si="243"/>
        <v>0</v>
      </c>
      <c r="L673" s="328"/>
      <c r="M673" s="328"/>
      <c r="N673" s="328"/>
      <c r="O673" s="328"/>
      <c r="P673" s="331"/>
      <c r="Q673" s="331"/>
      <c r="R673" s="332"/>
      <c r="S673" s="333"/>
      <c r="T673" s="332"/>
      <c r="U673" s="333"/>
      <c r="V673" s="332"/>
      <c r="W673" s="333"/>
      <c r="X673" s="332"/>
      <c r="Y673" s="333"/>
      <c r="Z673" s="309">
        <f t="shared" si="244"/>
        <v>0</v>
      </c>
      <c r="AA673" s="310">
        <f t="shared" si="245"/>
        <v>0</v>
      </c>
      <c r="AB673" s="334"/>
      <c r="AC673" s="311">
        <f t="shared" si="238"/>
        <v>0</v>
      </c>
      <c r="AD673" s="312">
        <f t="shared" si="246"/>
        <v>0</v>
      </c>
      <c r="AE673" s="335"/>
      <c r="AF673" s="312">
        <f t="shared" si="247"/>
        <v>0</v>
      </c>
      <c r="AG673" s="326"/>
      <c r="AH673" s="313">
        <f t="shared" si="248"/>
        <v>0</v>
      </c>
      <c r="AI673" s="336"/>
      <c r="AJ673" s="313">
        <f t="shared" si="249"/>
        <v>0</v>
      </c>
      <c r="AK673" s="326"/>
      <c r="AL673" s="313">
        <f t="shared" si="250"/>
        <v>0</v>
      </c>
      <c r="AM673" s="345"/>
      <c r="AN673" s="313">
        <f t="shared" si="239"/>
        <v>0</v>
      </c>
      <c r="AO673" s="314">
        <f t="shared" si="251"/>
        <v>0</v>
      </c>
      <c r="AP673" s="315">
        <f>IF(OR(AND(B673="GRUP_A1",IF(IFERROR(MATCH(CONCATENATE("I",Tabel!$N$4),inst_performance,0),0)&gt;0,0,1)),B673="Grup_A5",B673="Grup_B1"),0,(AD673+AF673)*0.1)</f>
        <v>0</v>
      </c>
      <c r="AQ673" s="337"/>
      <c r="AR673" s="339"/>
      <c r="AS673" s="339"/>
      <c r="AT673" s="339"/>
      <c r="AU673" s="339"/>
      <c r="AV673" s="339"/>
      <c r="AW673" s="339"/>
      <c r="AX673" s="339"/>
      <c r="AY673" s="339"/>
      <c r="AZ673" s="339"/>
      <c r="BA673" s="339"/>
      <c r="BB673" s="339"/>
      <c r="BC673" s="339"/>
      <c r="BD673" s="339"/>
      <c r="BE673" s="339"/>
      <c r="BF673" s="339"/>
      <c r="BG673" s="315">
        <f t="shared" si="252"/>
        <v>0</v>
      </c>
      <c r="BH673" s="346">
        <f t="shared" si="253"/>
        <v>0</v>
      </c>
      <c r="BI673" s="315">
        <f t="shared" si="254"/>
        <v>0</v>
      </c>
      <c r="BJ673" s="341"/>
      <c r="BK673" s="315">
        <f t="shared" si="255"/>
        <v>0</v>
      </c>
      <c r="BL673" s="315">
        <f t="shared" si="256"/>
        <v>0</v>
      </c>
      <c r="BM673" s="340"/>
      <c r="BN673" s="342"/>
      <c r="BO673" s="343"/>
      <c r="BP673" s="340"/>
      <c r="BQ673" s="344"/>
      <c r="BR673" s="315">
        <f t="shared" si="257"/>
        <v>0</v>
      </c>
      <c r="BS673" s="344"/>
      <c r="BT673" s="344"/>
      <c r="BU673" s="344"/>
      <c r="BV673" s="344"/>
      <c r="BW673" s="315">
        <f t="shared" si="258"/>
        <v>0</v>
      </c>
      <c r="BX673" s="322"/>
      <c r="BY673" s="316"/>
    </row>
    <row r="674" spans="1:77" x14ac:dyDescent="0.25">
      <c r="A674" s="326"/>
      <c r="B674" s="307" t="str">
        <f t="shared" si="240"/>
        <v/>
      </c>
      <c r="C674" s="327"/>
      <c r="D674" s="307" t="str">
        <f t="shared" si="241"/>
        <v/>
      </c>
      <c r="E674" s="328"/>
      <c r="F674" s="329"/>
      <c r="G674" s="330" t="s">
        <v>86</v>
      </c>
      <c r="H674" s="308">
        <f t="shared" si="242"/>
        <v>0</v>
      </c>
      <c r="I674" s="323"/>
      <c r="J674" s="323"/>
      <c r="K674" s="309">
        <f t="shared" si="243"/>
        <v>0</v>
      </c>
      <c r="L674" s="328"/>
      <c r="M674" s="328"/>
      <c r="N674" s="328"/>
      <c r="O674" s="328"/>
      <c r="P674" s="331"/>
      <c r="Q674" s="331"/>
      <c r="R674" s="332"/>
      <c r="S674" s="333"/>
      <c r="T674" s="332"/>
      <c r="U674" s="333"/>
      <c r="V674" s="332"/>
      <c r="W674" s="333"/>
      <c r="X674" s="332"/>
      <c r="Y674" s="333"/>
      <c r="Z674" s="309">
        <f t="shared" si="244"/>
        <v>0</v>
      </c>
      <c r="AA674" s="310">
        <f t="shared" si="245"/>
        <v>0</v>
      </c>
      <c r="AB674" s="334"/>
      <c r="AC674" s="311">
        <f t="shared" si="238"/>
        <v>0</v>
      </c>
      <c r="AD674" s="312">
        <f t="shared" si="246"/>
        <v>0</v>
      </c>
      <c r="AE674" s="335"/>
      <c r="AF674" s="312">
        <f t="shared" si="247"/>
        <v>0</v>
      </c>
      <c r="AG674" s="326"/>
      <c r="AH674" s="313">
        <f t="shared" si="248"/>
        <v>0</v>
      </c>
      <c r="AI674" s="336"/>
      <c r="AJ674" s="313">
        <f t="shared" si="249"/>
        <v>0</v>
      </c>
      <c r="AK674" s="326"/>
      <c r="AL674" s="313">
        <f t="shared" si="250"/>
        <v>0</v>
      </c>
      <c r="AM674" s="345"/>
      <c r="AN674" s="313">
        <f t="shared" si="239"/>
        <v>0</v>
      </c>
      <c r="AO674" s="314">
        <f t="shared" si="251"/>
        <v>0</v>
      </c>
      <c r="AP674" s="315">
        <f>IF(OR(AND(B674="GRUP_A1",IF(IFERROR(MATCH(CONCATENATE("I",Tabel!$N$4),inst_performance,0),0)&gt;0,0,1)),B674="Grup_A5",B674="Grup_B1"),0,(AD674+AF674)*0.1)</f>
        <v>0</v>
      </c>
      <c r="AQ674" s="337"/>
      <c r="AR674" s="339"/>
      <c r="AS674" s="339"/>
      <c r="AT674" s="339"/>
      <c r="AU674" s="339"/>
      <c r="AV674" s="339"/>
      <c r="AW674" s="339"/>
      <c r="AX674" s="339"/>
      <c r="AY674" s="339"/>
      <c r="AZ674" s="339"/>
      <c r="BA674" s="339"/>
      <c r="BB674" s="339"/>
      <c r="BC674" s="339"/>
      <c r="BD674" s="339"/>
      <c r="BE674" s="339"/>
      <c r="BF674" s="339"/>
      <c r="BG674" s="315">
        <f t="shared" si="252"/>
        <v>0</v>
      </c>
      <c r="BH674" s="346">
        <f t="shared" si="253"/>
        <v>0</v>
      </c>
      <c r="BI674" s="315">
        <f t="shared" si="254"/>
        <v>0</v>
      </c>
      <c r="BJ674" s="341"/>
      <c r="BK674" s="315">
        <f t="shared" si="255"/>
        <v>0</v>
      </c>
      <c r="BL674" s="315">
        <f t="shared" si="256"/>
        <v>0</v>
      </c>
      <c r="BM674" s="340"/>
      <c r="BN674" s="342"/>
      <c r="BO674" s="343"/>
      <c r="BP674" s="340"/>
      <c r="BQ674" s="344"/>
      <c r="BR674" s="315">
        <f t="shared" si="257"/>
        <v>0</v>
      </c>
      <c r="BS674" s="344"/>
      <c r="BT674" s="344"/>
      <c r="BU674" s="344"/>
      <c r="BV674" s="344"/>
      <c r="BW674" s="315">
        <f t="shared" si="258"/>
        <v>0</v>
      </c>
      <c r="BX674" s="322"/>
      <c r="BY674" s="316"/>
    </row>
    <row r="675" spans="1:77" x14ac:dyDescent="0.25">
      <c r="A675" s="326"/>
      <c r="B675" s="307" t="str">
        <f t="shared" si="240"/>
        <v/>
      </c>
      <c r="C675" s="327"/>
      <c r="D675" s="307" t="str">
        <f t="shared" si="241"/>
        <v/>
      </c>
      <c r="E675" s="328"/>
      <c r="F675" s="329"/>
      <c r="G675" s="330" t="s">
        <v>86</v>
      </c>
      <c r="H675" s="308">
        <f t="shared" si="242"/>
        <v>0</v>
      </c>
      <c r="I675" s="323"/>
      <c r="J675" s="323"/>
      <c r="K675" s="309">
        <f t="shared" si="243"/>
        <v>0</v>
      </c>
      <c r="L675" s="328"/>
      <c r="M675" s="328"/>
      <c r="N675" s="328"/>
      <c r="O675" s="328"/>
      <c r="P675" s="331"/>
      <c r="Q675" s="331"/>
      <c r="R675" s="332"/>
      <c r="S675" s="333"/>
      <c r="T675" s="332"/>
      <c r="U675" s="333"/>
      <c r="V675" s="332"/>
      <c r="W675" s="333"/>
      <c r="X675" s="332"/>
      <c r="Y675" s="333"/>
      <c r="Z675" s="309">
        <f t="shared" si="244"/>
        <v>0</v>
      </c>
      <c r="AA675" s="310">
        <f t="shared" si="245"/>
        <v>0</v>
      </c>
      <c r="AB675" s="334"/>
      <c r="AC675" s="311">
        <f t="shared" si="238"/>
        <v>0</v>
      </c>
      <c r="AD675" s="312">
        <f t="shared" si="246"/>
        <v>0</v>
      </c>
      <c r="AE675" s="335"/>
      <c r="AF675" s="312">
        <f t="shared" si="247"/>
        <v>0</v>
      </c>
      <c r="AG675" s="326"/>
      <c r="AH675" s="313">
        <f t="shared" si="248"/>
        <v>0</v>
      </c>
      <c r="AI675" s="336"/>
      <c r="AJ675" s="313">
        <f t="shared" si="249"/>
        <v>0</v>
      </c>
      <c r="AK675" s="326"/>
      <c r="AL675" s="313">
        <f t="shared" si="250"/>
        <v>0</v>
      </c>
      <c r="AM675" s="345"/>
      <c r="AN675" s="313">
        <f t="shared" si="239"/>
        <v>0</v>
      </c>
      <c r="AO675" s="314">
        <f t="shared" si="251"/>
        <v>0</v>
      </c>
      <c r="AP675" s="315">
        <f>IF(OR(AND(B675="GRUP_A1",IF(IFERROR(MATCH(CONCATENATE("I",Tabel!$N$4),inst_performance,0),0)&gt;0,0,1)),B675="Grup_A5",B675="Grup_B1"),0,(AD675+AF675)*0.1)</f>
        <v>0</v>
      </c>
      <c r="AQ675" s="337"/>
      <c r="AR675" s="339"/>
      <c r="AS675" s="339"/>
      <c r="AT675" s="339"/>
      <c r="AU675" s="339"/>
      <c r="AV675" s="339"/>
      <c r="AW675" s="339"/>
      <c r="AX675" s="339"/>
      <c r="AY675" s="339"/>
      <c r="AZ675" s="339"/>
      <c r="BA675" s="339"/>
      <c r="BB675" s="339"/>
      <c r="BC675" s="339"/>
      <c r="BD675" s="339"/>
      <c r="BE675" s="339"/>
      <c r="BF675" s="339"/>
      <c r="BG675" s="315">
        <f t="shared" si="252"/>
        <v>0</v>
      </c>
      <c r="BH675" s="346">
        <f t="shared" si="253"/>
        <v>0</v>
      </c>
      <c r="BI675" s="315">
        <f t="shared" si="254"/>
        <v>0</v>
      </c>
      <c r="BJ675" s="341"/>
      <c r="BK675" s="315">
        <f t="shared" si="255"/>
        <v>0</v>
      </c>
      <c r="BL675" s="315">
        <f t="shared" si="256"/>
        <v>0</v>
      </c>
      <c r="BM675" s="340"/>
      <c r="BN675" s="342"/>
      <c r="BO675" s="343"/>
      <c r="BP675" s="340"/>
      <c r="BQ675" s="344"/>
      <c r="BR675" s="315">
        <f t="shared" si="257"/>
        <v>0</v>
      </c>
      <c r="BS675" s="344"/>
      <c r="BT675" s="344"/>
      <c r="BU675" s="344"/>
      <c r="BV675" s="344"/>
      <c r="BW675" s="315">
        <f t="shared" si="258"/>
        <v>0</v>
      </c>
      <c r="BX675" s="322"/>
      <c r="BY675" s="316"/>
    </row>
    <row r="676" spans="1:77" x14ac:dyDescent="0.25">
      <c r="A676" s="326"/>
      <c r="B676" s="307" t="str">
        <f t="shared" si="240"/>
        <v/>
      </c>
      <c r="C676" s="327"/>
      <c r="D676" s="307" t="str">
        <f t="shared" si="241"/>
        <v/>
      </c>
      <c r="E676" s="328"/>
      <c r="F676" s="329"/>
      <c r="G676" s="330" t="s">
        <v>86</v>
      </c>
      <c r="H676" s="308">
        <f t="shared" si="242"/>
        <v>0</v>
      </c>
      <c r="I676" s="323"/>
      <c r="J676" s="323"/>
      <c r="K676" s="309">
        <f t="shared" si="243"/>
        <v>0</v>
      </c>
      <c r="L676" s="328"/>
      <c r="M676" s="328"/>
      <c r="N676" s="328"/>
      <c r="O676" s="328"/>
      <c r="P676" s="331"/>
      <c r="Q676" s="331"/>
      <c r="R676" s="332"/>
      <c r="S676" s="333"/>
      <c r="T676" s="332"/>
      <c r="U676" s="333"/>
      <c r="V676" s="332"/>
      <c r="W676" s="333"/>
      <c r="X676" s="332"/>
      <c r="Y676" s="333"/>
      <c r="Z676" s="309">
        <f t="shared" si="244"/>
        <v>0</v>
      </c>
      <c r="AA676" s="310">
        <f t="shared" si="245"/>
        <v>0</v>
      </c>
      <c r="AB676" s="334"/>
      <c r="AC676" s="311">
        <f t="shared" si="238"/>
        <v>0</v>
      </c>
      <c r="AD676" s="312">
        <f t="shared" si="246"/>
        <v>0</v>
      </c>
      <c r="AE676" s="335"/>
      <c r="AF676" s="312">
        <f t="shared" si="247"/>
        <v>0</v>
      </c>
      <c r="AG676" s="326"/>
      <c r="AH676" s="313">
        <f t="shared" si="248"/>
        <v>0</v>
      </c>
      <c r="AI676" s="336"/>
      <c r="AJ676" s="313">
        <f t="shared" si="249"/>
        <v>0</v>
      </c>
      <c r="AK676" s="326"/>
      <c r="AL676" s="313">
        <f t="shared" si="250"/>
        <v>0</v>
      </c>
      <c r="AM676" s="345"/>
      <c r="AN676" s="313">
        <f t="shared" si="239"/>
        <v>0</v>
      </c>
      <c r="AO676" s="314">
        <f t="shared" si="251"/>
        <v>0</v>
      </c>
      <c r="AP676" s="315">
        <f>IF(OR(AND(B676="GRUP_A1",IF(IFERROR(MATCH(CONCATENATE("I",Tabel!$N$4),inst_performance,0),0)&gt;0,0,1)),B676="Grup_A5",B676="Grup_B1"),0,(AD676+AF676)*0.1)</f>
        <v>0</v>
      </c>
      <c r="AQ676" s="337"/>
      <c r="AR676" s="339"/>
      <c r="AS676" s="339"/>
      <c r="AT676" s="339"/>
      <c r="AU676" s="339"/>
      <c r="AV676" s="339"/>
      <c r="AW676" s="339"/>
      <c r="AX676" s="339"/>
      <c r="AY676" s="339"/>
      <c r="AZ676" s="339"/>
      <c r="BA676" s="339"/>
      <c r="BB676" s="339"/>
      <c r="BC676" s="339"/>
      <c r="BD676" s="339"/>
      <c r="BE676" s="339"/>
      <c r="BF676" s="339"/>
      <c r="BG676" s="315">
        <f t="shared" si="252"/>
        <v>0</v>
      </c>
      <c r="BH676" s="346">
        <f t="shared" si="253"/>
        <v>0</v>
      </c>
      <c r="BI676" s="315">
        <f t="shared" si="254"/>
        <v>0</v>
      </c>
      <c r="BJ676" s="341"/>
      <c r="BK676" s="315">
        <f t="shared" si="255"/>
        <v>0</v>
      </c>
      <c r="BL676" s="315">
        <f t="shared" si="256"/>
        <v>0</v>
      </c>
      <c r="BM676" s="340"/>
      <c r="BN676" s="342"/>
      <c r="BO676" s="343"/>
      <c r="BP676" s="340"/>
      <c r="BQ676" s="344"/>
      <c r="BR676" s="315">
        <f t="shared" si="257"/>
        <v>0</v>
      </c>
      <c r="BS676" s="344"/>
      <c r="BT676" s="344"/>
      <c r="BU676" s="344"/>
      <c r="BV676" s="344"/>
      <c r="BW676" s="315">
        <f t="shared" si="258"/>
        <v>0</v>
      </c>
      <c r="BX676" s="322"/>
      <c r="BY676" s="316"/>
    </row>
    <row r="677" spans="1:77" x14ac:dyDescent="0.25">
      <c r="A677" s="326"/>
      <c r="B677" s="307" t="str">
        <f t="shared" si="240"/>
        <v/>
      </c>
      <c r="C677" s="327"/>
      <c r="D677" s="307" t="str">
        <f t="shared" si="241"/>
        <v/>
      </c>
      <c r="E677" s="328"/>
      <c r="F677" s="329"/>
      <c r="G677" s="330" t="s">
        <v>86</v>
      </c>
      <c r="H677" s="308">
        <f t="shared" si="242"/>
        <v>0</v>
      </c>
      <c r="I677" s="323"/>
      <c r="J677" s="323"/>
      <c r="K677" s="309">
        <f t="shared" si="243"/>
        <v>0</v>
      </c>
      <c r="L677" s="328"/>
      <c r="M677" s="328"/>
      <c r="N677" s="328"/>
      <c r="O677" s="328"/>
      <c r="P677" s="331"/>
      <c r="Q677" s="331"/>
      <c r="R677" s="332"/>
      <c r="S677" s="333"/>
      <c r="T677" s="332"/>
      <c r="U677" s="333"/>
      <c r="V677" s="332"/>
      <c r="W677" s="333"/>
      <c r="X677" s="332"/>
      <c r="Y677" s="333"/>
      <c r="Z677" s="309">
        <f t="shared" si="244"/>
        <v>0</v>
      </c>
      <c r="AA677" s="310">
        <f t="shared" si="245"/>
        <v>0</v>
      </c>
      <c r="AB677" s="334"/>
      <c r="AC677" s="311">
        <f t="shared" si="238"/>
        <v>0</v>
      </c>
      <c r="AD677" s="312">
        <f t="shared" si="246"/>
        <v>0</v>
      </c>
      <c r="AE677" s="335"/>
      <c r="AF677" s="312">
        <f t="shared" si="247"/>
        <v>0</v>
      </c>
      <c r="AG677" s="326"/>
      <c r="AH677" s="313">
        <f t="shared" si="248"/>
        <v>0</v>
      </c>
      <c r="AI677" s="336"/>
      <c r="AJ677" s="313">
        <f t="shared" si="249"/>
        <v>0</v>
      </c>
      <c r="AK677" s="326"/>
      <c r="AL677" s="313">
        <f t="shared" si="250"/>
        <v>0</v>
      </c>
      <c r="AM677" s="345"/>
      <c r="AN677" s="313">
        <f t="shared" si="239"/>
        <v>0</v>
      </c>
      <c r="AO677" s="314">
        <f t="shared" si="251"/>
        <v>0</v>
      </c>
      <c r="AP677" s="315">
        <f>IF(OR(AND(B677="GRUP_A1",IF(IFERROR(MATCH(CONCATENATE("I",Tabel!$N$4),inst_performance,0),0)&gt;0,0,1)),B677="Grup_A5",B677="Grup_B1"),0,(AD677+AF677)*0.1)</f>
        <v>0</v>
      </c>
      <c r="AQ677" s="337"/>
      <c r="AR677" s="339"/>
      <c r="AS677" s="339"/>
      <c r="AT677" s="339"/>
      <c r="AU677" s="339"/>
      <c r="AV677" s="339"/>
      <c r="AW677" s="339"/>
      <c r="AX677" s="339"/>
      <c r="AY677" s="339"/>
      <c r="AZ677" s="339"/>
      <c r="BA677" s="339"/>
      <c r="BB677" s="339"/>
      <c r="BC677" s="339"/>
      <c r="BD677" s="339"/>
      <c r="BE677" s="339"/>
      <c r="BF677" s="339"/>
      <c r="BG677" s="315">
        <f t="shared" si="252"/>
        <v>0</v>
      </c>
      <c r="BH677" s="346">
        <f t="shared" si="253"/>
        <v>0</v>
      </c>
      <c r="BI677" s="315">
        <f t="shared" si="254"/>
        <v>0</v>
      </c>
      <c r="BJ677" s="341"/>
      <c r="BK677" s="315">
        <f t="shared" si="255"/>
        <v>0</v>
      </c>
      <c r="BL677" s="315">
        <f t="shared" si="256"/>
        <v>0</v>
      </c>
      <c r="BM677" s="340"/>
      <c r="BN677" s="342"/>
      <c r="BO677" s="343"/>
      <c r="BP677" s="340"/>
      <c r="BQ677" s="344"/>
      <c r="BR677" s="315">
        <f t="shared" si="257"/>
        <v>0</v>
      </c>
      <c r="BS677" s="344"/>
      <c r="BT677" s="344"/>
      <c r="BU677" s="344"/>
      <c r="BV677" s="344"/>
      <c r="BW677" s="315">
        <f t="shared" si="258"/>
        <v>0</v>
      </c>
      <c r="BX677" s="322"/>
      <c r="BY677" s="316"/>
    </row>
    <row r="678" spans="1:77" x14ac:dyDescent="0.25">
      <c r="A678" s="326"/>
      <c r="B678" s="307" t="str">
        <f t="shared" si="240"/>
        <v/>
      </c>
      <c r="C678" s="327"/>
      <c r="D678" s="307" t="str">
        <f t="shared" si="241"/>
        <v/>
      </c>
      <c r="E678" s="328"/>
      <c r="F678" s="329"/>
      <c r="G678" s="330" t="s">
        <v>86</v>
      </c>
      <c r="H678" s="308">
        <f t="shared" si="242"/>
        <v>0</v>
      </c>
      <c r="I678" s="323"/>
      <c r="J678" s="323"/>
      <c r="K678" s="309">
        <f t="shared" si="243"/>
        <v>0</v>
      </c>
      <c r="L678" s="328"/>
      <c r="M678" s="328"/>
      <c r="N678" s="328"/>
      <c r="O678" s="328"/>
      <c r="P678" s="331"/>
      <c r="Q678" s="331"/>
      <c r="R678" s="332"/>
      <c r="S678" s="333"/>
      <c r="T678" s="332"/>
      <c r="U678" s="333"/>
      <c r="V678" s="332"/>
      <c r="W678" s="333"/>
      <c r="X678" s="332"/>
      <c r="Y678" s="333"/>
      <c r="Z678" s="309">
        <f t="shared" si="244"/>
        <v>0</v>
      </c>
      <c r="AA678" s="310">
        <f t="shared" si="245"/>
        <v>0</v>
      </c>
      <c r="AB678" s="334"/>
      <c r="AC678" s="311">
        <f t="shared" si="238"/>
        <v>0</v>
      </c>
      <c r="AD678" s="312">
        <f t="shared" si="246"/>
        <v>0</v>
      </c>
      <c r="AE678" s="335"/>
      <c r="AF678" s="312">
        <f t="shared" si="247"/>
        <v>0</v>
      </c>
      <c r="AG678" s="326"/>
      <c r="AH678" s="313">
        <f t="shared" si="248"/>
        <v>0</v>
      </c>
      <c r="AI678" s="336"/>
      <c r="AJ678" s="313">
        <f t="shared" si="249"/>
        <v>0</v>
      </c>
      <c r="AK678" s="326"/>
      <c r="AL678" s="313">
        <f t="shared" si="250"/>
        <v>0</v>
      </c>
      <c r="AM678" s="345"/>
      <c r="AN678" s="313">
        <f t="shared" si="239"/>
        <v>0</v>
      </c>
      <c r="AO678" s="314">
        <f t="shared" si="251"/>
        <v>0</v>
      </c>
      <c r="AP678" s="315">
        <f>IF(OR(AND(B678="GRUP_A1",IF(IFERROR(MATCH(CONCATENATE("I",Tabel!$N$4),inst_performance,0),0)&gt;0,0,1)),B678="Grup_A5",B678="Grup_B1"),0,(AD678+AF678)*0.1)</f>
        <v>0</v>
      </c>
      <c r="AQ678" s="337"/>
      <c r="AR678" s="339"/>
      <c r="AS678" s="339"/>
      <c r="AT678" s="339"/>
      <c r="AU678" s="339"/>
      <c r="AV678" s="339"/>
      <c r="AW678" s="339"/>
      <c r="AX678" s="339"/>
      <c r="AY678" s="339"/>
      <c r="AZ678" s="339"/>
      <c r="BA678" s="339"/>
      <c r="BB678" s="339"/>
      <c r="BC678" s="339"/>
      <c r="BD678" s="339"/>
      <c r="BE678" s="339"/>
      <c r="BF678" s="339"/>
      <c r="BG678" s="315">
        <f t="shared" si="252"/>
        <v>0</v>
      </c>
      <c r="BH678" s="346">
        <f t="shared" si="253"/>
        <v>0</v>
      </c>
      <c r="BI678" s="315">
        <f t="shared" si="254"/>
        <v>0</v>
      </c>
      <c r="BJ678" s="341"/>
      <c r="BK678" s="315">
        <f t="shared" si="255"/>
        <v>0</v>
      </c>
      <c r="BL678" s="315">
        <f t="shared" si="256"/>
        <v>0</v>
      </c>
      <c r="BM678" s="340"/>
      <c r="BN678" s="342"/>
      <c r="BO678" s="343"/>
      <c r="BP678" s="340"/>
      <c r="BQ678" s="344"/>
      <c r="BR678" s="315">
        <f t="shared" si="257"/>
        <v>0</v>
      </c>
      <c r="BS678" s="344"/>
      <c r="BT678" s="344"/>
      <c r="BU678" s="344"/>
      <c r="BV678" s="344"/>
      <c r="BW678" s="315">
        <f t="shared" si="258"/>
        <v>0</v>
      </c>
      <c r="BX678" s="322"/>
      <c r="BY678" s="316"/>
    </row>
    <row r="679" spans="1:77" x14ac:dyDescent="0.25">
      <c r="A679" s="326"/>
      <c r="B679" s="307" t="str">
        <f t="shared" si="240"/>
        <v/>
      </c>
      <c r="C679" s="327"/>
      <c r="D679" s="307" t="str">
        <f t="shared" si="241"/>
        <v/>
      </c>
      <c r="E679" s="328"/>
      <c r="F679" s="329"/>
      <c r="G679" s="330" t="s">
        <v>86</v>
      </c>
      <c r="H679" s="308">
        <f t="shared" si="242"/>
        <v>0</v>
      </c>
      <c r="I679" s="323"/>
      <c r="J679" s="323"/>
      <c r="K679" s="309">
        <f t="shared" si="243"/>
        <v>0</v>
      </c>
      <c r="L679" s="328"/>
      <c r="M679" s="328"/>
      <c r="N679" s="328"/>
      <c r="O679" s="328"/>
      <c r="P679" s="331"/>
      <c r="Q679" s="331"/>
      <c r="R679" s="332"/>
      <c r="S679" s="333"/>
      <c r="T679" s="332"/>
      <c r="U679" s="333"/>
      <c r="V679" s="332"/>
      <c r="W679" s="333"/>
      <c r="X679" s="332"/>
      <c r="Y679" s="333"/>
      <c r="Z679" s="309">
        <f t="shared" si="244"/>
        <v>0</v>
      </c>
      <c r="AA679" s="310">
        <f t="shared" si="245"/>
        <v>0</v>
      </c>
      <c r="AB679" s="334"/>
      <c r="AC679" s="311">
        <f t="shared" si="238"/>
        <v>0</v>
      </c>
      <c r="AD679" s="312">
        <f t="shared" si="246"/>
        <v>0</v>
      </c>
      <c r="AE679" s="335"/>
      <c r="AF679" s="312">
        <f t="shared" si="247"/>
        <v>0</v>
      </c>
      <c r="AG679" s="326"/>
      <c r="AH679" s="313">
        <f t="shared" si="248"/>
        <v>0</v>
      </c>
      <c r="AI679" s="336"/>
      <c r="AJ679" s="313">
        <f t="shared" si="249"/>
        <v>0</v>
      </c>
      <c r="AK679" s="326"/>
      <c r="AL679" s="313">
        <f t="shared" si="250"/>
        <v>0</v>
      </c>
      <c r="AM679" s="345"/>
      <c r="AN679" s="313">
        <f t="shared" si="239"/>
        <v>0</v>
      </c>
      <c r="AO679" s="314">
        <f t="shared" si="251"/>
        <v>0</v>
      </c>
      <c r="AP679" s="315">
        <f>IF(OR(AND(B679="GRUP_A1",IF(IFERROR(MATCH(CONCATENATE("I",Tabel!$N$4),inst_performance,0),0)&gt;0,0,1)),B679="Grup_A5",B679="Grup_B1"),0,(AD679+AF679)*0.1)</f>
        <v>0</v>
      </c>
      <c r="AQ679" s="337"/>
      <c r="AR679" s="339"/>
      <c r="AS679" s="339"/>
      <c r="AT679" s="339"/>
      <c r="AU679" s="339"/>
      <c r="AV679" s="339"/>
      <c r="AW679" s="339"/>
      <c r="AX679" s="339"/>
      <c r="AY679" s="339"/>
      <c r="AZ679" s="339"/>
      <c r="BA679" s="339"/>
      <c r="BB679" s="339"/>
      <c r="BC679" s="339"/>
      <c r="BD679" s="339"/>
      <c r="BE679" s="339"/>
      <c r="BF679" s="339"/>
      <c r="BG679" s="315">
        <f t="shared" si="252"/>
        <v>0</v>
      </c>
      <c r="BH679" s="346">
        <f t="shared" si="253"/>
        <v>0</v>
      </c>
      <c r="BI679" s="315">
        <f t="shared" si="254"/>
        <v>0</v>
      </c>
      <c r="BJ679" s="341"/>
      <c r="BK679" s="315">
        <f t="shared" si="255"/>
        <v>0</v>
      </c>
      <c r="BL679" s="315">
        <f t="shared" si="256"/>
        <v>0</v>
      </c>
      <c r="BM679" s="340"/>
      <c r="BN679" s="342"/>
      <c r="BO679" s="343"/>
      <c r="BP679" s="340"/>
      <c r="BQ679" s="344"/>
      <c r="BR679" s="315">
        <f t="shared" si="257"/>
        <v>0</v>
      </c>
      <c r="BS679" s="344"/>
      <c r="BT679" s="344"/>
      <c r="BU679" s="344"/>
      <c r="BV679" s="344"/>
      <c r="BW679" s="315">
        <f t="shared" si="258"/>
        <v>0</v>
      </c>
      <c r="BX679" s="322"/>
      <c r="BY679" s="316"/>
    </row>
    <row r="680" spans="1:77" x14ac:dyDescent="0.25">
      <c r="A680" s="326"/>
      <c r="B680" s="307" t="str">
        <f t="shared" si="240"/>
        <v/>
      </c>
      <c r="C680" s="327"/>
      <c r="D680" s="307" t="str">
        <f t="shared" si="241"/>
        <v/>
      </c>
      <c r="E680" s="328"/>
      <c r="F680" s="329"/>
      <c r="G680" s="330" t="s">
        <v>86</v>
      </c>
      <c r="H680" s="308">
        <f t="shared" si="242"/>
        <v>0</v>
      </c>
      <c r="I680" s="323"/>
      <c r="J680" s="323"/>
      <c r="K680" s="309">
        <f t="shared" si="243"/>
        <v>0</v>
      </c>
      <c r="L680" s="328"/>
      <c r="M680" s="328"/>
      <c r="N680" s="328"/>
      <c r="O680" s="328"/>
      <c r="P680" s="331"/>
      <c r="Q680" s="331"/>
      <c r="R680" s="332"/>
      <c r="S680" s="333"/>
      <c r="T680" s="332"/>
      <c r="U680" s="333"/>
      <c r="V680" s="332"/>
      <c r="W680" s="333"/>
      <c r="X680" s="332"/>
      <c r="Y680" s="333"/>
      <c r="Z680" s="309">
        <f t="shared" si="244"/>
        <v>0</v>
      </c>
      <c r="AA680" s="310">
        <f t="shared" si="245"/>
        <v>0</v>
      </c>
      <c r="AB680" s="334"/>
      <c r="AC680" s="311">
        <f t="shared" si="238"/>
        <v>0</v>
      </c>
      <c r="AD680" s="312">
        <f t="shared" si="246"/>
        <v>0</v>
      </c>
      <c r="AE680" s="335"/>
      <c r="AF680" s="312">
        <f t="shared" si="247"/>
        <v>0</v>
      </c>
      <c r="AG680" s="326"/>
      <c r="AH680" s="313">
        <f t="shared" si="248"/>
        <v>0</v>
      </c>
      <c r="AI680" s="336"/>
      <c r="AJ680" s="313">
        <f t="shared" si="249"/>
        <v>0</v>
      </c>
      <c r="AK680" s="326"/>
      <c r="AL680" s="313">
        <f t="shared" si="250"/>
        <v>0</v>
      </c>
      <c r="AM680" s="345"/>
      <c r="AN680" s="313">
        <f t="shared" si="239"/>
        <v>0</v>
      </c>
      <c r="AO680" s="314">
        <f t="shared" si="251"/>
        <v>0</v>
      </c>
      <c r="AP680" s="315">
        <f>IF(OR(AND(B680="GRUP_A1",IF(IFERROR(MATCH(CONCATENATE("I",Tabel!$N$4),inst_performance,0),0)&gt;0,0,1)),B680="Grup_A5",B680="Grup_B1"),0,(AD680+AF680)*0.1)</f>
        <v>0</v>
      </c>
      <c r="AQ680" s="337"/>
      <c r="AR680" s="339"/>
      <c r="AS680" s="339"/>
      <c r="AT680" s="339"/>
      <c r="AU680" s="339"/>
      <c r="AV680" s="339"/>
      <c r="AW680" s="339"/>
      <c r="AX680" s="339"/>
      <c r="AY680" s="339"/>
      <c r="AZ680" s="339"/>
      <c r="BA680" s="339"/>
      <c r="BB680" s="339"/>
      <c r="BC680" s="339"/>
      <c r="BD680" s="339"/>
      <c r="BE680" s="339"/>
      <c r="BF680" s="339"/>
      <c r="BG680" s="315">
        <f t="shared" si="252"/>
        <v>0</v>
      </c>
      <c r="BH680" s="346">
        <f t="shared" si="253"/>
        <v>0</v>
      </c>
      <c r="BI680" s="315">
        <f t="shared" si="254"/>
        <v>0</v>
      </c>
      <c r="BJ680" s="341"/>
      <c r="BK680" s="315">
        <f t="shared" si="255"/>
        <v>0</v>
      </c>
      <c r="BL680" s="315">
        <f t="shared" si="256"/>
        <v>0</v>
      </c>
      <c r="BM680" s="340"/>
      <c r="BN680" s="342"/>
      <c r="BO680" s="343"/>
      <c r="BP680" s="340"/>
      <c r="BQ680" s="344"/>
      <c r="BR680" s="315">
        <f t="shared" si="257"/>
        <v>0</v>
      </c>
      <c r="BS680" s="344"/>
      <c r="BT680" s="344"/>
      <c r="BU680" s="344"/>
      <c r="BV680" s="344"/>
      <c r="BW680" s="315">
        <f t="shared" si="258"/>
        <v>0</v>
      </c>
      <c r="BX680" s="322"/>
      <c r="BY680" s="316"/>
    </row>
    <row r="681" spans="1:77" x14ac:dyDescent="0.25">
      <c r="A681" s="326"/>
      <c r="B681" s="307" t="str">
        <f t="shared" si="240"/>
        <v/>
      </c>
      <c r="C681" s="327"/>
      <c r="D681" s="307" t="str">
        <f t="shared" si="241"/>
        <v/>
      </c>
      <c r="E681" s="328"/>
      <c r="F681" s="329"/>
      <c r="G681" s="330" t="s">
        <v>86</v>
      </c>
      <c r="H681" s="308">
        <f t="shared" si="242"/>
        <v>0</v>
      </c>
      <c r="I681" s="323"/>
      <c r="J681" s="323"/>
      <c r="K681" s="309">
        <f t="shared" si="243"/>
        <v>0</v>
      </c>
      <c r="L681" s="328"/>
      <c r="M681" s="328"/>
      <c r="N681" s="328"/>
      <c r="O681" s="328"/>
      <c r="P681" s="331"/>
      <c r="Q681" s="331"/>
      <c r="R681" s="332"/>
      <c r="S681" s="333"/>
      <c r="T681" s="332"/>
      <c r="U681" s="333"/>
      <c r="V681" s="332"/>
      <c r="W681" s="333"/>
      <c r="X681" s="332"/>
      <c r="Y681" s="333"/>
      <c r="Z681" s="309">
        <f t="shared" si="244"/>
        <v>0</v>
      </c>
      <c r="AA681" s="310">
        <f t="shared" si="245"/>
        <v>0</v>
      </c>
      <c r="AB681" s="334"/>
      <c r="AC681" s="311">
        <f t="shared" si="238"/>
        <v>0</v>
      </c>
      <c r="AD681" s="312">
        <f t="shared" si="246"/>
        <v>0</v>
      </c>
      <c r="AE681" s="335"/>
      <c r="AF681" s="312">
        <f t="shared" si="247"/>
        <v>0</v>
      </c>
      <c r="AG681" s="326"/>
      <c r="AH681" s="313">
        <f t="shared" si="248"/>
        <v>0</v>
      </c>
      <c r="AI681" s="336"/>
      <c r="AJ681" s="313">
        <f t="shared" si="249"/>
        <v>0</v>
      </c>
      <c r="AK681" s="326"/>
      <c r="AL681" s="313">
        <f t="shared" si="250"/>
        <v>0</v>
      </c>
      <c r="AM681" s="345"/>
      <c r="AN681" s="313">
        <f t="shared" si="239"/>
        <v>0</v>
      </c>
      <c r="AO681" s="314">
        <f t="shared" si="251"/>
        <v>0</v>
      </c>
      <c r="AP681" s="315">
        <f>IF(OR(AND(B681="GRUP_A1",IF(IFERROR(MATCH(CONCATENATE("I",Tabel!$N$4),inst_performance,0),0)&gt;0,0,1)),B681="Grup_A5",B681="Grup_B1"),0,(AD681+AF681)*0.1)</f>
        <v>0</v>
      </c>
      <c r="AQ681" s="337"/>
      <c r="AR681" s="339"/>
      <c r="AS681" s="339"/>
      <c r="AT681" s="339"/>
      <c r="AU681" s="339"/>
      <c r="AV681" s="339"/>
      <c r="AW681" s="339"/>
      <c r="AX681" s="339"/>
      <c r="AY681" s="339"/>
      <c r="AZ681" s="339"/>
      <c r="BA681" s="339"/>
      <c r="BB681" s="339"/>
      <c r="BC681" s="339"/>
      <c r="BD681" s="339"/>
      <c r="BE681" s="339"/>
      <c r="BF681" s="339"/>
      <c r="BG681" s="315">
        <f t="shared" si="252"/>
        <v>0</v>
      </c>
      <c r="BH681" s="346">
        <f t="shared" si="253"/>
        <v>0</v>
      </c>
      <c r="BI681" s="315">
        <f t="shared" si="254"/>
        <v>0</v>
      </c>
      <c r="BJ681" s="341"/>
      <c r="BK681" s="315">
        <f t="shared" si="255"/>
        <v>0</v>
      </c>
      <c r="BL681" s="315">
        <f t="shared" si="256"/>
        <v>0</v>
      </c>
      <c r="BM681" s="340"/>
      <c r="BN681" s="342"/>
      <c r="BO681" s="343"/>
      <c r="BP681" s="340"/>
      <c r="BQ681" s="344"/>
      <c r="BR681" s="315">
        <f t="shared" si="257"/>
        <v>0</v>
      </c>
      <c r="BS681" s="344"/>
      <c r="BT681" s="344"/>
      <c r="BU681" s="344"/>
      <c r="BV681" s="344"/>
      <c r="BW681" s="315">
        <f t="shared" si="258"/>
        <v>0</v>
      </c>
      <c r="BX681" s="322"/>
      <c r="BY681" s="316"/>
    </row>
    <row r="682" spans="1:77" x14ac:dyDescent="0.25">
      <c r="A682" s="326"/>
      <c r="B682" s="307" t="str">
        <f t="shared" si="240"/>
        <v/>
      </c>
      <c r="C682" s="327"/>
      <c r="D682" s="307" t="str">
        <f t="shared" si="241"/>
        <v/>
      </c>
      <c r="E682" s="328"/>
      <c r="F682" s="329"/>
      <c r="G682" s="330" t="s">
        <v>86</v>
      </c>
      <c r="H682" s="308">
        <f t="shared" si="242"/>
        <v>0</v>
      </c>
      <c r="I682" s="323"/>
      <c r="J682" s="323"/>
      <c r="K682" s="309">
        <f t="shared" si="243"/>
        <v>0</v>
      </c>
      <c r="L682" s="328"/>
      <c r="M682" s="328"/>
      <c r="N682" s="328"/>
      <c r="O682" s="328"/>
      <c r="P682" s="331"/>
      <c r="Q682" s="331"/>
      <c r="R682" s="332"/>
      <c r="S682" s="333"/>
      <c r="T682" s="332"/>
      <c r="U682" s="333"/>
      <c r="V682" s="332"/>
      <c r="W682" s="333"/>
      <c r="X682" s="332"/>
      <c r="Y682" s="333"/>
      <c r="Z682" s="309">
        <f t="shared" si="244"/>
        <v>0</v>
      </c>
      <c r="AA682" s="310">
        <f t="shared" si="245"/>
        <v>0</v>
      </c>
      <c r="AB682" s="334"/>
      <c r="AC682" s="311">
        <f t="shared" si="238"/>
        <v>0</v>
      </c>
      <c r="AD682" s="312">
        <f t="shared" si="246"/>
        <v>0</v>
      </c>
      <c r="AE682" s="335"/>
      <c r="AF682" s="312">
        <f t="shared" si="247"/>
        <v>0</v>
      </c>
      <c r="AG682" s="326"/>
      <c r="AH682" s="313">
        <f t="shared" si="248"/>
        <v>0</v>
      </c>
      <c r="AI682" s="336"/>
      <c r="AJ682" s="313">
        <f t="shared" si="249"/>
        <v>0</v>
      </c>
      <c r="AK682" s="326"/>
      <c r="AL682" s="313">
        <f t="shared" si="250"/>
        <v>0</v>
      </c>
      <c r="AM682" s="345"/>
      <c r="AN682" s="313">
        <f t="shared" si="239"/>
        <v>0</v>
      </c>
      <c r="AO682" s="314">
        <f t="shared" si="251"/>
        <v>0</v>
      </c>
      <c r="AP682" s="315">
        <f>IF(OR(AND(B682="GRUP_A1",IF(IFERROR(MATCH(CONCATENATE("I",Tabel!$N$4),inst_performance,0),0)&gt;0,0,1)),B682="Grup_A5",B682="Grup_B1"),0,(AD682+AF682)*0.1)</f>
        <v>0</v>
      </c>
      <c r="AQ682" s="337"/>
      <c r="AR682" s="339"/>
      <c r="AS682" s="339"/>
      <c r="AT682" s="339"/>
      <c r="AU682" s="339"/>
      <c r="AV682" s="339"/>
      <c r="AW682" s="339"/>
      <c r="AX682" s="339"/>
      <c r="AY682" s="339"/>
      <c r="AZ682" s="339"/>
      <c r="BA682" s="339"/>
      <c r="BB682" s="339"/>
      <c r="BC682" s="339"/>
      <c r="BD682" s="339"/>
      <c r="BE682" s="339"/>
      <c r="BF682" s="339"/>
      <c r="BG682" s="315">
        <f t="shared" si="252"/>
        <v>0</v>
      </c>
      <c r="BH682" s="346">
        <f t="shared" si="253"/>
        <v>0</v>
      </c>
      <c r="BI682" s="315">
        <f t="shared" si="254"/>
        <v>0</v>
      </c>
      <c r="BJ682" s="341"/>
      <c r="BK682" s="315">
        <f t="shared" si="255"/>
        <v>0</v>
      </c>
      <c r="BL682" s="315">
        <f t="shared" si="256"/>
        <v>0</v>
      </c>
      <c r="BM682" s="340"/>
      <c r="BN682" s="342"/>
      <c r="BO682" s="343"/>
      <c r="BP682" s="340"/>
      <c r="BQ682" s="344"/>
      <c r="BR682" s="315">
        <f t="shared" si="257"/>
        <v>0</v>
      </c>
      <c r="BS682" s="344"/>
      <c r="BT682" s="344"/>
      <c r="BU682" s="344"/>
      <c r="BV682" s="344"/>
      <c r="BW682" s="315">
        <f t="shared" si="258"/>
        <v>0</v>
      </c>
      <c r="BX682" s="322"/>
      <c r="BY682" s="316"/>
    </row>
    <row r="683" spans="1:77" x14ac:dyDescent="0.25">
      <c r="A683" s="326"/>
      <c r="B683" s="307" t="str">
        <f t="shared" si="240"/>
        <v/>
      </c>
      <c r="C683" s="327"/>
      <c r="D683" s="307" t="str">
        <f t="shared" si="241"/>
        <v/>
      </c>
      <c r="E683" s="328"/>
      <c r="F683" s="329"/>
      <c r="G683" s="330" t="s">
        <v>86</v>
      </c>
      <c r="H683" s="308">
        <f t="shared" si="242"/>
        <v>0</v>
      </c>
      <c r="I683" s="323"/>
      <c r="J683" s="323"/>
      <c r="K683" s="309">
        <f t="shared" si="243"/>
        <v>0</v>
      </c>
      <c r="L683" s="328"/>
      <c r="M683" s="328"/>
      <c r="N683" s="328"/>
      <c r="O683" s="328"/>
      <c r="P683" s="331"/>
      <c r="Q683" s="331"/>
      <c r="R683" s="332"/>
      <c r="S683" s="333"/>
      <c r="T683" s="332"/>
      <c r="U683" s="333"/>
      <c r="V683" s="332"/>
      <c r="W683" s="333"/>
      <c r="X683" s="332"/>
      <c r="Y683" s="333"/>
      <c r="Z683" s="309">
        <f t="shared" si="244"/>
        <v>0</v>
      </c>
      <c r="AA683" s="310">
        <f t="shared" si="245"/>
        <v>0</v>
      </c>
      <c r="AB683" s="334"/>
      <c r="AC683" s="311">
        <f t="shared" si="238"/>
        <v>0</v>
      </c>
      <c r="AD683" s="312">
        <f t="shared" si="246"/>
        <v>0</v>
      </c>
      <c r="AE683" s="335"/>
      <c r="AF683" s="312">
        <f t="shared" si="247"/>
        <v>0</v>
      </c>
      <c r="AG683" s="326"/>
      <c r="AH683" s="313">
        <f t="shared" si="248"/>
        <v>0</v>
      </c>
      <c r="AI683" s="336"/>
      <c r="AJ683" s="313">
        <f t="shared" si="249"/>
        <v>0</v>
      </c>
      <c r="AK683" s="326"/>
      <c r="AL683" s="313">
        <f t="shared" si="250"/>
        <v>0</v>
      </c>
      <c r="AM683" s="345"/>
      <c r="AN683" s="313">
        <f t="shared" si="239"/>
        <v>0</v>
      </c>
      <c r="AO683" s="314">
        <f t="shared" si="251"/>
        <v>0</v>
      </c>
      <c r="AP683" s="315">
        <f>IF(OR(AND(B683="GRUP_A1",IF(IFERROR(MATCH(CONCATENATE("I",Tabel!$N$4),inst_performance,0),0)&gt;0,0,1)),B683="Grup_A5",B683="Grup_B1"),0,(AD683+AF683)*0.1)</f>
        <v>0</v>
      </c>
      <c r="AQ683" s="337"/>
      <c r="AR683" s="339"/>
      <c r="AS683" s="339"/>
      <c r="AT683" s="339"/>
      <c r="AU683" s="339"/>
      <c r="AV683" s="339"/>
      <c r="AW683" s="339"/>
      <c r="AX683" s="339"/>
      <c r="AY683" s="339"/>
      <c r="AZ683" s="339"/>
      <c r="BA683" s="339"/>
      <c r="BB683" s="339"/>
      <c r="BC683" s="339"/>
      <c r="BD683" s="339"/>
      <c r="BE683" s="339"/>
      <c r="BF683" s="339"/>
      <c r="BG683" s="315">
        <f t="shared" si="252"/>
        <v>0</v>
      </c>
      <c r="BH683" s="346">
        <f t="shared" si="253"/>
        <v>0</v>
      </c>
      <c r="BI683" s="315">
        <f t="shared" si="254"/>
        <v>0</v>
      </c>
      <c r="BJ683" s="341"/>
      <c r="BK683" s="315">
        <f t="shared" si="255"/>
        <v>0</v>
      </c>
      <c r="BL683" s="315">
        <f t="shared" si="256"/>
        <v>0</v>
      </c>
      <c r="BM683" s="340"/>
      <c r="BN683" s="342"/>
      <c r="BO683" s="343"/>
      <c r="BP683" s="340"/>
      <c r="BQ683" s="344"/>
      <c r="BR683" s="315">
        <f t="shared" si="257"/>
        <v>0</v>
      </c>
      <c r="BS683" s="344"/>
      <c r="BT683" s="344"/>
      <c r="BU683" s="344"/>
      <c r="BV683" s="344"/>
      <c r="BW683" s="315">
        <f t="shared" si="258"/>
        <v>0</v>
      </c>
      <c r="BX683" s="322"/>
      <c r="BY683" s="316"/>
    </row>
    <row r="684" spans="1:77" x14ac:dyDescent="0.25">
      <c r="A684" s="326"/>
      <c r="B684" s="307" t="str">
        <f t="shared" si="240"/>
        <v/>
      </c>
      <c r="C684" s="327"/>
      <c r="D684" s="307" t="str">
        <f t="shared" si="241"/>
        <v/>
      </c>
      <c r="E684" s="328"/>
      <c r="F684" s="329"/>
      <c r="G684" s="330" t="s">
        <v>86</v>
      </c>
      <c r="H684" s="308">
        <f t="shared" si="242"/>
        <v>0</v>
      </c>
      <c r="I684" s="323"/>
      <c r="J684" s="323"/>
      <c r="K684" s="309">
        <f t="shared" si="243"/>
        <v>0</v>
      </c>
      <c r="L684" s="328"/>
      <c r="M684" s="328"/>
      <c r="N684" s="328"/>
      <c r="O684" s="328"/>
      <c r="P684" s="331"/>
      <c r="Q684" s="331"/>
      <c r="R684" s="332"/>
      <c r="S684" s="333"/>
      <c r="T684" s="332"/>
      <c r="U684" s="333"/>
      <c r="V684" s="332"/>
      <c r="W684" s="333"/>
      <c r="X684" s="332"/>
      <c r="Y684" s="333"/>
      <c r="Z684" s="309">
        <f t="shared" si="244"/>
        <v>0</v>
      </c>
      <c r="AA684" s="310">
        <f t="shared" si="245"/>
        <v>0</v>
      </c>
      <c r="AB684" s="334"/>
      <c r="AC684" s="311">
        <f t="shared" si="238"/>
        <v>0</v>
      </c>
      <c r="AD684" s="312">
        <f t="shared" si="246"/>
        <v>0</v>
      </c>
      <c r="AE684" s="335"/>
      <c r="AF684" s="312">
        <f t="shared" si="247"/>
        <v>0</v>
      </c>
      <c r="AG684" s="326"/>
      <c r="AH684" s="313">
        <f t="shared" si="248"/>
        <v>0</v>
      </c>
      <c r="AI684" s="336"/>
      <c r="AJ684" s="313">
        <f t="shared" si="249"/>
        <v>0</v>
      </c>
      <c r="AK684" s="326"/>
      <c r="AL684" s="313">
        <f t="shared" si="250"/>
        <v>0</v>
      </c>
      <c r="AM684" s="345"/>
      <c r="AN684" s="313">
        <f t="shared" si="239"/>
        <v>0</v>
      </c>
      <c r="AO684" s="314">
        <f t="shared" si="251"/>
        <v>0</v>
      </c>
      <c r="AP684" s="315">
        <f>IF(OR(AND(B684="GRUP_A1",IF(IFERROR(MATCH(CONCATENATE("I",Tabel!$N$4),inst_performance,0),0)&gt;0,0,1)),B684="Grup_A5",B684="Grup_B1"),0,(AD684+AF684)*0.1)</f>
        <v>0</v>
      </c>
      <c r="AQ684" s="337"/>
      <c r="AR684" s="339"/>
      <c r="AS684" s="339"/>
      <c r="AT684" s="339"/>
      <c r="AU684" s="339"/>
      <c r="AV684" s="339"/>
      <c r="AW684" s="339"/>
      <c r="AX684" s="339"/>
      <c r="AY684" s="339"/>
      <c r="AZ684" s="339"/>
      <c r="BA684" s="339"/>
      <c r="BB684" s="339"/>
      <c r="BC684" s="339"/>
      <c r="BD684" s="339"/>
      <c r="BE684" s="339"/>
      <c r="BF684" s="339"/>
      <c r="BG684" s="315">
        <f t="shared" si="252"/>
        <v>0</v>
      </c>
      <c r="BH684" s="346">
        <f t="shared" si="253"/>
        <v>0</v>
      </c>
      <c r="BI684" s="315">
        <f t="shared" si="254"/>
        <v>0</v>
      </c>
      <c r="BJ684" s="341"/>
      <c r="BK684" s="315">
        <f t="shared" si="255"/>
        <v>0</v>
      </c>
      <c r="BL684" s="315">
        <f t="shared" si="256"/>
        <v>0</v>
      </c>
      <c r="BM684" s="340"/>
      <c r="BN684" s="342"/>
      <c r="BO684" s="343"/>
      <c r="BP684" s="340"/>
      <c r="BQ684" s="344"/>
      <c r="BR684" s="315">
        <f t="shared" si="257"/>
        <v>0</v>
      </c>
      <c r="BS684" s="344"/>
      <c r="BT684" s="344"/>
      <c r="BU684" s="344"/>
      <c r="BV684" s="344"/>
      <c r="BW684" s="315">
        <f t="shared" si="258"/>
        <v>0</v>
      </c>
      <c r="BX684" s="322"/>
      <c r="BY684" s="316"/>
    </row>
    <row r="685" spans="1:77" x14ac:dyDescent="0.25">
      <c r="A685" s="326"/>
      <c r="B685" s="307" t="str">
        <f t="shared" si="240"/>
        <v/>
      </c>
      <c r="C685" s="327"/>
      <c r="D685" s="307" t="str">
        <f t="shared" si="241"/>
        <v/>
      </c>
      <c r="E685" s="328"/>
      <c r="F685" s="329"/>
      <c r="G685" s="330" t="s">
        <v>86</v>
      </c>
      <c r="H685" s="308">
        <f t="shared" si="242"/>
        <v>0</v>
      </c>
      <c r="I685" s="323"/>
      <c r="J685" s="323"/>
      <c r="K685" s="309">
        <f t="shared" si="243"/>
        <v>0</v>
      </c>
      <c r="L685" s="328"/>
      <c r="M685" s="328"/>
      <c r="N685" s="328"/>
      <c r="O685" s="328"/>
      <c r="P685" s="331"/>
      <c r="Q685" s="331"/>
      <c r="R685" s="332"/>
      <c r="S685" s="333"/>
      <c r="T685" s="332"/>
      <c r="U685" s="333"/>
      <c r="V685" s="332"/>
      <c r="W685" s="333"/>
      <c r="X685" s="332"/>
      <c r="Y685" s="333"/>
      <c r="Z685" s="309">
        <f t="shared" si="244"/>
        <v>0</v>
      </c>
      <c r="AA685" s="310">
        <f t="shared" si="245"/>
        <v>0</v>
      </c>
      <c r="AB685" s="334"/>
      <c r="AC685" s="311">
        <f t="shared" si="238"/>
        <v>0</v>
      </c>
      <c r="AD685" s="312">
        <f t="shared" si="246"/>
        <v>0</v>
      </c>
      <c r="AE685" s="335"/>
      <c r="AF685" s="312">
        <f t="shared" si="247"/>
        <v>0</v>
      </c>
      <c r="AG685" s="326"/>
      <c r="AH685" s="313">
        <f t="shared" si="248"/>
        <v>0</v>
      </c>
      <c r="AI685" s="336"/>
      <c r="AJ685" s="313">
        <f t="shared" si="249"/>
        <v>0</v>
      </c>
      <c r="AK685" s="326"/>
      <c r="AL685" s="313">
        <f t="shared" si="250"/>
        <v>0</v>
      </c>
      <c r="AM685" s="345"/>
      <c r="AN685" s="313">
        <f t="shared" si="239"/>
        <v>0</v>
      </c>
      <c r="AO685" s="314">
        <f t="shared" si="251"/>
        <v>0</v>
      </c>
      <c r="AP685" s="315">
        <f>IF(OR(AND(B685="GRUP_A1",IF(IFERROR(MATCH(CONCATENATE("I",Tabel!$N$4),inst_performance,0),0)&gt;0,0,1)),B685="Grup_A5",B685="Grup_B1"),0,(AD685+AF685)*0.1)</f>
        <v>0</v>
      </c>
      <c r="AQ685" s="337"/>
      <c r="AR685" s="339"/>
      <c r="AS685" s="339"/>
      <c r="AT685" s="339"/>
      <c r="AU685" s="339"/>
      <c r="AV685" s="339"/>
      <c r="AW685" s="339"/>
      <c r="AX685" s="339"/>
      <c r="AY685" s="339"/>
      <c r="AZ685" s="339"/>
      <c r="BA685" s="339"/>
      <c r="BB685" s="339"/>
      <c r="BC685" s="339"/>
      <c r="BD685" s="339"/>
      <c r="BE685" s="339"/>
      <c r="BF685" s="339"/>
      <c r="BG685" s="315">
        <f t="shared" si="252"/>
        <v>0</v>
      </c>
      <c r="BH685" s="346">
        <f t="shared" si="253"/>
        <v>0</v>
      </c>
      <c r="BI685" s="315">
        <f t="shared" si="254"/>
        <v>0</v>
      </c>
      <c r="BJ685" s="341"/>
      <c r="BK685" s="315">
        <f t="shared" si="255"/>
        <v>0</v>
      </c>
      <c r="BL685" s="315">
        <f t="shared" si="256"/>
        <v>0</v>
      </c>
      <c r="BM685" s="340"/>
      <c r="BN685" s="342"/>
      <c r="BO685" s="343"/>
      <c r="BP685" s="340"/>
      <c r="BQ685" s="344"/>
      <c r="BR685" s="315">
        <f t="shared" si="257"/>
        <v>0</v>
      </c>
      <c r="BS685" s="344"/>
      <c r="BT685" s="344"/>
      <c r="BU685" s="344"/>
      <c r="BV685" s="344"/>
      <c r="BW685" s="315">
        <f t="shared" si="258"/>
        <v>0</v>
      </c>
      <c r="BX685" s="322"/>
      <c r="BY685" s="316"/>
    </row>
    <row r="686" spans="1:77" x14ac:dyDescent="0.25">
      <c r="A686" s="326"/>
      <c r="B686" s="307" t="str">
        <f t="shared" si="240"/>
        <v/>
      </c>
      <c r="C686" s="327"/>
      <c r="D686" s="307" t="str">
        <f t="shared" si="241"/>
        <v/>
      </c>
      <c r="E686" s="328"/>
      <c r="F686" s="329"/>
      <c r="G686" s="330" t="s">
        <v>86</v>
      </c>
      <c r="H686" s="308">
        <f t="shared" si="242"/>
        <v>0</v>
      </c>
      <c r="I686" s="323"/>
      <c r="J686" s="323"/>
      <c r="K686" s="309">
        <f t="shared" si="243"/>
        <v>0</v>
      </c>
      <c r="L686" s="328"/>
      <c r="M686" s="328"/>
      <c r="N686" s="328"/>
      <c r="O686" s="328"/>
      <c r="P686" s="331"/>
      <c r="Q686" s="331"/>
      <c r="R686" s="332"/>
      <c r="S686" s="333"/>
      <c r="T686" s="332"/>
      <c r="U686" s="333"/>
      <c r="V686" s="332"/>
      <c r="W686" s="333"/>
      <c r="X686" s="332"/>
      <c r="Y686" s="333"/>
      <c r="Z686" s="309">
        <f t="shared" si="244"/>
        <v>0</v>
      </c>
      <c r="AA686" s="310">
        <f t="shared" si="245"/>
        <v>0</v>
      </c>
      <c r="AB686" s="334"/>
      <c r="AC686" s="311">
        <f t="shared" si="238"/>
        <v>0</v>
      </c>
      <c r="AD686" s="312">
        <f t="shared" si="246"/>
        <v>0</v>
      </c>
      <c r="AE686" s="335"/>
      <c r="AF686" s="312">
        <f t="shared" si="247"/>
        <v>0</v>
      </c>
      <c r="AG686" s="326"/>
      <c r="AH686" s="313">
        <f t="shared" si="248"/>
        <v>0</v>
      </c>
      <c r="AI686" s="336"/>
      <c r="AJ686" s="313">
        <f t="shared" si="249"/>
        <v>0</v>
      </c>
      <c r="AK686" s="326"/>
      <c r="AL686" s="313">
        <f t="shared" si="250"/>
        <v>0</v>
      </c>
      <c r="AM686" s="345"/>
      <c r="AN686" s="313">
        <f t="shared" si="239"/>
        <v>0</v>
      </c>
      <c r="AO686" s="314">
        <f t="shared" si="251"/>
        <v>0</v>
      </c>
      <c r="AP686" s="315">
        <f>IF(OR(AND(B686="GRUP_A1",IF(IFERROR(MATCH(CONCATENATE("I",Tabel!$N$4),inst_performance,0),0)&gt;0,0,1)),B686="Grup_A5",B686="Grup_B1"),0,(AD686+AF686)*0.1)</f>
        <v>0</v>
      </c>
      <c r="AQ686" s="337"/>
      <c r="AR686" s="339"/>
      <c r="AS686" s="339"/>
      <c r="AT686" s="339"/>
      <c r="AU686" s="339"/>
      <c r="AV686" s="339"/>
      <c r="AW686" s="339"/>
      <c r="AX686" s="339"/>
      <c r="AY686" s="339"/>
      <c r="AZ686" s="339"/>
      <c r="BA686" s="339"/>
      <c r="BB686" s="339"/>
      <c r="BC686" s="339"/>
      <c r="BD686" s="339"/>
      <c r="BE686" s="339"/>
      <c r="BF686" s="339"/>
      <c r="BG686" s="315">
        <f t="shared" si="252"/>
        <v>0</v>
      </c>
      <c r="BH686" s="346">
        <f t="shared" si="253"/>
        <v>0</v>
      </c>
      <c r="BI686" s="315">
        <f t="shared" si="254"/>
        <v>0</v>
      </c>
      <c r="BJ686" s="341"/>
      <c r="BK686" s="315">
        <f t="shared" si="255"/>
        <v>0</v>
      </c>
      <c r="BL686" s="315">
        <f t="shared" si="256"/>
        <v>0</v>
      </c>
      <c r="BM686" s="340"/>
      <c r="BN686" s="342"/>
      <c r="BO686" s="343"/>
      <c r="BP686" s="340"/>
      <c r="BQ686" s="344"/>
      <c r="BR686" s="315">
        <f t="shared" si="257"/>
        <v>0</v>
      </c>
      <c r="BS686" s="344"/>
      <c r="BT686" s="344"/>
      <c r="BU686" s="344"/>
      <c r="BV686" s="344"/>
      <c r="BW686" s="315">
        <f t="shared" si="258"/>
        <v>0</v>
      </c>
      <c r="BX686" s="322"/>
      <c r="BY686" s="316"/>
    </row>
    <row r="687" spans="1:77" x14ac:dyDescent="0.25">
      <c r="A687" s="326"/>
      <c r="B687" s="307" t="str">
        <f t="shared" si="240"/>
        <v/>
      </c>
      <c r="C687" s="327"/>
      <c r="D687" s="307" t="str">
        <f t="shared" si="241"/>
        <v/>
      </c>
      <c r="E687" s="328"/>
      <c r="F687" s="329"/>
      <c r="G687" s="330" t="s">
        <v>86</v>
      </c>
      <c r="H687" s="308">
        <f t="shared" si="242"/>
        <v>0</v>
      </c>
      <c r="I687" s="323"/>
      <c r="J687" s="323"/>
      <c r="K687" s="309">
        <f t="shared" si="243"/>
        <v>0</v>
      </c>
      <c r="L687" s="328"/>
      <c r="M687" s="328"/>
      <c r="N687" s="328"/>
      <c r="O687" s="328"/>
      <c r="P687" s="331"/>
      <c r="Q687" s="331"/>
      <c r="R687" s="332"/>
      <c r="S687" s="333"/>
      <c r="T687" s="332"/>
      <c r="U687" s="333"/>
      <c r="V687" s="332"/>
      <c r="W687" s="333"/>
      <c r="X687" s="332"/>
      <c r="Y687" s="333"/>
      <c r="Z687" s="309">
        <f t="shared" si="244"/>
        <v>0</v>
      </c>
      <c r="AA687" s="310">
        <f t="shared" si="245"/>
        <v>0</v>
      </c>
      <c r="AB687" s="334"/>
      <c r="AC687" s="311">
        <f t="shared" si="238"/>
        <v>0</v>
      </c>
      <c r="AD687" s="312">
        <f t="shared" si="246"/>
        <v>0</v>
      </c>
      <c r="AE687" s="335"/>
      <c r="AF687" s="312">
        <f t="shared" si="247"/>
        <v>0</v>
      </c>
      <c r="AG687" s="326"/>
      <c r="AH687" s="313">
        <f t="shared" si="248"/>
        <v>0</v>
      </c>
      <c r="AI687" s="336"/>
      <c r="AJ687" s="313">
        <f t="shared" si="249"/>
        <v>0</v>
      </c>
      <c r="AK687" s="326"/>
      <c r="AL687" s="313">
        <f t="shared" si="250"/>
        <v>0</v>
      </c>
      <c r="AM687" s="345"/>
      <c r="AN687" s="313">
        <f t="shared" si="239"/>
        <v>0</v>
      </c>
      <c r="AO687" s="314">
        <f t="shared" si="251"/>
        <v>0</v>
      </c>
      <c r="AP687" s="315">
        <f>IF(OR(AND(B687="GRUP_A1",IF(IFERROR(MATCH(CONCATENATE("I",Tabel!$N$4),inst_performance,0),0)&gt;0,0,1)),B687="Grup_A5",B687="Grup_B1"),0,(AD687+AF687)*0.1)</f>
        <v>0</v>
      </c>
      <c r="AQ687" s="337"/>
      <c r="AR687" s="339"/>
      <c r="AS687" s="339"/>
      <c r="AT687" s="339"/>
      <c r="AU687" s="339"/>
      <c r="AV687" s="339"/>
      <c r="AW687" s="339"/>
      <c r="AX687" s="339"/>
      <c r="AY687" s="339"/>
      <c r="AZ687" s="339"/>
      <c r="BA687" s="339"/>
      <c r="BB687" s="339"/>
      <c r="BC687" s="339"/>
      <c r="BD687" s="339"/>
      <c r="BE687" s="339"/>
      <c r="BF687" s="339"/>
      <c r="BG687" s="315">
        <f t="shared" si="252"/>
        <v>0</v>
      </c>
      <c r="BH687" s="346">
        <f t="shared" si="253"/>
        <v>0</v>
      </c>
      <c r="BI687" s="315">
        <f t="shared" si="254"/>
        <v>0</v>
      </c>
      <c r="BJ687" s="341"/>
      <c r="BK687" s="315">
        <f t="shared" si="255"/>
        <v>0</v>
      </c>
      <c r="BL687" s="315">
        <f t="shared" si="256"/>
        <v>0</v>
      </c>
      <c r="BM687" s="340"/>
      <c r="BN687" s="342"/>
      <c r="BO687" s="343"/>
      <c r="BP687" s="340"/>
      <c r="BQ687" s="344"/>
      <c r="BR687" s="315">
        <f t="shared" si="257"/>
        <v>0</v>
      </c>
      <c r="BS687" s="344"/>
      <c r="BT687" s="344"/>
      <c r="BU687" s="344"/>
      <c r="BV687" s="344"/>
      <c r="BW687" s="315">
        <f t="shared" si="258"/>
        <v>0</v>
      </c>
      <c r="BX687" s="322"/>
      <c r="BY687" s="316"/>
    </row>
    <row r="688" spans="1:77" x14ac:dyDescent="0.25">
      <c r="A688" s="326"/>
      <c r="B688" s="307" t="str">
        <f t="shared" si="240"/>
        <v/>
      </c>
      <c r="C688" s="327"/>
      <c r="D688" s="307" t="str">
        <f t="shared" si="241"/>
        <v/>
      </c>
      <c r="E688" s="328"/>
      <c r="F688" s="329"/>
      <c r="G688" s="330" t="s">
        <v>86</v>
      </c>
      <c r="H688" s="308">
        <f t="shared" si="242"/>
        <v>0</v>
      </c>
      <c r="I688" s="323"/>
      <c r="J688" s="323"/>
      <c r="K688" s="309">
        <f t="shared" si="243"/>
        <v>0</v>
      </c>
      <c r="L688" s="328"/>
      <c r="M688" s="328"/>
      <c r="N688" s="328"/>
      <c r="O688" s="328"/>
      <c r="P688" s="331"/>
      <c r="Q688" s="331"/>
      <c r="R688" s="332"/>
      <c r="S688" s="333"/>
      <c r="T688" s="332"/>
      <c r="U688" s="333"/>
      <c r="V688" s="332"/>
      <c r="W688" s="333"/>
      <c r="X688" s="332"/>
      <c r="Y688" s="333"/>
      <c r="Z688" s="309">
        <f t="shared" si="244"/>
        <v>0</v>
      </c>
      <c r="AA688" s="310">
        <f t="shared" si="245"/>
        <v>0</v>
      </c>
      <c r="AB688" s="334"/>
      <c r="AC688" s="311">
        <f t="shared" si="238"/>
        <v>0</v>
      </c>
      <c r="AD688" s="312">
        <f t="shared" si="246"/>
        <v>0</v>
      </c>
      <c r="AE688" s="335"/>
      <c r="AF688" s="312">
        <f t="shared" si="247"/>
        <v>0</v>
      </c>
      <c r="AG688" s="326"/>
      <c r="AH688" s="313">
        <f t="shared" si="248"/>
        <v>0</v>
      </c>
      <c r="AI688" s="336"/>
      <c r="AJ688" s="313">
        <f t="shared" si="249"/>
        <v>0</v>
      </c>
      <c r="AK688" s="326"/>
      <c r="AL688" s="313">
        <f t="shared" si="250"/>
        <v>0</v>
      </c>
      <c r="AM688" s="345"/>
      <c r="AN688" s="313">
        <f t="shared" si="239"/>
        <v>0</v>
      </c>
      <c r="AO688" s="314">
        <f t="shared" si="251"/>
        <v>0</v>
      </c>
      <c r="AP688" s="315">
        <f>IF(OR(AND(B688="GRUP_A1",IF(IFERROR(MATCH(CONCATENATE("I",Tabel!$N$4),inst_performance,0),0)&gt;0,0,1)),B688="Grup_A5",B688="Grup_B1"),0,(AD688+AF688)*0.1)</f>
        <v>0</v>
      </c>
      <c r="AQ688" s="337"/>
      <c r="AR688" s="339"/>
      <c r="AS688" s="339"/>
      <c r="AT688" s="339"/>
      <c r="AU688" s="339"/>
      <c r="AV688" s="339"/>
      <c r="AW688" s="339"/>
      <c r="AX688" s="339"/>
      <c r="AY688" s="339"/>
      <c r="AZ688" s="339"/>
      <c r="BA688" s="339"/>
      <c r="BB688" s="339"/>
      <c r="BC688" s="339"/>
      <c r="BD688" s="339"/>
      <c r="BE688" s="339"/>
      <c r="BF688" s="339"/>
      <c r="BG688" s="315">
        <f t="shared" si="252"/>
        <v>0</v>
      </c>
      <c r="BH688" s="346">
        <f t="shared" si="253"/>
        <v>0</v>
      </c>
      <c r="BI688" s="315">
        <f t="shared" si="254"/>
        <v>0</v>
      </c>
      <c r="BJ688" s="341"/>
      <c r="BK688" s="315">
        <f t="shared" si="255"/>
        <v>0</v>
      </c>
      <c r="BL688" s="315">
        <f t="shared" si="256"/>
        <v>0</v>
      </c>
      <c r="BM688" s="340"/>
      <c r="BN688" s="342"/>
      <c r="BO688" s="343"/>
      <c r="BP688" s="340"/>
      <c r="BQ688" s="344"/>
      <c r="BR688" s="315">
        <f t="shared" si="257"/>
        <v>0</v>
      </c>
      <c r="BS688" s="344"/>
      <c r="BT688" s="344"/>
      <c r="BU688" s="344"/>
      <c r="BV688" s="344"/>
      <c r="BW688" s="315">
        <f t="shared" si="258"/>
        <v>0</v>
      </c>
      <c r="BX688" s="322"/>
      <c r="BY688" s="316"/>
    </row>
    <row r="689" spans="1:77" x14ac:dyDescent="0.25">
      <c r="A689" s="326"/>
      <c r="B689" s="307" t="str">
        <f t="shared" si="240"/>
        <v/>
      </c>
      <c r="C689" s="327"/>
      <c r="D689" s="307" t="str">
        <f t="shared" si="241"/>
        <v/>
      </c>
      <c r="E689" s="328"/>
      <c r="F689" s="329"/>
      <c r="G689" s="330" t="s">
        <v>86</v>
      </c>
      <c r="H689" s="308">
        <f t="shared" si="242"/>
        <v>0</v>
      </c>
      <c r="I689" s="323"/>
      <c r="J689" s="323"/>
      <c r="K689" s="309">
        <f t="shared" si="243"/>
        <v>0</v>
      </c>
      <c r="L689" s="328"/>
      <c r="M689" s="328"/>
      <c r="N689" s="328"/>
      <c r="O689" s="328"/>
      <c r="P689" s="331"/>
      <c r="Q689" s="331"/>
      <c r="R689" s="332"/>
      <c r="S689" s="333"/>
      <c r="T689" s="332"/>
      <c r="U689" s="333"/>
      <c r="V689" s="332"/>
      <c r="W689" s="333"/>
      <c r="X689" s="332"/>
      <c r="Y689" s="333"/>
      <c r="Z689" s="309">
        <f t="shared" si="244"/>
        <v>0</v>
      </c>
      <c r="AA689" s="310">
        <f t="shared" si="245"/>
        <v>0</v>
      </c>
      <c r="AB689" s="334"/>
      <c r="AC689" s="311">
        <f t="shared" si="238"/>
        <v>0</v>
      </c>
      <c r="AD689" s="312">
        <f t="shared" si="246"/>
        <v>0</v>
      </c>
      <c r="AE689" s="335"/>
      <c r="AF689" s="312">
        <f t="shared" si="247"/>
        <v>0</v>
      </c>
      <c r="AG689" s="326"/>
      <c r="AH689" s="313">
        <f t="shared" si="248"/>
        <v>0</v>
      </c>
      <c r="AI689" s="336"/>
      <c r="AJ689" s="313">
        <f t="shared" si="249"/>
        <v>0</v>
      </c>
      <c r="AK689" s="326"/>
      <c r="AL689" s="313">
        <f t="shared" si="250"/>
        <v>0</v>
      </c>
      <c r="AM689" s="345"/>
      <c r="AN689" s="313">
        <f t="shared" si="239"/>
        <v>0</v>
      </c>
      <c r="AO689" s="314">
        <f t="shared" si="251"/>
        <v>0</v>
      </c>
      <c r="AP689" s="315">
        <f>IF(OR(AND(B689="GRUP_A1",IF(IFERROR(MATCH(CONCATENATE("I",Tabel!$N$4),inst_performance,0),0)&gt;0,0,1)),B689="Grup_A5",B689="Grup_B1"),0,(AD689+AF689)*0.1)</f>
        <v>0</v>
      </c>
      <c r="AQ689" s="337"/>
      <c r="AR689" s="339"/>
      <c r="AS689" s="339"/>
      <c r="AT689" s="339"/>
      <c r="AU689" s="339"/>
      <c r="AV689" s="339"/>
      <c r="AW689" s="339"/>
      <c r="AX689" s="339"/>
      <c r="AY689" s="339"/>
      <c r="AZ689" s="339"/>
      <c r="BA689" s="339"/>
      <c r="BB689" s="339"/>
      <c r="BC689" s="339"/>
      <c r="BD689" s="339"/>
      <c r="BE689" s="339"/>
      <c r="BF689" s="339"/>
      <c r="BG689" s="315">
        <f t="shared" si="252"/>
        <v>0</v>
      </c>
      <c r="BH689" s="346">
        <f t="shared" si="253"/>
        <v>0</v>
      </c>
      <c r="BI689" s="315">
        <f t="shared" si="254"/>
        <v>0</v>
      </c>
      <c r="BJ689" s="341"/>
      <c r="BK689" s="315">
        <f t="shared" si="255"/>
        <v>0</v>
      </c>
      <c r="BL689" s="315">
        <f t="shared" si="256"/>
        <v>0</v>
      </c>
      <c r="BM689" s="340"/>
      <c r="BN689" s="342"/>
      <c r="BO689" s="343"/>
      <c r="BP689" s="340"/>
      <c r="BQ689" s="344"/>
      <c r="BR689" s="315">
        <f t="shared" si="257"/>
        <v>0</v>
      </c>
      <c r="BS689" s="344"/>
      <c r="BT689" s="344"/>
      <c r="BU689" s="344"/>
      <c r="BV689" s="344"/>
      <c r="BW689" s="315">
        <f t="shared" si="258"/>
        <v>0</v>
      </c>
      <c r="BX689" s="322"/>
      <c r="BY689" s="316"/>
    </row>
    <row r="690" spans="1:77" x14ac:dyDescent="0.25">
      <c r="A690" s="326"/>
      <c r="B690" s="307" t="str">
        <f t="shared" si="240"/>
        <v/>
      </c>
      <c r="C690" s="327"/>
      <c r="D690" s="307" t="str">
        <f t="shared" si="241"/>
        <v/>
      </c>
      <c r="E690" s="328"/>
      <c r="F690" s="329"/>
      <c r="G690" s="330" t="s">
        <v>86</v>
      </c>
      <c r="H690" s="308">
        <f t="shared" si="242"/>
        <v>0</v>
      </c>
      <c r="I690" s="323"/>
      <c r="J690" s="323"/>
      <c r="K690" s="309">
        <f t="shared" si="243"/>
        <v>0</v>
      </c>
      <c r="L690" s="328"/>
      <c r="M690" s="328"/>
      <c r="N690" s="328"/>
      <c r="O690" s="328"/>
      <c r="P690" s="331"/>
      <c r="Q690" s="331"/>
      <c r="R690" s="332"/>
      <c r="S690" s="333"/>
      <c r="T690" s="332"/>
      <c r="U690" s="333"/>
      <c r="V690" s="332"/>
      <c r="W690" s="333"/>
      <c r="X690" s="332"/>
      <c r="Y690" s="333"/>
      <c r="Z690" s="309">
        <f t="shared" si="244"/>
        <v>0</v>
      </c>
      <c r="AA690" s="310">
        <f t="shared" si="245"/>
        <v>0</v>
      </c>
      <c r="AB690" s="334"/>
      <c r="AC690" s="311">
        <f t="shared" si="238"/>
        <v>0</v>
      </c>
      <c r="AD690" s="312">
        <f t="shared" si="246"/>
        <v>0</v>
      </c>
      <c r="AE690" s="335"/>
      <c r="AF690" s="312">
        <f t="shared" si="247"/>
        <v>0</v>
      </c>
      <c r="AG690" s="326"/>
      <c r="AH690" s="313">
        <f t="shared" si="248"/>
        <v>0</v>
      </c>
      <c r="AI690" s="336"/>
      <c r="AJ690" s="313">
        <f t="shared" si="249"/>
        <v>0</v>
      </c>
      <c r="AK690" s="326"/>
      <c r="AL690" s="313">
        <f t="shared" si="250"/>
        <v>0</v>
      </c>
      <c r="AM690" s="345"/>
      <c r="AN690" s="313">
        <f t="shared" si="239"/>
        <v>0</v>
      </c>
      <c r="AO690" s="314">
        <f t="shared" si="251"/>
        <v>0</v>
      </c>
      <c r="AP690" s="315">
        <f>IF(OR(AND(B690="GRUP_A1",IF(IFERROR(MATCH(CONCATENATE("I",Tabel!$N$4),inst_performance,0),0)&gt;0,0,1)),B690="Grup_A5",B690="Grup_B1"),0,(AD690+AF690)*0.1)</f>
        <v>0</v>
      </c>
      <c r="AQ690" s="337"/>
      <c r="AR690" s="339"/>
      <c r="AS690" s="339"/>
      <c r="AT690" s="339"/>
      <c r="AU690" s="339"/>
      <c r="AV690" s="339"/>
      <c r="AW690" s="339"/>
      <c r="AX690" s="339"/>
      <c r="AY690" s="339"/>
      <c r="AZ690" s="339"/>
      <c r="BA690" s="339"/>
      <c r="BB690" s="339"/>
      <c r="BC690" s="339"/>
      <c r="BD690" s="339"/>
      <c r="BE690" s="339"/>
      <c r="BF690" s="339"/>
      <c r="BG690" s="315">
        <f t="shared" si="252"/>
        <v>0</v>
      </c>
      <c r="BH690" s="346">
        <f t="shared" si="253"/>
        <v>0</v>
      </c>
      <c r="BI690" s="315">
        <f t="shared" si="254"/>
        <v>0</v>
      </c>
      <c r="BJ690" s="341"/>
      <c r="BK690" s="315">
        <f t="shared" si="255"/>
        <v>0</v>
      </c>
      <c r="BL690" s="315">
        <f t="shared" si="256"/>
        <v>0</v>
      </c>
      <c r="BM690" s="340"/>
      <c r="BN690" s="342"/>
      <c r="BO690" s="343"/>
      <c r="BP690" s="340"/>
      <c r="BQ690" s="344"/>
      <c r="BR690" s="315">
        <f t="shared" si="257"/>
        <v>0</v>
      </c>
      <c r="BS690" s="344"/>
      <c r="BT690" s="344"/>
      <c r="BU690" s="344"/>
      <c r="BV690" s="344"/>
      <c r="BW690" s="315">
        <f t="shared" si="258"/>
        <v>0</v>
      </c>
      <c r="BX690" s="322"/>
      <c r="BY690" s="316"/>
    </row>
    <row r="691" spans="1:77" x14ac:dyDescent="0.25">
      <c r="A691" s="326"/>
      <c r="B691" s="307" t="str">
        <f t="shared" si="240"/>
        <v/>
      </c>
      <c r="C691" s="327"/>
      <c r="D691" s="307" t="str">
        <f t="shared" si="241"/>
        <v/>
      </c>
      <c r="E691" s="328"/>
      <c r="F691" s="329"/>
      <c r="G691" s="330" t="s">
        <v>86</v>
      </c>
      <c r="H691" s="308">
        <f t="shared" si="242"/>
        <v>0</v>
      </c>
      <c r="I691" s="323"/>
      <c r="J691" s="323"/>
      <c r="K691" s="309">
        <f t="shared" si="243"/>
        <v>0</v>
      </c>
      <c r="L691" s="328"/>
      <c r="M691" s="328"/>
      <c r="N691" s="328"/>
      <c r="O691" s="328"/>
      <c r="P691" s="331"/>
      <c r="Q691" s="331"/>
      <c r="R691" s="332"/>
      <c r="S691" s="333"/>
      <c r="T691" s="332"/>
      <c r="U691" s="333"/>
      <c r="V691" s="332"/>
      <c r="W691" s="333"/>
      <c r="X691" s="332"/>
      <c r="Y691" s="333"/>
      <c r="Z691" s="309">
        <f t="shared" si="244"/>
        <v>0</v>
      </c>
      <c r="AA691" s="310">
        <f t="shared" si="245"/>
        <v>0</v>
      </c>
      <c r="AB691" s="334"/>
      <c r="AC691" s="311">
        <f t="shared" si="238"/>
        <v>0</v>
      </c>
      <c r="AD691" s="312">
        <f t="shared" si="246"/>
        <v>0</v>
      </c>
      <c r="AE691" s="335"/>
      <c r="AF691" s="312">
        <f t="shared" si="247"/>
        <v>0</v>
      </c>
      <c r="AG691" s="326"/>
      <c r="AH691" s="313">
        <f t="shared" si="248"/>
        <v>0</v>
      </c>
      <c r="AI691" s="336"/>
      <c r="AJ691" s="313">
        <f t="shared" si="249"/>
        <v>0</v>
      </c>
      <c r="AK691" s="326"/>
      <c r="AL691" s="313">
        <f t="shared" si="250"/>
        <v>0</v>
      </c>
      <c r="AM691" s="345"/>
      <c r="AN691" s="313">
        <f t="shared" si="239"/>
        <v>0</v>
      </c>
      <c r="AO691" s="314">
        <f t="shared" si="251"/>
        <v>0</v>
      </c>
      <c r="AP691" s="315">
        <f>IF(OR(AND(B691="GRUP_A1",IF(IFERROR(MATCH(CONCATENATE("I",Tabel!$N$4),inst_performance,0),0)&gt;0,0,1)),B691="Grup_A5",B691="Grup_B1"),0,(AD691+AF691)*0.1)</f>
        <v>0</v>
      </c>
      <c r="AQ691" s="337"/>
      <c r="AR691" s="339"/>
      <c r="AS691" s="339"/>
      <c r="AT691" s="339"/>
      <c r="AU691" s="339"/>
      <c r="AV691" s="339"/>
      <c r="AW691" s="339"/>
      <c r="AX691" s="339"/>
      <c r="AY691" s="339"/>
      <c r="AZ691" s="339"/>
      <c r="BA691" s="339"/>
      <c r="BB691" s="339"/>
      <c r="BC691" s="339"/>
      <c r="BD691" s="339"/>
      <c r="BE691" s="339"/>
      <c r="BF691" s="339"/>
      <c r="BG691" s="315">
        <f t="shared" si="252"/>
        <v>0</v>
      </c>
      <c r="BH691" s="346">
        <f t="shared" si="253"/>
        <v>0</v>
      </c>
      <c r="BI691" s="315">
        <f t="shared" si="254"/>
        <v>0</v>
      </c>
      <c r="BJ691" s="341"/>
      <c r="BK691" s="315">
        <f t="shared" si="255"/>
        <v>0</v>
      </c>
      <c r="BL691" s="315">
        <f t="shared" si="256"/>
        <v>0</v>
      </c>
      <c r="BM691" s="340"/>
      <c r="BN691" s="342"/>
      <c r="BO691" s="343"/>
      <c r="BP691" s="340"/>
      <c r="BQ691" s="344"/>
      <c r="BR691" s="315">
        <f t="shared" si="257"/>
        <v>0</v>
      </c>
      <c r="BS691" s="344"/>
      <c r="BT691" s="344"/>
      <c r="BU691" s="344"/>
      <c r="BV691" s="344"/>
      <c r="BW691" s="315">
        <f t="shared" si="258"/>
        <v>0</v>
      </c>
      <c r="BX691" s="322"/>
      <c r="BY691" s="316"/>
    </row>
    <row r="692" spans="1:77" x14ac:dyDescent="0.25">
      <c r="A692" s="326"/>
      <c r="B692" s="307" t="str">
        <f t="shared" si="240"/>
        <v/>
      </c>
      <c r="C692" s="327"/>
      <c r="D692" s="307" t="str">
        <f t="shared" si="241"/>
        <v/>
      </c>
      <c r="E692" s="328"/>
      <c r="F692" s="329"/>
      <c r="G692" s="330" t="s">
        <v>86</v>
      </c>
      <c r="H692" s="308">
        <f t="shared" si="242"/>
        <v>0</v>
      </c>
      <c r="I692" s="323"/>
      <c r="J692" s="323"/>
      <c r="K692" s="309">
        <f t="shared" si="243"/>
        <v>0</v>
      </c>
      <c r="L692" s="328"/>
      <c r="M692" s="328"/>
      <c r="N692" s="328"/>
      <c r="O692" s="328"/>
      <c r="P692" s="331"/>
      <c r="Q692" s="331"/>
      <c r="R692" s="332"/>
      <c r="S692" s="333"/>
      <c r="T692" s="332"/>
      <c r="U692" s="333"/>
      <c r="V692" s="332"/>
      <c r="W692" s="333"/>
      <c r="X692" s="332"/>
      <c r="Y692" s="333"/>
      <c r="Z692" s="309">
        <f t="shared" si="244"/>
        <v>0</v>
      </c>
      <c r="AA692" s="310">
        <f t="shared" si="245"/>
        <v>0</v>
      </c>
      <c r="AB692" s="334"/>
      <c r="AC692" s="311">
        <f t="shared" si="238"/>
        <v>0</v>
      </c>
      <c r="AD692" s="312">
        <f t="shared" si="246"/>
        <v>0</v>
      </c>
      <c r="AE692" s="335"/>
      <c r="AF692" s="312">
        <f t="shared" si="247"/>
        <v>0</v>
      </c>
      <c r="AG692" s="326"/>
      <c r="AH692" s="313">
        <f t="shared" si="248"/>
        <v>0</v>
      </c>
      <c r="AI692" s="336"/>
      <c r="AJ692" s="313">
        <f t="shared" si="249"/>
        <v>0</v>
      </c>
      <c r="AK692" s="326"/>
      <c r="AL692" s="313">
        <f t="shared" si="250"/>
        <v>0</v>
      </c>
      <c r="AM692" s="345"/>
      <c r="AN692" s="313">
        <f t="shared" si="239"/>
        <v>0</v>
      </c>
      <c r="AO692" s="314">
        <f t="shared" si="251"/>
        <v>0</v>
      </c>
      <c r="AP692" s="315">
        <f>IF(OR(AND(B692="GRUP_A1",IF(IFERROR(MATCH(CONCATENATE("I",Tabel!$N$4),inst_performance,0),0)&gt;0,0,1)),B692="Grup_A5",B692="Grup_B1"),0,(AD692+AF692)*0.1)</f>
        <v>0</v>
      </c>
      <c r="AQ692" s="337"/>
      <c r="AR692" s="339"/>
      <c r="AS692" s="339"/>
      <c r="AT692" s="339"/>
      <c r="AU692" s="339"/>
      <c r="AV692" s="339"/>
      <c r="AW692" s="339"/>
      <c r="AX692" s="339"/>
      <c r="AY692" s="339"/>
      <c r="AZ692" s="339"/>
      <c r="BA692" s="339"/>
      <c r="BB692" s="339"/>
      <c r="BC692" s="339"/>
      <c r="BD692" s="339"/>
      <c r="BE692" s="339"/>
      <c r="BF692" s="339"/>
      <c r="BG692" s="315">
        <f t="shared" si="252"/>
        <v>0</v>
      </c>
      <c r="BH692" s="346">
        <f t="shared" si="253"/>
        <v>0</v>
      </c>
      <c r="BI692" s="315">
        <f t="shared" si="254"/>
        <v>0</v>
      </c>
      <c r="BJ692" s="341"/>
      <c r="BK692" s="315">
        <f t="shared" si="255"/>
        <v>0</v>
      </c>
      <c r="BL692" s="315">
        <f t="shared" si="256"/>
        <v>0</v>
      </c>
      <c r="BM692" s="340"/>
      <c r="BN692" s="342"/>
      <c r="BO692" s="343"/>
      <c r="BP692" s="340"/>
      <c r="BQ692" s="344"/>
      <c r="BR692" s="315">
        <f t="shared" si="257"/>
        <v>0</v>
      </c>
      <c r="BS692" s="344"/>
      <c r="BT692" s="344"/>
      <c r="BU692" s="344"/>
      <c r="BV692" s="344"/>
      <c r="BW692" s="315">
        <f t="shared" si="258"/>
        <v>0</v>
      </c>
      <c r="BX692" s="322"/>
      <c r="BY692" s="316"/>
    </row>
    <row r="693" spans="1:77" x14ac:dyDescent="0.25">
      <c r="A693" s="326"/>
      <c r="B693" s="307" t="str">
        <f t="shared" si="240"/>
        <v/>
      </c>
      <c r="C693" s="327"/>
      <c r="D693" s="307" t="str">
        <f t="shared" si="241"/>
        <v/>
      </c>
      <c r="E693" s="328"/>
      <c r="F693" s="329"/>
      <c r="G693" s="330" t="s">
        <v>86</v>
      </c>
      <c r="H693" s="308">
        <f t="shared" si="242"/>
        <v>0</v>
      </c>
      <c r="I693" s="323"/>
      <c r="J693" s="323"/>
      <c r="K693" s="309">
        <f t="shared" si="243"/>
        <v>0</v>
      </c>
      <c r="L693" s="328"/>
      <c r="M693" s="328"/>
      <c r="N693" s="328"/>
      <c r="O693" s="328"/>
      <c r="P693" s="331"/>
      <c r="Q693" s="331"/>
      <c r="R693" s="332"/>
      <c r="S693" s="333"/>
      <c r="T693" s="332"/>
      <c r="U693" s="333"/>
      <c r="V693" s="332"/>
      <c r="W693" s="333"/>
      <c r="X693" s="332"/>
      <c r="Y693" s="333"/>
      <c r="Z693" s="309">
        <f t="shared" si="244"/>
        <v>0</v>
      </c>
      <c r="AA693" s="310">
        <f t="shared" si="245"/>
        <v>0</v>
      </c>
      <c r="AB693" s="334"/>
      <c r="AC693" s="311">
        <f t="shared" si="238"/>
        <v>0</v>
      </c>
      <c r="AD693" s="312">
        <f t="shared" si="246"/>
        <v>0</v>
      </c>
      <c r="AE693" s="335"/>
      <c r="AF693" s="312">
        <f t="shared" si="247"/>
        <v>0</v>
      </c>
      <c r="AG693" s="326"/>
      <c r="AH693" s="313">
        <f t="shared" si="248"/>
        <v>0</v>
      </c>
      <c r="AI693" s="336"/>
      <c r="AJ693" s="313">
        <f t="shared" si="249"/>
        <v>0</v>
      </c>
      <c r="AK693" s="326"/>
      <c r="AL693" s="313">
        <f t="shared" si="250"/>
        <v>0</v>
      </c>
      <c r="AM693" s="345"/>
      <c r="AN693" s="313">
        <f t="shared" si="239"/>
        <v>0</v>
      </c>
      <c r="AO693" s="314">
        <f t="shared" si="251"/>
        <v>0</v>
      </c>
      <c r="AP693" s="315">
        <f>IF(OR(AND(B693="GRUP_A1",IF(IFERROR(MATCH(CONCATENATE("I",Tabel!$N$4),inst_performance,0),0)&gt;0,0,1)),B693="Grup_A5",B693="Grup_B1"),0,(AD693+AF693)*0.1)</f>
        <v>0</v>
      </c>
      <c r="AQ693" s="337"/>
      <c r="AR693" s="339"/>
      <c r="AS693" s="339"/>
      <c r="AT693" s="339"/>
      <c r="AU693" s="339"/>
      <c r="AV693" s="339"/>
      <c r="AW693" s="339"/>
      <c r="AX693" s="339"/>
      <c r="AY693" s="339"/>
      <c r="AZ693" s="339"/>
      <c r="BA693" s="339"/>
      <c r="BB693" s="339"/>
      <c r="BC693" s="339"/>
      <c r="BD693" s="339"/>
      <c r="BE693" s="339"/>
      <c r="BF693" s="339"/>
      <c r="BG693" s="315">
        <f t="shared" si="252"/>
        <v>0</v>
      </c>
      <c r="BH693" s="346">
        <f t="shared" si="253"/>
        <v>0</v>
      </c>
      <c r="BI693" s="315">
        <f t="shared" si="254"/>
        <v>0</v>
      </c>
      <c r="BJ693" s="341"/>
      <c r="BK693" s="315">
        <f t="shared" si="255"/>
        <v>0</v>
      </c>
      <c r="BL693" s="315">
        <f t="shared" si="256"/>
        <v>0</v>
      </c>
      <c r="BM693" s="340"/>
      <c r="BN693" s="342"/>
      <c r="BO693" s="343"/>
      <c r="BP693" s="340"/>
      <c r="BQ693" s="344"/>
      <c r="BR693" s="315">
        <f t="shared" si="257"/>
        <v>0</v>
      </c>
      <c r="BS693" s="344"/>
      <c r="BT693" s="344"/>
      <c r="BU693" s="344"/>
      <c r="BV693" s="344"/>
      <c r="BW693" s="315">
        <f t="shared" si="258"/>
        <v>0</v>
      </c>
      <c r="BX693" s="322"/>
      <c r="BY693" s="316"/>
    </row>
    <row r="694" spans="1:77" x14ac:dyDescent="0.25">
      <c r="A694" s="326"/>
      <c r="B694" s="307" t="str">
        <f t="shared" si="240"/>
        <v/>
      </c>
      <c r="C694" s="327"/>
      <c r="D694" s="307" t="str">
        <f t="shared" si="241"/>
        <v/>
      </c>
      <c r="E694" s="328"/>
      <c r="F694" s="329"/>
      <c r="G694" s="330" t="s">
        <v>86</v>
      </c>
      <c r="H694" s="308">
        <f t="shared" si="242"/>
        <v>0</v>
      </c>
      <c r="I694" s="323"/>
      <c r="J694" s="323"/>
      <c r="K694" s="309">
        <f t="shared" si="243"/>
        <v>0</v>
      </c>
      <c r="L694" s="328"/>
      <c r="M694" s="328"/>
      <c r="N694" s="328"/>
      <c r="O694" s="328"/>
      <c r="P694" s="331"/>
      <c r="Q694" s="331"/>
      <c r="R694" s="332"/>
      <c r="S694" s="333"/>
      <c r="T694" s="332"/>
      <c r="U694" s="333"/>
      <c r="V694" s="332"/>
      <c r="W694" s="333"/>
      <c r="X694" s="332"/>
      <c r="Y694" s="333"/>
      <c r="Z694" s="309">
        <f t="shared" si="244"/>
        <v>0</v>
      </c>
      <c r="AA694" s="310">
        <f t="shared" si="245"/>
        <v>0</v>
      </c>
      <c r="AB694" s="334"/>
      <c r="AC694" s="311">
        <f t="shared" si="238"/>
        <v>0</v>
      </c>
      <c r="AD694" s="312">
        <f t="shared" si="246"/>
        <v>0</v>
      </c>
      <c r="AE694" s="335"/>
      <c r="AF694" s="312">
        <f t="shared" si="247"/>
        <v>0</v>
      </c>
      <c r="AG694" s="326"/>
      <c r="AH694" s="313">
        <f t="shared" si="248"/>
        <v>0</v>
      </c>
      <c r="AI694" s="336"/>
      <c r="AJ694" s="313">
        <f t="shared" si="249"/>
        <v>0</v>
      </c>
      <c r="AK694" s="326"/>
      <c r="AL694" s="313">
        <f t="shared" si="250"/>
        <v>0</v>
      </c>
      <c r="AM694" s="345"/>
      <c r="AN694" s="313">
        <f t="shared" si="239"/>
        <v>0</v>
      </c>
      <c r="AO694" s="314">
        <f t="shared" si="251"/>
        <v>0</v>
      </c>
      <c r="AP694" s="315">
        <f>IF(OR(AND(B694="GRUP_A1",IF(IFERROR(MATCH(CONCATENATE("I",Tabel!$N$4),inst_performance,0),0)&gt;0,0,1)),B694="Grup_A5",B694="Grup_B1"),0,(AD694+AF694)*0.1)</f>
        <v>0</v>
      </c>
      <c r="AQ694" s="337"/>
      <c r="AR694" s="339"/>
      <c r="AS694" s="339"/>
      <c r="AT694" s="339"/>
      <c r="AU694" s="339"/>
      <c r="AV694" s="339"/>
      <c r="AW694" s="339"/>
      <c r="AX694" s="339"/>
      <c r="AY694" s="339"/>
      <c r="AZ694" s="339"/>
      <c r="BA694" s="339"/>
      <c r="BB694" s="339"/>
      <c r="BC694" s="339"/>
      <c r="BD694" s="339"/>
      <c r="BE694" s="339"/>
      <c r="BF694" s="339"/>
      <c r="BG694" s="315">
        <f t="shared" si="252"/>
        <v>0</v>
      </c>
      <c r="BH694" s="346">
        <f t="shared" si="253"/>
        <v>0</v>
      </c>
      <c r="BI694" s="315">
        <f t="shared" si="254"/>
        <v>0</v>
      </c>
      <c r="BJ694" s="341"/>
      <c r="BK694" s="315">
        <f t="shared" si="255"/>
        <v>0</v>
      </c>
      <c r="BL694" s="315">
        <f t="shared" si="256"/>
        <v>0</v>
      </c>
      <c r="BM694" s="340"/>
      <c r="BN694" s="342"/>
      <c r="BO694" s="343"/>
      <c r="BP694" s="340"/>
      <c r="BQ694" s="344"/>
      <c r="BR694" s="315">
        <f t="shared" si="257"/>
        <v>0</v>
      </c>
      <c r="BS694" s="344"/>
      <c r="BT694" s="344"/>
      <c r="BU694" s="344"/>
      <c r="BV694" s="344"/>
      <c r="BW694" s="315">
        <f t="shared" si="258"/>
        <v>0</v>
      </c>
      <c r="BX694" s="322"/>
      <c r="BY694" s="316"/>
    </row>
    <row r="695" spans="1:77" x14ac:dyDescent="0.25">
      <c r="A695" s="326"/>
      <c r="B695" s="307" t="str">
        <f t="shared" si="240"/>
        <v/>
      </c>
      <c r="C695" s="327"/>
      <c r="D695" s="307" t="str">
        <f t="shared" si="241"/>
        <v/>
      </c>
      <c r="E695" s="328"/>
      <c r="F695" s="329"/>
      <c r="G695" s="330" t="s">
        <v>86</v>
      </c>
      <c r="H695" s="308">
        <f t="shared" si="242"/>
        <v>0</v>
      </c>
      <c r="I695" s="323"/>
      <c r="J695" s="323"/>
      <c r="K695" s="309">
        <f t="shared" si="243"/>
        <v>0</v>
      </c>
      <c r="L695" s="328"/>
      <c r="M695" s="328"/>
      <c r="N695" s="328"/>
      <c r="O695" s="328"/>
      <c r="P695" s="331"/>
      <c r="Q695" s="331"/>
      <c r="R695" s="332"/>
      <c r="S695" s="333"/>
      <c r="T695" s="332"/>
      <c r="U695" s="333"/>
      <c r="V695" s="332"/>
      <c r="W695" s="333"/>
      <c r="X695" s="332"/>
      <c r="Y695" s="333"/>
      <c r="Z695" s="309">
        <f t="shared" si="244"/>
        <v>0</v>
      </c>
      <c r="AA695" s="310">
        <f t="shared" si="245"/>
        <v>0</v>
      </c>
      <c r="AB695" s="334"/>
      <c r="AC695" s="311">
        <f t="shared" si="238"/>
        <v>0</v>
      </c>
      <c r="AD695" s="312">
        <f t="shared" si="246"/>
        <v>0</v>
      </c>
      <c r="AE695" s="335"/>
      <c r="AF695" s="312">
        <f t="shared" si="247"/>
        <v>0</v>
      </c>
      <c r="AG695" s="326"/>
      <c r="AH695" s="313">
        <f t="shared" si="248"/>
        <v>0</v>
      </c>
      <c r="AI695" s="336"/>
      <c r="AJ695" s="313">
        <f t="shared" si="249"/>
        <v>0</v>
      </c>
      <c r="AK695" s="326"/>
      <c r="AL695" s="313">
        <f t="shared" si="250"/>
        <v>0</v>
      </c>
      <c r="AM695" s="345"/>
      <c r="AN695" s="313">
        <f t="shared" si="239"/>
        <v>0</v>
      </c>
      <c r="AO695" s="314">
        <f t="shared" si="251"/>
        <v>0</v>
      </c>
      <c r="AP695" s="315">
        <f>IF(OR(AND(B695="GRUP_A1",IF(IFERROR(MATCH(CONCATENATE("I",Tabel!$N$4),inst_performance,0),0)&gt;0,0,1)),B695="Grup_A5",B695="Grup_B1"),0,(AD695+AF695)*0.1)</f>
        <v>0</v>
      </c>
      <c r="AQ695" s="337"/>
      <c r="AR695" s="339"/>
      <c r="AS695" s="339"/>
      <c r="AT695" s="339"/>
      <c r="AU695" s="339"/>
      <c r="AV695" s="339"/>
      <c r="AW695" s="339"/>
      <c r="AX695" s="339"/>
      <c r="AY695" s="339"/>
      <c r="AZ695" s="339"/>
      <c r="BA695" s="339"/>
      <c r="BB695" s="339"/>
      <c r="BC695" s="339"/>
      <c r="BD695" s="339"/>
      <c r="BE695" s="339"/>
      <c r="BF695" s="339"/>
      <c r="BG695" s="315">
        <f t="shared" si="252"/>
        <v>0</v>
      </c>
      <c r="BH695" s="346">
        <f t="shared" si="253"/>
        <v>0</v>
      </c>
      <c r="BI695" s="315">
        <f t="shared" si="254"/>
        <v>0</v>
      </c>
      <c r="BJ695" s="341"/>
      <c r="BK695" s="315">
        <f t="shared" si="255"/>
        <v>0</v>
      </c>
      <c r="BL695" s="315">
        <f t="shared" si="256"/>
        <v>0</v>
      </c>
      <c r="BM695" s="340"/>
      <c r="BN695" s="342"/>
      <c r="BO695" s="343"/>
      <c r="BP695" s="340"/>
      <c r="BQ695" s="344"/>
      <c r="BR695" s="315">
        <f t="shared" si="257"/>
        <v>0</v>
      </c>
      <c r="BS695" s="344"/>
      <c r="BT695" s="344"/>
      <c r="BU695" s="344"/>
      <c r="BV695" s="344"/>
      <c r="BW695" s="315">
        <f t="shared" si="258"/>
        <v>0</v>
      </c>
      <c r="BX695" s="322"/>
      <c r="BY695" s="316"/>
    </row>
    <row r="696" spans="1:77" x14ac:dyDescent="0.25">
      <c r="A696" s="326"/>
      <c r="B696" s="307" t="str">
        <f t="shared" si="240"/>
        <v/>
      </c>
      <c r="C696" s="327"/>
      <c r="D696" s="307" t="str">
        <f t="shared" si="241"/>
        <v/>
      </c>
      <c r="E696" s="328"/>
      <c r="F696" s="329"/>
      <c r="G696" s="330" t="s">
        <v>86</v>
      </c>
      <c r="H696" s="308">
        <f t="shared" si="242"/>
        <v>0</v>
      </c>
      <c r="I696" s="323"/>
      <c r="J696" s="323"/>
      <c r="K696" s="309">
        <f t="shared" si="243"/>
        <v>0</v>
      </c>
      <c r="L696" s="328"/>
      <c r="M696" s="328"/>
      <c r="N696" s="328"/>
      <c r="O696" s="328"/>
      <c r="P696" s="331"/>
      <c r="Q696" s="331"/>
      <c r="R696" s="332"/>
      <c r="S696" s="333"/>
      <c r="T696" s="332"/>
      <c r="U696" s="333"/>
      <c r="V696" s="332"/>
      <c r="W696" s="333"/>
      <c r="X696" s="332"/>
      <c r="Y696" s="333"/>
      <c r="Z696" s="309">
        <f t="shared" si="244"/>
        <v>0</v>
      </c>
      <c r="AA696" s="310">
        <f t="shared" si="245"/>
        <v>0</v>
      </c>
      <c r="AB696" s="334"/>
      <c r="AC696" s="311">
        <f t="shared" si="238"/>
        <v>0</v>
      </c>
      <c r="AD696" s="312">
        <f t="shared" si="246"/>
        <v>0</v>
      </c>
      <c r="AE696" s="335"/>
      <c r="AF696" s="312">
        <f t="shared" si="247"/>
        <v>0</v>
      </c>
      <c r="AG696" s="326"/>
      <c r="AH696" s="313">
        <f t="shared" si="248"/>
        <v>0</v>
      </c>
      <c r="AI696" s="336"/>
      <c r="AJ696" s="313">
        <f t="shared" si="249"/>
        <v>0</v>
      </c>
      <c r="AK696" s="326"/>
      <c r="AL696" s="313">
        <f t="shared" si="250"/>
        <v>0</v>
      </c>
      <c r="AM696" s="345"/>
      <c r="AN696" s="313">
        <f t="shared" si="239"/>
        <v>0</v>
      </c>
      <c r="AO696" s="314">
        <f t="shared" si="251"/>
        <v>0</v>
      </c>
      <c r="AP696" s="315">
        <f>IF(OR(AND(B696="GRUP_A1",IF(IFERROR(MATCH(CONCATENATE("I",Tabel!$N$4),inst_performance,0),0)&gt;0,0,1)),B696="Grup_A5",B696="Grup_B1"),0,(AD696+AF696)*0.1)</f>
        <v>0</v>
      </c>
      <c r="AQ696" s="337"/>
      <c r="AR696" s="339"/>
      <c r="AS696" s="339"/>
      <c r="AT696" s="339"/>
      <c r="AU696" s="339"/>
      <c r="AV696" s="339"/>
      <c r="AW696" s="339"/>
      <c r="AX696" s="339"/>
      <c r="AY696" s="339"/>
      <c r="AZ696" s="339"/>
      <c r="BA696" s="339"/>
      <c r="BB696" s="339"/>
      <c r="BC696" s="339"/>
      <c r="BD696" s="339"/>
      <c r="BE696" s="339"/>
      <c r="BF696" s="339"/>
      <c r="BG696" s="315">
        <f t="shared" si="252"/>
        <v>0</v>
      </c>
      <c r="BH696" s="346">
        <f t="shared" si="253"/>
        <v>0</v>
      </c>
      <c r="BI696" s="315">
        <f t="shared" si="254"/>
        <v>0</v>
      </c>
      <c r="BJ696" s="341"/>
      <c r="BK696" s="315">
        <f t="shared" si="255"/>
        <v>0</v>
      </c>
      <c r="BL696" s="315">
        <f t="shared" si="256"/>
        <v>0</v>
      </c>
      <c r="BM696" s="340"/>
      <c r="BN696" s="342"/>
      <c r="BO696" s="343"/>
      <c r="BP696" s="340"/>
      <c r="BQ696" s="344"/>
      <c r="BR696" s="315">
        <f t="shared" si="257"/>
        <v>0</v>
      </c>
      <c r="BS696" s="344"/>
      <c r="BT696" s="344"/>
      <c r="BU696" s="344"/>
      <c r="BV696" s="344"/>
      <c r="BW696" s="315">
        <f t="shared" si="258"/>
        <v>0</v>
      </c>
      <c r="BX696" s="322"/>
      <c r="BY696" s="316"/>
    </row>
    <row r="697" spans="1:77" x14ac:dyDescent="0.25">
      <c r="A697" s="326"/>
      <c r="B697" s="307" t="str">
        <f t="shared" si="240"/>
        <v/>
      </c>
      <c r="C697" s="327"/>
      <c r="D697" s="307" t="str">
        <f t="shared" si="241"/>
        <v/>
      </c>
      <c r="E697" s="328"/>
      <c r="F697" s="329"/>
      <c r="G697" s="330" t="s">
        <v>86</v>
      </c>
      <c r="H697" s="308">
        <f t="shared" si="242"/>
        <v>0</v>
      </c>
      <c r="I697" s="323"/>
      <c r="J697" s="323"/>
      <c r="K697" s="309">
        <f t="shared" si="243"/>
        <v>0</v>
      </c>
      <c r="L697" s="328"/>
      <c r="M697" s="328"/>
      <c r="N697" s="328"/>
      <c r="O697" s="328"/>
      <c r="P697" s="331"/>
      <c r="Q697" s="331"/>
      <c r="R697" s="332"/>
      <c r="S697" s="333"/>
      <c r="T697" s="332"/>
      <c r="U697" s="333"/>
      <c r="V697" s="332"/>
      <c r="W697" s="333"/>
      <c r="X697" s="332"/>
      <c r="Y697" s="333"/>
      <c r="Z697" s="309">
        <f t="shared" si="244"/>
        <v>0</v>
      </c>
      <c r="AA697" s="310">
        <f t="shared" si="245"/>
        <v>0</v>
      </c>
      <c r="AB697" s="334"/>
      <c r="AC697" s="311">
        <f t="shared" si="238"/>
        <v>0</v>
      </c>
      <c r="AD697" s="312">
        <f t="shared" si="246"/>
        <v>0</v>
      </c>
      <c r="AE697" s="335"/>
      <c r="AF697" s="312">
        <f t="shared" si="247"/>
        <v>0</v>
      </c>
      <c r="AG697" s="326"/>
      <c r="AH697" s="313">
        <f t="shared" si="248"/>
        <v>0</v>
      </c>
      <c r="AI697" s="336"/>
      <c r="AJ697" s="313">
        <f t="shared" si="249"/>
        <v>0</v>
      </c>
      <c r="AK697" s="326"/>
      <c r="AL697" s="313">
        <f t="shared" si="250"/>
        <v>0</v>
      </c>
      <c r="AM697" s="345"/>
      <c r="AN697" s="313">
        <f t="shared" si="239"/>
        <v>0</v>
      </c>
      <c r="AO697" s="314">
        <f t="shared" si="251"/>
        <v>0</v>
      </c>
      <c r="AP697" s="315">
        <f>IF(OR(AND(B697="GRUP_A1",IF(IFERROR(MATCH(CONCATENATE("I",Tabel!$N$4),inst_performance,0),0)&gt;0,0,1)),B697="Grup_A5",B697="Grup_B1"),0,(AD697+AF697)*0.1)</f>
        <v>0</v>
      </c>
      <c r="AQ697" s="337"/>
      <c r="AR697" s="339"/>
      <c r="AS697" s="339"/>
      <c r="AT697" s="339"/>
      <c r="AU697" s="339"/>
      <c r="AV697" s="339"/>
      <c r="AW697" s="339"/>
      <c r="AX697" s="339"/>
      <c r="AY697" s="339"/>
      <c r="AZ697" s="339"/>
      <c r="BA697" s="339"/>
      <c r="BB697" s="339"/>
      <c r="BC697" s="339"/>
      <c r="BD697" s="339"/>
      <c r="BE697" s="339"/>
      <c r="BF697" s="339"/>
      <c r="BG697" s="315">
        <f t="shared" si="252"/>
        <v>0</v>
      </c>
      <c r="BH697" s="346">
        <f t="shared" si="253"/>
        <v>0</v>
      </c>
      <c r="BI697" s="315">
        <f t="shared" si="254"/>
        <v>0</v>
      </c>
      <c r="BJ697" s="341"/>
      <c r="BK697" s="315">
        <f t="shared" si="255"/>
        <v>0</v>
      </c>
      <c r="BL697" s="315">
        <f t="shared" si="256"/>
        <v>0</v>
      </c>
      <c r="BM697" s="340"/>
      <c r="BN697" s="342"/>
      <c r="BO697" s="343"/>
      <c r="BP697" s="340"/>
      <c r="BQ697" s="344"/>
      <c r="BR697" s="315">
        <f t="shared" si="257"/>
        <v>0</v>
      </c>
      <c r="BS697" s="344"/>
      <c r="BT697" s="344"/>
      <c r="BU697" s="344"/>
      <c r="BV697" s="344"/>
      <c r="BW697" s="315">
        <f t="shared" si="258"/>
        <v>0</v>
      </c>
      <c r="BX697" s="322"/>
      <c r="BY697" s="316"/>
    </row>
    <row r="698" spans="1:77" x14ac:dyDescent="0.25">
      <c r="A698" s="326"/>
      <c r="B698" s="307" t="str">
        <f t="shared" si="240"/>
        <v/>
      </c>
      <c r="C698" s="327"/>
      <c r="D698" s="307" t="str">
        <f t="shared" si="241"/>
        <v/>
      </c>
      <c r="E698" s="328"/>
      <c r="F698" s="329"/>
      <c r="G698" s="330" t="s">
        <v>86</v>
      </c>
      <c r="H698" s="308">
        <f t="shared" si="242"/>
        <v>0</v>
      </c>
      <c r="I698" s="323"/>
      <c r="J698" s="323"/>
      <c r="K698" s="309">
        <f t="shared" si="243"/>
        <v>0</v>
      </c>
      <c r="L698" s="328"/>
      <c r="M698" s="328"/>
      <c r="N698" s="328"/>
      <c r="O698" s="328"/>
      <c r="P698" s="331"/>
      <c r="Q698" s="331"/>
      <c r="R698" s="332"/>
      <c r="S698" s="333"/>
      <c r="T698" s="332"/>
      <c r="U698" s="333"/>
      <c r="V698" s="332"/>
      <c r="W698" s="333"/>
      <c r="X698" s="332"/>
      <c r="Y698" s="333"/>
      <c r="Z698" s="309">
        <f t="shared" si="244"/>
        <v>0</v>
      </c>
      <c r="AA698" s="310">
        <f t="shared" si="245"/>
        <v>0</v>
      </c>
      <c r="AB698" s="334"/>
      <c r="AC698" s="311">
        <f t="shared" si="238"/>
        <v>0</v>
      </c>
      <c r="AD698" s="312">
        <f t="shared" si="246"/>
        <v>0</v>
      </c>
      <c r="AE698" s="335"/>
      <c r="AF698" s="312">
        <f t="shared" si="247"/>
        <v>0</v>
      </c>
      <c r="AG698" s="326"/>
      <c r="AH698" s="313">
        <f t="shared" si="248"/>
        <v>0</v>
      </c>
      <c r="AI698" s="336"/>
      <c r="AJ698" s="313">
        <f t="shared" si="249"/>
        <v>0</v>
      </c>
      <c r="AK698" s="326"/>
      <c r="AL698" s="313">
        <f t="shared" si="250"/>
        <v>0</v>
      </c>
      <c r="AM698" s="345"/>
      <c r="AN698" s="313">
        <f t="shared" si="239"/>
        <v>0</v>
      </c>
      <c r="AO698" s="314">
        <f t="shared" si="251"/>
        <v>0</v>
      </c>
      <c r="AP698" s="315">
        <f>IF(OR(AND(B698="GRUP_A1",IF(IFERROR(MATCH(CONCATENATE("I",Tabel!$N$4),inst_performance,0),0)&gt;0,0,1)),B698="Grup_A5",B698="Grup_B1"),0,(AD698+AF698)*0.1)</f>
        <v>0</v>
      </c>
      <c r="AQ698" s="337"/>
      <c r="AR698" s="339"/>
      <c r="AS698" s="339"/>
      <c r="AT698" s="339"/>
      <c r="AU698" s="339"/>
      <c r="AV698" s="339"/>
      <c r="AW698" s="339"/>
      <c r="AX698" s="339"/>
      <c r="AY698" s="339"/>
      <c r="AZ698" s="339"/>
      <c r="BA698" s="339"/>
      <c r="BB698" s="339"/>
      <c r="BC698" s="339"/>
      <c r="BD698" s="339"/>
      <c r="BE698" s="339"/>
      <c r="BF698" s="339"/>
      <c r="BG698" s="315">
        <f t="shared" si="252"/>
        <v>0</v>
      </c>
      <c r="BH698" s="346">
        <f t="shared" si="253"/>
        <v>0</v>
      </c>
      <c r="BI698" s="315">
        <f t="shared" si="254"/>
        <v>0</v>
      </c>
      <c r="BJ698" s="341"/>
      <c r="BK698" s="315">
        <f t="shared" si="255"/>
        <v>0</v>
      </c>
      <c r="BL698" s="315">
        <f t="shared" si="256"/>
        <v>0</v>
      </c>
      <c r="BM698" s="340"/>
      <c r="BN698" s="342"/>
      <c r="BO698" s="343"/>
      <c r="BP698" s="340"/>
      <c r="BQ698" s="344"/>
      <c r="BR698" s="315">
        <f t="shared" si="257"/>
        <v>0</v>
      </c>
      <c r="BS698" s="344"/>
      <c r="BT698" s="344"/>
      <c r="BU698" s="344"/>
      <c r="BV698" s="344"/>
      <c r="BW698" s="315">
        <f t="shared" si="258"/>
        <v>0</v>
      </c>
      <c r="BX698" s="322"/>
      <c r="BY698" s="316"/>
    </row>
    <row r="699" spans="1:77" x14ac:dyDescent="0.25">
      <c r="A699" s="326"/>
      <c r="B699" s="307" t="str">
        <f t="shared" si="240"/>
        <v/>
      </c>
      <c r="C699" s="327"/>
      <c r="D699" s="307" t="str">
        <f t="shared" si="241"/>
        <v/>
      </c>
      <c r="E699" s="328"/>
      <c r="F699" s="329"/>
      <c r="G699" s="330" t="s">
        <v>86</v>
      </c>
      <c r="H699" s="308">
        <f t="shared" si="242"/>
        <v>0</v>
      </c>
      <c r="I699" s="323"/>
      <c r="J699" s="323"/>
      <c r="K699" s="309">
        <f t="shared" si="243"/>
        <v>0</v>
      </c>
      <c r="L699" s="328"/>
      <c r="M699" s="328"/>
      <c r="N699" s="328"/>
      <c r="O699" s="328"/>
      <c r="P699" s="331"/>
      <c r="Q699" s="331"/>
      <c r="R699" s="332"/>
      <c r="S699" s="333"/>
      <c r="T699" s="332"/>
      <c r="U699" s="333"/>
      <c r="V699" s="332"/>
      <c r="W699" s="333"/>
      <c r="X699" s="332"/>
      <c r="Y699" s="333"/>
      <c r="Z699" s="309">
        <f t="shared" si="244"/>
        <v>0</v>
      </c>
      <c r="AA699" s="310">
        <f t="shared" si="245"/>
        <v>0</v>
      </c>
      <c r="AB699" s="334"/>
      <c r="AC699" s="311">
        <f t="shared" si="238"/>
        <v>0</v>
      </c>
      <c r="AD699" s="312">
        <f t="shared" si="246"/>
        <v>0</v>
      </c>
      <c r="AE699" s="335"/>
      <c r="AF699" s="312">
        <f t="shared" si="247"/>
        <v>0</v>
      </c>
      <c r="AG699" s="326"/>
      <c r="AH699" s="313">
        <f t="shared" si="248"/>
        <v>0</v>
      </c>
      <c r="AI699" s="336"/>
      <c r="AJ699" s="313">
        <f t="shared" si="249"/>
        <v>0</v>
      </c>
      <c r="AK699" s="326"/>
      <c r="AL699" s="313">
        <f t="shared" si="250"/>
        <v>0</v>
      </c>
      <c r="AM699" s="345"/>
      <c r="AN699" s="313">
        <f t="shared" si="239"/>
        <v>0</v>
      </c>
      <c r="AO699" s="314">
        <f t="shared" si="251"/>
        <v>0</v>
      </c>
      <c r="AP699" s="315">
        <f>IF(OR(AND(B699="GRUP_A1",IF(IFERROR(MATCH(CONCATENATE("I",Tabel!$N$4),inst_performance,0),0)&gt;0,0,1)),B699="Grup_A5",B699="Grup_B1"),0,(AD699+AF699)*0.1)</f>
        <v>0</v>
      </c>
      <c r="AQ699" s="337"/>
      <c r="AR699" s="339"/>
      <c r="AS699" s="339"/>
      <c r="AT699" s="339"/>
      <c r="AU699" s="339"/>
      <c r="AV699" s="339"/>
      <c r="AW699" s="339"/>
      <c r="AX699" s="339"/>
      <c r="AY699" s="339"/>
      <c r="AZ699" s="339"/>
      <c r="BA699" s="339"/>
      <c r="BB699" s="339"/>
      <c r="BC699" s="339"/>
      <c r="BD699" s="339"/>
      <c r="BE699" s="339"/>
      <c r="BF699" s="339"/>
      <c r="BG699" s="315">
        <f t="shared" si="252"/>
        <v>0</v>
      </c>
      <c r="BH699" s="346">
        <f t="shared" si="253"/>
        <v>0</v>
      </c>
      <c r="BI699" s="315">
        <f t="shared" si="254"/>
        <v>0</v>
      </c>
      <c r="BJ699" s="341"/>
      <c r="BK699" s="315">
        <f t="shared" si="255"/>
        <v>0</v>
      </c>
      <c r="BL699" s="315">
        <f t="shared" si="256"/>
        <v>0</v>
      </c>
      <c r="BM699" s="340"/>
      <c r="BN699" s="342"/>
      <c r="BO699" s="343"/>
      <c r="BP699" s="340"/>
      <c r="BQ699" s="344"/>
      <c r="BR699" s="315">
        <f t="shared" si="257"/>
        <v>0</v>
      </c>
      <c r="BS699" s="344"/>
      <c r="BT699" s="344"/>
      <c r="BU699" s="344"/>
      <c r="BV699" s="344"/>
      <c r="BW699" s="315">
        <f t="shared" si="258"/>
        <v>0</v>
      </c>
      <c r="BX699" s="322"/>
      <c r="BY699" s="316"/>
    </row>
    <row r="700" spans="1:77" x14ac:dyDescent="0.25">
      <c r="A700" s="326"/>
      <c r="B700" s="307" t="str">
        <f t="shared" si="240"/>
        <v/>
      </c>
      <c r="C700" s="327"/>
      <c r="D700" s="307" t="str">
        <f t="shared" si="241"/>
        <v/>
      </c>
      <c r="E700" s="328"/>
      <c r="F700" s="329"/>
      <c r="G700" s="330" t="s">
        <v>86</v>
      </c>
      <c r="H700" s="308">
        <f t="shared" si="242"/>
        <v>0</v>
      </c>
      <c r="I700" s="323"/>
      <c r="J700" s="323"/>
      <c r="K700" s="309">
        <f t="shared" si="243"/>
        <v>0</v>
      </c>
      <c r="L700" s="328"/>
      <c r="M700" s="328"/>
      <c r="N700" s="328"/>
      <c r="O700" s="328"/>
      <c r="P700" s="331"/>
      <c r="Q700" s="331"/>
      <c r="R700" s="332"/>
      <c r="S700" s="333"/>
      <c r="T700" s="332"/>
      <c r="U700" s="333"/>
      <c r="V700" s="332"/>
      <c r="W700" s="333"/>
      <c r="X700" s="332"/>
      <c r="Y700" s="333"/>
      <c r="Z700" s="309">
        <f t="shared" si="244"/>
        <v>0</v>
      </c>
      <c r="AA700" s="310">
        <f t="shared" si="245"/>
        <v>0</v>
      </c>
      <c r="AB700" s="334"/>
      <c r="AC700" s="311">
        <f t="shared" si="238"/>
        <v>0</v>
      </c>
      <c r="AD700" s="312">
        <f t="shared" si="246"/>
        <v>0</v>
      </c>
      <c r="AE700" s="335"/>
      <c r="AF700" s="312">
        <f t="shared" si="247"/>
        <v>0</v>
      </c>
      <c r="AG700" s="326"/>
      <c r="AH700" s="313">
        <f t="shared" si="248"/>
        <v>0</v>
      </c>
      <c r="AI700" s="336"/>
      <c r="AJ700" s="313">
        <f t="shared" si="249"/>
        <v>0</v>
      </c>
      <c r="AK700" s="326"/>
      <c r="AL700" s="313">
        <f t="shared" si="250"/>
        <v>0</v>
      </c>
      <c r="AM700" s="345"/>
      <c r="AN700" s="313">
        <f t="shared" si="239"/>
        <v>0</v>
      </c>
      <c r="AO700" s="314">
        <f t="shared" si="251"/>
        <v>0</v>
      </c>
      <c r="AP700" s="315">
        <f>IF(OR(AND(B700="GRUP_A1",IF(IFERROR(MATCH(CONCATENATE("I",Tabel!$N$4),inst_performance,0),0)&gt;0,0,1)),B700="Grup_A5",B700="Grup_B1"),0,(AD700+AF700)*0.1)</f>
        <v>0</v>
      </c>
      <c r="AQ700" s="337"/>
      <c r="AR700" s="339"/>
      <c r="AS700" s="339"/>
      <c r="AT700" s="339"/>
      <c r="AU700" s="339"/>
      <c r="AV700" s="339"/>
      <c r="AW700" s="339"/>
      <c r="AX700" s="339"/>
      <c r="AY700" s="339"/>
      <c r="AZ700" s="339"/>
      <c r="BA700" s="339"/>
      <c r="BB700" s="339"/>
      <c r="BC700" s="339"/>
      <c r="BD700" s="339"/>
      <c r="BE700" s="339"/>
      <c r="BF700" s="339"/>
      <c r="BG700" s="315">
        <f t="shared" si="252"/>
        <v>0</v>
      </c>
      <c r="BH700" s="346">
        <f t="shared" si="253"/>
        <v>0</v>
      </c>
      <c r="BI700" s="315">
        <f t="shared" si="254"/>
        <v>0</v>
      </c>
      <c r="BJ700" s="341"/>
      <c r="BK700" s="315">
        <f t="shared" si="255"/>
        <v>0</v>
      </c>
      <c r="BL700" s="315">
        <f t="shared" si="256"/>
        <v>0</v>
      </c>
      <c r="BM700" s="340"/>
      <c r="BN700" s="342"/>
      <c r="BO700" s="343"/>
      <c r="BP700" s="340"/>
      <c r="BQ700" s="344"/>
      <c r="BR700" s="315">
        <f t="shared" si="257"/>
        <v>0</v>
      </c>
      <c r="BS700" s="344"/>
      <c r="BT700" s="344"/>
      <c r="BU700" s="344"/>
      <c r="BV700" s="344"/>
      <c r="BW700" s="315">
        <f t="shared" si="258"/>
        <v>0</v>
      </c>
      <c r="BX700" s="322"/>
      <c r="BY700" s="316"/>
    </row>
    <row r="701" spans="1:77" x14ac:dyDescent="0.25">
      <c r="A701" s="326"/>
      <c r="B701" s="307" t="str">
        <f t="shared" si="240"/>
        <v/>
      </c>
      <c r="C701" s="327"/>
      <c r="D701" s="307" t="str">
        <f t="shared" si="241"/>
        <v/>
      </c>
      <c r="E701" s="328"/>
      <c r="F701" s="329"/>
      <c r="G701" s="330" t="s">
        <v>86</v>
      </c>
      <c r="H701" s="308">
        <f t="shared" si="242"/>
        <v>0</v>
      </c>
      <c r="I701" s="323"/>
      <c r="J701" s="323"/>
      <c r="K701" s="309">
        <f t="shared" si="243"/>
        <v>0</v>
      </c>
      <c r="L701" s="328"/>
      <c r="M701" s="328"/>
      <c r="N701" s="328"/>
      <c r="O701" s="328"/>
      <c r="P701" s="331"/>
      <c r="Q701" s="331"/>
      <c r="R701" s="332"/>
      <c r="S701" s="333"/>
      <c r="T701" s="332"/>
      <c r="U701" s="333"/>
      <c r="V701" s="332"/>
      <c r="W701" s="333"/>
      <c r="X701" s="332"/>
      <c r="Y701" s="333"/>
      <c r="Z701" s="309">
        <f t="shared" si="244"/>
        <v>0</v>
      </c>
      <c r="AA701" s="310">
        <f t="shared" si="245"/>
        <v>0</v>
      </c>
      <c r="AB701" s="334"/>
      <c r="AC701" s="311">
        <f t="shared" si="238"/>
        <v>0</v>
      </c>
      <c r="AD701" s="312">
        <f t="shared" si="246"/>
        <v>0</v>
      </c>
      <c r="AE701" s="335"/>
      <c r="AF701" s="312">
        <f t="shared" si="247"/>
        <v>0</v>
      </c>
      <c r="AG701" s="326"/>
      <c r="AH701" s="313">
        <f t="shared" si="248"/>
        <v>0</v>
      </c>
      <c r="AI701" s="336"/>
      <c r="AJ701" s="313">
        <f t="shared" si="249"/>
        <v>0</v>
      </c>
      <c r="AK701" s="326"/>
      <c r="AL701" s="313">
        <f t="shared" si="250"/>
        <v>0</v>
      </c>
      <c r="AM701" s="345"/>
      <c r="AN701" s="313">
        <f t="shared" si="239"/>
        <v>0</v>
      </c>
      <c r="AO701" s="314">
        <f t="shared" si="251"/>
        <v>0</v>
      </c>
      <c r="AP701" s="315">
        <f>IF(OR(AND(B701="GRUP_A1",IF(IFERROR(MATCH(CONCATENATE("I",Tabel!$N$4),inst_performance,0),0)&gt;0,0,1)),B701="Grup_A5",B701="Grup_B1"),0,(AD701+AF701)*0.1)</f>
        <v>0</v>
      </c>
      <c r="AQ701" s="337"/>
      <c r="AR701" s="339"/>
      <c r="AS701" s="339"/>
      <c r="AT701" s="339"/>
      <c r="AU701" s="339"/>
      <c r="AV701" s="339"/>
      <c r="AW701" s="339"/>
      <c r="AX701" s="339"/>
      <c r="AY701" s="339"/>
      <c r="AZ701" s="339"/>
      <c r="BA701" s="339"/>
      <c r="BB701" s="339"/>
      <c r="BC701" s="339"/>
      <c r="BD701" s="339"/>
      <c r="BE701" s="339"/>
      <c r="BF701" s="339"/>
      <c r="BG701" s="315">
        <f t="shared" si="252"/>
        <v>0</v>
      </c>
      <c r="BH701" s="346">
        <f t="shared" si="253"/>
        <v>0</v>
      </c>
      <c r="BI701" s="315">
        <f t="shared" si="254"/>
        <v>0</v>
      </c>
      <c r="BJ701" s="341"/>
      <c r="BK701" s="315">
        <f t="shared" si="255"/>
        <v>0</v>
      </c>
      <c r="BL701" s="315">
        <f t="shared" si="256"/>
        <v>0</v>
      </c>
      <c r="BM701" s="340"/>
      <c r="BN701" s="342"/>
      <c r="BO701" s="343"/>
      <c r="BP701" s="340"/>
      <c r="BQ701" s="344"/>
      <c r="BR701" s="315">
        <f t="shared" si="257"/>
        <v>0</v>
      </c>
      <c r="BS701" s="344"/>
      <c r="BT701" s="344"/>
      <c r="BU701" s="344"/>
      <c r="BV701" s="344"/>
      <c r="BW701" s="315">
        <f t="shared" si="258"/>
        <v>0</v>
      </c>
      <c r="BX701" s="322"/>
      <c r="BY701" s="316"/>
    </row>
    <row r="702" spans="1:77" x14ac:dyDescent="0.25">
      <c r="A702" s="326"/>
      <c r="B702" s="307" t="str">
        <f t="shared" si="240"/>
        <v/>
      </c>
      <c r="C702" s="327"/>
      <c r="D702" s="307" t="str">
        <f t="shared" si="241"/>
        <v/>
      </c>
      <c r="E702" s="328"/>
      <c r="F702" s="329"/>
      <c r="G702" s="330" t="s">
        <v>86</v>
      </c>
      <c r="H702" s="308">
        <f t="shared" si="242"/>
        <v>0</v>
      </c>
      <c r="I702" s="323"/>
      <c r="J702" s="323"/>
      <c r="K702" s="309">
        <f t="shared" si="243"/>
        <v>0</v>
      </c>
      <c r="L702" s="328"/>
      <c r="M702" s="328"/>
      <c r="N702" s="328"/>
      <c r="O702" s="328"/>
      <c r="P702" s="331"/>
      <c r="Q702" s="331"/>
      <c r="R702" s="332"/>
      <c r="S702" s="333"/>
      <c r="T702" s="332"/>
      <c r="U702" s="333"/>
      <c r="V702" s="332"/>
      <c r="W702" s="333"/>
      <c r="X702" s="332"/>
      <c r="Y702" s="333"/>
      <c r="Z702" s="309">
        <f t="shared" si="244"/>
        <v>0</v>
      </c>
      <c r="AA702" s="310">
        <f t="shared" si="245"/>
        <v>0</v>
      </c>
      <c r="AB702" s="334"/>
      <c r="AC702" s="311">
        <f t="shared" si="238"/>
        <v>0</v>
      </c>
      <c r="AD702" s="312">
        <f t="shared" si="246"/>
        <v>0</v>
      </c>
      <c r="AE702" s="335"/>
      <c r="AF702" s="312">
        <f t="shared" si="247"/>
        <v>0</v>
      </c>
      <c r="AG702" s="326"/>
      <c r="AH702" s="313">
        <f t="shared" si="248"/>
        <v>0</v>
      </c>
      <c r="AI702" s="336"/>
      <c r="AJ702" s="313">
        <f t="shared" si="249"/>
        <v>0</v>
      </c>
      <c r="AK702" s="326"/>
      <c r="AL702" s="313">
        <f t="shared" si="250"/>
        <v>0</v>
      </c>
      <c r="AM702" s="345"/>
      <c r="AN702" s="313">
        <f t="shared" si="239"/>
        <v>0</v>
      </c>
      <c r="AO702" s="314">
        <f t="shared" si="251"/>
        <v>0</v>
      </c>
      <c r="AP702" s="315">
        <f>IF(OR(AND(B702="GRUP_A1",IF(IFERROR(MATCH(CONCATENATE("I",Tabel!$N$4),inst_performance,0),0)&gt;0,0,1)),B702="Grup_A5",B702="Grup_B1"),0,(AD702+AF702)*0.1)</f>
        <v>0</v>
      </c>
      <c r="AQ702" s="337"/>
      <c r="AR702" s="339"/>
      <c r="AS702" s="339"/>
      <c r="AT702" s="339"/>
      <c r="AU702" s="339"/>
      <c r="AV702" s="339"/>
      <c r="AW702" s="339"/>
      <c r="AX702" s="339"/>
      <c r="AY702" s="339"/>
      <c r="AZ702" s="339"/>
      <c r="BA702" s="339"/>
      <c r="BB702" s="339"/>
      <c r="BC702" s="339"/>
      <c r="BD702" s="339"/>
      <c r="BE702" s="339"/>
      <c r="BF702" s="339"/>
      <c r="BG702" s="315">
        <f t="shared" si="252"/>
        <v>0</v>
      </c>
      <c r="BH702" s="346">
        <f t="shared" si="253"/>
        <v>0</v>
      </c>
      <c r="BI702" s="315">
        <f t="shared" si="254"/>
        <v>0</v>
      </c>
      <c r="BJ702" s="341"/>
      <c r="BK702" s="315">
        <f t="shared" si="255"/>
        <v>0</v>
      </c>
      <c r="BL702" s="315">
        <f t="shared" si="256"/>
        <v>0</v>
      </c>
      <c r="BM702" s="340"/>
      <c r="BN702" s="342"/>
      <c r="BO702" s="343"/>
      <c r="BP702" s="340"/>
      <c r="BQ702" s="344"/>
      <c r="BR702" s="315">
        <f t="shared" si="257"/>
        <v>0</v>
      </c>
      <c r="BS702" s="344"/>
      <c r="BT702" s="344"/>
      <c r="BU702" s="344"/>
      <c r="BV702" s="344"/>
      <c r="BW702" s="315">
        <f t="shared" si="258"/>
        <v>0</v>
      </c>
      <c r="BX702" s="322"/>
      <c r="BY702" s="316"/>
    </row>
    <row r="703" spans="1:77" x14ac:dyDescent="0.25">
      <c r="A703" s="326"/>
      <c r="B703" s="307" t="str">
        <f t="shared" si="240"/>
        <v/>
      </c>
      <c r="C703" s="327"/>
      <c r="D703" s="307" t="str">
        <f t="shared" si="241"/>
        <v/>
      </c>
      <c r="E703" s="328"/>
      <c r="F703" s="329"/>
      <c r="G703" s="330" t="s">
        <v>86</v>
      </c>
      <c r="H703" s="308">
        <f t="shared" si="242"/>
        <v>0</v>
      </c>
      <c r="I703" s="323"/>
      <c r="J703" s="323"/>
      <c r="K703" s="309">
        <f t="shared" si="243"/>
        <v>0</v>
      </c>
      <c r="L703" s="328"/>
      <c r="M703" s="328"/>
      <c r="N703" s="328"/>
      <c r="O703" s="328"/>
      <c r="P703" s="331"/>
      <c r="Q703" s="331"/>
      <c r="R703" s="332"/>
      <c r="S703" s="333"/>
      <c r="T703" s="332"/>
      <c r="U703" s="333"/>
      <c r="V703" s="332"/>
      <c r="W703" s="333"/>
      <c r="X703" s="332"/>
      <c r="Y703" s="333"/>
      <c r="Z703" s="309">
        <f t="shared" si="244"/>
        <v>0</v>
      </c>
      <c r="AA703" s="310">
        <f t="shared" si="245"/>
        <v>0</v>
      </c>
      <c r="AB703" s="334"/>
      <c r="AC703" s="311">
        <f t="shared" si="238"/>
        <v>0</v>
      </c>
      <c r="AD703" s="312">
        <f t="shared" si="246"/>
        <v>0</v>
      </c>
      <c r="AE703" s="335"/>
      <c r="AF703" s="312">
        <f t="shared" si="247"/>
        <v>0</v>
      </c>
      <c r="AG703" s="326"/>
      <c r="AH703" s="313">
        <f t="shared" si="248"/>
        <v>0</v>
      </c>
      <c r="AI703" s="336"/>
      <c r="AJ703" s="313">
        <f t="shared" si="249"/>
        <v>0</v>
      </c>
      <c r="AK703" s="326"/>
      <c r="AL703" s="313">
        <f t="shared" si="250"/>
        <v>0</v>
      </c>
      <c r="AM703" s="345"/>
      <c r="AN703" s="313">
        <f t="shared" si="239"/>
        <v>0</v>
      </c>
      <c r="AO703" s="314">
        <f t="shared" si="251"/>
        <v>0</v>
      </c>
      <c r="AP703" s="315">
        <f>IF(OR(AND(B703="GRUP_A1",IF(IFERROR(MATCH(CONCATENATE("I",Tabel!$N$4),inst_performance,0),0)&gt;0,0,1)),B703="Grup_A5",B703="Grup_B1"),0,(AD703+AF703)*0.1)</f>
        <v>0</v>
      </c>
      <c r="AQ703" s="337"/>
      <c r="AR703" s="339"/>
      <c r="AS703" s="339"/>
      <c r="AT703" s="339"/>
      <c r="AU703" s="339"/>
      <c r="AV703" s="339"/>
      <c r="AW703" s="339"/>
      <c r="AX703" s="339"/>
      <c r="AY703" s="339"/>
      <c r="AZ703" s="339"/>
      <c r="BA703" s="339"/>
      <c r="BB703" s="339"/>
      <c r="BC703" s="339"/>
      <c r="BD703" s="339"/>
      <c r="BE703" s="339"/>
      <c r="BF703" s="339"/>
      <c r="BG703" s="315">
        <f t="shared" si="252"/>
        <v>0</v>
      </c>
      <c r="BH703" s="346">
        <f t="shared" si="253"/>
        <v>0</v>
      </c>
      <c r="BI703" s="315">
        <f t="shared" si="254"/>
        <v>0</v>
      </c>
      <c r="BJ703" s="341"/>
      <c r="BK703" s="315">
        <f t="shared" si="255"/>
        <v>0</v>
      </c>
      <c r="BL703" s="315">
        <f t="shared" si="256"/>
        <v>0</v>
      </c>
      <c r="BM703" s="340"/>
      <c r="BN703" s="342"/>
      <c r="BO703" s="343"/>
      <c r="BP703" s="340"/>
      <c r="BQ703" s="344"/>
      <c r="BR703" s="315">
        <f t="shared" si="257"/>
        <v>0</v>
      </c>
      <c r="BS703" s="344"/>
      <c r="BT703" s="344"/>
      <c r="BU703" s="344"/>
      <c r="BV703" s="344"/>
      <c r="BW703" s="315">
        <f t="shared" si="258"/>
        <v>0</v>
      </c>
      <c r="BX703" s="322"/>
      <c r="BY703" s="316"/>
    </row>
    <row r="704" spans="1:77" x14ac:dyDescent="0.25">
      <c r="A704" s="326"/>
      <c r="B704" s="307" t="str">
        <f t="shared" si="240"/>
        <v/>
      </c>
      <c r="C704" s="327"/>
      <c r="D704" s="307" t="str">
        <f t="shared" si="241"/>
        <v/>
      </c>
      <c r="E704" s="328"/>
      <c r="F704" s="329"/>
      <c r="G704" s="330" t="s">
        <v>86</v>
      </c>
      <c r="H704" s="308">
        <f t="shared" si="242"/>
        <v>0</v>
      </c>
      <c r="I704" s="323"/>
      <c r="J704" s="323"/>
      <c r="K704" s="309">
        <f t="shared" si="243"/>
        <v>0</v>
      </c>
      <c r="L704" s="328"/>
      <c r="M704" s="328"/>
      <c r="N704" s="328"/>
      <c r="O704" s="328"/>
      <c r="P704" s="331"/>
      <c r="Q704" s="331"/>
      <c r="R704" s="332"/>
      <c r="S704" s="333"/>
      <c r="T704" s="332"/>
      <c r="U704" s="333"/>
      <c r="V704" s="332"/>
      <c r="W704" s="333"/>
      <c r="X704" s="332"/>
      <c r="Y704" s="333"/>
      <c r="Z704" s="309">
        <f t="shared" si="244"/>
        <v>0</v>
      </c>
      <c r="AA704" s="310">
        <f t="shared" si="245"/>
        <v>0</v>
      </c>
      <c r="AB704" s="334"/>
      <c r="AC704" s="311">
        <f t="shared" si="238"/>
        <v>0</v>
      </c>
      <c r="AD704" s="312">
        <f t="shared" si="246"/>
        <v>0</v>
      </c>
      <c r="AE704" s="335"/>
      <c r="AF704" s="312">
        <f t="shared" si="247"/>
        <v>0</v>
      </c>
      <c r="AG704" s="326"/>
      <c r="AH704" s="313">
        <f t="shared" si="248"/>
        <v>0</v>
      </c>
      <c r="AI704" s="336"/>
      <c r="AJ704" s="313">
        <f t="shared" si="249"/>
        <v>0</v>
      </c>
      <c r="AK704" s="326"/>
      <c r="AL704" s="313">
        <f t="shared" si="250"/>
        <v>0</v>
      </c>
      <c r="AM704" s="345"/>
      <c r="AN704" s="313">
        <f t="shared" si="239"/>
        <v>0</v>
      </c>
      <c r="AO704" s="314">
        <f t="shared" si="251"/>
        <v>0</v>
      </c>
      <c r="AP704" s="315">
        <f>IF(OR(AND(B704="GRUP_A1",IF(IFERROR(MATCH(CONCATENATE("I",Tabel!$N$4),inst_performance,0),0)&gt;0,0,1)),B704="Grup_A5",B704="Grup_B1"),0,(AD704+AF704)*0.1)</f>
        <v>0</v>
      </c>
      <c r="AQ704" s="337"/>
      <c r="AR704" s="339"/>
      <c r="AS704" s="339"/>
      <c r="AT704" s="339"/>
      <c r="AU704" s="339"/>
      <c r="AV704" s="339"/>
      <c r="AW704" s="339"/>
      <c r="AX704" s="339"/>
      <c r="AY704" s="339"/>
      <c r="AZ704" s="339"/>
      <c r="BA704" s="339"/>
      <c r="BB704" s="339"/>
      <c r="BC704" s="339"/>
      <c r="BD704" s="339"/>
      <c r="BE704" s="339"/>
      <c r="BF704" s="339"/>
      <c r="BG704" s="315">
        <f t="shared" si="252"/>
        <v>0</v>
      </c>
      <c r="BH704" s="346">
        <f t="shared" si="253"/>
        <v>0</v>
      </c>
      <c r="BI704" s="315">
        <f t="shared" si="254"/>
        <v>0</v>
      </c>
      <c r="BJ704" s="341"/>
      <c r="BK704" s="315">
        <f t="shared" si="255"/>
        <v>0</v>
      </c>
      <c r="BL704" s="315">
        <f t="shared" si="256"/>
        <v>0</v>
      </c>
      <c r="BM704" s="340"/>
      <c r="BN704" s="342"/>
      <c r="BO704" s="343"/>
      <c r="BP704" s="340"/>
      <c r="BQ704" s="344"/>
      <c r="BR704" s="315">
        <f t="shared" si="257"/>
        <v>0</v>
      </c>
      <c r="BS704" s="344"/>
      <c r="BT704" s="344"/>
      <c r="BU704" s="344"/>
      <c r="BV704" s="344"/>
      <c r="BW704" s="315">
        <f t="shared" si="258"/>
        <v>0</v>
      </c>
      <c r="BX704" s="322"/>
      <c r="BY704" s="316"/>
    </row>
    <row r="705" spans="1:77" x14ac:dyDescent="0.25">
      <c r="A705" s="326"/>
      <c r="B705" s="307" t="str">
        <f t="shared" si="240"/>
        <v/>
      </c>
      <c r="C705" s="327"/>
      <c r="D705" s="307" t="str">
        <f t="shared" si="241"/>
        <v/>
      </c>
      <c r="E705" s="328"/>
      <c r="F705" s="329"/>
      <c r="G705" s="330" t="s">
        <v>86</v>
      </c>
      <c r="H705" s="308">
        <f t="shared" si="242"/>
        <v>0</v>
      </c>
      <c r="I705" s="323"/>
      <c r="J705" s="323"/>
      <c r="K705" s="309">
        <f t="shared" si="243"/>
        <v>0</v>
      </c>
      <c r="L705" s="328"/>
      <c r="M705" s="328"/>
      <c r="N705" s="328"/>
      <c r="O705" s="328"/>
      <c r="P705" s="331"/>
      <c r="Q705" s="331"/>
      <c r="R705" s="332"/>
      <c r="S705" s="333"/>
      <c r="T705" s="332"/>
      <c r="U705" s="333"/>
      <c r="V705" s="332"/>
      <c r="W705" s="333"/>
      <c r="X705" s="332"/>
      <c r="Y705" s="333"/>
      <c r="Z705" s="309">
        <f t="shared" si="244"/>
        <v>0</v>
      </c>
      <c r="AA705" s="310">
        <f t="shared" si="245"/>
        <v>0</v>
      </c>
      <c r="AB705" s="334"/>
      <c r="AC705" s="311">
        <f t="shared" si="238"/>
        <v>0</v>
      </c>
      <c r="AD705" s="312">
        <f t="shared" si="246"/>
        <v>0</v>
      </c>
      <c r="AE705" s="335"/>
      <c r="AF705" s="312">
        <f t="shared" si="247"/>
        <v>0</v>
      </c>
      <c r="AG705" s="326"/>
      <c r="AH705" s="313">
        <f t="shared" si="248"/>
        <v>0</v>
      </c>
      <c r="AI705" s="336"/>
      <c r="AJ705" s="313">
        <f t="shared" si="249"/>
        <v>0</v>
      </c>
      <c r="AK705" s="326"/>
      <c r="AL705" s="313">
        <f t="shared" si="250"/>
        <v>0</v>
      </c>
      <c r="AM705" s="345"/>
      <c r="AN705" s="313">
        <f t="shared" si="239"/>
        <v>0</v>
      </c>
      <c r="AO705" s="314">
        <f t="shared" si="251"/>
        <v>0</v>
      </c>
      <c r="AP705" s="315">
        <f>IF(OR(AND(B705="GRUP_A1",IF(IFERROR(MATCH(CONCATENATE("I",Tabel!$N$4),inst_performance,0),0)&gt;0,0,1)),B705="Grup_A5",B705="Grup_B1"),0,(AD705+AF705)*0.1)</f>
        <v>0</v>
      </c>
      <c r="AQ705" s="337"/>
      <c r="AR705" s="339"/>
      <c r="AS705" s="339"/>
      <c r="AT705" s="339"/>
      <c r="AU705" s="339"/>
      <c r="AV705" s="339"/>
      <c r="AW705" s="339"/>
      <c r="AX705" s="339"/>
      <c r="AY705" s="339"/>
      <c r="AZ705" s="339"/>
      <c r="BA705" s="339"/>
      <c r="BB705" s="339"/>
      <c r="BC705" s="339"/>
      <c r="BD705" s="339"/>
      <c r="BE705" s="339"/>
      <c r="BF705" s="339"/>
      <c r="BG705" s="315">
        <f t="shared" si="252"/>
        <v>0</v>
      </c>
      <c r="BH705" s="346">
        <f t="shared" si="253"/>
        <v>0</v>
      </c>
      <c r="BI705" s="315">
        <f t="shared" si="254"/>
        <v>0</v>
      </c>
      <c r="BJ705" s="341"/>
      <c r="BK705" s="315">
        <f t="shared" si="255"/>
        <v>0</v>
      </c>
      <c r="BL705" s="315">
        <f t="shared" si="256"/>
        <v>0</v>
      </c>
      <c r="BM705" s="340"/>
      <c r="BN705" s="342"/>
      <c r="BO705" s="343"/>
      <c r="BP705" s="340"/>
      <c r="BQ705" s="344"/>
      <c r="BR705" s="315">
        <f t="shared" si="257"/>
        <v>0</v>
      </c>
      <c r="BS705" s="344"/>
      <c r="BT705" s="344"/>
      <c r="BU705" s="344"/>
      <c r="BV705" s="344"/>
      <c r="BW705" s="315">
        <f t="shared" si="258"/>
        <v>0</v>
      </c>
      <c r="BX705" s="322"/>
      <c r="BY705" s="316"/>
    </row>
    <row r="706" spans="1:77" x14ac:dyDescent="0.25">
      <c r="A706" s="326"/>
      <c r="B706" s="307" t="str">
        <f t="shared" si="240"/>
        <v/>
      </c>
      <c r="C706" s="327"/>
      <c r="D706" s="307" t="str">
        <f t="shared" si="241"/>
        <v/>
      </c>
      <c r="E706" s="328"/>
      <c r="F706" s="329"/>
      <c r="G706" s="330" t="s">
        <v>86</v>
      </c>
      <c r="H706" s="308">
        <f t="shared" si="242"/>
        <v>0</v>
      </c>
      <c r="I706" s="323"/>
      <c r="J706" s="323"/>
      <c r="K706" s="309">
        <f t="shared" si="243"/>
        <v>0</v>
      </c>
      <c r="L706" s="328"/>
      <c r="M706" s="328"/>
      <c r="N706" s="328"/>
      <c r="O706" s="328"/>
      <c r="P706" s="331"/>
      <c r="Q706" s="331"/>
      <c r="R706" s="332"/>
      <c r="S706" s="333"/>
      <c r="T706" s="332"/>
      <c r="U706" s="333"/>
      <c r="V706" s="332"/>
      <c r="W706" s="333"/>
      <c r="X706" s="332"/>
      <c r="Y706" s="333"/>
      <c r="Z706" s="309">
        <f t="shared" si="244"/>
        <v>0</v>
      </c>
      <c r="AA706" s="310">
        <f t="shared" si="245"/>
        <v>0</v>
      </c>
      <c r="AB706" s="334"/>
      <c r="AC706" s="311">
        <f t="shared" si="238"/>
        <v>0</v>
      </c>
      <c r="AD706" s="312">
        <f t="shared" si="246"/>
        <v>0</v>
      </c>
      <c r="AE706" s="335"/>
      <c r="AF706" s="312">
        <f t="shared" si="247"/>
        <v>0</v>
      </c>
      <c r="AG706" s="326"/>
      <c r="AH706" s="313">
        <f t="shared" si="248"/>
        <v>0</v>
      </c>
      <c r="AI706" s="336"/>
      <c r="AJ706" s="313">
        <f t="shared" si="249"/>
        <v>0</v>
      </c>
      <c r="AK706" s="326"/>
      <c r="AL706" s="313">
        <f t="shared" si="250"/>
        <v>0</v>
      </c>
      <c r="AM706" s="345"/>
      <c r="AN706" s="313">
        <f t="shared" si="239"/>
        <v>0</v>
      </c>
      <c r="AO706" s="314">
        <f t="shared" si="251"/>
        <v>0</v>
      </c>
      <c r="AP706" s="315">
        <f>IF(OR(AND(B706="GRUP_A1",IF(IFERROR(MATCH(CONCATENATE("I",Tabel!$N$4),inst_performance,0),0)&gt;0,0,1)),B706="Grup_A5",B706="Grup_B1"),0,(AD706+AF706)*0.1)</f>
        <v>0</v>
      </c>
      <c r="AQ706" s="337"/>
      <c r="AR706" s="339"/>
      <c r="AS706" s="339"/>
      <c r="AT706" s="339"/>
      <c r="AU706" s="339"/>
      <c r="AV706" s="339"/>
      <c r="AW706" s="339"/>
      <c r="AX706" s="339"/>
      <c r="AY706" s="339"/>
      <c r="AZ706" s="339"/>
      <c r="BA706" s="339"/>
      <c r="BB706" s="339"/>
      <c r="BC706" s="339"/>
      <c r="BD706" s="339"/>
      <c r="BE706" s="339"/>
      <c r="BF706" s="339"/>
      <c r="BG706" s="315">
        <f t="shared" si="252"/>
        <v>0</v>
      </c>
      <c r="BH706" s="346">
        <f t="shared" si="253"/>
        <v>0</v>
      </c>
      <c r="BI706" s="315">
        <f t="shared" si="254"/>
        <v>0</v>
      </c>
      <c r="BJ706" s="341"/>
      <c r="BK706" s="315">
        <f t="shared" si="255"/>
        <v>0</v>
      </c>
      <c r="BL706" s="315">
        <f t="shared" si="256"/>
        <v>0</v>
      </c>
      <c r="BM706" s="340"/>
      <c r="BN706" s="342"/>
      <c r="BO706" s="343"/>
      <c r="BP706" s="340"/>
      <c r="BQ706" s="344"/>
      <c r="BR706" s="315">
        <f t="shared" si="257"/>
        <v>0</v>
      </c>
      <c r="BS706" s="344"/>
      <c r="BT706" s="344"/>
      <c r="BU706" s="344"/>
      <c r="BV706" s="344"/>
      <c r="BW706" s="315">
        <f t="shared" si="258"/>
        <v>0</v>
      </c>
      <c r="BX706" s="322"/>
      <c r="BY706" s="316"/>
    </row>
    <row r="707" spans="1:77" x14ac:dyDescent="0.25">
      <c r="A707" s="326"/>
      <c r="B707" s="307" t="str">
        <f t="shared" si="240"/>
        <v/>
      </c>
      <c r="C707" s="327"/>
      <c r="D707" s="307" t="str">
        <f t="shared" si="241"/>
        <v/>
      </c>
      <c r="E707" s="328"/>
      <c r="F707" s="329"/>
      <c r="G707" s="330" t="s">
        <v>86</v>
      </c>
      <c r="H707" s="308">
        <f t="shared" si="242"/>
        <v>0</v>
      </c>
      <c r="I707" s="323"/>
      <c r="J707" s="323"/>
      <c r="K707" s="309">
        <f t="shared" si="243"/>
        <v>0</v>
      </c>
      <c r="L707" s="328"/>
      <c r="M707" s="328"/>
      <c r="N707" s="328"/>
      <c r="O707" s="328"/>
      <c r="P707" s="331"/>
      <c r="Q707" s="331"/>
      <c r="R707" s="332"/>
      <c r="S707" s="333"/>
      <c r="T707" s="332"/>
      <c r="U707" s="333"/>
      <c r="V707" s="332"/>
      <c r="W707" s="333"/>
      <c r="X707" s="332"/>
      <c r="Y707" s="333"/>
      <c r="Z707" s="309">
        <f t="shared" si="244"/>
        <v>0</v>
      </c>
      <c r="AA707" s="310">
        <f t="shared" si="245"/>
        <v>0</v>
      </c>
      <c r="AB707" s="334"/>
      <c r="AC707" s="311">
        <f t="shared" si="238"/>
        <v>0</v>
      </c>
      <c r="AD707" s="312">
        <f t="shared" si="246"/>
        <v>0</v>
      </c>
      <c r="AE707" s="335"/>
      <c r="AF707" s="312">
        <f t="shared" si="247"/>
        <v>0</v>
      </c>
      <c r="AG707" s="326"/>
      <c r="AH707" s="313">
        <f t="shared" si="248"/>
        <v>0</v>
      </c>
      <c r="AI707" s="336"/>
      <c r="AJ707" s="313">
        <f t="shared" si="249"/>
        <v>0</v>
      </c>
      <c r="AK707" s="326"/>
      <c r="AL707" s="313">
        <f t="shared" si="250"/>
        <v>0</v>
      </c>
      <c r="AM707" s="345"/>
      <c r="AN707" s="313">
        <f t="shared" si="239"/>
        <v>0</v>
      </c>
      <c r="AO707" s="314">
        <f t="shared" si="251"/>
        <v>0</v>
      </c>
      <c r="AP707" s="315">
        <f>IF(OR(AND(B707="GRUP_A1",IF(IFERROR(MATCH(CONCATENATE("I",Tabel!$N$4),inst_performance,0),0)&gt;0,0,1)),B707="Grup_A5",B707="Grup_B1"),0,(AD707+AF707)*0.1)</f>
        <v>0</v>
      </c>
      <c r="AQ707" s="337"/>
      <c r="AR707" s="339"/>
      <c r="AS707" s="339"/>
      <c r="AT707" s="339"/>
      <c r="AU707" s="339"/>
      <c r="AV707" s="339"/>
      <c r="AW707" s="339"/>
      <c r="AX707" s="339"/>
      <c r="AY707" s="339"/>
      <c r="AZ707" s="339"/>
      <c r="BA707" s="339"/>
      <c r="BB707" s="339"/>
      <c r="BC707" s="339"/>
      <c r="BD707" s="339"/>
      <c r="BE707" s="339"/>
      <c r="BF707" s="339"/>
      <c r="BG707" s="315">
        <f t="shared" si="252"/>
        <v>0</v>
      </c>
      <c r="BH707" s="346">
        <f t="shared" si="253"/>
        <v>0</v>
      </c>
      <c r="BI707" s="315">
        <f t="shared" si="254"/>
        <v>0</v>
      </c>
      <c r="BJ707" s="341"/>
      <c r="BK707" s="315">
        <f t="shared" si="255"/>
        <v>0</v>
      </c>
      <c r="BL707" s="315">
        <f t="shared" si="256"/>
        <v>0</v>
      </c>
      <c r="BM707" s="340"/>
      <c r="BN707" s="342"/>
      <c r="BO707" s="343"/>
      <c r="BP707" s="340"/>
      <c r="BQ707" s="344"/>
      <c r="BR707" s="315">
        <f t="shared" si="257"/>
        <v>0</v>
      </c>
      <c r="BS707" s="344"/>
      <c r="BT707" s="344"/>
      <c r="BU707" s="344"/>
      <c r="BV707" s="344"/>
      <c r="BW707" s="315">
        <f t="shared" si="258"/>
        <v>0</v>
      </c>
      <c r="BX707" s="322"/>
      <c r="BY707" s="316"/>
    </row>
    <row r="708" spans="1:77" x14ac:dyDescent="0.25">
      <c r="A708" s="326"/>
      <c r="B708" s="307" t="str">
        <f t="shared" si="240"/>
        <v/>
      </c>
      <c r="C708" s="327"/>
      <c r="D708" s="307" t="str">
        <f t="shared" si="241"/>
        <v/>
      </c>
      <c r="E708" s="328"/>
      <c r="F708" s="329"/>
      <c r="G708" s="330" t="s">
        <v>86</v>
      </c>
      <c r="H708" s="308">
        <f t="shared" si="242"/>
        <v>0</v>
      </c>
      <c r="I708" s="323"/>
      <c r="J708" s="323"/>
      <c r="K708" s="309">
        <f t="shared" si="243"/>
        <v>0</v>
      </c>
      <c r="L708" s="328"/>
      <c r="M708" s="328"/>
      <c r="N708" s="328"/>
      <c r="O708" s="328"/>
      <c r="P708" s="331"/>
      <c r="Q708" s="331"/>
      <c r="R708" s="332"/>
      <c r="S708" s="333"/>
      <c r="T708" s="332"/>
      <c r="U708" s="333"/>
      <c r="V708" s="332"/>
      <c r="W708" s="333"/>
      <c r="X708" s="332"/>
      <c r="Y708" s="333"/>
      <c r="Z708" s="309">
        <f t="shared" si="244"/>
        <v>0</v>
      </c>
      <c r="AA708" s="310">
        <f t="shared" si="245"/>
        <v>0</v>
      </c>
      <c r="AB708" s="334"/>
      <c r="AC708" s="311">
        <f t="shared" si="238"/>
        <v>0</v>
      </c>
      <c r="AD708" s="312">
        <f t="shared" si="246"/>
        <v>0</v>
      </c>
      <c r="AE708" s="335"/>
      <c r="AF708" s="312">
        <f t="shared" si="247"/>
        <v>0</v>
      </c>
      <c r="AG708" s="326"/>
      <c r="AH708" s="313">
        <f t="shared" si="248"/>
        <v>0</v>
      </c>
      <c r="AI708" s="336"/>
      <c r="AJ708" s="313">
        <f t="shared" si="249"/>
        <v>0</v>
      </c>
      <c r="AK708" s="326"/>
      <c r="AL708" s="313">
        <f t="shared" si="250"/>
        <v>0</v>
      </c>
      <c r="AM708" s="345"/>
      <c r="AN708" s="313">
        <f t="shared" si="239"/>
        <v>0</v>
      </c>
      <c r="AO708" s="314">
        <f t="shared" si="251"/>
        <v>0</v>
      </c>
      <c r="AP708" s="315">
        <f>IF(OR(AND(B708="GRUP_A1",IF(IFERROR(MATCH(CONCATENATE("I",Tabel!$N$4),inst_performance,0),0)&gt;0,0,1)),B708="Grup_A5",B708="Grup_B1"),0,(AD708+AF708)*0.1)</f>
        <v>0</v>
      </c>
      <c r="AQ708" s="337"/>
      <c r="AR708" s="339"/>
      <c r="AS708" s="339"/>
      <c r="AT708" s="339"/>
      <c r="AU708" s="339"/>
      <c r="AV708" s="339"/>
      <c r="AW708" s="339"/>
      <c r="AX708" s="339"/>
      <c r="AY708" s="339"/>
      <c r="AZ708" s="339"/>
      <c r="BA708" s="339"/>
      <c r="BB708" s="339"/>
      <c r="BC708" s="339"/>
      <c r="BD708" s="339"/>
      <c r="BE708" s="339"/>
      <c r="BF708" s="339"/>
      <c r="BG708" s="315">
        <f t="shared" si="252"/>
        <v>0</v>
      </c>
      <c r="BH708" s="346">
        <f t="shared" si="253"/>
        <v>0</v>
      </c>
      <c r="BI708" s="315">
        <f t="shared" si="254"/>
        <v>0</v>
      </c>
      <c r="BJ708" s="341"/>
      <c r="BK708" s="315">
        <f t="shared" si="255"/>
        <v>0</v>
      </c>
      <c r="BL708" s="315">
        <f t="shared" si="256"/>
        <v>0</v>
      </c>
      <c r="BM708" s="340"/>
      <c r="BN708" s="342"/>
      <c r="BO708" s="343"/>
      <c r="BP708" s="340"/>
      <c r="BQ708" s="344"/>
      <c r="BR708" s="315">
        <f t="shared" si="257"/>
        <v>0</v>
      </c>
      <c r="BS708" s="344"/>
      <c r="BT708" s="344"/>
      <c r="BU708" s="344"/>
      <c r="BV708" s="344"/>
      <c r="BW708" s="315">
        <f t="shared" si="258"/>
        <v>0</v>
      </c>
      <c r="BX708" s="322"/>
      <c r="BY708" s="316"/>
    </row>
    <row r="709" spans="1:77" x14ac:dyDescent="0.25">
      <c r="A709" s="326"/>
      <c r="B709" s="307" t="str">
        <f t="shared" si="240"/>
        <v/>
      </c>
      <c r="C709" s="327"/>
      <c r="D709" s="307" t="str">
        <f t="shared" si="241"/>
        <v/>
      </c>
      <c r="E709" s="328"/>
      <c r="F709" s="329"/>
      <c r="G709" s="330" t="s">
        <v>86</v>
      </c>
      <c r="H709" s="308">
        <f t="shared" si="242"/>
        <v>0</v>
      </c>
      <c r="I709" s="323"/>
      <c r="J709" s="323"/>
      <c r="K709" s="309">
        <f t="shared" si="243"/>
        <v>0</v>
      </c>
      <c r="L709" s="328"/>
      <c r="M709" s="328"/>
      <c r="N709" s="328"/>
      <c r="O709" s="328"/>
      <c r="P709" s="331"/>
      <c r="Q709" s="331"/>
      <c r="R709" s="332"/>
      <c r="S709" s="333"/>
      <c r="T709" s="332"/>
      <c r="U709" s="333"/>
      <c r="V709" s="332"/>
      <c r="W709" s="333"/>
      <c r="X709" s="332"/>
      <c r="Y709" s="333"/>
      <c r="Z709" s="309">
        <f t="shared" si="244"/>
        <v>0</v>
      </c>
      <c r="AA709" s="310">
        <f t="shared" si="245"/>
        <v>0</v>
      </c>
      <c r="AB709" s="334"/>
      <c r="AC709" s="311">
        <f t="shared" si="238"/>
        <v>0</v>
      </c>
      <c r="AD709" s="312">
        <f t="shared" si="246"/>
        <v>0</v>
      </c>
      <c r="AE709" s="335"/>
      <c r="AF709" s="312">
        <f t="shared" si="247"/>
        <v>0</v>
      </c>
      <c r="AG709" s="326"/>
      <c r="AH709" s="313">
        <f t="shared" si="248"/>
        <v>0</v>
      </c>
      <c r="AI709" s="336"/>
      <c r="AJ709" s="313">
        <f t="shared" si="249"/>
        <v>0</v>
      </c>
      <c r="AK709" s="326"/>
      <c r="AL709" s="313">
        <f t="shared" si="250"/>
        <v>0</v>
      </c>
      <c r="AM709" s="345"/>
      <c r="AN709" s="313">
        <f t="shared" si="239"/>
        <v>0</v>
      </c>
      <c r="AO709" s="314">
        <f t="shared" si="251"/>
        <v>0</v>
      </c>
      <c r="AP709" s="315">
        <f>IF(OR(AND(B709="GRUP_A1",IF(IFERROR(MATCH(CONCATENATE("I",Tabel!$N$4),inst_performance,0),0)&gt;0,0,1)),B709="Grup_A5",B709="Grup_B1"),0,(AD709+AF709)*0.1)</f>
        <v>0</v>
      </c>
      <c r="AQ709" s="337"/>
      <c r="AR709" s="339"/>
      <c r="AS709" s="339"/>
      <c r="AT709" s="339"/>
      <c r="AU709" s="339"/>
      <c r="AV709" s="339"/>
      <c r="AW709" s="339"/>
      <c r="AX709" s="339"/>
      <c r="AY709" s="339"/>
      <c r="AZ709" s="339"/>
      <c r="BA709" s="339"/>
      <c r="BB709" s="339"/>
      <c r="BC709" s="339"/>
      <c r="BD709" s="339"/>
      <c r="BE709" s="339"/>
      <c r="BF709" s="339"/>
      <c r="BG709" s="315">
        <f t="shared" si="252"/>
        <v>0</v>
      </c>
      <c r="BH709" s="346">
        <f t="shared" si="253"/>
        <v>0</v>
      </c>
      <c r="BI709" s="315">
        <f t="shared" si="254"/>
        <v>0</v>
      </c>
      <c r="BJ709" s="341"/>
      <c r="BK709" s="315">
        <f t="shared" si="255"/>
        <v>0</v>
      </c>
      <c r="BL709" s="315">
        <f t="shared" si="256"/>
        <v>0</v>
      </c>
      <c r="BM709" s="340"/>
      <c r="BN709" s="342"/>
      <c r="BO709" s="343"/>
      <c r="BP709" s="340"/>
      <c r="BQ709" s="344"/>
      <c r="BR709" s="315">
        <f t="shared" si="257"/>
        <v>0</v>
      </c>
      <c r="BS709" s="344"/>
      <c r="BT709" s="344"/>
      <c r="BU709" s="344"/>
      <c r="BV709" s="344"/>
      <c r="BW709" s="315">
        <f t="shared" si="258"/>
        <v>0</v>
      </c>
      <c r="BX709" s="322"/>
      <c r="BY709" s="316"/>
    </row>
    <row r="710" spans="1:77" x14ac:dyDescent="0.25">
      <c r="A710" s="326"/>
      <c r="B710" s="307" t="str">
        <f t="shared" si="240"/>
        <v/>
      </c>
      <c r="C710" s="327"/>
      <c r="D710" s="307" t="str">
        <f t="shared" si="241"/>
        <v/>
      </c>
      <c r="E710" s="328"/>
      <c r="F710" s="329"/>
      <c r="G710" s="330" t="s">
        <v>86</v>
      </c>
      <c r="H710" s="308">
        <f t="shared" si="242"/>
        <v>0</v>
      </c>
      <c r="I710" s="323"/>
      <c r="J710" s="323"/>
      <c r="K710" s="309">
        <f t="shared" si="243"/>
        <v>0</v>
      </c>
      <c r="L710" s="328"/>
      <c r="M710" s="328"/>
      <c r="N710" s="328"/>
      <c r="O710" s="328"/>
      <c r="P710" s="331"/>
      <c r="Q710" s="331"/>
      <c r="R710" s="332"/>
      <c r="S710" s="333"/>
      <c r="T710" s="332"/>
      <c r="U710" s="333"/>
      <c r="V710" s="332"/>
      <c r="W710" s="333"/>
      <c r="X710" s="332"/>
      <c r="Y710" s="333"/>
      <c r="Z710" s="309">
        <f t="shared" si="244"/>
        <v>0</v>
      </c>
      <c r="AA710" s="310">
        <f t="shared" si="245"/>
        <v>0</v>
      </c>
      <c r="AB710" s="334"/>
      <c r="AC710" s="311">
        <f t="shared" si="238"/>
        <v>0</v>
      </c>
      <c r="AD710" s="312">
        <f t="shared" si="246"/>
        <v>0</v>
      </c>
      <c r="AE710" s="335"/>
      <c r="AF710" s="312">
        <f t="shared" si="247"/>
        <v>0</v>
      </c>
      <c r="AG710" s="326"/>
      <c r="AH710" s="313">
        <f t="shared" si="248"/>
        <v>0</v>
      </c>
      <c r="AI710" s="336"/>
      <c r="AJ710" s="313">
        <f t="shared" si="249"/>
        <v>0</v>
      </c>
      <c r="AK710" s="326"/>
      <c r="AL710" s="313">
        <f t="shared" si="250"/>
        <v>0</v>
      </c>
      <c r="AM710" s="345"/>
      <c r="AN710" s="313">
        <f t="shared" si="239"/>
        <v>0</v>
      </c>
      <c r="AO710" s="314">
        <f t="shared" si="251"/>
        <v>0</v>
      </c>
      <c r="AP710" s="315">
        <f>IF(OR(AND(B710="GRUP_A1",IF(IFERROR(MATCH(CONCATENATE("I",Tabel!$N$4),inst_performance,0),0)&gt;0,0,1)),B710="Grup_A5",B710="Grup_B1"),0,(AD710+AF710)*0.1)</f>
        <v>0</v>
      </c>
      <c r="AQ710" s="337"/>
      <c r="AR710" s="339"/>
      <c r="AS710" s="339"/>
      <c r="AT710" s="339"/>
      <c r="AU710" s="339"/>
      <c r="AV710" s="339"/>
      <c r="AW710" s="339"/>
      <c r="AX710" s="339"/>
      <c r="AY710" s="339"/>
      <c r="AZ710" s="339"/>
      <c r="BA710" s="339"/>
      <c r="BB710" s="339"/>
      <c r="BC710" s="339"/>
      <c r="BD710" s="339"/>
      <c r="BE710" s="339"/>
      <c r="BF710" s="339"/>
      <c r="BG710" s="315">
        <f t="shared" si="252"/>
        <v>0</v>
      </c>
      <c r="BH710" s="346">
        <f t="shared" si="253"/>
        <v>0</v>
      </c>
      <c r="BI710" s="315">
        <f t="shared" si="254"/>
        <v>0</v>
      </c>
      <c r="BJ710" s="341"/>
      <c r="BK710" s="315">
        <f t="shared" si="255"/>
        <v>0</v>
      </c>
      <c r="BL710" s="315">
        <f t="shared" si="256"/>
        <v>0</v>
      </c>
      <c r="BM710" s="340"/>
      <c r="BN710" s="342"/>
      <c r="BO710" s="343"/>
      <c r="BP710" s="340"/>
      <c r="BQ710" s="344"/>
      <c r="BR710" s="315">
        <f t="shared" si="257"/>
        <v>0</v>
      </c>
      <c r="BS710" s="344"/>
      <c r="BT710" s="344"/>
      <c r="BU710" s="344"/>
      <c r="BV710" s="344"/>
      <c r="BW710" s="315">
        <f t="shared" si="258"/>
        <v>0</v>
      </c>
      <c r="BX710" s="322"/>
      <c r="BY710" s="316"/>
    </row>
    <row r="711" spans="1:77" x14ac:dyDescent="0.25">
      <c r="A711" s="326"/>
      <c r="B711" s="307" t="str">
        <f t="shared" si="240"/>
        <v/>
      </c>
      <c r="C711" s="327"/>
      <c r="D711" s="307" t="str">
        <f t="shared" si="241"/>
        <v/>
      </c>
      <c r="E711" s="328"/>
      <c r="F711" s="329"/>
      <c r="G711" s="330" t="s">
        <v>86</v>
      </c>
      <c r="H711" s="308">
        <f t="shared" si="242"/>
        <v>0</v>
      </c>
      <c r="I711" s="323"/>
      <c r="J711" s="323"/>
      <c r="K711" s="309">
        <f t="shared" si="243"/>
        <v>0</v>
      </c>
      <c r="L711" s="328"/>
      <c r="M711" s="328"/>
      <c r="N711" s="328"/>
      <c r="O711" s="328"/>
      <c r="P711" s="331"/>
      <c r="Q711" s="331"/>
      <c r="R711" s="332"/>
      <c r="S711" s="333"/>
      <c r="T711" s="332"/>
      <c r="U711" s="333"/>
      <c r="V711" s="332"/>
      <c r="W711" s="333"/>
      <c r="X711" s="332"/>
      <c r="Y711" s="333"/>
      <c r="Z711" s="309">
        <f t="shared" si="244"/>
        <v>0</v>
      </c>
      <c r="AA711" s="310">
        <f t="shared" si="245"/>
        <v>0</v>
      </c>
      <c r="AB711" s="334"/>
      <c r="AC711" s="311">
        <f t="shared" si="238"/>
        <v>0</v>
      </c>
      <c r="AD711" s="312">
        <f t="shared" si="246"/>
        <v>0</v>
      </c>
      <c r="AE711" s="335"/>
      <c r="AF711" s="312">
        <f t="shared" si="247"/>
        <v>0</v>
      </c>
      <c r="AG711" s="326"/>
      <c r="AH711" s="313">
        <f t="shared" si="248"/>
        <v>0</v>
      </c>
      <c r="AI711" s="336"/>
      <c r="AJ711" s="313">
        <f t="shared" si="249"/>
        <v>0</v>
      </c>
      <c r="AK711" s="326"/>
      <c r="AL711" s="313">
        <f t="shared" si="250"/>
        <v>0</v>
      </c>
      <c r="AM711" s="345"/>
      <c r="AN711" s="313">
        <f t="shared" si="239"/>
        <v>0</v>
      </c>
      <c r="AO711" s="314">
        <f t="shared" si="251"/>
        <v>0</v>
      </c>
      <c r="AP711" s="315">
        <f>IF(OR(AND(B711="GRUP_A1",IF(IFERROR(MATCH(CONCATENATE("I",Tabel!$N$4),inst_performance,0),0)&gt;0,0,1)),B711="Grup_A5",B711="Grup_B1"),0,(AD711+AF711)*0.1)</f>
        <v>0</v>
      </c>
      <c r="AQ711" s="337"/>
      <c r="AR711" s="339"/>
      <c r="AS711" s="339"/>
      <c r="AT711" s="339"/>
      <c r="AU711" s="339"/>
      <c r="AV711" s="339"/>
      <c r="AW711" s="339"/>
      <c r="AX711" s="339"/>
      <c r="AY711" s="339"/>
      <c r="AZ711" s="339"/>
      <c r="BA711" s="339"/>
      <c r="BB711" s="339"/>
      <c r="BC711" s="339"/>
      <c r="BD711" s="339"/>
      <c r="BE711" s="339"/>
      <c r="BF711" s="339"/>
      <c r="BG711" s="315">
        <f t="shared" si="252"/>
        <v>0</v>
      </c>
      <c r="BH711" s="346">
        <f t="shared" si="253"/>
        <v>0</v>
      </c>
      <c r="BI711" s="315">
        <f t="shared" si="254"/>
        <v>0</v>
      </c>
      <c r="BJ711" s="341"/>
      <c r="BK711" s="315">
        <f t="shared" si="255"/>
        <v>0</v>
      </c>
      <c r="BL711" s="315">
        <f t="shared" si="256"/>
        <v>0</v>
      </c>
      <c r="BM711" s="340"/>
      <c r="BN711" s="342"/>
      <c r="BO711" s="343"/>
      <c r="BP711" s="340"/>
      <c r="BQ711" s="344"/>
      <c r="BR711" s="315">
        <f t="shared" si="257"/>
        <v>0</v>
      </c>
      <c r="BS711" s="344"/>
      <c r="BT711" s="344"/>
      <c r="BU711" s="344"/>
      <c r="BV711" s="344"/>
      <c r="BW711" s="315">
        <f t="shared" si="258"/>
        <v>0</v>
      </c>
      <c r="BX711" s="322"/>
      <c r="BY711" s="316"/>
    </row>
    <row r="712" spans="1:77" x14ac:dyDescent="0.25">
      <c r="A712" s="326"/>
      <c r="B712" s="307" t="str">
        <f t="shared" si="240"/>
        <v/>
      </c>
      <c r="C712" s="327"/>
      <c r="D712" s="307" t="str">
        <f t="shared" si="241"/>
        <v/>
      </c>
      <c r="E712" s="328"/>
      <c r="F712" s="329"/>
      <c r="G712" s="330" t="s">
        <v>86</v>
      </c>
      <c r="H712" s="308">
        <f t="shared" si="242"/>
        <v>0</v>
      </c>
      <c r="I712" s="323"/>
      <c r="J712" s="323"/>
      <c r="K712" s="309">
        <f t="shared" si="243"/>
        <v>0</v>
      </c>
      <c r="L712" s="328"/>
      <c r="M712" s="328"/>
      <c r="N712" s="328"/>
      <c r="O712" s="328"/>
      <c r="P712" s="331"/>
      <c r="Q712" s="331"/>
      <c r="R712" s="332"/>
      <c r="S712" s="333"/>
      <c r="T712" s="332"/>
      <c r="U712" s="333"/>
      <c r="V712" s="332"/>
      <c r="W712" s="333"/>
      <c r="X712" s="332"/>
      <c r="Y712" s="333"/>
      <c r="Z712" s="309">
        <f t="shared" si="244"/>
        <v>0</v>
      </c>
      <c r="AA712" s="310">
        <f t="shared" si="245"/>
        <v>0</v>
      </c>
      <c r="AB712" s="334"/>
      <c r="AC712" s="311">
        <f t="shared" si="238"/>
        <v>0</v>
      </c>
      <c r="AD712" s="312">
        <f t="shared" si="246"/>
        <v>0</v>
      </c>
      <c r="AE712" s="335"/>
      <c r="AF712" s="312">
        <f t="shared" si="247"/>
        <v>0</v>
      </c>
      <c r="AG712" s="326"/>
      <c r="AH712" s="313">
        <f t="shared" si="248"/>
        <v>0</v>
      </c>
      <c r="AI712" s="336"/>
      <c r="AJ712" s="313">
        <f t="shared" si="249"/>
        <v>0</v>
      </c>
      <c r="AK712" s="326"/>
      <c r="AL712" s="313">
        <f t="shared" si="250"/>
        <v>0</v>
      </c>
      <c r="AM712" s="345"/>
      <c r="AN712" s="313">
        <f t="shared" si="239"/>
        <v>0</v>
      </c>
      <c r="AO712" s="314">
        <f t="shared" si="251"/>
        <v>0</v>
      </c>
      <c r="AP712" s="315">
        <f>IF(OR(AND(B712="GRUP_A1",IF(IFERROR(MATCH(CONCATENATE("I",Tabel!$N$4),inst_performance,0),0)&gt;0,0,1)),B712="Grup_A5",B712="Grup_B1"),0,(AD712+AF712)*0.1)</f>
        <v>0</v>
      </c>
      <c r="AQ712" s="337"/>
      <c r="AR712" s="339"/>
      <c r="AS712" s="339"/>
      <c r="AT712" s="339"/>
      <c r="AU712" s="339"/>
      <c r="AV712" s="339"/>
      <c r="AW712" s="339"/>
      <c r="AX712" s="339"/>
      <c r="AY712" s="339"/>
      <c r="AZ712" s="339"/>
      <c r="BA712" s="339"/>
      <c r="BB712" s="339"/>
      <c r="BC712" s="339"/>
      <c r="BD712" s="339"/>
      <c r="BE712" s="339"/>
      <c r="BF712" s="339"/>
      <c r="BG712" s="315">
        <f t="shared" si="252"/>
        <v>0</v>
      </c>
      <c r="BH712" s="346">
        <f t="shared" si="253"/>
        <v>0</v>
      </c>
      <c r="BI712" s="315">
        <f t="shared" si="254"/>
        <v>0</v>
      </c>
      <c r="BJ712" s="341"/>
      <c r="BK712" s="315">
        <f t="shared" si="255"/>
        <v>0</v>
      </c>
      <c r="BL712" s="315">
        <f t="shared" si="256"/>
        <v>0</v>
      </c>
      <c r="BM712" s="340"/>
      <c r="BN712" s="342"/>
      <c r="BO712" s="343"/>
      <c r="BP712" s="340"/>
      <c r="BQ712" s="344"/>
      <c r="BR712" s="315">
        <f t="shared" si="257"/>
        <v>0</v>
      </c>
      <c r="BS712" s="344"/>
      <c r="BT712" s="344"/>
      <c r="BU712" s="344"/>
      <c r="BV712" s="344"/>
      <c r="BW712" s="315">
        <f t="shared" si="258"/>
        <v>0</v>
      </c>
      <c r="BX712" s="322"/>
      <c r="BY712" s="316"/>
    </row>
    <row r="713" spans="1:77" x14ac:dyDescent="0.25">
      <c r="A713" s="326"/>
      <c r="B713" s="307" t="str">
        <f t="shared" si="240"/>
        <v/>
      </c>
      <c r="C713" s="327"/>
      <c r="D713" s="307" t="str">
        <f t="shared" si="241"/>
        <v/>
      </c>
      <c r="E713" s="328"/>
      <c r="F713" s="329"/>
      <c r="G713" s="330" t="s">
        <v>86</v>
      </c>
      <c r="H713" s="308">
        <f t="shared" si="242"/>
        <v>0</v>
      </c>
      <c r="I713" s="323"/>
      <c r="J713" s="323"/>
      <c r="K713" s="309">
        <f t="shared" si="243"/>
        <v>0</v>
      </c>
      <c r="L713" s="328"/>
      <c r="M713" s="328"/>
      <c r="N713" s="328"/>
      <c r="O713" s="328"/>
      <c r="P713" s="331"/>
      <c r="Q713" s="331"/>
      <c r="R713" s="332"/>
      <c r="S713" s="333"/>
      <c r="T713" s="332"/>
      <c r="U713" s="333"/>
      <c r="V713" s="332"/>
      <c r="W713" s="333"/>
      <c r="X713" s="332"/>
      <c r="Y713" s="333"/>
      <c r="Z713" s="309">
        <f t="shared" si="244"/>
        <v>0</v>
      </c>
      <c r="AA713" s="310">
        <f t="shared" si="245"/>
        <v>0</v>
      </c>
      <c r="AB713" s="334"/>
      <c r="AC713" s="311">
        <f t="shared" si="238"/>
        <v>0</v>
      </c>
      <c r="AD713" s="312">
        <f t="shared" si="246"/>
        <v>0</v>
      </c>
      <c r="AE713" s="335"/>
      <c r="AF713" s="312">
        <f t="shared" si="247"/>
        <v>0</v>
      </c>
      <c r="AG713" s="326"/>
      <c r="AH713" s="313">
        <f t="shared" si="248"/>
        <v>0</v>
      </c>
      <c r="AI713" s="336"/>
      <c r="AJ713" s="313">
        <f t="shared" si="249"/>
        <v>0</v>
      </c>
      <c r="AK713" s="326"/>
      <c r="AL713" s="313">
        <f t="shared" si="250"/>
        <v>0</v>
      </c>
      <c r="AM713" s="345"/>
      <c r="AN713" s="313">
        <f t="shared" si="239"/>
        <v>0</v>
      </c>
      <c r="AO713" s="314">
        <f t="shared" si="251"/>
        <v>0</v>
      </c>
      <c r="AP713" s="315">
        <f>IF(OR(AND(B713="GRUP_A1",IF(IFERROR(MATCH(CONCATENATE("I",Tabel!$N$4),inst_performance,0),0)&gt;0,0,1)),B713="Grup_A5",B713="Grup_B1"),0,(AD713+AF713)*0.1)</f>
        <v>0</v>
      </c>
      <c r="AQ713" s="337"/>
      <c r="AR713" s="339"/>
      <c r="AS713" s="339"/>
      <c r="AT713" s="339"/>
      <c r="AU713" s="339"/>
      <c r="AV713" s="339"/>
      <c r="AW713" s="339"/>
      <c r="AX713" s="339"/>
      <c r="AY713" s="339"/>
      <c r="AZ713" s="339"/>
      <c r="BA713" s="339"/>
      <c r="BB713" s="339"/>
      <c r="BC713" s="339"/>
      <c r="BD713" s="339"/>
      <c r="BE713" s="339"/>
      <c r="BF713" s="339"/>
      <c r="BG713" s="315">
        <f t="shared" si="252"/>
        <v>0</v>
      </c>
      <c r="BH713" s="346">
        <f t="shared" si="253"/>
        <v>0</v>
      </c>
      <c r="BI713" s="315">
        <f t="shared" si="254"/>
        <v>0</v>
      </c>
      <c r="BJ713" s="341"/>
      <c r="BK713" s="315">
        <f t="shared" si="255"/>
        <v>0</v>
      </c>
      <c r="BL713" s="315">
        <f t="shared" si="256"/>
        <v>0</v>
      </c>
      <c r="BM713" s="340"/>
      <c r="BN713" s="342"/>
      <c r="BO713" s="343"/>
      <c r="BP713" s="340"/>
      <c r="BQ713" s="344"/>
      <c r="BR713" s="315">
        <f t="shared" si="257"/>
        <v>0</v>
      </c>
      <c r="BS713" s="344"/>
      <c r="BT713" s="344"/>
      <c r="BU713" s="344"/>
      <c r="BV713" s="344"/>
      <c r="BW713" s="315">
        <f t="shared" si="258"/>
        <v>0</v>
      </c>
      <c r="BX713" s="322"/>
      <c r="BY713" s="316"/>
    </row>
    <row r="714" spans="1:77" x14ac:dyDescent="0.25">
      <c r="A714" s="326"/>
      <c r="B714" s="307" t="str">
        <f t="shared" si="240"/>
        <v/>
      </c>
      <c r="C714" s="327"/>
      <c r="D714" s="307" t="str">
        <f t="shared" si="241"/>
        <v/>
      </c>
      <c r="E714" s="328"/>
      <c r="F714" s="329"/>
      <c r="G714" s="330" t="s">
        <v>86</v>
      </c>
      <c r="H714" s="308">
        <f t="shared" si="242"/>
        <v>0</v>
      </c>
      <c r="I714" s="323"/>
      <c r="J714" s="323"/>
      <c r="K714" s="309">
        <f t="shared" si="243"/>
        <v>0</v>
      </c>
      <c r="L714" s="328"/>
      <c r="M714" s="328"/>
      <c r="N714" s="328"/>
      <c r="O714" s="328"/>
      <c r="P714" s="331"/>
      <c r="Q714" s="331"/>
      <c r="R714" s="332"/>
      <c r="S714" s="333"/>
      <c r="T714" s="332"/>
      <c r="U714" s="333"/>
      <c r="V714" s="332"/>
      <c r="W714" s="333"/>
      <c r="X714" s="332"/>
      <c r="Y714" s="333"/>
      <c r="Z714" s="309">
        <f t="shared" si="244"/>
        <v>0</v>
      </c>
      <c r="AA714" s="310">
        <f t="shared" si="245"/>
        <v>0</v>
      </c>
      <c r="AB714" s="334"/>
      <c r="AC714" s="311">
        <f t="shared" si="238"/>
        <v>0</v>
      </c>
      <c r="AD714" s="312">
        <f t="shared" si="246"/>
        <v>0</v>
      </c>
      <c r="AE714" s="335"/>
      <c r="AF714" s="312">
        <f t="shared" si="247"/>
        <v>0</v>
      </c>
      <c r="AG714" s="326"/>
      <c r="AH714" s="313">
        <f t="shared" si="248"/>
        <v>0</v>
      </c>
      <c r="AI714" s="336"/>
      <c r="AJ714" s="313">
        <f t="shared" si="249"/>
        <v>0</v>
      </c>
      <c r="AK714" s="326"/>
      <c r="AL714" s="313">
        <f t="shared" si="250"/>
        <v>0</v>
      </c>
      <c r="AM714" s="345"/>
      <c r="AN714" s="313">
        <f t="shared" si="239"/>
        <v>0</v>
      </c>
      <c r="AO714" s="314">
        <f t="shared" si="251"/>
        <v>0</v>
      </c>
      <c r="AP714" s="315">
        <f>IF(OR(AND(B714="GRUP_A1",IF(IFERROR(MATCH(CONCATENATE("I",Tabel!$N$4),inst_performance,0),0)&gt;0,0,1)),B714="Grup_A5",B714="Grup_B1"),0,(AD714+AF714)*0.1)</f>
        <v>0</v>
      </c>
      <c r="AQ714" s="337"/>
      <c r="AR714" s="339"/>
      <c r="AS714" s="339"/>
      <c r="AT714" s="339"/>
      <c r="AU714" s="339"/>
      <c r="AV714" s="339"/>
      <c r="AW714" s="339"/>
      <c r="AX714" s="339"/>
      <c r="AY714" s="339"/>
      <c r="AZ714" s="339"/>
      <c r="BA714" s="339"/>
      <c r="BB714" s="339"/>
      <c r="BC714" s="339"/>
      <c r="BD714" s="339"/>
      <c r="BE714" s="339"/>
      <c r="BF714" s="339"/>
      <c r="BG714" s="315">
        <f t="shared" si="252"/>
        <v>0</v>
      </c>
      <c r="BH714" s="346">
        <f t="shared" si="253"/>
        <v>0</v>
      </c>
      <c r="BI714" s="315">
        <f t="shared" si="254"/>
        <v>0</v>
      </c>
      <c r="BJ714" s="341"/>
      <c r="BK714" s="315">
        <f t="shared" si="255"/>
        <v>0</v>
      </c>
      <c r="BL714" s="315">
        <f t="shared" si="256"/>
        <v>0</v>
      </c>
      <c r="BM714" s="340"/>
      <c r="BN714" s="342"/>
      <c r="BO714" s="343"/>
      <c r="BP714" s="340"/>
      <c r="BQ714" s="344"/>
      <c r="BR714" s="315">
        <f t="shared" si="257"/>
        <v>0</v>
      </c>
      <c r="BS714" s="344"/>
      <c r="BT714" s="344"/>
      <c r="BU714" s="344"/>
      <c r="BV714" s="344"/>
      <c r="BW714" s="315">
        <f t="shared" si="258"/>
        <v>0</v>
      </c>
      <c r="BX714" s="322"/>
      <c r="BY714" s="316"/>
    </row>
    <row r="715" spans="1:77" x14ac:dyDescent="0.25">
      <c r="A715" s="326"/>
      <c r="B715" s="307" t="str">
        <f t="shared" si="240"/>
        <v/>
      </c>
      <c r="C715" s="327"/>
      <c r="D715" s="307" t="str">
        <f t="shared" si="241"/>
        <v/>
      </c>
      <c r="E715" s="328"/>
      <c r="F715" s="329"/>
      <c r="G715" s="330" t="s">
        <v>86</v>
      </c>
      <c r="H715" s="308">
        <f t="shared" si="242"/>
        <v>0</v>
      </c>
      <c r="I715" s="323"/>
      <c r="J715" s="323"/>
      <c r="K715" s="309">
        <f t="shared" si="243"/>
        <v>0</v>
      </c>
      <c r="L715" s="328"/>
      <c r="M715" s="328"/>
      <c r="N715" s="328"/>
      <c r="O715" s="328"/>
      <c r="P715" s="331"/>
      <c r="Q715" s="331"/>
      <c r="R715" s="332"/>
      <c r="S715" s="333"/>
      <c r="T715" s="332"/>
      <c r="U715" s="333"/>
      <c r="V715" s="332"/>
      <c r="W715" s="333"/>
      <c r="X715" s="332"/>
      <c r="Y715" s="333"/>
      <c r="Z715" s="309">
        <f t="shared" si="244"/>
        <v>0</v>
      </c>
      <c r="AA715" s="310">
        <f t="shared" si="245"/>
        <v>0</v>
      </c>
      <c r="AB715" s="334"/>
      <c r="AC715" s="311">
        <f t="shared" si="238"/>
        <v>0</v>
      </c>
      <c r="AD715" s="312">
        <f t="shared" si="246"/>
        <v>0</v>
      </c>
      <c r="AE715" s="335"/>
      <c r="AF715" s="312">
        <f t="shared" si="247"/>
        <v>0</v>
      </c>
      <c r="AG715" s="326"/>
      <c r="AH715" s="313">
        <f t="shared" si="248"/>
        <v>0</v>
      </c>
      <c r="AI715" s="336"/>
      <c r="AJ715" s="313">
        <f t="shared" si="249"/>
        <v>0</v>
      </c>
      <c r="AK715" s="326"/>
      <c r="AL715" s="313">
        <f t="shared" si="250"/>
        <v>0</v>
      </c>
      <c r="AM715" s="345"/>
      <c r="AN715" s="313">
        <f t="shared" si="239"/>
        <v>0</v>
      </c>
      <c r="AO715" s="314">
        <f t="shared" si="251"/>
        <v>0</v>
      </c>
      <c r="AP715" s="315">
        <f>IF(OR(AND(B715="GRUP_A1",IF(IFERROR(MATCH(CONCATENATE("I",Tabel!$N$4),inst_performance,0),0)&gt;0,0,1)),B715="Grup_A5",B715="Grup_B1"),0,(AD715+AF715)*0.1)</f>
        <v>0</v>
      </c>
      <c r="AQ715" s="337"/>
      <c r="AR715" s="339"/>
      <c r="AS715" s="339"/>
      <c r="AT715" s="339"/>
      <c r="AU715" s="339"/>
      <c r="AV715" s="339"/>
      <c r="AW715" s="339"/>
      <c r="AX715" s="339"/>
      <c r="AY715" s="339"/>
      <c r="AZ715" s="339"/>
      <c r="BA715" s="339"/>
      <c r="BB715" s="339"/>
      <c r="BC715" s="339"/>
      <c r="BD715" s="339"/>
      <c r="BE715" s="339"/>
      <c r="BF715" s="339"/>
      <c r="BG715" s="315">
        <f t="shared" si="252"/>
        <v>0</v>
      </c>
      <c r="BH715" s="346">
        <f t="shared" si="253"/>
        <v>0</v>
      </c>
      <c r="BI715" s="315">
        <f t="shared" si="254"/>
        <v>0</v>
      </c>
      <c r="BJ715" s="341"/>
      <c r="BK715" s="315">
        <f t="shared" si="255"/>
        <v>0</v>
      </c>
      <c r="BL715" s="315">
        <f t="shared" si="256"/>
        <v>0</v>
      </c>
      <c r="BM715" s="340"/>
      <c r="BN715" s="342"/>
      <c r="BO715" s="343"/>
      <c r="BP715" s="340"/>
      <c r="BQ715" s="344"/>
      <c r="BR715" s="315">
        <f t="shared" si="257"/>
        <v>0</v>
      </c>
      <c r="BS715" s="344"/>
      <c r="BT715" s="344"/>
      <c r="BU715" s="344"/>
      <c r="BV715" s="344"/>
      <c r="BW715" s="315">
        <f t="shared" si="258"/>
        <v>0</v>
      </c>
      <c r="BX715" s="322"/>
      <c r="BY715" s="316"/>
    </row>
    <row r="716" spans="1:77" x14ac:dyDescent="0.25">
      <c r="A716" s="326"/>
      <c r="B716" s="307" t="str">
        <f t="shared" si="240"/>
        <v/>
      </c>
      <c r="C716" s="327"/>
      <c r="D716" s="307" t="str">
        <f t="shared" si="241"/>
        <v/>
      </c>
      <c r="E716" s="328"/>
      <c r="F716" s="329"/>
      <c r="G716" s="330" t="s">
        <v>86</v>
      </c>
      <c r="H716" s="308">
        <f t="shared" si="242"/>
        <v>0</v>
      </c>
      <c r="I716" s="323"/>
      <c r="J716" s="323"/>
      <c r="K716" s="309">
        <f t="shared" si="243"/>
        <v>0</v>
      </c>
      <c r="L716" s="328"/>
      <c r="M716" s="328"/>
      <c r="N716" s="328"/>
      <c r="O716" s="328"/>
      <c r="P716" s="331"/>
      <c r="Q716" s="331"/>
      <c r="R716" s="332"/>
      <c r="S716" s="333"/>
      <c r="T716" s="332"/>
      <c r="U716" s="333"/>
      <c r="V716" s="332"/>
      <c r="W716" s="333"/>
      <c r="X716" s="332"/>
      <c r="Y716" s="333"/>
      <c r="Z716" s="309">
        <f t="shared" si="244"/>
        <v>0</v>
      </c>
      <c r="AA716" s="310">
        <f t="shared" si="245"/>
        <v>0</v>
      </c>
      <c r="AB716" s="334"/>
      <c r="AC716" s="311">
        <f t="shared" si="238"/>
        <v>0</v>
      </c>
      <c r="AD716" s="312">
        <f t="shared" si="246"/>
        <v>0</v>
      </c>
      <c r="AE716" s="335"/>
      <c r="AF716" s="312">
        <f t="shared" si="247"/>
        <v>0</v>
      </c>
      <c r="AG716" s="326"/>
      <c r="AH716" s="313">
        <f t="shared" si="248"/>
        <v>0</v>
      </c>
      <c r="AI716" s="336"/>
      <c r="AJ716" s="313">
        <f t="shared" si="249"/>
        <v>0</v>
      </c>
      <c r="AK716" s="326"/>
      <c r="AL716" s="313">
        <f t="shared" si="250"/>
        <v>0</v>
      </c>
      <c r="AM716" s="345"/>
      <c r="AN716" s="313">
        <f t="shared" si="239"/>
        <v>0</v>
      </c>
      <c r="AO716" s="314">
        <f t="shared" si="251"/>
        <v>0</v>
      </c>
      <c r="AP716" s="315">
        <f>IF(OR(AND(B716="GRUP_A1",IF(IFERROR(MATCH(CONCATENATE("I",Tabel!$N$4),inst_performance,0),0)&gt;0,0,1)),B716="Grup_A5",B716="Grup_B1"),0,(AD716+AF716)*0.1)</f>
        <v>0</v>
      </c>
      <c r="AQ716" s="337"/>
      <c r="AR716" s="339"/>
      <c r="AS716" s="339"/>
      <c r="AT716" s="339"/>
      <c r="AU716" s="339"/>
      <c r="AV716" s="339"/>
      <c r="AW716" s="339"/>
      <c r="AX716" s="339"/>
      <c r="AY716" s="339"/>
      <c r="AZ716" s="339"/>
      <c r="BA716" s="339"/>
      <c r="BB716" s="339"/>
      <c r="BC716" s="339"/>
      <c r="BD716" s="339"/>
      <c r="BE716" s="339"/>
      <c r="BF716" s="339"/>
      <c r="BG716" s="315">
        <f t="shared" si="252"/>
        <v>0</v>
      </c>
      <c r="BH716" s="346">
        <f t="shared" si="253"/>
        <v>0</v>
      </c>
      <c r="BI716" s="315">
        <f t="shared" si="254"/>
        <v>0</v>
      </c>
      <c r="BJ716" s="341"/>
      <c r="BK716" s="315">
        <f t="shared" si="255"/>
        <v>0</v>
      </c>
      <c r="BL716" s="315">
        <f t="shared" si="256"/>
        <v>0</v>
      </c>
      <c r="BM716" s="340"/>
      <c r="BN716" s="342"/>
      <c r="BO716" s="343"/>
      <c r="BP716" s="340"/>
      <c r="BQ716" s="344"/>
      <c r="BR716" s="315">
        <f t="shared" si="257"/>
        <v>0</v>
      </c>
      <c r="BS716" s="344"/>
      <c r="BT716" s="344"/>
      <c r="BU716" s="344"/>
      <c r="BV716" s="344"/>
      <c r="BW716" s="315">
        <f t="shared" si="258"/>
        <v>0</v>
      </c>
      <c r="BX716" s="322"/>
      <c r="BY716" s="316"/>
    </row>
    <row r="717" spans="1:77" x14ac:dyDescent="0.25">
      <c r="A717" s="326"/>
      <c r="B717" s="307" t="str">
        <f t="shared" si="240"/>
        <v/>
      </c>
      <c r="C717" s="327"/>
      <c r="D717" s="307" t="str">
        <f t="shared" si="241"/>
        <v/>
      </c>
      <c r="E717" s="328"/>
      <c r="F717" s="329"/>
      <c r="G717" s="330" t="s">
        <v>86</v>
      </c>
      <c r="H717" s="308">
        <f t="shared" si="242"/>
        <v>0</v>
      </c>
      <c r="I717" s="323"/>
      <c r="J717" s="323"/>
      <c r="K717" s="309">
        <f t="shared" si="243"/>
        <v>0</v>
      </c>
      <c r="L717" s="328"/>
      <c r="M717" s="328"/>
      <c r="N717" s="328"/>
      <c r="O717" s="328"/>
      <c r="P717" s="331"/>
      <c r="Q717" s="331"/>
      <c r="R717" s="332"/>
      <c r="S717" s="333"/>
      <c r="T717" s="332"/>
      <c r="U717" s="333"/>
      <c r="V717" s="332"/>
      <c r="W717" s="333"/>
      <c r="X717" s="332"/>
      <c r="Y717" s="333"/>
      <c r="Z717" s="309">
        <f t="shared" si="244"/>
        <v>0</v>
      </c>
      <c r="AA717" s="310">
        <f t="shared" si="245"/>
        <v>0</v>
      </c>
      <c r="AB717" s="334"/>
      <c r="AC717" s="311">
        <f t="shared" ref="AC717:AC780" si="259">IF(AB717&gt;"",VLOOKUP(LEFT(AB717,250),Categorii_referinta,2,0),)</f>
        <v>0</v>
      </c>
      <c r="AD717" s="312">
        <f t="shared" si="246"/>
        <v>0</v>
      </c>
      <c r="AE717" s="335"/>
      <c r="AF717" s="312">
        <f t="shared" si="247"/>
        <v>0</v>
      </c>
      <c r="AG717" s="326"/>
      <c r="AH717" s="313">
        <f t="shared" si="248"/>
        <v>0</v>
      </c>
      <c r="AI717" s="336"/>
      <c r="AJ717" s="313">
        <f t="shared" si="249"/>
        <v>0</v>
      </c>
      <c r="AK717" s="326"/>
      <c r="AL717" s="313">
        <f t="shared" si="250"/>
        <v>0</v>
      </c>
      <c r="AM717" s="345"/>
      <c r="AN717" s="313">
        <f t="shared" ref="AN717:AN780" si="260">IF(AM717&gt;"",VLOOKUP(AM717,Grad_managerial_values,2,0)*F717,)</f>
        <v>0</v>
      </c>
      <c r="AO717" s="314">
        <f t="shared" si="251"/>
        <v>0</v>
      </c>
      <c r="AP717" s="315">
        <f>IF(OR(AND(B717="GRUP_A1",IF(IFERROR(MATCH(CONCATENATE("I",Tabel!$N$4),inst_performance,0),0)&gt;0,0,1)),B717="Grup_A5",B717="Grup_B1"),0,(AD717+AF717)*0.1)</f>
        <v>0</v>
      </c>
      <c r="AQ717" s="337"/>
      <c r="AR717" s="339"/>
      <c r="AS717" s="339"/>
      <c r="AT717" s="339"/>
      <c r="AU717" s="339"/>
      <c r="AV717" s="339"/>
      <c r="AW717" s="339"/>
      <c r="AX717" s="339"/>
      <c r="AY717" s="339"/>
      <c r="AZ717" s="339"/>
      <c r="BA717" s="339"/>
      <c r="BB717" s="339"/>
      <c r="BC717" s="339"/>
      <c r="BD717" s="339"/>
      <c r="BE717" s="339"/>
      <c r="BF717" s="339"/>
      <c r="BG717" s="315">
        <f t="shared" si="252"/>
        <v>0</v>
      </c>
      <c r="BH717" s="346">
        <f t="shared" si="253"/>
        <v>0</v>
      </c>
      <c r="BI717" s="315">
        <f t="shared" si="254"/>
        <v>0</v>
      </c>
      <c r="BJ717" s="341"/>
      <c r="BK717" s="315">
        <f t="shared" si="255"/>
        <v>0</v>
      </c>
      <c r="BL717" s="315">
        <f t="shared" si="256"/>
        <v>0</v>
      </c>
      <c r="BM717" s="340"/>
      <c r="BN717" s="342"/>
      <c r="BO717" s="343"/>
      <c r="BP717" s="340"/>
      <c r="BQ717" s="344"/>
      <c r="BR717" s="315">
        <f t="shared" si="257"/>
        <v>0</v>
      </c>
      <c r="BS717" s="344"/>
      <c r="BT717" s="344"/>
      <c r="BU717" s="344"/>
      <c r="BV717" s="344"/>
      <c r="BW717" s="315">
        <f t="shared" si="258"/>
        <v>0</v>
      </c>
      <c r="BX717" s="322"/>
      <c r="BY717" s="316"/>
    </row>
    <row r="718" spans="1:77" x14ac:dyDescent="0.25">
      <c r="A718" s="326"/>
      <c r="B718" s="307" t="str">
        <f t="shared" ref="B718:B781" si="261">IF(A718&gt;"", VLOOKUP(A718,Categories,2,0),"")</f>
        <v/>
      </c>
      <c r="C718" s="327"/>
      <c r="D718" s="307" t="str">
        <f t="shared" ref="D718:D781" si="262">IF(B718&gt;"", VLOOKUP(C718,Functions_Classes,2,0),"")</f>
        <v/>
      </c>
      <c r="E718" s="328"/>
      <c r="F718" s="329"/>
      <c r="G718" s="330" t="s">
        <v>86</v>
      </c>
      <c r="H718" s="308">
        <f t="shared" ref="H718:H781" si="263">IF(C718&gt;"", VLOOKUP(C718,Functions_Classes,3,0),)</f>
        <v>0</v>
      </c>
      <c r="I718" s="323"/>
      <c r="J718" s="323"/>
      <c r="K718" s="309">
        <f t="shared" ref="K718:K781" si="264">IF(I718&gt;0, VLOOKUP(I718,Vechime_min,2,1),)</f>
        <v>0</v>
      </c>
      <c r="L718" s="328"/>
      <c r="M718" s="328"/>
      <c r="N718" s="328"/>
      <c r="O718" s="328"/>
      <c r="P718" s="331"/>
      <c r="Q718" s="331"/>
      <c r="R718" s="332"/>
      <c r="S718" s="333"/>
      <c r="T718" s="332"/>
      <c r="U718" s="333"/>
      <c r="V718" s="332"/>
      <c r="W718" s="333"/>
      <c r="X718" s="332"/>
      <c r="Y718" s="333"/>
      <c r="Z718" s="309">
        <f t="shared" ref="Z718:Z781" si="265">IF(H718&gt;0,MAX(MIN(SUM(H718)+SUM(K718,0)+SUM(L718:Y718),130),1),)</f>
        <v>0</v>
      </c>
      <c r="AA718" s="310">
        <f t="shared" ref="AA718:AA781" si="266">IF(H718&gt;0,VLOOKUP(Z718,Class_coeficient,2,0),)</f>
        <v>0</v>
      </c>
      <c r="AB718" s="334"/>
      <c r="AC718" s="311">
        <f t="shared" si="259"/>
        <v>0</v>
      </c>
      <c r="AD718" s="312">
        <f t="shared" ref="AD718:AD781" si="267">CEILING((AA718*AC718*F718),10)</f>
        <v>0</v>
      </c>
      <c r="AE718" s="335"/>
      <c r="AF718" s="312">
        <f t="shared" ref="AF718:AF781" si="268">IF(AE718&gt;"",IF(F718&gt;0, VLOOKUP(AE718,Grad_didactic_values,2,0)*F718,),)</f>
        <v>0</v>
      </c>
      <c r="AG718" s="326"/>
      <c r="AH718" s="313">
        <f t="shared" ref="AH718:AH781" si="269">IF(AG718&gt;"",VLOOKUP(AG718,Grad_values,2,0)*F718,)</f>
        <v>0</v>
      </c>
      <c r="AI718" s="336"/>
      <c r="AJ718" s="313">
        <f t="shared" ref="AJ718:AJ781" si="270">IF(AI718&gt;"",VLOOKUP(AI718,Grad_stiintific,2,0)*F718,)*IF($S$4="DA",1,0.5)</f>
        <v>0</v>
      </c>
      <c r="AK718" s="326"/>
      <c r="AL718" s="313">
        <f t="shared" ref="AL718:AL781" si="271">IF(AK718&gt;"",VLOOKUP(AK718,Titlu_onorific,2,0)*F718,)</f>
        <v>0</v>
      </c>
      <c r="AM718" s="345"/>
      <c r="AN718" s="313">
        <f t="shared" si="260"/>
        <v>0</v>
      </c>
      <c r="AO718" s="314">
        <f t="shared" ref="AO718:AO781" si="272">IF(AC718=1400,0, F718*1300)</f>
        <v>0</v>
      </c>
      <c r="AP718" s="315">
        <f>IF(OR(AND(B718="GRUP_A1",IF(IFERROR(MATCH(CONCATENATE("I",Tabel!$N$4),inst_performance,0),0)&gt;0,0,1)),B718="Grup_A5",B718="Grup_B1"),0,(AD718+AF718)*0.1)</f>
        <v>0</v>
      </c>
      <c r="AQ718" s="337"/>
      <c r="AR718" s="339"/>
      <c r="AS718" s="339"/>
      <c r="AT718" s="339"/>
      <c r="AU718" s="339"/>
      <c r="AV718" s="339"/>
      <c r="AW718" s="339"/>
      <c r="AX718" s="339"/>
      <c r="AY718" s="339"/>
      <c r="AZ718" s="339"/>
      <c r="BA718" s="339"/>
      <c r="BB718" s="339"/>
      <c r="BC718" s="339"/>
      <c r="BD718" s="339"/>
      <c r="BE718" s="339"/>
      <c r="BF718" s="339"/>
      <c r="BG718" s="315">
        <f t="shared" ref="BG718:BG781" si="273">AP718+AQ718+AR718+AS718+AT718+AU718+AV718+AW718+AX718+AY718+AZ718+BA718+BB718+BC718+BD718+BE718+BF718</f>
        <v>0</v>
      </c>
      <c r="BH718" s="346">
        <f t="shared" ref="BH718:BH781" si="274">IF(AD718&gt;0,BG718/AD718,)</f>
        <v>0</v>
      </c>
      <c r="BI718" s="315">
        <f t="shared" ref="BI718:BI781" si="275">AD718+AF718+AH718+AJ718+AL718+AN718+AO718+BG718</f>
        <v>0</v>
      </c>
      <c r="BJ718" s="341"/>
      <c r="BK718" s="315">
        <f t="shared" ref="BK718:BK781" si="276">IF(BI718&lt;BJ718,BJ718-BI718,0)</f>
        <v>0</v>
      </c>
      <c r="BL718" s="315">
        <f t="shared" ref="BL718:BL781" si="277">IF(AND(BI718&gt;BJ718,BI718&lt;5500*F718),5500*F718-BI718,0)</f>
        <v>0</v>
      </c>
      <c r="BM718" s="340"/>
      <c r="BN718" s="342"/>
      <c r="BO718" s="343"/>
      <c r="BP718" s="340"/>
      <c r="BQ718" s="344"/>
      <c r="BR718" s="315">
        <f t="shared" ref="BR718:BR781" si="278">AD718/169*1/2*BQ718</f>
        <v>0</v>
      </c>
      <c r="BS718" s="344"/>
      <c r="BT718" s="344"/>
      <c r="BU718" s="344"/>
      <c r="BV718" s="344"/>
      <c r="BW718" s="315">
        <f t="shared" ref="BW718:BW781" si="279">BI718+BK718+BL718+BM718+BP718+BR718+BS718+BT718+BU718+BV718</f>
        <v>0</v>
      </c>
      <c r="BX718" s="322"/>
      <c r="BY718" s="316"/>
    </row>
    <row r="719" spans="1:77" x14ac:dyDescent="0.25">
      <c r="A719" s="326"/>
      <c r="B719" s="307" t="str">
        <f t="shared" si="261"/>
        <v/>
      </c>
      <c r="C719" s="327"/>
      <c r="D719" s="307" t="str">
        <f t="shared" si="262"/>
        <v/>
      </c>
      <c r="E719" s="328"/>
      <c r="F719" s="329"/>
      <c r="G719" s="330" t="s">
        <v>86</v>
      </c>
      <c r="H719" s="308">
        <f t="shared" si="263"/>
        <v>0</v>
      </c>
      <c r="I719" s="323"/>
      <c r="J719" s="323"/>
      <c r="K719" s="309">
        <f t="shared" si="264"/>
        <v>0</v>
      </c>
      <c r="L719" s="328"/>
      <c r="M719" s="328"/>
      <c r="N719" s="328"/>
      <c r="O719" s="328"/>
      <c r="P719" s="331"/>
      <c r="Q719" s="331"/>
      <c r="R719" s="332"/>
      <c r="S719" s="333"/>
      <c r="T719" s="332"/>
      <c r="U719" s="333"/>
      <c r="V719" s="332"/>
      <c r="W719" s="333"/>
      <c r="X719" s="332"/>
      <c r="Y719" s="333"/>
      <c r="Z719" s="309">
        <f t="shared" si="265"/>
        <v>0</v>
      </c>
      <c r="AA719" s="310">
        <f t="shared" si="266"/>
        <v>0</v>
      </c>
      <c r="AB719" s="334"/>
      <c r="AC719" s="311">
        <f t="shared" si="259"/>
        <v>0</v>
      </c>
      <c r="AD719" s="312">
        <f t="shared" si="267"/>
        <v>0</v>
      </c>
      <c r="AE719" s="335"/>
      <c r="AF719" s="312">
        <f t="shared" si="268"/>
        <v>0</v>
      </c>
      <c r="AG719" s="326"/>
      <c r="AH719" s="313">
        <f t="shared" si="269"/>
        <v>0</v>
      </c>
      <c r="AI719" s="336"/>
      <c r="AJ719" s="313">
        <f t="shared" si="270"/>
        <v>0</v>
      </c>
      <c r="AK719" s="326"/>
      <c r="AL719" s="313">
        <f t="shared" si="271"/>
        <v>0</v>
      </c>
      <c r="AM719" s="345"/>
      <c r="AN719" s="313">
        <f t="shared" si="260"/>
        <v>0</v>
      </c>
      <c r="AO719" s="314">
        <f t="shared" si="272"/>
        <v>0</v>
      </c>
      <c r="AP719" s="315">
        <f>IF(OR(AND(B719="GRUP_A1",IF(IFERROR(MATCH(CONCATENATE("I",Tabel!$N$4),inst_performance,0),0)&gt;0,0,1)),B719="Grup_A5",B719="Grup_B1"),0,(AD719+AF719)*0.1)</f>
        <v>0</v>
      </c>
      <c r="AQ719" s="337"/>
      <c r="AR719" s="339"/>
      <c r="AS719" s="339"/>
      <c r="AT719" s="339"/>
      <c r="AU719" s="339"/>
      <c r="AV719" s="339"/>
      <c r="AW719" s="339"/>
      <c r="AX719" s="339"/>
      <c r="AY719" s="339"/>
      <c r="AZ719" s="339"/>
      <c r="BA719" s="339"/>
      <c r="BB719" s="339"/>
      <c r="BC719" s="339"/>
      <c r="BD719" s="339"/>
      <c r="BE719" s="339"/>
      <c r="BF719" s="339"/>
      <c r="BG719" s="315">
        <f t="shared" si="273"/>
        <v>0</v>
      </c>
      <c r="BH719" s="346">
        <f t="shared" si="274"/>
        <v>0</v>
      </c>
      <c r="BI719" s="315">
        <f t="shared" si="275"/>
        <v>0</v>
      </c>
      <c r="BJ719" s="341"/>
      <c r="BK719" s="315">
        <f t="shared" si="276"/>
        <v>0</v>
      </c>
      <c r="BL719" s="315">
        <f t="shared" si="277"/>
        <v>0</v>
      </c>
      <c r="BM719" s="340"/>
      <c r="BN719" s="342"/>
      <c r="BO719" s="343"/>
      <c r="BP719" s="340"/>
      <c r="BQ719" s="344"/>
      <c r="BR719" s="315">
        <f t="shared" si="278"/>
        <v>0</v>
      </c>
      <c r="BS719" s="344"/>
      <c r="BT719" s="344"/>
      <c r="BU719" s="344"/>
      <c r="BV719" s="344"/>
      <c r="BW719" s="315">
        <f t="shared" si="279"/>
        <v>0</v>
      </c>
      <c r="BX719" s="322"/>
      <c r="BY719" s="316"/>
    </row>
    <row r="720" spans="1:77" x14ac:dyDescent="0.25">
      <c r="A720" s="326"/>
      <c r="B720" s="307" t="str">
        <f t="shared" si="261"/>
        <v/>
      </c>
      <c r="C720" s="327"/>
      <c r="D720" s="307" t="str">
        <f t="shared" si="262"/>
        <v/>
      </c>
      <c r="E720" s="328"/>
      <c r="F720" s="329"/>
      <c r="G720" s="330" t="s">
        <v>86</v>
      </c>
      <c r="H720" s="308">
        <f t="shared" si="263"/>
        <v>0</v>
      </c>
      <c r="I720" s="323"/>
      <c r="J720" s="323"/>
      <c r="K720" s="309">
        <f t="shared" si="264"/>
        <v>0</v>
      </c>
      <c r="L720" s="328"/>
      <c r="M720" s="328"/>
      <c r="N720" s="328"/>
      <c r="O720" s="328"/>
      <c r="P720" s="331"/>
      <c r="Q720" s="331"/>
      <c r="R720" s="332"/>
      <c r="S720" s="333"/>
      <c r="T720" s="332"/>
      <c r="U720" s="333"/>
      <c r="V720" s="332"/>
      <c r="W720" s="333"/>
      <c r="X720" s="332"/>
      <c r="Y720" s="333"/>
      <c r="Z720" s="309">
        <f t="shared" si="265"/>
        <v>0</v>
      </c>
      <c r="AA720" s="310">
        <f t="shared" si="266"/>
        <v>0</v>
      </c>
      <c r="AB720" s="334"/>
      <c r="AC720" s="311">
        <f t="shared" si="259"/>
        <v>0</v>
      </c>
      <c r="AD720" s="312">
        <f t="shared" si="267"/>
        <v>0</v>
      </c>
      <c r="AE720" s="335"/>
      <c r="AF720" s="312">
        <f t="shared" si="268"/>
        <v>0</v>
      </c>
      <c r="AG720" s="326"/>
      <c r="AH720" s="313">
        <f t="shared" si="269"/>
        <v>0</v>
      </c>
      <c r="AI720" s="336"/>
      <c r="AJ720" s="313">
        <f t="shared" si="270"/>
        <v>0</v>
      </c>
      <c r="AK720" s="326"/>
      <c r="AL720" s="313">
        <f t="shared" si="271"/>
        <v>0</v>
      </c>
      <c r="AM720" s="345"/>
      <c r="AN720" s="313">
        <f t="shared" si="260"/>
        <v>0</v>
      </c>
      <c r="AO720" s="314">
        <f t="shared" si="272"/>
        <v>0</v>
      </c>
      <c r="AP720" s="315">
        <f>IF(OR(AND(B720="GRUP_A1",IF(IFERROR(MATCH(CONCATENATE("I",Tabel!$N$4),inst_performance,0),0)&gt;0,0,1)),B720="Grup_A5",B720="Grup_B1"),0,(AD720+AF720)*0.1)</f>
        <v>0</v>
      </c>
      <c r="AQ720" s="337"/>
      <c r="AR720" s="339"/>
      <c r="AS720" s="339"/>
      <c r="AT720" s="339"/>
      <c r="AU720" s="339"/>
      <c r="AV720" s="339"/>
      <c r="AW720" s="339"/>
      <c r="AX720" s="339"/>
      <c r="AY720" s="339"/>
      <c r="AZ720" s="339"/>
      <c r="BA720" s="339"/>
      <c r="BB720" s="339"/>
      <c r="BC720" s="339"/>
      <c r="BD720" s="339"/>
      <c r="BE720" s="339"/>
      <c r="BF720" s="339"/>
      <c r="BG720" s="315">
        <f t="shared" si="273"/>
        <v>0</v>
      </c>
      <c r="BH720" s="346">
        <f t="shared" si="274"/>
        <v>0</v>
      </c>
      <c r="BI720" s="315">
        <f t="shared" si="275"/>
        <v>0</v>
      </c>
      <c r="BJ720" s="341"/>
      <c r="BK720" s="315">
        <f t="shared" si="276"/>
        <v>0</v>
      </c>
      <c r="BL720" s="315">
        <f t="shared" si="277"/>
        <v>0</v>
      </c>
      <c r="BM720" s="340"/>
      <c r="BN720" s="342"/>
      <c r="BO720" s="343"/>
      <c r="BP720" s="340"/>
      <c r="BQ720" s="344"/>
      <c r="BR720" s="315">
        <f t="shared" si="278"/>
        <v>0</v>
      </c>
      <c r="BS720" s="344"/>
      <c r="BT720" s="344"/>
      <c r="BU720" s="344"/>
      <c r="BV720" s="344"/>
      <c r="BW720" s="315">
        <f t="shared" si="279"/>
        <v>0</v>
      </c>
      <c r="BX720" s="322"/>
      <c r="BY720" s="316"/>
    </row>
    <row r="721" spans="1:77" x14ac:dyDescent="0.25">
      <c r="A721" s="326"/>
      <c r="B721" s="307" t="str">
        <f t="shared" si="261"/>
        <v/>
      </c>
      <c r="C721" s="327"/>
      <c r="D721" s="307" t="str">
        <f t="shared" si="262"/>
        <v/>
      </c>
      <c r="E721" s="328"/>
      <c r="F721" s="329"/>
      <c r="G721" s="330" t="s">
        <v>86</v>
      </c>
      <c r="H721" s="308">
        <f t="shared" si="263"/>
        <v>0</v>
      </c>
      <c r="I721" s="323"/>
      <c r="J721" s="323"/>
      <c r="K721" s="309">
        <f t="shared" si="264"/>
        <v>0</v>
      </c>
      <c r="L721" s="328"/>
      <c r="M721" s="328"/>
      <c r="N721" s="328"/>
      <c r="O721" s="328"/>
      <c r="P721" s="331"/>
      <c r="Q721" s="331"/>
      <c r="R721" s="332"/>
      <c r="S721" s="333"/>
      <c r="T721" s="332"/>
      <c r="U721" s="333"/>
      <c r="V721" s="332"/>
      <c r="W721" s="333"/>
      <c r="X721" s="332"/>
      <c r="Y721" s="333"/>
      <c r="Z721" s="309">
        <f t="shared" si="265"/>
        <v>0</v>
      </c>
      <c r="AA721" s="310">
        <f t="shared" si="266"/>
        <v>0</v>
      </c>
      <c r="AB721" s="334"/>
      <c r="AC721" s="311">
        <f t="shared" si="259"/>
        <v>0</v>
      </c>
      <c r="AD721" s="312">
        <f t="shared" si="267"/>
        <v>0</v>
      </c>
      <c r="AE721" s="335"/>
      <c r="AF721" s="312">
        <f t="shared" si="268"/>
        <v>0</v>
      </c>
      <c r="AG721" s="326"/>
      <c r="AH721" s="313">
        <f t="shared" si="269"/>
        <v>0</v>
      </c>
      <c r="AI721" s="336"/>
      <c r="AJ721" s="313">
        <f t="shared" si="270"/>
        <v>0</v>
      </c>
      <c r="AK721" s="326"/>
      <c r="AL721" s="313">
        <f t="shared" si="271"/>
        <v>0</v>
      </c>
      <c r="AM721" s="345"/>
      <c r="AN721" s="313">
        <f t="shared" si="260"/>
        <v>0</v>
      </c>
      <c r="AO721" s="314">
        <f t="shared" si="272"/>
        <v>0</v>
      </c>
      <c r="AP721" s="315">
        <f>IF(OR(AND(B721="GRUP_A1",IF(IFERROR(MATCH(CONCATENATE("I",Tabel!$N$4),inst_performance,0),0)&gt;0,0,1)),B721="Grup_A5",B721="Grup_B1"),0,(AD721+AF721)*0.1)</f>
        <v>0</v>
      </c>
      <c r="AQ721" s="337"/>
      <c r="AR721" s="339"/>
      <c r="AS721" s="339"/>
      <c r="AT721" s="339"/>
      <c r="AU721" s="339"/>
      <c r="AV721" s="339"/>
      <c r="AW721" s="339"/>
      <c r="AX721" s="339"/>
      <c r="AY721" s="339"/>
      <c r="AZ721" s="339"/>
      <c r="BA721" s="339"/>
      <c r="BB721" s="339"/>
      <c r="BC721" s="339"/>
      <c r="BD721" s="339"/>
      <c r="BE721" s="339"/>
      <c r="BF721" s="339"/>
      <c r="BG721" s="315">
        <f t="shared" si="273"/>
        <v>0</v>
      </c>
      <c r="BH721" s="346">
        <f t="shared" si="274"/>
        <v>0</v>
      </c>
      <c r="BI721" s="315">
        <f t="shared" si="275"/>
        <v>0</v>
      </c>
      <c r="BJ721" s="341"/>
      <c r="BK721" s="315">
        <f t="shared" si="276"/>
        <v>0</v>
      </c>
      <c r="BL721" s="315">
        <f t="shared" si="277"/>
        <v>0</v>
      </c>
      <c r="BM721" s="340"/>
      <c r="BN721" s="342"/>
      <c r="BO721" s="343"/>
      <c r="BP721" s="340"/>
      <c r="BQ721" s="344"/>
      <c r="BR721" s="315">
        <f t="shared" si="278"/>
        <v>0</v>
      </c>
      <c r="BS721" s="344"/>
      <c r="BT721" s="344"/>
      <c r="BU721" s="344"/>
      <c r="BV721" s="344"/>
      <c r="BW721" s="315">
        <f t="shared" si="279"/>
        <v>0</v>
      </c>
      <c r="BX721" s="322"/>
      <c r="BY721" s="316"/>
    </row>
    <row r="722" spans="1:77" x14ac:dyDescent="0.25">
      <c r="A722" s="326"/>
      <c r="B722" s="307" t="str">
        <f t="shared" si="261"/>
        <v/>
      </c>
      <c r="C722" s="327"/>
      <c r="D722" s="307" t="str">
        <f t="shared" si="262"/>
        <v/>
      </c>
      <c r="E722" s="328"/>
      <c r="F722" s="329"/>
      <c r="G722" s="330" t="s">
        <v>86</v>
      </c>
      <c r="H722" s="308">
        <f t="shared" si="263"/>
        <v>0</v>
      </c>
      <c r="I722" s="323"/>
      <c r="J722" s="323"/>
      <c r="K722" s="309">
        <f t="shared" si="264"/>
        <v>0</v>
      </c>
      <c r="L722" s="328"/>
      <c r="M722" s="328"/>
      <c r="N722" s="328"/>
      <c r="O722" s="328"/>
      <c r="P722" s="331"/>
      <c r="Q722" s="331"/>
      <c r="R722" s="332"/>
      <c r="S722" s="333"/>
      <c r="T722" s="332"/>
      <c r="U722" s="333"/>
      <c r="V722" s="332"/>
      <c r="W722" s="333"/>
      <c r="X722" s="332"/>
      <c r="Y722" s="333"/>
      <c r="Z722" s="309">
        <f t="shared" si="265"/>
        <v>0</v>
      </c>
      <c r="AA722" s="310">
        <f t="shared" si="266"/>
        <v>0</v>
      </c>
      <c r="AB722" s="334"/>
      <c r="AC722" s="311">
        <f t="shared" si="259"/>
        <v>0</v>
      </c>
      <c r="AD722" s="312">
        <f t="shared" si="267"/>
        <v>0</v>
      </c>
      <c r="AE722" s="335"/>
      <c r="AF722" s="312">
        <f t="shared" si="268"/>
        <v>0</v>
      </c>
      <c r="AG722" s="326"/>
      <c r="AH722" s="313">
        <f t="shared" si="269"/>
        <v>0</v>
      </c>
      <c r="AI722" s="336"/>
      <c r="AJ722" s="313">
        <f t="shared" si="270"/>
        <v>0</v>
      </c>
      <c r="AK722" s="326"/>
      <c r="AL722" s="313">
        <f t="shared" si="271"/>
        <v>0</v>
      </c>
      <c r="AM722" s="345"/>
      <c r="AN722" s="313">
        <f t="shared" si="260"/>
        <v>0</v>
      </c>
      <c r="AO722" s="314">
        <f t="shared" si="272"/>
        <v>0</v>
      </c>
      <c r="AP722" s="315">
        <f>IF(OR(AND(B722="GRUP_A1",IF(IFERROR(MATCH(CONCATENATE("I",Tabel!$N$4),inst_performance,0),0)&gt;0,0,1)),B722="Grup_A5",B722="Grup_B1"),0,(AD722+AF722)*0.1)</f>
        <v>0</v>
      </c>
      <c r="AQ722" s="337"/>
      <c r="AR722" s="339"/>
      <c r="AS722" s="339"/>
      <c r="AT722" s="339"/>
      <c r="AU722" s="339"/>
      <c r="AV722" s="339"/>
      <c r="AW722" s="339"/>
      <c r="AX722" s="339"/>
      <c r="AY722" s="339"/>
      <c r="AZ722" s="339"/>
      <c r="BA722" s="339"/>
      <c r="BB722" s="339"/>
      <c r="BC722" s="339"/>
      <c r="BD722" s="339"/>
      <c r="BE722" s="339"/>
      <c r="BF722" s="339"/>
      <c r="BG722" s="315">
        <f t="shared" si="273"/>
        <v>0</v>
      </c>
      <c r="BH722" s="346">
        <f t="shared" si="274"/>
        <v>0</v>
      </c>
      <c r="BI722" s="315">
        <f t="shared" si="275"/>
        <v>0</v>
      </c>
      <c r="BJ722" s="341"/>
      <c r="BK722" s="315">
        <f t="shared" si="276"/>
        <v>0</v>
      </c>
      <c r="BL722" s="315">
        <f t="shared" si="277"/>
        <v>0</v>
      </c>
      <c r="BM722" s="340"/>
      <c r="BN722" s="342"/>
      <c r="BO722" s="343"/>
      <c r="BP722" s="340"/>
      <c r="BQ722" s="344"/>
      <c r="BR722" s="315">
        <f t="shared" si="278"/>
        <v>0</v>
      </c>
      <c r="BS722" s="344"/>
      <c r="BT722" s="344"/>
      <c r="BU722" s="344"/>
      <c r="BV722" s="344"/>
      <c r="BW722" s="315">
        <f t="shared" si="279"/>
        <v>0</v>
      </c>
      <c r="BX722" s="322"/>
      <c r="BY722" s="316"/>
    </row>
    <row r="723" spans="1:77" x14ac:dyDescent="0.25">
      <c r="A723" s="326"/>
      <c r="B723" s="307" t="str">
        <f t="shared" si="261"/>
        <v/>
      </c>
      <c r="C723" s="327"/>
      <c r="D723" s="307" t="str">
        <f t="shared" si="262"/>
        <v/>
      </c>
      <c r="E723" s="328"/>
      <c r="F723" s="329"/>
      <c r="G723" s="330" t="s">
        <v>86</v>
      </c>
      <c r="H723" s="308">
        <f t="shared" si="263"/>
        <v>0</v>
      </c>
      <c r="I723" s="323"/>
      <c r="J723" s="323"/>
      <c r="K723" s="309">
        <f t="shared" si="264"/>
        <v>0</v>
      </c>
      <c r="L723" s="328"/>
      <c r="M723" s="328"/>
      <c r="N723" s="328"/>
      <c r="O723" s="328"/>
      <c r="P723" s="331"/>
      <c r="Q723" s="331"/>
      <c r="R723" s="332"/>
      <c r="S723" s="333"/>
      <c r="T723" s="332"/>
      <c r="U723" s="333"/>
      <c r="V723" s="332"/>
      <c r="W723" s="333"/>
      <c r="X723" s="332"/>
      <c r="Y723" s="333"/>
      <c r="Z723" s="309">
        <f t="shared" si="265"/>
        <v>0</v>
      </c>
      <c r="AA723" s="310">
        <f t="shared" si="266"/>
        <v>0</v>
      </c>
      <c r="AB723" s="334"/>
      <c r="AC723" s="311">
        <f t="shared" si="259"/>
        <v>0</v>
      </c>
      <c r="AD723" s="312">
        <f t="shared" si="267"/>
        <v>0</v>
      </c>
      <c r="AE723" s="335"/>
      <c r="AF723" s="312">
        <f t="shared" si="268"/>
        <v>0</v>
      </c>
      <c r="AG723" s="326"/>
      <c r="AH723" s="313">
        <f t="shared" si="269"/>
        <v>0</v>
      </c>
      <c r="AI723" s="336"/>
      <c r="AJ723" s="313">
        <f t="shared" si="270"/>
        <v>0</v>
      </c>
      <c r="AK723" s="326"/>
      <c r="AL723" s="313">
        <f t="shared" si="271"/>
        <v>0</v>
      </c>
      <c r="AM723" s="345"/>
      <c r="AN723" s="313">
        <f t="shared" si="260"/>
        <v>0</v>
      </c>
      <c r="AO723" s="314">
        <f t="shared" si="272"/>
        <v>0</v>
      </c>
      <c r="AP723" s="315">
        <f>IF(OR(AND(B723="GRUP_A1",IF(IFERROR(MATCH(CONCATENATE("I",Tabel!$N$4),inst_performance,0),0)&gt;0,0,1)),B723="Grup_A5",B723="Grup_B1"),0,(AD723+AF723)*0.1)</f>
        <v>0</v>
      </c>
      <c r="AQ723" s="337"/>
      <c r="AR723" s="339"/>
      <c r="AS723" s="339"/>
      <c r="AT723" s="339"/>
      <c r="AU723" s="339"/>
      <c r="AV723" s="339"/>
      <c r="AW723" s="339"/>
      <c r="AX723" s="339"/>
      <c r="AY723" s="339"/>
      <c r="AZ723" s="339"/>
      <c r="BA723" s="339"/>
      <c r="BB723" s="339"/>
      <c r="BC723" s="339"/>
      <c r="BD723" s="339"/>
      <c r="BE723" s="339"/>
      <c r="BF723" s="339"/>
      <c r="BG723" s="315">
        <f t="shared" si="273"/>
        <v>0</v>
      </c>
      <c r="BH723" s="346">
        <f t="shared" si="274"/>
        <v>0</v>
      </c>
      <c r="BI723" s="315">
        <f t="shared" si="275"/>
        <v>0</v>
      </c>
      <c r="BJ723" s="341"/>
      <c r="BK723" s="315">
        <f t="shared" si="276"/>
        <v>0</v>
      </c>
      <c r="BL723" s="315">
        <f t="shared" si="277"/>
        <v>0</v>
      </c>
      <c r="BM723" s="340"/>
      <c r="BN723" s="342"/>
      <c r="BO723" s="343"/>
      <c r="BP723" s="340"/>
      <c r="BQ723" s="344"/>
      <c r="BR723" s="315">
        <f t="shared" si="278"/>
        <v>0</v>
      </c>
      <c r="BS723" s="344"/>
      <c r="BT723" s="344"/>
      <c r="BU723" s="344"/>
      <c r="BV723" s="344"/>
      <c r="BW723" s="315">
        <f t="shared" si="279"/>
        <v>0</v>
      </c>
      <c r="BX723" s="322"/>
      <c r="BY723" s="316"/>
    </row>
    <row r="724" spans="1:77" x14ac:dyDescent="0.25">
      <c r="A724" s="326"/>
      <c r="B724" s="307" t="str">
        <f t="shared" si="261"/>
        <v/>
      </c>
      <c r="C724" s="327"/>
      <c r="D724" s="307" t="str">
        <f t="shared" si="262"/>
        <v/>
      </c>
      <c r="E724" s="328"/>
      <c r="F724" s="329"/>
      <c r="G724" s="330" t="s">
        <v>86</v>
      </c>
      <c r="H724" s="308">
        <f t="shared" si="263"/>
        <v>0</v>
      </c>
      <c r="I724" s="323"/>
      <c r="J724" s="323"/>
      <c r="K724" s="309">
        <f t="shared" si="264"/>
        <v>0</v>
      </c>
      <c r="L724" s="328"/>
      <c r="M724" s="328"/>
      <c r="N724" s="328"/>
      <c r="O724" s="328"/>
      <c r="P724" s="331"/>
      <c r="Q724" s="331"/>
      <c r="R724" s="332"/>
      <c r="S724" s="333"/>
      <c r="T724" s="332"/>
      <c r="U724" s="333"/>
      <c r="V724" s="332"/>
      <c r="W724" s="333"/>
      <c r="X724" s="332"/>
      <c r="Y724" s="333"/>
      <c r="Z724" s="309">
        <f t="shared" si="265"/>
        <v>0</v>
      </c>
      <c r="AA724" s="310">
        <f t="shared" si="266"/>
        <v>0</v>
      </c>
      <c r="AB724" s="334"/>
      <c r="AC724" s="311">
        <f t="shared" si="259"/>
        <v>0</v>
      </c>
      <c r="AD724" s="312">
        <f t="shared" si="267"/>
        <v>0</v>
      </c>
      <c r="AE724" s="335"/>
      <c r="AF724" s="312">
        <f t="shared" si="268"/>
        <v>0</v>
      </c>
      <c r="AG724" s="326"/>
      <c r="AH724" s="313">
        <f t="shared" si="269"/>
        <v>0</v>
      </c>
      <c r="AI724" s="336"/>
      <c r="AJ724" s="313">
        <f t="shared" si="270"/>
        <v>0</v>
      </c>
      <c r="AK724" s="326"/>
      <c r="AL724" s="313">
        <f t="shared" si="271"/>
        <v>0</v>
      </c>
      <c r="AM724" s="345"/>
      <c r="AN724" s="313">
        <f t="shared" si="260"/>
        <v>0</v>
      </c>
      <c r="AO724" s="314">
        <f t="shared" si="272"/>
        <v>0</v>
      </c>
      <c r="AP724" s="315">
        <f>IF(OR(AND(B724="GRUP_A1",IF(IFERROR(MATCH(CONCATENATE("I",Tabel!$N$4),inst_performance,0),0)&gt;0,0,1)),B724="Grup_A5",B724="Grup_B1"),0,(AD724+AF724)*0.1)</f>
        <v>0</v>
      </c>
      <c r="AQ724" s="337"/>
      <c r="AR724" s="339"/>
      <c r="AS724" s="339"/>
      <c r="AT724" s="339"/>
      <c r="AU724" s="339"/>
      <c r="AV724" s="339"/>
      <c r="AW724" s="339"/>
      <c r="AX724" s="339"/>
      <c r="AY724" s="339"/>
      <c r="AZ724" s="339"/>
      <c r="BA724" s="339"/>
      <c r="BB724" s="339"/>
      <c r="BC724" s="339"/>
      <c r="BD724" s="339"/>
      <c r="BE724" s="339"/>
      <c r="BF724" s="339"/>
      <c r="BG724" s="315">
        <f t="shared" si="273"/>
        <v>0</v>
      </c>
      <c r="BH724" s="346">
        <f t="shared" si="274"/>
        <v>0</v>
      </c>
      <c r="BI724" s="315">
        <f t="shared" si="275"/>
        <v>0</v>
      </c>
      <c r="BJ724" s="341"/>
      <c r="BK724" s="315">
        <f t="shared" si="276"/>
        <v>0</v>
      </c>
      <c r="BL724" s="315">
        <f t="shared" si="277"/>
        <v>0</v>
      </c>
      <c r="BM724" s="340"/>
      <c r="BN724" s="342"/>
      <c r="BO724" s="343"/>
      <c r="BP724" s="340"/>
      <c r="BQ724" s="344"/>
      <c r="BR724" s="315">
        <f t="shared" si="278"/>
        <v>0</v>
      </c>
      <c r="BS724" s="344"/>
      <c r="BT724" s="344"/>
      <c r="BU724" s="344"/>
      <c r="BV724" s="344"/>
      <c r="BW724" s="315">
        <f t="shared" si="279"/>
        <v>0</v>
      </c>
      <c r="BX724" s="322"/>
      <c r="BY724" s="316"/>
    </row>
    <row r="725" spans="1:77" x14ac:dyDescent="0.25">
      <c r="A725" s="326"/>
      <c r="B725" s="307" t="str">
        <f t="shared" si="261"/>
        <v/>
      </c>
      <c r="C725" s="327"/>
      <c r="D725" s="307" t="str">
        <f t="shared" si="262"/>
        <v/>
      </c>
      <c r="E725" s="328"/>
      <c r="F725" s="329"/>
      <c r="G725" s="330" t="s">
        <v>86</v>
      </c>
      <c r="H725" s="308">
        <f t="shared" si="263"/>
        <v>0</v>
      </c>
      <c r="I725" s="323"/>
      <c r="J725" s="323"/>
      <c r="K725" s="309">
        <f t="shared" si="264"/>
        <v>0</v>
      </c>
      <c r="L725" s="328"/>
      <c r="M725" s="328"/>
      <c r="N725" s="328"/>
      <c r="O725" s="328"/>
      <c r="P725" s="331"/>
      <c r="Q725" s="331"/>
      <c r="R725" s="332"/>
      <c r="S725" s="333"/>
      <c r="T725" s="332"/>
      <c r="U725" s="333"/>
      <c r="V725" s="332"/>
      <c r="W725" s="333"/>
      <c r="X725" s="332"/>
      <c r="Y725" s="333"/>
      <c r="Z725" s="309">
        <f t="shared" si="265"/>
        <v>0</v>
      </c>
      <c r="AA725" s="310">
        <f t="shared" si="266"/>
        <v>0</v>
      </c>
      <c r="AB725" s="334"/>
      <c r="AC725" s="311">
        <f t="shared" si="259"/>
        <v>0</v>
      </c>
      <c r="AD725" s="312">
        <f t="shared" si="267"/>
        <v>0</v>
      </c>
      <c r="AE725" s="335"/>
      <c r="AF725" s="312">
        <f t="shared" si="268"/>
        <v>0</v>
      </c>
      <c r="AG725" s="326"/>
      <c r="AH725" s="313">
        <f t="shared" si="269"/>
        <v>0</v>
      </c>
      <c r="AI725" s="336"/>
      <c r="AJ725" s="313">
        <f t="shared" si="270"/>
        <v>0</v>
      </c>
      <c r="AK725" s="326"/>
      <c r="AL725" s="313">
        <f t="shared" si="271"/>
        <v>0</v>
      </c>
      <c r="AM725" s="345"/>
      <c r="AN725" s="313">
        <f t="shared" si="260"/>
        <v>0</v>
      </c>
      <c r="AO725" s="314">
        <f t="shared" si="272"/>
        <v>0</v>
      </c>
      <c r="AP725" s="315">
        <f>IF(OR(AND(B725="GRUP_A1",IF(IFERROR(MATCH(CONCATENATE("I",Tabel!$N$4),inst_performance,0),0)&gt;0,0,1)),B725="Grup_A5",B725="Grup_B1"),0,(AD725+AF725)*0.1)</f>
        <v>0</v>
      </c>
      <c r="AQ725" s="337"/>
      <c r="AR725" s="339"/>
      <c r="AS725" s="339"/>
      <c r="AT725" s="339"/>
      <c r="AU725" s="339"/>
      <c r="AV725" s="339"/>
      <c r="AW725" s="339"/>
      <c r="AX725" s="339"/>
      <c r="AY725" s="339"/>
      <c r="AZ725" s="339"/>
      <c r="BA725" s="339"/>
      <c r="BB725" s="339"/>
      <c r="BC725" s="339"/>
      <c r="BD725" s="339"/>
      <c r="BE725" s="339"/>
      <c r="BF725" s="339"/>
      <c r="BG725" s="315">
        <f t="shared" si="273"/>
        <v>0</v>
      </c>
      <c r="BH725" s="346">
        <f t="shared" si="274"/>
        <v>0</v>
      </c>
      <c r="BI725" s="315">
        <f t="shared" si="275"/>
        <v>0</v>
      </c>
      <c r="BJ725" s="341"/>
      <c r="BK725" s="315">
        <f t="shared" si="276"/>
        <v>0</v>
      </c>
      <c r="BL725" s="315">
        <f t="shared" si="277"/>
        <v>0</v>
      </c>
      <c r="BM725" s="340"/>
      <c r="BN725" s="342"/>
      <c r="BO725" s="343"/>
      <c r="BP725" s="340"/>
      <c r="BQ725" s="344"/>
      <c r="BR725" s="315">
        <f t="shared" si="278"/>
        <v>0</v>
      </c>
      <c r="BS725" s="344"/>
      <c r="BT725" s="344"/>
      <c r="BU725" s="344"/>
      <c r="BV725" s="344"/>
      <c r="BW725" s="315">
        <f t="shared" si="279"/>
        <v>0</v>
      </c>
      <c r="BX725" s="322"/>
      <c r="BY725" s="316"/>
    </row>
    <row r="726" spans="1:77" x14ac:dyDescent="0.25">
      <c r="A726" s="326"/>
      <c r="B726" s="307" t="str">
        <f t="shared" si="261"/>
        <v/>
      </c>
      <c r="C726" s="327"/>
      <c r="D726" s="307" t="str">
        <f t="shared" si="262"/>
        <v/>
      </c>
      <c r="E726" s="328"/>
      <c r="F726" s="329"/>
      <c r="G726" s="330" t="s">
        <v>86</v>
      </c>
      <c r="H726" s="308">
        <f t="shared" si="263"/>
        <v>0</v>
      </c>
      <c r="I726" s="323"/>
      <c r="J726" s="323"/>
      <c r="K726" s="309">
        <f t="shared" si="264"/>
        <v>0</v>
      </c>
      <c r="L726" s="328"/>
      <c r="M726" s="328"/>
      <c r="N726" s="328"/>
      <c r="O726" s="328"/>
      <c r="P726" s="331"/>
      <c r="Q726" s="331"/>
      <c r="R726" s="332"/>
      <c r="S726" s="333"/>
      <c r="T726" s="332"/>
      <c r="U726" s="333"/>
      <c r="V726" s="332"/>
      <c r="W726" s="333"/>
      <c r="X726" s="332"/>
      <c r="Y726" s="333"/>
      <c r="Z726" s="309">
        <f t="shared" si="265"/>
        <v>0</v>
      </c>
      <c r="AA726" s="310">
        <f t="shared" si="266"/>
        <v>0</v>
      </c>
      <c r="AB726" s="334"/>
      <c r="AC726" s="311">
        <f t="shared" si="259"/>
        <v>0</v>
      </c>
      <c r="AD726" s="312">
        <f t="shared" si="267"/>
        <v>0</v>
      </c>
      <c r="AE726" s="335"/>
      <c r="AF726" s="312">
        <f t="shared" si="268"/>
        <v>0</v>
      </c>
      <c r="AG726" s="326"/>
      <c r="AH726" s="313">
        <f t="shared" si="269"/>
        <v>0</v>
      </c>
      <c r="AI726" s="336"/>
      <c r="AJ726" s="313">
        <f t="shared" si="270"/>
        <v>0</v>
      </c>
      <c r="AK726" s="326"/>
      <c r="AL726" s="313">
        <f t="shared" si="271"/>
        <v>0</v>
      </c>
      <c r="AM726" s="345"/>
      <c r="AN726" s="313">
        <f t="shared" si="260"/>
        <v>0</v>
      </c>
      <c r="AO726" s="314">
        <f t="shared" si="272"/>
        <v>0</v>
      </c>
      <c r="AP726" s="315">
        <f>IF(OR(AND(B726="GRUP_A1",IF(IFERROR(MATCH(CONCATENATE("I",Tabel!$N$4),inst_performance,0),0)&gt;0,0,1)),B726="Grup_A5",B726="Grup_B1"),0,(AD726+AF726)*0.1)</f>
        <v>0</v>
      </c>
      <c r="AQ726" s="337"/>
      <c r="AR726" s="339"/>
      <c r="AS726" s="339"/>
      <c r="AT726" s="339"/>
      <c r="AU726" s="339"/>
      <c r="AV726" s="339"/>
      <c r="AW726" s="339"/>
      <c r="AX726" s="339"/>
      <c r="AY726" s="339"/>
      <c r="AZ726" s="339"/>
      <c r="BA726" s="339"/>
      <c r="BB726" s="339"/>
      <c r="BC726" s="339"/>
      <c r="BD726" s="339"/>
      <c r="BE726" s="339"/>
      <c r="BF726" s="339"/>
      <c r="BG726" s="315">
        <f t="shared" si="273"/>
        <v>0</v>
      </c>
      <c r="BH726" s="346">
        <f t="shared" si="274"/>
        <v>0</v>
      </c>
      <c r="BI726" s="315">
        <f t="shared" si="275"/>
        <v>0</v>
      </c>
      <c r="BJ726" s="341"/>
      <c r="BK726" s="315">
        <f t="shared" si="276"/>
        <v>0</v>
      </c>
      <c r="BL726" s="315">
        <f t="shared" si="277"/>
        <v>0</v>
      </c>
      <c r="BM726" s="340"/>
      <c r="BN726" s="342"/>
      <c r="BO726" s="343"/>
      <c r="BP726" s="340"/>
      <c r="BQ726" s="344"/>
      <c r="BR726" s="315">
        <f t="shared" si="278"/>
        <v>0</v>
      </c>
      <c r="BS726" s="344"/>
      <c r="BT726" s="344"/>
      <c r="BU726" s="344"/>
      <c r="BV726" s="344"/>
      <c r="BW726" s="315">
        <f t="shared" si="279"/>
        <v>0</v>
      </c>
      <c r="BX726" s="322"/>
      <c r="BY726" s="316"/>
    </row>
    <row r="727" spans="1:77" x14ac:dyDescent="0.25">
      <c r="A727" s="326"/>
      <c r="B727" s="307" t="str">
        <f t="shared" si="261"/>
        <v/>
      </c>
      <c r="C727" s="327"/>
      <c r="D727" s="307" t="str">
        <f t="shared" si="262"/>
        <v/>
      </c>
      <c r="E727" s="328"/>
      <c r="F727" s="329"/>
      <c r="G727" s="330" t="s">
        <v>86</v>
      </c>
      <c r="H727" s="308">
        <f t="shared" si="263"/>
        <v>0</v>
      </c>
      <c r="I727" s="323"/>
      <c r="J727" s="323"/>
      <c r="K727" s="309">
        <f t="shared" si="264"/>
        <v>0</v>
      </c>
      <c r="L727" s="328"/>
      <c r="M727" s="328"/>
      <c r="N727" s="328"/>
      <c r="O727" s="328"/>
      <c r="P727" s="331"/>
      <c r="Q727" s="331"/>
      <c r="R727" s="332"/>
      <c r="S727" s="333"/>
      <c r="T727" s="332"/>
      <c r="U727" s="333"/>
      <c r="V727" s="332"/>
      <c r="W727" s="333"/>
      <c r="X727" s="332"/>
      <c r="Y727" s="333"/>
      <c r="Z727" s="309">
        <f t="shared" si="265"/>
        <v>0</v>
      </c>
      <c r="AA727" s="310">
        <f t="shared" si="266"/>
        <v>0</v>
      </c>
      <c r="AB727" s="334"/>
      <c r="AC727" s="311">
        <f t="shared" si="259"/>
        <v>0</v>
      </c>
      <c r="AD727" s="312">
        <f t="shared" si="267"/>
        <v>0</v>
      </c>
      <c r="AE727" s="335"/>
      <c r="AF727" s="312">
        <f t="shared" si="268"/>
        <v>0</v>
      </c>
      <c r="AG727" s="326"/>
      <c r="AH727" s="313">
        <f t="shared" si="269"/>
        <v>0</v>
      </c>
      <c r="AI727" s="336"/>
      <c r="AJ727" s="313">
        <f t="shared" si="270"/>
        <v>0</v>
      </c>
      <c r="AK727" s="326"/>
      <c r="AL727" s="313">
        <f t="shared" si="271"/>
        <v>0</v>
      </c>
      <c r="AM727" s="345"/>
      <c r="AN727" s="313">
        <f t="shared" si="260"/>
        <v>0</v>
      </c>
      <c r="AO727" s="314">
        <f t="shared" si="272"/>
        <v>0</v>
      </c>
      <c r="AP727" s="315">
        <f>IF(OR(AND(B727="GRUP_A1",IF(IFERROR(MATCH(CONCATENATE("I",Tabel!$N$4),inst_performance,0),0)&gt;0,0,1)),B727="Grup_A5",B727="Grup_B1"),0,(AD727+AF727)*0.1)</f>
        <v>0</v>
      </c>
      <c r="AQ727" s="337"/>
      <c r="AR727" s="339"/>
      <c r="AS727" s="339"/>
      <c r="AT727" s="339"/>
      <c r="AU727" s="339"/>
      <c r="AV727" s="339"/>
      <c r="AW727" s="339"/>
      <c r="AX727" s="339"/>
      <c r="AY727" s="339"/>
      <c r="AZ727" s="339"/>
      <c r="BA727" s="339"/>
      <c r="BB727" s="339"/>
      <c r="BC727" s="339"/>
      <c r="BD727" s="339"/>
      <c r="BE727" s="339"/>
      <c r="BF727" s="339"/>
      <c r="BG727" s="315">
        <f t="shared" si="273"/>
        <v>0</v>
      </c>
      <c r="BH727" s="346">
        <f t="shared" si="274"/>
        <v>0</v>
      </c>
      <c r="BI727" s="315">
        <f t="shared" si="275"/>
        <v>0</v>
      </c>
      <c r="BJ727" s="341"/>
      <c r="BK727" s="315">
        <f t="shared" si="276"/>
        <v>0</v>
      </c>
      <c r="BL727" s="315">
        <f t="shared" si="277"/>
        <v>0</v>
      </c>
      <c r="BM727" s="340"/>
      <c r="BN727" s="342"/>
      <c r="BO727" s="343"/>
      <c r="BP727" s="340"/>
      <c r="BQ727" s="344"/>
      <c r="BR727" s="315">
        <f t="shared" si="278"/>
        <v>0</v>
      </c>
      <c r="BS727" s="344"/>
      <c r="BT727" s="344"/>
      <c r="BU727" s="344"/>
      <c r="BV727" s="344"/>
      <c r="BW727" s="315">
        <f t="shared" si="279"/>
        <v>0</v>
      </c>
      <c r="BX727" s="322"/>
      <c r="BY727" s="316"/>
    </row>
    <row r="728" spans="1:77" x14ac:dyDescent="0.25">
      <c r="A728" s="326"/>
      <c r="B728" s="307" t="str">
        <f t="shared" si="261"/>
        <v/>
      </c>
      <c r="C728" s="327"/>
      <c r="D728" s="307" t="str">
        <f t="shared" si="262"/>
        <v/>
      </c>
      <c r="E728" s="328"/>
      <c r="F728" s="329"/>
      <c r="G728" s="330" t="s">
        <v>86</v>
      </c>
      <c r="H728" s="308">
        <f t="shared" si="263"/>
        <v>0</v>
      </c>
      <c r="I728" s="323"/>
      <c r="J728" s="323"/>
      <c r="K728" s="309">
        <f t="shared" si="264"/>
        <v>0</v>
      </c>
      <c r="L728" s="328"/>
      <c r="M728" s="328"/>
      <c r="N728" s="328"/>
      <c r="O728" s="328"/>
      <c r="P728" s="331"/>
      <c r="Q728" s="331"/>
      <c r="R728" s="332"/>
      <c r="S728" s="333"/>
      <c r="T728" s="332"/>
      <c r="U728" s="333"/>
      <c r="V728" s="332"/>
      <c r="W728" s="333"/>
      <c r="X728" s="332"/>
      <c r="Y728" s="333"/>
      <c r="Z728" s="309">
        <f t="shared" si="265"/>
        <v>0</v>
      </c>
      <c r="AA728" s="310">
        <f t="shared" si="266"/>
        <v>0</v>
      </c>
      <c r="AB728" s="334"/>
      <c r="AC728" s="311">
        <f t="shared" si="259"/>
        <v>0</v>
      </c>
      <c r="AD728" s="312">
        <f t="shared" si="267"/>
        <v>0</v>
      </c>
      <c r="AE728" s="335"/>
      <c r="AF728" s="312">
        <f t="shared" si="268"/>
        <v>0</v>
      </c>
      <c r="AG728" s="326"/>
      <c r="AH728" s="313">
        <f t="shared" si="269"/>
        <v>0</v>
      </c>
      <c r="AI728" s="336"/>
      <c r="AJ728" s="313">
        <f t="shared" si="270"/>
        <v>0</v>
      </c>
      <c r="AK728" s="326"/>
      <c r="AL728" s="313">
        <f t="shared" si="271"/>
        <v>0</v>
      </c>
      <c r="AM728" s="345"/>
      <c r="AN728" s="313">
        <f t="shared" si="260"/>
        <v>0</v>
      </c>
      <c r="AO728" s="314">
        <f t="shared" si="272"/>
        <v>0</v>
      </c>
      <c r="AP728" s="315">
        <f>IF(OR(AND(B728="GRUP_A1",IF(IFERROR(MATCH(CONCATENATE("I",Tabel!$N$4),inst_performance,0),0)&gt;0,0,1)),B728="Grup_A5",B728="Grup_B1"),0,(AD728+AF728)*0.1)</f>
        <v>0</v>
      </c>
      <c r="AQ728" s="337"/>
      <c r="AR728" s="339"/>
      <c r="AS728" s="339"/>
      <c r="AT728" s="339"/>
      <c r="AU728" s="339"/>
      <c r="AV728" s="339"/>
      <c r="AW728" s="339"/>
      <c r="AX728" s="339"/>
      <c r="AY728" s="339"/>
      <c r="AZ728" s="339"/>
      <c r="BA728" s="339"/>
      <c r="BB728" s="339"/>
      <c r="BC728" s="339"/>
      <c r="BD728" s="339"/>
      <c r="BE728" s="339"/>
      <c r="BF728" s="339"/>
      <c r="BG728" s="315">
        <f t="shared" si="273"/>
        <v>0</v>
      </c>
      <c r="BH728" s="346">
        <f t="shared" si="274"/>
        <v>0</v>
      </c>
      <c r="BI728" s="315">
        <f t="shared" si="275"/>
        <v>0</v>
      </c>
      <c r="BJ728" s="341"/>
      <c r="BK728" s="315">
        <f t="shared" si="276"/>
        <v>0</v>
      </c>
      <c r="BL728" s="315">
        <f t="shared" si="277"/>
        <v>0</v>
      </c>
      <c r="BM728" s="340"/>
      <c r="BN728" s="342"/>
      <c r="BO728" s="343"/>
      <c r="BP728" s="340"/>
      <c r="BQ728" s="344"/>
      <c r="BR728" s="315">
        <f t="shared" si="278"/>
        <v>0</v>
      </c>
      <c r="BS728" s="344"/>
      <c r="BT728" s="344"/>
      <c r="BU728" s="344"/>
      <c r="BV728" s="344"/>
      <c r="BW728" s="315">
        <f t="shared" si="279"/>
        <v>0</v>
      </c>
      <c r="BX728" s="322"/>
      <c r="BY728" s="316"/>
    </row>
    <row r="729" spans="1:77" x14ac:dyDescent="0.25">
      <c r="A729" s="326"/>
      <c r="B729" s="307" t="str">
        <f t="shared" si="261"/>
        <v/>
      </c>
      <c r="C729" s="327"/>
      <c r="D729" s="307" t="str">
        <f t="shared" si="262"/>
        <v/>
      </c>
      <c r="E729" s="328"/>
      <c r="F729" s="329"/>
      <c r="G729" s="330" t="s">
        <v>86</v>
      </c>
      <c r="H729" s="308">
        <f t="shared" si="263"/>
        <v>0</v>
      </c>
      <c r="I729" s="323"/>
      <c r="J729" s="323"/>
      <c r="K729" s="309">
        <f t="shared" si="264"/>
        <v>0</v>
      </c>
      <c r="L729" s="328"/>
      <c r="M729" s="328"/>
      <c r="N729" s="328"/>
      <c r="O729" s="328"/>
      <c r="P729" s="331"/>
      <c r="Q729" s="331"/>
      <c r="R729" s="332"/>
      <c r="S729" s="333"/>
      <c r="T729" s="332"/>
      <c r="U729" s="333"/>
      <c r="V729" s="332"/>
      <c r="W729" s="333"/>
      <c r="X729" s="332"/>
      <c r="Y729" s="333"/>
      <c r="Z729" s="309">
        <f t="shared" si="265"/>
        <v>0</v>
      </c>
      <c r="AA729" s="310">
        <f t="shared" si="266"/>
        <v>0</v>
      </c>
      <c r="AB729" s="334"/>
      <c r="AC729" s="311">
        <f t="shared" si="259"/>
        <v>0</v>
      </c>
      <c r="AD729" s="312">
        <f t="shared" si="267"/>
        <v>0</v>
      </c>
      <c r="AE729" s="335"/>
      <c r="AF729" s="312">
        <f t="shared" si="268"/>
        <v>0</v>
      </c>
      <c r="AG729" s="326"/>
      <c r="AH729" s="313">
        <f t="shared" si="269"/>
        <v>0</v>
      </c>
      <c r="AI729" s="336"/>
      <c r="AJ729" s="313">
        <f t="shared" si="270"/>
        <v>0</v>
      </c>
      <c r="AK729" s="326"/>
      <c r="AL729" s="313">
        <f t="shared" si="271"/>
        <v>0</v>
      </c>
      <c r="AM729" s="345"/>
      <c r="AN729" s="313">
        <f t="shared" si="260"/>
        <v>0</v>
      </c>
      <c r="AO729" s="314">
        <f t="shared" si="272"/>
        <v>0</v>
      </c>
      <c r="AP729" s="315">
        <f>IF(OR(AND(B729="GRUP_A1",IF(IFERROR(MATCH(CONCATENATE("I",Tabel!$N$4),inst_performance,0),0)&gt;0,0,1)),B729="Grup_A5",B729="Grup_B1"),0,(AD729+AF729)*0.1)</f>
        <v>0</v>
      </c>
      <c r="AQ729" s="337"/>
      <c r="AR729" s="339"/>
      <c r="AS729" s="339"/>
      <c r="AT729" s="339"/>
      <c r="AU729" s="339"/>
      <c r="AV729" s="339"/>
      <c r="AW729" s="339"/>
      <c r="AX729" s="339"/>
      <c r="AY729" s="339"/>
      <c r="AZ729" s="339"/>
      <c r="BA729" s="339"/>
      <c r="BB729" s="339"/>
      <c r="BC729" s="339"/>
      <c r="BD729" s="339"/>
      <c r="BE729" s="339"/>
      <c r="BF729" s="339"/>
      <c r="BG729" s="315">
        <f t="shared" si="273"/>
        <v>0</v>
      </c>
      <c r="BH729" s="346">
        <f t="shared" si="274"/>
        <v>0</v>
      </c>
      <c r="BI729" s="315">
        <f t="shared" si="275"/>
        <v>0</v>
      </c>
      <c r="BJ729" s="341"/>
      <c r="BK729" s="315">
        <f t="shared" si="276"/>
        <v>0</v>
      </c>
      <c r="BL729" s="315">
        <f t="shared" si="277"/>
        <v>0</v>
      </c>
      <c r="BM729" s="340"/>
      <c r="BN729" s="342"/>
      <c r="BO729" s="343"/>
      <c r="BP729" s="340"/>
      <c r="BQ729" s="344"/>
      <c r="BR729" s="315">
        <f t="shared" si="278"/>
        <v>0</v>
      </c>
      <c r="BS729" s="344"/>
      <c r="BT729" s="344"/>
      <c r="BU729" s="344"/>
      <c r="BV729" s="344"/>
      <c r="BW729" s="315">
        <f t="shared" si="279"/>
        <v>0</v>
      </c>
      <c r="BX729" s="322"/>
      <c r="BY729" s="316"/>
    </row>
    <row r="730" spans="1:77" x14ac:dyDescent="0.25">
      <c r="A730" s="326"/>
      <c r="B730" s="307" t="str">
        <f t="shared" si="261"/>
        <v/>
      </c>
      <c r="C730" s="327"/>
      <c r="D730" s="307" t="str">
        <f t="shared" si="262"/>
        <v/>
      </c>
      <c r="E730" s="328"/>
      <c r="F730" s="329"/>
      <c r="G730" s="330" t="s">
        <v>86</v>
      </c>
      <c r="H730" s="308">
        <f t="shared" si="263"/>
        <v>0</v>
      </c>
      <c r="I730" s="323"/>
      <c r="J730" s="323"/>
      <c r="K730" s="309">
        <f t="shared" si="264"/>
        <v>0</v>
      </c>
      <c r="L730" s="328"/>
      <c r="M730" s="328"/>
      <c r="N730" s="328"/>
      <c r="O730" s="328"/>
      <c r="P730" s="331"/>
      <c r="Q730" s="331"/>
      <c r="R730" s="332"/>
      <c r="S730" s="333"/>
      <c r="T730" s="332"/>
      <c r="U730" s="333"/>
      <c r="V730" s="332"/>
      <c r="W730" s="333"/>
      <c r="X730" s="332"/>
      <c r="Y730" s="333"/>
      <c r="Z730" s="309">
        <f t="shared" si="265"/>
        <v>0</v>
      </c>
      <c r="AA730" s="310">
        <f t="shared" si="266"/>
        <v>0</v>
      </c>
      <c r="AB730" s="334"/>
      <c r="AC730" s="311">
        <f t="shared" si="259"/>
        <v>0</v>
      </c>
      <c r="AD730" s="312">
        <f t="shared" si="267"/>
        <v>0</v>
      </c>
      <c r="AE730" s="335"/>
      <c r="AF730" s="312">
        <f t="shared" si="268"/>
        <v>0</v>
      </c>
      <c r="AG730" s="326"/>
      <c r="AH730" s="313">
        <f t="shared" si="269"/>
        <v>0</v>
      </c>
      <c r="AI730" s="336"/>
      <c r="AJ730" s="313">
        <f t="shared" si="270"/>
        <v>0</v>
      </c>
      <c r="AK730" s="326"/>
      <c r="AL730" s="313">
        <f t="shared" si="271"/>
        <v>0</v>
      </c>
      <c r="AM730" s="345"/>
      <c r="AN730" s="313">
        <f t="shared" si="260"/>
        <v>0</v>
      </c>
      <c r="AO730" s="314">
        <f t="shared" si="272"/>
        <v>0</v>
      </c>
      <c r="AP730" s="315">
        <f>IF(OR(AND(B730="GRUP_A1",IF(IFERROR(MATCH(CONCATENATE("I",Tabel!$N$4),inst_performance,0),0)&gt;0,0,1)),B730="Grup_A5",B730="Grup_B1"),0,(AD730+AF730)*0.1)</f>
        <v>0</v>
      </c>
      <c r="AQ730" s="337"/>
      <c r="AR730" s="339"/>
      <c r="AS730" s="339"/>
      <c r="AT730" s="339"/>
      <c r="AU730" s="339"/>
      <c r="AV730" s="339"/>
      <c r="AW730" s="339"/>
      <c r="AX730" s="339"/>
      <c r="AY730" s="339"/>
      <c r="AZ730" s="339"/>
      <c r="BA730" s="339"/>
      <c r="BB730" s="339"/>
      <c r="BC730" s="339"/>
      <c r="BD730" s="339"/>
      <c r="BE730" s="339"/>
      <c r="BF730" s="339"/>
      <c r="BG730" s="315">
        <f t="shared" si="273"/>
        <v>0</v>
      </c>
      <c r="BH730" s="346">
        <f t="shared" si="274"/>
        <v>0</v>
      </c>
      <c r="BI730" s="315">
        <f t="shared" si="275"/>
        <v>0</v>
      </c>
      <c r="BJ730" s="341"/>
      <c r="BK730" s="315">
        <f t="shared" si="276"/>
        <v>0</v>
      </c>
      <c r="BL730" s="315">
        <f t="shared" si="277"/>
        <v>0</v>
      </c>
      <c r="BM730" s="340"/>
      <c r="BN730" s="342"/>
      <c r="BO730" s="343"/>
      <c r="BP730" s="340"/>
      <c r="BQ730" s="344"/>
      <c r="BR730" s="315">
        <f t="shared" si="278"/>
        <v>0</v>
      </c>
      <c r="BS730" s="344"/>
      <c r="BT730" s="344"/>
      <c r="BU730" s="344"/>
      <c r="BV730" s="344"/>
      <c r="BW730" s="315">
        <f t="shared" si="279"/>
        <v>0</v>
      </c>
      <c r="BX730" s="322"/>
      <c r="BY730" s="316"/>
    </row>
    <row r="731" spans="1:77" x14ac:dyDescent="0.25">
      <c r="A731" s="326"/>
      <c r="B731" s="307" t="str">
        <f t="shared" si="261"/>
        <v/>
      </c>
      <c r="C731" s="327"/>
      <c r="D731" s="307" t="str">
        <f t="shared" si="262"/>
        <v/>
      </c>
      <c r="E731" s="328"/>
      <c r="F731" s="329"/>
      <c r="G731" s="330" t="s">
        <v>86</v>
      </c>
      <c r="H731" s="308">
        <f t="shared" si="263"/>
        <v>0</v>
      </c>
      <c r="I731" s="323"/>
      <c r="J731" s="323"/>
      <c r="K731" s="309">
        <f t="shared" si="264"/>
        <v>0</v>
      </c>
      <c r="L731" s="328"/>
      <c r="M731" s="328"/>
      <c r="N731" s="328"/>
      <c r="O731" s="328"/>
      <c r="P731" s="331"/>
      <c r="Q731" s="331"/>
      <c r="R731" s="332"/>
      <c r="S731" s="333"/>
      <c r="T731" s="332"/>
      <c r="U731" s="333"/>
      <c r="V731" s="332"/>
      <c r="W731" s="333"/>
      <c r="X731" s="332"/>
      <c r="Y731" s="333"/>
      <c r="Z731" s="309">
        <f t="shared" si="265"/>
        <v>0</v>
      </c>
      <c r="AA731" s="310">
        <f t="shared" si="266"/>
        <v>0</v>
      </c>
      <c r="AB731" s="334"/>
      <c r="AC731" s="311">
        <f t="shared" si="259"/>
        <v>0</v>
      </c>
      <c r="AD731" s="312">
        <f t="shared" si="267"/>
        <v>0</v>
      </c>
      <c r="AE731" s="335"/>
      <c r="AF731" s="312">
        <f t="shared" si="268"/>
        <v>0</v>
      </c>
      <c r="AG731" s="326"/>
      <c r="AH731" s="313">
        <f t="shared" si="269"/>
        <v>0</v>
      </c>
      <c r="AI731" s="336"/>
      <c r="AJ731" s="313">
        <f t="shared" si="270"/>
        <v>0</v>
      </c>
      <c r="AK731" s="326"/>
      <c r="AL731" s="313">
        <f t="shared" si="271"/>
        <v>0</v>
      </c>
      <c r="AM731" s="345"/>
      <c r="AN731" s="313">
        <f t="shared" si="260"/>
        <v>0</v>
      </c>
      <c r="AO731" s="314">
        <f t="shared" si="272"/>
        <v>0</v>
      </c>
      <c r="AP731" s="315">
        <f>IF(OR(AND(B731="GRUP_A1",IF(IFERROR(MATCH(CONCATENATE("I",Tabel!$N$4),inst_performance,0),0)&gt;0,0,1)),B731="Grup_A5",B731="Grup_B1"),0,(AD731+AF731)*0.1)</f>
        <v>0</v>
      </c>
      <c r="AQ731" s="337"/>
      <c r="AR731" s="339"/>
      <c r="AS731" s="339"/>
      <c r="AT731" s="339"/>
      <c r="AU731" s="339"/>
      <c r="AV731" s="339"/>
      <c r="AW731" s="339"/>
      <c r="AX731" s="339"/>
      <c r="AY731" s="339"/>
      <c r="AZ731" s="339"/>
      <c r="BA731" s="339"/>
      <c r="BB731" s="339"/>
      <c r="BC731" s="339"/>
      <c r="BD731" s="339"/>
      <c r="BE731" s="339"/>
      <c r="BF731" s="339"/>
      <c r="BG731" s="315">
        <f t="shared" si="273"/>
        <v>0</v>
      </c>
      <c r="BH731" s="346">
        <f t="shared" si="274"/>
        <v>0</v>
      </c>
      <c r="BI731" s="315">
        <f t="shared" si="275"/>
        <v>0</v>
      </c>
      <c r="BJ731" s="341"/>
      <c r="BK731" s="315">
        <f t="shared" si="276"/>
        <v>0</v>
      </c>
      <c r="BL731" s="315">
        <f t="shared" si="277"/>
        <v>0</v>
      </c>
      <c r="BM731" s="340"/>
      <c r="BN731" s="342"/>
      <c r="BO731" s="343"/>
      <c r="BP731" s="340"/>
      <c r="BQ731" s="344"/>
      <c r="BR731" s="315">
        <f t="shared" si="278"/>
        <v>0</v>
      </c>
      <c r="BS731" s="344"/>
      <c r="BT731" s="344"/>
      <c r="BU731" s="344"/>
      <c r="BV731" s="344"/>
      <c r="BW731" s="315">
        <f t="shared" si="279"/>
        <v>0</v>
      </c>
      <c r="BX731" s="322"/>
      <c r="BY731" s="316"/>
    </row>
    <row r="732" spans="1:77" x14ac:dyDescent="0.25">
      <c r="A732" s="326"/>
      <c r="B732" s="307" t="str">
        <f t="shared" si="261"/>
        <v/>
      </c>
      <c r="C732" s="327"/>
      <c r="D732" s="307" t="str">
        <f t="shared" si="262"/>
        <v/>
      </c>
      <c r="E732" s="328"/>
      <c r="F732" s="329"/>
      <c r="G732" s="330" t="s">
        <v>86</v>
      </c>
      <c r="H732" s="308">
        <f t="shared" si="263"/>
        <v>0</v>
      </c>
      <c r="I732" s="323"/>
      <c r="J732" s="323"/>
      <c r="K732" s="309">
        <f t="shared" si="264"/>
        <v>0</v>
      </c>
      <c r="L732" s="328"/>
      <c r="M732" s="328"/>
      <c r="N732" s="328"/>
      <c r="O732" s="328"/>
      <c r="P732" s="331"/>
      <c r="Q732" s="331"/>
      <c r="R732" s="332"/>
      <c r="S732" s="333"/>
      <c r="T732" s="332"/>
      <c r="U732" s="333"/>
      <c r="V732" s="332"/>
      <c r="W732" s="333"/>
      <c r="X732" s="332"/>
      <c r="Y732" s="333"/>
      <c r="Z732" s="309">
        <f t="shared" si="265"/>
        <v>0</v>
      </c>
      <c r="AA732" s="310">
        <f t="shared" si="266"/>
        <v>0</v>
      </c>
      <c r="AB732" s="334"/>
      <c r="AC732" s="311">
        <f t="shared" si="259"/>
        <v>0</v>
      </c>
      <c r="AD732" s="312">
        <f t="shared" si="267"/>
        <v>0</v>
      </c>
      <c r="AE732" s="335"/>
      <c r="AF732" s="312">
        <f t="shared" si="268"/>
        <v>0</v>
      </c>
      <c r="AG732" s="326"/>
      <c r="AH732" s="313">
        <f t="shared" si="269"/>
        <v>0</v>
      </c>
      <c r="AI732" s="336"/>
      <c r="AJ732" s="313">
        <f t="shared" si="270"/>
        <v>0</v>
      </c>
      <c r="AK732" s="326"/>
      <c r="AL732" s="313">
        <f t="shared" si="271"/>
        <v>0</v>
      </c>
      <c r="AM732" s="345"/>
      <c r="AN732" s="313">
        <f t="shared" si="260"/>
        <v>0</v>
      </c>
      <c r="AO732" s="314">
        <f t="shared" si="272"/>
        <v>0</v>
      </c>
      <c r="AP732" s="315">
        <f>IF(OR(AND(B732="GRUP_A1",IF(IFERROR(MATCH(CONCATENATE("I",Tabel!$N$4),inst_performance,0),0)&gt;0,0,1)),B732="Grup_A5",B732="Grup_B1"),0,(AD732+AF732)*0.1)</f>
        <v>0</v>
      </c>
      <c r="AQ732" s="337"/>
      <c r="AR732" s="339"/>
      <c r="AS732" s="339"/>
      <c r="AT732" s="339"/>
      <c r="AU732" s="339"/>
      <c r="AV732" s="339"/>
      <c r="AW732" s="339"/>
      <c r="AX732" s="339"/>
      <c r="AY732" s="339"/>
      <c r="AZ732" s="339"/>
      <c r="BA732" s="339"/>
      <c r="BB732" s="339"/>
      <c r="BC732" s="339"/>
      <c r="BD732" s="339"/>
      <c r="BE732" s="339"/>
      <c r="BF732" s="339"/>
      <c r="BG732" s="315">
        <f t="shared" si="273"/>
        <v>0</v>
      </c>
      <c r="BH732" s="346">
        <f t="shared" si="274"/>
        <v>0</v>
      </c>
      <c r="BI732" s="315">
        <f t="shared" si="275"/>
        <v>0</v>
      </c>
      <c r="BJ732" s="341"/>
      <c r="BK732" s="315">
        <f t="shared" si="276"/>
        <v>0</v>
      </c>
      <c r="BL732" s="315">
        <f t="shared" si="277"/>
        <v>0</v>
      </c>
      <c r="BM732" s="340"/>
      <c r="BN732" s="342"/>
      <c r="BO732" s="343"/>
      <c r="BP732" s="340"/>
      <c r="BQ732" s="344"/>
      <c r="BR732" s="315">
        <f t="shared" si="278"/>
        <v>0</v>
      </c>
      <c r="BS732" s="344"/>
      <c r="BT732" s="344"/>
      <c r="BU732" s="344"/>
      <c r="BV732" s="344"/>
      <c r="BW732" s="315">
        <f t="shared" si="279"/>
        <v>0</v>
      </c>
      <c r="BX732" s="322"/>
      <c r="BY732" s="316"/>
    </row>
    <row r="733" spans="1:77" x14ac:dyDescent="0.25">
      <c r="A733" s="326"/>
      <c r="B733" s="307" t="str">
        <f t="shared" si="261"/>
        <v/>
      </c>
      <c r="C733" s="327"/>
      <c r="D733" s="307" t="str">
        <f t="shared" si="262"/>
        <v/>
      </c>
      <c r="E733" s="328"/>
      <c r="F733" s="329"/>
      <c r="G733" s="330" t="s">
        <v>86</v>
      </c>
      <c r="H733" s="308">
        <f t="shared" si="263"/>
        <v>0</v>
      </c>
      <c r="I733" s="323"/>
      <c r="J733" s="323"/>
      <c r="K733" s="309">
        <f t="shared" si="264"/>
        <v>0</v>
      </c>
      <c r="L733" s="328"/>
      <c r="M733" s="328"/>
      <c r="N733" s="328"/>
      <c r="O733" s="328"/>
      <c r="P733" s="331"/>
      <c r="Q733" s="331"/>
      <c r="R733" s="332"/>
      <c r="S733" s="333"/>
      <c r="T733" s="332"/>
      <c r="U733" s="333"/>
      <c r="V733" s="332"/>
      <c r="W733" s="333"/>
      <c r="X733" s="332"/>
      <c r="Y733" s="333"/>
      <c r="Z733" s="309">
        <f t="shared" si="265"/>
        <v>0</v>
      </c>
      <c r="AA733" s="310">
        <f t="shared" si="266"/>
        <v>0</v>
      </c>
      <c r="AB733" s="334"/>
      <c r="AC733" s="311">
        <f t="shared" si="259"/>
        <v>0</v>
      </c>
      <c r="AD733" s="312">
        <f t="shared" si="267"/>
        <v>0</v>
      </c>
      <c r="AE733" s="335"/>
      <c r="AF733" s="312">
        <f t="shared" si="268"/>
        <v>0</v>
      </c>
      <c r="AG733" s="326"/>
      <c r="AH733" s="313">
        <f t="shared" si="269"/>
        <v>0</v>
      </c>
      <c r="AI733" s="336"/>
      <c r="AJ733" s="313">
        <f t="shared" si="270"/>
        <v>0</v>
      </c>
      <c r="AK733" s="326"/>
      <c r="AL733" s="313">
        <f t="shared" si="271"/>
        <v>0</v>
      </c>
      <c r="AM733" s="345"/>
      <c r="AN733" s="313">
        <f t="shared" si="260"/>
        <v>0</v>
      </c>
      <c r="AO733" s="314">
        <f t="shared" si="272"/>
        <v>0</v>
      </c>
      <c r="AP733" s="315">
        <f>IF(OR(AND(B733="GRUP_A1",IF(IFERROR(MATCH(CONCATENATE("I",Tabel!$N$4),inst_performance,0),0)&gt;0,0,1)),B733="Grup_A5",B733="Grup_B1"),0,(AD733+AF733)*0.1)</f>
        <v>0</v>
      </c>
      <c r="AQ733" s="337"/>
      <c r="AR733" s="339"/>
      <c r="AS733" s="339"/>
      <c r="AT733" s="339"/>
      <c r="AU733" s="339"/>
      <c r="AV733" s="339"/>
      <c r="AW733" s="339"/>
      <c r="AX733" s="339"/>
      <c r="AY733" s="339"/>
      <c r="AZ733" s="339"/>
      <c r="BA733" s="339"/>
      <c r="BB733" s="339"/>
      <c r="BC733" s="339"/>
      <c r="BD733" s="339"/>
      <c r="BE733" s="339"/>
      <c r="BF733" s="339"/>
      <c r="BG733" s="315">
        <f t="shared" si="273"/>
        <v>0</v>
      </c>
      <c r="BH733" s="346">
        <f t="shared" si="274"/>
        <v>0</v>
      </c>
      <c r="BI733" s="315">
        <f t="shared" si="275"/>
        <v>0</v>
      </c>
      <c r="BJ733" s="341"/>
      <c r="BK733" s="315">
        <f t="shared" si="276"/>
        <v>0</v>
      </c>
      <c r="BL733" s="315">
        <f t="shared" si="277"/>
        <v>0</v>
      </c>
      <c r="BM733" s="340"/>
      <c r="BN733" s="342"/>
      <c r="BO733" s="343"/>
      <c r="BP733" s="340"/>
      <c r="BQ733" s="344"/>
      <c r="BR733" s="315">
        <f t="shared" si="278"/>
        <v>0</v>
      </c>
      <c r="BS733" s="344"/>
      <c r="BT733" s="344"/>
      <c r="BU733" s="344"/>
      <c r="BV733" s="344"/>
      <c r="BW733" s="315">
        <f t="shared" si="279"/>
        <v>0</v>
      </c>
      <c r="BX733" s="322"/>
      <c r="BY733" s="316"/>
    </row>
    <row r="734" spans="1:77" x14ac:dyDescent="0.25">
      <c r="A734" s="326"/>
      <c r="B734" s="307" t="str">
        <f t="shared" si="261"/>
        <v/>
      </c>
      <c r="C734" s="327"/>
      <c r="D734" s="307" t="str">
        <f t="shared" si="262"/>
        <v/>
      </c>
      <c r="E734" s="328"/>
      <c r="F734" s="329"/>
      <c r="G734" s="330" t="s">
        <v>86</v>
      </c>
      <c r="H734" s="308">
        <f t="shared" si="263"/>
        <v>0</v>
      </c>
      <c r="I734" s="323"/>
      <c r="J734" s="323"/>
      <c r="K734" s="309">
        <f t="shared" si="264"/>
        <v>0</v>
      </c>
      <c r="L734" s="328"/>
      <c r="M734" s="328"/>
      <c r="N734" s="328"/>
      <c r="O734" s="328"/>
      <c r="P734" s="331"/>
      <c r="Q734" s="331"/>
      <c r="R734" s="332"/>
      <c r="S734" s="333"/>
      <c r="T734" s="332"/>
      <c r="U734" s="333"/>
      <c r="V734" s="332"/>
      <c r="W734" s="333"/>
      <c r="X734" s="332"/>
      <c r="Y734" s="333"/>
      <c r="Z734" s="309">
        <f t="shared" si="265"/>
        <v>0</v>
      </c>
      <c r="AA734" s="310">
        <f t="shared" si="266"/>
        <v>0</v>
      </c>
      <c r="AB734" s="334"/>
      <c r="AC734" s="311">
        <f t="shared" si="259"/>
        <v>0</v>
      </c>
      <c r="AD734" s="312">
        <f t="shared" si="267"/>
        <v>0</v>
      </c>
      <c r="AE734" s="335"/>
      <c r="AF734" s="312">
        <f t="shared" si="268"/>
        <v>0</v>
      </c>
      <c r="AG734" s="326"/>
      <c r="AH734" s="313">
        <f t="shared" si="269"/>
        <v>0</v>
      </c>
      <c r="AI734" s="336"/>
      <c r="AJ734" s="313">
        <f t="shared" si="270"/>
        <v>0</v>
      </c>
      <c r="AK734" s="326"/>
      <c r="AL734" s="313">
        <f t="shared" si="271"/>
        <v>0</v>
      </c>
      <c r="AM734" s="345"/>
      <c r="AN734" s="313">
        <f t="shared" si="260"/>
        <v>0</v>
      </c>
      <c r="AO734" s="314">
        <f t="shared" si="272"/>
        <v>0</v>
      </c>
      <c r="AP734" s="315">
        <f>IF(OR(AND(B734="GRUP_A1",IF(IFERROR(MATCH(CONCATENATE("I",Tabel!$N$4),inst_performance,0),0)&gt;0,0,1)),B734="Grup_A5",B734="Grup_B1"),0,(AD734+AF734)*0.1)</f>
        <v>0</v>
      </c>
      <c r="AQ734" s="337"/>
      <c r="AR734" s="339"/>
      <c r="AS734" s="339"/>
      <c r="AT734" s="339"/>
      <c r="AU734" s="339"/>
      <c r="AV734" s="339"/>
      <c r="AW734" s="339"/>
      <c r="AX734" s="339"/>
      <c r="AY734" s="339"/>
      <c r="AZ734" s="339"/>
      <c r="BA734" s="339"/>
      <c r="BB734" s="339"/>
      <c r="BC734" s="339"/>
      <c r="BD734" s="339"/>
      <c r="BE734" s="339"/>
      <c r="BF734" s="339"/>
      <c r="BG734" s="315">
        <f t="shared" si="273"/>
        <v>0</v>
      </c>
      <c r="BH734" s="346">
        <f t="shared" si="274"/>
        <v>0</v>
      </c>
      <c r="BI734" s="315">
        <f t="shared" si="275"/>
        <v>0</v>
      </c>
      <c r="BJ734" s="341"/>
      <c r="BK734" s="315">
        <f t="shared" si="276"/>
        <v>0</v>
      </c>
      <c r="BL734" s="315">
        <f t="shared" si="277"/>
        <v>0</v>
      </c>
      <c r="BM734" s="340"/>
      <c r="BN734" s="342"/>
      <c r="BO734" s="343"/>
      <c r="BP734" s="340"/>
      <c r="BQ734" s="344"/>
      <c r="BR734" s="315">
        <f t="shared" si="278"/>
        <v>0</v>
      </c>
      <c r="BS734" s="344"/>
      <c r="BT734" s="344"/>
      <c r="BU734" s="344"/>
      <c r="BV734" s="344"/>
      <c r="BW734" s="315">
        <f t="shared" si="279"/>
        <v>0</v>
      </c>
      <c r="BX734" s="322"/>
      <c r="BY734" s="316"/>
    </row>
    <row r="735" spans="1:77" x14ac:dyDescent="0.25">
      <c r="A735" s="326"/>
      <c r="B735" s="307" t="str">
        <f t="shared" si="261"/>
        <v/>
      </c>
      <c r="C735" s="327"/>
      <c r="D735" s="307" t="str">
        <f t="shared" si="262"/>
        <v/>
      </c>
      <c r="E735" s="328"/>
      <c r="F735" s="329"/>
      <c r="G735" s="330" t="s">
        <v>86</v>
      </c>
      <c r="H735" s="308">
        <f t="shared" si="263"/>
        <v>0</v>
      </c>
      <c r="I735" s="323"/>
      <c r="J735" s="323"/>
      <c r="K735" s="309">
        <f t="shared" si="264"/>
        <v>0</v>
      </c>
      <c r="L735" s="328"/>
      <c r="M735" s="328"/>
      <c r="N735" s="328"/>
      <c r="O735" s="328"/>
      <c r="P735" s="331"/>
      <c r="Q735" s="331"/>
      <c r="R735" s="332"/>
      <c r="S735" s="333"/>
      <c r="T735" s="332"/>
      <c r="U735" s="333"/>
      <c r="V735" s="332"/>
      <c r="W735" s="333"/>
      <c r="X735" s="332"/>
      <c r="Y735" s="333"/>
      <c r="Z735" s="309">
        <f t="shared" si="265"/>
        <v>0</v>
      </c>
      <c r="AA735" s="310">
        <f t="shared" si="266"/>
        <v>0</v>
      </c>
      <c r="AB735" s="334"/>
      <c r="AC735" s="311">
        <f t="shared" si="259"/>
        <v>0</v>
      </c>
      <c r="AD735" s="312">
        <f t="shared" si="267"/>
        <v>0</v>
      </c>
      <c r="AE735" s="335"/>
      <c r="AF735" s="312">
        <f t="shared" si="268"/>
        <v>0</v>
      </c>
      <c r="AG735" s="326"/>
      <c r="AH735" s="313">
        <f t="shared" si="269"/>
        <v>0</v>
      </c>
      <c r="AI735" s="336"/>
      <c r="AJ735" s="313">
        <f t="shared" si="270"/>
        <v>0</v>
      </c>
      <c r="AK735" s="326"/>
      <c r="AL735" s="313">
        <f t="shared" si="271"/>
        <v>0</v>
      </c>
      <c r="AM735" s="345"/>
      <c r="AN735" s="313">
        <f t="shared" si="260"/>
        <v>0</v>
      </c>
      <c r="AO735" s="314">
        <f t="shared" si="272"/>
        <v>0</v>
      </c>
      <c r="AP735" s="315">
        <f>IF(OR(AND(B735="GRUP_A1",IF(IFERROR(MATCH(CONCATENATE("I",Tabel!$N$4),inst_performance,0),0)&gt;0,0,1)),B735="Grup_A5",B735="Grup_B1"),0,(AD735+AF735)*0.1)</f>
        <v>0</v>
      </c>
      <c r="AQ735" s="337"/>
      <c r="AR735" s="339"/>
      <c r="AS735" s="339"/>
      <c r="AT735" s="339"/>
      <c r="AU735" s="339"/>
      <c r="AV735" s="339"/>
      <c r="AW735" s="339"/>
      <c r="AX735" s="339"/>
      <c r="AY735" s="339"/>
      <c r="AZ735" s="339"/>
      <c r="BA735" s="339"/>
      <c r="BB735" s="339"/>
      <c r="BC735" s="339"/>
      <c r="BD735" s="339"/>
      <c r="BE735" s="339"/>
      <c r="BF735" s="339"/>
      <c r="BG735" s="315">
        <f t="shared" si="273"/>
        <v>0</v>
      </c>
      <c r="BH735" s="346">
        <f t="shared" si="274"/>
        <v>0</v>
      </c>
      <c r="BI735" s="315">
        <f t="shared" si="275"/>
        <v>0</v>
      </c>
      <c r="BJ735" s="341"/>
      <c r="BK735" s="315">
        <f t="shared" si="276"/>
        <v>0</v>
      </c>
      <c r="BL735" s="315">
        <f t="shared" si="277"/>
        <v>0</v>
      </c>
      <c r="BM735" s="340"/>
      <c r="BN735" s="342"/>
      <c r="BO735" s="343"/>
      <c r="BP735" s="340"/>
      <c r="BQ735" s="344"/>
      <c r="BR735" s="315">
        <f t="shared" si="278"/>
        <v>0</v>
      </c>
      <c r="BS735" s="344"/>
      <c r="BT735" s="344"/>
      <c r="BU735" s="344"/>
      <c r="BV735" s="344"/>
      <c r="BW735" s="315">
        <f t="shared" si="279"/>
        <v>0</v>
      </c>
      <c r="BX735" s="322"/>
      <c r="BY735" s="316"/>
    </row>
    <row r="736" spans="1:77" x14ac:dyDescent="0.25">
      <c r="A736" s="326"/>
      <c r="B736" s="307" t="str">
        <f t="shared" si="261"/>
        <v/>
      </c>
      <c r="C736" s="327"/>
      <c r="D736" s="307" t="str">
        <f t="shared" si="262"/>
        <v/>
      </c>
      <c r="E736" s="328"/>
      <c r="F736" s="329"/>
      <c r="G736" s="330" t="s">
        <v>86</v>
      </c>
      <c r="H736" s="308">
        <f t="shared" si="263"/>
        <v>0</v>
      </c>
      <c r="I736" s="323"/>
      <c r="J736" s="323"/>
      <c r="K736" s="309">
        <f t="shared" si="264"/>
        <v>0</v>
      </c>
      <c r="L736" s="328"/>
      <c r="M736" s="328"/>
      <c r="N736" s="328"/>
      <c r="O736" s="328"/>
      <c r="P736" s="331"/>
      <c r="Q736" s="331"/>
      <c r="R736" s="332"/>
      <c r="S736" s="333"/>
      <c r="T736" s="332"/>
      <c r="U736" s="333"/>
      <c r="V736" s="332"/>
      <c r="W736" s="333"/>
      <c r="X736" s="332"/>
      <c r="Y736" s="333"/>
      <c r="Z736" s="309">
        <f t="shared" si="265"/>
        <v>0</v>
      </c>
      <c r="AA736" s="310">
        <f t="shared" si="266"/>
        <v>0</v>
      </c>
      <c r="AB736" s="334"/>
      <c r="AC736" s="311">
        <f t="shared" si="259"/>
        <v>0</v>
      </c>
      <c r="AD736" s="312">
        <f t="shared" si="267"/>
        <v>0</v>
      </c>
      <c r="AE736" s="335"/>
      <c r="AF736" s="312">
        <f t="shared" si="268"/>
        <v>0</v>
      </c>
      <c r="AG736" s="326"/>
      <c r="AH736" s="313">
        <f t="shared" si="269"/>
        <v>0</v>
      </c>
      <c r="AI736" s="336"/>
      <c r="AJ736" s="313">
        <f t="shared" si="270"/>
        <v>0</v>
      </c>
      <c r="AK736" s="326"/>
      <c r="AL736" s="313">
        <f t="shared" si="271"/>
        <v>0</v>
      </c>
      <c r="AM736" s="345"/>
      <c r="AN736" s="313">
        <f t="shared" si="260"/>
        <v>0</v>
      </c>
      <c r="AO736" s="314">
        <f t="shared" si="272"/>
        <v>0</v>
      </c>
      <c r="AP736" s="315">
        <f>IF(OR(AND(B736="GRUP_A1",IF(IFERROR(MATCH(CONCATENATE("I",Tabel!$N$4),inst_performance,0),0)&gt;0,0,1)),B736="Grup_A5",B736="Grup_B1"),0,(AD736+AF736)*0.1)</f>
        <v>0</v>
      </c>
      <c r="AQ736" s="337"/>
      <c r="AR736" s="339"/>
      <c r="AS736" s="339"/>
      <c r="AT736" s="339"/>
      <c r="AU736" s="339"/>
      <c r="AV736" s="339"/>
      <c r="AW736" s="339"/>
      <c r="AX736" s="339"/>
      <c r="AY736" s="339"/>
      <c r="AZ736" s="339"/>
      <c r="BA736" s="339"/>
      <c r="BB736" s="339"/>
      <c r="BC736" s="339"/>
      <c r="BD736" s="339"/>
      <c r="BE736" s="339"/>
      <c r="BF736" s="339"/>
      <c r="BG736" s="315">
        <f t="shared" si="273"/>
        <v>0</v>
      </c>
      <c r="BH736" s="346">
        <f t="shared" si="274"/>
        <v>0</v>
      </c>
      <c r="BI736" s="315">
        <f t="shared" si="275"/>
        <v>0</v>
      </c>
      <c r="BJ736" s="341"/>
      <c r="BK736" s="315">
        <f t="shared" si="276"/>
        <v>0</v>
      </c>
      <c r="BL736" s="315">
        <f t="shared" si="277"/>
        <v>0</v>
      </c>
      <c r="BM736" s="340"/>
      <c r="BN736" s="342"/>
      <c r="BO736" s="343"/>
      <c r="BP736" s="340"/>
      <c r="BQ736" s="344"/>
      <c r="BR736" s="315">
        <f t="shared" si="278"/>
        <v>0</v>
      </c>
      <c r="BS736" s="344"/>
      <c r="BT736" s="344"/>
      <c r="BU736" s="344"/>
      <c r="BV736" s="344"/>
      <c r="BW736" s="315">
        <f t="shared" si="279"/>
        <v>0</v>
      </c>
      <c r="BX736" s="322"/>
      <c r="BY736" s="316"/>
    </row>
    <row r="737" spans="1:77" x14ac:dyDescent="0.25">
      <c r="A737" s="326"/>
      <c r="B737" s="307" t="str">
        <f t="shared" si="261"/>
        <v/>
      </c>
      <c r="C737" s="327"/>
      <c r="D737" s="307" t="str">
        <f t="shared" si="262"/>
        <v/>
      </c>
      <c r="E737" s="328"/>
      <c r="F737" s="329"/>
      <c r="G737" s="330" t="s">
        <v>86</v>
      </c>
      <c r="H737" s="308">
        <f t="shared" si="263"/>
        <v>0</v>
      </c>
      <c r="I737" s="323"/>
      <c r="J737" s="323"/>
      <c r="K737" s="309">
        <f t="shared" si="264"/>
        <v>0</v>
      </c>
      <c r="L737" s="328"/>
      <c r="M737" s="328"/>
      <c r="N737" s="328"/>
      <c r="O737" s="328"/>
      <c r="P737" s="331"/>
      <c r="Q737" s="331"/>
      <c r="R737" s="332"/>
      <c r="S737" s="333"/>
      <c r="T737" s="332"/>
      <c r="U737" s="333"/>
      <c r="V737" s="332"/>
      <c r="W737" s="333"/>
      <c r="X737" s="332"/>
      <c r="Y737" s="333"/>
      <c r="Z737" s="309">
        <f t="shared" si="265"/>
        <v>0</v>
      </c>
      <c r="AA737" s="310">
        <f t="shared" si="266"/>
        <v>0</v>
      </c>
      <c r="AB737" s="334"/>
      <c r="AC737" s="311">
        <f t="shared" si="259"/>
        <v>0</v>
      </c>
      <c r="AD737" s="312">
        <f t="shared" si="267"/>
        <v>0</v>
      </c>
      <c r="AE737" s="335"/>
      <c r="AF737" s="312">
        <f t="shared" si="268"/>
        <v>0</v>
      </c>
      <c r="AG737" s="326"/>
      <c r="AH737" s="313">
        <f t="shared" si="269"/>
        <v>0</v>
      </c>
      <c r="AI737" s="336"/>
      <c r="AJ737" s="313">
        <f t="shared" si="270"/>
        <v>0</v>
      </c>
      <c r="AK737" s="326"/>
      <c r="AL737" s="313">
        <f t="shared" si="271"/>
        <v>0</v>
      </c>
      <c r="AM737" s="345"/>
      <c r="AN737" s="313">
        <f t="shared" si="260"/>
        <v>0</v>
      </c>
      <c r="AO737" s="314">
        <f t="shared" si="272"/>
        <v>0</v>
      </c>
      <c r="AP737" s="315">
        <f>IF(OR(AND(B737="GRUP_A1",IF(IFERROR(MATCH(CONCATENATE("I",Tabel!$N$4),inst_performance,0),0)&gt;0,0,1)),B737="Grup_A5",B737="Grup_B1"),0,(AD737+AF737)*0.1)</f>
        <v>0</v>
      </c>
      <c r="AQ737" s="337"/>
      <c r="AR737" s="339"/>
      <c r="AS737" s="339"/>
      <c r="AT737" s="339"/>
      <c r="AU737" s="339"/>
      <c r="AV737" s="339"/>
      <c r="AW737" s="339"/>
      <c r="AX737" s="339"/>
      <c r="AY737" s="339"/>
      <c r="AZ737" s="339"/>
      <c r="BA737" s="339"/>
      <c r="BB737" s="339"/>
      <c r="BC737" s="339"/>
      <c r="BD737" s="339"/>
      <c r="BE737" s="339"/>
      <c r="BF737" s="339"/>
      <c r="BG737" s="315">
        <f t="shared" si="273"/>
        <v>0</v>
      </c>
      <c r="BH737" s="346">
        <f t="shared" si="274"/>
        <v>0</v>
      </c>
      <c r="BI737" s="315">
        <f t="shared" si="275"/>
        <v>0</v>
      </c>
      <c r="BJ737" s="341"/>
      <c r="BK737" s="315">
        <f t="shared" si="276"/>
        <v>0</v>
      </c>
      <c r="BL737" s="315">
        <f t="shared" si="277"/>
        <v>0</v>
      </c>
      <c r="BM737" s="340"/>
      <c r="BN737" s="342"/>
      <c r="BO737" s="343"/>
      <c r="BP737" s="340"/>
      <c r="BQ737" s="344"/>
      <c r="BR737" s="315">
        <f t="shared" si="278"/>
        <v>0</v>
      </c>
      <c r="BS737" s="344"/>
      <c r="BT737" s="344"/>
      <c r="BU737" s="344"/>
      <c r="BV737" s="344"/>
      <c r="BW737" s="315">
        <f t="shared" si="279"/>
        <v>0</v>
      </c>
      <c r="BX737" s="322"/>
      <c r="BY737" s="316"/>
    </row>
    <row r="738" spans="1:77" x14ac:dyDescent="0.25">
      <c r="A738" s="326"/>
      <c r="B738" s="307" t="str">
        <f t="shared" si="261"/>
        <v/>
      </c>
      <c r="C738" s="327"/>
      <c r="D738" s="307" t="str">
        <f t="shared" si="262"/>
        <v/>
      </c>
      <c r="E738" s="328"/>
      <c r="F738" s="329"/>
      <c r="G738" s="330" t="s">
        <v>86</v>
      </c>
      <c r="H738" s="308">
        <f t="shared" si="263"/>
        <v>0</v>
      </c>
      <c r="I738" s="323"/>
      <c r="J738" s="323"/>
      <c r="K738" s="309">
        <f t="shared" si="264"/>
        <v>0</v>
      </c>
      <c r="L738" s="328"/>
      <c r="M738" s="328"/>
      <c r="N738" s="328"/>
      <c r="O738" s="328"/>
      <c r="P738" s="331"/>
      <c r="Q738" s="331"/>
      <c r="R738" s="332"/>
      <c r="S738" s="333"/>
      <c r="T738" s="332"/>
      <c r="U738" s="333"/>
      <c r="V738" s="332"/>
      <c r="W738" s="333"/>
      <c r="X738" s="332"/>
      <c r="Y738" s="333"/>
      <c r="Z738" s="309">
        <f t="shared" si="265"/>
        <v>0</v>
      </c>
      <c r="AA738" s="310">
        <f t="shared" si="266"/>
        <v>0</v>
      </c>
      <c r="AB738" s="334"/>
      <c r="AC738" s="311">
        <f t="shared" si="259"/>
        <v>0</v>
      </c>
      <c r="AD738" s="312">
        <f t="shared" si="267"/>
        <v>0</v>
      </c>
      <c r="AE738" s="335"/>
      <c r="AF738" s="312">
        <f t="shared" si="268"/>
        <v>0</v>
      </c>
      <c r="AG738" s="326"/>
      <c r="AH738" s="313">
        <f t="shared" si="269"/>
        <v>0</v>
      </c>
      <c r="AI738" s="336"/>
      <c r="AJ738" s="313">
        <f t="shared" si="270"/>
        <v>0</v>
      </c>
      <c r="AK738" s="326"/>
      <c r="AL738" s="313">
        <f t="shared" si="271"/>
        <v>0</v>
      </c>
      <c r="AM738" s="345"/>
      <c r="AN738" s="313">
        <f t="shared" si="260"/>
        <v>0</v>
      </c>
      <c r="AO738" s="314">
        <f t="shared" si="272"/>
        <v>0</v>
      </c>
      <c r="AP738" s="315">
        <f>IF(OR(AND(B738="GRUP_A1",IF(IFERROR(MATCH(CONCATENATE("I",Tabel!$N$4),inst_performance,0),0)&gt;0,0,1)),B738="Grup_A5",B738="Grup_B1"),0,(AD738+AF738)*0.1)</f>
        <v>0</v>
      </c>
      <c r="AQ738" s="337"/>
      <c r="AR738" s="339"/>
      <c r="AS738" s="339"/>
      <c r="AT738" s="339"/>
      <c r="AU738" s="339"/>
      <c r="AV738" s="339"/>
      <c r="AW738" s="339"/>
      <c r="AX738" s="339"/>
      <c r="AY738" s="339"/>
      <c r="AZ738" s="339"/>
      <c r="BA738" s="339"/>
      <c r="BB738" s="339"/>
      <c r="BC738" s="339"/>
      <c r="BD738" s="339"/>
      <c r="BE738" s="339"/>
      <c r="BF738" s="339"/>
      <c r="BG738" s="315">
        <f t="shared" si="273"/>
        <v>0</v>
      </c>
      <c r="BH738" s="346">
        <f t="shared" si="274"/>
        <v>0</v>
      </c>
      <c r="BI738" s="315">
        <f t="shared" si="275"/>
        <v>0</v>
      </c>
      <c r="BJ738" s="341"/>
      <c r="BK738" s="315">
        <f t="shared" si="276"/>
        <v>0</v>
      </c>
      <c r="BL738" s="315">
        <f t="shared" si="277"/>
        <v>0</v>
      </c>
      <c r="BM738" s="340"/>
      <c r="BN738" s="342"/>
      <c r="BO738" s="343"/>
      <c r="BP738" s="340"/>
      <c r="BQ738" s="344"/>
      <c r="BR738" s="315">
        <f t="shared" si="278"/>
        <v>0</v>
      </c>
      <c r="BS738" s="344"/>
      <c r="BT738" s="344"/>
      <c r="BU738" s="344"/>
      <c r="BV738" s="344"/>
      <c r="BW738" s="315">
        <f t="shared" si="279"/>
        <v>0</v>
      </c>
      <c r="BX738" s="322"/>
      <c r="BY738" s="316"/>
    </row>
    <row r="739" spans="1:77" x14ac:dyDescent="0.25">
      <c r="A739" s="326"/>
      <c r="B739" s="307" t="str">
        <f t="shared" si="261"/>
        <v/>
      </c>
      <c r="C739" s="327"/>
      <c r="D739" s="307" t="str">
        <f t="shared" si="262"/>
        <v/>
      </c>
      <c r="E739" s="328"/>
      <c r="F739" s="329"/>
      <c r="G739" s="330" t="s">
        <v>86</v>
      </c>
      <c r="H739" s="308">
        <f t="shared" si="263"/>
        <v>0</v>
      </c>
      <c r="I739" s="323"/>
      <c r="J739" s="323"/>
      <c r="K739" s="309">
        <f t="shared" si="264"/>
        <v>0</v>
      </c>
      <c r="L739" s="328"/>
      <c r="M739" s="328"/>
      <c r="N739" s="328"/>
      <c r="O739" s="328"/>
      <c r="P739" s="331"/>
      <c r="Q739" s="331"/>
      <c r="R739" s="332"/>
      <c r="S739" s="333"/>
      <c r="T739" s="332"/>
      <c r="U739" s="333"/>
      <c r="V739" s="332"/>
      <c r="W739" s="333"/>
      <c r="X739" s="332"/>
      <c r="Y739" s="333"/>
      <c r="Z739" s="309">
        <f t="shared" si="265"/>
        <v>0</v>
      </c>
      <c r="AA739" s="310">
        <f t="shared" si="266"/>
        <v>0</v>
      </c>
      <c r="AB739" s="334"/>
      <c r="AC739" s="311">
        <f t="shared" si="259"/>
        <v>0</v>
      </c>
      <c r="AD739" s="312">
        <f t="shared" si="267"/>
        <v>0</v>
      </c>
      <c r="AE739" s="335"/>
      <c r="AF739" s="312">
        <f t="shared" si="268"/>
        <v>0</v>
      </c>
      <c r="AG739" s="326"/>
      <c r="AH739" s="313">
        <f t="shared" si="269"/>
        <v>0</v>
      </c>
      <c r="AI739" s="336"/>
      <c r="AJ739" s="313">
        <f t="shared" si="270"/>
        <v>0</v>
      </c>
      <c r="AK739" s="326"/>
      <c r="AL739" s="313">
        <f t="shared" si="271"/>
        <v>0</v>
      </c>
      <c r="AM739" s="345"/>
      <c r="AN739" s="313">
        <f t="shared" si="260"/>
        <v>0</v>
      </c>
      <c r="AO739" s="314">
        <f t="shared" si="272"/>
        <v>0</v>
      </c>
      <c r="AP739" s="315">
        <f>IF(OR(AND(B739="GRUP_A1",IF(IFERROR(MATCH(CONCATENATE("I",Tabel!$N$4),inst_performance,0),0)&gt;0,0,1)),B739="Grup_A5",B739="Grup_B1"),0,(AD739+AF739)*0.1)</f>
        <v>0</v>
      </c>
      <c r="AQ739" s="337"/>
      <c r="AR739" s="339"/>
      <c r="AS739" s="339"/>
      <c r="AT739" s="339"/>
      <c r="AU739" s="339"/>
      <c r="AV739" s="339"/>
      <c r="AW739" s="339"/>
      <c r="AX739" s="339"/>
      <c r="AY739" s="339"/>
      <c r="AZ739" s="339"/>
      <c r="BA739" s="339"/>
      <c r="BB739" s="339"/>
      <c r="BC739" s="339"/>
      <c r="BD739" s="339"/>
      <c r="BE739" s="339"/>
      <c r="BF739" s="339"/>
      <c r="BG739" s="315">
        <f t="shared" si="273"/>
        <v>0</v>
      </c>
      <c r="BH739" s="346">
        <f t="shared" si="274"/>
        <v>0</v>
      </c>
      <c r="BI739" s="315">
        <f t="shared" si="275"/>
        <v>0</v>
      </c>
      <c r="BJ739" s="341"/>
      <c r="BK739" s="315">
        <f t="shared" si="276"/>
        <v>0</v>
      </c>
      <c r="BL739" s="315">
        <f t="shared" si="277"/>
        <v>0</v>
      </c>
      <c r="BM739" s="340"/>
      <c r="BN739" s="342"/>
      <c r="BO739" s="343"/>
      <c r="BP739" s="340"/>
      <c r="BQ739" s="344"/>
      <c r="BR739" s="315">
        <f t="shared" si="278"/>
        <v>0</v>
      </c>
      <c r="BS739" s="344"/>
      <c r="BT739" s="344"/>
      <c r="BU739" s="344"/>
      <c r="BV739" s="344"/>
      <c r="BW739" s="315">
        <f t="shared" si="279"/>
        <v>0</v>
      </c>
      <c r="BX739" s="322"/>
      <c r="BY739" s="316"/>
    </row>
    <row r="740" spans="1:77" x14ac:dyDescent="0.25">
      <c r="A740" s="326"/>
      <c r="B740" s="307" t="str">
        <f t="shared" si="261"/>
        <v/>
      </c>
      <c r="C740" s="327"/>
      <c r="D740" s="307" t="str">
        <f t="shared" si="262"/>
        <v/>
      </c>
      <c r="E740" s="328"/>
      <c r="F740" s="329"/>
      <c r="G740" s="330" t="s">
        <v>86</v>
      </c>
      <c r="H740" s="308">
        <f t="shared" si="263"/>
        <v>0</v>
      </c>
      <c r="I740" s="323"/>
      <c r="J740" s="323"/>
      <c r="K740" s="309">
        <f t="shared" si="264"/>
        <v>0</v>
      </c>
      <c r="L740" s="328"/>
      <c r="M740" s="328"/>
      <c r="N740" s="328"/>
      <c r="O740" s="328"/>
      <c r="P740" s="331"/>
      <c r="Q740" s="331"/>
      <c r="R740" s="332"/>
      <c r="S740" s="333"/>
      <c r="T740" s="332"/>
      <c r="U740" s="333"/>
      <c r="V740" s="332"/>
      <c r="W740" s="333"/>
      <c r="X740" s="332"/>
      <c r="Y740" s="333"/>
      <c r="Z740" s="309">
        <f t="shared" si="265"/>
        <v>0</v>
      </c>
      <c r="AA740" s="310">
        <f t="shared" si="266"/>
        <v>0</v>
      </c>
      <c r="AB740" s="334"/>
      <c r="AC740" s="311">
        <f t="shared" si="259"/>
        <v>0</v>
      </c>
      <c r="AD740" s="312">
        <f t="shared" si="267"/>
        <v>0</v>
      </c>
      <c r="AE740" s="335"/>
      <c r="AF740" s="312">
        <f t="shared" si="268"/>
        <v>0</v>
      </c>
      <c r="AG740" s="326"/>
      <c r="AH740" s="313">
        <f t="shared" si="269"/>
        <v>0</v>
      </c>
      <c r="AI740" s="336"/>
      <c r="AJ740" s="313">
        <f t="shared" si="270"/>
        <v>0</v>
      </c>
      <c r="AK740" s="326"/>
      <c r="AL740" s="313">
        <f t="shared" si="271"/>
        <v>0</v>
      </c>
      <c r="AM740" s="345"/>
      <c r="AN740" s="313">
        <f t="shared" si="260"/>
        <v>0</v>
      </c>
      <c r="AO740" s="314">
        <f t="shared" si="272"/>
        <v>0</v>
      </c>
      <c r="AP740" s="315">
        <f>IF(OR(AND(B740="GRUP_A1",IF(IFERROR(MATCH(CONCATENATE("I",Tabel!$N$4),inst_performance,0),0)&gt;0,0,1)),B740="Grup_A5",B740="Grup_B1"),0,(AD740+AF740)*0.1)</f>
        <v>0</v>
      </c>
      <c r="AQ740" s="337"/>
      <c r="AR740" s="339"/>
      <c r="AS740" s="339"/>
      <c r="AT740" s="339"/>
      <c r="AU740" s="339"/>
      <c r="AV740" s="339"/>
      <c r="AW740" s="339"/>
      <c r="AX740" s="339"/>
      <c r="AY740" s="339"/>
      <c r="AZ740" s="339"/>
      <c r="BA740" s="339"/>
      <c r="BB740" s="339"/>
      <c r="BC740" s="339"/>
      <c r="BD740" s="339"/>
      <c r="BE740" s="339"/>
      <c r="BF740" s="339"/>
      <c r="BG740" s="315">
        <f t="shared" si="273"/>
        <v>0</v>
      </c>
      <c r="BH740" s="346">
        <f t="shared" si="274"/>
        <v>0</v>
      </c>
      <c r="BI740" s="315">
        <f t="shared" si="275"/>
        <v>0</v>
      </c>
      <c r="BJ740" s="341"/>
      <c r="BK740" s="315">
        <f t="shared" si="276"/>
        <v>0</v>
      </c>
      <c r="BL740" s="315">
        <f t="shared" si="277"/>
        <v>0</v>
      </c>
      <c r="BM740" s="340"/>
      <c r="BN740" s="342"/>
      <c r="BO740" s="343"/>
      <c r="BP740" s="340"/>
      <c r="BQ740" s="344"/>
      <c r="BR740" s="315">
        <f t="shared" si="278"/>
        <v>0</v>
      </c>
      <c r="BS740" s="344"/>
      <c r="BT740" s="344"/>
      <c r="BU740" s="344"/>
      <c r="BV740" s="344"/>
      <c r="BW740" s="315">
        <f t="shared" si="279"/>
        <v>0</v>
      </c>
      <c r="BX740" s="322"/>
      <c r="BY740" s="316"/>
    </row>
    <row r="741" spans="1:77" x14ac:dyDescent="0.25">
      <c r="A741" s="326"/>
      <c r="B741" s="307" t="str">
        <f t="shared" si="261"/>
        <v/>
      </c>
      <c r="C741" s="327"/>
      <c r="D741" s="307" t="str">
        <f t="shared" si="262"/>
        <v/>
      </c>
      <c r="E741" s="328"/>
      <c r="F741" s="329"/>
      <c r="G741" s="330" t="s">
        <v>86</v>
      </c>
      <c r="H741" s="308">
        <f t="shared" si="263"/>
        <v>0</v>
      </c>
      <c r="I741" s="323"/>
      <c r="J741" s="323"/>
      <c r="K741" s="309">
        <f t="shared" si="264"/>
        <v>0</v>
      </c>
      <c r="L741" s="328"/>
      <c r="M741" s="328"/>
      <c r="N741" s="328"/>
      <c r="O741" s="328"/>
      <c r="P741" s="331"/>
      <c r="Q741" s="331"/>
      <c r="R741" s="332"/>
      <c r="S741" s="333"/>
      <c r="T741" s="332"/>
      <c r="U741" s="333"/>
      <c r="V741" s="332"/>
      <c r="W741" s="333"/>
      <c r="X741" s="332"/>
      <c r="Y741" s="333"/>
      <c r="Z741" s="309">
        <f t="shared" si="265"/>
        <v>0</v>
      </c>
      <c r="AA741" s="310">
        <f t="shared" si="266"/>
        <v>0</v>
      </c>
      <c r="AB741" s="334"/>
      <c r="AC741" s="311">
        <f t="shared" si="259"/>
        <v>0</v>
      </c>
      <c r="AD741" s="312">
        <f t="shared" si="267"/>
        <v>0</v>
      </c>
      <c r="AE741" s="335"/>
      <c r="AF741" s="312">
        <f t="shared" si="268"/>
        <v>0</v>
      </c>
      <c r="AG741" s="326"/>
      <c r="AH741" s="313">
        <f t="shared" si="269"/>
        <v>0</v>
      </c>
      <c r="AI741" s="336"/>
      <c r="AJ741" s="313">
        <f t="shared" si="270"/>
        <v>0</v>
      </c>
      <c r="AK741" s="326"/>
      <c r="AL741" s="313">
        <f t="shared" si="271"/>
        <v>0</v>
      </c>
      <c r="AM741" s="345"/>
      <c r="AN741" s="313">
        <f t="shared" si="260"/>
        <v>0</v>
      </c>
      <c r="AO741" s="314">
        <f t="shared" si="272"/>
        <v>0</v>
      </c>
      <c r="AP741" s="315">
        <f>IF(OR(AND(B741="GRUP_A1",IF(IFERROR(MATCH(CONCATENATE("I",Tabel!$N$4),inst_performance,0),0)&gt;0,0,1)),B741="Grup_A5",B741="Grup_B1"),0,(AD741+AF741)*0.1)</f>
        <v>0</v>
      </c>
      <c r="AQ741" s="337"/>
      <c r="AR741" s="339"/>
      <c r="AS741" s="339"/>
      <c r="AT741" s="339"/>
      <c r="AU741" s="339"/>
      <c r="AV741" s="339"/>
      <c r="AW741" s="339"/>
      <c r="AX741" s="339"/>
      <c r="AY741" s="339"/>
      <c r="AZ741" s="339"/>
      <c r="BA741" s="339"/>
      <c r="BB741" s="339"/>
      <c r="BC741" s="339"/>
      <c r="BD741" s="339"/>
      <c r="BE741" s="339"/>
      <c r="BF741" s="339"/>
      <c r="BG741" s="315">
        <f t="shared" si="273"/>
        <v>0</v>
      </c>
      <c r="BH741" s="346">
        <f t="shared" si="274"/>
        <v>0</v>
      </c>
      <c r="BI741" s="315">
        <f t="shared" si="275"/>
        <v>0</v>
      </c>
      <c r="BJ741" s="341"/>
      <c r="BK741" s="315">
        <f t="shared" si="276"/>
        <v>0</v>
      </c>
      <c r="BL741" s="315">
        <f t="shared" si="277"/>
        <v>0</v>
      </c>
      <c r="BM741" s="340"/>
      <c r="BN741" s="342"/>
      <c r="BO741" s="343"/>
      <c r="BP741" s="340"/>
      <c r="BQ741" s="344"/>
      <c r="BR741" s="315">
        <f t="shared" si="278"/>
        <v>0</v>
      </c>
      <c r="BS741" s="344"/>
      <c r="BT741" s="344"/>
      <c r="BU741" s="344"/>
      <c r="BV741" s="344"/>
      <c r="BW741" s="315">
        <f t="shared" si="279"/>
        <v>0</v>
      </c>
      <c r="BX741" s="322"/>
      <c r="BY741" s="316"/>
    </row>
    <row r="742" spans="1:77" x14ac:dyDescent="0.25">
      <c r="A742" s="326"/>
      <c r="B742" s="307" t="str">
        <f t="shared" si="261"/>
        <v/>
      </c>
      <c r="C742" s="327"/>
      <c r="D742" s="307" t="str">
        <f t="shared" si="262"/>
        <v/>
      </c>
      <c r="E742" s="328"/>
      <c r="F742" s="329"/>
      <c r="G742" s="330" t="s">
        <v>86</v>
      </c>
      <c r="H742" s="308">
        <f t="shared" si="263"/>
        <v>0</v>
      </c>
      <c r="I742" s="323"/>
      <c r="J742" s="323"/>
      <c r="K742" s="309">
        <f t="shared" si="264"/>
        <v>0</v>
      </c>
      <c r="L742" s="328"/>
      <c r="M742" s="328"/>
      <c r="N742" s="328"/>
      <c r="O742" s="328"/>
      <c r="P742" s="331"/>
      <c r="Q742" s="331"/>
      <c r="R742" s="332"/>
      <c r="S742" s="333"/>
      <c r="T742" s="332"/>
      <c r="U742" s="333"/>
      <c r="V742" s="332"/>
      <c r="W742" s="333"/>
      <c r="X742" s="332"/>
      <c r="Y742" s="333"/>
      <c r="Z742" s="309">
        <f t="shared" si="265"/>
        <v>0</v>
      </c>
      <c r="AA742" s="310">
        <f t="shared" si="266"/>
        <v>0</v>
      </c>
      <c r="AB742" s="334"/>
      <c r="AC742" s="311">
        <f t="shared" si="259"/>
        <v>0</v>
      </c>
      <c r="AD742" s="312">
        <f t="shared" si="267"/>
        <v>0</v>
      </c>
      <c r="AE742" s="335"/>
      <c r="AF742" s="312">
        <f t="shared" si="268"/>
        <v>0</v>
      </c>
      <c r="AG742" s="326"/>
      <c r="AH742" s="313">
        <f t="shared" si="269"/>
        <v>0</v>
      </c>
      <c r="AI742" s="336"/>
      <c r="AJ742" s="313">
        <f t="shared" si="270"/>
        <v>0</v>
      </c>
      <c r="AK742" s="326"/>
      <c r="AL742" s="313">
        <f t="shared" si="271"/>
        <v>0</v>
      </c>
      <c r="AM742" s="345"/>
      <c r="AN742" s="313">
        <f t="shared" si="260"/>
        <v>0</v>
      </c>
      <c r="AO742" s="314">
        <f t="shared" si="272"/>
        <v>0</v>
      </c>
      <c r="AP742" s="315">
        <f>IF(OR(AND(B742="GRUP_A1",IF(IFERROR(MATCH(CONCATENATE("I",Tabel!$N$4),inst_performance,0),0)&gt;0,0,1)),B742="Grup_A5",B742="Grup_B1"),0,(AD742+AF742)*0.1)</f>
        <v>0</v>
      </c>
      <c r="AQ742" s="337"/>
      <c r="AR742" s="339"/>
      <c r="AS742" s="339"/>
      <c r="AT742" s="339"/>
      <c r="AU742" s="339"/>
      <c r="AV742" s="339"/>
      <c r="AW742" s="339"/>
      <c r="AX742" s="339"/>
      <c r="AY742" s="339"/>
      <c r="AZ742" s="339"/>
      <c r="BA742" s="339"/>
      <c r="BB742" s="339"/>
      <c r="BC742" s="339"/>
      <c r="BD742" s="339"/>
      <c r="BE742" s="339"/>
      <c r="BF742" s="339"/>
      <c r="BG742" s="315">
        <f t="shared" si="273"/>
        <v>0</v>
      </c>
      <c r="BH742" s="346">
        <f t="shared" si="274"/>
        <v>0</v>
      </c>
      <c r="BI742" s="315">
        <f t="shared" si="275"/>
        <v>0</v>
      </c>
      <c r="BJ742" s="341"/>
      <c r="BK742" s="315">
        <f t="shared" si="276"/>
        <v>0</v>
      </c>
      <c r="BL742" s="315">
        <f t="shared" si="277"/>
        <v>0</v>
      </c>
      <c r="BM742" s="340"/>
      <c r="BN742" s="342"/>
      <c r="BO742" s="343"/>
      <c r="BP742" s="340"/>
      <c r="BQ742" s="344"/>
      <c r="BR742" s="315">
        <f t="shared" si="278"/>
        <v>0</v>
      </c>
      <c r="BS742" s="344"/>
      <c r="BT742" s="344"/>
      <c r="BU742" s="344"/>
      <c r="BV742" s="344"/>
      <c r="BW742" s="315">
        <f t="shared" si="279"/>
        <v>0</v>
      </c>
      <c r="BX742" s="322"/>
      <c r="BY742" s="316"/>
    </row>
    <row r="743" spans="1:77" x14ac:dyDescent="0.25">
      <c r="A743" s="326"/>
      <c r="B743" s="307" t="str">
        <f t="shared" si="261"/>
        <v/>
      </c>
      <c r="C743" s="327"/>
      <c r="D743" s="307" t="str">
        <f t="shared" si="262"/>
        <v/>
      </c>
      <c r="E743" s="328"/>
      <c r="F743" s="329"/>
      <c r="G743" s="330" t="s">
        <v>86</v>
      </c>
      <c r="H743" s="308">
        <f t="shared" si="263"/>
        <v>0</v>
      </c>
      <c r="I743" s="323"/>
      <c r="J743" s="323"/>
      <c r="K743" s="309">
        <f t="shared" si="264"/>
        <v>0</v>
      </c>
      <c r="L743" s="328"/>
      <c r="M743" s="328"/>
      <c r="N743" s="328"/>
      <c r="O743" s="328"/>
      <c r="P743" s="331"/>
      <c r="Q743" s="331"/>
      <c r="R743" s="332"/>
      <c r="S743" s="333"/>
      <c r="T743" s="332"/>
      <c r="U743" s="333"/>
      <c r="V743" s="332"/>
      <c r="W743" s="333"/>
      <c r="X743" s="332"/>
      <c r="Y743" s="333"/>
      <c r="Z743" s="309">
        <f t="shared" si="265"/>
        <v>0</v>
      </c>
      <c r="AA743" s="310">
        <f t="shared" si="266"/>
        <v>0</v>
      </c>
      <c r="AB743" s="334"/>
      <c r="AC743" s="311">
        <f t="shared" si="259"/>
        <v>0</v>
      </c>
      <c r="AD743" s="312">
        <f t="shared" si="267"/>
        <v>0</v>
      </c>
      <c r="AE743" s="335"/>
      <c r="AF743" s="312">
        <f t="shared" si="268"/>
        <v>0</v>
      </c>
      <c r="AG743" s="326"/>
      <c r="AH743" s="313">
        <f t="shared" si="269"/>
        <v>0</v>
      </c>
      <c r="AI743" s="336"/>
      <c r="AJ743" s="313">
        <f t="shared" si="270"/>
        <v>0</v>
      </c>
      <c r="AK743" s="326"/>
      <c r="AL743" s="313">
        <f t="shared" si="271"/>
        <v>0</v>
      </c>
      <c r="AM743" s="345"/>
      <c r="AN743" s="313">
        <f t="shared" si="260"/>
        <v>0</v>
      </c>
      <c r="AO743" s="314">
        <f t="shared" si="272"/>
        <v>0</v>
      </c>
      <c r="AP743" s="315">
        <f>IF(OR(AND(B743="GRUP_A1",IF(IFERROR(MATCH(CONCATENATE("I",Tabel!$N$4),inst_performance,0),0)&gt;0,0,1)),B743="Grup_A5",B743="Grup_B1"),0,(AD743+AF743)*0.1)</f>
        <v>0</v>
      </c>
      <c r="AQ743" s="337"/>
      <c r="AR743" s="339"/>
      <c r="AS743" s="339"/>
      <c r="AT743" s="339"/>
      <c r="AU743" s="339"/>
      <c r="AV743" s="339"/>
      <c r="AW743" s="339"/>
      <c r="AX743" s="339"/>
      <c r="AY743" s="339"/>
      <c r="AZ743" s="339"/>
      <c r="BA743" s="339"/>
      <c r="BB743" s="339"/>
      <c r="BC743" s="339"/>
      <c r="BD743" s="339"/>
      <c r="BE743" s="339"/>
      <c r="BF743" s="339"/>
      <c r="BG743" s="315">
        <f t="shared" si="273"/>
        <v>0</v>
      </c>
      <c r="BH743" s="346">
        <f t="shared" si="274"/>
        <v>0</v>
      </c>
      <c r="BI743" s="315">
        <f t="shared" si="275"/>
        <v>0</v>
      </c>
      <c r="BJ743" s="341"/>
      <c r="BK743" s="315">
        <f t="shared" si="276"/>
        <v>0</v>
      </c>
      <c r="BL743" s="315">
        <f t="shared" si="277"/>
        <v>0</v>
      </c>
      <c r="BM743" s="340"/>
      <c r="BN743" s="342"/>
      <c r="BO743" s="343"/>
      <c r="BP743" s="340"/>
      <c r="BQ743" s="344"/>
      <c r="BR743" s="315">
        <f t="shared" si="278"/>
        <v>0</v>
      </c>
      <c r="BS743" s="344"/>
      <c r="BT743" s="344"/>
      <c r="BU743" s="344"/>
      <c r="BV743" s="344"/>
      <c r="BW743" s="315">
        <f t="shared" si="279"/>
        <v>0</v>
      </c>
      <c r="BX743" s="322"/>
      <c r="BY743" s="316"/>
    </row>
    <row r="744" spans="1:77" x14ac:dyDescent="0.25">
      <c r="A744" s="326"/>
      <c r="B744" s="307" t="str">
        <f t="shared" si="261"/>
        <v/>
      </c>
      <c r="C744" s="327"/>
      <c r="D744" s="307" t="str">
        <f t="shared" si="262"/>
        <v/>
      </c>
      <c r="E744" s="328"/>
      <c r="F744" s="329"/>
      <c r="G744" s="330" t="s">
        <v>86</v>
      </c>
      <c r="H744" s="308">
        <f t="shared" si="263"/>
        <v>0</v>
      </c>
      <c r="I744" s="323"/>
      <c r="J744" s="323"/>
      <c r="K744" s="309">
        <f t="shared" si="264"/>
        <v>0</v>
      </c>
      <c r="L744" s="328"/>
      <c r="M744" s="328"/>
      <c r="N744" s="328"/>
      <c r="O744" s="328"/>
      <c r="P744" s="331"/>
      <c r="Q744" s="331"/>
      <c r="R744" s="332"/>
      <c r="S744" s="333"/>
      <c r="T744" s="332"/>
      <c r="U744" s="333"/>
      <c r="V744" s="332"/>
      <c r="W744" s="333"/>
      <c r="X744" s="332"/>
      <c r="Y744" s="333"/>
      <c r="Z744" s="309">
        <f t="shared" si="265"/>
        <v>0</v>
      </c>
      <c r="AA744" s="310">
        <f t="shared" si="266"/>
        <v>0</v>
      </c>
      <c r="AB744" s="334"/>
      <c r="AC744" s="311">
        <f t="shared" si="259"/>
        <v>0</v>
      </c>
      <c r="AD744" s="312">
        <f t="shared" si="267"/>
        <v>0</v>
      </c>
      <c r="AE744" s="335"/>
      <c r="AF744" s="312">
        <f t="shared" si="268"/>
        <v>0</v>
      </c>
      <c r="AG744" s="326"/>
      <c r="AH744" s="313">
        <f t="shared" si="269"/>
        <v>0</v>
      </c>
      <c r="AI744" s="336"/>
      <c r="AJ744" s="313">
        <f t="shared" si="270"/>
        <v>0</v>
      </c>
      <c r="AK744" s="326"/>
      <c r="AL744" s="313">
        <f t="shared" si="271"/>
        <v>0</v>
      </c>
      <c r="AM744" s="345"/>
      <c r="AN744" s="313">
        <f t="shared" si="260"/>
        <v>0</v>
      </c>
      <c r="AO744" s="314">
        <f t="shared" si="272"/>
        <v>0</v>
      </c>
      <c r="AP744" s="315">
        <f>IF(OR(AND(B744="GRUP_A1",IF(IFERROR(MATCH(CONCATENATE("I",Tabel!$N$4),inst_performance,0),0)&gt;0,0,1)),B744="Grup_A5",B744="Grup_B1"),0,(AD744+AF744)*0.1)</f>
        <v>0</v>
      </c>
      <c r="AQ744" s="337"/>
      <c r="AR744" s="339"/>
      <c r="AS744" s="339"/>
      <c r="AT744" s="339"/>
      <c r="AU744" s="339"/>
      <c r="AV744" s="339"/>
      <c r="AW744" s="339"/>
      <c r="AX744" s="339"/>
      <c r="AY744" s="339"/>
      <c r="AZ744" s="339"/>
      <c r="BA744" s="339"/>
      <c r="BB744" s="339"/>
      <c r="BC744" s="339"/>
      <c r="BD744" s="339"/>
      <c r="BE744" s="339"/>
      <c r="BF744" s="339"/>
      <c r="BG744" s="315">
        <f t="shared" si="273"/>
        <v>0</v>
      </c>
      <c r="BH744" s="346">
        <f t="shared" si="274"/>
        <v>0</v>
      </c>
      <c r="BI744" s="315">
        <f t="shared" si="275"/>
        <v>0</v>
      </c>
      <c r="BJ744" s="341"/>
      <c r="BK744" s="315">
        <f t="shared" si="276"/>
        <v>0</v>
      </c>
      <c r="BL744" s="315">
        <f t="shared" si="277"/>
        <v>0</v>
      </c>
      <c r="BM744" s="340"/>
      <c r="BN744" s="342"/>
      <c r="BO744" s="343"/>
      <c r="BP744" s="340"/>
      <c r="BQ744" s="344"/>
      <c r="BR744" s="315">
        <f t="shared" si="278"/>
        <v>0</v>
      </c>
      <c r="BS744" s="344"/>
      <c r="BT744" s="344"/>
      <c r="BU744" s="344"/>
      <c r="BV744" s="344"/>
      <c r="BW744" s="315">
        <f t="shared" si="279"/>
        <v>0</v>
      </c>
      <c r="BX744" s="322"/>
      <c r="BY744" s="316"/>
    </row>
    <row r="745" spans="1:77" x14ac:dyDescent="0.25">
      <c r="A745" s="326"/>
      <c r="B745" s="307" t="str">
        <f t="shared" si="261"/>
        <v/>
      </c>
      <c r="C745" s="327"/>
      <c r="D745" s="307" t="str">
        <f t="shared" si="262"/>
        <v/>
      </c>
      <c r="E745" s="328"/>
      <c r="F745" s="329"/>
      <c r="G745" s="330" t="s">
        <v>86</v>
      </c>
      <c r="H745" s="308">
        <f t="shared" si="263"/>
        <v>0</v>
      </c>
      <c r="I745" s="323"/>
      <c r="J745" s="323"/>
      <c r="K745" s="309">
        <f t="shared" si="264"/>
        <v>0</v>
      </c>
      <c r="L745" s="328"/>
      <c r="M745" s="328"/>
      <c r="N745" s="328"/>
      <c r="O745" s="328"/>
      <c r="P745" s="331"/>
      <c r="Q745" s="331"/>
      <c r="R745" s="332"/>
      <c r="S745" s="333"/>
      <c r="T745" s="332"/>
      <c r="U745" s="333"/>
      <c r="V745" s="332"/>
      <c r="W745" s="333"/>
      <c r="X745" s="332"/>
      <c r="Y745" s="333"/>
      <c r="Z745" s="309">
        <f t="shared" si="265"/>
        <v>0</v>
      </c>
      <c r="AA745" s="310">
        <f t="shared" si="266"/>
        <v>0</v>
      </c>
      <c r="AB745" s="334"/>
      <c r="AC745" s="311">
        <f t="shared" si="259"/>
        <v>0</v>
      </c>
      <c r="AD745" s="312">
        <f t="shared" si="267"/>
        <v>0</v>
      </c>
      <c r="AE745" s="335"/>
      <c r="AF745" s="312">
        <f t="shared" si="268"/>
        <v>0</v>
      </c>
      <c r="AG745" s="326"/>
      <c r="AH745" s="313">
        <f t="shared" si="269"/>
        <v>0</v>
      </c>
      <c r="AI745" s="336"/>
      <c r="AJ745" s="313">
        <f t="shared" si="270"/>
        <v>0</v>
      </c>
      <c r="AK745" s="326"/>
      <c r="AL745" s="313">
        <f t="shared" si="271"/>
        <v>0</v>
      </c>
      <c r="AM745" s="345"/>
      <c r="AN745" s="313">
        <f t="shared" si="260"/>
        <v>0</v>
      </c>
      <c r="AO745" s="314">
        <f t="shared" si="272"/>
        <v>0</v>
      </c>
      <c r="AP745" s="315">
        <f>IF(OR(AND(B745="GRUP_A1",IF(IFERROR(MATCH(CONCATENATE("I",Tabel!$N$4),inst_performance,0),0)&gt;0,0,1)),B745="Grup_A5",B745="Grup_B1"),0,(AD745+AF745)*0.1)</f>
        <v>0</v>
      </c>
      <c r="AQ745" s="337"/>
      <c r="AR745" s="339"/>
      <c r="AS745" s="339"/>
      <c r="AT745" s="339"/>
      <c r="AU745" s="339"/>
      <c r="AV745" s="339"/>
      <c r="AW745" s="339"/>
      <c r="AX745" s="339"/>
      <c r="AY745" s="339"/>
      <c r="AZ745" s="339"/>
      <c r="BA745" s="339"/>
      <c r="BB745" s="339"/>
      <c r="BC745" s="339"/>
      <c r="BD745" s="339"/>
      <c r="BE745" s="339"/>
      <c r="BF745" s="339"/>
      <c r="BG745" s="315">
        <f t="shared" si="273"/>
        <v>0</v>
      </c>
      <c r="BH745" s="346">
        <f t="shared" si="274"/>
        <v>0</v>
      </c>
      <c r="BI745" s="315">
        <f t="shared" si="275"/>
        <v>0</v>
      </c>
      <c r="BJ745" s="341"/>
      <c r="BK745" s="315">
        <f t="shared" si="276"/>
        <v>0</v>
      </c>
      <c r="BL745" s="315">
        <f t="shared" si="277"/>
        <v>0</v>
      </c>
      <c r="BM745" s="340"/>
      <c r="BN745" s="342"/>
      <c r="BO745" s="343"/>
      <c r="BP745" s="340"/>
      <c r="BQ745" s="344"/>
      <c r="BR745" s="315">
        <f t="shared" si="278"/>
        <v>0</v>
      </c>
      <c r="BS745" s="344"/>
      <c r="BT745" s="344"/>
      <c r="BU745" s="344"/>
      <c r="BV745" s="344"/>
      <c r="BW745" s="315">
        <f t="shared" si="279"/>
        <v>0</v>
      </c>
      <c r="BX745" s="322"/>
      <c r="BY745" s="316"/>
    </row>
    <row r="746" spans="1:77" x14ac:dyDescent="0.25">
      <c r="A746" s="326"/>
      <c r="B746" s="307" t="str">
        <f t="shared" si="261"/>
        <v/>
      </c>
      <c r="C746" s="327"/>
      <c r="D746" s="307" t="str">
        <f t="shared" si="262"/>
        <v/>
      </c>
      <c r="E746" s="328"/>
      <c r="F746" s="329"/>
      <c r="G746" s="330" t="s">
        <v>86</v>
      </c>
      <c r="H746" s="308">
        <f t="shared" si="263"/>
        <v>0</v>
      </c>
      <c r="I746" s="323"/>
      <c r="J746" s="323"/>
      <c r="K746" s="309">
        <f t="shared" si="264"/>
        <v>0</v>
      </c>
      <c r="L746" s="328"/>
      <c r="M746" s="328"/>
      <c r="N746" s="328"/>
      <c r="O746" s="328"/>
      <c r="P746" s="331"/>
      <c r="Q746" s="331"/>
      <c r="R746" s="332"/>
      <c r="S746" s="333"/>
      <c r="T746" s="332"/>
      <c r="U746" s="333"/>
      <c r="V746" s="332"/>
      <c r="W746" s="333"/>
      <c r="X746" s="332"/>
      <c r="Y746" s="333"/>
      <c r="Z746" s="309">
        <f t="shared" si="265"/>
        <v>0</v>
      </c>
      <c r="AA746" s="310">
        <f t="shared" si="266"/>
        <v>0</v>
      </c>
      <c r="AB746" s="334"/>
      <c r="AC746" s="311">
        <f t="shared" si="259"/>
        <v>0</v>
      </c>
      <c r="AD746" s="312">
        <f t="shared" si="267"/>
        <v>0</v>
      </c>
      <c r="AE746" s="335"/>
      <c r="AF746" s="312">
        <f t="shared" si="268"/>
        <v>0</v>
      </c>
      <c r="AG746" s="326"/>
      <c r="AH746" s="313">
        <f t="shared" si="269"/>
        <v>0</v>
      </c>
      <c r="AI746" s="336"/>
      <c r="AJ746" s="313">
        <f t="shared" si="270"/>
        <v>0</v>
      </c>
      <c r="AK746" s="326"/>
      <c r="AL746" s="313">
        <f t="shared" si="271"/>
        <v>0</v>
      </c>
      <c r="AM746" s="345"/>
      <c r="AN746" s="313">
        <f t="shared" si="260"/>
        <v>0</v>
      </c>
      <c r="AO746" s="314">
        <f t="shared" si="272"/>
        <v>0</v>
      </c>
      <c r="AP746" s="315">
        <f>IF(OR(AND(B746="GRUP_A1",IF(IFERROR(MATCH(CONCATENATE("I",Tabel!$N$4),inst_performance,0),0)&gt;0,0,1)),B746="Grup_A5",B746="Grup_B1"),0,(AD746+AF746)*0.1)</f>
        <v>0</v>
      </c>
      <c r="AQ746" s="337"/>
      <c r="AR746" s="339"/>
      <c r="AS746" s="339"/>
      <c r="AT746" s="339"/>
      <c r="AU746" s="339"/>
      <c r="AV746" s="339"/>
      <c r="AW746" s="339"/>
      <c r="AX746" s="339"/>
      <c r="AY746" s="339"/>
      <c r="AZ746" s="339"/>
      <c r="BA746" s="339"/>
      <c r="BB746" s="339"/>
      <c r="BC746" s="339"/>
      <c r="BD746" s="339"/>
      <c r="BE746" s="339"/>
      <c r="BF746" s="339"/>
      <c r="BG746" s="315">
        <f t="shared" si="273"/>
        <v>0</v>
      </c>
      <c r="BH746" s="346">
        <f t="shared" si="274"/>
        <v>0</v>
      </c>
      <c r="BI746" s="315">
        <f t="shared" si="275"/>
        <v>0</v>
      </c>
      <c r="BJ746" s="341"/>
      <c r="BK746" s="315">
        <f t="shared" si="276"/>
        <v>0</v>
      </c>
      <c r="BL746" s="315">
        <f t="shared" si="277"/>
        <v>0</v>
      </c>
      <c r="BM746" s="340"/>
      <c r="BN746" s="342"/>
      <c r="BO746" s="343"/>
      <c r="BP746" s="340"/>
      <c r="BQ746" s="344"/>
      <c r="BR746" s="315">
        <f t="shared" si="278"/>
        <v>0</v>
      </c>
      <c r="BS746" s="344"/>
      <c r="BT746" s="344"/>
      <c r="BU746" s="344"/>
      <c r="BV746" s="344"/>
      <c r="BW746" s="315">
        <f t="shared" si="279"/>
        <v>0</v>
      </c>
      <c r="BX746" s="322"/>
      <c r="BY746" s="316"/>
    </row>
    <row r="747" spans="1:77" x14ac:dyDescent="0.25">
      <c r="A747" s="326"/>
      <c r="B747" s="307" t="str">
        <f t="shared" si="261"/>
        <v/>
      </c>
      <c r="C747" s="327"/>
      <c r="D747" s="307" t="str">
        <f t="shared" si="262"/>
        <v/>
      </c>
      <c r="E747" s="328"/>
      <c r="F747" s="329"/>
      <c r="G747" s="330" t="s">
        <v>86</v>
      </c>
      <c r="H747" s="308">
        <f t="shared" si="263"/>
        <v>0</v>
      </c>
      <c r="I747" s="323"/>
      <c r="J747" s="323"/>
      <c r="K747" s="309">
        <f t="shared" si="264"/>
        <v>0</v>
      </c>
      <c r="L747" s="328"/>
      <c r="M747" s="328"/>
      <c r="N747" s="328"/>
      <c r="O747" s="328"/>
      <c r="P747" s="331"/>
      <c r="Q747" s="331"/>
      <c r="R747" s="332"/>
      <c r="S747" s="333"/>
      <c r="T747" s="332"/>
      <c r="U747" s="333"/>
      <c r="V747" s="332"/>
      <c r="W747" s="333"/>
      <c r="X747" s="332"/>
      <c r="Y747" s="333"/>
      <c r="Z747" s="309">
        <f t="shared" si="265"/>
        <v>0</v>
      </c>
      <c r="AA747" s="310">
        <f t="shared" si="266"/>
        <v>0</v>
      </c>
      <c r="AB747" s="334"/>
      <c r="AC747" s="311">
        <f t="shared" si="259"/>
        <v>0</v>
      </c>
      <c r="AD747" s="312">
        <f t="shared" si="267"/>
        <v>0</v>
      </c>
      <c r="AE747" s="335"/>
      <c r="AF747" s="312">
        <f t="shared" si="268"/>
        <v>0</v>
      </c>
      <c r="AG747" s="326"/>
      <c r="AH747" s="313">
        <f t="shared" si="269"/>
        <v>0</v>
      </c>
      <c r="AI747" s="336"/>
      <c r="AJ747" s="313">
        <f t="shared" si="270"/>
        <v>0</v>
      </c>
      <c r="AK747" s="326"/>
      <c r="AL747" s="313">
        <f t="shared" si="271"/>
        <v>0</v>
      </c>
      <c r="AM747" s="345"/>
      <c r="AN747" s="313">
        <f t="shared" si="260"/>
        <v>0</v>
      </c>
      <c r="AO747" s="314">
        <f t="shared" si="272"/>
        <v>0</v>
      </c>
      <c r="AP747" s="315">
        <f>IF(OR(AND(B747="GRUP_A1",IF(IFERROR(MATCH(CONCATENATE("I",Tabel!$N$4),inst_performance,0),0)&gt;0,0,1)),B747="Grup_A5",B747="Grup_B1"),0,(AD747+AF747)*0.1)</f>
        <v>0</v>
      </c>
      <c r="AQ747" s="337"/>
      <c r="AR747" s="339"/>
      <c r="AS747" s="339"/>
      <c r="AT747" s="339"/>
      <c r="AU747" s="339"/>
      <c r="AV747" s="339"/>
      <c r="AW747" s="339"/>
      <c r="AX747" s="339"/>
      <c r="AY747" s="339"/>
      <c r="AZ747" s="339"/>
      <c r="BA747" s="339"/>
      <c r="BB747" s="339"/>
      <c r="BC747" s="339"/>
      <c r="BD747" s="339"/>
      <c r="BE747" s="339"/>
      <c r="BF747" s="339"/>
      <c r="BG747" s="315">
        <f t="shared" si="273"/>
        <v>0</v>
      </c>
      <c r="BH747" s="346">
        <f t="shared" si="274"/>
        <v>0</v>
      </c>
      <c r="BI747" s="315">
        <f t="shared" si="275"/>
        <v>0</v>
      </c>
      <c r="BJ747" s="341"/>
      <c r="BK747" s="315">
        <f t="shared" si="276"/>
        <v>0</v>
      </c>
      <c r="BL747" s="315">
        <f t="shared" si="277"/>
        <v>0</v>
      </c>
      <c r="BM747" s="340"/>
      <c r="BN747" s="342"/>
      <c r="BO747" s="343"/>
      <c r="BP747" s="340"/>
      <c r="BQ747" s="344"/>
      <c r="BR747" s="315">
        <f t="shared" si="278"/>
        <v>0</v>
      </c>
      <c r="BS747" s="344"/>
      <c r="BT747" s="344"/>
      <c r="BU747" s="344"/>
      <c r="BV747" s="344"/>
      <c r="BW747" s="315">
        <f t="shared" si="279"/>
        <v>0</v>
      </c>
      <c r="BX747" s="322"/>
      <c r="BY747" s="316"/>
    </row>
    <row r="748" spans="1:77" x14ac:dyDescent="0.25">
      <c r="A748" s="326"/>
      <c r="B748" s="307" t="str">
        <f t="shared" si="261"/>
        <v/>
      </c>
      <c r="C748" s="327"/>
      <c r="D748" s="307" t="str">
        <f t="shared" si="262"/>
        <v/>
      </c>
      <c r="E748" s="328"/>
      <c r="F748" s="329"/>
      <c r="G748" s="330" t="s">
        <v>86</v>
      </c>
      <c r="H748" s="308">
        <f t="shared" si="263"/>
        <v>0</v>
      </c>
      <c r="I748" s="323"/>
      <c r="J748" s="323"/>
      <c r="K748" s="309">
        <f t="shared" si="264"/>
        <v>0</v>
      </c>
      <c r="L748" s="328"/>
      <c r="M748" s="328"/>
      <c r="N748" s="328"/>
      <c r="O748" s="328"/>
      <c r="P748" s="331"/>
      <c r="Q748" s="331"/>
      <c r="R748" s="332"/>
      <c r="S748" s="333"/>
      <c r="T748" s="332"/>
      <c r="U748" s="333"/>
      <c r="V748" s="332"/>
      <c r="W748" s="333"/>
      <c r="X748" s="332"/>
      <c r="Y748" s="333"/>
      <c r="Z748" s="309">
        <f t="shared" si="265"/>
        <v>0</v>
      </c>
      <c r="AA748" s="310">
        <f t="shared" si="266"/>
        <v>0</v>
      </c>
      <c r="AB748" s="334"/>
      <c r="AC748" s="311">
        <f t="shared" si="259"/>
        <v>0</v>
      </c>
      <c r="AD748" s="312">
        <f t="shared" si="267"/>
        <v>0</v>
      </c>
      <c r="AE748" s="335"/>
      <c r="AF748" s="312">
        <f t="shared" si="268"/>
        <v>0</v>
      </c>
      <c r="AG748" s="326"/>
      <c r="AH748" s="313">
        <f t="shared" si="269"/>
        <v>0</v>
      </c>
      <c r="AI748" s="336"/>
      <c r="AJ748" s="313">
        <f t="shared" si="270"/>
        <v>0</v>
      </c>
      <c r="AK748" s="326"/>
      <c r="AL748" s="313">
        <f t="shared" si="271"/>
        <v>0</v>
      </c>
      <c r="AM748" s="345"/>
      <c r="AN748" s="313">
        <f t="shared" si="260"/>
        <v>0</v>
      </c>
      <c r="AO748" s="314">
        <f t="shared" si="272"/>
        <v>0</v>
      </c>
      <c r="AP748" s="315">
        <f>IF(OR(AND(B748="GRUP_A1",IF(IFERROR(MATCH(CONCATENATE("I",Tabel!$N$4),inst_performance,0),0)&gt;0,0,1)),B748="Grup_A5",B748="Grup_B1"),0,(AD748+AF748)*0.1)</f>
        <v>0</v>
      </c>
      <c r="AQ748" s="337"/>
      <c r="AR748" s="339"/>
      <c r="AS748" s="339"/>
      <c r="AT748" s="339"/>
      <c r="AU748" s="339"/>
      <c r="AV748" s="339"/>
      <c r="AW748" s="339"/>
      <c r="AX748" s="339"/>
      <c r="AY748" s="339"/>
      <c r="AZ748" s="339"/>
      <c r="BA748" s="339"/>
      <c r="BB748" s="339"/>
      <c r="BC748" s="339"/>
      <c r="BD748" s="339"/>
      <c r="BE748" s="339"/>
      <c r="BF748" s="339"/>
      <c r="BG748" s="315">
        <f t="shared" si="273"/>
        <v>0</v>
      </c>
      <c r="BH748" s="346">
        <f t="shared" si="274"/>
        <v>0</v>
      </c>
      <c r="BI748" s="315">
        <f t="shared" si="275"/>
        <v>0</v>
      </c>
      <c r="BJ748" s="341"/>
      <c r="BK748" s="315">
        <f t="shared" si="276"/>
        <v>0</v>
      </c>
      <c r="BL748" s="315">
        <f t="shared" si="277"/>
        <v>0</v>
      </c>
      <c r="BM748" s="340"/>
      <c r="BN748" s="342"/>
      <c r="BO748" s="343"/>
      <c r="BP748" s="340"/>
      <c r="BQ748" s="344"/>
      <c r="BR748" s="315">
        <f t="shared" si="278"/>
        <v>0</v>
      </c>
      <c r="BS748" s="344"/>
      <c r="BT748" s="344"/>
      <c r="BU748" s="344"/>
      <c r="BV748" s="344"/>
      <c r="BW748" s="315">
        <f t="shared" si="279"/>
        <v>0</v>
      </c>
      <c r="BX748" s="322"/>
      <c r="BY748" s="316"/>
    </row>
    <row r="749" spans="1:77" x14ac:dyDescent="0.25">
      <c r="A749" s="326"/>
      <c r="B749" s="307" t="str">
        <f t="shared" si="261"/>
        <v/>
      </c>
      <c r="C749" s="327"/>
      <c r="D749" s="307" t="str">
        <f t="shared" si="262"/>
        <v/>
      </c>
      <c r="E749" s="328"/>
      <c r="F749" s="329"/>
      <c r="G749" s="330" t="s">
        <v>86</v>
      </c>
      <c r="H749" s="308">
        <f t="shared" si="263"/>
        <v>0</v>
      </c>
      <c r="I749" s="323"/>
      <c r="J749" s="323"/>
      <c r="K749" s="309">
        <f t="shared" si="264"/>
        <v>0</v>
      </c>
      <c r="L749" s="328"/>
      <c r="M749" s="328"/>
      <c r="N749" s="328"/>
      <c r="O749" s="328"/>
      <c r="P749" s="331"/>
      <c r="Q749" s="331"/>
      <c r="R749" s="332"/>
      <c r="S749" s="333"/>
      <c r="T749" s="332"/>
      <c r="U749" s="333"/>
      <c r="V749" s="332"/>
      <c r="W749" s="333"/>
      <c r="X749" s="332"/>
      <c r="Y749" s="333"/>
      <c r="Z749" s="309">
        <f t="shared" si="265"/>
        <v>0</v>
      </c>
      <c r="AA749" s="310">
        <f t="shared" si="266"/>
        <v>0</v>
      </c>
      <c r="AB749" s="334"/>
      <c r="AC749" s="311">
        <f t="shared" si="259"/>
        <v>0</v>
      </c>
      <c r="AD749" s="312">
        <f t="shared" si="267"/>
        <v>0</v>
      </c>
      <c r="AE749" s="335"/>
      <c r="AF749" s="312">
        <f t="shared" si="268"/>
        <v>0</v>
      </c>
      <c r="AG749" s="326"/>
      <c r="AH749" s="313">
        <f t="shared" si="269"/>
        <v>0</v>
      </c>
      <c r="AI749" s="336"/>
      <c r="AJ749" s="313">
        <f t="shared" si="270"/>
        <v>0</v>
      </c>
      <c r="AK749" s="326"/>
      <c r="AL749" s="313">
        <f t="shared" si="271"/>
        <v>0</v>
      </c>
      <c r="AM749" s="345"/>
      <c r="AN749" s="313">
        <f t="shared" si="260"/>
        <v>0</v>
      </c>
      <c r="AO749" s="314">
        <f t="shared" si="272"/>
        <v>0</v>
      </c>
      <c r="AP749" s="315">
        <f>IF(OR(AND(B749="GRUP_A1",IF(IFERROR(MATCH(CONCATENATE("I",Tabel!$N$4),inst_performance,0),0)&gt;0,0,1)),B749="Grup_A5",B749="Grup_B1"),0,(AD749+AF749)*0.1)</f>
        <v>0</v>
      </c>
      <c r="AQ749" s="337"/>
      <c r="AR749" s="339"/>
      <c r="AS749" s="339"/>
      <c r="AT749" s="339"/>
      <c r="AU749" s="339"/>
      <c r="AV749" s="339"/>
      <c r="AW749" s="339"/>
      <c r="AX749" s="339"/>
      <c r="AY749" s="339"/>
      <c r="AZ749" s="339"/>
      <c r="BA749" s="339"/>
      <c r="BB749" s="339"/>
      <c r="BC749" s="339"/>
      <c r="BD749" s="339"/>
      <c r="BE749" s="339"/>
      <c r="BF749" s="339"/>
      <c r="BG749" s="315">
        <f t="shared" si="273"/>
        <v>0</v>
      </c>
      <c r="BH749" s="346">
        <f t="shared" si="274"/>
        <v>0</v>
      </c>
      <c r="BI749" s="315">
        <f t="shared" si="275"/>
        <v>0</v>
      </c>
      <c r="BJ749" s="341"/>
      <c r="BK749" s="315">
        <f t="shared" si="276"/>
        <v>0</v>
      </c>
      <c r="BL749" s="315">
        <f t="shared" si="277"/>
        <v>0</v>
      </c>
      <c r="BM749" s="340"/>
      <c r="BN749" s="342"/>
      <c r="BO749" s="343"/>
      <c r="BP749" s="340"/>
      <c r="BQ749" s="344"/>
      <c r="BR749" s="315">
        <f t="shared" si="278"/>
        <v>0</v>
      </c>
      <c r="BS749" s="344"/>
      <c r="BT749" s="344"/>
      <c r="BU749" s="344"/>
      <c r="BV749" s="344"/>
      <c r="BW749" s="315">
        <f t="shared" si="279"/>
        <v>0</v>
      </c>
      <c r="BX749" s="322"/>
      <c r="BY749" s="316"/>
    </row>
    <row r="750" spans="1:77" x14ac:dyDescent="0.25">
      <c r="A750" s="326"/>
      <c r="B750" s="307" t="str">
        <f t="shared" si="261"/>
        <v/>
      </c>
      <c r="C750" s="327"/>
      <c r="D750" s="307" t="str">
        <f t="shared" si="262"/>
        <v/>
      </c>
      <c r="E750" s="328"/>
      <c r="F750" s="329"/>
      <c r="G750" s="330" t="s">
        <v>86</v>
      </c>
      <c r="H750" s="308">
        <f t="shared" si="263"/>
        <v>0</v>
      </c>
      <c r="I750" s="323"/>
      <c r="J750" s="323"/>
      <c r="K750" s="309">
        <f t="shared" si="264"/>
        <v>0</v>
      </c>
      <c r="L750" s="328"/>
      <c r="M750" s="328"/>
      <c r="N750" s="328"/>
      <c r="O750" s="328"/>
      <c r="P750" s="331"/>
      <c r="Q750" s="331"/>
      <c r="R750" s="332"/>
      <c r="S750" s="333"/>
      <c r="T750" s="332"/>
      <c r="U750" s="333"/>
      <c r="V750" s="332"/>
      <c r="W750" s="333"/>
      <c r="X750" s="332"/>
      <c r="Y750" s="333"/>
      <c r="Z750" s="309">
        <f t="shared" si="265"/>
        <v>0</v>
      </c>
      <c r="AA750" s="310">
        <f t="shared" si="266"/>
        <v>0</v>
      </c>
      <c r="AB750" s="334"/>
      <c r="AC750" s="311">
        <f t="shared" si="259"/>
        <v>0</v>
      </c>
      <c r="AD750" s="312">
        <f t="shared" si="267"/>
        <v>0</v>
      </c>
      <c r="AE750" s="335"/>
      <c r="AF750" s="312">
        <f t="shared" si="268"/>
        <v>0</v>
      </c>
      <c r="AG750" s="326"/>
      <c r="AH750" s="313">
        <f t="shared" si="269"/>
        <v>0</v>
      </c>
      <c r="AI750" s="336"/>
      <c r="AJ750" s="313">
        <f t="shared" si="270"/>
        <v>0</v>
      </c>
      <c r="AK750" s="326"/>
      <c r="AL750" s="313">
        <f t="shared" si="271"/>
        <v>0</v>
      </c>
      <c r="AM750" s="345"/>
      <c r="AN750" s="313">
        <f t="shared" si="260"/>
        <v>0</v>
      </c>
      <c r="AO750" s="314">
        <f t="shared" si="272"/>
        <v>0</v>
      </c>
      <c r="AP750" s="315">
        <f>IF(OR(AND(B750="GRUP_A1",IF(IFERROR(MATCH(CONCATENATE("I",Tabel!$N$4),inst_performance,0),0)&gt;0,0,1)),B750="Grup_A5",B750="Grup_B1"),0,(AD750+AF750)*0.1)</f>
        <v>0</v>
      </c>
      <c r="AQ750" s="337"/>
      <c r="AR750" s="339"/>
      <c r="AS750" s="339"/>
      <c r="AT750" s="339"/>
      <c r="AU750" s="339"/>
      <c r="AV750" s="339"/>
      <c r="AW750" s="339"/>
      <c r="AX750" s="339"/>
      <c r="AY750" s="339"/>
      <c r="AZ750" s="339"/>
      <c r="BA750" s="339"/>
      <c r="BB750" s="339"/>
      <c r="BC750" s="339"/>
      <c r="BD750" s="339"/>
      <c r="BE750" s="339"/>
      <c r="BF750" s="339"/>
      <c r="BG750" s="315">
        <f t="shared" si="273"/>
        <v>0</v>
      </c>
      <c r="BH750" s="346">
        <f t="shared" si="274"/>
        <v>0</v>
      </c>
      <c r="BI750" s="315">
        <f t="shared" si="275"/>
        <v>0</v>
      </c>
      <c r="BJ750" s="341"/>
      <c r="BK750" s="315">
        <f t="shared" si="276"/>
        <v>0</v>
      </c>
      <c r="BL750" s="315">
        <f t="shared" si="277"/>
        <v>0</v>
      </c>
      <c r="BM750" s="340"/>
      <c r="BN750" s="342"/>
      <c r="BO750" s="343"/>
      <c r="BP750" s="340"/>
      <c r="BQ750" s="344"/>
      <c r="BR750" s="315">
        <f t="shared" si="278"/>
        <v>0</v>
      </c>
      <c r="BS750" s="344"/>
      <c r="BT750" s="344"/>
      <c r="BU750" s="344"/>
      <c r="BV750" s="344"/>
      <c r="BW750" s="315">
        <f t="shared" si="279"/>
        <v>0</v>
      </c>
      <c r="BX750" s="322"/>
      <c r="BY750" s="316"/>
    </row>
    <row r="751" spans="1:77" x14ac:dyDescent="0.25">
      <c r="A751" s="326"/>
      <c r="B751" s="307" t="str">
        <f t="shared" si="261"/>
        <v/>
      </c>
      <c r="C751" s="327"/>
      <c r="D751" s="307" t="str">
        <f t="shared" si="262"/>
        <v/>
      </c>
      <c r="E751" s="328"/>
      <c r="F751" s="329"/>
      <c r="G751" s="330" t="s">
        <v>86</v>
      </c>
      <c r="H751" s="308">
        <f t="shared" si="263"/>
        <v>0</v>
      </c>
      <c r="I751" s="323"/>
      <c r="J751" s="323"/>
      <c r="K751" s="309">
        <f t="shared" si="264"/>
        <v>0</v>
      </c>
      <c r="L751" s="328"/>
      <c r="M751" s="328"/>
      <c r="N751" s="328"/>
      <c r="O751" s="328"/>
      <c r="P751" s="331"/>
      <c r="Q751" s="331"/>
      <c r="R751" s="332"/>
      <c r="S751" s="333"/>
      <c r="T751" s="332"/>
      <c r="U751" s="333"/>
      <c r="V751" s="332"/>
      <c r="W751" s="333"/>
      <c r="X751" s="332"/>
      <c r="Y751" s="333"/>
      <c r="Z751" s="309">
        <f t="shared" si="265"/>
        <v>0</v>
      </c>
      <c r="AA751" s="310">
        <f t="shared" si="266"/>
        <v>0</v>
      </c>
      <c r="AB751" s="334"/>
      <c r="AC751" s="311">
        <f t="shared" si="259"/>
        <v>0</v>
      </c>
      <c r="AD751" s="312">
        <f t="shared" si="267"/>
        <v>0</v>
      </c>
      <c r="AE751" s="335"/>
      <c r="AF751" s="312">
        <f t="shared" si="268"/>
        <v>0</v>
      </c>
      <c r="AG751" s="326"/>
      <c r="AH751" s="313">
        <f t="shared" si="269"/>
        <v>0</v>
      </c>
      <c r="AI751" s="336"/>
      <c r="AJ751" s="313">
        <f t="shared" si="270"/>
        <v>0</v>
      </c>
      <c r="AK751" s="326"/>
      <c r="AL751" s="313">
        <f t="shared" si="271"/>
        <v>0</v>
      </c>
      <c r="AM751" s="345"/>
      <c r="AN751" s="313">
        <f t="shared" si="260"/>
        <v>0</v>
      </c>
      <c r="AO751" s="314">
        <f t="shared" si="272"/>
        <v>0</v>
      </c>
      <c r="AP751" s="315">
        <f>IF(OR(AND(B751="GRUP_A1",IF(IFERROR(MATCH(CONCATENATE("I",Tabel!$N$4),inst_performance,0),0)&gt;0,0,1)),B751="Grup_A5",B751="Grup_B1"),0,(AD751+AF751)*0.1)</f>
        <v>0</v>
      </c>
      <c r="AQ751" s="337"/>
      <c r="AR751" s="339"/>
      <c r="AS751" s="339"/>
      <c r="AT751" s="339"/>
      <c r="AU751" s="339"/>
      <c r="AV751" s="339"/>
      <c r="AW751" s="339"/>
      <c r="AX751" s="339"/>
      <c r="AY751" s="339"/>
      <c r="AZ751" s="339"/>
      <c r="BA751" s="339"/>
      <c r="BB751" s="339"/>
      <c r="BC751" s="339"/>
      <c r="BD751" s="339"/>
      <c r="BE751" s="339"/>
      <c r="BF751" s="339"/>
      <c r="BG751" s="315">
        <f t="shared" si="273"/>
        <v>0</v>
      </c>
      <c r="BH751" s="346">
        <f t="shared" si="274"/>
        <v>0</v>
      </c>
      <c r="BI751" s="315">
        <f t="shared" si="275"/>
        <v>0</v>
      </c>
      <c r="BJ751" s="341"/>
      <c r="BK751" s="315">
        <f t="shared" si="276"/>
        <v>0</v>
      </c>
      <c r="BL751" s="315">
        <f t="shared" si="277"/>
        <v>0</v>
      </c>
      <c r="BM751" s="340"/>
      <c r="BN751" s="342"/>
      <c r="BO751" s="343"/>
      <c r="BP751" s="340"/>
      <c r="BQ751" s="344"/>
      <c r="BR751" s="315">
        <f t="shared" si="278"/>
        <v>0</v>
      </c>
      <c r="BS751" s="344"/>
      <c r="BT751" s="344"/>
      <c r="BU751" s="344"/>
      <c r="BV751" s="344"/>
      <c r="BW751" s="315">
        <f t="shared" si="279"/>
        <v>0</v>
      </c>
      <c r="BX751" s="322"/>
      <c r="BY751" s="316"/>
    </row>
    <row r="752" spans="1:77" x14ac:dyDescent="0.25">
      <c r="A752" s="326"/>
      <c r="B752" s="307" t="str">
        <f t="shared" si="261"/>
        <v/>
      </c>
      <c r="C752" s="327"/>
      <c r="D752" s="307" t="str">
        <f t="shared" si="262"/>
        <v/>
      </c>
      <c r="E752" s="328"/>
      <c r="F752" s="329"/>
      <c r="G752" s="330" t="s">
        <v>86</v>
      </c>
      <c r="H752" s="308">
        <f t="shared" si="263"/>
        <v>0</v>
      </c>
      <c r="I752" s="323"/>
      <c r="J752" s="323"/>
      <c r="K752" s="309">
        <f t="shared" si="264"/>
        <v>0</v>
      </c>
      <c r="L752" s="328"/>
      <c r="M752" s="328"/>
      <c r="N752" s="328"/>
      <c r="O752" s="328"/>
      <c r="P752" s="331"/>
      <c r="Q752" s="331"/>
      <c r="R752" s="332"/>
      <c r="S752" s="333"/>
      <c r="T752" s="332"/>
      <c r="U752" s="333"/>
      <c r="V752" s="332"/>
      <c r="W752" s="333"/>
      <c r="X752" s="332"/>
      <c r="Y752" s="333"/>
      <c r="Z752" s="309">
        <f t="shared" si="265"/>
        <v>0</v>
      </c>
      <c r="AA752" s="310">
        <f t="shared" si="266"/>
        <v>0</v>
      </c>
      <c r="AB752" s="334"/>
      <c r="AC752" s="311">
        <f t="shared" si="259"/>
        <v>0</v>
      </c>
      <c r="AD752" s="312">
        <f t="shared" si="267"/>
        <v>0</v>
      </c>
      <c r="AE752" s="335"/>
      <c r="AF752" s="312">
        <f t="shared" si="268"/>
        <v>0</v>
      </c>
      <c r="AG752" s="326"/>
      <c r="AH752" s="313">
        <f t="shared" si="269"/>
        <v>0</v>
      </c>
      <c r="AI752" s="336"/>
      <c r="AJ752" s="313">
        <f t="shared" si="270"/>
        <v>0</v>
      </c>
      <c r="AK752" s="326"/>
      <c r="AL752" s="313">
        <f t="shared" si="271"/>
        <v>0</v>
      </c>
      <c r="AM752" s="345"/>
      <c r="AN752" s="313">
        <f t="shared" si="260"/>
        <v>0</v>
      </c>
      <c r="AO752" s="314">
        <f t="shared" si="272"/>
        <v>0</v>
      </c>
      <c r="AP752" s="315">
        <f>IF(OR(AND(B752="GRUP_A1",IF(IFERROR(MATCH(CONCATENATE("I",Tabel!$N$4),inst_performance,0),0)&gt;0,0,1)),B752="Grup_A5",B752="Grup_B1"),0,(AD752+AF752)*0.1)</f>
        <v>0</v>
      </c>
      <c r="AQ752" s="337"/>
      <c r="AR752" s="339"/>
      <c r="AS752" s="339"/>
      <c r="AT752" s="339"/>
      <c r="AU752" s="339"/>
      <c r="AV752" s="339"/>
      <c r="AW752" s="339"/>
      <c r="AX752" s="339"/>
      <c r="AY752" s="339"/>
      <c r="AZ752" s="339"/>
      <c r="BA752" s="339"/>
      <c r="BB752" s="339"/>
      <c r="BC752" s="339"/>
      <c r="BD752" s="339"/>
      <c r="BE752" s="339"/>
      <c r="BF752" s="339"/>
      <c r="BG752" s="315">
        <f t="shared" si="273"/>
        <v>0</v>
      </c>
      <c r="BH752" s="346">
        <f t="shared" si="274"/>
        <v>0</v>
      </c>
      <c r="BI752" s="315">
        <f t="shared" si="275"/>
        <v>0</v>
      </c>
      <c r="BJ752" s="341"/>
      <c r="BK752" s="315">
        <f t="shared" si="276"/>
        <v>0</v>
      </c>
      <c r="BL752" s="315">
        <f t="shared" si="277"/>
        <v>0</v>
      </c>
      <c r="BM752" s="340"/>
      <c r="BN752" s="342"/>
      <c r="BO752" s="343"/>
      <c r="BP752" s="340"/>
      <c r="BQ752" s="344"/>
      <c r="BR752" s="315">
        <f t="shared" si="278"/>
        <v>0</v>
      </c>
      <c r="BS752" s="344"/>
      <c r="BT752" s="344"/>
      <c r="BU752" s="344"/>
      <c r="BV752" s="344"/>
      <c r="BW752" s="315">
        <f t="shared" si="279"/>
        <v>0</v>
      </c>
      <c r="BX752" s="322"/>
      <c r="BY752" s="316"/>
    </row>
    <row r="753" spans="1:77" x14ac:dyDescent="0.25">
      <c r="A753" s="326"/>
      <c r="B753" s="307" t="str">
        <f t="shared" si="261"/>
        <v/>
      </c>
      <c r="C753" s="327"/>
      <c r="D753" s="307" t="str">
        <f t="shared" si="262"/>
        <v/>
      </c>
      <c r="E753" s="328"/>
      <c r="F753" s="329"/>
      <c r="G753" s="330" t="s">
        <v>86</v>
      </c>
      <c r="H753" s="308">
        <f t="shared" si="263"/>
        <v>0</v>
      </c>
      <c r="I753" s="323"/>
      <c r="J753" s="323"/>
      <c r="K753" s="309">
        <f t="shared" si="264"/>
        <v>0</v>
      </c>
      <c r="L753" s="328"/>
      <c r="M753" s="328"/>
      <c r="N753" s="328"/>
      <c r="O753" s="328"/>
      <c r="P753" s="331"/>
      <c r="Q753" s="331"/>
      <c r="R753" s="332"/>
      <c r="S753" s="333"/>
      <c r="T753" s="332"/>
      <c r="U753" s="333"/>
      <c r="V753" s="332"/>
      <c r="W753" s="333"/>
      <c r="X753" s="332"/>
      <c r="Y753" s="333"/>
      <c r="Z753" s="309">
        <f t="shared" si="265"/>
        <v>0</v>
      </c>
      <c r="AA753" s="310">
        <f t="shared" si="266"/>
        <v>0</v>
      </c>
      <c r="AB753" s="334"/>
      <c r="AC753" s="311">
        <f t="shared" si="259"/>
        <v>0</v>
      </c>
      <c r="AD753" s="312">
        <f t="shared" si="267"/>
        <v>0</v>
      </c>
      <c r="AE753" s="335"/>
      <c r="AF753" s="312">
        <f t="shared" si="268"/>
        <v>0</v>
      </c>
      <c r="AG753" s="326"/>
      <c r="AH753" s="313">
        <f t="shared" si="269"/>
        <v>0</v>
      </c>
      <c r="AI753" s="336"/>
      <c r="AJ753" s="313">
        <f t="shared" si="270"/>
        <v>0</v>
      </c>
      <c r="AK753" s="326"/>
      <c r="AL753" s="313">
        <f t="shared" si="271"/>
        <v>0</v>
      </c>
      <c r="AM753" s="345"/>
      <c r="AN753" s="313">
        <f t="shared" si="260"/>
        <v>0</v>
      </c>
      <c r="AO753" s="314">
        <f t="shared" si="272"/>
        <v>0</v>
      </c>
      <c r="AP753" s="315">
        <f>IF(OR(AND(B753="GRUP_A1",IF(IFERROR(MATCH(CONCATENATE("I",Tabel!$N$4),inst_performance,0),0)&gt;0,0,1)),B753="Grup_A5",B753="Grup_B1"),0,(AD753+AF753)*0.1)</f>
        <v>0</v>
      </c>
      <c r="AQ753" s="337"/>
      <c r="AR753" s="339"/>
      <c r="AS753" s="339"/>
      <c r="AT753" s="339"/>
      <c r="AU753" s="339"/>
      <c r="AV753" s="339"/>
      <c r="AW753" s="339"/>
      <c r="AX753" s="339"/>
      <c r="AY753" s="339"/>
      <c r="AZ753" s="339"/>
      <c r="BA753" s="339"/>
      <c r="BB753" s="339"/>
      <c r="BC753" s="339"/>
      <c r="BD753" s="339"/>
      <c r="BE753" s="339"/>
      <c r="BF753" s="339"/>
      <c r="BG753" s="315">
        <f t="shared" si="273"/>
        <v>0</v>
      </c>
      <c r="BH753" s="346">
        <f t="shared" si="274"/>
        <v>0</v>
      </c>
      <c r="BI753" s="315">
        <f t="shared" si="275"/>
        <v>0</v>
      </c>
      <c r="BJ753" s="341"/>
      <c r="BK753" s="315">
        <f t="shared" si="276"/>
        <v>0</v>
      </c>
      <c r="BL753" s="315">
        <f t="shared" si="277"/>
        <v>0</v>
      </c>
      <c r="BM753" s="340"/>
      <c r="BN753" s="342"/>
      <c r="BO753" s="343"/>
      <c r="BP753" s="340"/>
      <c r="BQ753" s="344"/>
      <c r="BR753" s="315">
        <f t="shared" si="278"/>
        <v>0</v>
      </c>
      <c r="BS753" s="344"/>
      <c r="BT753" s="344"/>
      <c r="BU753" s="344"/>
      <c r="BV753" s="344"/>
      <c r="BW753" s="315">
        <f t="shared" si="279"/>
        <v>0</v>
      </c>
      <c r="BX753" s="322"/>
      <c r="BY753" s="316"/>
    </row>
    <row r="754" spans="1:77" x14ac:dyDescent="0.25">
      <c r="A754" s="326"/>
      <c r="B754" s="307" t="str">
        <f t="shared" si="261"/>
        <v/>
      </c>
      <c r="C754" s="327"/>
      <c r="D754" s="307" t="str">
        <f t="shared" si="262"/>
        <v/>
      </c>
      <c r="E754" s="328"/>
      <c r="F754" s="329"/>
      <c r="G754" s="330" t="s">
        <v>86</v>
      </c>
      <c r="H754" s="308">
        <f t="shared" si="263"/>
        <v>0</v>
      </c>
      <c r="I754" s="323"/>
      <c r="J754" s="323"/>
      <c r="K754" s="309">
        <f t="shared" si="264"/>
        <v>0</v>
      </c>
      <c r="L754" s="328"/>
      <c r="M754" s="328"/>
      <c r="N754" s="328"/>
      <c r="O754" s="328"/>
      <c r="P754" s="331"/>
      <c r="Q754" s="331"/>
      <c r="R754" s="332"/>
      <c r="S754" s="333"/>
      <c r="T754" s="332"/>
      <c r="U754" s="333"/>
      <c r="V754" s="332"/>
      <c r="W754" s="333"/>
      <c r="X754" s="332"/>
      <c r="Y754" s="333"/>
      <c r="Z754" s="309">
        <f t="shared" si="265"/>
        <v>0</v>
      </c>
      <c r="AA754" s="310">
        <f t="shared" si="266"/>
        <v>0</v>
      </c>
      <c r="AB754" s="334"/>
      <c r="AC754" s="311">
        <f t="shared" si="259"/>
        <v>0</v>
      </c>
      <c r="AD754" s="312">
        <f t="shared" si="267"/>
        <v>0</v>
      </c>
      <c r="AE754" s="335"/>
      <c r="AF754" s="312">
        <f t="shared" si="268"/>
        <v>0</v>
      </c>
      <c r="AG754" s="326"/>
      <c r="AH754" s="313">
        <f t="shared" si="269"/>
        <v>0</v>
      </c>
      <c r="AI754" s="336"/>
      <c r="AJ754" s="313">
        <f t="shared" si="270"/>
        <v>0</v>
      </c>
      <c r="AK754" s="326"/>
      <c r="AL754" s="313">
        <f t="shared" si="271"/>
        <v>0</v>
      </c>
      <c r="AM754" s="345"/>
      <c r="AN754" s="313">
        <f t="shared" si="260"/>
        <v>0</v>
      </c>
      <c r="AO754" s="314">
        <f t="shared" si="272"/>
        <v>0</v>
      </c>
      <c r="AP754" s="315">
        <f>IF(OR(AND(B754="GRUP_A1",IF(IFERROR(MATCH(CONCATENATE("I",Tabel!$N$4),inst_performance,0),0)&gt;0,0,1)),B754="Grup_A5",B754="Grup_B1"),0,(AD754+AF754)*0.1)</f>
        <v>0</v>
      </c>
      <c r="AQ754" s="337"/>
      <c r="AR754" s="339"/>
      <c r="AS754" s="339"/>
      <c r="AT754" s="339"/>
      <c r="AU754" s="339"/>
      <c r="AV754" s="339"/>
      <c r="AW754" s="339"/>
      <c r="AX754" s="339"/>
      <c r="AY754" s="339"/>
      <c r="AZ754" s="339"/>
      <c r="BA754" s="339"/>
      <c r="BB754" s="339"/>
      <c r="BC754" s="339"/>
      <c r="BD754" s="339"/>
      <c r="BE754" s="339"/>
      <c r="BF754" s="339"/>
      <c r="BG754" s="315">
        <f t="shared" si="273"/>
        <v>0</v>
      </c>
      <c r="BH754" s="346">
        <f t="shared" si="274"/>
        <v>0</v>
      </c>
      <c r="BI754" s="315">
        <f t="shared" si="275"/>
        <v>0</v>
      </c>
      <c r="BJ754" s="341"/>
      <c r="BK754" s="315">
        <f t="shared" si="276"/>
        <v>0</v>
      </c>
      <c r="BL754" s="315">
        <f t="shared" si="277"/>
        <v>0</v>
      </c>
      <c r="BM754" s="340"/>
      <c r="BN754" s="342"/>
      <c r="BO754" s="343"/>
      <c r="BP754" s="340"/>
      <c r="BQ754" s="344"/>
      <c r="BR754" s="315">
        <f t="shared" si="278"/>
        <v>0</v>
      </c>
      <c r="BS754" s="344"/>
      <c r="BT754" s="344"/>
      <c r="BU754" s="344"/>
      <c r="BV754" s="344"/>
      <c r="BW754" s="315">
        <f t="shared" si="279"/>
        <v>0</v>
      </c>
      <c r="BX754" s="322"/>
      <c r="BY754" s="316"/>
    </row>
    <row r="755" spans="1:77" x14ac:dyDescent="0.25">
      <c r="A755" s="326"/>
      <c r="B755" s="307" t="str">
        <f t="shared" si="261"/>
        <v/>
      </c>
      <c r="C755" s="327"/>
      <c r="D755" s="307" t="str">
        <f t="shared" si="262"/>
        <v/>
      </c>
      <c r="E755" s="328"/>
      <c r="F755" s="329"/>
      <c r="G755" s="330" t="s">
        <v>86</v>
      </c>
      <c r="H755" s="308">
        <f t="shared" si="263"/>
        <v>0</v>
      </c>
      <c r="I755" s="323"/>
      <c r="J755" s="323"/>
      <c r="K755" s="309">
        <f t="shared" si="264"/>
        <v>0</v>
      </c>
      <c r="L755" s="328"/>
      <c r="M755" s="328"/>
      <c r="N755" s="328"/>
      <c r="O755" s="328"/>
      <c r="P755" s="331"/>
      <c r="Q755" s="331"/>
      <c r="R755" s="332"/>
      <c r="S755" s="333"/>
      <c r="T755" s="332"/>
      <c r="U755" s="333"/>
      <c r="V755" s="332"/>
      <c r="W755" s="333"/>
      <c r="X755" s="332"/>
      <c r="Y755" s="333"/>
      <c r="Z755" s="309">
        <f t="shared" si="265"/>
        <v>0</v>
      </c>
      <c r="AA755" s="310">
        <f t="shared" si="266"/>
        <v>0</v>
      </c>
      <c r="AB755" s="334"/>
      <c r="AC755" s="311">
        <f t="shared" si="259"/>
        <v>0</v>
      </c>
      <c r="AD755" s="312">
        <f t="shared" si="267"/>
        <v>0</v>
      </c>
      <c r="AE755" s="335"/>
      <c r="AF755" s="312">
        <f t="shared" si="268"/>
        <v>0</v>
      </c>
      <c r="AG755" s="326"/>
      <c r="AH755" s="313">
        <f t="shared" si="269"/>
        <v>0</v>
      </c>
      <c r="AI755" s="336"/>
      <c r="AJ755" s="313">
        <f t="shared" si="270"/>
        <v>0</v>
      </c>
      <c r="AK755" s="326"/>
      <c r="AL755" s="313">
        <f t="shared" si="271"/>
        <v>0</v>
      </c>
      <c r="AM755" s="345"/>
      <c r="AN755" s="313">
        <f t="shared" si="260"/>
        <v>0</v>
      </c>
      <c r="AO755" s="314">
        <f t="shared" si="272"/>
        <v>0</v>
      </c>
      <c r="AP755" s="315">
        <f>IF(OR(AND(B755="GRUP_A1",IF(IFERROR(MATCH(CONCATENATE("I",Tabel!$N$4),inst_performance,0),0)&gt;0,0,1)),B755="Grup_A5",B755="Grup_B1"),0,(AD755+AF755)*0.1)</f>
        <v>0</v>
      </c>
      <c r="AQ755" s="337"/>
      <c r="AR755" s="339"/>
      <c r="AS755" s="339"/>
      <c r="AT755" s="339"/>
      <c r="AU755" s="339"/>
      <c r="AV755" s="339"/>
      <c r="AW755" s="339"/>
      <c r="AX755" s="339"/>
      <c r="AY755" s="339"/>
      <c r="AZ755" s="339"/>
      <c r="BA755" s="339"/>
      <c r="BB755" s="339"/>
      <c r="BC755" s="339"/>
      <c r="BD755" s="339"/>
      <c r="BE755" s="339"/>
      <c r="BF755" s="339"/>
      <c r="BG755" s="315">
        <f t="shared" si="273"/>
        <v>0</v>
      </c>
      <c r="BH755" s="346">
        <f t="shared" si="274"/>
        <v>0</v>
      </c>
      <c r="BI755" s="315">
        <f t="shared" si="275"/>
        <v>0</v>
      </c>
      <c r="BJ755" s="341"/>
      <c r="BK755" s="315">
        <f t="shared" si="276"/>
        <v>0</v>
      </c>
      <c r="BL755" s="315">
        <f t="shared" si="277"/>
        <v>0</v>
      </c>
      <c r="BM755" s="340"/>
      <c r="BN755" s="342"/>
      <c r="BO755" s="343"/>
      <c r="BP755" s="340"/>
      <c r="BQ755" s="344"/>
      <c r="BR755" s="315">
        <f t="shared" si="278"/>
        <v>0</v>
      </c>
      <c r="BS755" s="344"/>
      <c r="BT755" s="344"/>
      <c r="BU755" s="344"/>
      <c r="BV755" s="344"/>
      <c r="BW755" s="315">
        <f t="shared" si="279"/>
        <v>0</v>
      </c>
      <c r="BX755" s="322"/>
      <c r="BY755" s="316"/>
    </row>
    <row r="756" spans="1:77" x14ac:dyDescent="0.25">
      <c r="A756" s="326"/>
      <c r="B756" s="307" t="str">
        <f t="shared" si="261"/>
        <v/>
      </c>
      <c r="C756" s="327"/>
      <c r="D756" s="307" t="str">
        <f t="shared" si="262"/>
        <v/>
      </c>
      <c r="E756" s="328"/>
      <c r="F756" s="329"/>
      <c r="G756" s="330" t="s">
        <v>86</v>
      </c>
      <c r="H756" s="308">
        <f t="shared" si="263"/>
        <v>0</v>
      </c>
      <c r="I756" s="323"/>
      <c r="J756" s="323"/>
      <c r="K756" s="309">
        <f t="shared" si="264"/>
        <v>0</v>
      </c>
      <c r="L756" s="328"/>
      <c r="M756" s="328"/>
      <c r="N756" s="328"/>
      <c r="O756" s="328"/>
      <c r="P756" s="331"/>
      <c r="Q756" s="331"/>
      <c r="R756" s="332"/>
      <c r="S756" s="333"/>
      <c r="T756" s="332"/>
      <c r="U756" s="333"/>
      <c r="V756" s="332"/>
      <c r="W756" s="333"/>
      <c r="X756" s="332"/>
      <c r="Y756" s="333"/>
      <c r="Z756" s="309">
        <f t="shared" si="265"/>
        <v>0</v>
      </c>
      <c r="AA756" s="310">
        <f t="shared" si="266"/>
        <v>0</v>
      </c>
      <c r="AB756" s="334"/>
      <c r="AC756" s="311">
        <f t="shared" si="259"/>
        <v>0</v>
      </c>
      <c r="AD756" s="312">
        <f t="shared" si="267"/>
        <v>0</v>
      </c>
      <c r="AE756" s="335"/>
      <c r="AF756" s="312">
        <f t="shared" si="268"/>
        <v>0</v>
      </c>
      <c r="AG756" s="326"/>
      <c r="AH756" s="313">
        <f t="shared" si="269"/>
        <v>0</v>
      </c>
      <c r="AI756" s="336"/>
      <c r="AJ756" s="313">
        <f t="shared" si="270"/>
        <v>0</v>
      </c>
      <c r="AK756" s="326"/>
      <c r="AL756" s="313">
        <f t="shared" si="271"/>
        <v>0</v>
      </c>
      <c r="AM756" s="345"/>
      <c r="AN756" s="313">
        <f t="shared" si="260"/>
        <v>0</v>
      </c>
      <c r="AO756" s="314">
        <f t="shared" si="272"/>
        <v>0</v>
      </c>
      <c r="AP756" s="315">
        <f>IF(OR(AND(B756="GRUP_A1",IF(IFERROR(MATCH(CONCATENATE("I",Tabel!$N$4),inst_performance,0),0)&gt;0,0,1)),B756="Grup_A5",B756="Grup_B1"),0,(AD756+AF756)*0.1)</f>
        <v>0</v>
      </c>
      <c r="AQ756" s="337"/>
      <c r="AR756" s="339"/>
      <c r="AS756" s="339"/>
      <c r="AT756" s="339"/>
      <c r="AU756" s="339"/>
      <c r="AV756" s="339"/>
      <c r="AW756" s="339"/>
      <c r="AX756" s="339"/>
      <c r="AY756" s="339"/>
      <c r="AZ756" s="339"/>
      <c r="BA756" s="339"/>
      <c r="BB756" s="339"/>
      <c r="BC756" s="339"/>
      <c r="BD756" s="339"/>
      <c r="BE756" s="339"/>
      <c r="BF756" s="339"/>
      <c r="BG756" s="315">
        <f t="shared" si="273"/>
        <v>0</v>
      </c>
      <c r="BH756" s="346">
        <f t="shared" si="274"/>
        <v>0</v>
      </c>
      <c r="BI756" s="315">
        <f t="shared" si="275"/>
        <v>0</v>
      </c>
      <c r="BJ756" s="341"/>
      <c r="BK756" s="315">
        <f t="shared" si="276"/>
        <v>0</v>
      </c>
      <c r="BL756" s="315">
        <f t="shared" si="277"/>
        <v>0</v>
      </c>
      <c r="BM756" s="340"/>
      <c r="BN756" s="342"/>
      <c r="BO756" s="343"/>
      <c r="BP756" s="340"/>
      <c r="BQ756" s="344"/>
      <c r="BR756" s="315">
        <f t="shared" si="278"/>
        <v>0</v>
      </c>
      <c r="BS756" s="344"/>
      <c r="BT756" s="344"/>
      <c r="BU756" s="344"/>
      <c r="BV756" s="344"/>
      <c r="BW756" s="315">
        <f t="shared" si="279"/>
        <v>0</v>
      </c>
      <c r="BX756" s="322"/>
      <c r="BY756" s="316"/>
    </row>
    <row r="757" spans="1:77" x14ac:dyDescent="0.25">
      <c r="A757" s="326"/>
      <c r="B757" s="307" t="str">
        <f t="shared" si="261"/>
        <v/>
      </c>
      <c r="C757" s="327"/>
      <c r="D757" s="307" t="str">
        <f t="shared" si="262"/>
        <v/>
      </c>
      <c r="E757" s="328"/>
      <c r="F757" s="329"/>
      <c r="G757" s="330" t="s">
        <v>86</v>
      </c>
      <c r="H757" s="308">
        <f t="shared" si="263"/>
        <v>0</v>
      </c>
      <c r="I757" s="323"/>
      <c r="J757" s="323"/>
      <c r="K757" s="309">
        <f t="shared" si="264"/>
        <v>0</v>
      </c>
      <c r="L757" s="328"/>
      <c r="M757" s="328"/>
      <c r="N757" s="328"/>
      <c r="O757" s="328"/>
      <c r="P757" s="331"/>
      <c r="Q757" s="331"/>
      <c r="R757" s="332"/>
      <c r="S757" s="333"/>
      <c r="T757" s="332"/>
      <c r="U757" s="333"/>
      <c r="V757" s="332"/>
      <c r="W757" s="333"/>
      <c r="X757" s="332"/>
      <c r="Y757" s="333"/>
      <c r="Z757" s="309">
        <f t="shared" si="265"/>
        <v>0</v>
      </c>
      <c r="AA757" s="310">
        <f t="shared" si="266"/>
        <v>0</v>
      </c>
      <c r="AB757" s="334"/>
      <c r="AC757" s="311">
        <f t="shared" si="259"/>
        <v>0</v>
      </c>
      <c r="AD757" s="312">
        <f t="shared" si="267"/>
        <v>0</v>
      </c>
      <c r="AE757" s="335"/>
      <c r="AF757" s="312">
        <f t="shared" si="268"/>
        <v>0</v>
      </c>
      <c r="AG757" s="326"/>
      <c r="AH757" s="313">
        <f t="shared" si="269"/>
        <v>0</v>
      </c>
      <c r="AI757" s="336"/>
      <c r="AJ757" s="313">
        <f t="shared" si="270"/>
        <v>0</v>
      </c>
      <c r="AK757" s="326"/>
      <c r="AL757" s="313">
        <f t="shared" si="271"/>
        <v>0</v>
      </c>
      <c r="AM757" s="345"/>
      <c r="AN757" s="313">
        <f t="shared" si="260"/>
        <v>0</v>
      </c>
      <c r="AO757" s="314">
        <f t="shared" si="272"/>
        <v>0</v>
      </c>
      <c r="AP757" s="315">
        <f>IF(OR(AND(B757="GRUP_A1",IF(IFERROR(MATCH(CONCATENATE("I",Tabel!$N$4),inst_performance,0),0)&gt;0,0,1)),B757="Grup_A5",B757="Grup_B1"),0,(AD757+AF757)*0.1)</f>
        <v>0</v>
      </c>
      <c r="AQ757" s="337"/>
      <c r="AR757" s="339"/>
      <c r="AS757" s="339"/>
      <c r="AT757" s="339"/>
      <c r="AU757" s="339"/>
      <c r="AV757" s="339"/>
      <c r="AW757" s="339"/>
      <c r="AX757" s="339"/>
      <c r="AY757" s="339"/>
      <c r="AZ757" s="339"/>
      <c r="BA757" s="339"/>
      <c r="BB757" s="339"/>
      <c r="BC757" s="339"/>
      <c r="BD757" s="339"/>
      <c r="BE757" s="339"/>
      <c r="BF757" s="339"/>
      <c r="BG757" s="315">
        <f t="shared" si="273"/>
        <v>0</v>
      </c>
      <c r="BH757" s="346">
        <f t="shared" si="274"/>
        <v>0</v>
      </c>
      <c r="BI757" s="315">
        <f t="shared" si="275"/>
        <v>0</v>
      </c>
      <c r="BJ757" s="341"/>
      <c r="BK757" s="315">
        <f t="shared" si="276"/>
        <v>0</v>
      </c>
      <c r="BL757" s="315">
        <f t="shared" si="277"/>
        <v>0</v>
      </c>
      <c r="BM757" s="340"/>
      <c r="BN757" s="342"/>
      <c r="BO757" s="343"/>
      <c r="BP757" s="340"/>
      <c r="BQ757" s="344"/>
      <c r="BR757" s="315">
        <f t="shared" si="278"/>
        <v>0</v>
      </c>
      <c r="BS757" s="344"/>
      <c r="BT757" s="344"/>
      <c r="BU757" s="344"/>
      <c r="BV757" s="344"/>
      <c r="BW757" s="315">
        <f t="shared" si="279"/>
        <v>0</v>
      </c>
      <c r="BX757" s="322"/>
      <c r="BY757" s="316"/>
    </row>
    <row r="758" spans="1:77" x14ac:dyDescent="0.25">
      <c r="A758" s="326"/>
      <c r="B758" s="307" t="str">
        <f t="shared" si="261"/>
        <v/>
      </c>
      <c r="C758" s="327"/>
      <c r="D758" s="307" t="str">
        <f t="shared" si="262"/>
        <v/>
      </c>
      <c r="E758" s="328"/>
      <c r="F758" s="329"/>
      <c r="G758" s="330" t="s">
        <v>86</v>
      </c>
      <c r="H758" s="308">
        <f t="shared" si="263"/>
        <v>0</v>
      </c>
      <c r="I758" s="323"/>
      <c r="J758" s="323"/>
      <c r="K758" s="309">
        <f t="shared" si="264"/>
        <v>0</v>
      </c>
      <c r="L758" s="328"/>
      <c r="M758" s="328"/>
      <c r="N758" s="328"/>
      <c r="O758" s="328"/>
      <c r="P758" s="331"/>
      <c r="Q758" s="331"/>
      <c r="R758" s="332"/>
      <c r="S758" s="333"/>
      <c r="T758" s="332"/>
      <c r="U758" s="333"/>
      <c r="V758" s="332"/>
      <c r="W758" s="333"/>
      <c r="X758" s="332"/>
      <c r="Y758" s="333"/>
      <c r="Z758" s="309">
        <f t="shared" si="265"/>
        <v>0</v>
      </c>
      <c r="AA758" s="310">
        <f t="shared" si="266"/>
        <v>0</v>
      </c>
      <c r="AB758" s="334"/>
      <c r="AC758" s="311">
        <f t="shared" si="259"/>
        <v>0</v>
      </c>
      <c r="AD758" s="312">
        <f t="shared" si="267"/>
        <v>0</v>
      </c>
      <c r="AE758" s="335"/>
      <c r="AF758" s="312">
        <f t="shared" si="268"/>
        <v>0</v>
      </c>
      <c r="AG758" s="326"/>
      <c r="AH758" s="313">
        <f t="shared" si="269"/>
        <v>0</v>
      </c>
      <c r="AI758" s="336"/>
      <c r="AJ758" s="313">
        <f t="shared" si="270"/>
        <v>0</v>
      </c>
      <c r="AK758" s="326"/>
      <c r="AL758" s="313">
        <f t="shared" si="271"/>
        <v>0</v>
      </c>
      <c r="AM758" s="345"/>
      <c r="AN758" s="313">
        <f t="shared" si="260"/>
        <v>0</v>
      </c>
      <c r="AO758" s="314">
        <f t="shared" si="272"/>
        <v>0</v>
      </c>
      <c r="AP758" s="315">
        <f>IF(OR(AND(B758="GRUP_A1",IF(IFERROR(MATCH(CONCATENATE("I",Tabel!$N$4),inst_performance,0),0)&gt;0,0,1)),B758="Grup_A5",B758="Grup_B1"),0,(AD758+AF758)*0.1)</f>
        <v>0</v>
      </c>
      <c r="AQ758" s="337"/>
      <c r="AR758" s="339"/>
      <c r="AS758" s="339"/>
      <c r="AT758" s="339"/>
      <c r="AU758" s="339"/>
      <c r="AV758" s="339"/>
      <c r="AW758" s="339"/>
      <c r="AX758" s="339"/>
      <c r="AY758" s="339"/>
      <c r="AZ758" s="339"/>
      <c r="BA758" s="339"/>
      <c r="BB758" s="339"/>
      <c r="BC758" s="339"/>
      <c r="BD758" s="339"/>
      <c r="BE758" s="339"/>
      <c r="BF758" s="339"/>
      <c r="BG758" s="315">
        <f t="shared" si="273"/>
        <v>0</v>
      </c>
      <c r="BH758" s="346">
        <f t="shared" si="274"/>
        <v>0</v>
      </c>
      <c r="BI758" s="315">
        <f t="shared" si="275"/>
        <v>0</v>
      </c>
      <c r="BJ758" s="341"/>
      <c r="BK758" s="315">
        <f t="shared" si="276"/>
        <v>0</v>
      </c>
      <c r="BL758" s="315">
        <f t="shared" si="277"/>
        <v>0</v>
      </c>
      <c r="BM758" s="340"/>
      <c r="BN758" s="342"/>
      <c r="BO758" s="343"/>
      <c r="BP758" s="340"/>
      <c r="BQ758" s="344"/>
      <c r="BR758" s="315">
        <f t="shared" si="278"/>
        <v>0</v>
      </c>
      <c r="BS758" s="344"/>
      <c r="BT758" s="344"/>
      <c r="BU758" s="344"/>
      <c r="BV758" s="344"/>
      <c r="BW758" s="315">
        <f t="shared" si="279"/>
        <v>0</v>
      </c>
      <c r="BX758" s="322"/>
      <c r="BY758" s="316"/>
    </row>
    <row r="759" spans="1:77" x14ac:dyDescent="0.25">
      <c r="A759" s="326"/>
      <c r="B759" s="307" t="str">
        <f t="shared" si="261"/>
        <v/>
      </c>
      <c r="C759" s="327"/>
      <c r="D759" s="307" t="str">
        <f t="shared" si="262"/>
        <v/>
      </c>
      <c r="E759" s="328"/>
      <c r="F759" s="329"/>
      <c r="G759" s="330" t="s">
        <v>86</v>
      </c>
      <c r="H759" s="308">
        <f t="shared" si="263"/>
        <v>0</v>
      </c>
      <c r="I759" s="323"/>
      <c r="J759" s="323"/>
      <c r="K759" s="309">
        <f t="shared" si="264"/>
        <v>0</v>
      </c>
      <c r="L759" s="328"/>
      <c r="M759" s="328"/>
      <c r="N759" s="328"/>
      <c r="O759" s="328"/>
      <c r="P759" s="331"/>
      <c r="Q759" s="331"/>
      <c r="R759" s="332"/>
      <c r="S759" s="333"/>
      <c r="T759" s="332"/>
      <c r="U759" s="333"/>
      <c r="V759" s="332"/>
      <c r="W759" s="333"/>
      <c r="X759" s="332"/>
      <c r="Y759" s="333"/>
      <c r="Z759" s="309">
        <f t="shared" si="265"/>
        <v>0</v>
      </c>
      <c r="AA759" s="310">
        <f t="shared" si="266"/>
        <v>0</v>
      </c>
      <c r="AB759" s="334"/>
      <c r="AC759" s="311">
        <f t="shared" si="259"/>
        <v>0</v>
      </c>
      <c r="AD759" s="312">
        <f t="shared" si="267"/>
        <v>0</v>
      </c>
      <c r="AE759" s="335"/>
      <c r="AF759" s="312">
        <f t="shared" si="268"/>
        <v>0</v>
      </c>
      <c r="AG759" s="326"/>
      <c r="AH759" s="313">
        <f t="shared" si="269"/>
        <v>0</v>
      </c>
      <c r="AI759" s="336"/>
      <c r="AJ759" s="313">
        <f t="shared" si="270"/>
        <v>0</v>
      </c>
      <c r="AK759" s="326"/>
      <c r="AL759" s="313">
        <f t="shared" si="271"/>
        <v>0</v>
      </c>
      <c r="AM759" s="345"/>
      <c r="AN759" s="313">
        <f t="shared" si="260"/>
        <v>0</v>
      </c>
      <c r="AO759" s="314">
        <f t="shared" si="272"/>
        <v>0</v>
      </c>
      <c r="AP759" s="315">
        <f>IF(OR(AND(B759="GRUP_A1",IF(IFERROR(MATCH(CONCATENATE("I",Tabel!$N$4),inst_performance,0),0)&gt;0,0,1)),B759="Grup_A5",B759="Grup_B1"),0,(AD759+AF759)*0.1)</f>
        <v>0</v>
      </c>
      <c r="AQ759" s="337"/>
      <c r="AR759" s="339"/>
      <c r="AS759" s="339"/>
      <c r="AT759" s="339"/>
      <c r="AU759" s="339"/>
      <c r="AV759" s="339"/>
      <c r="AW759" s="339"/>
      <c r="AX759" s="339"/>
      <c r="AY759" s="339"/>
      <c r="AZ759" s="339"/>
      <c r="BA759" s="339"/>
      <c r="BB759" s="339"/>
      <c r="BC759" s="339"/>
      <c r="BD759" s="339"/>
      <c r="BE759" s="339"/>
      <c r="BF759" s="339"/>
      <c r="BG759" s="315">
        <f t="shared" si="273"/>
        <v>0</v>
      </c>
      <c r="BH759" s="346">
        <f t="shared" si="274"/>
        <v>0</v>
      </c>
      <c r="BI759" s="315">
        <f t="shared" si="275"/>
        <v>0</v>
      </c>
      <c r="BJ759" s="341"/>
      <c r="BK759" s="315">
        <f t="shared" si="276"/>
        <v>0</v>
      </c>
      <c r="BL759" s="315">
        <f t="shared" si="277"/>
        <v>0</v>
      </c>
      <c r="BM759" s="340"/>
      <c r="BN759" s="342"/>
      <c r="BO759" s="343"/>
      <c r="BP759" s="340"/>
      <c r="BQ759" s="344"/>
      <c r="BR759" s="315">
        <f t="shared" si="278"/>
        <v>0</v>
      </c>
      <c r="BS759" s="344"/>
      <c r="BT759" s="344"/>
      <c r="BU759" s="344"/>
      <c r="BV759" s="344"/>
      <c r="BW759" s="315">
        <f t="shared" si="279"/>
        <v>0</v>
      </c>
      <c r="BX759" s="322"/>
      <c r="BY759" s="316"/>
    </row>
    <row r="760" spans="1:77" x14ac:dyDescent="0.25">
      <c r="A760" s="326"/>
      <c r="B760" s="307" t="str">
        <f t="shared" si="261"/>
        <v/>
      </c>
      <c r="C760" s="327"/>
      <c r="D760" s="307" t="str">
        <f t="shared" si="262"/>
        <v/>
      </c>
      <c r="E760" s="328"/>
      <c r="F760" s="329"/>
      <c r="G760" s="330" t="s">
        <v>86</v>
      </c>
      <c r="H760" s="308">
        <f t="shared" si="263"/>
        <v>0</v>
      </c>
      <c r="I760" s="323"/>
      <c r="J760" s="323"/>
      <c r="K760" s="309">
        <f t="shared" si="264"/>
        <v>0</v>
      </c>
      <c r="L760" s="328"/>
      <c r="M760" s="328"/>
      <c r="N760" s="328"/>
      <c r="O760" s="328"/>
      <c r="P760" s="331"/>
      <c r="Q760" s="331"/>
      <c r="R760" s="332"/>
      <c r="S760" s="333"/>
      <c r="T760" s="332"/>
      <c r="U760" s="333"/>
      <c r="V760" s="332"/>
      <c r="W760" s="333"/>
      <c r="X760" s="332"/>
      <c r="Y760" s="333"/>
      <c r="Z760" s="309">
        <f t="shared" si="265"/>
        <v>0</v>
      </c>
      <c r="AA760" s="310">
        <f t="shared" si="266"/>
        <v>0</v>
      </c>
      <c r="AB760" s="334"/>
      <c r="AC760" s="311">
        <f t="shared" si="259"/>
        <v>0</v>
      </c>
      <c r="AD760" s="312">
        <f t="shared" si="267"/>
        <v>0</v>
      </c>
      <c r="AE760" s="335"/>
      <c r="AF760" s="312">
        <f t="shared" si="268"/>
        <v>0</v>
      </c>
      <c r="AG760" s="326"/>
      <c r="AH760" s="313">
        <f t="shared" si="269"/>
        <v>0</v>
      </c>
      <c r="AI760" s="336"/>
      <c r="AJ760" s="313">
        <f t="shared" si="270"/>
        <v>0</v>
      </c>
      <c r="AK760" s="326"/>
      <c r="AL760" s="313">
        <f t="shared" si="271"/>
        <v>0</v>
      </c>
      <c r="AM760" s="345"/>
      <c r="AN760" s="313">
        <f t="shared" si="260"/>
        <v>0</v>
      </c>
      <c r="AO760" s="314">
        <f t="shared" si="272"/>
        <v>0</v>
      </c>
      <c r="AP760" s="315">
        <f>IF(OR(AND(B760="GRUP_A1",IF(IFERROR(MATCH(CONCATENATE("I",Tabel!$N$4),inst_performance,0),0)&gt;0,0,1)),B760="Grup_A5",B760="Grup_B1"),0,(AD760+AF760)*0.1)</f>
        <v>0</v>
      </c>
      <c r="AQ760" s="337"/>
      <c r="AR760" s="339"/>
      <c r="AS760" s="339"/>
      <c r="AT760" s="339"/>
      <c r="AU760" s="339"/>
      <c r="AV760" s="339"/>
      <c r="AW760" s="339"/>
      <c r="AX760" s="339"/>
      <c r="AY760" s="339"/>
      <c r="AZ760" s="339"/>
      <c r="BA760" s="339"/>
      <c r="BB760" s="339"/>
      <c r="BC760" s="339"/>
      <c r="BD760" s="339"/>
      <c r="BE760" s="339"/>
      <c r="BF760" s="339"/>
      <c r="BG760" s="315">
        <f t="shared" si="273"/>
        <v>0</v>
      </c>
      <c r="BH760" s="346">
        <f t="shared" si="274"/>
        <v>0</v>
      </c>
      <c r="BI760" s="315">
        <f t="shared" si="275"/>
        <v>0</v>
      </c>
      <c r="BJ760" s="341"/>
      <c r="BK760" s="315">
        <f t="shared" si="276"/>
        <v>0</v>
      </c>
      <c r="BL760" s="315">
        <f t="shared" si="277"/>
        <v>0</v>
      </c>
      <c r="BM760" s="340"/>
      <c r="BN760" s="342"/>
      <c r="BO760" s="343"/>
      <c r="BP760" s="340"/>
      <c r="BQ760" s="344"/>
      <c r="BR760" s="315">
        <f t="shared" si="278"/>
        <v>0</v>
      </c>
      <c r="BS760" s="344"/>
      <c r="BT760" s="344"/>
      <c r="BU760" s="344"/>
      <c r="BV760" s="344"/>
      <c r="BW760" s="315">
        <f t="shared" si="279"/>
        <v>0</v>
      </c>
      <c r="BX760" s="322"/>
      <c r="BY760" s="316"/>
    </row>
    <row r="761" spans="1:77" x14ac:dyDescent="0.25">
      <c r="A761" s="326"/>
      <c r="B761" s="307" t="str">
        <f t="shared" si="261"/>
        <v/>
      </c>
      <c r="C761" s="327"/>
      <c r="D761" s="307" t="str">
        <f t="shared" si="262"/>
        <v/>
      </c>
      <c r="E761" s="328"/>
      <c r="F761" s="329"/>
      <c r="G761" s="330" t="s">
        <v>86</v>
      </c>
      <c r="H761" s="308">
        <f t="shared" si="263"/>
        <v>0</v>
      </c>
      <c r="I761" s="323"/>
      <c r="J761" s="323"/>
      <c r="K761" s="309">
        <f t="shared" si="264"/>
        <v>0</v>
      </c>
      <c r="L761" s="328"/>
      <c r="M761" s="328"/>
      <c r="N761" s="328"/>
      <c r="O761" s="328"/>
      <c r="P761" s="331"/>
      <c r="Q761" s="331"/>
      <c r="R761" s="332"/>
      <c r="S761" s="333"/>
      <c r="T761" s="332"/>
      <c r="U761" s="333"/>
      <c r="V761" s="332"/>
      <c r="W761" s="333"/>
      <c r="X761" s="332"/>
      <c r="Y761" s="333"/>
      <c r="Z761" s="309">
        <f t="shared" si="265"/>
        <v>0</v>
      </c>
      <c r="AA761" s="310">
        <f t="shared" si="266"/>
        <v>0</v>
      </c>
      <c r="AB761" s="334"/>
      <c r="AC761" s="311">
        <f t="shared" si="259"/>
        <v>0</v>
      </c>
      <c r="AD761" s="312">
        <f t="shared" si="267"/>
        <v>0</v>
      </c>
      <c r="AE761" s="335"/>
      <c r="AF761" s="312">
        <f t="shared" si="268"/>
        <v>0</v>
      </c>
      <c r="AG761" s="326"/>
      <c r="AH761" s="313">
        <f t="shared" si="269"/>
        <v>0</v>
      </c>
      <c r="AI761" s="336"/>
      <c r="AJ761" s="313">
        <f t="shared" si="270"/>
        <v>0</v>
      </c>
      <c r="AK761" s="326"/>
      <c r="AL761" s="313">
        <f t="shared" si="271"/>
        <v>0</v>
      </c>
      <c r="AM761" s="345"/>
      <c r="AN761" s="313">
        <f t="shared" si="260"/>
        <v>0</v>
      </c>
      <c r="AO761" s="314">
        <f t="shared" si="272"/>
        <v>0</v>
      </c>
      <c r="AP761" s="315">
        <f>IF(OR(AND(B761="GRUP_A1",IF(IFERROR(MATCH(CONCATENATE("I",Tabel!$N$4),inst_performance,0),0)&gt;0,0,1)),B761="Grup_A5",B761="Grup_B1"),0,(AD761+AF761)*0.1)</f>
        <v>0</v>
      </c>
      <c r="AQ761" s="337"/>
      <c r="AR761" s="339"/>
      <c r="AS761" s="339"/>
      <c r="AT761" s="339"/>
      <c r="AU761" s="339"/>
      <c r="AV761" s="339"/>
      <c r="AW761" s="339"/>
      <c r="AX761" s="339"/>
      <c r="AY761" s="339"/>
      <c r="AZ761" s="339"/>
      <c r="BA761" s="339"/>
      <c r="BB761" s="339"/>
      <c r="BC761" s="339"/>
      <c r="BD761" s="339"/>
      <c r="BE761" s="339"/>
      <c r="BF761" s="339"/>
      <c r="BG761" s="315">
        <f t="shared" si="273"/>
        <v>0</v>
      </c>
      <c r="BH761" s="346">
        <f t="shared" si="274"/>
        <v>0</v>
      </c>
      <c r="BI761" s="315">
        <f t="shared" si="275"/>
        <v>0</v>
      </c>
      <c r="BJ761" s="341"/>
      <c r="BK761" s="315">
        <f t="shared" si="276"/>
        <v>0</v>
      </c>
      <c r="BL761" s="315">
        <f t="shared" si="277"/>
        <v>0</v>
      </c>
      <c r="BM761" s="340"/>
      <c r="BN761" s="342"/>
      <c r="BO761" s="343"/>
      <c r="BP761" s="340"/>
      <c r="BQ761" s="344"/>
      <c r="BR761" s="315">
        <f t="shared" si="278"/>
        <v>0</v>
      </c>
      <c r="BS761" s="344"/>
      <c r="BT761" s="344"/>
      <c r="BU761" s="344"/>
      <c r="BV761" s="344"/>
      <c r="BW761" s="315">
        <f t="shared" si="279"/>
        <v>0</v>
      </c>
      <c r="BX761" s="322"/>
      <c r="BY761" s="316"/>
    </row>
    <row r="762" spans="1:77" x14ac:dyDescent="0.25">
      <c r="A762" s="326"/>
      <c r="B762" s="307" t="str">
        <f t="shared" si="261"/>
        <v/>
      </c>
      <c r="C762" s="327"/>
      <c r="D762" s="307" t="str">
        <f t="shared" si="262"/>
        <v/>
      </c>
      <c r="E762" s="328"/>
      <c r="F762" s="329"/>
      <c r="G762" s="330" t="s">
        <v>86</v>
      </c>
      <c r="H762" s="308">
        <f t="shared" si="263"/>
        <v>0</v>
      </c>
      <c r="I762" s="323"/>
      <c r="J762" s="323"/>
      <c r="K762" s="309">
        <f t="shared" si="264"/>
        <v>0</v>
      </c>
      <c r="L762" s="328"/>
      <c r="M762" s="328"/>
      <c r="N762" s="328"/>
      <c r="O762" s="328"/>
      <c r="P762" s="331"/>
      <c r="Q762" s="331"/>
      <c r="R762" s="332"/>
      <c r="S762" s="333"/>
      <c r="T762" s="332"/>
      <c r="U762" s="333"/>
      <c r="V762" s="332"/>
      <c r="W762" s="333"/>
      <c r="X762" s="332"/>
      <c r="Y762" s="333"/>
      <c r="Z762" s="309">
        <f t="shared" si="265"/>
        <v>0</v>
      </c>
      <c r="AA762" s="310">
        <f t="shared" si="266"/>
        <v>0</v>
      </c>
      <c r="AB762" s="334"/>
      <c r="AC762" s="311">
        <f t="shared" si="259"/>
        <v>0</v>
      </c>
      <c r="AD762" s="312">
        <f t="shared" si="267"/>
        <v>0</v>
      </c>
      <c r="AE762" s="335"/>
      <c r="AF762" s="312">
        <f t="shared" si="268"/>
        <v>0</v>
      </c>
      <c r="AG762" s="326"/>
      <c r="AH762" s="313">
        <f t="shared" si="269"/>
        <v>0</v>
      </c>
      <c r="AI762" s="336"/>
      <c r="AJ762" s="313">
        <f t="shared" si="270"/>
        <v>0</v>
      </c>
      <c r="AK762" s="326"/>
      <c r="AL762" s="313">
        <f t="shared" si="271"/>
        <v>0</v>
      </c>
      <c r="AM762" s="345"/>
      <c r="AN762" s="313">
        <f t="shared" si="260"/>
        <v>0</v>
      </c>
      <c r="AO762" s="314">
        <f t="shared" si="272"/>
        <v>0</v>
      </c>
      <c r="AP762" s="315">
        <f>IF(OR(AND(B762="GRUP_A1",IF(IFERROR(MATCH(CONCATENATE("I",Tabel!$N$4),inst_performance,0),0)&gt;0,0,1)),B762="Grup_A5",B762="Grup_B1"),0,(AD762+AF762)*0.1)</f>
        <v>0</v>
      </c>
      <c r="AQ762" s="337"/>
      <c r="AR762" s="339"/>
      <c r="AS762" s="339"/>
      <c r="AT762" s="339"/>
      <c r="AU762" s="339"/>
      <c r="AV762" s="339"/>
      <c r="AW762" s="339"/>
      <c r="AX762" s="339"/>
      <c r="AY762" s="339"/>
      <c r="AZ762" s="339"/>
      <c r="BA762" s="339"/>
      <c r="BB762" s="339"/>
      <c r="BC762" s="339"/>
      <c r="BD762" s="339"/>
      <c r="BE762" s="339"/>
      <c r="BF762" s="339"/>
      <c r="BG762" s="315">
        <f t="shared" si="273"/>
        <v>0</v>
      </c>
      <c r="BH762" s="346">
        <f t="shared" si="274"/>
        <v>0</v>
      </c>
      <c r="BI762" s="315">
        <f t="shared" si="275"/>
        <v>0</v>
      </c>
      <c r="BJ762" s="341"/>
      <c r="BK762" s="315">
        <f t="shared" si="276"/>
        <v>0</v>
      </c>
      <c r="BL762" s="315">
        <f t="shared" si="277"/>
        <v>0</v>
      </c>
      <c r="BM762" s="340"/>
      <c r="BN762" s="342"/>
      <c r="BO762" s="343"/>
      <c r="BP762" s="340"/>
      <c r="BQ762" s="344"/>
      <c r="BR762" s="315">
        <f t="shared" si="278"/>
        <v>0</v>
      </c>
      <c r="BS762" s="344"/>
      <c r="BT762" s="344"/>
      <c r="BU762" s="344"/>
      <c r="BV762" s="344"/>
      <c r="BW762" s="315">
        <f t="shared" si="279"/>
        <v>0</v>
      </c>
      <c r="BX762" s="322"/>
      <c r="BY762" s="316"/>
    </row>
    <row r="763" spans="1:77" x14ac:dyDescent="0.25">
      <c r="A763" s="326"/>
      <c r="B763" s="307" t="str">
        <f t="shared" si="261"/>
        <v/>
      </c>
      <c r="C763" s="327"/>
      <c r="D763" s="307" t="str">
        <f t="shared" si="262"/>
        <v/>
      </c>
      <c r="E763" s="328"/>
      <c r="F763" s="329"/>
      <c r="G763" s="330" t="s">
        <v>86</v>
      </c>
      <c r="H763" s="308">
        <f t="shared" si="263"/>
        <v>0</v>
      </c>
      <c r="I763" s="323"/>
      <c r="J763" s="323"/>
      <c r="K763" s="309">
        <f t="shared" si="264"/>
        <v>0</v>
      </c>
      <c r="L763" s="328"/>
      <c r="M763" s="328"/>
      <c r="N763" s="328"/>
      <c r="O763" s="328"/>
      <c r="P763" s="331"/>
      <c r="Q763" s="331"/>
      <c r="R763" s="332"/>
      <c r="S763" s="333"/>
      <c r="T763" s="332"/>
      <c r="U763" s="333"/>
      <c r="V763" s="332"/>
      <c r="W763" s="333"/>
      <c r="X763" s="332"/>
      <c r="Y763" s="333"/>
      <c r="Z763" s="309">
        <f t="shared" si="265"/>
        <v>0</v>
      </c>
      <c r="AA763" s="310">
        <f t="shared" si="266"/>
        <v>0</v>
      </c>
      <c r="AB763" s="334"/>
      <c r="AC763" s="311">
        <f t="shared" si="259"/>
        <v>0</v>
      </c>
      <c r="AD763" s="312">
        <f t="shared" si="267"/>
        <v>0</v>
      </c>
      <c r="AE763" s="335"/>
      <c r="AF763" s="312">
        <f t="shared" si="268"/>
        <v>0</v>
      </c>
      <c r="AG763" s="326"/>
      <c r="AH763" s="313">
        <f t="shared" si="269"/>
        <v>0</v>
      </c>
      <c r="AI763" s="336"/>
      <c r="AJ763" s="313">
        <f t="shared" si="270"/>
        <v>0</v>
      </c>
      <c r="AK763" s="326"/>
      <c r="AL763" s="313">
        <f t="shared" si="271"/>
        <v>0</v>
      </c>
      <c r="AM763" s="345"/>
      <c r="AN763" s="313">
        <f t="shared" si="260"/>
        <v>0</v>
      </c>
      <c r="AO763" s="314">
        <f t="shared" si="272"/>
        <v>0</v>
      </c>
      <c r="AP763" s="315">
        <f>IF(OR(AND(B763="GRUP_A1",IF(IFERROR(MATCH(CONCATENATE("I",Tabel!$N$4),inst_performance,0),0)&gt;0,0,1)),B763="Grup_A5",B763="Grup_B1"),0,(AD763+AF763)*0.1)</f>
        <v>0</v>
      </c>
      <c r="AQ763" s="337"/>
      <c r="AR763" s="339"/>
      <c r="AS763" s="339"/>
      <c r="AT763" s="339"/>
      <c r="AU763" s="339"/>
      <c r="AV763" s="339"/>
      <c r="AW763" s="339"/>
      <c r="AX763" s="339"/>
      <c r="AY763" s="339"/>
      <c r="AZ763" s="339"/>
      <c r="BA763" s="339"/>
      <c r="BB763" s="339"/>
      <c r="BC763" s="339"/>
      <c r="BD763" s="339"/>
      <c r="BE763" s="339"/>
      <c r="BF763" s="339"/>
      <c r="BG763" s="315">
        <f t="shared" si="273"/>
        <v>0</v>
      </c>
      <c r="BH763" s="346">
        <f t="shared" si="274"/>
        <v>0</v>
      </c>
      <c r="BI763" s="315">
        <f t="shared" si="275"/>
        <v>0</v>
      </c>
      <c r="BJ763" s="341"/>
      <c r="BK763" s="315">
        <f t="shared" si="276"/>
        <v>0</v>
      </c>
      <c r="BL763" s="315">
        <f t="shared" si="277"/>
        <v>0</v>
      </c>
      <c r="BM763" s="340"/>
      <c r="BN763" s="342"/>
      <c r="BO763" s="343"/>
      <c r="BP763" s="340"/>
      <c r="BQ763" s="344"/>
      <c r="BR763" s="315">
        <f t="shared" si="278"/>
        <v>0</v>
      </c>
      <c r="BS763" s="344"/>
      <c r="BT763" s="344"/>
      <c r="BU763" s="344"/>
      <c r="BV763" s="344"/>
      <c r="BW763" s="315">
        <f t="shared" si="279"/>
        <v>0</v>
      </c>
      <c r="BX763" s="322"/>
      <c r="BY763" s="316"/>
    </row>
    <row r="764" spans="1:77" x14ac:dyDescent="0.25">
      <c r="A764" s="326"/>
      <c r="B764" s="307" t="str">
        <f t="shared" si="261"/>
        <v/>
      </c>
      <c r="C764" s="327"/>
      <c r="D764" s="307" t="str">
        <f t="shared" si="262"/>
        <v/>
      </c>
      <c r="E764" s="328"/>
      <c r="F764" s="329"/>
      <c r="G764" s="330" t="s">
        <v>86</v>
      </c>
      <c r="H764" s="308">
        <f t="shared" si="263"/>
        <v>0</v>
      </c>
      <c r="I764" s="323"/>
      <c r="J764" s="323"/>
      <c r="K764" s="309">
        <f t="shared" si="264"/>
        <v>0</v>
      </c>
      <c r="L764" s="328"/>
      <c r="M764" s="328"/>
      <c r="N764" s="328"/>
      <c r="O764" s="328"/>
      <c r="P764" s="331"/>
      <c r="Q764" s="331"/>
      <c r="R764" s="332"/>
      <c r="S764" s="333"/>
      <c r="T764" s="332"/>
      <c r="U764" s="333"/>
      <c r="V764" s="332"/>
      <c r="W764" s="333"/>
      <c r="X764" s="332"/>
      <c r="Y764" s="333"/>
      <c r="Z764" s="309">
        <f t="shared" si="265"/>
        <v>0</v>
      </c>
      <c r="AA764" s="310">
        <f t="shared" si="266"/>
        <v>0</v>
      </c>
      <c r="AB764" s="334"/>
      <c r="AC764" s="311">
        <f t="shared" si="259"/>
        <v>0</v>
      </c>
      <c r="AD764" s="312">
        <f t="shared" si="267"/>
        <v>0</v>
      </c>
      <c r="AE764" s="335"/>
      <c r="AF764" s="312">
        <f t="shared" si="268"/>
        <v>0</v>
      </c>
      <c r="AG764" s="326"/>
      <c r="AH764" s="313">
        <f t="shared" si="269"/>
        <v>0</v>
      </c>
      <c r="AI764" s="336"/>
      <c r="AJ764" s="313">
        <f t="shared" si="270"/>
        <v>0</v>
      </c>
      <c r="AK764" s="326"/>
      <c r="AL764" s="313">
        <f t="shared" si="271"/>
        <v>0</v>
      </c>
      <c r="AM764" s="345"/>
      <c r="AN764" s="313">
        <f t="shared" si="260"/>
        <v>0</v>
      </c>
      <c r="AO764" s="314">
        <f t="shared" si="272"/>
        <v>0</v>
      </c>
      <c r="AP764" s="315">
        <f>IF(OR(AND(B764="GRUP_A1",IF(IFERROR(MATCH(CONCATENATE("I",Tabel!$N$4),inst_performance,0),0)&gt;0,0,1)),B764="Grup_A5",B764="Grup_B1"),0,(AD764+AF764)*0.1)</f>
        <v>0</v>
      </c>
      <c r="AQ764" s="337"/>
      <c r="AR764" s="339"/>
      <c r="AS764" s="339"/>
      <c r="AT764" s="339"/>
      <c r="AU764" s="339"/>
      <c r="AV764" s="339"/>
      <c r="AW764" s="339"/>
      <c r="AX764" s="339"/>
      <c r="AY764" s="339"/>
      <c r="AZ764" s="339"/>
      <c r="BA764" s="339"/>
      <c r="BB764" s="339"/>
      <c r="BC764" s="339"/>
      <c r="BD764" s="339"/>
      <c r="BE764" s="339"/>
      <c r="BF764" s="339"/>
      <c r="BG764" s="315">
        <f t="shared" si="273"/>
        <v>0</v>
      </c>
      <c r="BH764" s="346">
        <f t="shared" si="274"/>
        <v>0</v>
      </c>
      <c r="BI764" s="315">
        <f t="shared" si="275"/>
        <v>0</v>
      </c>
      <c r="BJ764" s="341"/>
      <c r="BK764" s="315">
        <f t="shared" si="276"/>
        <v>0</v>
      </c>
      <c r="BL764" s="315">
        <f t="shared" si="277"/>
        <v>0</v>
      </c>
      <c r="BM764" s="340"/>
      <c r="BN764" s="342"/>
      <c r="BO764" s="343"/>
      <c r="BP764" s="340"/>
      <c r="BQ764" s="344"/>
      <c r="BR764" s="315">
        <f t="shared" si="278"/>
        <v>0</v>
      </c>
      <c r="BS764" s="344"/>
      <c r="BT764" s="344"/>
      <c r="BU764" s="344"/>
      <c r="BV764" s="344"/>
      <c r="BW764" s="315">
        <f t="shared" si="279"/>
        <v>0</v>
      </c>
      <c r="BX764" s="322"/>
      <c r="BY764" s="316"/>
    </row>
    <row r="765" spans="1:77" x14ac:dyDescent="0.25">
      <c r="A765" s="326"/>
      <c r="B765" s="307" t="str">
        <f t="shared" si="261"/>
        <v/>
      </c>
      <c r="C765" s="327"/>
      <c r="D765" s="307" t="str">
        <f t="shared" si="262"/>
        <v/>
      </c>
      <c r="E765" s="328"/>
      <c r="F765" s="329"/>
      <c r="G765" s="330" t="s">
        <v>86</v>
      </c>
      <c r="H765" s="308">
        <f t="shared" si="263"/>
        <v>0</v>
      </c>
      <c r="I765" s="323"/>
      <c r="J765" s="323"/>
      <c r="K765" s="309">
        <f t="shared" si="264"/>
        <v>0</v>
      </c>
      <c r="L765" s="328"/>
      <c r="M765" s="328"/>
      <c r="N765" s="328"/>
      <c r="O765" s="328"/>
      <c r="P765" s="331"/>
      <c r="Q765" s="331"/>
      <c r="R765" s="332"/>
      <c r="S765" s="333"/>
      <c r="T765" s="332"/>
      <c r="U765" s="333"/>
      <c r="V765" s="332"/>
      <c r="W765" s="333"/>
      <c r="X765" s="332"/>
      <c r="Y765" s="333"/>
      <c r="Z765" s="309">
        <f t="shared" si="265"/>
        <v>0</v>
      </c>
      <c r="AA765" s="310">
        <f t="shared" si="266"/>
        <v>0</v>
      </c>
      <c r="AB765" s="334"/>
      <c r="AC765" s="311">
        <f t="shared" si="259"/>
        <v>0</v>
      </c>
      <c r="AD765" s="312">
        <f t="shared" si="267"/>
        <v>0</v>
      </c>
      <c r="AE765" s="335"/>
      <c r="AF765" s="312">
        <f t="shared" si="268"/>
        <v>0</v>
      </c>
      <c r="AG765" s="326"/>
      <c r="AH765" s="313">
        <f t="shared" si="269"/>
        <v>0</v>
      </c>
      <c r="AI765" s="336"/>
      <c r="AJ765" s="313">
        <f t="shared" si="270"/>
        <v>0</v>
      </c>
      <c r="AK765" s="326"/>
      <c r="AL765" s="313">
        <f t="shared" si="271"/>
        <v>0</v>
      </c>
      <c r="AM765" s="345"/>
      <c r="AN765" s="313">
        <f t="shared" si="260"/>
        <v>0</v>
      </c>
      <c r="AO765" s="314">
        <f t="shared" si="272"/>
        <v>0</v>
      </c>
      <c r="AP765" s="315">
        <f>IF(OR(AND(B765="GRUP_A1",IF(IFERROR(MATCH(CONCATENATE("I",Tabel!$N$4),inst_performance,0),0)&gt;0,0,1)),B765="Grup_A5",B765="Grup_B1"),0,(AD765+AF765)*0.1)</f>
        <v>0</v>
      </c>
      <c r="AQ765" s="337"/>
      <c r="AR765" s="339"/>
      <c r="AS765" s="339"/>
      <c r="AT765" s="339"/>
      <c r="AU765" s="339"/>
      <c r="AV765" s="339"/>
      <c r="AW765" s="339"/>
      <c r="AX765" s="339"/>
      <c r="AY765" s="339"/>
      <c r="AZ765" s="339"/>
      <c r="BA765" s="339"/>
      <c r="BB765" s="339"/>
      <c r="BC765" s="339"/>
      <c r="BD765" s="339"/>
      <c r="BE765" s="339"/>
      <c r="BF765" s="339"/>
      <c r="BG765" s="315">
        <f t="shared" si="273"/>
        <v>0</v>
      </c>
      <c r="BH765" s="346">
        <f t="shared" si="274"/>
        <v>0</v>
      </c>
      <c r="BI765" s="315">
        <f t="shared" si="275"/>
        <v>0</v>
      </c>
      <c r="BJ765" s="341"/>
      <c r="BK765" s="315">
        <f t="shared" si="276"/>
        <v>0</v>
      </c>
      <c r="BL765" s="315">
        <f t="shared" si="277"/>
        <v>0</v>
      </c>
      <c r="BM765" s="340"/>
      <c r="BN765" s="342"/>
      <c r="BO765" s="343"/>
      <c r="BP765" s="340"/>
      <c r="BQ765" s="344"/>
      <c r="BR765" s="315">
        <f t="shared" si="278"/>
        <v>0</v>
      </c>
      <c r="BS765" s="344"/>
      <c r="BT765" s="344"/>
      <c r="BU765" s="344"/>
      <c r="BV765" s="344"/>
      <c r="BW765" s="315">
        <f t="shared" si="279"/>
        <v>0</v>
      </c>
      <c r="BX765" s="322"/>
      <c r="BY765" s="316"/>
    </row>
    <row r="766" spans="1:77" x14ac:dyDescent="0.25">
      <c r="A766" s="326"/>
      <c r="B766" s="307" t="str">
        <f t="shared" si="261"/>
        <v/>
      </c>
      <c r="C766" s="327"/>
      <c r="D766" s="307" t="str">
        <f t="shared" si="262"/>
        <v/>
      </c>
      <c r="E766" s="328"/>
      <c r="F766" s="329"/>
      <c r="G766" s="330" t="s">
        <v>86</v>
      </c>
      <c r="H766" s="308">
        <f t="shared" si="263"/>
        <v>0</v>
      </c>
      <c r="I766" s="323"/>
      <c r="J766" s="323"/>
      <c r="K766" s="309">
        <f t="shared" si="264"/>
        <v>0</v>
      </c>
      <c r="L766" s="328"/>
      <c r="M766" s="328"/>
      <c r="N766" s="328"/>
      <c r="O766" s="328"/>
      <c r="P766" s="331"/>
      <c r="Q766" s="331"/>
      <c r="R766" s="332"/>
      <c r="S766" s="333"/>
      <c r="T766" s="332"/>
      <c r="U766" s="333"/>
      <c r="V766" s="332"/>
      <c r="W766" s="333"/>
      <c r="X766" s="332"/>
      <c r="Y766" s="333"/>
      <c r="Z766" s="309">
        <f t="shared" si="265"/>
        <v>0</v>
      </c>
      <c r="AA766" s="310">
        <f t="shared" si="266"/>
        <v>0</v>
      </c>
      <c r="AB766" s="334"/>
      <c r="AC766" s="311">
        <f t="shared" si="259"/>
        <v>0</v>
      </c>
      <c r="AD766" s="312">
        <f t="shared" si="267"/>
        <v>0</v>
      </c>
      <c r="AE766" s="335"/>
      <c r="AF766" s="312">
        <f t="shared" si="268"/>
        <v>0</v>
      </c>
      <c r="AG766" s="326"/>
      <c r="AH766" s="313">
        <f t="shared" si="269"/>
        <v>0</v>
      </c>
      <c r="AI766" s="336"/>
      <c r="AJ766" s="313">
        <f t="shared" si="270"/>
        <v>0</v>
      </c>
      <c r="AK766" s="326"/>
      <c r="AL766" s="313">
        <f t="shared" si="271"/>
        <v>0</v>
      </c>
      <c r="AM766" s="345"/>
      <c r="AN766" s="313">
        <f t="shared" si="260"/>
        <v>0</v>
      </c>
      <c r="AO766" s="314">
        <f t="shared" si="272"/>
        <v>0</v>
      </c>
      <c r="AP766" s="315">
        <f>IF(OR(AND(B766="GRUP_A1",IF(IFERROR(MATCH(CONCATENATE("I",Tabel!$N$4),inst_performance,0),0)&gt;0,0,1)),B766="Grup_A5",B766="Grup_B1"),0,(AD766+AF766)*0.1)</f>
        <v>0</v>
      </c>
      <c r="AQ766" s="337"/>
      <c r="AR766" s="339"/>
      <c r="AS766" s="339"/>
      <c r="AT766" s="339"/>
      <c r="AU766" s="339"/>
      <c r="AV766" s="339"/>
      <c r="AW766" s="339"/>
      <c r="AX766" s="339"/>
      <c r="AY766" s="339"/>
      <c r="AZ766" s="339"/>
      <c r="BA766" s="339"/>
      <c r="BB766" s="339"/>
      <c r="BC766" s="339"/>
      <c r="BD766" s="339"/>
      <c r="BE766" s="339"/>
      <c r="BF766" s="339"/>
      <c r="BG766" s="315">
        <f t="shared" si="273"/>
        <v>0</v>
      </c>
      <c r="BH766" s="346">
        <f t="shared" si="274"/>
        <v>0</v>
      </c>
      <c r="BI766" s="315">
        <f t="shared" si="275"/>
        <v>0</v>
      </c>
      <c r="BJ766" s="341"/>
      <c r="BK766" s="315">
        <f t="shared" si="276"/>
        <v>0</v>
      </c>
      <c r="BL766" s="315">
        <f t="shared" si="277"/>
        <v>0</v>
      </c>
      <c r="BM766" s="340"/>
      <c r="BN766" s="342"/>
      <c r="BO766" s="343"/>
      <c r="BP766" s="340"/>
      <c r="BQ766" s="344"/>
      <c r="BR766" s="315">
        <f t="shared" si="278"/>
        <v>0</v>
      </c>
      <c r="BS766" s="344"/>
      <c r="BT766" s="344"/>
      <c r="BU766" s="344"/>
      <c r="BV766" s="344"/>
      <c r="BW766" s="315">
        <f t="shared" si="279"/>
        <v>0</v>
      </c>
      <c r="BX766" s="322"/>
      <c r="BY766" s="316"/>
    </row>
    <row r="767" spans="1:77" x14ac:dyDescent="0.25">
      <c r="A767" s="326"/>
      <c r="B767" s="307" t="str">
        <f t="shared" si="261"/>
        <v/>
      </c>
      <c r="C767" s="327"/>
      <c r="D767" s="307" t="str">
        <f t="shared" si="262"/>
        <v/>
      </c>
      <c r="E767" s="328"/>
      <c r="F767" s="329"/>
      <c r="G767" s="330" t="s">
        <v>86</v>
      </c>
      <c r="H767" s="308">
        <f t="shared" si="263"/>
        <v>0</v>
      </c>
      <c r="I767" s="323"/>
      <c r="J767" s="323"/>
      <c r="K767" s="309">
        <f t="shared" si="264"/>
        <v>0</v>
      </c>
      <c r="L767" s="328"/>
      <c r="M767" s="328"/>
      <c r="N767" s="328"/>
      <c r="O767" s="328"/>
      <c r="P767" s="331"/>
      <c r="Q767" s="331"/>
      <c r="R767" s="332"/>
      <c r="S767" s="333"/>
      <c r="T767" s="332"/>
      <c r="U767" s="333"/>
      <c r="V767" s="332"/>
      <c r="W767" s="333"/>
      <c r="X767" s="332"/>
      <c r="Y767" s="333"/>
      <c r="Z767" s="309">
        <f t="shared" si="265"/>
        <v>0</v>
      </c>
      <c r="AA767" s="310">
        <f t="shared" si="266"/>
        <v>0</v>
      </c>
      <c r="AB767" s="334"/>
      <c r="AC767" s="311">
        <f t="shared" si="259"/>
        <v>0</v>
      </c>
      <c r="AD767" s="312">
        <f t="shared" si="267"/>
        <v>0</v>
      </c>
      <c r="AE767" s="335"/>
      <c r="AF767" s="312">
        <f t="shared" si="268"/>
        <v>0</v>
      </c>
      <c r="AG767" s="326"/>
      <c r="AH767" s="313">
        <f t="shared" si="269"/>
        <v>0</v>
      </c>
      <c r="AI767" s="336"/>
      <c r="AJ767" s="313">
        <f t="shared" si="270"/>
        <v>0</v>
      </c>
      <c r="AK767" s="326"/>
      <c r="AL767" s="313">
        <f t="shared" si="271"/>
        <v>0</v>
      </c>
      <c r="AM767" s="345"/>
      <c r="AN767" s="313">
        <f t="shared" si="260"/>
        <v>0</v>
      </c>
      <c r="AO767" s="314">
        <f t="shared" si="272"/>
        <v>0</v>
      </c>
      <c r="AP767" s="315">
        <f>IF(OR(AND(B767="GRUP_A1",IF(IFERROR(MATCH(CONCATENATE("I",Tabel!$N$4),inst_performance,0),0)&gt;0,0,1)),B767="Grup_A5",B767="Grup_B1"),0,(AD767+AF767)*0.1)</f>
        <v>0</v>
      </c>
      <c r="AQ767" s="337"/>
      <c r="AR767" s="339"/>
      <c r="AS767" s="339"/>
      <c r="AT767" s="339"/>
      <c r="AU767" s="339"/>
      <c r="AV767" s="339"/>
      <c r="AW767" s="339"/>
      <c r="AX767" s="339"/>
      <c r="AY767" s="339"/>
      <c r="AZ767" s="339"/>
      <c r="BA767" s="339"/>
      <c r="BB767" s="339"/>
      <c r="BC767" s="339"/>
      <c r="BD767" s="339"/>
      <c r="BE767" s="339"/>
      <c r="BF767" s="339"/>
      <c r="BG767" s="315">
        <f t="shared" si="273"/>
        <v>0</v>
      </c>
      <c r="BH767" s="346">
        <f t="shared" si="274"/>
        <v>0</v>
      </c>
      <c r="BI767" s="315">
        <f t="shared" si="275"/>
        <v>0</v>
      </c>
      <c r="BJ767" s="341"/>
      <c r="BK767" s="315">
        <f t="shared" si="276"/>
        <v>0</v>
      </c>
      <c r="BL767" s="315">
        <f t="shared" si="277"/>
        <v>0</v>
      </c>
      <c r="BM767" s="340"/>
      <c r="BN767" s="342"/>
      <c r="BO767" s="343"/>
      <c r="BP767" s="340"/>
      <c r="BQ767" s="344"/>
      <c r="BR767" s="315">
        <f t="shared" si="278"/>
        <v>0</v>
      </c>
      <c r="BS767" s="344"/>
      <c r="BT767" s="344"/>
      <c r="BU767" s="344"/>
      <c r="BV767" s="344"/>
      <c r="BW767" s="315">
        <f t="shared" si="279"/>
        <v>0</v>
      </c>
      <c r="BX767" s="322"/>
      <c r="BY767" s="316"/>
    </row>
    <row r="768" spans="1:77" x14ac:dyDescent="0.25">
      <c r="A768" s="326"/>
      <c r="B768" s="307" t="str">
        <f t="shared" si="261"/>
        <v/>
      </c>
      <c r="C768" s="327"/>
      <c r="D768" s="307" t="str">
        <f t="shared" si="262"/>
        <v/>
      </c>
      <c r="E768" s="328"/>
      <c r="F768" s="329"/>
      <c r="G768" s="330" t="s">
        <v>86</v>
      </c>
      <c r="H768" s="308">
        <f t="shared" si="263"/>
        <v>0</v>
      </c>
      <c r="I768" s="323"/>
      <c r="J768" s="323"/>
      <c r="K768" s="309">
        <f t="shared" si="264"/>
        <v>0</v>
      </c>
      <c r="L768" s="328"/>
      <c r="M768" s="328"/>
      <c r="N768" s="328"/>
      <c r="O768" s="328"/>
      <c r="P768" s="331"/>
      <c r="Q768" s="331"/>
      <c r="R768" s="332"/>
      <c r="S768" s="333"/>
      <c r="T768" s="332"/>
      <c r="U768" s="333"/>
      <c r="V768" s="332"/>
      <c r="W768" s="333"/>
      <c r="X768" s="332"/>
      <c r="Y768" s="333"/>
      <c r="Z768" s="309">
        <f t="shared" si="265"/>
        <v>0</v>
      </c>
      <c r="AA768" s="310">
        <f t="shared" si="266"/>
        <v>0</v>
      </c>
      <c r="AB768" s="334"/>
      <c r="AC768" s="311">
        <f t="shared" si="259"/>
        <v>0</v>
      </c>
      <c r="AD768" s="312">
        <f t="shared" si="267"/>
        <v>0</v>
      </c>
      <c r="AE768" s="335"/>
      <c r="AF768" s="312">
        <f t="shared" si="268"/>
        <v>0</v>
      </c>
      <c r="AG768" s="326"/>
      <c r="AH768" s="313">
        <f t="shared" si="269"/>
        <v>0</v>
      </c>
      <c r="AI768" s="336"/>
      <c r="AJ768" s="313">
        <f t="shared" si="270"/>
        <v>0</v>
      </c>
      <c r="AK768" s="326"/>
      <c r="AL768" s="313">
        <f t="shared" si="271"/>
        <v>0</v>
      </c>
      <c r="AM768" s="345"/>
      <c r="AN768" s="313">
        <f t="shared" si="260"/>
        <v>0</v>
      </c>
      <c r="AO768" s="314">
        <f t="shared" si="272"/>
        <v>0</v>
      </c>
      <c r="AP768" s="315">
        <f>IF(OR(AND(B768="GRUP_A1",IF(IFERROR(MATCH(CONCATENATE("I",Tabel!$N$4),inst_performance,0),0)&gt;0,0,1)),B768="Grup_A5",B768="Grup_B1"),0,(AD768+AF768)*0.1)</f>
        <v>0</v>
      </c>
      <c r="AQ768" s="337"/>
      <c r="AR768" s="339"/>
      <c r="AS768" s="339"/>
      <c r="AT768" s="339"/>
      <c r="AU768" s="339"/>
      <c r="AV768" s="339"/>
      <c r="AW768" s="339"/>
      <c r="AX768" s="339"/>
      <c r="AY768" s="339"/>
      <c r="AZ768" s="339"/>
      <c r="BA768" s="339"/>
      <c r="BB768" s="339"/>
      <c r="BC768" s="339"/>
      <c r="BD768" s="339"/>
      <c r="BE768" s="339"/>
      <c r="BF768" s="339"/>
      <c r="BG768" s="315">
        <f t="shared" si="273"/>
        <v>0</v>
      </c>
      <c r="BH768" s="346">
        <f t="shared" si="274"/>
        <v>0</v>
      </c>
      <c r="BI768" s="315">
        <f t="shared" si="275"/>
        <v>0</v>
      </c>
      <c r="BJ768" s="341"/>
      <c r="BK768" s="315">
        <f t="shared" si="276"/>
        <v>0</v>
      </c>
      <c r="BL768" s="315">
        <f t="shared" si="277"/>
        <v>0</v>
      </c>
      <c r="BM768" s="340"/>
      <c r="BN768" s="342"/>
      <c r="BO768" s="343"/>
      <c r="BP768" s="340"/>
      <c r="BQ768" s="344"/>
      <c r="BR768" s="315">
        <f t="shared" si="278"/>
        <v>0</v>
      </c>
      <c r="BS768" s="344"/>
      <c r="BT768" s="344"/>
      <c r="BU768" s="344"/>
      <c r="BV768" s="344"/>
      <c r="BW768" s="315">
        <f t="shared" si="279"/>
        <v>0</v>
      </c>
      <c r="BX768" s="322"/>
      <c r="BY768" s="316"/>
    </row>
    <row r="769" spans="1:77" x14ac:dyDescent="0.25">
      <c r="A769" s="326"/>
      <c r="B769" s="307" t="str">
        <f t="shared" si="261"/>
        <v/>
      </c>
      <c r="C769" s="327"/>
      <c r="D769" s="307" t="str">
        <f t="shared" si="262"/>
        <v/>
      </c>
      <c r="E769" s="328"/>
      <c r="F769" s="329"/>
      <c r="G769" s="330" t="s">
        <v>86</v>
      </c>
      <c r="H769" s="308">
        <f t="shared" si="263"/>
        <v>0</v>
      </c>
      <c r="I769" s="323"/>
      <c r="J769" s="323"/>
      <c r="K769" s="309">
        <f t="shared" si="264"/>
        <v>0</v>
      </c>
      <c r="L769" s="328"/>
      <c r="M769" s="328"/>
      <c r="N769" s="328"/>
      <c r="O769" s="328"/>
      <c r="P769" s="331"/>
      <c r="Q769" s="331"/>
      <c r="R769" s="332"/>
      <c r="S769" s="333"/>
      <c r="T769" s="332"/>
      <c r="U769" s="333"/>
      <c r="V769" s="332"/>
      <c r="W769" s="333"/>
      <c r="X769" s="332"/>
      <c r="Y769" s="333"/>
      <c r="Z769" s="309">
        <f t="shared" si="265"/>
        <v>0</v>
      </c>
      <c r="AA769" s="310">
        <f t="shared" si="266"/>
        <v>0</v>
      </c>
      <c r="AB769" s="334"/>
      <c r="AC769" s="311">
        <f t="shared" si="259"/>
        <v>0</v>
      </c>
      <c r="AD769" s="312">
        <f t="shared" si="267"/>
        <v>0</v>
      </c>
      <c r="AE769" s="335"/>
      <c r="AF769" s="312">
        <f t="shared" si="268"/>
        <v>0</v>
      </c>
      <c r="AG769" s="326"/>
      <c r="AH769" s="313">
        <f t="shared" si="269"/>
        <v>0</v>
      </c>
      <c r="AI769" s="336"/>
      <c r="AJ769" s="313">
        <f t="shared" si="270"/>
        <v>0</v>
      </c>
      <c r="AK769" s="326"/>
      <c r="AL769" s="313">
        <f t="shared" si="271"/>
        <v>0</v>
      </c>
      <c r="AM769" s="345"/>
      <c r="AN769" s="313">
        <f t="shared" si="260"/>
        <v>0</v>
      </c>
      <c r="AO769" s="314">
        <f t="shared" si="272"/>
        <v>0</v>
      </c>
      <c r="AP769" s="315">
        <f>IF(OR(AND(B769="GRUP_A1",IF(IFERROR(MATCH(CONCATENATE("I",Tabel!$N$4),inst_performance,0),0)&gt;0,0,1)),B769="Grup_A5",B769="Grup_B1"),0,(AD769+AF769)*0.1)</f>
        <v>0</v>
      </c>
      <c r="AQ769" s="337"/>
      <c r="AR769" s="339"/>
      <c r="AS769" s="339"/>
      <c r="AT769" s="339"/>
      <c r="AU769" s="339"/>
      <c r="AV769" s="339"/>
      <c r="AW769" s="339"/>
      <c r="AX769" s="339"/>
      <c r="AY769" s="339"/>
      <c r="AZ769" s="339"/>
      <c r="BA769" s="339"/>
      <c r="BB769" s="339"/>
      <c r="BC769" s="339"/>
      <c r="BD769" s="339"/>
      <c r="BE769" s="339"/>
      <c r="BF769" s="339"/>
      <c r="BG769" s="315">
        <f t="shared" si="273"/>
        <v>0</v>
      </c>
      <c r="BH769" s="346">
        <f t="shared" si="274"/>
        <v>0</v>
      </c>
      <c r="BI769" s="315">
        <f t="shared" si="275"/>
        <v>0</v>
      </c>
      <c r="BJ769" s="341"/>
      <c r="BK769" s="315">
        <f t="shared" si="276"/>
        <v>0</v>
      </c>
      <c r="BL769" s="315">
        <f t="shared" si="277"/>
        <v>0</v>
      </c>
      <c r="BM769" s="340"/>
      <c r="BN769" s="342"/>
      <c r="BO769" s="343"/>
      <c r="BP769" s="340"/>
      <c r="BQ769" s="344"/>
      <c r="BR769" s="315">
        <f t="shared" si="278"/>
        <v>0</v>
      </c>
      <c r="BS769" s="344"/>
      <c r="BT769" s="344"/>
      <c r="BU769" s="344"/>
      <c r="BV769" s="344"/>
      <c r="BW769" s="315">
        <f t="shared" si="279"/>
        <v>0</v>
      </c>
      <c r="BX769" s="322"/>
      <c r="BY769" s="316"/>
    </row>
    <row r="770" spans="1:77" x14ac:dyDescent="0.25">
      <c r="A770" s="326"/>
      <c r="B770" s="307" t="str">
        <f t="shared" si="261"/>
        <v/>
      </c>
      <c r="C770" s="327"/>
      <c r="D770" s="307" t="str">
        <f t="shared" si="262"/>
        <v/>
      </c>
      <c r="E770" s="328"/>
      <c r="F770" s="329"/>
      <c r="G770" s="330" t="s">
        <v>86</v>
      </c>
      <c r="H770" s="308">
        <f t="shared" si="263"/>
        <v>0</v>
      </c>
      <c r="I770" s="323"/>
      <c r="J770" s="323"/>
      <c r="K770" s="309">
        <f t="shared" si="264"/>
        <v>0</v>
      </c>
      <c r="L770" s="328"/>
      <c r="M770" s="328"/>
      <c r="N770" s="328"/>
      <c r="O770" s="328"/>
      <c r="P770" s="331"/>
      <c r="Q770" s="331"/>
      <c r="R770" s="332"/>
      <c r="S770" s="333"/>
      <c r="T770" s="332"/>
      <c r="U770" s="333"/>
      <c r="V770" s="332"/>
      <c r="W770" s="333"/>
      <c r="X770" s="332"/>
      <c r="Y770" s="333"/>
      <c r="Z770" s="309">
        <f t="shared" si="265"/>
        <v>0</v>
      </c>
      <c r="AA770" s="310">
        <f t="shared" si="266"/>
        <v>0</v>
      </c>
      <c r="AB770" s="334"/>
      <c r="AC770" s="311">
        <f t="shared" si="259"/>
        <v>0</v>
      </c>
      <c r="AD770" s="312">
        <f t="shared" si="267"/>
        <v>0</v>
      </c>
      <c r="AE770" s="335"/>
      <c r="AF770" s="312">
        <f t="shared" si="268"/>
        <v>0</v>
      </c>
      <c r="AG770" s="326"/>
      <c r="AH770" s="313">
        <f t="shared" si="269"/>
        <v>0</v>
      </c>
      <c r="AI770" s="336"/>
      <c r="AJ770" s="313">
        <f t="shared" si="270"/>
        <v>0</v>
      </c>
      <c r="AK770" s="326"/>
      <c r="AL770" s="313">
        <f t="shared" si="271"/>
        <v>0</v>
      </c>
      <c r="AM770" s="345"/>
      <c r="AN770" s="313">
        <f t="shared" si="260"/>
        <v>0</v>
      </c>
      <c r="AO770" s="314">
        <f t="shared" si="272"/>
        <v>0</v>
      </c>
      <c r="AP770" s="315">
        <f>IF(OR(AND(B770="GRUP_A1",IF(IFERROR(MATCH(CONCATENATE("I",Tabel!$N$4),inst_performance,0),0)&gt;0,0,1)),B770="Grup_A5",B770="Grup_B1"),0,(AD770+AF770)*0.1)</f>
        <v>0</v>
      </c>
      <c r="AQ770" s="337"/>
      <c r="AR770" s="339"/>
      <c r="AS770" s="339"/>
      <c r="AT770" s="339"/>
      <c r="AU770" s="339"/>
      <c r="AV770" s="339"/>
      <c r="AW770" s="339"/>
      <c r="AX770" s="339"/>
      <c r="AY770" s="339"/>
      <c r="AZ770" s="339"/>
      <c r="BA770" s="339"/>
      <c r="BB770" s="339"/>
      <c r="BC770" s="339"/>
      <c r="BD770" s="339"/>
      <c r="BE770" s="339"/>
      <c r="BF770" s="339"/>
      <c r="BG770" s="315">
        <f t="shared" si="273"/>
        <v>0</v>
      </c>
      <c r="BH770" s="346">
        <f t="shared" si="274"/>
        <v>0</v>
      </c>
      <c r="BI770" s="315">
        <f t="shared" si="275"/>
        <v>0</v>
      </c>
      <c r="BJ770" s="341"/>
      <c r="BK770" s="315">
        <f t="shared" si="276"/>
        <v>0</v>
      </c>
      <c r="BL770" s="315">
        <f t="shared" si="277"/>
        <v>0</v>
      </c>
      <c r="BM770" s="340"/>
      <c r="BN770" s="342"/>
      <c r="BO770" s="343"/>
      <c r="BP770" s="340"/>
      <c r="BQ770" s="344"/>
      <c r="BR770" s="315">
        <f t="shared" si="278"/>
        <v>0</v>
      </c>
      <c r="BS770" s="344"/>
      <c r="BT770" s="344"/>
      <c r="BU770" s="344"/>
      <c r="BV770" s="344"/>
      <c r="BW770" s="315">
        <f t="shared" si="279"/>
        <v>0</v>
      </c>
      <c r="BX770" s="322"/>
      <c r="BY770" s="316"/>
    </row>
    <row r="771" spans="1:77" x14ac:dyDescent="0.25">
      <c r="A771" s="326"/>
      <c r="B771" s="307" t="str">
        <f t="shared" si="261"/>
        <v/>
      </c>
      <c r="C771" s="327"/>
      <c r="D771" s="307" t="str">
        <f t="shared" si="262"/>
        <v/>
      </c>
      <c r="E771" s="328"/>
      <c r="F771" s="329"/>
      <c r="G771" s="330" t="s">
        <v>86</v>
      </c>
      <c r="H771" s="308">
        <f t="shared" si="263"/>
        <v>0</v>
      </c>
      <c r="I771" s="323"/>
      <c r="J771" s="323"/>
      <c r="K771" s="309">
        <f t="shared" si="264"/>
        <v>0</v>
      </c>
      <c r="L771" s="328"/>
      <c r="M771" s="328"/>
      <c r="N771" s="328"/>
      <c r="O771" s="328"/>
      <c r="P771" s="331"/>
      <c r="Q771" s="331"/>
      <c r="R771" s="332"/>
      <c r="S771" s="333"/>
      <c r="T771" s="332"/>
      <c r="U771" s="333"/>
      <c r="V771" s="332"/>
      <c r="W771" s="333"/>
      <c r="X771" s="332"/>
      <c r="Y771" s="333"/>
      <c r="Z771" s="309">
        <f t="shared" si="265"/>
        <v>0</v>
      </c>
      <c r="AA771" s="310">
        <f t="shared" si="266"/>
        <v>0</v>
      </c>
      <c r="AB771" s="334"/>
      <c r="AC771" s="311">
        <f t="shared" si="259"/>
        <v>0</v>
      </c>
      <c r="AD771" s="312">
        <f t="shared" si="267"/>
        <v>0</v>
      </c>
      <c r="AE771" s="335"/>
      <c r="AF771" s="312">
        <f t="shared" si="268"/>
        <v>0</v>
      </c>
      <c r="AG771" s="326"/>
      <c r="AH771" s="313">
        <f t="shared" si="269"/>
        <v>0</v>
      </c>
      <c r="AI771" s="336"/>
      <c r="AJ771" s="313">
        <f t="shared" si="270"/>
        <v>0</v>
      </c>
      <c r="AK771" s="326"/>
      <c r="AL771" s="313">
        <f t="shared" si="271"/>
        <v>0</v>
      </c>
      <c r="AM771" s="345"/>
      <c r="AN771" s="313">
        <f t="shared" si="260"/>
        <v>0</v>
      </c>
      <c r="AO771" s="314">
        <f t="shared" si="272"/>
        <v>0</v>
      </c>
      <c r="AP771" s="315">
        <f>IF(OR(AND(B771="GRUP_A1",IF(IFERROR(MATCH(CONCATENATE("I",Tabel!$N$4),inst_performance,0),0)&gt;0,0,1)),B771="Grup_A5",B771="Grup_B1"),0,(AD771+AF771)*0.1)</f>
        <v>0</v>
      </c>
      <c r="AQ771" s="337"/>
      <c r="AR771" s="339"/>
      <c r="AS771" s="339"/>
      <c r="AT771" s="339"/>
      <c r="AU771" s="339"/>
      <c r="AV771" s="339"/>
      <c r="AW771" s="339"/>
      <c r="AX771" s="339"/>
      <c r="AY771" s="339"/>
      <c r="AZ771" s="339"/>
      <c r="BA771" s="339"/>
      <c r="BB771" s="339"/>
      <c r="BC771" s="339"/>
      <c r="BD771" s="339"/>
      <c r="BE771" s="339"/>
      <c r="BF771" s="339"/>
      <c r="BG771" s="315">
        <f t="shared" si="273"/>
        <v>0</v>
      </c>
      <c r="BH771" s="346">
        <f t="shared" si="274"/>
        <v>0</v>
      </c>
      <c r="BI771" s="315">
        <f t="shared" si="275"/>
        <v>0</v>
      </c>
      <c r="BJ771" s="341"/>
      <c r="BK771" s="315">
        <f t="shared" si="276"/>
        <v>0</v>
      </c>
      <c r="BL771" s="315">
        <f t="shared" si="277"/>
        <v>0</v>
      </c>
      <c r="BM771" s="340"/>
      <c r="BN771" s="342"/>
      <c r="BO771" s="343"/>
      <c r="BP771" s="340"/>
      <c r="BQ771" s="344"/>
      <c r="BR771" s="315">
        <f t="shared" si="278"/>
        <v>0</v>
      </c>
      <c r="BS771" s="344"/>
      <c r="BT771" s="344"/>
      <c r="BU771" s="344"/>
      <c r="BV771" s="344"/>
      <c r="BW771" s="315">
        <f t="shared" si="279"/>
        <v>0</v>
      </c>
      <c r="BX771" s="322"/>
      <c r="BY771" s="316"/>
    </row>
    <row r="772" spans="1:77" x14ac:dyDescent="0.25">
      <c r="A772" s="326"/>
      <c r="B772" s="307" t="str">
        <f t="shared" si="261"/>
        <v/>
      </c>
      <c r="C772" s="327"/>
      <c r="D772" s="307" t="str">
        <f t="shared" si="262"/>
        <v/>
      </c>
      <c r="E772" s="328"/>
      <c r="F772" s="329"/>
      <c r="G772" s="330" t="s">
        <v>86</v>
      </c>
      <c r="H772" s="308">
        <f t="shared" si="263"/>
        <v>0</v>
      </c>
      <c r="I772" s="323"/>
      <c r="J772" s="323"/>
      <c r="K772" s="309">
        <f t="shared" si="264"/>
        <v>0</v>
      </c>
      <c r="L772" s="328"/>
      <c r="M772" s="328"/>
      <c r="N772" s="328"/>
      <c r="O772" s="328"/>
      <c r="P772" s="331"/>
      <c r="Q772" s="331"/>
      <c r="R772" s="332"/>
      <c r="S772" s="333"/>
      <c r="T772" s="332"/>
      <c r="U772" s="333"/>
      <c r="V772" s="332"/>
      <c r="W772" s="333"/>
      <c r="X772" s="332"/>
      <c r="Y772" s="333"/>
      <c r="Z772" s="309">
        <f t="shared" si="265"/>
        <v>0</v>
      </c>
      <c r="AA772" s="310">
        <f t="shared" si="266"/>
        <v>0</v>
      </c>
      <c r="AB772" s="334"/>
      <c r="AC772" s="311">
        <f t="shared" si="259"/>
        <v>0</v>
      </c>
      <c r="AD772" s="312">
        <f t="shared" si="267"/>
        <v>0</v>
      </c>
      <c r="AE772" s="335"/>
      <c r="AF772" s="312">
        <f t="shared" si="268"/>
        <v>0</v>
      </c>
      <c r="AG772" s="326"/>
      <c r="AH772" s="313">
        <f t="shared" si="269"/>
        <v>0</v>
      </c>
      <c r="AI772" s="336"/>
      <c r="AJ772" s="313">
        <f t="shared" si="270"/>
        <v>0</v>
      </c>
      <c r="AK772" s="326"/>
      <c r="AL772" s="313">
        <f t="shared" si="271"/>
        <v>0</v>
      </c>
      <c r="AM772" s="345"/>
      <c r="AN772" s="313">
        <f t="shared" si="260"/>
        <v>0</v>
      </c>
      <c r="AO772" s="314">
        <f t="shared" si="272"/>
        <v>0</v>
      </c>
      <c r="AP772" s="315">
        <f>IF(OR(AND(B772="GRUP_A1",IF(IFERROR(MATCH(CONCATENATE("I",Tabel!$N$4),inst_performance,0),0)&gt;0,0,1)),B772="Grup_A5",B772="Grup_B1"),0,(AD772+AF772)*0.1)</f>
        <v>0</v>
      </c>
      <c r="AQ772" s="337"/>
      <c r="AR772" s="339"/>
      <c r="AS772" s="339"/>
      <c r="AT772" s="339"/>
      <c r="AU772" s="339"/>
      <c r="AV772" s="339"/>
      <c r="AW772" s="339"/>
      <c r="AX772" s="339"/>
      <c r="AY772" s="339"/>
      <c r="AZ772" s="339"/>
      <c r="BA772" s="339"/>
      <c r="BB772" s="339"/>
      <c r="BC772" s="339"/>
      <c r="BD772" s="339"/>
      <c r="BE772" s="339"/>
      <c r="BF772" s="339"/>
      <c r="BG772" s="315">
        <f t="shared" si="273"/>
        <v>0</v>
      </c>
      <c r="BH772" s="346">
        <f t="shared" si="274"/>
        <v>0</v>
      </c>
      <c r="BI772" s="315">
        <f t="shared" si="275"/>
        <v>0</v>
      </c>
      <c r="BJ772" s="341"/>
      <c r="BK772" s="315">
        <f t="shared" si="276"/>
        <v>0</v>
      </c>
      <c r="BL772" s="315">
        <f t="shared" si="277"/>
        <v>0</v>
      </c>
      <c r="BM772" s="340"/>
      <c r="BN772" s="342"/>
      <c r="BO772" s="343"/>
      <c r="BP772" s="340"/>
      <c r="BQ772" s="344"/>
      <c r="BR772" s="315">
        <f t="shared" si="278"/>
        <v>0</v>
      </c>
      <c r="BS772" s="344"/>
      <c r="BT772" s="344"/>
      <c r="BU772" s="344"/>
      <c r="BV772" s="344"/>
      <c r="BW772" s="315">
        <f t="shared" si="279"/>
        <v>0</v>
      </c>
      <c r="BX772" s="322"/>
      <c r="BY772" s="316"/>
    </row>
    <row r="773" spans="1:77" x14ac:dyDescent="0.25">
      <c r="A773" s="326"/>
      <c r="B773" s="307" t="str">
        <f t="shared" si="261"/>
        <v/>
      </c>
      <c r="C773" s="327"/>
      <c r="D773" s="307" t="str">
        <f t="shared" si="262"/>
        <v/>
      </c>
      <c r="E773" s="328"/>
      <c r="F773" s="329"/>
      <c r="G773" s="330" t="s">
        <v>86</v>
      </c>
      <c r="H773" s="308">
        <f t="shared" si="263"/>
        <v>0</v>
      </c>
      <c r="I773" s="323"/>
      <c r="J773" s="323"/>
      <c r="K773" s="309">
        <f t="shared" si="264"/>
        <v>0</v>
      </c>
      <c r="L773" s="328"/>
      <c r="M773" s="328"/>
      <c r="N773" s="328"/>
      <c r="O773" s="328"/>
      <c r="P773" s="331"/>
      <c r="Q773" s="331"/>
      <c r="R773" s="332"/>
      <c r="S773" s="333"/>
      <c r="T773" s="332"/>
      <c r="U773" s="333"/>
      <c r="V773" s="332"/>
      <c r="W773" s="333"/>
      <c r="X773" s="332"/>
      <c r="Y773" s="333"/>
      <c r="Z773" s="309">
        <f t="shared" si="265"/>
        <v>0</v>
      </c>
      <c r="AA773" s="310">
        <f t="shared" si="266"/>
        <v>0</v>
      </c>
      <c r="AB773" s="334"/>
      <c r="AC773" s="311">
        <f t="shared" si="259"/>
        <v>0</v>
      </c>
      <c r="AD773" s="312">
        <f t="shared" si="267"/>
        <v>0</v>
      </c>
      <c r="AE773" s="335"/>
      <c r="AF773" s="312">
        <f t="shared" si="268"/>
        <v>0</v>
      </c>
      <c r="AG773" s="326"/>
      <c r="AH773" s="313">
        <f t="shared" si="269"/>
        <v>0</v>
      </c>
      <c r="AI773" s="336"/>
      <c r="AJ773" s="313">
        <f t="shared" si="270"/>
        <v>0</v>
      </c>
      <c r="AK773" s="326"/>
      <c r="AL773" s="313">
        <f t="shared" si="271"/>
        <v>0</v>
      </c>
      <c r="AM773" s="345"/>
      <c r="AN773" s="313">
        <f t="shared" si="260"/>
        <v>0</v>
      </c>
      <c r="AO773" s="314">
        <f t="shared" si="272"/>
        <v>0</v>
      </c>
      <c r="AP773" s="315">
        <f>IF(OR(AND(B773="GRUP_A1",IF(IFERROR(MATCH(CONCATENATE("I",Tabel!$N$4),inst_performance,0),0)&gt;0,0,1)),B773="Grup_A5",B773="Grup_B1"),0,(AD773+AF773)*0.1)</f>
        <v>0</v>
      </c>
      <c r="AQ773" s="337"/>
      <c r="AR773" s="339"/>
      <c r="AS773" s="339"/>
      <c r="AT773" s="339"/>
      <c r="AU773" s="339"/>
      <c r="AV773" s="339"/>
      <c r="AW773" s="339"/>
      <c r="AX773" s="339"/>
      <c r="AY773" s="339"/>
      <c r="AZ773" s="339"/>
      <c r="BA773" s="339"/>
      <c r="BB773" s="339"/>
      <c r="BC773" s="339"/>
      <c r="BD773" s="339"/>
      <c r="BE773" s="339"/>
      <c r="BF773" s="339"/>
      <c r="BG773" s="315">
        <f t="shared" si="273"/>
        <v>0</v>
      </c>
      <c r="BH773" s="346">
        <f t="shared" si="274"/>
        <v>0</v>
      </c>
      <c r="BI773" s="315">
        <f t="shared" si="275"/>
        <v>0</v>
      </c>
      <c r="BJ773" s="341"/>
      <c r="BK773" s="315">
        <f t="shared" si="276"/>
        <v>0</v>
      </c>
      <c r="BL773" s="315">
        <f t="shared" si="277"/>
        <v>0</v>
      </c>
      <c r="BM773" s="340"/>
      <c r="BN773" s="342"/>
      <c r="BO773" s="343"/>
      <c r="BP773" s="340"/>
      <c r="BQ773" s="344"/>
      <c r="BR773" s="315">
        <f t="shared" si="278"/>
        <v>0</v>
      </c>
      <c r="BS773" s="344"/>
      <c r="BT773" s="344"/>
      <c r="BU773" s="344"/>
      <c r="BV773" s="344"/>
      <c r="BW773" s="315">
        <f t="shared" si="279"/>
        <v>0</v>
      </c>
      <c r="BX773" s="322"/>
      <c r="BY773" s="316"/>
    </row>
    <row r="774" spans="1:77" x14ac:dyDescent="0.25">
      <c r="A774" s="326"/>
      <c r="B774" s="307" t="str">
        <f t="shared" si="261"/>
        <v/>
      </c>
      <c r="C774" s="327"/>
      <c r="D774" s="307" t="str">
        <f t="shared" si="262"/>
        <v/>
      </c>
      <c r="E774" s="328"/>
      <c r="F774" s="329"/>
      <c r="G774" s="330" t="s">
        <v>86</v>
      </c>
      <c r="H774" s="308">
        <f t="shared" si="263"/>
        <v>0</v>
      </c>
      <c r="I774" s="323"/>
      <c r="J774" s="323"/>
      <c r="K774" s="309">
        <f t="shared" si="264"/>
        <v>0</v>
      </c>
      <c r="L774" s="328"/>
      <c r="M774" s="328"/>
      <c r="N774" s="328"/>
      <c r="O774" s="328"/>
      <c r="P774" s="331"/>
      <c r="Q774" s="331"/>
      <c r="R774" s="332"/>
      <c r="S774" s="333"/>
      <c r="T774" s="332"/>
      <c r="U774" s="333"/>
      <c r="V774" s="332"/>
      <c r="W774" s="333"/>
      <c r="X774" s="332"/>
      <c r="Y774" s="333"/>
      <c r="Z774" s="309">
        <f t="shared" si="265"/>
        <v>0</v>
      </c>
      <c r="AA774" s="310">
        <f t="shared" si="266"/>
        <v>0</v>
      </c>
      <c r="AB774" s="334"/>
      <c r="AC774" s="311">
        <f t="shared" si="259"/>
        <v>0</v>
      </c>
      <c r="AD774" s="312">
        <f t="shared" si="267"/>
        <v>0</v>
      </c>
      <c r="AE774" s="335"/>
      <c r="AF774" s="312">
        <f t="shared" si="268"/>
        <v>0</v>
      </c>
      <c r="AG774" s="326"/>
      <c r="AH774" s="313">
        <f t="shared" si="269"/>
        <v>0</v>
      </c>
      <c r="AI774" s="336"/>
      <c r="AJ774" s="313">
        <f t="shared" si="270"/>
        <v>0</v>
      </c>
      <c r="AK774" s="326"/>
      <c r="AL774" s="313">
        <f t="shared" si="271"/>
        <v>0</v>
      </c>
      <c r="AM774" s="345"/>
      <c r="AN774" s="313">
        <f t="shared" si="260"/>
        <v>0</v>
      </c>
      <c r="AO774" s="314">
        <f t="shared" si="272"/>
        <v>0</v>
      </c>
      <c r="AP774" s="315">
        <f>IF(OR(AND(B774="GRUP_A1",IF(IFERROR(MATCH(CONCATENATE("I",Tabel!$N$4),inst_performance,0),0)&gt;0,0,1)),B774="Grup_A5",B774="Grup_B1"),0,(AD774+AF774)*0.1)</f>
        <v>0</v>
      </c>
      <c r="AQ774" s="337"/>
      <c r="AR774" s="339"/>
      <c r="AS774" s="339"/>
      <c r="AT774" s="339"/>
      <c r="AU774" s="339"/>
      <c r="AV774" s="339"/>
      <c r="AW774" s="339"/>
      <c r="AX774" s="339"/>
      <c r="AY774" s="339"/>
      <c r="AZ774" s="339"/>
      <c r="BA774" s="339"/>
      <c r="BB774" s="339"/>
      <c r="BC774" s="339"/>
      <c r="BD774" s="339"/>
      <c r="BE774" s="339"/>
      <c r="BF774" s="339"/>
      <c r="BG774" s="315">
        <f t="shared" si="273"/>
        <v>0</v>
      </c>
      <c r="BH774" s="346">
        <f t="shared" si="274"/>
        <v>0</v>
      </c>
      <c r="BI774" s="315">
        <f t="shared" si="275"/>
        <v>0</v>
      </c>
      <c r="BJ774" s="341"/>
      <c r="BK774" s="315">
        <f t="shared" si="276"/>
        <v>0</v>
      </c>
      <c r="BL774" s="315">
        <f t="shared" si="277"/>
        <v>0</v>
      </c>
      <c r="BM774" s="340"/>
      <c r="BN774" s="342"/>
      <c r="BO774" s="343"/>
      <c r="BP774" s="340"/>
      <c r="BQ774" s="344"/>
      <c r="BR774" s="315">
        <f t="shared" si="278"/>
        <v>0</v>
      </c>
      <c r="BS774" s="344"/>
      <c r="BT774" s="344"/>
      <c r="BU774" s="344"/>
      <c r="BV774" s="344"/>
      <c r="BW774" s="315">
        <f t="shared" si="279"/>
        <v>0</v>
      </c>
      <c r="BX774" s="322"/>
      <c r="BY774" s="316"/>
    </row>
    <row r="775" spans="1:77" x14ac:dyDescent="0.25">
      <c r="A775" s="326"/>
      <c r="B775" s="307" t="str">
        <f t="shared" si="261"/>
        <v/>
      </c>
      <c r="C775" s="327"/>
      <c r="D775" s="307" t="str">
        <f t="shared" si="262"/>
        <v/>
      </c>
      <c r="E775" s="328"/>
      <c r="F775" s="329"/>
      <c r="G775" s="330" t="s">
        <v>86</v>
      </c>
      <c r="H775" s="308">
        <f t="shared" si="263"/>
        <v>0</v>
      </c>
      <c r="I775" s="323"/>
      <c r="J775" s="323"/>
      <c r="K775" s="309">
        <f t="shared" si="264"/>
        <v>0</v>
      </c>
      <c r="L775" s="328"/>
      <c r="M775" s="328"/>
      <c r="N775" s="328"/>
      <c r="O775" s="328"/>
      <c r="P775" s="331"/>
      <c r="Q775" s="331"/>
      <c r="R775" s="332"/>
      <c r="S775" s="333"/>
      <c r="T775" s="332"/>
      <c r="U775" s="333"/>
      <c r="V775" s="332"/>
      <c r="W775" s="333"/>
      <c r="X775" s="332"/>
      <c r="Y775" s="333"/>
      <c r="Z775" s="309">
        <f t="shared" si="265"/>
        <v>0</v>
      </c>
      <c r="AA775" s="310">
        <f t="shared" si="266"/>
        <v>0</v>
      </c>
      <c r="AB775" s="334"/>
      <c r="AC775" s="311">
        <f t="shared" si="259"/>
        <v>0</v>
      </c>
      <c r="AD775" s="312">
        <f t="shared" si="267"/>
        <v>0</v>
      </c>
      <c r="AE775" s="335"/>
      <c r="AF775" s="312">
        <f t="shared" si="268"/>
        <v>0</v>
      </c>
      <c r="AG775" s="326"/>
      <c r="AH775" s="313">
        <f t="shared" si="269"/>
        <v>0</v>
      </c>
      <c r="AI775" s="336"/>
      <c r="AJ775" s="313">
        <f t="shared" si="270"/>
        <v>0</v>
      </c>
      <c r="AK775" s="326"/>
      <c r="AL775" s="313">
        <f t="shared" si="271"/>
        <v>0</v>
      </c>
      <c r="AM775" s="345"/>
      <c r="AN775" s="313">
        <f t="shared" si="260"/>
        <v>0</v>
      </c>
      <c r="AO775" s="314">
        <f t="shared" si="272"/>
        <v>0</v>
      </c>
      <c r="AP775" s="315">
        <f>IF(OR(AND(B775="GRUP_A1",IF(IFERROR(MATCH(CONCATENATE("I",Tabel!$N$4),inst_performance,0),0)&gt;0,0,1)),B775="Grup_A5",B775="Grup_B1"),0,(AD775+AF775)*0.1)</f>
        <v>0</v>
      </c>
      <c r="AQ775" s="337"/>
      <c r="AR775" s="339"/>
      <c r="AS775" s="339"/>
      <c r="AT775" s="339"/>
      <c r="AU775" s="339"/>
      <c r="AV775" s="339"/>
      <c r="AW775" s="339"/>
      <c r="AX775" s="339"/>
      <c r="AY775" s="339"/>
      <c r="AZ775" s="339"/>
      <c r="BA775" s="339"/>
      <c r="BB775" s="339"/>
      <c r="BC775" s="339"/>
      <c r="BD775" s="339"/>
      <c r="BE775" s="339"/>
      <c r="BF775" s="339"/>
      <c r="BG775" s="315">
        <f t="shared" si="273"/>
        <v>0</v>
      </c>
      <c r="BH775" s="346">
        <f t="shared" si="274"/>
        <v>0</v>
      </c>
      <c r="BI775" s="315">
        <f t="shared" si="275"/>
        <v>0</v>
      </c>
      <c r="BJ775" s="341"/>
      <c r="BK775" s="315">
        <f t="shared" si="276"/>
        <v>0</v>
      </c>
      <c r="BL775" s="315">
        <f t="shared" si="277"/>
        <v>0</v>
      </c>
      <c r="BM775" s="340"/>
      <c r="BN775" s="342"/>
      <c r="BO775" s="343"/>
      <c r="BP775" s="340"/>
      <c r="BQ775" s="344"/>
      <c r="BR775" s="315">
        <f t="shared" si="278"/>
        <v>0</v>
      </c>
      <c r="BS775" s="344"/>
      <c r="BT775" s="344"/>
      <c r="BU775" s="344"/>
      <c r="BV775" s="344"/>
      <c r="BW775" s="315">
        <f t="shared" si="279"/>
        <v>0</v>
      </c>
      <c r="BX775" s="322"/>
      <c r="BY775" s="316"/>
    </row>
    <row r="776" spans="1:77" x14ac:dyDescent="0.25">
      <c r="A776" s="326"/>
      <c r="B776" s="307" t="str">
        <f t="shared" si="261"/>
        <v/>
      </c>
      <c r="C776" s="327"/>
      <c r="D776" s="307" t="str">
        <f t="shared" si="262"/>
        <v/>
      </c>
      <c r="E776" s="328"/>
      <c r="F776" s="329"/>
      <c r="G776" s="330" t="s">
        <v>86</v>
      </c>
      <c r="H776" s="308">
        <f t="shared" si="263"/>
        <v>0</v>
      </c>
      <c r="I776" s="323"/>
      <c r="J776" s="323"/>
      <c r="K776" s="309">
        <f t="shared" si="264"/>
        <v>0</v>
      </c>
      <c r="L776" s="328"/>
      <c r="M776" s="328"/>
      <c r="N776" s="328"/>
      <c r="O776" s="328"/>
      <c r="P776" s="331"/>
      <c r="Q776" s="331"/>
      <c r="R776" s="332"/>
      <c r="S776" s="333"/>
      <c r="T776" s="332"/>
      <c r="U776" s="333"/>
      <c r="V776" s="332"/>
      <c r="W776" s="333"/>
      <c r="X776" s="332"/>
      <c r="Y776" s="333"/>
      <c r="Z776" s="309">
        <f t="shared" si="265"/>
        <v>0</v>
      </c>
      <c r="AA776" s="310">
        <f t="shared" si="266"/>
        <v>0</v>
      </c>
      <c r="AB776" s="334"/>
      <c r="AC776" s="311">
        <f t="shared" si="259"/>
        <v>0</v>
      </c>
      <c r="AD776" s="312">
        <f t="shared" si="267"/>
        <v>0</v>
      </c>
      <c r="AE776" s="335"/>
      <c r="AF776" s="312">
        <f t="shared" si="268"/>
        <v>0</v>
      </c>
      <c r="AG776" s="326"/>
      <c r="AH776" s="313">
        <f t="shared" si="269"/>
        <v>0</v>
      </c>
      <c r="AI776" s="336"/>
      <c r="AJ776" s="313">
        <f t="shared" si="270"/>
        <v>0</v>
      </c>
      <c r="AK776" s="326"/>
      <c r="AL776" s="313">
        <f t="shared" si="271"/>
        <v>0</v>
      </c>
      <c r="AM776" s="345"/>
      <c r="AN776" s="313">
        <f t="shared" si="260"/>
        <v>0</v>
      </c>
      <c r="AO776" s="314">
        <f t="shared" si="272"/>
        <v>0</v>
      </c>
      <c r="AP776" s="315">
        <f>IF(OR(AND(B776="GRUP_A1",IF(IFERROR(MATCH(CONCATENATE("I",Tabel!$N$4),inst_performance,0),0)&gt;0,0,1)),B776="Grup_A5",B776="Grup_B1"),0,(AD776+AF776)*0.1)</f>
        <v>0</v>
      </c>
      <c r="AQ776" s="337"/>
      <c r="AR776" s="339"/>
      <c r="AS776" s="339"/>
      <c r="AT776" s="339"/>
      <c r="AU776" s="339"/>
      <c r="AV776" s="339"/>
      <c r="AW776" s="339"/>
      <c r="AX776" s="339"/>
      <c r="AY776" s="339"/>
      <c r="AZ776" s="339"/>
      <c r="BA776" s="339"/>
      <c r="BB776" s="339"/>
      <c r="BC776" s="339"/>
      <c r="BD776" s="339"/>
      <c r="BE776" s="339"/>
      <c r="BF776" s="339"/>
      <c r="BG776" s="315">
        <f t="shared" si="273"/>
        <v>0</v>
      </c>
      <c r="BH776" s="346">
        <f t="shared" si="274"/>
        <v>0</v>
      </c>
      <c r="BI776" s="315">
        <f t="shared" si="275"/>
        <v>0</v>
      </c>
      <c r="BJ776" s="341"/>
      <c r="BK776" s="315">
        <f t="shared" si="276"/>
        <v>0</v>
      </c>
      <c r="BL776" s="315">
        <f t="shared" si="277"/>
        <v>0</v>
      </c>
      <c r="BM776" s="340"/>
      <c r="BN776" s="342"/>
      <c r="BO776" s="343"/>
      <c r="BP776" s="340"/>
      <c r="BQ776" s="344"/>
      <c r="BR776" s="315">
        <f t="shared" si="278"/>
        <v>0</v>
      </c>
      <c r="BS776" s="344"/>
      <c r="BT776" s="344"/>
      <c r="BU776" s="344"/>
      <c r="BV776" s="344"/>
      <c r="BW776" s="315">
        <f t="shared" si="279"/>
        <v>0</v>
      </c>
      <c r="BX776" s="322"/>
      <c r="BY776" s="316"/>
    </row>
    <row r="777" spans="1:77" x14ac:dyDescent="0.25">
      <c r="A777" s="326"/>
      <c r="B777" s="307" t="str">
        <f t="shared" si="261"/>
        <v/>
      </c>
      <c r="C777" s="327"/>
      <c r="D777" s="307" t="str">
        <f t="shared" si="262"/>
        <v/>
      </c>
      <c r="E777" s="328"/>
      <c r="F777" s="329"/>
      <c r="G777" s="330" t="s">
        <v>86</v>
      </c>
      <c r="H777" s="308">
        <f t="shared" si="263"/>
        <v>0</v>
      </c>
      <c r="I777" s="323"/>
      <c r="J777" s="323"/>
      <c r="K777" s="309">
        <f t="shared" si="264"/>
        <v>0</v>
      </c>
      <c r="L777" s="328"/>
      <c r="M777" s="328"/>
      <c r="N777" s="328"/>
      <c r="O777" s="328"/>
      <c r="P777" s="331"/>
      <c r="Q777" s="331"/>
      <c r="R777" s="332"/>
      <c r="S777" s="333"/>
      <c r="T777" s="332"/>
      <c r="U777" s="333"/>
      <c r="V777" s="332"/>
      <c r="W777" s="333"/>
      <c r="X777" s="332"/>
      <c r="Y777" s="333"/>
      <c r="Z777" s="309">
        <f t="shared" si="265"/>
        <v>0</v>
      </c>
      <c r="AA777" s="310">
        <f t="shared" si="266"/>
        <v>0</v>
      </c>
      <c r="AB777" s="334"/>
      <c r="AC777" s="311">
        <f t="shared" si="259"/>
        <v>0</v>
      </c>
      <c r="AD777" s="312">
        <f t="shared" si="267"/>
        <v>0</v>
      </c>
      <c r="AE777" s="335"/>
      <c r="AF777" s="312">
        <f t="shared" si="268"/>
        <v>0</v>
      </c>
      <c r="AG777" s="326"/>
      <c r="AH777" s="313">
        <f t="shared" si="269"/>
        <v>0</v>
      </c>
      <c r="AI777" s="336"/>
      <c r="AJ777" s="313">
        <f t="shared" si="270"/>
        <v>0</v>
      </c>
      <c r="AK777" s="326"/>
      <c r="AL777" s="313">
        <f t="shared" si="271"/>
        <v>0</v>
      </c>
      <c r="AM777" s="345"/>
      <c r="AN777" s="313">
        <f t="shared" si="260"/>
        <v>0</v>
      </c>
      <c r="AO777" s="314">
        <f t="shared" si="272"/>
        <v>0</v>
      </c>
      <c r="AP777" s="315">
        <f>IF(OR(AND(B777="GRUP_A1",IF(IFERROR(MATCH(CONCATENATE("I",Tabel!$N$4),inst_performance,0),0)&gt;0,0,1)),B777="Grup_A5",B777="Grup_B1"),0,(AD777+AF777)*0.1)</f>
        <v>0</v>
      </c>
      <c r="AQ777" s="337"/>
      <c r="AR777" s="339"/>
      <c r="AS777" s="339"/>
      <c r="AT777" s="339"/>
      <c r="AU777" s="339"/>
      <c r="AV777" s="339"/>
      <c r="AW777" s="339"/>
      <c r="AX777" s="339"/>
      <c r="AY777" s="339"/>
      <c r="AZ777" s="339"/>
      <c r="BA777" s="339"/>
      <c r="BB777" s="339"/>
      <c r="BC777" s="339"/>
      <c r="BD777" s="339"/>
      <c r="BE777" s="339"/>
      <c r="BF777" s="339"/>
      <c r="BG777" s="315">
        <f t="shared" si="273"/>
        <v>0</v>
      </c>
      <c r="BH777" s="346">
        <f t="shared" si="274"/>
        <v>0</v>
      </c>
      <c r="BI777" s="315">
        <f t="shared" si="275"/>
        <v>0</v>
      </c>
      <c r="BJ777" s="341"/>
      <c r="BK777" s="315">
        <f t="shared" si="276"/>
        <v>0</v>
      </c>
      <c r="BL777" s="315">
        <f t="shared" si="277"/>
        <v>0</v>
      </c>
      <c r="BM777" s="340"/>
      <c r="BN777" s="342"/>
      <c r="BO777" s="343"/>
      <c r="BP777" s="340"/>
      <c r="BQ777" s="344"/>
      <c r="BR777" s="315">
        <f t="shared" si="278"/>
        <v>0</v>
      </c>
      <c r="BS777" s="344"/>
      <c r="BT777" s="344"/>
      <c r="BU777" s="344"/>
      <c r="BV777" s="344"/>
      <c r="BW777" s="315">
        <f t="shared" si="279"/>
        <v>0</v>
      </c>
      <c r="BX777" s="322"/>
      <c r="BY777" s="316"/>
    </row>
    <row r="778" spans="1:77" x14ac:dyDescent="0.25">
      <c r="A778" s="326"/>
      <c r="B778" s="307" t="str">
        <f t="shared" si="261"/>
        <v/>
      </c>
      <c r="C778" s="327"/>
      <c r="D778" s="307" t="str">
        <f t="shared" si="262"/>
        <v/>
      </c>
      <c r="E778" s="328"/>
      <c r="F778" s="329"/>
      <c r="G778" s="330" t="s">
        <v>86</v>
      </c>
      <c r="H778" s="308">
        <f t="shared" si="263"/>
        <v>0</v>
      </c>
      <c r="I778" s="323"/>
      <c r="J778" s="323"/>
      <c r="K778" s="309">
        <f t="shared" si="264"/>
        <v>0</v>
      </c>
      <c r="L778" s="328"/>
      <c r="M778" s="328"/>
      <c r="N778" s="328"/>
      <c r="O778" s="328"/>
      <c r="P778" s="331"/>
      <c r="Q778" s="331"/>
      <c r="R778" s="332"/>
      <c r="S778" s="333"/>
      <c r="T778" s="332"/>
      <c r="U778" s="333"/>
      <c r="V778" s="332"/>
      <c r="W778" s="333"/>
      <c r="X778" s="332"/>
      <c r="Y778" s="333"/>
      <c r="Z778" s="309">
        <f t="shared" si="265"/>
        <v>0</v>
      </c>
      <c r="AA778" s="310">
        <f t="shared" si="266"/>
        <v>0</v>
      </c>
      <c r="AB778" s="334"/>
      <c r="AC778" s="311">
        <f t="shared" si="259"/>
        <v>0</v>
      </c>
      <c r="AD778" s="312">
        <f t="shared" si="267"/>
        <v>0</v>
      </c>
      <c r="AE778" s="335"/>
      <c r="AF778" s="312">
        <f t="shared" si="268"/>
        <v>0</v>
      </c>
      <c r="AG778" s="326"/>
      <c r="AH778" s="313">
        <f t="shared" si="269"/>
        <v>0</v>
      </c>
      <c r="AI778" s="336"/>
      <c r="AJ778" s="313">
        <f t="shared" si="270"/>
        <v>0</v>
      </c>
      <c r="AK778" s="326"/>
      <c r="AL778" s="313">
        <f t="shared" si="271"/>
        <v>0</v>
      </c>
      <c r="AM778" s="345"/>
      <c r="AN778" s="313">
        <f t="shared" si="260"/>
        <v>0</v>
      </c>
      <c r="AO778" s="314">
        <f t="shared" si="272"/>
        <v>0</v>
      </c>
      <c r="AP778" s="315">
        <f>IF(OR(AND(B778="GRUP_A1",IF(IFERROR(MATCH(CONCATENATE("I",Tabel!$N$4),inst_performance,0),0)&gt;0,0,1)),B778="Grup_A5",B778="Grup_B1"),0,(AD778+AF778)*0.1)</f>
        <v>0</v>
      </c>
      <c r="AQ778" s="337"/>
      <c r="AR778" s="339"/>
      <c r="AS778" s="339"/>
      <c r="AT778" s="339"/>
      <c r="AU778" s="339"/>
      <c r="AV778" s="339"/>
      <c r="AW778" s="339"/>
      <c r="AX778" s="339"/>
      <c r="AY778" s="339"/>
      <c r="AZ778" s="339"/>
      <c r="BA778" s="339"/>
      <c r="BB778" s="339"/>
      <c r="BC778" s="339"/>
      <c r="BD778" s="339"/>
      <c r="BE778" s="339"/>
      <c r="BF778" s="339"/>
      <c r="BG778" s="315">
        <f t="shared" si="273"/>
        <v>0</v>
      </c>
      <c r="BH778" s="346">
        <f t="shared" si="274"/>
        <v>0</v>
      </c>
      <c r="BI778" s="315">
        <f t="shared" si="275"/>
        <v>0</v>
      </c>
      <c r="BJ778" s="341"/>
      <c r="BK778" s="315">
        <f t="shared" si="276"/>
        <v>0</v>
      </c>
      <c r="BL778" s="315">
        <f t="shared" si="277"/>
        <v>0</v>
      </c>
      <c r="BM778" s="340"/>
      <c r="BN778" s="342"/>
      <c r="BO778" s="343"/>
      <c r="BP778" s="340"/>
      <c r="BQ778" s="344"/>
      <c r="BR778" s="315">
        <f t="shared" si="278"/>
        <v>0</v>
      </c>
      <c r="BS778" s="344"/>
      <c r="BT778" s="344"/>
      <c r="BU778" s="344"/>
      <c r="BV778" s="344"/>
      <c r="BW778" s="315">
        <f t="shared" si="279"/>
        <v>0</v>
      </c>
      <c r="BX778" s="322"/>
      <c r="BY778" s="316"/>
    </row>
    <row r="779" spans="1:77" x14ac:dyDescent="0.25">
      <c r="A779" s="326"/>
      <c r="B779" s="307" t="str">
        <f t="shared" si="261"/>
        <v/>
      </c>
      <c r="C779" s="327"/>
      <c r="D779" s="307" t="str">
        <f t="shared" si="262"/>
        <v/>
      </c>
      <c r="E779" s="328"/>
      <c r="F779" s="329"/>
      <c r="G779" s="330" t="s">
        <v>86</v>
      </c>
      <c r="H779" s="308">
        <f t="shared" si="263"/>
        <v>0</v>
      </c>
      <c r="I779" s="323"/>
      <c r="J779" s="323"/>
      <c r="K779" s="309">
        <f t="shared" si="264"/>
        <v>0</v>
      </c>
      <c r="L779" s="328"/>
      <c r="M779" s="328"/>
      <c r="N779" s="328"/>
      <c r="O779" s="328"/>
      <c r="P779" s="331"/>
      <c r="Q779" s="331"/>
      <c r="R779" s="332"/>
      <c r="S779" s="333"/>
      <c r="T779" s="332"/>
      <c r="U779" s="333"/>
      <c r="V779" s="332"/>
      <c r="W779" s="333"/>
      <c r="X779" s="332"/>
      <c r="Y779" s="333"/>
      <c r="Z779" s="309">
        <f t="shared" si="265"/>
        <v>0</v>
      </c>
      <c r="AA779" s="310">
        <f t="shared" si="266"/>
        <v>0</v>
      </c>
      <c r="AB779" s="334"/>
      <c r="AC779" s="311">
        <f t="shared" si="259"/>
        <v>0</v>
      </c>
      <c r="AD779" s="312">
        <f t="shared" si="267"/>
        <v>0</v>
      </c>
      <c r="AE779" s="335"/>
      <c r="AF779" s="312">
        <f t="shared" si="268"/>
        <v>0</v>
      </c>
      <c r="AG779" s="326"/>
      <c r="AH779" s="313">
        <f t="shared" si="269"/>
        <v>0</v>
      </c>
      <c r="AI779" s="336"/>
      <c r="AJ779" s="313">
        <f t="shared" si="270"/>
        <v>0</v>
      </c>
      <c r="AK779" s="326"/>
      <c r="AL779" s="313">
        <f t="shared" si="271"/>
        <v>0</v>
      </c>
      <c r="AM779" s="345"/>
      <c r="AN779" s="313">
        <f t="shared" si="260"/>
        <v>0</v>
      </c>
      <c r="AO779" s="314">
        <f t="shared" si="272"/>
        <v>0</v>
      </c>
      <c r="AP779" s="315">
        <f>IF(OR(AND(B779="GRUP_A1",IF(IFERROR(MATCH(CONCATENATE("I",Tabel!$N$4),inst_performance,0),0)&gt;0,0,1)),B779="Grup_A5",B779="Grup_B1"),0,(AD779+AF779)*0.1)</f>
        <v>0</v>
      </c>
      <c r="AQ779" s="337"/>
      <c r="AR779" s="339"/>
      <c r="AS779" s="339"/>
      <c r="AT779" s="339"/>
      <c r="AU779" s="339"/>
      <c r="AV779" s="339"/>
      <c r="AW779" s="339"/>
      <c r="AX779" s="339"/>
      <c r="AY779" s="339"/>
      <c r="AZ779" s="339"/>
      <c r="BA779" s="339"/>
      <c r="BB779" s="339"/>
      <c r="BC779" s="339"/>
      <c r="BD779" s="339"/>
      <c r="BE779" s="339"/>
      <c r="BF779" s="339"/>
      <c r="BG779" s="315">
        <f t="shared" si="273"/>
        <v>0</v>
      </c>
      <c r="BH779" s="346">
        <f t="shared" si="274"/>
        <v>0</v>
      </c>
      <c r="BI779" s="315">
        <f t="shared" si="275"/>
        <v>0</v>
      </c>
      <c r="BJ779" s="341"/>
      <c r="BK779" s="315">
        <f t="shared" si="276"/>
        <v>0</v>
      </c>
      <c r="BL779" s="315">
        <f t="shared" si="277"/>
        <v>0</v>
      </c>
      <c r="BM779" s="340"/>
      <c r="BN779" s="342"/>
      <c r="BO779" s="343"/>
      <c r="BP779" s="340"/>
      <c r="BQ779" s="344"/>
      <c r="BR779" s="315">
        <f t="shared" si="278"/>
        <v>0</v>
      </c>
      <c r="BS779" s="344"/>
      <c r="BT779" s="344"/>
      <c r="BU779" s="344"/>
      <c r="BV779" s="344"/>
      <c r="BW779" s="315">
        <f t="shared" si="279"/>
        <v>0</v>
      </c>
      <c r="BX779" s="322"/>
      <c r="BY779" s="316"/>
    </row>
    <row r="780" spans="1:77" x14ac:dyDescent="0.25">
      <c r="A780" s="326"/>
      <c r="B780" s="307" t="str">
        <f t="shared" si="261"/>
        <v/>
      </c>
      <c r="C780" s="327"/>
      <c r="D780" s="307" t="str">
        <f t="shared" si="262"/>
        <v/>
      </c>
      <c r="E780" s="328"/>
      <c r="F780" s="329"/>
      <c r="G780" s="330" t="s">
        <v>86</v>
      </c>
      <c r="H780" s="308">
        <f t="shared" si="263"/>
        <v>0</v>
      </c>
      <c r="I780" s="323"/>
      <c r="J780" s="323"/>
      <c r="K780" s="309">
        <f t="shared" si="264"/>
        <v>0</v>
      </c>
      <c r="L780" s="328"/>
      <c r="M780" s="328"/>
      <c r="N780" s="328"/>
      <c r="O780" s="328"/>
      <c r="P780" s="331"/>
      <c r="Q780" s="331"/>
      <c r="R780" s="332"/>
      <c r="S780" s="333"/>
      <c r="T780" s="332"/>
      <c r="U780" s="333"/>
      <c r="V780" s="332"/>
      <c r="W780" s="333"/>
      <c r="X780" s="332"/>
      <c r="Y780" s="333"/>
      <c r="Z780" s="309">
        <f t="shared" si="265"/>
        <v>0</v>
      </c>
      <c r="AA780" s="310">
        <f t="shared" si="266"/>
        <v>0</v>
      </c>
      <c r="AB780" s="334"/>
      <c r="AC780" s="311">
        <f t="shared" si="259"/>
        <v>0</v>
      </c>
      <c r="AD780" s="312">
        <f t="shared" si="267"/>
        <v>0</v>
      </c>
      <c r="AE780" s="335"/>
      <c r="AF780" s="312">
        <f t="shared" si="268"/>
        <v>0</v>
      </c>
      <c r="AG780" s="326"/>
      <c r="AH780" s="313">
        <f t="shared" si="269"/>
        <v>0</v>
      </c>
      <c r="AI780" s="336"/>
      <c r="AJ780" s="313">
        <f t="shared" si="270"/>
        <v>0</v>
      </c>
      <c r="AK780" s="326"/>
      <c r="AL780" s="313">
        <f t="shared" si="271"/>
        <v>0</v>
      </c>
      <c r="AM780" s="345"/>
      <c r="AN780" s="313">
        <f t="shared" si="260"/>
        <v>0</v>
      </c>
      <c r="AO780" s="314">
        <f t="shared" si="272"/>
        <v>0</v>
      </c>
      <c r="AP780" s="315">
        <f>IF(OR(AND(B780="GRUP_A1",IF(IFERROR(MATCH(CONCATENATE("I",Tabel!$N$4),inst_performance,0),0)&gt;0,0,1)),B780="Grup_A5",B780="Grup_B1"),0,(AD780+AF780)*0.1)</f>
        <v>0</v>
      </c>
      <c r="AQ780" s="337"/>
      <c r="AR780" s="339"/>
      <c r="AS780" s="339"/>
      <c r="AT780" s="339"/>
      <c r="AU780" s="339"/>
      <c r="AV780" s="339"/>
      <c r="AW780" s="339"/>
      <c r="AX780" s="339"/>
      <c r="AY780" s="339"/>
      <c r="AZ780" s="339"/>
      <c r="BA780" s="339"/>
      <c r="BB780" s="339"/>
      <c r="BC780" s="339"/>
      <c r="BD780" s="339"/>
      <c r="BE780" s="339"/>
      <c r="BF780" s="339"/>
      <c r="BG780" s="315">
        <f t="shared" si="273"/>
        <v>0</v>
      </c>
      <c r="BH780" s="346">
        <f t="shared" si="274"/>
        <v>0</v>
      </c>
      <c r="BI780" s="315">
        <f t="shared" si="275"/>
        <v>0</v>
      </c>
      <c r="BJ780" s="341"/>
      <c r="BK780" s="315">
        <f t="shared" si="276"/>
        <v>0</v>
      </c>
      <c r="BL780" s="315">
        <f t="shared" si="277"/>
        <v>0</v>
      </c>
      <c r="BM780" s="340"/>
      <c r="BN780" s="342"/>
      <c r="BO780" s="343"/>
      <c r="BP780" s="340"/>
      <c r="BQ780" s="344"/>
      <c r="BR780" s="315">
        <f t="shared" si="278"/>
        <v>0</v>
      </c>
      <c r="BS780" s="344"/>
      <c r="BT780" s="344"/>
      <c r="BU780" s="344"/>
      <c r="BV780" s="344"/>
      <c r="BW780" s="315">
        <f t="shared" si="279"/>
        <v>0</v>
      </c>
      <c r="BX780" s="322"/>
      <c r="BY780" s="316"/>
    </row>
    <row r="781" spans="1:77" x14ac:dyDescent="0.25">
      <c r="A781" s="326"/>
      <c r="B781" s="307" t="str">
        <f t="shared" si="261"/>
        <v/>
      </c>
      <c r="C781" s="327"/>
      <c r="D781" s="307" t="str">
        <f t="shared" si="262"/>
        <v/>
      </c>
      <c r="E781" s="328"/>
      <c r="F781" s="329"/>
      <c r="G781" s="330" t="s">
        <v>86</v>
      </c>
      <c r="H781" s="308">
        <f t="shared" si="263"/>
        <v>0</v>
      </c>
      <c r="I781" s="323"/>
      <c r="J781" s="323"/>
      <c r="K781" s="309">
        <f t="shared" si="264"/>
        <v>0</v>
      </c>
      <c r="L781" s="328"/>
      <c r="M781" s="328"/>
      <c r="N781" s="328"/>
      <c r="O781" s="328"/>
      <c r="P781" s="331"/>
      <c r="Q781" s="331"/>
      <c r="R781" s="332"/>
      <c r="S781" s="333"/>
      <c r="T781" s="332"/>
      <c r="U781" s="333"/>
      <c r="V781" s="332"/>
      <c r="W781" s="333"/>
      <c r="X781" s="332"/>
      <c r="Y781" s="333"/>
      <c r="Z781" s="309">
        <f t="shared" si="265"/>
        <v>0</v>
      </c>
      <c r="AA781" s="310">
        <f t="shared" si="266"/>
        <v>0</v>
      </c>
      <c r="AB781" s="334"/>
      <c r="AC781" s="311">
        <f t="shared" ref="AC781:AC844" si="280">IF(AB781&gt;"",VLOOKUP(LEFT(AB781,250),Categorii_referinta,2,0),)</f>
        <v>0</v>
      </c>
      <c r="AD781" s="312">
        <f t="shared" si="267"/>
        <v>0</v>
      </c>
      <c r="AE781" s="335"/>
      <c r="AF781" s="312">
        <f t="shared" si="268"/>
        <v>0</v>
      </c>
      <c r="AG781" s="326"/>
      <c r="AH781" s="313">
        <f t="shared" si="269"/>
        <v>0</v>
      </c>
      <c r="AI781" s="336"/>
      <c r="AJ781" s="313">
        <f t="shared" si="270"/>
        <v>0</v>
      </c>
      <c r="AK781" s="326"/>
      <c r="AL781" s="313">
        <f t="shared" si="271"/>
        <v>0</v>
      </c>
      <c r="AM781" s="345"/>
      <c r="AN781" s="313">
        <f t="shared" ref="AN781:AN844" si="281">IF(AM781&gt;"",VLOOKUP(AM781,Grad_managerial_values,2,0)*F781,)</f>
        <v>0</v>
      </c>
      <c r="AO781" s="314">
        <f t="shared" si="272"/>
        <v>0</v>
      </c>
      <c r="AP781" s="315">
        <f>IF(OR(AND(B781="GRUP_A1",IF(IFERROR(MATCH(CONCATENATE("I",Tabel!$N$4),inst_performance,0),0)&gt;0,0,1)),B781="Grup_A5",B781="Grup_B1"),0,(AD781+AF781)*0.1)</f>
        <v>0</v>
      </c>
      <c r="AQ781" s="337"/>
      <c r="AR781" s="339"/>
      <c r="AS781" s="339"/>
      <c r="AT781" s="339"/>
      <c r="AU781" s="339"/>
      <c r="AV781" s="339"/>
      <c r="AW781" s="339"/>
      <c r="AX781" s="339"/>
      <c r="AY781" s="339"/>
      <c r="AZ781" s="339"/>
      <c r="BA781" s="339"/>
      <c r="BB781" s="339"/>
      <c r="BC781" s="339"/>
      <c r="BD781" s="339"/>
      <c r="BE781" s="339"/>
      <c r="BF781" s="339"/>
      <c r="BG781" s="315">
        <f t="shared" si="273"/>
        <v>0</v>
      </c>
      <c r="BH781" s="346">
        <f t="shared" si="274"/>
        <v>0</v>
      </c>
      <c r="BI781" s="315">
        <f t="shared" si="275"/>
        <v>0</v>
      </c>
      <c r="BJ781" s="341"/>
      <c r="BK781" s="315">
        <f t="shared" si="276"/>
        <v>0</v>
      </c>
      <c r="BL781" s="315">
        <f t="shared" si="277"/>
        <v>0</v>
      </c>
      <c r="BM781" s="340"/>
      <c r="BN781" s="342"/>
      <c r="BO781" s="343"/>
      <c r="BP781" s="340"/>
      <c r="BQ781" s="344"/>
      <c r="BR781" s="315">
        <f t="shared" si="278"/>
        <v>0</v>
      </c>
      <c r="BS781" s="344"/>
      <c r="BT781" s="344"/>
      <c r="BU781" s="344"/>
      <c r="BV781" s="344"/>
      <c r="BW781" s="315">
        <f t="shared" si="279"/>
        <v>0</v>
      </c>
      <c r="BX781" s="322"/>
      <c r="BY781" s="316"/>
    </row>
    <row r="782" spans="1:77" x14ac:dyDescent="0.25">
      <c r="A782" s="326"/>
      <c r="B782" s="307" t="str">
        <f t="shared" ref="B782:B845" si="282">IF(A782&gt;"", VLOOKUP(A782,Categories,2,0),"")</f>
        <v/>
      </c>
      <c r="C782" s="327"/>
      <c r="D782" s="307" t="str">
        <f t="shared" ref="D782:D845" si="283">IF(B782&gt;"", VLOOKUP(C782,Functions_Classes,2,0),"")</f>
        <v/>
      </c>
      <c r="E782" s="328"/>
      <c r="F782" s="329"/>
      <c r="G782" s="330" t="s">
        <v>86</v>
      </c>
      <c r="H782" s="308">
        <f t="shared" ref="H782:H845" si="284">IF(C782&gt;"", VLOOKUP(C782,Functions_Classes,3,0),)</f>
        <v>0</v>
      </c>
      <c r="I782" s="323"/>
      <c r="J782" s="323"/>
      <c r="K782" s="309">
        <f t="shared" ref="K782:K845" si="285">IF(I782&gt;0, VLOOKUP(I782,Vechime_min,2,1),)</f>
        <v>0</v>
      </c>
      <c r="L782" s="328"/>
      <c r="M782" s="328"/>
      <c r="N782" s="328"/>
      <c r="O782" s="328"/>
      <c r="P782" s="331"/>
      <c r="Q782" s="331"/>
      <c r="R782" s="332"/>
      <c r="S782" s="333"/>
      <c r="T782" s="332"/>
      <c r="U782" s="333"/>
      <c r="V782" s="332"/>
      <c r="W782" s="333"/>
      <c r="X782" s="332"/>
      <c r="Y782" s="333"/>
      <c r="Z782" s="309">
        <f t="shared" ref="Z782:Z845" si="286">IF(H782&gt;0,MAX(MIN(SUM(H782)+SUM(K782,0)+SUM(L782:Y782),130),1),)</f>
        <v>0</v>
      </c>
      <c r="AA782" s="310">
        <f t="shared" ref="AA782:AA845" si="287">IF(H782&gt;0,VLOOKUP(Z782,Class_coeficient,2,0),)</f>
        <v>0</v>
      </c>
      <c r="AB782" s="334"/>
      <c r="AC782" s="311">
        <f t="shared" si="280"/>
        <v>0</v>
      </c>
      <c r="AD782" s="312">
        <f t="shared" ref="AD782:AD845" si="288">CEILING((AA782*AC782*F782),10)</f>
        <v>0</v>
      </c>
      <c r="AE782" s="335"/>
      <c r="AF782" s="312">
        <f t="shared" ref="AF782:AF845" si="289">IF(AE782&gt;"",IF(F782&gt;0, VLOOKUP(AE782,Grad_didactic_values,2,0)*F782,),)</f>
        <v>0</v>
      </c>
      <c r="AG782" s="326"/>
      <c r="AH782" s="313">
        <f t="shared" ref="AH782:AH845" si="290">IF(AG782&gt;"",VLOOKUP(AG782,Grad_values,2,0)*F782,)</f>
        <v>0</v>
      </c>
      <c r="AI782" s="336"/>
      <c r="AJ782" s="313">
        <f t="shared" ref="AJ782:AJ845" si="291">IF(AI782&gt;"",VLOOKUP(AI782,Grad_stiintific,2,0)*F782,)*IF($S$4="DA",1,0.5)</f>
        <v>0</v>
      </c>
      <c r="AK782" s="326"/>
      <c r="AL782" s="313">
        <f t="shared" ref="AL782:AL845" si="292">IF(AK782&gt;"",VLOOKUP(AK782,Titlu_onorific,2,0)*F782,)</f>
        <v>0</v>
      </c>
      <c r="AM782" s="345"/>
      <c r="AN782" s="313">
        <f t="shared" si="281"/>
        <v>0</v>
      </c>
      <c r="AO782" s="314">
        <f t="shared" ref="AO782:AO845" si="293">IF(AC782=1400,0, F782*1300)</f>
        <v>0</v>
      </c>
      <c r="AP782" s="315">
        <f>IF(OR(AND(B782="GRUP_A1",IF(IFERROR(MATCH(CONCATENATE("I",Tabel!$N$4),inst_performance,0),0)&gt;0,0,1)),B782="Grup_A5",B782="Grup_B1"),0,(AD782+AF782)*0.1)</f>
        <v>0</v>
      </c>
      <c r="AQ782" s="337"/>
      <c r="AR782" s="339"/>
      <c r="AS782" s="339"/>
      <c r="AT782" s="339"/>
      <c r="AU782" s="339"/>
      <c r="AV782" s="339"/>
      <c r="AW782" s="339"/>
      <c r="AX782" s="339"/>
      <c r="AY782" s="339"/>
      <c r="AZ782" s="339"/>
      <c r="BA782" s="339"/>
      <c r="BB782" s="339"/>
      <c r="BC782" s="339"/>
      <c r="BD782" s="339"/>
      <c r="BE782" s="339"/>
      <c r="BF782" s="339"/>
      <c r="BG782" s="315">
        <f t="shared" ref="BG782:BG845" si="294">AP782+AQ782+AR782+AS782+AT782+AU782+AV782+AW782+AX782+AY782+AZ782+BA782+BB782+BC782+BD782+BE782+BF782</f>
        <v>0</v>
      </c>
      <c r="BH782" s="346">
        <f t="shared" ref="BH782:BH845" si="295">IF(AD782&gt;0,BG782/AD782,)</f>
        <v>0</v>
      </c>
      <c r="BI782" s="315">
        <f t="shared" ref="BI782:BI845" si="296">AD782+AF782+AH782+AJ782+AL782+AN782+AO782+BG782</f>
        <v>0</v>
      </c>
      <c r="BJ782" s="341"/>
      <c r="BK782" s="315">
        <f t="shared" ref="BK782:BK845" si="297">IF(BI782&lt;BJ782,BJ782-BI782,0)</f>
        <v>0</v>
      </c>
      <c r="BL782" s="315">
        <f t="shared" ref="BL782:BL845" si="298">IF(AND(BI782&gt;BJ782,BI782&lt;5500*F782),5500*F782-BI782,0)</f>
        <v>0</v>
      </c>
      <c r="BM782" s="340"/>
      <c r="BN782" s="342"/>
      <c r="BO782" s="343"/>
      <c r="BP782" s="340"/>
      <c r="BQ782" s="344"/>
      <c r="BR782" s="315">
        <f t="shared" ref="BR782:BR845" si="299">AD782/169*1/2*BQ782</f>
        <v>0</v>
      </c>
      <c r="BS782" s="344"/>
      <c r="BT782" s="344"/>
      <c r="BU782" s="344"/>
      <c r="BV782" s="344"/>
      <c r="BW782" s="315">
        <f t="shared" ref="BW782:BW845" si="300">BI782+BK782+BL782+BM782+BP782+BR782+BS782+BT782+BU782+BV782</f>
        <v>0</v>
      </c>
      <c r="BX782" s="322"/>
      <c r="BY782" s="316"/>
    </row>
    <row r="783" spans="1:77" x14ac:dyDescent="0.25">
      <c r="A783" s="326"/>
      <c r="B783" s="307" t="str">
        <f t="shared" si="282"/>
        <v/>
      </c>
      <c r="C783" s="327"/>
      <c r="D783" s="307" t="str">
        <f t="shared" si="283"/>
        <v/>
      </c>
      <c r="E783" s="328"/>
      <c r="F783" s="329"/>
      <c r="G783" s="330" t="s">
        <v>86</v>
      </c>
      <c r="H783" s="308">
        <f t="shared" si="284"/>
        <v>0</v>
      </c>
      <c r="I783" s="323"/>
      <c r="J783" s="323"/>
      <c r="K783" s="309">
        <f t="shared" si="285"/>
        <v>0</v>
      </c>
      <c r="L783" s="328"/>
      <c r="M783" s="328"/>
      <c r="N783" s="328"/>
      <c r="O783" s="328"/>
      <c r="P783" s="331"/>
      <c r="Q783" s="331"/>
      <c r="R783" s="332"/>
      <c r="S783" s="333"/>
      <c r="T783" s="332"/>
      <c r="U783" s="333"/>
      <c r="V783" s="332"/>
      <c r="W783" s="333"/>
      <c r="X783" s="332"/>
      <c r="Y783" s="333"/>
      <c r="Z783" s="309">
        <f t="shared" si="286"/>
        <v>0</v>
      </c>
      <c r="AA783" s="310">
        <f t="shared" si="287"/>
        <v>0</v>
      </c>
      <c r="AB783" s="334"/>
      <c r="AC783" s="311">
        <f t="shared" si="280"/>
        <v>0</v>
      </c>
      <c r="AD783" s="312">
        <f t="shared" si="288"/>
        <v>0</v>
      </c>
      <c r="AE783" s="335"/>
      <c r="AF783" s="312">
        <f t="shared" si="289"/>
        <v>0</v>
      </c>
      <c r="AG783" s="326"/>
      <c r="AH783" s="313">
        <f t="shared" si="290"/>
        <v>0</v>
      </c>
      <c r="AI783" s="336"/>
      <c r="AJ783" s="313">
        <f t="shared" si="291"/>
        <v>0</v>
      </c>
      <c r="AK783" s="326"/>
      <c r="AL783" s="313">
        <f t="shared" si="292"/>
        <v>0</v>
      </c>
      <c r="AM783" s="345"/>
      <c r="AN783" s="313">
        <f t="shared" si="281"/>
        <v>0</v>
      </c>
      <c r="AO783" s="314">
        <f t="shared" si="293"/>
        <v>0</v>
      </c>
      <c r="AP783" s="315">
        <f>IF(OR(AND(B783="GRUP_A1",IF(IFERROR(MATCH(CONCATENATE("I",Tabel!$N$4),inst_performance,0),0)&gt;0,0,1)),B783="Grup_A5",B783="Grup_B1"),0,(AD783+AF783)*0.1)</f>
        <v>0</v>
      </c>
      <c r="AQ783" s="337"/>
      <c r="AR783" s="339"/>
      <c r="AS783" s="339"/>
      <c r="AT783" s="339"/>
      <c r="AU783" s="339"/>
      <c r="AV783" s="339"/>
      <c r="AW783" s="339"/>
      <c r="AX783" s="339"/>
      <c r="AY783" s="339"/>
      <c r="AZ783" s="339"/>
      <c r="BA783" s="339"/>
      <c r="BB783" s="339"/>
      <c r="BC783" s="339"/>
      <c r="BD783" s="339"/>
      <c r="BE783" s="339"/>
      <c r="BF783" s="339"/>
      <c r="BG783" s="315">
        <f t="shared" si="294"/>
        <v>0</v>
      </c>
      <c r="BH783" s="346">
        <f t="shared" si="295"/>
        <v>0</v>
      </c>
      <c r="BI783" s="315">
        <f t="shared" si="296"/>
        <v>0</v>
      </c>
      <c r="BJ783" s="341"/>
      <c r="BK783" s="315">
        <f t="shared" si="297"/>
        <v>0</v>
      </c>
      <c r="BL783" s="315">
        <f t="shared" si="298"/>
        <v>0</v>
      </c>
      <c r="BM783" s="340"/>
      <c r="BN783" s="342"/>
      <c r="BO783" s="343"/>
      <c r="BP783" s="340"/>
      <c r="BQ783" s="344"/>
      <c r="BR783" s="315">
        <f t="shared" si="299"/>
        <v>0</v>
      </c>
      <c r="BS783" s="344"/>
      <c r="BT783" s="344"/>
      <c r="BU783" s="344"/>
      <c r="BV783" s="344"/>
      <c r="BW783" s="315">
        <f t="shared" si="300"/>
        <v>0</v>
      </c>
      <c r="BX783" s="322"/>
      <c r="BY783" s="316"/>
    </row>
    <row r="784" spans="1:77" x14ac:dyDescent="0.25">
      <c r="A784" s="326"/>
      <c r="B784" s="307" t="str">
        <f t="shared" si="282"/>
        <v/>
      </c>
      <c r="C784" s="327"/>
      <c r="D784" s="307" t="str">
        <f t="shared" si="283"/>
        <v/>
      </c>
      <c r="E784" s="328"/>
      <c r="F784" s="329"/>
      <c r="G784" s="330" t="s">
        <v>86</v>
      </c>
      <c r="H784" s="308">
        <f t="shared" si="284"/>
        <v>0</v>
      </c>
      <c r="I784" s="323"/>
      <c r="J784" s="323"/>
      <c r="K784" s="309">
        <f t="shared" si="285"/>
        <v>0</v>
      </c>
      <c r="L784" s="328"/>
      <c r="M784" s="328"/>
      <c r="N784" s="328"/>
      <c r="O784" s="328"/>
      <c r="P784" s="331"/>
      <c r="Q784" s="331"/>
      <c r="R784" s="332"/>
      <c r="S784" s="333"/>
      <c r="T784" s="332"/>
      <c r="U784" s="333"/>
      <c r="V784" s="332"/>
      <c r="W784" s="333"/>
      <c r="X784" s="332"/>
      <c r="Y784" s="333"/>
      <c r="Z784" s="309">
        <f t="shared" si="286"/>
        <v>0</v>
      </c>
      <c r="AA784" s="310">
        <f t="shared" si="287"/>
        <v>0</v>
      </c>
      <c r="AB784" s="334"/>
      <c r="AC784" s="311">
        <f t="shared" si="280"/>
        <v>0</v>
      </c>
      <c r="AD784" s="312">
        <f t="shared" si="288"/>
        <v>0</v>
      </c>
      <c r="AE784" s="335"/>
      <c r="AF784" s="312">
        <f t="shared" si="289"/>
        <v>0</v>
      </c>
      <c r="AG784" s="326"/>
      <c r="AH784" s="313">
        <f t="shared" si="290"/>
        <v>0</v>
      </c>
      <c r="AI784" s="336"/>
      <c r="AJ784" s="313">
        <f t="shared" si="291"/>
        <v>0</v>
      </c>
      <c r="AK784" s="326"/>
      <c r="AL784" s="313">
        <f t="shared" si="292"/>
        <v>0</v>
      </c>
      <c r="AM784" s="345"/>
      <c r="AN784" s="313">
        <f t="shared" si="281"/>
        <v>0</v>
      </c>
      <c r="AO784" s="314">
        <f t="shared" si="293"/>
        <v>0</v>
      </c>
      <c r="AP784" s="315">
        <f>IF(OR(AND(B784="GRUP_A1",IF(IFERROR(MATCH(CONCATENATE("I",Tabel!$N$4),inst_performance,0),0)&gt;0,0,1)),B784="Grup_A5",B784="Grup_B1"),0,(AD784+AF784)*0.1)</f>
        <v>0</v>
      </c>
      <c r="AQ784" s="337"/>
      <c r="AR784" s="339"/>
      <c r="AS784" s="339"/>
      <c r="AT784" s="339"/>
      <c r="AU784" s="339"/>
      <c r="AV784" s="339"/>
      <c r="AW784" s="339"/>
      <c r="AX784" s="339"/>
      <c r="AY784" s="339"/>
      <c r="AZ784" s="339"/>
      <c r="BA784" s="339"/>
      <c r="BB784" s="339"/>
      <c r="BC784" s="339"/>
      <c r="BD784" s="339"/>
      <c r="BE784" s="339"/>
      <c r="BF784" s="339"/>
      <c r="BG784" s="315">
        <f t="shared" si="294"/>
        <v>0</v>
      </c>
      <c r="BH784" s="346">
        <f t="shared" si="295"/>
        <v>0</v>
      </c>
      <c r="BI784" s="315">
        <f t="shared" si="296"/>
        <v>0</v>
      </c>
      <c r="BJ784" s="341"/>
      <c r="BK784" s="315">
        <f t="shared" si="297"/>
        <v>0</v>
      </c>
      <c r="BL784" s="315">
        <f t="shared" si="298"/>
        <v>0</v>
      </c>
      <c r="BM784" s="340"/>
      <c r="BN784" s="342"/>
      <c r="BO784" s="343"/>
      <c r="BP784" s="340"/>
      <c r="BQ784" s="344"/>
      <c r="BR784" s="315">
        <f t="shared" si="299"/>
        <v>0</v>
      </c>
      <c r="BS784" s="344"/>
      <c r="BT784" s="344"/>
      <c r="BU784" s="344"/>
      <c r="BV784" s="344"/>
      <c r="BW784" s="315">
        <f t="shared" si="300"/>
        <v>0</v>
      </c>
      <c r="BX784" s="322"/>
      <c r="BY784" s="316"/>
    </row>
    <row r="785" spans="1:77" x14ac:dyDescent="0.25">
      <c r="A785" s="326"/>
      <c r="B785" s="307" t="str">
        <f t="shared" si="282"/>
        <v/>
      </c>
      <c r="C785" s="327"/>
      <c r="D785" s="307" t="str">
        <f t="shared" si="283"/>
        <v/>
      </c>
      <c r="E785" s="328"/>
      <c r="F785" s="329"/>
      <c r="G785" s="330" t="s">
        <v>86</v>
      </c>
      <c r="H785" s="308">
        <f t="shared" si="284"/>
        <v>0</v>
      </c>
      <c r="I785" s="323"/>
      <c r="J785" s="323"/>
      <c r="K785" s="309">
        <f t="shared" si="285"/>
        <v>0</v>
      </c>
      <c r="L785" s="328"/>
      <c r="M785" s="328"/>
      <c r="N785" s="328"/>
      <c r="O785" s="328"/>
      <c r="P785" s="331"/>
      <c r="Q785" s="331"/>
      <c r="R785" s="332"/>
      <c r="S785" s="333"/>
      <c r="T785" s="332"/>
      <c r="U785" s="333"/>
      <c r="V785" s="332"/>
      <c r="W785" s="333"/>
      <c r="X785" s="332"/>
      <c r="Y785" s="333"/>
      <c r="Z785" s="309">
        <f t="shared" si="286"/>
        <v>0</v>
      </c>
      <c r="AA785" s="310">
        <f t="shared" si="287"/>
        <v>0</v>
      </c>
      <c r="AB785" s="334"/>
      <c r="AC785" s="311">
        <f t="shared" si="280"/>
        <v>0</v>
      </c>
      <c r="AD785" s="312">
        <f t="shared" si="288"/>
        <v>0</v>
      </c>
      <c r="AE785" s="335"/>
      <c r="AF785" s="312">
        <f t="shared" si="289"/>
        <v>0</v>
      </c>
      <c r="AG785" s="326"/>
      <c r="AH785" s="313">
        <f t="shared" si="290"/>
        <v>0</v>
      </c>
      <c r="AI785" s="336"/>
      <c r="AJ785" s="313">
        <f t="shared" si="291"/>
        <v>0</v>
      </c>
      <c r="AK785" s="326"/>
      <c r="AL785" s="313">
        <f t="shared" si="292"/>
        <v>0</v>
      </c>
      <c r="AM785" s="345"/>
      <c r="AN785" s="313">
        <f t="shared" si="281"/>
        <v>0</v>
      </c>
      <c r="AO785" s="314">
        <f t="shared" si="293"/>
        <v>0</v>
      </c>
      <c r="AP785" s="315">
        <f>IF(OR(AND(B785="GRUP_A1",IF(IFERROR(MATCH(CONCATENATE("I",Tabel!$N$4),inst_performance,0),0)&gt;0,0,1)),B785="Grup_A5",B785="Grup_B1"),0,(AD785+AF785)*0.1)</f>
        <v>0</v>
      </c>
      <c r="AQ785" s="337"/>
      <c r="AR785" s="339"/>
      <c r="AS785" s="339"/>
      <c r="AT785" s="339"/>
      <c r="AU785" s="339"/>
      <c r="AV785" s="339"/>
      <c r="AW785" s="339"/>
      <c r="AX785" s="339"/>
      <c r="AY785" s="339"/>
      <c r="AZ785" s="339"/>
      <c r="BA785" s="339"/>
      <c r="BB785" s="339"/>
      <c r="BC785" s="339"/>
      <c r="BD785" s="339"/>
      <c r="BE785" s="339"/>
      <c r="BF785" s="339"/>
      <c r="BG785" s="315">
        <f t="shared" si="294"/>
        <v>0</v>
      </c>
      <c r="BH785" s="346">
        <f t="shared" si="295"/>
        <v>0</v>
      </c>
      <c r="BI785" s="315">
        <f t="shared" si="296"/>
        <v>0</v>
      </c>
      <c r="BJ785" s="341"/>
      <c r="BK785" s="315">
        <f t="shared" si="297"/>
        <v>0</v>
      </c>
      <c r="BL785" s="315">
        <f t="shared" si="298"/>
        <v>0</v>
      </c>
      <c r="BM785" s="340"/>
      <c r="BN785" s="342"/>
      <c r="BO785" s="343"/>
      <c r="BP785" s="340"/>
      <c r="BQ785" s="344"/>
      <c r="BR785" s="315">
        <f t="shared" si="299"/>
        <v>0</v>
      </c>
      <c r="BS785" s="344"/>
      <c r="BT785" s="344"/>
      <c r="BU785" s="344"/>
      <c r="BV785" s="344"/>
      <c r="BW785" s="315">
        <f t="shared" si="300"/>
        <v>0</v>
      </c>
      <c r="BX785" s="322"/>
      <c r="BY785" s="316"/>
    </row>
    <row r="786" spans="1:77" x14ac:dyDescent="0.25">
      <c r="A786" s="326"/>
      <c r="B786" s="307" t="str">
        <f t="shared" si="282"/>
        <v/>
      </c>
      <c r="C786" s="327"/>
      <c r="D786" s="307" t="str">
        <f t="shared" si="283"/>
        <v/>
      </c>
      <c r="E786" s="328"/>
      <c r="F786" s="329"/>
      <c r="G786" s="330" t="s">
        <v>86</v>
      </c>
      <c r="H786" s="308">
        <f t="shared" si="284"/>
        <v>0</v>
      </c>
      <c r="I786" s="323"/>
      <c r="J786" s="323"/>
      <c r="K786" s="309">
        <f t="shared" si="285"/>
        <v>0</v>
      </c>
      <c r="L786" s="328"/>
      <c r="M786" s="328"/>
      <c r="N786" s="328"/>
      <c r="O786" s="328"/>
      <c r="P786" s="331"/>
      <c r="Q786" s="331"/>
      <c r="R786" s="332"/>
      <c r="S786" s="333"/>
      <c r="T786" s="332"/>
      <c r="U786" s="333"/>
      <c r="V786" s="332"/>
      <c r="W786" s="333"/>
      <c r="X786" s="332"/>
      <c r="Y786" s="333"/>
      <c r="Z786" s="309">
        <f t="shared" si="286"/>
        <v>0</v>
      </c>
      <c r="AA786" s="310">
        <f t="shared" si="287"/>
        <v>0</v>
      </c>
      <c r="AB786" s="334"/>
      <c r="AC786" s="311">
        <f t="shared" si="280"/>
        <v>0</v>
      </c>
      <c r="AD786" s="312">
        <f t="shared" si="288"/>
        <v>0</v>
      </c>
      <c r="AE786" s="335"/>
      <c r="AF786" s="312">
        <f t="shared" si="289"/>
        <v>0</v>
      </c>
      <c r="AG786" s="326"/>
      <c r="AH786" s="313">
        <f t="shared" si="290"/>
        <v>0</v>
      </c>
      <c r="AI786" s="336"/>
      <c r="AJ786" s="313">
        <f t="shared" si="291"/>
        <v>0</v>
      </c>
      <c r="AK786" s="326"/>
      <c r="AL786" s="313">
        <f t="shared" si="292"/>
        <v>0</v>
      </c>
      <c r="AM786" s="345"/>
      <c r="AN786" s="313">
        <f t="shared" si="281"/>
        <v>0</v>
      </c>
      <c r="AO786" s="314">
        <f t="shared" si="293"/>
        <v>0</v>
      </c>
      <c r="AP786" s="315">
        <f>IF(OR(AND(B786="GRUP_A1",IF(IFERROR(MATCH(CONCATENATE("I",Tabel!$N$4),inst_performance,0),0)&gt;0,0,1)),B786="Grup_A5",B786="Grup_B1"),0,(AD786+AF786)*0.1)</f>
        <v>0</v>
      </c>
      <c r="AQ786" s="337"/>
      <c r="AR786" s="339"/>
      <c r="AS786" s="339"/>
      <c r="AT786" s="339"/>
      <c r="AU786" s="339"/>
      <c r="AV786" s="339"/>
      <c r="AW786" s="339"/>
      <c r="AX786" s="339"/>
      <c r="AY786" s="339"/>
      <c r="AZ786" s="339"/>
      <c r="BA786" s="339"/>
      <c r="BB786" s="339"/>
      <c r="BC786" s="339"/>
      <c r="BD786" s="339"/>
      <c r="BE786" s="339"/>
      <c r="BF786" s="339"/>
      <c r="BG786" s="315">
        <f t="shared" si="294"/>
        <v>0</v>
      </c>
      <c r="BH786" s="346">
        <f t="shared" si="295"/>
        <v>0</v>
      </c>
      <c r="BI786" s="315">
        <f t="shared" si="296"/>
        <v>0</v>
      </c>
      <c r="BJ786" s="341"/>
      <c r="BK786" s="315">
        <f t="shared" si="297"/>
        <v>0</v>
      </c>
      <c r="BL786" s="315">
        <f t="shared" si="298"/>
        <v>0</v>
      </c>
      <c r="BM786" s="340"/>
      <c r="BN786" s="342"/>
      <c r="BO786" s="343"/>
      <c r="BP786" s="340"/>
      <c r="BQ786" s="344"/>
      <c r="BR786" s="315">
        <f t="shared" si="299"/>
        <v>0</v>
      </c>
      <c r="BS786" s="344"/>
      <c r="BT786" s="344"/>
      <c r="BU786" s="344"/>
      <c r="BV786" s="344"/>
      <c r="BW786" s="315">
        <f t="shared" si="300"/>
        <v>0</v>
      </c>
      <c r="BX786" s="322"/>
      <c r="BY786" s="316"/>
    </row>
    <row r="787" spans="1:77" x14ac:dyDescent="0.25">
      <c r="A787" s="326"/>
      <c r="B787" s="307" t="str">
        <f t="shared" si="282"/>
        <v/>
      </c>
      <c r="C787" s="327"/>
      <c r="D787" s="307" t="str">
        <f t="shared" si="283"/>
        <v/>
      </c>
      <c r="E787" s="328"/>
      <c r="F787" s="329"/>
      <c r="G787" s="330" t="s">
        <v>86</v>
      </c>
      <c r="H787" s="308">
        <f t="shared" si="284"/>
        <v>0</v>
      </c>
      <c r="I787" s="323"/>
      <c r="J787" s="323"/>
      <c r="K787" s="309">
        <f t="shared" si="285"/>
        <v>0</v>
      </c>
      <c r="L787" s="328"/>
      <c r="M787" s="328"/>
      <c r="N787" s="328"/>
      <c r="O787" s="328"/>
      <c r="P787" s="331"/>
      <c r="Q787" s="331"/>
      <c r="R787" s="332"/>
      <c r="S787" s="333"/>
      <c r="T787" s="332"/>
      <c r="U787" s="333"/>
      <c r="V787" s="332"/>
      <c r="W787" s="333"/>
      <c r="X787" s="332"/>
      <c r="Y787" s="333"/>
      <c r="Z787" s="309">
        <f t="shared" si="286"/>
        <v>0</v>
      </c>
      <c r="AA787" s="310">
        <f t="shared" si="287"/>
        <v>0</v>
      </c>
      <c r="AB787" s="334"/>
      <c r="AC787" s="311">
        <f t="shared" si="280"/>
        <v>0</v>
      </c>
      <c r="AD787" s="312">
        <f t="shared" si="288"/>
        <v>0</v>
      </c>
      <c r="AE787" s="335"/>
      <c r="AF787" s="312">
        <f t="shared" si="289"/>
        <v>0</v>
      </c>
      <c r="AG787" s="326"/>
      <c r="AH787" s="313">
        <f t="shared" si="290"/>
        <v>0</v>
      </c>
      <c r="AI787" s="336"/>
      <c r="AJ787" s="313">
        <f t="shared" si="291"/>
        <v>0</v>
      </c>
      <c r="AK787" s="326"/>
      <c r="AL787" s="313">
        <f t="shared" si="292"/>
        <v>0</v>
      </c>
      <c r="AM787" s="345"/>
      <c r="AN787" s="313">
        <f t="shared" si="281"/>
        <v>0</v>
      </c>
      <c r="AO787" s="314">
        <f t="shared" si="293"/>
        <v>0</v>
      </c>
      <c r="AP787" s="315">
        <f>IF(OR(AND(B787="GRUP_A1",IF(IFERROR(MATCH(CONCATENATE("I",Tabel!$N$4),inst_performance,0),0)&gt;0,0,1)),B787="Grup_A5",B787="Grup_B1"),0,(AD787+AF787)*0.1)</f>
        <v>0</v>
      </c>
      <c r="AQ787" s="337"/>
      <c r="AR787" s="339"/>
      <c r="AS787" s="339"/>
      <c r="AT787" s="339"/>
      <c r="AU787" s="339"/>
      <c r="AV787" s="339"/>
      <c r="AW787" s="339"/>
      <c r="AX787" s="339"/>
      <c r="AY787" s="339"/>
      <c r="AZ787" s="339"/>
      <c r="BA787" s="339"/>
      <c r="BB787" s="339"/>
      <c r="BC787" s="339"/>
      <c r="BD787" s="339"/>
      <c r="BE787" s="339"/>
      <c r="BF787" s="339"/>
      <c r="BG787" s="315">
        <f t="shared" si="294"/>
        <v>0</v>
      </c>
      <c r="BH787" s="346">
        <f t="shared" si="295"/>
        <v>0</v>
      </c>
      <c r="BI787" s="315">
        <f t="shared" si="296"/>
        <v>0</v>
      </c>
      <c r="BJ787" s="341"/>
      <c r="BK787" s="315">
        <f t="shared" si="297"/>
        <v>0</v>
      </c>
      <c r="BL787" s="315">
        <f t="shared" si="298"/>
        <v>0</v>
      </c>
      <c r="BM787" s="340"/>
      <c r="BN787" s="342"/>
      <c r="BO787" s="343"/>
      <c r="BP787" s="340"/>
      <c r="BQ787" s="344"/>
      <c r="BR787" s="315">
        <f t="shared" si="299"/>
        <v>0</v>
      </c>
      <c r="BS787" s="344"/>
      <c r="BT787" s="344"/>
      <c r="BU787" s="344"/>
      <c r="BV787" s="344"/>
      <c r="BW787" s="315">
        <f t="shared" si="300"/>
        <v>0</v>
      </c>
      <c r="BX787" s="322"/>
      <c r="BY787" s="316"/>
    </row>
    <row r="788" spans="1:77" x14ac:dyDescent="0.25">
      <c r="A788" s="326"/>
      <c r="B788" s="307" t="str">
        <f t="shared" si="282"/>
        <v/>
      </c>
      <c r="C788" s="327"/>
      <c r="D788" s="307" t="str">
        <f t="shared" si="283"/>
        <v/>
      </c>
      <c r="E788" s="328"/>
      <c r="F788" s="329"/>
      <c r="G788" s="330" t="s">
        <v>86</v>
      </c>
      <c r="H788" s="308">
        <f t="shared" si="284"/>
        <v>0</v>
      </c>
      <c r="I788" s="323"/>
      <c r="J788" s="323"/>
      <c r="K788" s="309">
        <f t="shared" si="285"/>
        <v>0</v>
      </c>
      <c r="L788" s="328"/>
      <c r="M788" s="328"/>
      <c r="N788" s="328"/>
      <c r="O788" s="328"/>
      <c r="P788" s="331"/>
      <c r="Q788" s="331"/>
      <c r="R788" s="332"/>
      <c r="S788" s="333"/>
      <c r="T788" s="332"/>
      <c r="U788" s="333"/>
      <c r="V788" s="332"/>
      <c r="W788" s="333"/>
      <c r="X788" s="332"/>
      <c r="Y788" s="333"/>
      <c r="Z788" s="309">
        <f t="shared" si="286"/>
        <v>0</v>
      </c>
      <c r="AA788" s="310">
        <f t="shared" si="287"/>
        <v>0</v>
      </c>
      <c r="AB788" s="334"/>
      <c r="AC788" s="311">
        <f t="shared" si="280"/>
        <v>0</v>
      </c>
      <c r="AD788" s="312">
        <f t="shared" si="288"/>
        <v>0</v>
      </c>
      <c r="AE788" s="335"/>
      <c r="AF788" s="312">
        <f t="shared" si="289"/>
        <v>0</v>
      </c>
      <c r="AG788" s="326"/>
      <c r="AH788" s="313">
        <f t="shared" si="290"/>
        <v>0</v>
      </c>
      <c r="AI788" s="336"/>
      <c r="AJ788" s="313">
        <f t="shared" si="291"/>
        <v>0</v>
      </c>
      <c r="AK788" s="326"/>
      <c r="AL788" s="313">
        <f t="shared" si="292"/>
        <v>0</v>
      </c>
      <c r="AM788" s="345"/>
      <c r="AN788" s="313">
        <f t="shared" si="281"/>
        <v>0</v>
      </c>
      <c r="AO788" s="314">
        <f t="shared" si="293"/>
        <v>0</v>
      </c>
      <c r="AP788" s="315">
        <f>IF(OR(AND(B788="GRUP_A1",IF(IFERROR(MATCH(CONCATENATE("I",Tabel!$N$4),inst_performance,0),0)&gt;0,0,1)),B788="Grup_A5",B788="Grup_B1"),0,(AD788+AF788)*0.1)</f>
        <v>0</v>
      </c>
      <c r="AQ788" s="337"/>
      <c r="AR788" s="339"/>
      <c r="AS788" s="339"/>
      <c r="AT788" s="339"/>
      <c r="AU788" s="339"/>
      <c r="AV788" s="339"/>
      <c r="AW788" s="339"/>
      <c r="AX788" s="339"/>
      <c r="AY788" s="339"/>
      <c r="AZ788" s="339"/>
      <c r="BA788" s="339"/>
      <c r="BB788" s="339"/>
      <c r="BC788" s="339"/>
      <c r="BD788" s="339"/>
      <c r="BE788" s="339"/>
      <c r="BF788" s="339"/>
      <c r="BG788" s="315">
        <f t="shared" si="294"/>
        <v>0</v>
      </c>
      <c r="BH788" s="346">
        <f t="shared" si="295"/>
        <v>0</v>
      </c>
      <c r="BI788" s="315">
        <f t="shared" si="296"/>
        <v>0</v>
      </c>
      <c r="BJ788" s="341"/>
      <c r="BK788" s="315">
        <f t="shared" si="297"/>
        <v>0</v>
      </c>
      <c r="BL788" s="315">
        <f t="shared" si="298"/>
        <v>0</v>
      </c>
      <c r="BM788" s="340"/>
      <c r="BN788" s="342"/>
      <c r="BO788" s="343"/>
      <c r="BP788" s="340"/>
      <c r="BQ788" s="344"/>
      <c r="BR788" s="315">
        <f t="shared" si="299"/>
        <v>0</v>
      </c>
      <c r="BS788" s="344"/>
      <c r="BT788" s="344"/>
      <c r="BU788" s="344"/>
      <c r="BV788" s="344"/>
      <c r="BW788" s="315">
        <f t="shared" si="300"/>
        <v>0</v>
      </c>
      <c r="BX788" s="322"/>
      <c r="BY788" s="316"/>
    </row>
    <row r="789" spans="1:77" x14ac:dyDescent="0.25">
      <c r="A789" s="326"/>
      <c r="B789" s="307" t="str">
        <f t="shared" si="282"/>
        <v/>
      </c>
      <c r="C789" s="327"/>
      <c r="D789" s="307" t="str">
        <f t="shared" si="283"/>
        <v/>
      </c>
      <c r="E789" s="328"/>
      <c r="F789" s="329"/>
      <c r="G789" s="330" t="s">
        <v>86</v>
      </c>
      <c r="H789" s="308">
        <f t="shared" si="284"/>
        <v>0</v>
      </c>
      <c r="I789" s="323"/>
      <c r="J789" s="323"/>
      <c r="K789" s="309">
        <f t="shared" si="285"/>
        <v>0</v>
      </c>
      <c r="L789" s="328"/>
      <c r="M789" s="328"/>
      <c r="N789" s="328"/>
      <c r="O789" s="328"/>
      <c r="P789" s="331"/>
      <c r="Q789" s="331"/>
      <c r="R789" s="332"/>
      <c r="S789" s="333"/>
      <c r="T789" s="332"/>
      <c r="U789" s="333"/>
      <c r="V789" s="332"/>
      <c r="W789" s="333"/>
      <c r="X789" s="332"/>
      <c r="Y789" s="333"/>
      <c r="Z789" s="309">
        <f t="shared" si="286"/>
        <v>0</v>
      </c>
      <c r="AA789" s="310">
        <f t="shared" si="287"/>
        <v>0</v>
      </c>
      <c r="AB789" s="334"/>
      <c r="AC789" s="311">
        <f t="shared" si="280"/>
        <v>0</v>
      </c>
      <c r="AD789" s="312">
        <f t="shared" si="288"/>
        <v>0</v>
      </c>
      <c r="AE789" s="335"/>
      <c r="AF789" s="312">
        <f t="shared" si="289"/>
        <v>0</v>
      </c>
      <c r="AG789" s="326"/>
      <c r="AH789" s="313">
        <f t="shared" si="290"/>
        <v>0</v>
      </c>
      <c r="AI789" s="336"/>
      <c r="AJ789" s="313">
        <f t="shared" si="291"/>
        <v>0</v>
      </c>
      <c r="AK789" s="326"/>
      <c r="AL789" s="313">
        <f t="shared" si="292"/>
        <v>0</v>
      </c>
      <c r="AM789" s="345"/>
      <c r="AN789" s="313">
        <f t="shared" si="281"/>
        <v>0</v>
      </c>
      <c r="AO789" s="314">
        <f t="shared" si="293"/>
        <v>0</v>
      </c>
      <c r="AP789" s="315">
        <f>IF(OR(AND(B789="GRUP_A1",IF(IFERROR(MATCH(CONCATENATE("I",Tabel!$N$4),inst_performance,0),0)&gt;0,0,1)),B789="Grup_A5",B789="Grup_B1"),0,(AD789+AF789)*0.1)</f>
        <v>0</v>
      </c>
      <c r="AQ789" s="337"/>
      <c r="AR789" s="339"/>
      <c r="AS789" s="339"/>
      <c r="AT789" s="339"/>
      <c r="AU789" s="339"/>
      <c r="AV789" s="339"/>
      <c r="AW789" s="339"/>
      <c r="AX789" s="339"/>
      <c r="AY789" s="339"/>
      <c r="AZ789" s="339"/>
      <c r="BA789" s="339"/>
      <c r="BB789" s="339"/>
      <c r="BC789" s="339"/>
      <c r="BD789" s="339"/>
      <c r="BE789" s="339"/>
      <c r="BF789" s="339"/>
      <c r="BG789" s="315">
        <f t="shared" si="294"/>
        <v>0</v>
      </c>
      <c r="BH789" s="346">
        <f t="shared" si="295"/>
        <v>0</v>
      </c>
      <c r="BI789" s="315">
        <f t="shared" si="296"/>
        <v>0</v>
      </c>
      <c r="BJ789" s="341"/>
      <c r="BK789" s="315">
        <f t="shared" si="297"/>
        <v>0</v>
      </c>
      <c r="BL789" s="315">
        <f t="shared" si="298"/>
        <v>0</v>
      </c>
      <c r="BM789" s="340"/>
      <c r="BN789" s="342"/>
      <c r="BO789" s="343"/>
      <c r="BP789" s="340"/>
      <c r="BQ789" s="344"/>
      <c r="BR789" s="315">
        <f t="shared" si="299"/>
        <v>0</v>
      </c>
      <c r="BS789" s="344"/>
      <c r="BT789" s="344"/>
      <c r="BU789" s="344"/>
      <c r="BV789" s="344"/>
      <c r="BW789" s="315">
        <f t="shared" si="300"/>
        <v>0</v>
      </c>
      <c r="BX789" s="322"/>
      <c r="BY789" s="316"/>
    </row>
    <row r="790" spans="1:77" x14ac:dyDescent="0.25">
      <c r="A790" s="326"/>
      <c r="B790" s="307" t="str">
        <f t="shared" si="282"/>
        <v/>
      </c>
      <c r="C790" s="327"/>
      <c r="D790" s="307" t="str">
        <f t="shared" si="283"/>
        <v/>
      </c>
      <c r="E790" s="328"/>
      <c r="F790" s="329"/>
      <c r="G790" s="330" t="s">
        <v>86</v>
      </c>
      <c r="H790" s="308">
        <f t="shared" si="284"/>
        <v>0</v>
      </c>
      <c r="I790" s="323"/>
      <c r="J790" s="323"/>
      <c r="K790" s="309">
        <f t="shared" si="285"/>
        <v>0</v>
      </c>
      <c r="L790" s="328"/>
      <c r="M790" s="328"/>
      <c r="N790" s="328"/>
      <c r="O790" s="328"/>
      <c r="P790" s="331"/>
      <c r="Q790" s="331"/>
      <c r="R790" s="332"/>
      <c r="S790" s="333"/>
      <c r="T790" s="332"/>
      <c r="U790" s="333"/>
      <c r="V790" s="332"/>
      <c r="W790" s="333"/>
      <c r="X790" s="332"/>
      <c r="Y790" s="333"/>
      <c r="Z790" s="309">
        <f t="shared" si="286"/>
        <v>0</v>
      </c>
      <c r="AA790" s="310">
        <f t="shared" si="287"/>
        <v>0</v>
      </c>
      <c r="AB790" s="334"/>
      <c r="AC790" s="311">
        <f t="shared" si="280"/>
        <v>0</v>
      </c>
      <c r="AD790" s="312">
        <f t="shared" si="288"/>
        <v>0</v>
      </c>
      <c r="AE790" s="335"/>
      <c r="AF790" s="312">
        <f t="shared" si="289"/>
        <v>0</v>
      </c>
      <c r="AG790" s="326"/>
      <c r="AH790" s="313">
        <f t="shared" si="290"/>
        <v>0</v>
      </c>
      <c r="AI790" s="336"/>
      <c r="AJ790" s="313">
        <f t="shared" si="291"/>
        <v>0</v>
      </c>
      <c r="AK790" s="326"/>
      <c r="AL790" s="313">
        <f t="shared" si="292"/>
        <v>0</v>
      </c>
      <c r="AM790" s="345"/>
      <c r="AN790" s="313">
        <f t="shared" si="281"/>
        <v>0</v>
      </c>
      <c r="AO790" s="314">
        <f t="shared" si="293"/>
        <v>0</v>
      </c>
      <c r="AP790" s="315">
        <f>IF(OR(AND(B790="GRUP_A1",IF(IFERROR(MATCH(CONCATENATE("I",Tabel!$N$4),inst_performance,0),0)&gt;0,0,1)),B790="Grup_A5",B790="Grup_B1"),0,(AD790+AF790)*0.1)</f>
        <v>0</v>
      </c>
      <c r="AQ790" s="337"/>
      <c r="AR790" s="339"/>
      <c r="AS790" s="339"/>
      <c r="AT790" s="339"/>
      <c r="AU790" s="339"/>
      <c r="AV790" s="339"/>
      <c r="AW790" s="339"/>
      <c r="AX790" s="339"/>
      <c r="AY790" s="339"/>
      <c r="AZ790" s="339"/>
      <c r="BA790" s="339"/>
      <c r="BB790" s="339"/>
      <c r="BC790" s="339"/>
      <c r="BD790" s="339"/>
      <c r="BE790" s="339"/>
      <c r="BF790" s="339"/>
      <c r="BG790" s="315">
        <f t="shared" si="294"/>
        <v>0</v>
      </c>
      <c r="BH790" s="346">
        <f t="shared" si="295"/>
        <v>0</v>
      </c>
      <c r="BI790" s="315">
        <f t="shared" si="296"/>
        <v>0</v>
      </c>
      <c r="BJ790" s="341"/>
      <c r="BK790" s="315">
        <f t="shared" si="297"/>
        <v>0</v>
      </c>
      <c r="BL790" s="315">
        <f t="shared" si="298"/>
        <v>0</v>
      </c>
      <c r="BM790" s="340"/>
      <c r="BN790" s="342"/>
      <c r="BO790" s="343"/>
      <c r="BP790" s="340"/>
      <c r="BQ790" s="344"/>
      <c r="BR790" s="315">
        <f t="shared" si="299"/>
        <v>0</v>
      </c>
      <c r="BS790" s="344"/>
      <c r="BT790" s="344"/>
      <c r="BU790" s="344"/>
      <c r="BV790" s="344"/>
      <c r="BW790" s="315">
        <f t="shared" si="300"/>
        <v>0</v>
      </c>
      <c r="BX790" s="322"/>
      <c r="BY790" s="316"/>
    </row>
    <row r="791" spans="1:77" x14ac:dyDescent="0.25">
      <c r="A791" s="326"/>
      <c r="B791" s="307" t="str">
        <f t="shared" si="282"/>
        <v/>
      </c>
      <c r="C791" s="327"/>
      <c r="D791" s="307" t="str">
        <f t="shared" si="283"/>
        <v/>
      </c>
      <c r="E791" s="328"/>
      <c r="F791" s="329"/>
      <c r="G791" s="330" t="s">
        <v>86</v>
      </c>
      <c r="H791" s="308">
        <f t="shared" si="284"/>
        <v>0</v>
      </c>
      <c r="I791" s="323"/>
      <c r="J791" s="323"/>
      <c r="K791" s="309">
        <f t="shared" si="285"/>
        <v>0</v>
      </c>
      <c r="L791" s="328"/>
      <c r="M791" s="328"/>
      <c r="N791" s="328"/>
      <c r="O791" s="328"/>
      <c r="P791" s="331"/>
      <c r="Q791" s="331"/>
      <c r="R791" s="332"/>
      <c r="S791" s="333"/>
      <c r="T791" s="332"/>
      <c r="U791" s="333"/>
      <c r="V791" s="332"/>
      <c r="W791" s="333"/>
      <c r="X791" s="332"/>
      <c r="Y791" s="333"/>
      <c r="Z791" s="309">
        <f t="shared" si="286"/>
        <v>0</v>
      </c>
      <c r="AA791" s="310">
        <f t="shared" si="287"/>
        <v>0</v>
      </c>
      <c r="AB791" s="334"/>
      <c r="AC791" s="311">
        <f t="shared" si="280"/>
        <v>0</v>
      </c>
      <c r="AD791" s="312">
        <f t="shared" si="288"/>
        <v>0</v>
      </c>
      <c r="AE791" s="335"/>
      <c r="AF791" s="312">
        <f t="shared" si="289"/>
        <v>0</v>
      </c>
      <c r="AG791" s="326"/>
      <c r="AH791" s="313">
        <f t="shared" si="290"/>
        <v>0</v>
      </c>
      <c r="AI791" s="336"/>
      <c r="AJ791" s="313">
        <f t="shared" si="291"/>
        <v>0</v>
      </c>
      <c r="AK791" s="326"/>
      <c r="AL791" s="313">
        <f t="shared" si="292"/>
        <v>0</v>
      </c>
      <c r="AM791" s="345"/>
      <c r="AN791" s="313">
        <f t="shared" si="281"/>
        <v>0</v>
      </c>
      <c r="AO791" s="314">
        <f t="shared" si="293"/>
        <v>0</v>
      </c>
      <c r="AP791" s="315">
        <f>IF(OR(AND(B791="GRUP_A1",IF(IFERROR(MATCH(CONCATENATE("I",Tabel!$N$4),inst_performance,0),0)&gt;0,0,1)),B791="Grup_A5",B791="Grup_B1"),0,(AD791+AF791)*0.1)</f>
        <v>0</v>
      </c>
      <c r="AQ791" s="337"/>
      <c r="AR791" s="339"/>
      <c r="AS791" s="339"/>
      <c r="AT791" s="339"/>
      <c r="AU791" s="339"/>
      <c r="AV791" s="339"/>
      <c r="AW791" s="339"/>
      <c r="AX791" s="339"/>
      <c r="AY791" s="339"/>
      <c r="AZ791" s="339"/>
      <c r="BA791" s="339"/>
      <c r="BB791" s="339"/>
      <c r="BC791" s="339"/>
      <c r="BD791" s="339"/>
      <c r="BE791" s="339"/>
      <c r="BF791" s="339"/>
      <c r="BG791" s="315">
        <f t="shared" si="294"/>
        <v>0</v>
      </c>
      <c r="BH791" s="346">
        <f t="shared" si="295"/>
        <v>0</v>
      </c>
      <c r="BI791" s="315">
        <f t="shared" si="296"/>
        <v>0</v>
      </c>
      <c r="BJ791" s="341"/>
      <c r="BK791" s="315">
        <f t="shared" si="297"/>
        <v>0</v>
      </c>
      <c r="BL791" s="315">
        <f t="shared" si="298"/>
        <v>0</v>
      </c>
      <c r="BM791" s="340"/>
      <c r="BN791" s="342"/>
      <c r="BO791" s="343"/>
      <c r="BP791" s="340"/>
      <c r="BQ791" s="344"/>
      <c r="BR791" s="315">
        <f t="shared" si="299"/>
        <v>0</v>
      </c>
      <c r="BS791" s="344"/>
      <c r="BT791" s="344"/>
      <c r="BU791" s="344"/>
      <c r="BV791" s="344"/>
      <c r="BW791" s="315">
        <f t="shared" si="300"/>
        <v>0</v>
      </c>
      <c r="BX791" s="322"/>
      <c r="BY791" s="316"/>
    </row>
    <row r="792" spans="1:77" x14ac:dyDescent="0.25">
      <c r="A792" s="326"/>
      <c r="B792" s="307" t="str">
        <f t="shared" si="282"/>
        <v/>
      </c>
      <c r="C792" s="327"/>
      <c r="D792" s="307" t="str">
        <f t="shared" si="283"/>
        <v/>
      </c>
      <c r="E792" s="328"/>
      <c r="F792" s="329"/>
      <c r="G792" s="330" t="s">
        <v>86</v>
      </c>
      <c r="H792" s="308">
        <f t="shared" si="284"/>
        <v>0</v>
      </c>
      <c r="I792" s="323"/>
      <c r="J792" s="323"/>
      <c r="K792" s="309">
        <f t="shared" si="285"/>
        <v>0</v>
      </c>
      <c r="L792" s="328"/>
      <c r="M792" s="328"/>
      <c r="N792" s="328"/>
      <c r="O792" s="328"/>
      <c r="P792" s="331"/>
      <c r="Q792" s="331"/>
      <c r="R792" s="332"/>
      <c r="S792" s="333"/>
      <c r="T792" s="332"/>
      <c r="U792" s="333"/>
      <c r="V792" s="332"/>
      <c r="W792" s="333"/>
      <c r="X792" s="332"/>
      <c r="Y792" s="333"/>
      <c r="Z792" s="309">
        <f t="shared" si="286"/>
        <v>0</v>
      </c>
      <c r="AA792" s="310">
        <f t="shared" si="287"/>
        <v>0</v>
      </c>
      <c r="AB792" s="334"/>
      <c r="AC792" s="311">
        <f t="shared" si="280"/>
        <v>0</v>
      </c>
      <c r="AD792" s="312">
        <f t="shared" si="288"/>
        <v>0</v>
      </c>
      <c r="AE792" s="335"/>
      <c r="AF792" s="312">
        <f t="shared" si="289"/>
        <v>0</v>
      </c>
      <c r="AG792" s="326"/>
      <c r="AH792" s="313">
        <f t="shared" si="290"/>
        <v>0</v>
      </c>
      <c r="AI792" s="336"/>
      <c r="AJ792" s="313">
        <f t="shared" si="291"/>
        <v>0</v>
      </c>
      <c r="AK792" s="326"/>
      <c r="AL792" s="313">
        <f t="shared" si="292"/>
        <v>0</v>
      </c>
      <c r="AM792" s="345"/>
      <c r="AN792" s="313">
        <f t="shared" si="281"/>
        <v>0</v>
      </c>
      <c r="AO792" s="314">
        <f t="shared" si="293"/>
        <v>0</v>
      </c>
      <c r="AP792" s="315">
        <f>IF(OR(AND(B792="GRUP_A1",IF(IFERROR(MATCH(CONCATENATE("I",Tabel!$N$4),inst_performance,0),0)&gt;0,0,1)),B792="Grup_A5",B792="Grup_B1"),0,(AD792+AF792)*0.1)</f>
        <v>0</v>
      </c>
      <c r="AQ792" s="337"/>
      <c r="AR792" s="339"/>
      <c r="AS792" s="339"/>
      <c r="AT792" s="339"/>
      <c r="AU792" s="339"/>
      <c r="AV792" s="339"/>
      <c r="AW792" s="339"/>
      <c r="AX792" s="339"/>
      <c r="AY792" s="339"/>
      <c r="AZ792" s="339"/>
      <c r="BA792" s="339"/>
      <c r="BB792" s="339"/>
      <c r="BC792" s="339"/>
      <c r="BD792" s="339"/>
      <c r="BE792" s="339"/>
      <c r="BF792" s="339"/>
      <c r="BG792" s="315">
        <f t="shared" si="294"/>
        <v>0</v>
      </c>
      <c r="BH792" s="346">
        <f t="shared" si="295"/>
        <v>0</v>
      </c>
      <c r="BI792" s="315">
        <f t="shared" si="296"/>
        <v>0</v>
      </c>
      <c r="BJ792" s="341"/>
      <c r="BK792" s="315">
        <f t="shared" si="297"/>
        <v>0</v>
      </c>
      <c r="BL792" s="315">
        <f t="shared" si="298"/>
        <v>0</v>
      </c>
      <c r="BM792" s="340"/>
      <c r="BN792" s="342"/>
      <c r="BO792" s="343"/>
      <c r="BP792" s="340"/>
      <c r="BQ792" s="344"/>
      <c r="BR792" s="315">
        <f t="shared" si="299"/>
        <v>0</v>
      </c>
      <c r="BS792" s="344"/>
      <c r="BT792" s="344"/>
      <c r="BU792" s="344"/>
      <c r="BV792" s="344"/>
      <c r="BW792" s="315">
        <f t="shared" si="300"/>
        <v>0</v>
      </c>
      <c r="BX792" s="322"/>
      <c r="BY792" s="316"/>
    </row>
    <row r="793" spans="1:77" x14ac:dyDescent="0.25">
      <c r="A793" s="326"/>
      <c r="B793" s="307" t="str">
        <f t="shared" si="282"/>
        <v/>
      </c>
      <c r="C793" s="327"/>
      <c r="D793" s="307" t="str">
        <f t="shared" si="283"/>
        <v/>
      </c>
      <c r="E793" s="328"/>
      <c r="F793" s="329"/>
      <c r="G793" s="330" t="s">
        <v>86</v>
      </c>
      <c r="H793" s="308">
        <f t="shared" si="284"/>
        <v>0</v>
      </c>
      <c r="I793" s="323"/>
      <c r="J793" s="323"/>
      <c r="K793" s="309">
        <f t="shared" si="285"/>
        <v>0</v>
      </c>
      <c r="L793" s="328"/>
      <c r="M793" s="328"/>
      <c r="N793" s="328"/>
      <c r="O793" s="328"/>
      <c r="P793" s="331"/>
      <c r="Q793" s="331"/>
      <c r="R793" s="332"/>
      <c r="S793" s="333"/>
      <c r="T793" s="332"/>
      <c r="U793" s="333"/>
      <c r="V793" s="332"/>
      <c r="W793" s="333"/>
      <c r="X793" s="332"/>
      <c r="Y793" s="333"/>
      <c r="Z793" s="309">
        <f t="shared" si="286"/>
        <v>0</v>
      </c>
      <c r="AA793" s="310">
        <f t="shared" si="287"/>
        <v>0</v>
      </c>
      <c r="AB793" s="334"/>
      <c r="AC793" s="311">
        <f t="shared" si="280"/>
        <v>0</v>
      </c>
      <c r="AD793" s="312">
        <f t="shared" si="288"/>
        <v>0</v>
      </c>
      <c r="AE793" s="335"/>
      <c r="AF793" s="312">
        <f t="shared" si="289"/>
        <v>0</v>
      </c>
      <c r="AG793" s="326"/>
      <c r="AH793" s="313">
        <f t="shared" si="290"/>
        <v>0</v>
      </c>
      <c r="AI793" s="336"/>
      <c r="AJ793" s="313">
        <f t="shared" si="291"/>
        <v>0</v>
      </c>
      <c r="AK793" s="326"/>
      <c r="AL793" s="313">
        <f t="shared" si="292"/>
        <v>0</v>
      </c>
      <c r="AM793" s="345"/>
      <c r="AN793" s="313">
        <f t="shared" si="281"/>
        <v>0</v>
      </c>
      <c r="AO793" s="314">
        <f t="shared" si="293"/>
        <v>0</v>
      </c>
      <c r="AP793" s="315">
        <f>IF(OR(AND(B793="GRUP_A1",IF(IFERROR(MATCH(CONCATENATE("I",Tabel!$N$4),inst_performance,0),0)&gt;0,0,1)),B793="Grup_A5",B793="Grup_B1"),0,(AD793+AF793)*0.1)</f>
        <v>0</v>
      </c>
      <c r="AQ793" s="337"/>
      <c r="AR793" s="339"/>
      <c r="AS793" s="339"/>
      <c r="AT793" s="339"/>
      <c r="AU793" s="339"/>
      <c r="AV793" s="339"/>
      <c r="AW793" s="339"/>
      <c r="AX793" s="339"/>
      <c r="AY793" s="339"/>
      <c r="AZ793" s="339"/>
      <c r="BA793" s="339"/>
      <c r="BB793" s="339"/>
      <c r="BC793" s="339"/>
      <c r="BD793" s="339"/>
      <c r="BE793" s="339"/>
      <c r="BF793" s="339"/>
      <c r="BG793" s="315">
        <f t="shared" si="294"/>
        <v>0</v>
      </c>
      <c r="BH793" s="346">
        <f t="shared" si="295"/>
        <v>0</v>
      </c>
      <c r="BI793" s="315">
        <f t="shared" si="296"/>
        <v>0</v>
      </c>
      <c r="BJ793" s="341"/>
      <c r="BK793" s="315">
        <f t="shared" si="297"/>
        <v>0</v>
      </c>
      <c r="BL793" s="315">
        <f t="shared" si="298"/>
        <v>0</v>
      </c>
      <c r="BM793" s="340"/>
      <c r="BN793" s="342"/>
      <c r="BO793" s="343"/>
      <c r="BP793" s="340"/>
      <c r="BQ793" s="344"/>
      <c r="BR793" s="315">
        <f t="shared" si="299"/>
        <v>0</v>
      </c>
      <c r="BS793" s="344"/>
      <c r="BT793" s="344"/>
      <c r="BU793" s="344"/>
      <c r="BV793" s="344"/>
      <c r="BW793" s="315">
        <f t="shared" si="300"/>
        <v>0</v>
      </c>
      <c r="BX793" s="322"/>
      <c r="BY793" s="316"/>
    </row>
    <row r="794" spans="1:77" x14ac:dyDescent="0.25">
      <c r="A794" s="326"/>
      <c r="B794" s="307" t="str">
        <f t="shared" si="282"/>
        <v/>
      </c>
      <c r="C794" s="327"/>
      <c r="D794" s="307" t="str">
        <f t="shared" si="283"/>
        <v/>
      </c>
      <c r="E794" s="328"/>
      <c r="F794" s="329"/>
      <c r="G794" s="330" t="s">
        <v>86</v>
      </c>
      <c r="H794" s="308">
        <f t="shared" si="284"/>
        <v>0</v>
      </c>
      <c r="I794" s="323"/>
      <c r="J794" s="323"/>
      <c r="K794" s="309">
        <f t="shared" si="285"/>
        <v>0</v>
      </c>
      <c r="L794" s="328"/>
      <c r="M794" s="328"/>
      <c r="N794" s="328"/>
      <c r="O794" s="328"/>
      <c r="P794" s="331"/>
      <c r="Q794" s="331"/>
      <c r="R794" s="332"/>
      <c r="S794" s="333"/>
      <c r="T794" s="332"/>
      <c r="U794" s="333"/>
      <c r="V794" s="332"/>
      <c r="W794" s="333"/>
      <c r="X794" s="332"/>
      <c r="Y794" s="333"/>
      <c r="Z794" s="309">
        <f t="shared" si="286"/>
        <v>0</v>
      </c>
      <c r="AA794" s="310">
        <f t="shared" si="287"/>
        <v>0</v>
      </c>
      <c r="AB794" s="334"/>
      <c r="AC794" s="311">
        <f t="shared" si="280"/>
        <v>0</v>
      </c>
      <c r="AD794" s="312">
        <f t="shared" si="288"/>
        <v>0</v>
      </c>
      <c r="AE794" s="335"/>
      <c r="AF794" s="312">
        <f t="shared" si="289"/>
        <v>0</v>
      </c>
      <c r="AG794" s="326"/>
      <c r="AH794" s="313">
        <f t="shared" si="290"/>
        <v>0</v>
      </c>
      <c r="AI794" s="336"/>
      <c r="AJ794" s="313">
        <f t="shared" si="291"/>
        <v>0</v>
      </c>
      <c r="AK794" s="326"/>
      <c r="AL794" s="313">
        <f t="shared" si="292"/>
        <v>0</v>
      </c>
      <c r="AM794" s="345"/>
      <c r="AN794" s="313">
        <f t="shared" si="281"/>
        <v>0</v>
      </c>
      <c r="AO794" s="314">
        <f t="shared" si="293"/>
        <v>0</v>
      </c>
      <c r="AP794" s="315">
        <f>IF(OR(AND(B794="GRUP_A1",IF(IFERROR(MATCH(CONCATENATE("I",Tabel!$N$4),inst_performance,0),0)&gt;0,0,1)),B794="Grup_A5",B794="Grup_B1"),0,(AD794+AF794)*0.1)</f>
        <v>0</v>
      </c>
      <c r="AQ794" s="337"/>
      <c r="AR794" s="339"/>
      <c r="AS794" s="339"/>
      <c r="AT794" s="339"/>
      <c r="AU794" s="339"/>
      <c r="AV794" s="339"/>
      <c r="AW794" s="339"/>
      <c r="AX794" s="339"/>
      <c r="AY794" s="339"/>
      <c r="AZ794" s="339"/>
      <c r="BA794" s="339"/>
      <c r="BB794" s="339"/>
      <c r="BC794" s="339"/>
      <c r="BD794" s="339"/>
      <c r="BE794" s="339"/>
      <c r="BF794" s="339"/>
      <c r="BG794" s="315">
        <f t="shared" si="294"/>
        <v>0</v>
      </c>
      <c r="BH794" s="346">
        <f t="shared" si="295"/>
        <v>0</v>
      </c>
      <c r="BI794" s="315">
        <f t="shared" si="296"/>
        <v>0</v>
      </c>
      <c r="BJ794" s="341"/>
      <c r="BK794" s="315">
        <f t="shared" si="297"/>
        <v>0</v>
      </c>
      <c r="BL794" s="315">
        <f t="shared" si="298"/>
        <v>0</v>
      </c>
      <c r="BM794" s="340"/>
      <c r="BN794" s="342"/>
      <c r="BO794" s="343"/>
      <c r="BP794" s="340"/>
      <c r="BQ794" s="344"/>
      <c r="BR794" s="315">
        <f t="shared" si="299"/>
        <v>0</v>
      </c>
      <c r="BS794" s="344"/>
      <c r="BT794" s="344"/>
      <c r="BU794" s="344"/>
      <c r="BV794" s="344"/>
      <c r="BW794" s="315">
        <f t="shared" si="300"/>
        <v>0</v>
      </c>
      <c r="BX794" s="322"/>
      <c r="BY794" s="316"/>
    </row>
    <row r="795" spans="1:77" x14ac:dyDescent="0.25">
      <c r="A795" s="326"/>
      <c r="B795" s="307" t="str">
        <f t="shared" si="282"/>
        <v/>
      </c>
      <c r="C795" s="327"/>
      <c r="D795" s="307" t="str">
        <f t="shared" si="283"/>
        <v/>
      </c>
      <c r="E795" s="328"/>
      <c r="F795" s="329"/>
      <c r="G795" s="330" t="s">
        <v>86</v>
      </c>
      <c r="H795" s="308">
        <f t="shared" si="284"/>
        <v>0</v>
      </c>
      <c r="I795" s="323"/>
      <c r="J795" s="323"/>
      <c r="K795" s="309">
        <f t="shared" si="285"/>
        <v>0</v>
      </c>
      <c r="L795" s="328"/>
      <c r="M795" s="328"/>
      <c r="N795" s="328"/>
      <c r="O795" s="328"/>
      <c r="P795" s="331"/>
      <c r="Q795" s="331"/>
      <c r="R795" s="332"/>
      <c r="S795" s="333"/>
      <c r="T795" s="332"/>
      <c r="U795" s="333"/>
      <c r="V795" s="332"/>
      <c r="W795" s="333"/>
      <c r="X795" s="332"/>
      <c r="Y795" s="333"/>
      <c r="Z795" s="309">
        <f t="shared" si="286"/>
        <v>0</v>
      </c>
      <c r="AA795" s="310">
        <f t="shared" si="287"/>
        <v>0</v>
      </c>
      <c r="AB795" s="334"/>
      <c r="AC795" s="311">
        <f t="shared" si="280"/>
        <v>0</v>
      </c>
      <c r="AD795" s="312">
        <f t="shared" si="288"/>
        <v>0</v>
      </c>
      <c r="AE795" s="335"/>
      <c r="AF795" s="312">
        <f t="shared" si="289"/>
        <v>0</v>
      </c>
      <c r="AG795" s="326"/>
      <c r="AH795" s="313">
        <f t="shared" si="290"/>
        <v>0</v>
      </c>
      <c r="AI795" s="336"/>
      <c r="AJ795" s="313">
        <f t="shared" si="291"/>
        <v>0</v>
      </c>
      <c r="AK795" s="326"/>
      <c r="AL795" s="313">
        <f t="shared" si="292"/>
        <v>0</v>
      </c>
      <c r="AM795" s="345"/>
      <c r="AN795" s="313">
        <f t="shared" si="281"/>
        <v>0</v>
      </c>
      <c r="AO795" s="314">
        <f t="shared" si="293"/>
        <v>0</v>
      </c>
      <c r="AP795" s="315">
        <f>IF(OR(AND(B795="GRUP_A1",IF(IFERROR(MATCH(CONCATENATE("I",Tabel!$N$4),inst_performance,0),0)&gt;0,0,1)),B795="Grup_A5",B795="Grup_B1"),0,(AD795+AF795)*0.1)</f>
        <v>0</v>
      </c>
      <c r="AQ795" s="337"/>
      <c r="AR795" s="339"/>
      <c r="AS795" s="339"/>
      <c r="AT795" s="339"/>
      <c r="AU795" s="339"/>
      <c r="AV795" s="339"/>
      <c r="AW795" s="339"/>
      <c r="AX795" s="339"/>
      <c r="AY795" s="339"/>
      <c r="AZ795" s="339"/>
      <c r="BA795" s="339"/>
      <c r="BB795" s="339"/>
      <c r="BC795" s="339"/>
      <c r="BD795" s="339"/>
      <c r="BE795" s="339"/>
      <c r="BF795" s="339"/>
      <c r="BG795" s="315">
        <f t="shared" si="294"/>
        <v>0</v>
      </c>
      <c r="BH795" s="346">
        <f t="shared" si="295"/>
        <v>0</v>
      </c>
      <c r="BI795" s="315">
        <f t="shared" si="296"/>
        <v>0</v>
      </c>
      <c r="BJ795" s="341"/>
      <c r="BK795" s="315">
        <f t="shared" si="297"/>
        <v>0</v>
      </c>
      <c r="BL795" s="315">
        <f t="shared" si="298"/>
        <v>0</v>
      </c>
      <c r="BM795" s="340"/>
      <c r="BN795" s="342"/>
      <c r="BO795" s="343"/>
      <c r="BP795" s="340"/>
      <c r="BQ795" s="344"/>
      <c r="BR795" s="315">
        <f t="shared" si="299"/>
        <v>0</v>
      </c>
      <c r="BS795" s="344"/>
      <c r="BT795" s="344"/>
      <c r="BU795" s="344"/>
      <c r="BV795" s="344"/>
      <c r="BW795" s="315">
        <f t="shared" si="300"/>
        <v>0</v>
      </c>
      <c r="BX795" s="322"/>
      <c r="BY795" s="316"/>
    </row>
    <row r="796" spans="1:77" x14ac:dyDescent="0.25">
      <c r="A796" s="326"/>
      <c r="B796" s="307" t="str">
        <f t="shared" si="282"/>
        <v/>
      </c>
      <c r="C796" s="327"/>
      <c r="D796" s="307" t="str">
        <f t="shared" si="283"/>
        <v/>
      </c>
      <c r="E796" s="328"/>
      <c r="F796" s="329"/>
      <c r="G796" s="330" t="s">
        <v>86</v>
      </c>
      <c r="H796" s="308">
        <f t="shared" si="284"/>
        <v>0</v>
      </c>
      <c r="I796" s="323"/>
      <c r="J796" s="323"/>
      <c r="K796" s="309">
        <f t="shared" si="285"/>
        <v>0</v>
      </c>
      <c r="L796" s="328"/>
      <c r="M796" s="328"/>
      <c r="N796" s="328"/>
      <c r="O796" s="328"/>
      <c r="P796" s="331"/>
      <c r="Q796" s="331"/>
      <c r="R796" s="332"/>
      <c r="S796" s="333"/>
      <c r="T796" s="332"/>
      <c r="U796" s="333"/>
      <c r="V796" s="332"/>
      <c r="W796" s="333"/>
      <c r="X796" s="332"/>
      <c r="Y796" s="333"/>
      <c r="Z796" s="309">
        <f t="shared" si="286"/>
        <v>0</v>
      </c>
      <c r="AA796" s="310">
        <f t="shared" si="287"/>
        <v>0</v>
      </c>
      <c r="AB796" s="334"/>
      <c r="AC796" s="311">
        <f t="shared" si="280"/>
        <v>0</v>
      </c>
      <c r="AD796" s="312">
        <f t="shared" si="288"/>
        <v>0</v>
      </c>
      <c r="AE796" s="335"/>
      <c r="AF796" s="312">
        <f t="shared" si="289"/>
        <v>0</v>
      </c>
      <c r="AG796" s="326"/>
      <c r="AH796" s="313">
        <f t="shared" si="290"/>
        <v>0</v>
      </c>
      <c r="AI796" s="336"/>
      <c r="AJ796" s="313">
        <f t="shared" si="291"/>
        <v>0</v>
      </c>
      <c r="AK796" s="326"/>
      <c r="AL796" s="313">
        <f t="shared" si="292"/>
        <v>0</v>
      </c>
      <c r="AM796" s="345"/>
      <c r="AN796" s="313">
        <f t="shared" si="281"/>
        <v>0</v>
      </c>
      <c r="AO796" s="314">
        <f t="shared" si="293"/>
        <v>0</v>
      </c>
      <c r="AP796" s="315">
        <f>IF(OR(AND(B796="GRUP_A1",IF(IFERROR(MATCH(CONCATENATE("I",Tabel!$N$4),inst_performance,0),0)&gt;0,0,1)),B796="Grup_A5",B796="Grup_B1"),0,(AD796+AF796)*0.1)</f>
        <v>0</v>
      </c>
      <c r="AQ796" s="337"/>
      <c r="AR796" s="339"/>
      <c r="AS796" s="339"/>
      <c r="AT796" s="339"/>
      <c r="AU796" s="339"/>
      <c r="AV796" s="339"/>
      <c r="AW796" s="339"/>
      <c r="AX796" s="339"/>
      <c r="AY796" s="339"/>
      <c r="AZ796" s="339"/>
      <c r="BA796" s="339"/>
      <c r="BB796" s="339"/>
      <c r="BC796" s="339"/>
      <c r="BD796" s="339"/>
      <c r="BE796" s="339"/>
      <c r="BF796" s="339"/>
      <c r="BG796" s="315">
        <f t="shared" si="294"/>
        <v>0</v>
      </c>
      <c r="BH796" s="346">
        <f t="shared" si="295"/>
        <v>0</v>
      </c>
      <c r="BI796" s="315">
        <f t="shared" si="296"/>
        <v>0</v>
      </c>
      <c r="BJ796" s="341"/>
      <c r="BK796" s="315">
        <f t="shared" si="297"/>
        <v>0</v>
      </c>
      <c r="BL796" s="315">
        <f t="shared" si="298"/>
        <v>0</v>
      </c>
      <c r="BM796" s="340"/>
      <c r="BN796" s="342"/>
      <c r="BO796" s="343"/>
      <c r="BP796" s="340"/>
      <c r="BQ796" s="344"/>
      <c r="BR796" s="315">
        <f t="shared" si="299"/>
        <v>0</v>
      </c>
      <c r="BS796" s="344"/>
      <c r="BT796" s="344"/>
      <c r="BU796" s="344"/>
      <c r="BV796" s="344"/>
      <c r="BW796" s="315">
        <f t="shared" si="300"/>
        <v>0</v>
      </c>
      <c r="BX796" s="322"/>
      <c r="BY796" s="316"/>
    </row>
    <row r="797" spans="1:77" x14ac:dyDescent="0.25">
      <c r="A797" s="326"/>
      <c r="B797" s="307" t="str">
        <f t="shared" si="282"/>
        <v/>
      </c>
      <c r="C797" s="327"/>
      <c r="D797" s="307" t="str">
        <f t="shared" si="283"/>
        <v/>
      </c>
      <c r="E797" s="328"/>
      <c r="F797" s="329"/>
      <c r="G797" s="330" t="s">
        <v>86</v>
      </c>
      <c r="H797" s="308">
        <f t="shared" si="284"/>
        <v>0</v>
      </c>
      <c r="I797" s="323"/>
      <c r="J797" s="323"/>
      <c r="K797" s="309">
        <f t="shared" si="285"/>
        <v>0</v>
      </c>
      <c r="L797" s="328"/>
      <c r="M797" s="328"/>
      <c r="N797" s="328"/>
      <c r="O797" s="328"/>
      <c r="P797" s="331"/>
      <c r="Q797" s="331"/>
      <c r="R797" s="332"/>
      <c r="S797" s="333"/>
      <c r="T797" s="332"/>
      <c r="U797" s="333"/>
      <c r="V797" s="332"/>
      <c r="W797" s="333"/>
      <c r="X797" s="332"/>
      <c r="Y797" s="333"/>
      <c r="Z797" s="309">
        <f t="shared" si="286"/>
        <v>0</v>
      </c>
      <c r="AA797" s="310">
        <f t="shared" si="287"/>
        <v>0</v>
      </c>
      <c r="AB797" s="334"/>
      <c r="AC797" s="311">
        <f t="shared" si="280"/>
        <v>0</v>
      </c>
      <c r="AD797" s="312">
        <f t="shared" si="288"/>
        <v>0</v>
      </c>
      <c r="AE797" s="335"/>
      <c r="AF797" s="312">
        <f t="shared" si="289"/>
        <v>0</v>
      </c>
      <c r="AG797" s="326"/>
      <c r="AH797" s="313">
        <f t="shared" si="290"/>
        <v>0</v>
      </c>
      <c r="AI797" s="336"/>
      <c r="AJ797" s="313">
        <f t="shared" si="291"/>
        <v>0</v>
      </c>
      <c r="AK797" s="326"/>
      <c r="AL797" s="313">
        <f t="shared" si="292"/>
        <v>0</v>
      </c>
      <c r="AM797" s="345"/>
      <c r="AN797" s="313">
        <f t="shared" si="281"/>
        <v>0</v>
      </c>
      <c r="AO797" s="314">
        <f t="shared" si="293"/>
        <v>0</v>
      </c>
      <c r="AP797" s="315">
        <f>IF(OR(AND(B797="GRUP_A1",IF(IFERROR(MATCH(CONCATENATE("I",Tabel!$N$4),inst_performance,0),0)&gt;0,0,1)),B797="Grup_A5",B797="Grup_B1"),0,(AD797+AF797)*0.1)</f>
        <v>0</v>
      </c>
      <c r="AQ797" s="337"/>
      <c r="AR797" s="339"/>
      <c r="AS797" s="339"/>
      <c r="AT797" s="339"/>
      <c r="AU797" s="339"/>
      <c r="AV797" s="339"/>
      <c r="AW797" s="339"/>
      <c r="AX797" s="339"/>
      <c r="AY797" s="339"/>
      <c r="AZ797" s="339"/>
      <c r="BA797" s="339"/>
      <c r="BB797" s="339"/>
      <c r="BC797" s="339"/>
      <c r="BD797" s="339"/>
      <c r="BE797" s="339"/>
      <c r="BF797" s="339"/>
      <c r="BG797" s="315">
        <f t="shared" si="294"/>
        <v>0</v>
      </c>
      <c r="BH797" s="346">
        <f t="shared" si="295"/>
        <v>0</v>
      </c>
      <c r="BI797" s="315">
        <f t="shared" si="296"/>
        <v>0</v>
      </c>
      <c r="BJ797" s="341"/>
      <c r="BK797" s="315">
        <f t="shared" si="297"/>
        <v>0</v>
      </c>
      <c r="BL797" s="315">
        <f t="shared" si="298"/>
        <v>0</v>
      </c>
      <c r="BM797" s="340"/>
      <c r="BN797" s="342"/>
      <c r="BO797" s="343"/>
      <c r="BP797" s="340"/>
      <c r="BQ797" s="344"/>
      <c r="BR797" s="315">
        <f t="shared" si="299"/>
        <v>0</v>
      </c>
      <c r="BS797" s="344"/>
      <c r="BT797" s="344"/>
      <c r="BU797" s="344"/>
      <c r="BV797" s="344"/>
      <c r="BW797" s="315">
        <f t="shared" si="300"/>
        <v>0</v>
      </c>
      <c r="BX797" s="322"/>
      <c r="BY797" s="316"/>
    </row>
    <row r="798" spans="1:77" x14ac:dyDescent="0.25">
      <c r="A798" s="326"/>
      <c r="B798" s="307" t="str">
        <f t="shared" si="282"/>
        <v/>
      </c>
      <c r="C798" s="327"/>
      <c r="D798" s="307" t="str">
        <f t="shared" si="283"/>
        <v/>
      </c>
      <c r="E798" s="328"/>
      <c r="F798" s="329"/>
      <c r="G798" s="330" t="s">
        <v>86</v>
      </c>
      <c r="H798" s="308">
        <f t="shared" si="284"/>
        <v>0</v>
      </c>
      <c r="I798" s="323"/>
      <c r="J798" s="323"/>
      <c r="K798" s="309">
        <f t="shared" si="285"/>
        <v>0</v>
      </c>
      <c r="L798" s="328"/>
      <c r="M798" s="328"/>
      <c r="N798" s="328"/>
      <c r="O798" s="328"/>
      <c r="P798" s="331"/>
      <c r="Q798" s="331"/>
      <c r="R798" s="332"/>
      <c r="S798" s="333"/>
      <c r="T798" s="332"/>
      <c r="U798" s="333"/>
      <c r="V798" s="332"/>
      <c r="W798" s="333"/>
      <c r="X798" s="332"/>
      <c r="Y798" s="333"/>
      <c r="Z798" s="309">
        <f t="shared" si="286"/>
        <v>0</v>
      </c>
      <c r="AA798" s="310">
        <f t="shared" si="287"/>
        <v>0</v>
      </c>
      <c r="AB798" s="334"/>
      <c r="AC798" s="311">
        <f t="shared" si="280"/>
        <v>0</v>
      </c>
      <c r="AD798" s="312">
        <f t="shared" si="288"/>
        <v>0</v>
      </c>
      <c r="AE798" s="335"/>
      <c r="AF798" s="312">
        <f t="shared" si="289"/>
        <v>0</v>
      </c>
      <c r="AG798" s="326"/>
      <c r="AH798" s="313">
        <f t="shared" si="290"/>
        <v>0</v>
      </c>
      <c r="AI798" s="336"/>
      <c r="AJ798" s="313">
        <f t="shared" si="291"/>
        <v>0</v>
      </c>
      <c r="AK798" s="326"/>
      <c r="AL798" s="313">
        <f t="shared" si="292"/>
        <v>0</v>
      </c>
      <c r="AM798" s="345"/>
      <c r="AN798" s="313">
        <f t="shared" si="281"/>
        <v>0</v>
      </c>
      <c r="AO798" s="314">
        <f t="shared" si="293"/>
        <v>0</v>
      </c>
      <c r="AP798" s="315">
        <f>IF(OR(AND(B798="GRUP_A1",IF(IFERROR(MATCH(CONCATENATE("I",Tabel!$N$4),inst_performance,0),0)&gt;0,0,1)),B798="Grup_A5",B798="Grup_B1"),0,(AD798+AF798)*0.1)</f>
        <v>0</v>
      </c>
      <c r="AQ798" s="337"/>
      <c r="AR798" s="339"/>
      <c r="AS798" s="339"/>
      <c r="AT798" s="339"/>
      <c r="AU798" s="339"/>
      <c r="AV798" s="339"/>
      <c r="AW798" s="339"/>
      <c r="AX798" s="339"/>
      <c r="AY798" s="339"/>
      <c r="AZ798" s="339"/>
      <c r="BA798" s="339"/>
      <c r="BB798" s="339"/>
      <c r="BC798" s="339"/>
      <c r="BD798" s="339"/>
      <c r="BE798" s="339"/>
      <c r="BF798" s="339"/>
      <c r="BG798" s="315">
        <f t="shared" si="294"/>
        <v>0</v>
      </c>
      <c r="BH798" s="346">
        <f t="shared" si="295"/>
        <v>0</v>
      </c>
      <c r="BI798" s="315">
        <f t="shared" si="296"/>
        <v>0</v>
      </c>
      <c r="BJ798" s="341"/>
      <c r="BK798" s="315">
        <f t="shared" si="297"/>
        <v>0</v>
      </c>
      <c r="BL798" s="315">
        <f t="shared" si="298"/>
        <v>0</v>
      </c>
      <c r="BM798" s="340"/>
      <c r="BN798" s="342"/>
      <c r="BO798" s="343"/>
      <c r="BP798" s="340"/>
      <c r="BQ798" s="344"/>
      <c r="BR798" s="315">
        <f t="shared" si="299"/>
        <v>0</v>
      </c>
      <c r="BS798" s="344"/>
      <c r="BT798" s="344"/>
      <c r="BU798" s="344"/>
      <c r="BV798" s="344"/>
      <c r="BW798" s="315">
        <f t="shared" si="300"/>
        <v>0</v>
      </c>
      <c r="BX798" s="322"/>
      <c r="BY798" s="316"/>
    </row>
    <row r="799" spans="1:77" x14ac:dyDescent="0.25">
      <c r="A799" s="326"/>
      <c r="B799" s="307" t="str">
        <f t="shared" si="282"/>
        <v/>
      </c>
      <c r="C799" s="327"/>
      <c r="D799" s="307" t="str">
        <f t="shared" si="283"/>
        <v/>
      </c>
      <c r="E799" s="328"/>
      <c r="F799" s="329"/>
      <c r="G799" s="330" t="s">
        <v>86</v>
      </c>
      <c r="H799" s="308">
        <f t="shared" si="284"/>
        <v>0</v>
      </c>
      <c r="I799" s="323"/>
      <c r="J799" s="323"/>
      <c r="K799" s="309">
        <f t="shared" si="285"/>
        <v>0</v>
      </c>
      <c r="L799" s="328"/>
      <c r="M799" s="328"/>
      <c r="N799" s="328"/>
      <c r="O799" s="328"/>
      <c r="P799" s="331"/>
      <c r="Q799" s="331"/>
      <c r="R799" s="332"/>
      <c r="S799" s="333"/>
      <c r="T799" s="332"/>
      <c r="U799" s="333"/>
      <c r="V799" s="332"/>
      <c r="W799" s="333"/>
      <c r="X799" s="332"/>
      <c r="Y799" s="333"/>
      <c r="Z799" s="309">
        <f t="shared" si="286"/>
        <v>0</v>
      </c>
      <c r="AA799" s="310">
        <f t="shared" si="287"/>
        <v>0</v>
      </c>
      <c r="AB799" s="334"/>
      <c r="AC799" s="311">
        <f t="shared" si="280"/>
        <v>0</v>
      </c>
      <c r="AD799" s="312">
        <f t="shared" si="288"/>
        <v>0</v>
      </c>
      <c r="AE799" s="335"/>
      <c r="AF799" s="312">
        <f t="shared" si="289"/>
        <v>0</v>
      </c>
      <c r="AG799" s="326"/>
      <c r="AH799" s="313">
        <f t="shared" si="290"/>
        <v>0</v>
      </c>
      <c r="AI799" s="336"/>
      <c r="AJ799" s="313">
        <f t="shared" si="291"/>
        <v>0</v>
      </c>
      <c r="AK799" s="326"/>
      <c r="AL799" s="313">
        <f t="shared" si="292"/>
        <v>0</v>
      </c>
      <c r="AM799" s="345"/>
      <c r="AN799" s="313">
        <f t="shared" si="281"/>
        <v>0</v>
      </c>
      <c r="AO799" s="314">
        <f t="shared" si="293"/>
        <v>0</v>
      </c>
      <c r="AP799" s="315">
        <f>IF(OR(AND(B799="GRUP_A1",IF(IFERROR(MATCH(CONCATENATE("I",Tabel!$N$4),inst_performance,0),0)&gt;0,0,1)),B799="Grup_A5",B799="Grup_B1"),0,(AD799+AF799)*0.1)</f>
        <v>0</v>
      </c>
      <c r="AQ799" s="337"/>
      <c r="AR799" s="339"/>
      <c r="AS799" s="339"/>
      <c r="AT799" s="339"/>
      <c r="AU799" s="339"/>
      <c r="AV799" s="339"/>
      <c r="AW799" s="339"/>
      <c r="AX799" s="339"/>
      <c r="AY799" s="339"/>
      <c r="AZ799" s="339"/>
      <c r="BA799" s="339"/>
      <c r="BB799" s="339"/>
      <c r="BC799" s="339"/>
      <c r="BD799" s="339"/>
      <c r="BE799" s="339"/>
      <c r="BF799" s="339"/>
      <c r="BG799" s="315">
        <f t="shared" si="294"/>
        <v>0</v>
      </c>
      <c r="BH799" s="346">
        <f t="shared" si="295"/>
        <v>0</v>
      </c>
      <c r="BI799" s="315">
        <f t="shared" si="296"/>
        <v>0</v>
      </c>
      <c r="BJ799" s="341"/>
      <c r="BK799" s="315">
        <f t="shared" si="297"/>
        <v>0</v>
      </c>
      <c r="BL799" s="315">
        <f t="shared" si="298"/>
        <v>0</v>
      </c>
      <c r="BM799" s="340"/>
      <c r="BN799" s="342"/>
      <c r="BO799" s="343"/>
      <c r="BP799" s="340"/>
      <c r="BQ799" s="344"/>
      <c r="BR799" s="315">
        <f t="shared" si="299"/>
        <v>0</v>
      </c>
      <c r="BS799" s="344"/>
      <c r="BT799" s="344"/>
      <c r="BU799" s="344"/>
      <c r="BV799" s="344"/>
      <c r="BW799" s="315">
        <f t="shared" si="300"/>
        <v>0</v>
      </c>
      <c r="BX799" s="322"/>
      <c r="BY799" s="316"/>
    </row>
    <row r="800" spans="1:77" x14ac:dyDescent="0.25">
      <c r="A800" s="326"/>
      <c r="B800" s="307" t="str">
        <f t="shared" si="282"/>
        <v/>
      </c>
      <c r="C800" s="327"/>
      <c r="D800" s="307" t="str">
        <f t="shared" si="283"/>
        <v/>
      </c>
      <c r="E800" s="328"/>
      <c r="F800" s="329"/>
      <c r="G800" s="330" t="s">
        <v>86</v>
      </c>
      <c r="H800" s="308">
        <f t="shared" si="284"/>
        <v>0</v>
      </c>
      <c r="I800" s="323"/>
      <c r="J800" s="323"/>
      <c r="K800" s="309">
        <f t="shared" si="285"/>
        <v>0</v>
      </c>
      <c r="L800" s="328"/>
      <c r="M800" s="328"/>
      <c r="N800" s="328"/>
      <c r="O800" s="328"/>
      <c r="P800" s="331"/>
      <c r="Q800" s="331"/>
      <c r="R800" s="332"/>
      <c r="S800" s="333"/>
      <c r="T800" s="332"/>
      <c r="U800" s="333"/>
      <c r="V800" s="332"/>
      <c r="W800" s="333"/>
      <c r="X800" s="332"/>
      <c r="Y800" s="333"/>
      <c r="Z800" s="309">
        <f t="shared" si="286"/>
        <v>0</v>
      </c>
      <c r="AA800" s="310">
        <f t="shared" si="287"/>
        <v>0</v>
      </c>
      <c r="AB800" s="334"/>
      <c r="AC800" s="311">
        <f t="shared" si="280"/>
        <v>0</v>
      </c>
      <c r="AD800" s="312">
        <f t="shared" si="288"/>
        <v>0</v>
      </c>
      <c r="AE800" s="335"/>
      <c r="AF800" s="312">
        <f t="shared" si="289"/>
        <v>0</v>
      </c>
      <c r="AG800" s="326"/>
      <c r="AH800" s="313">
        <f t="shared" si="290"/>
        <v>0</v>
      </c>
      <c r="AI800" s="336"/>
      <c r="AJ800" s="313">
        <f t="shared" si="291"/>
        <v>0</v>
      </c>
      <c r="AK800" s="326"/>
      <c r="AL800" s="313">
        <f t="shared" si="292"/>
        <v>0</v>
      </c>
      <c r="AM800" s="345"/>
      <c r="AN800" s="313">
        <f t="shared" si="281"/>
        <v>0</v>
      </c>
      <c r="AO800" s="314">
        <f t="shared" si="293"/>
        <v>0</v>
      </c>
      <c r="AP800" s="315">
        <f>IF(OR(AND(B800="GRUP_A1",IF(IFERROR(MATCH(CONCATENATE("I",Tabel!$N$4),inst_performance,0),0)&gt;0,0,1)),B800="Grup_A5",B800="Grup_B1"),0,(AD800+AF800)*0.1)</f>
        <v>0</v>
      </c>
      <c r="AQ800" s="337"/>
      <c r="AR800" s="339"/>
      <c r="AS800" s="339"/>
      <c r="AT800" s="339"/>
      <c r="AU800" s="339"/>
      <c r="AV800" s="339"/>
      <c r="AW800" s="339"/>
      <c r="AX800" s="339"/>
      <c r="AY800" s="339"/>
      <c r="AZ800" s="339"/>
      <c r="BA800" s="339"/>
      <c r="BB800" s="339"/>
      <c r="BC800" s="339"/>
      <c r="BD800" s="339"/>
      <c r="BE800" s="339"/>
      <c r="BF800" s="339"/>
      <c r="BG800" s="315">
        <f t="shared" si="294"/>
        <v>0</v>
      </c>
      <c r="BH800" s="346">
        <f t="shared" si="295"/>
        <v>0</v>
      </c>
      <c r="BI800" s="315">
        <f t="shared" si="296"/>
        <v>0</v>
      </c>
      <c r="BJ800" s="341"/>
      <c r="BK800" s="315">
        <f t="shared" si="297"/>
        <v>0</v>
      </c>
      <c r="BL800" s="315">
        <f t="shared" si="298"/>
        <v>0</v>
      </c>
      <c r="BM800" s="340"/>
      <c r="BN800" s="342"/>
      <c r="BO800" s="343"/>
      <c r="BP800" s="340"/>
      <c r="BQ800" s="344"/>
      <c r="BR800" s="315">
        <f t="shared" si="299"/>
        <v>0</v>
      </c>
      <c r="BS800" s="344"/>
      <c r="BT800" s="344"/>
      <c r="BU800" s="344"/>
      <c r="BV800" s="344"/>
      <c r="BW800" s="315">
        <f t="shared" si="300"/>
        <v>0</v>
      </c>
      <c r="BX800" s="322"/>
      <c r="BY800" s="316"/>
    </row>
    <row r="801" spans="1:77" x14ac:dyDescent="0.25">
      <c r="A801" s="326"/>
      <c r="B801" s="307" t="str">
        <f t="shared" si="282"/>
        <v/>
      </c>
      <c r="C801" s="327"/>
      <c r="D801" s="307" t="str">
        <f t="shared" si="283"/>
        <v/>
      </c>
      <c r="E801" s="328"/>
      <c r="F801" s="329"/>
      <c r="G801" s="330" t="s">
        <v>86</v>
      </c>
      <c r="H801" s="308">
        <f t="shared" si="284"/>
        <v>0</v>
      </c>
      <c r="I801" s="323"/>
      <c r="J801" s="323"/>
      <c r="K801" s="309">
        <f t="shared" si="285"/>
        <v>0</v>
      </c>
      <c r="L801" s="328"/>
      <c r="M801" s="328"/>
      <c r="N801" s="328"/>
      <c r="O801" s="328"/>
      <c r="P801" s="331"/>
      <c r="Q801" s="331"/>
      <c r="R801" s="332"/>
      <c r="S801" s="333"/>
      <c r="T801" s="332"/>
      <c r="U801" s="333"/>
      <c r="V801" s="332"/>
      <c r="W801" s="333"/>
      <c r="X801" s="332"/>
      <c r="Y801" s="333"/>
      <c r="Z801" s="309">
        <f t="shared" si="286"/>
        <v>0</v>
      </c>
      <c r="AA801" s="310">
        <f t="shared" si="287"/>
        <v>0</v>
      </c>
      <c r="AB801" s="334"/>
      <c r="AC801" s="311">
        <f t="shared" si="280"/>
        <v>0</v>
      </c>
      <c r="AD801" s="312">
        <f t="shared" si="288"/>
        <v>0</v>
      </c>
      <c r="AE801" s="335"/>
      <c r="AF801" s="312">
        <f t="shared" si="289"/>
        <v>0</v>
      </c>
      <c r="AG801" s="326"/>
      <c r="AH801" s="313">
        <f t="shared" si="290"/>
        <v>0</v>
      </c>
      <c r="AI801" s="336"/>
      <c r="AJ801" s="313">
        <f t="shared" si="291"/>
        <v>0</v>
      </c>
      <c r="AK801" s="326"/>
      <c r="AL801" s="313">
        <f t="shared" si="292"/>
        <v>0</v>
      </c>
      <c r="AM801" s="345"/>
      <c r="AN801" s="313">
        <f t="shared" si="281"/>
        <v>0</v>
      </c>
      <c r="AO801" s="314">
        <f t="shared" si="293"/>
        <v>0</v>
      </c>
      <c r="AP801" s="315">
        <f>IF(OR(AND(B801="GRUP_A1",IF(IFERROR(MATCH(CONCATENATE("I",Tabel!$N$4),inst_performance,0),0)&gt;0,0,1)),B801="Grup_A5",B801="Grup_B1"),0,(AD801+AF801)*0.1)</f>
        <v>0</v>
      </c>
      <c r="AQ801" s="337"/>
      <c r="AR801" s="339"/>
      <c r="AS801" s="339"/>
      <c r="AT801" s="339"/>
      <c r="AU801" s="339"/>
      <c r="AV801" s="339"/>
      <c r="AW801" s="339"/>
      <c r="AX801" s="339"/>
      <c r="AY801" s="339"/>
      <c r="AZ801" s="339"/>
      <c r="BA801" s="339"/>
      <c r="BB801" s="339"/>
      <c r="BC801" s="339"/>
      <c r="BD801" s="339"/>
      <c r="BE801" s="339"/>
      <c r="BF801" s="339"/>
      <c r="BG801" s="315">
        <f t="shared" si="294"/>
        <v>0</v>
      </c>
      <c r="BH801" s="346">
        <f t="shared" si="295"/>
        <v>0</v>
      </c>
      <c r="BI801" s="315">
        <f t="shared" si="296"/>
        <v>0</v>
      </c>
      <c r="BJ801" s="341"/>
      <c r="BK801" s="315">
        <f t="shared" si="297"/>
        <v>0</v>
      </c>
      <c r="BL801" s="315">
        <f t="shared" si="298"/>
        <v>0</v>
      </c>
      <c r="BM801" s="340"/>
      <c r="BN801" s="342"/>
      <c r="BO801" s="343"/>
      <c r="BP801" s="340"/>
      <c r="BQ801" s="344"/>
      <c r="BR801" s="315">
        <f t="shared" si="299"/>
        <v>0</v>
      </c>
      <c r="BS801" s="344"/>
      <c r="BT801" s="344"/>
      <c r="BU801" s="344"/>
      <c r="BV801" s="344"/>
      <c r="BW801" s="315">
        <f t="shared" si="300"/>
        <v>0</v>
      </c>
      <c r="BX801" s="322"/>
      <c r="BY801" s="316"/>
    </row>
    <row r="802" spans="1:77" x14ac:dyDescent="0.25">
      <c r="A802" s="326"/>
      <c r="B802" s="307" t="str">
        <f t="shared" si="282"/>
        <v/>
      </c>
      <c r="C802" s="327"/>
      <c r="D802" s="307" t="str">
        <f t="shared" si="283"/>
        <v/>
      </c>
      <c r="E802" s="328"/>
      <c r="F802" s="329"/>
      <c r="G802" s="330" t="s">
        <v>86</v>
      </c>
      <c r="H802" s="308">
        <f t="shared" si="284"/>
        <v>0</v>
      </c>
      <c r="I802" s="323"/>
      <c r="J802" s="323"/>
      <c r="K802" s="309">
        <f t="shared" si="285"/>
        <v>0</v>
      </c>
      <c r="L802" s="328"/>
      <c r="M802" s="328"/>
      <c r="N802" s="328"/>
      <c r="O802" s="328"/>
      <c r="P802" s="331"/>
      <c r="Q802" s="331"/>
      <c r="R802" s="332"/>
      <c r="S802" s="333"/>
      <c r="T802" s="332"/>
      <c r="U802" s="333"/>
      <c r="V802" s="332"/>
      <c r="W802" s="333"/>
      <c r="X802" s="332"/>
      <c r="Y802" s="333"/>
      <c r="Z802" s="309">
        <f t="shared" si="286"/>
        <v>0</v>
      </c>
      <c r="AA802" s="310">
        <f t="shared" si="287"/>
        <v>0</v>
      </c>
      <c r="AB802" s="334"/>
      <c r="AC802" s="311">
        <f t="shared" si="280"/>
        <v>0</v>
      </c>
      <c r="AD802" s="312">
        <f t="shared" si="288"/>
        <v>0</v>
      </c>
      <c r="AE802" s="335"/>
      <c r="AF802" s="312">
        <f t="shared" si="289"/>
        <v>0</v>
      </c>
      <c r="AG802" s="326"/>
      <c r="AH802" s="313">
        <f t="shared" si="290"/>
        <v>0</v>
      </c>
      <c r="AI802" s="336"/>
      <c r="AJ802" s="313">
        <f t="shared" si="291"/>
        <v>0</v>
      </c>
      <c r="AK802" s="326"/>
      <c r="AL802" s="313">
        <f t="shared" si="292"/>
        <v>0</v>
      </c>
      <c r="AM802" s="345"/>
      <c r="AN802" s="313">
        <f t="shared" si="281"/>
        <v>0</v>
      </c>
      <c r="AO802" s="314">
        <f t="shared" si="293"/>
        <v>0</v>
      </c>
      <c r="AP802" s="315">
        <f>IF(OR(AND(B802="GRUP_A1",IF(IFERROR(MATCH(CONCATENATE("I",Tabel!$N$4),inst_performance,0),0)&gt;0,0,1)),B802="Grup_A5",B802="Grup_B1"),0,(AD802+AF802)*0.1)</f>
        <v>0</v>
      </c>
      <c r="AQ802" s="337"/>
      <c r="AR802" s="339"/>
      <c r="AS802" s="339"/>
      <c r="AT802" s="339"/>
      <c r="AU802" s="339"/>
      <c r="AV802" s="339"/>
      <c r="AW802" s="339"/>
      <c r="AX802" s="339"/>
      <c r="AY802" s="339"/>
      <c r="AZ802" s="339"/>
      <c r="BA802" s="339"/>
      <c r="BB802" s="339"/>
      <c r="BC802" s="339"/>
      <c r="BD802" s="339"/>
      <c r="BE802" s="339"/>
      <c r="BF802" s="339"/>
      <c r="BG802" s="315">
        <f t="shared" si="294"/>
        <v>0</v>
      </c>
      <c r="BH802" s="346">
        <f t="shared" si="295"/>
        <v>0</v>
      </c>
      <c r="BI802" s="315">
        <f t="shared" si="296"/>
        <v>0</v>
      </c>
      <c r="BJ802" s="341"/>
      <c r="BK802" s="315">
        <f t="shared" si="297"/>
        <v>0</v>
      </c>
      <c r="BL802" s="315">
        <f t="shared" si="298"/>
        <v>0</v>
      </c>
      <c r="BM802" s="340"/>
      <c r="BN802" s="342"/>
      <c r="BO802" s="343"/>
      <c r="BP802" s="340"/>
      <c r="BQ802" s="344"/>
      <c r="BR802" s="315">
        <f t="shared" si="299"/>
        <v>0</v>
      </c>
      <c r="BS802" s="344"/>
      <c r="BT802" s="344"/>
      <c r="BU802" s="344"/>
      <c r="BV802" s="344"/>
      <c r="BW802" s="315">
        <f t="shared" si="300"/>
        <v>0</v>
      </c>
      <c r="BX802" s="322"/>
      <c r="BY802" s="316"/>
    </row>
    <row r="803" spans="1:77" x14ac:dyDescent="0.25">
      <c r="A803" s="326"/>
      <c r="B803" s="307" t="str">
        <f t="shared" si="282"/>
        <v/>
      </c>
      <c r="C803" s="327"/>
      <c r="D803" s="307" t="str">
        <f t="shared" si="283"/>
        <v/>
      </c>
      <c r="E803" s="328"/>
      <c r="F803" s="329"/>
      <c r="G803" s="330" t="s">
        <v>86</v>
      </c>
      <c r="H803" s="308">
        <f t="shared" si="284"/>
        <v>0</v>
      </c>
      <c r="I803" s="323"/>
      <c r="J803" s="323"/>
      <c r="K803" s="309">
        <f t="shared" si="285"/>
        <v>0</v>
      </c>
      <c r="L803" s="328"/>
      <c r="M803" s="328"/>
      <c r="N803" s="328"/>
      <c r="O803" s="328"/>
      <c r="P803" s="331"/>
      <c r="Q803" s="331"/>
      <c r="R803" s="332"/>
      <c r="S803" s="333"/>
      <c r="T803" s="332"/>
      <c r="U803" s="333"/>
      <c r="V803" s="332"/>
      <c r="W803" s="333"/>
      <c r="X803" s="332"/>
      <c r="Y803" s="333"/>
      <c r="Z803" s="309">
        <f t="shared" si="286"/>
        <v>0</v>
      </c>
      <c r="AA803" s="310">
        <f t="shared" si="287"/>
        <v>0</v>
      </c>
      <c r="AB803" s="334"/>
      <c r="AC803" s="311">
        <f t="shared" si="280"/>
        <v>0</v>
      </c>
      <c r="AD803" s="312">
        <f t="shared" si="288"/>
        <v>0</v>
      </c>
      <c r="AE803" s="335"/>
      <c r="AF803" s="312">
        <f t="shared" si="289"/>
        <v>0</v>
      </c>
      <c r="AG803" s="326"/>
      <c r="AH803" s="313">
        <f t="shared" si="290"/>
        <v>0</v>
      </c>
      <c r="AI803" s="336"/>
      <c r="AJ803" s="313">
        <f t="shared" si="291"/>
        <v>0</v>
      </c>
      <c r="AK803" s="326"/>
      <c r="AL803" s="313">
        <f t="shared" si="292"/>
        <v>0</v>
      </c>
      <c r="AM803" s="345"/>
      <c r="AN803" s="313">
        <f t="shared" si="281"/>
        <v>0</v>
      </c>
      <c r="AO803" s="314">
        <f t="shared" si="293"/>
        <v>0</v>
      </c>
      <c r="AP803" s="315">
        <f>IF(OR(AND(B803="GRUP_A1",IF(IFERROR(MATCH(CONCATENATE("I",Tabel!$N$4),inst_performance,0),0)&gt;0,0,1)),B803="Grup_A5",B803="Grup_B1"),0,(AD803+AF803)*0.1)</f>
        <v>0</v>
      </c>
      <c r="AQ803" s="337"/>
      <c r="AR803" s="339"/>
      <c r="AS803" s="339"/>
      <c r="AT803" s="339"/>
      <c r="AU803" s="339"/>
      <c r="AV803" s="339"/>
      <c r="AW803" s="339"/>
      <c r="AX803" s="339"/>
      <c r="AY803" s="339"/>
      <c r="AZ803" s="339"/>
      <c r="BA803" s="339"/>
      <c r="BB803" s="339"/>
      <c r="BC803" s="339"/>
      <c r="BD803" s="339"/>
      <c r="BE803" s="339"/>
      <c r="BF803" s="339"/>
      <c r="BG803" s="315">
        <f t="shared" si="294"/>
        <v>0</v>
      </c>
      <c r="BH803" s="346">
        <f t="shared" si="295"/>
        <v>0</v>
      </c>
      <c r="BI803" s="315">
        <f t="shared" si="296"/>
        <v>0</v>
      </c>
      <c r="BJ803" s="341"/>
      <c r="BK803" s="315">
        <f t="shared" si="297"/>
        <v>0</v>
      </c>
      <c r="BL803" s="315">
        <f t="shared" si="298"/>
        <v>0</v>
      </c>
      <c r="BM803" s="340"/>
      <c r="BN803" s="342"/>
      <c r="BO803" s="343"/>
      <c r="BP803" s="340"/>
      <c r="BQ803" s="344"/>
      <c r="BR803" s="315">
        <f t="shared" si="299"/>
        <v>0</v>
      </c>
      <c r="BS803" s="344"/>
      <c r="BT803" s="344"/>
      <c r="BU803" s="344"/>
      <c r="BV803" s="344"/>
      <c r="BW803" s="315">
        <f t="shared" si="300"/>
        <v>0</v>
      </c>
      <c r="BX803" s="322"/>
      <c r="BY803" s="316"/>
    </row>
    <row r="804" spans="1:77" x14ac:dyDescent="0.25">
      <c r="A804" s="326"/>
      <c r="B804" s="307" t="str">
        <f t="shared" si="282"/>
        <v/>
      </c>
      <c r="C804" s="327"/>
      <c r="D804" s="307" t="str">
        <f t="shared" si="283"/>
        <v/>
      </c>
      <c r="E804" s="328"/>
      <c r="F804" s="329"/>
      <c r="G804" s="330" t="s">
        <v>86</v>
      </c>
      <c r="H804" s="308">
        <f t="shared" si="284"/>
        <v>0</v>
      </c>
      <c r="I804" s="323"/>
      <c r="J804" s="323"/>
      <c r="K804" s="309">
        <f t="shared" si="285"/>
        <v>0</v>
      </c>
      <c r="L804" s="328"/>
      <c r="M804" s="328"/>
      <c r="N804" s="328"/>
      <c r="O804" s="328"/>
      <c r="P804" s="331"/>
      <c r="Q804" s="331"/>
      <c r="R804" s="332"/>
      <c r="S804" s="333"/>
      <c r="T804" s="332"/>
      <c r="U804" s="333"/>
      <c r="V804" s="332"/>
      <c r="W804" s="333"/>
      <c r="X804" s="332"/>
      <c r="Y804" s="333"/>
      <c r="Z804" s="309">
        <f t="shared" si="286"/>
        <v>0</v>
      </c>
      <c r="AA804" s="310">
        <f t="shared" si="287"/>
        <v>0</v>
      </c>
      <c r="AB804" s="334"/>
      <c r="AC804" s="311">
        <f t="shared" si="280"/>
        <v>0</v>
      </c>
      <c r="AD804" s="312">
        <f t="shared" si="288"/>
        <v>0</v>
      </c>
      <c r="AE804" s="335"/>
      <c r="AF804" s="312">
        <f t="shared" si="289"/>
        <v>0</v>
      </c>
      <c r="AG804" s="326"/>
      <c r="AH804" s="313">
        <f t="shared" si="290"/>
        <v>0</v>
      </c>
      <c r="AI804" s="336"/>
      <c r="AJ804" s="313">
        <f t="shared" si="291"/>
        <v>0</v>
      </c>
      <c r="AK804" s="326"/>
      <c r="AL804" s="313">
        <f t="shared" si="292"/>
        <v>0</v>
      </c>
      <c r="AM804" s="345"/>
      <c r="AN804" s="313">
        <f t="shared" si="281"/>
        <v>0</v>
      </c>
      <c r="AO804" s="314">
        <f t="shared" si="293"/>
        <v>0</v>
      </c>
      <c r="AP804" s="315">
        <f>IF(OR(AND(B804="GRUP_A1",IF(IFERROR(MATCH(CONCATENATE("I",Tabel!$N$4),inst_performance,0),0)&gt;0,0,1)),B804="Grup_A5",B804="Grup_B1"),0,(AD804+AF804)*0.1)</f>
        <v>0</v>
      </c>
      <c r="AQ804" s="337"/>
      <c r="AR804" s="339"/>
      <c r="AS804" s="339"/>
      <c r="AT804" s="339"/>
      <c r="AU804" s="339"/>
      <c r="AV804" s="339"/>
      <c r="AW804" s="339"/>
      <c r="AX804" s="339"/>
      <c r="AY804" s="339"/>
      <c r="AZ804" s="339"/>
      <c r="BA804" s="339"/>
      <c r="BB804" s="339"/>
      <c r="BC804" s="339"/>
      <c r="BD804" s="339"/>
      <c r="BE804" s="339"/>
      <c r="BF804" s="339"/>
      <c r="BG804" s="315">
        <f t="shared" si="294"/>
        <v>0</v>
      </c>
      <c r="BH804" s="346">
        <f t="shared" si="295"/>
        <v>0</v>
      </c>
      <c r="BI804" s="315">
        <f t="shared" si="296"/>
        <v>0</v>
      </c>
      <c r="BJ804" s="341"/>
      <c r="BK804" s="315">
        <f t="shared" si="297"/>
        <v>0</v>
      </c>
      <c r="BL804" s="315">
        <f t="shared" si="298"/>
        <v>0</v>
      </c>
      <c r="BM804" s="340"/>
      <c r="BN804" s="342"/>
      <c r="BO804" s="343"/>
      <c r="BP804" s="340"/>
      <c r="BQ804" s="344"/>
      <c r="BR804" s="315">
        <f t="shared" si="299"/>
        <v>0</v>
      </c>
      <c r="BS804" s="344"/>
      <c r="BT804" s="344"/>
      <c r="BU804" s="344"/>
      <c r="BV804" s="344"/>
      <c r="BW804" s="315">
        <f t="shared" si="300"/>
        <v>0</v>
      </c>
      <c r="BX804" s="322"/>
      <c r="BY804" s="316"/>
    </row>
    <row r="805" spans="1:77" x14ac:dyDescent="0.25">
      <c r="A805" s="326"/>
      <c r="B805" s="307" t="str">
        <f t="shared" si="282"/>
        <v/>
      </c>
      <c r="C805" s="327"/>
      <c r="D805" s="307" t="str">
        <f t="shared" si="283"/>
        <v/>
      </c>
      <c r="E805" s="328"/>
      <c r="F805" s="329"/>
      <c r="G805" s="330" t="s">
        <v>86</v>
      </c>
      <c r="H805" s="308">
        <f t="shared" si="284"/>
        <v>0</v>
      </c>
      <c r="I805" s="323"/>
      <c r="J805" s="323"/>
      <c r="K805" s="309">
        <f t="shared" si="285"/>
        <v>0</v>
      </c>
      <c r="L805" s="328"/>
      <c r="M805" s="328"/>
      <c r="N805" s="328"/>
      <c r="O805" s="328"/>
      <c r="P805" s="331"/>
      <c r="Q805" s="331"/>
      <c r="R805" s="332"/>
      <c r="S805" s="333"/>
      <c r="T805" s="332"/>
      <c r="U805" s="333"/>
      <c r="V805" s="332"/>
      <c r="W805" s="333"/>
      <c r="X805" s="332"/>
      <c r="Y805" s="333"/>
      <c r="Z805" s="309">
        <f t="shared" si="286"/>
        <v>0</v>
      </c>
      <c r="AA805" s="310">
        <f t="shared" si="287"/>
        <v>0</v>
      </c>
      <c r="AB805" s="334"/>
      <c r="AC805" s="311">
        <f t="shared" si="280"/>
        <v>0</v>
      </c>
      <c r="AD805" s="312">
        <f t="shared" si="288"/>
        <v>0</v>
      </c>
      <c r="AE805" s="335"/>
      <c r="AF805" s="312">
        <f t="shared" si="289"/>
        <v>0</v>
      </c>
      <c r="AG805" s="326"/>
      <c r="AH805" s="313">
        <f t="shared" si="290"/>
        <v>0</v>
      </c>
      <c r="AI805" s="336"/>
      <c r="AJ805" s="313">
        <f t="shared" si="291"/>
        <v>0</v>
      </c>
      <c r="AK805" s="326"/>
      <c r="AL805" s="313">
        <f t="shared" si="292"/>
        <v>0</v>
      </c>
      <c r="AM805" s="345"/>
      <c r="AN805" s="313">
        <f t="shared" si="281"/>
        <v>0</v>
      </c>
      <c r="AO805" s="314">
        <f t="shared" si="293"/>
        <v>0</v>
      </c>
      <c r="AP805" s="315">
        <f>IF(OR(AND(B805="GRUP_A1",IF(IFERROR(MATCH(CONCATENATE("I",Tabel!$N$4),inst_performance,0),0)&gt;0,0,1)),B805="Grup_A5",B805="Grup_B1"),0,(AD805+AF805)*0.1)</f>
        <v>0</v>
      </c>
      <c r="AQ805" s="337"/>
      <c r="AR805" s="339"/>
      <c r="AS805" s="339"/>
      <c r="AT805" s="339"/>
      <c r="AU805" s="339"/>
      <c r="AV805" s="339"/>
      <c r="AW805" s="339"/>
      <c r="AX805" s="339"/>
      <c r="AY805" s="339"/>
      <c r="AZ805" s="339"/>
      <c r="BA805" s="339"/>
      <c r="BB805" s="339"/>
      <c r="BC805" s="339"/>
      <c r="BD805" s="339"/>
      <c r="BE805" s="339"/>
      <c r="BF805" s="339"/>
      <c r="BG805" s="315">
        <f t="shared" si="294"/>
        <v>0</v>
      </c>
      <c r="BH805" s="346">
        <f t="shared" si="295"/>
        <v>0</v>
      </c>
      <c r="BI805" s="315">
        <f t="shared" si="296"/>
        <v>0</v>
      </c>
      <c r="BJ805" s="341"/>
      <c r="BK805" s="315">
        <f t="shared" si="297"/>
        <v>0</v>
      </c>
      <c r="BL805" s="315">
        <f t="shared" si="298"/>
        <v>0</v>
      </c>
      <c r="BM805" s="340"/>
      <c r="BN805" s="342"/>
      <c r="BO805" s="343"/>
      <c r="BP805" s="340"/>
      <c r="BQ805" s="344"/>
      <c r="BR805" s="315">
        <f t="shared" si="299"/>
        <v>0</v>
      </c>
      <c r="BS805" s="344"/>
      <c r="BT805" s="344"/>
      <c r="BU805" s="344"/>
      <c r="BV805" s="344"/>
      <c r="BW805" s="315">
        <f t="shared" si="300"/>
        <v>0</v>
      </c>
      <c r="BX805" s="322"/>
      <c r="BY805" s="316"/>
    </row>
    <row r="806" spans="1:77" x14ac:dyDescent="0.25">
      <c r="A806" s="326"/>
      <c r="B806" s="307" t="str">
        <f t="shared" si="282"/>
        <v/>
      </c>
      <c r="C806" s="327"/>
      <c r="D806" s="307" t="str">
        <f t="shared" si="283"/>
        <v/>
      </c>
      <c r="E806" s="328"/>
      <c r="F806" s="329"/>
      <c r="G806" s="330" t="s">
        <v>86</v>
      </c>
      <c r="H806" s="308">
        <f t="shared" si="284"/>
        <v>0</v>
      </c>
      <c r="I806" s="323"/>
      <c r="J806" s="323"/>
      <c r="K806" s="309">
        <f t="shared" si="285"/>
        <v>0</v>
      </c>
      <c r="L806" s="328"/>
      <c r="M806" s="328"/>
      <c r="N806" s="328"/>
      <c r="O806" s="328"/>
      <c r="P806" s="331"/>
      <c r="Q806" s="331"/>
      <c r="R806" s="332"/>
      <c r="S806" s="333"/>
      <c r="T806" s="332"/>
      <c r="U806" s="333"/>
      <c r="V806" s="332"/>
      <c r="W806" s="333"/>
      <c r="X806" s="332"/>
      <c r="Y806" s="333"/>
      <c r="Z806" s="309">
        <f t="shared" si="286"/>
        <v>0</v>
      </c>
      <c r="AA806" s="310">
        <f t="shared" si="287"/>
        <v>0</v>
      </c>
      <c r="AB806" s="334"/>
      <c r="AC806" s="311">
        <f t="shared" si="280"/>
        <v>0</v>
      </c>
      <c r="AD806" s="312">
        <f t="shared" si="288"/>
        <v>0</v>
      </c>
      <c r="AE806" s="335"/>
      <c r="AF806" s="312">
        <f t="shared" si="289"/>
        <v>0</v>
      </c>
      <c r="AG806" s="326"/>
      <c r="AH806" s="313">
        <f t="shared" si="290"/>
        <v>0</v>
      </c>
      <c r="AI806" s="336"/>
      <c r="AJ806" s="313">
        <f t="shared" si="291"/>
        <v>0</v>
      </c>
      <c r="AK806" s="326"/>
      <c r="AL806" s="313">
        <f t="shared" si="292"/>
        <v>0</v>
      </c>
      <c r="AM806" s="345"/>
      <c r="AN806" s="313">
        <f t="shared" si="281"/>
        <v>0</v>
      </c>
      <c r="AO806" s="314">
        <f t="shared" si="293"/>
        <v>0</v>
      </c>
      <c r="AP806" s="315">
        <f>IF(OR(AND(B806="GRUP_A1",IF(IFERROR(MATCH(CONCATENATE("I",Tabel!$N$4),inst_performance,0),0)&gt;0,0,1)),B806="Grup_A5",B806="Grup_B1"),0,(AD806+AF806)*0.1)</f>
        <v>0</v>
      </c>
      <c r="AQ806" s="337"/>
      <c r="AR806" s="339"/>
      <c r="AS806" s="339"/>
      <c r="AT806" s="339"/>
      <c r="AU806" s="339"/>
      <c r="AV806" s="339"/>
      <c r="AW806" s="339"/>
      <c r="AX806" s="339"/>
      <c r="AY806" s="339"/>
      <c r="AZ806" s="339"/>
      <c r="BA806" s="339"/>
      <c r="BB806" s="339"/>
      <c r="BC806" s="339"/>
      <c r="BD806" s="339"/>
      <c r="BE806" s="339"/>
      <c r="BF806" s="339"/>
      <c r="BG806" s="315">
        <f t="shared" si="294"/>
        <v>0</v>
      </c>
      <c r="BH806" s="346">
        <f t="shared" si="295"/>
        <v>0</v>
      </c>
      <c r="BI806" s="315">
        <f t="shared" si="296"/>
        <v>0</v>
      </c>
      <c r="BJ806" s="341"/>
      <c r="BK806" s="315">
        <f t="shared" si="297"/>
        <v>0</v>
      </c>
      <c r="BL806" s="315">
        <f t="shared" si="298"/>
        <v>0</v>
      </c>
      <c r="BM806" s="340"/>
      <c r="BN806" s="342"/>
      <c r="BO806" s="343"/>
      <c r="BP806" s="340"/>
      <c r="BQ806" s="344"/>
      <c r="BR806" s="315">
        <f t="shared" si="299"/>
        <v>0</v>
      </c>
      <c r="BS806" s="344"/>
      <c r="BT806" s="344"/>
      <c r="BU806" s="344"/>
      <c r="BV806" s="344"/>
      <c r="BW806" s="315">
        <f t="shared" si="300"/>
        <v>0</v>
      </c>
      <c r="BX806" s="322"/>
      <c r="BY806" s="316"/>
    </row>
    <row r="807" spans="1:77" x14ac:dyDescent="0.25">
      <c r="A807" s="326"/>
      <c r="B807" s="307" t="str">
        <f t="shared" si="282"/>
        <v/>
      </c>
      <c r="C807" s="327"/>
      <c r="D807" s="307" t="str">
        <f t="shared" si="283"/>
        <v/>
      </c>
      <c r="E807" s="328"/>
      <c r="F807" s="329"/>
      <c r="G807" s="330" t="s">
        <v>86</v>
      </c>
      <c r="H807" s="308">
        <f t="shared" si="284"/>
        <v>0</v>
      </c>
      <c r="I807" s="323"/>
      <c r="J807" s="323"/>
      <c r="K807" s="309">
        <f t="shared" si="285"/>
        <v>0</v>
      </c>
      <c r="L807" s="328"/>
      <c r="M807" s="328"/>
      <c r="N807" s="328"/>
      <c r="O807" s="328"/>
      <c r="P807" s="331"/>
      <c r="Q807" s="331"/>
      <c r="R807" s="332"/>
      <c r="S807" s="333"/>
      <c r="T807" s="332"/>
      <c r="U807" s="333"/>
      <c r="V807" s="332"/>
      <c r="W807" s="333"/>
      <c r="X807" s="332"/>
      <c r="Y807" s="333"/>
      <c r="Z807" s="309">
        <f t="shared" si="286"/>
        <v>0</v>
      </c>
      <c r="AA807" s="310">
        <f t="shared" si="287"/>
        <v>0</v>
      </c>
      <c r="AB807" s="334"/>
      <c r="AC807" s="311">
        <f t="shared" si="280"/>
        <v>0</v>
      </c>
      <c r="AD807" s="312">
        <f t="shared" si="288"/>
        <v>0</v>
      </c>
      <c r="AE807" s="335"/>
      <c r="AF807" s="312">
        <f t="shared" si="289"/>
        <v>0</v>
      </c>
      <c r="AG807" s="326"/>
      <c r="AH807" s="313">
        <f t="shared" si="290"/>
        <v>0</v>
      </c>
      <c r="AI807" s="336"/>
      <c r="AJ807" s="313">
        <f t="shared" si="291"/>
        <v>0</v>
      </c>
      <c r="AK807" s="326"/>
      <c r="AL807" s="313">
        <f t="shared" si="292"/>
        <v>0</v>
      </c>
      <c r="AM807" s="345"/>
      <c r="AN807" s="313">
        <f t="shared" si="281"/>
        <v>0</v>
      </c>
      <c r="AO807" s="314">
        <f t="shared" si="293"/>
        <v>0</v>
      </c>
      <c r="AP807" s="315">
        <f>IF(OR(AND(B807="GRUP_A1",IF(IFERROR(MATCH(CONCATENATE("I",Tabel!$N$4),inst_performance,0),0)&gt;0,0,1)),B807="Grup_A5",B807="Grup_B1"),0,(AD807+AF807)*0.1)</f>
        <v>0</v>
      </c>
      <c r="AQ807" s="337"/>
      <c r="AR807" s="339"/>
      <c r="AS807" s="339"/>
      <c r="AT807" s="339"/>
      <c r="AU807" s="339"/>
      <c r="AV807" s="339"/>
      <c r="AW807" s="339"/>
      <c r="AX807" s="339"/>
      <c r="AY807" s="339"/>
      <c r="AZ807" s="339"/>
      <c r="BA807" s="339"/>
      <c r="BB807" s="339"/>
      <c r="BC807" s="339"/>
      <c r="BD807" s="339"/>
      <c r="BE807" s="339"/>
      <c r="BF807" s="339"/>
      <c r="BG807" s="315">
        <f t="shared" si="294"/>
        <v>0</v>
      </c>
      <c r="BH807" s="346">
        <f t="shared" si="295"/>
        <v>0</v>
      </c>
      <c r="BI807" s="315">
        <f t="shared" si="296"/>
        <v>0</v>
      </c>
      <c r="BJ807" s="341"/>
      <c r="BK807" s="315">
        <f t="shared" si="297"/>
        <v>0</v>
      </c>
      <c r="BL807" s="315">
        <f t="shared" si="298"/>
        <v>0</v>
      </c>
      <c r="BM807" s="340"/>
      <c r="BN807" s="342"/>
      <c r="BO807" s="343"/>
      <c r="BP807" s="340"/>
      <c r="BQ807" s="344"/>
      <c r="BR807" s="315">
        <f t="shared" si="299"/>
        <v>0</v>
      </c>
      <c r="BS807" s="344"/>
      <c r="BT807" s="344"/>
      <c r="BU807" s="344"/>
      <c r="BV807" s="344"/>
      <c r="BW807" s="315">
        <f t="shared" si="300"/>
        <v>0</v>
      </c>
      <c r="BX807" s="322"/>
      <c r="BY807" s="316"/>
    </row>
    <row r="808" spans="1:77" x14ac:dyDescent="0.25">
      <c r="A808" s="326"/>
      <c r="B808" s="307" t="str">
        <f t="shared" si="282"/>
        <v/>
      </c>
      <c r="C808" s="327"/>
      <c r="D808" s="307" t="str">
        <f t="shared" si="283"/>
        <v/>
      </c>
      <c r="E808" s="328"/>
      <c r="F808" s="329"/>
      <c r="G808" s="330" t="s">
        <v>86</v>
      </c>
      <c r="H808" s="308">
        <f t="shared" si="284"/>
        <v>0</v>
      </c>
      <c r="I808" s="323"/>
      <c r="J808" s="323"/>
      <c r="K808" s="309">
        <f t="shared" si="285"/>
        <v>0</v>
      </c>
      <c r="L808" s="328"/>
      <c r="M808" s="328"/>
      <c r="N808" s="328"/>
      <c r="O808" s="328"/>
      <c r="P808" s="331"/>
      <c r="Q808" s="331"/>
      <c r="R808" s="332"/>
      <c r="S808" s="333"/>
      <c r="T808" s="332"/>
      <c r="U808" s="333"/>
      <c r="V808" s="332"/>
      <c r="W808" s="333"/>
      <c r="X808" s="332"/>
      <c r="Y808" s="333"/>
      <c r="Z808" s="309">
        <f t="shared" si="286"/>
        <v>0</v>
      </c>
      <c r="AA808" s="310">
        <f t="shared" si="287"/>
        <v>0</v>
      </c>
      <c r="AB808" s="334"/>
      <c r="AC808" s="311">
        <f t="shared" si="280"/>
        <v>0</v>
      </c>
      <c r="AD808" s="312">
        <f t="shared" si="288"/>
        <v>0</v>
      </c>
      <c r="AE808" s="335"/>
      <c r="AF808" s="312">
        <f t="shared" si="289"/>
        <v>0</v>
      </c>
      <c r="AG808" s="326"/>
      <c r="AH808" s="313">
        <f t="shared" si="290"/>
        <v>0</v>
      </c>
      <c r="AI808" s="336"/>
      <c r="AJ808" s="313">
        <f t="shared" si="291"/>
        <v>0</v>
      </c>
      <c r="AK808" s="326"/>
      <c r="AL808" s="313">
        <f t="shared" si="292"/>
        <v>0</v>
      </c>
      <c r="AM808" s="345"/>
      <c r="AN808" s="313">
        <f t="shared" si="281"/>
        <v>0</v>
      </c>
      <c r="AO808" s="314">
        <f t="shared" si="293"/>
        <v>0</v>
      </c>
      <c r="AP808" s="315">
        <f>IF(OR(AND(B808="GRUP_A1",IF(IFERROR(MATCH(CONCATENATE("I",Tabel!$N$4),inst_performance,0),0)&gt;0,0,1)),B808="Grup_A5",B808="Grup_B1"),0,(AD808+AF808)*0.1)</f>
        <v>0</v>
      </c>
      <c r="AQ808" s="337"/>
      <c r="AR808" s="339"/>
      <c r="AS808" s="339"/>
      <c r="AT808" s="339"/>
      <c r="AU808" s="339"/>
      <c r="AV808" s="339"/>
      <c r="AW808" s="339"/>
      <c r="AX808" s="339"/>
      <c r="AY808" s="339"/>
      <c r="AZ808" s="339"/>
      <c r="BA808" s="339"/>
      <c r="BB808" s="339"/>
      <c r="BC808" s="339"/>
      <c r="BD808" s="339"/>
      <c r="BE808" s="339"/>
      <c r="BF808" s="339"/>
      <c r="BG808" s="315">
        <f t="shared" si="294"/>
        <v>0</v>
      </c>
      <c r="BH808" s="346">
        <f t="shared" si="295"/>
        <v>0</v>
      </c>
      <c r="BI808" s="315">
        <f t="shared" si="296"/>
        <v>0</v>
      </c>
      <c r="BJ808" s="341"/>
      <c r="BK808" s="315">
        <f t="shared" si="297"/>
        <v>0</v>
      </c>
      <c r="BL808" s="315">
        <f t="shared" si="298"/>
        <v>0</v>
      </c>
      <c r="BM808" s="340"/>
      <c r="BN808" s="342"/>
      <c r="BO808" s="343"/>
      <c r="BP808" s="340"/>
      <c r="BQ808" s="344"/>
      <c r="BR808" s="315">
        <f t="shared" si="299"/>
        <v>0</v>
      </c>
      <c r="BS808" s="344"/>
      <c r="BT808" s="344"/>
      <c r="BU808" s="344"/>
      <c r="BV808" s="344"/>
      <c r="BW808" s="315">
        <f t="shared" si="300"/>
        <v>0</v>
      </c>
      <c r="BX808" s="322"/>
      <c r="BY808" s="316"/>
    </row>
    <row r="809" spans="1:77" x14ac:dyDescent="0.25">
      <c r="A809" s="326"/>
      <c r="B809" s="307" t="str">
        <f t="shared" si="282"/>
        <v/>
      </c>
      <c r="C809" s="327"/>
      <c r="D809" s="307" t="str">
        <f t="shared" si="283"/>
        <v/>
      </c>
      <c r="E809" s="328"/>
      <c r="F809" s="329"/>
      <c r="G809" s="330" t="s">
        <v>86</v>
      </c>
      <c r="H809" s="308">
        <f t="shared" si="284"/>
        <v>0</v>
      </c>
      <c r="I809" s="323"/>
      <c r="J809" s="323"/>
      <c r="K809" s="309">
        <f t="shared" si="285"/>
        <v>0</v>
      </c>
      <c r="L809" s="328"/>
      <c r="M809" s="328"/>
      <c r="N809" s="328"/>
      <c r="O809" s="328"/>
      <c r="P809" s="331"/>
      <c r="Q809" s="331"/>
      <c r="R809" s="332"/>
      <c r="S809" s="333"/>
      <c r="T809" s="332"/>
      <c r="U809" s="333"/>
      <c r="V809" s="332"/>
      <c r="W809" s="333"/>
      <c r="X809" s="332"/>
      <c r="Y809" s="333"/>
      <c r="Z809" s="309">
        <f t="shared" si="286"/>
        <v>0</v>
      </c>
      <c r="AA809" s="310">
        <f t="shared" si="287"/>
        <v>0</v>
      </c>
      <c r="AB809" s="334"/>
      <c r="AC809" s="311">
        <f t="shared" si="280"/>
        <v>0</v>
      </c>
      <c r="AD809" s="312">
        <f t="shared" si="288"/>
        <v>0</v>
      </c>
      <c r="AE809" s="335"/>
      <c r="AF809" s="312">
        <f t="shared" si="289"/>
        <v>0</v>
      </c>
      <c r="AG809" s="326"/>
      <c r="AH809" s="313">
        <f t="shared" si="290"/>
        <v>0</v>
      </c>
      <c r="AI809" s="336"/>
      <c r="AJ809" s="313">
        <f t="shared" si="291"/>
        <v>0</v>
      </c>
      <c r="AK809" s="326"/>
      <c r="AL809" s="313">
        <f t="shared" si="292"/>
        <v>0</v>
      </c>
      <c r="AM809" s="345"/>
      <c r="AN809" s="313">
        <f t="shared" si="281"/>
        <v>0</v>
      </c>
      <c r="AO809" s="314">
        <f t="shared" si="293"/>
        <v>0</v>
      </c>
      <c r="AP809" s="315">
        <f>IF(OR(AND(B809="GRUP_A1",IF(IFERROR(MATCH(CONCATENATE("I",Tabel!$N$4),inst_performance,0),0)&gt;0,0,1)),B809="Grup_A5",B809="Grup_B1"),0,(AD809+AF809)*0.1)</f>
        <v>0</v>
      </c>
      <c r="AQ809" s="337"/>
      <c r="AR809" s="339"/>
      <c r="AS809" s="339"/>
      <c r="AT809" s="339"/>
      <c r="AU809" s="339"/>
      <c r="AV809" s="339"/>
      <c r="AW809" s="339"/>
      <c r="AX809" s="339"/>
      <c r="AY809" s="339"/>
      <c r="AZ809" s="339"/>
      <c r="BA809" s="339"/>
      <c r="BB809" s="339"/>
      <c r="BC809" s="339"/>
      <c r="BD809" s="339"/>
      <c r="BE809" s="339"/>
      <c r="BF809" s="339"/>
      <c r="BG809" s="315">
        <f t="shared" si="294"/>
        <v>0</v>
      </c>
      <c r="BH809" s="346">
        <f t="shared" si="295"/>
        <v>0</v>
      </c>
      <c r="BI809" s="315">
        <f t="shared" si="296"/>
        <v>0</v>
      </c>
      <c r="BJ809" s="341"/>
      <c r="BK809" s="315">
        <f t="shared" si="297"/>
        <v>0</v>
      </c>
      <c r="BL809" s="315">
        <f t="shared" si="298"/>
        <v>0</v>
      </c>
      <c r="BM809" s="340"/>
      <c r="BN809" s="342"/>
      <c r="BO809" s="343"/>
      <c r="BP809" s="340"/>
      <c r="BQ809" s="344"/>
      <c r="BR809" s="315">
        <f t="shared" si="299"/>
        <v>0</v>
      </c>
      <c r="BS809" s="344"/>
      <c r="BT809" s="344"/>
      <c r="BU809" s="344"/>
      <c r="BV809" s="344"/>
      <c r="BW809" s="315">
        <f t="shared" si="300"/>
        <v>0</v>
      </c>
      <c r="BX809" s="322"/>
      <c r="BY809" s="316"/>
    </row>
    <row r="810" spans="1:77" x14ac:dyDescent="0.25">
      <c r="A810" s="326"/>
      <c r="B810" s="307" t="str">
        <f t="shared" si="282"/>
        <v/>
      </c>
      <c r="C810" s="327"/>
      <c r="D810" s="307" t="str">
        <f t="shared" si="283"/>
        <v/>
      </c>
      <c r="E810" s="328"/>
      <c r="F810" s="329"/>
      <c r="G810" s="330" t="s">
        <v>86</v>
      </c>
      <c r="H810" s="308">
        <f t="shared" si="284"/>
        <v>0</v>
      </c>
      <c r="I810" s="323"/>
      <c r="J810" s="323"/>
      <c r="K810" s="309">
        <f t="shared" si="285"/>
        <v>0</v>
      </c>
      <c r="L810" s="328"/>
      <c r="M810" s="328"/>
      <c r="N810" s="328"/>
      <c r="O810" s="328"/>
      <c r="P810" s="331"/>
      <c r="Q810" s="331"/>
      <c r="R810" s="332"/>
      <c r="S810" s="333"/>
      <c r="T810" s="332"/>
      <c r="U810" s="333"/>
      <c r="V810" s="332"/>
      <c r="W810" s="333"/>
      <c r="X810" s="332"/>
      <c r="Y810" s="333"/>
      <c r="Z810" s="309">
        <f t="shared" si="286"/>
        <v>0</v>
      </c>
      <c r="AA810" s="310">
        <f t="shared" si="287"/>
        <v>0</v>
      </c>
      <c r="AB810" s="334"/>
      <c r="AC810" s="311">
        <f t="shared" si="280"/>
        <v>0</v>
      </c>
      <c r="AD810" s="312">
        <f t="shared" si="288"/>
        <v>0</v>
      </c>
      <c r="AE810" s="335"/>
      <c r="AF810" s="312">
        <f t="shared" si="289"/>
        <v>0</v>
      </c>
      <c r="AG810" s="326"/>
      <c r="AH810" s="313">
        <f t="shared" si="290"/>
        <v>0</v>
      </c>
      <c r="AI810" s="336"/>
      <c r="AJ810" s="313">
        <f t="shared" si="291"/>
        <v>0</v>
      </c>
      <c r="AK810" s="326"/>
      <c r="AL810" s="313">
        <f t="shared" si="292"/>
        <v>0</v>
      </c>
      <c r="AM810" s="345"/>
      <c r="AN810" s="313">
        <f t="shared" si="281"/>
        <v>0</v>
      </c>
      <c r="AO810" s="314">
        <f t="shared" si="293"/>
        <v>0</v>
      </c>
      <c r="AP810" s="315">
        <f>IF(OR(AND(B810="GRUP_A1",IF(IFERROR(MATCH(CONCATENATE("I",Tabel!$N$4),inst_performance,0),0)&gt;0,0,1)),B810="Grup_A5",B810="Grup_B1"),0,(AD810+AF810)*0.1)</f>
        <v>0</v>
      </c>
      <c r="AQ810" s="337"/>
      <c r="AR810" s="339"/>
      <c r="AS810" s="339"/>
      <c r="AT810" s="339"/>
      <c r="AU810" s="339"/>
      <c r="AV810" s="339"/>
      <c r="AW810" s="339"/>
      <c r="AX810" s="339"/>
      <c r="AY810" s="339"/>
      <c r="AZ810" s="339"/>
      <c r="BA810" s="339"/>
      <c r="BB810" s="339"/>
      <c r="BC810" s="339"/>
      <c r="BD810" s="339"/>
      <c r="BE810" s="339"/>
      <c r="BF810" s="339"/>
      <c r="BG810" s="315">
        <f t="shared" si="294"/>
        <v>0</v>
      </c>
      <c r="BH810" s="346">
        <f t="shared" si="295"/>
        <v>0</v>
      </c>
      <c r="BI810" s="315">
        <f t="shared" si="296"/>
        <v>0</v>
      </c>
      <c r="BJ810" s="341"/>
      <c r="BK810" s="315">
        <f t="shared" si="297"/>
        <v>0</v>
      </c>
      <c r="BL810" s="315">
        <f t="shared" si="298"/>
        <v>0</v>
      </c>
      <c r="BM810" s="340"/>
      <c r="BN810" s="342"/>
      <c r="BO810" s="343"/>
      <c r="BP810" s="340"/>
      <c r="BQ810" s="344"/>
      <c r="BR810" s="315">
        <f t="shared" si="299"/>
        <v>0</v>
      </c>
      <c r="BS810" s="344"/>
      <c r="BT810" s="344"/>
      <c r="BU810" s="344"/>
      <c r="BV810" s="344"/>
      <c r="BW810" s="315">
        <f t="shared" si="300"/>
        <v>0</v>
      </c>
      <c r="BX810" s="322"/>
      <c r="BY810" s="316"/>
    </row>
    <row r="811" spans="1:77" x14ac:dyDescent="0.25">
      <c r="A811" s="326"/>
      <c r="B811" s="307" t="str">
        <f t="shared" si="282"/>
        <v/>
      </c>
      <c r="C811" s="327"/>
      <c r="D811" s="307" t="str">
        <f t="shared" si="283"/>
        <v/>
      </c>
      <c r="E811" s="328"/>
      <c r="F811" s="329"/>
      <c r="G811" s="330" t="s">
        <v>86</v>
      </c>
      <c r="H811" s="308">
        <f t="shared" si="284"/>
        <v>0</v>
      </c>
      <c r="I811" s="323"/>
      <c r="J811" s="323"/>
      <c r="K811" s="309">
        <f t="shared" si="285"/>
        <v>0</v>
      </c>
      <c r="L811" s="328"/>
      <c r="M811" s="328"/>
      <c r="N811" s="328"/>
      <c r="O811" s="328"/>
      <c r="P811" s="331"/>
      <c r="Q811" s="331"/>
      <c r="R811" s="332"/>
      <c r="S811" s="333"/>
      <c r="T811" s="332"/>
      <c r="U811" s="333"/>
      <c r="V811" s="332"/>
      <c r="W811" s="333"/>
      <c r="X811" s="332"/>
      <c r="Y811" s="333"/>
      <c r="Z811" s="309">
        <f t="shared" si="286"/>
        <v>0</v>
      </c>
      <c r="AA811" s="310">
        <f t="shared" si="287"/>
        <v>0</v>
      </c>
      <c r="AB811" s="334"/>
      <c r="AC811" s="311">
        <f t="shared" si="280"/>
        <v>0</v>
      </c>
      <c r="AD811" s="312">
        <f t="shared" si="288"/>
        <v>0</v>
      </c>
      <c r="AE811" s="335"/>
      <c r="AF811" s="312">
        <f t="shared" si="289"/>
        <v>0</v>
      </c>
      <c r="AG811" s="326"/>
      <c r="AH811" s="313">
        <f t="shared" si="290"/>
        <v>0</v>
      </c>
      <c r="AI811" s="336"/>
      <c r="AJ811" s="313">
        <f t="shared" si="291"/>
        <v>0</v>
      </c>
      <c r="AK811" s="326"/>
      <c r="AL811" s="313">
        <f t="shared" si="292"/>
        <v>0</v>
      </c>
      <c r="AM811" s="345"/>
      <c r="AN811" s="313">
        <f t="shared" si="281"/>
        <v>0</v>
      </c>
      <c r="AO811" s="314">
        <f t="shared" si="293"/>
        <v>0</v>
      </c>
      <c r="AP811" s="315">
        <f>IF(OR(AND(B811="GRUP_A1",IF(IFERROR(MATCH(CONCATENATE("I",Tabel!$N$4),inst_performance,0),0)&gt;0,0,1)),B811="Grup_A5",B811="Grup_B1"),0,(AD811+AF811)*0.1)</f>
        <v>0</v>
      </c>
      <c r="AQ811" s="337"/>
      <c r="AR811" s="339"/>
      <c r="AS811" s="339"/>
      <c r="AT811" s="339"/>
      <c r="AU811" s="339"/>
      <c r="AV811" s="339"/>
      <c r="AW811" s="339"/>
      <c r="AX811" s="339"/>
      <c r="AY811" s="339"/>
      <c r="AZ811" s="339"/>
      <c r="BA811" s="339"/>
      <c r="BB811" s="339"/>
      <c r="BC811" s="339"/>
      <c r="BD811" s="339"/>
      <c r="BE811" s="339"/>
      <c r="BF811" s="339"/>
      <c r="BG811" s="315">
        <f t="shared" si="294"/>
        <v>0</v>
      </c>
      <c r="BH811" s="346">
        <f t="shared" si="295"/>
        <v>0</v>
      </c>
      <c r="BI811" s="315">
        <f t="shared" si="296"/>
        <v>0</v>
      </c>
      <c r="BJ811" s="341"/>
      <c r="BK811" s="315">
        <f t="shared" si="297"/>
        <v>0</v>
      </c>
      <c r="BL811" s="315">
        <f t="shared" si="298"/>
        <v>0</v>
      </c>
      <c r="BM811" s="340"/>
      <c r="BN811" s="342"/>
      <c r="BO811" s="343"/>
      <c r="BP811" s="340"/>
      <c r="BQ811" s="344"/>
      <c r="BR811" s="315">
        <f t="shared" si="299"/>
        <v>0</v>
      </c>
      <c r="BS811" s="344"/>
      <c r="BT811" s="344"/>
      <c r="BU811" s="344"/>
      <c r="BV811" s="344"/>
      <c r="BW811" s="315">
        <f t="shared" si="300"/>
        <v>0</v>
      </c>
      <c r="BX811" s="322"/>
      <c r="BY811" s="316"/>
    </row>
    <row r="812" spans="1:77" x14ac:dyDescent="0.25">
      <c r="A812" s="326"/>
      <c r="B812" s="307" t="str">
        <f t="shared" si="282"/>
        <v/>
      </c>
      <c r="C812" s="327"/>
      <c r="D812" s="307" t="str">
        <f t="shared" si="283"/>
        <v/>
      </c>
      <c r="E812" s="328"/>
      <c r="F812" s="329"/>
      <c r="G812" s="330" t="s">
        <v>86</v>
      </c>
      <c r="H812" s="308">
        <f t="shared" si="284"/>
        <v>0</v>
      </c>
      <c r="I812" s="323"/>
      <c r="J812" s="323"/>
      <c r="K812" s="309">
        <f t="shared" si="285"/>
        <v>0</v>
      </c>
      <c r="L812" s="328"/>
      <c r="M812" s="328"/>
      <c r="N812" s="328"/>
      <c r="O812" s="328"/>
      <c r="P812" s="331"/>
      <c r="Q812" s="331"/>
      <c r="R812" s="332"/>
      <c r="S812" s="333"/>
      <c r="T812" s="332"/>
      <c r="U812" s="333"/>
      <c r="V812" s="332"/>
      <c r="W812" s="333"/>
      <c r="X812" s="332"/>
      <c r="Y812" s="333"/>
      <c r="Z812" s="309">
        <f t="shared" si="286"/>
        <v>0</v>
      </c>
      <c r="AA812" s="310">
        <f t="shared" si="287"/>
        <v>0</v>
      </c>
      <c r="AB812" s="334"/>
      <c r="AC812" s="311">
        <f t="shared" si="280"/>
        <v>0</v>
      </c>
      <c r="AD812" s="312">
        <f t="shared" si="288"/>
        <v>0</v>
      </c>
      <c r="AE812" s="335"/>
      <c r="AF812" s="312">
        <f t="shared" si="289"/>
        <v>0</v>
      </c>
      <c r="AG812" s="326"/>
      <c r="AH812" s="313">
        <f t="shared" si="290"/>
        <v>0</v>
      </c>
      <c r="AI812" s="336"/>
      <c r="AJ812" s="313">
        <f t="shared" si="291"/>
        <v>0</v>
      </c>
      <c r="AK812" s="326"/>
      <c r="AL812" s="313">
        <f t="shared" si="292"/>
        <v>0</v>
      </c>
      <c r="AM812" s="345"/>
      <c r="AN812" s="313">
        <f t="shared" si="281"/>
        <v>0</v>
      </c>
      <c r="AO812" s="314">
        <f t="shared" si="293"/>
        <v>0</v>
      </c>
      <c r="AP812" s="315">
        <f>IF(OR(AND(B812="GRUP_A1",IF(IFERROR(MATCH(CONCATENATE("I",Tabel!$N$4),inst_performance,0),0)&gt;0,0,1)),B812="Grup_A5",B812="Grup_B1"),0,(AD812+AF812)*0.1)</f>
        <v>0</v>
      </c>
      <c r="AQ812" s="337"/>
      <c r="AR812" s="339"/>
      <c r="AS812" s="339"/>
      <c r="AT812" s="339"/>
      <c r="AU812" s="339"/>
      <c r="AV812" s="339"/>
      <c r="AW812" s="339"/>
      <c r="AX812" s="339"/>
      <c r="AY812" s="339"/>
      <c r="AZ812" s="339"/>
      <c r="BA812" s="339"/>
      <c r="BB812" s="339"/>
      <c r="BC812" s="339"/>
      <c r="BD812" s="339"/>
      <c r="BE812" s="339"/>
      <c r="BF812" s="339"/>
      <c r="BG812" s="315">
        <f t="shared" si="294"/>
        <v>0</v>
      </c>
      <c r="BH812" s="346">
        <f t="shared" si="295"/>
        <v>0</v>
      </c>
      <c r="BI812" s="315">
        <f t="shared" si="296"/>
        <v>0</v>
      </c>
      <c r="BJ812" s="341"/>
      <c r="BK812" s="315">
        <f t="shared" si="297"/>
        <v>0</v>
      </c>
      <c r="BL812" s="315">
        <f t="shared" si="298"/>
        <v>0</v>
      </c>
      <c r="BM812" s="340"/>
      <c r="BN812" s="342"/>
      <c r="BO812" s="343"/>
      <c r="BP812" s="340"/>
      <c r="BQ812" s="344"/>
      <c r="BR812" s="315">
        <f t="shared" si="299"/>
        <v>0</v>
      </c>
      <c r="BS812" s="344"/>
      <c r="BT812" s="344"/>
      <c r="BU812" s="344"/>
      <c r="BV812" s="344"/>
      <c r="BW812" s="315">
        <f t="shared" si="300"/>
        <v>0</v>
      </c>
      <c r="BX812" s="322"/>
      <c r="BY812" s="316"/>
    </row>
    <row r="813" spans="1:77" x14ac:dyDescent="0.25">
      <c r="A813" s="326"/>
      <c r="B813" s="307" t="str">
        <f t="shared" si="282"/>
        <v/>
      </c>
      <c r="C813" s="327"/>
      <c r="D813" s="307" t="str">
        <f t="shared" si="283"/>
        <v/>
      </c>
      <c r="E813" s="328"/>
      <c r="F813" s="329"/>
      <c r="G813" s="330" t="s">
        <v>86</v>
      </c>
      <c r="H813" s="308">
        <f t="shared" si="284"/>
        <v>0</v>
      </c>
      <c r="I813" s="323"/>
      <c r="J813" s="323"/>
      <c r="K813" s="309">
        <f t="shared" si="285"/>
        <v>0</v>
      </c>
      <c r="L813" s="328"/>
      <c r="M813" s="328"/>
      <c r="N813" s="328"/>
      <c r="O813" s="328"/>
      <c r="P813" s="331"/>
      <c r="Q813" s="331"/>
      <c r="R813" s="332"/>
      <c r="S813" s="333"/>
      <c r="T813" s="332"/>
      <c r="U813" s="333"/>
      <c r="V813" s="332"/>
      <c r="W813" s="333"/>
      <c r="X813" s="332"/>
      <c r="Y813" s="333"/>
      <c r="Z813" s="309">
        <f t="shared" si="286"/>
        <v>0</v>
      </c>
      <c r="AA813" s="310">
        <f t="shared" si="287"/>
        <v>0</v>
      </c>
      <c r="AB813" s="334"/>
      <c r="AC813" s="311">
        <f t="shared" si="280"/>
        <v>0</v>
      </c>
      <c r="AD813" s="312">
        <f t="shared" si="288"/>
        <v>0</v>
      </c>
      <c r="AE813" s="335"/>
      <c r="AF813" s="312">
        <f t="shared" si="289"/>
        <v>0</v>
      </c>
      <c r="AG813" s="326"/>
      <c r="AH813" s="313">
        <f t="shared" si="290"/>
        <v>0</v>
      </c>
      <c r="AI813" s="336"/>
      <c r="AJ813" s="313">
        <f t="shared" si="291"/>
        <v>0</v>
      </c>
      <c r="AK813" s="326"/>
      <c r="AL813" s="313">
        <f t="shared" si="292"/>
        <v>0</v>
      </c>
      <c r="AM813" s="345"/>
      <c r="AN813" s="313">
        <f t="shared" si="281"/>
        <v>0</v>
      </c>
      <c r="AO813" s="314">
        <f t="shared" si="293"/>
        <v>0</v>
      </c>
      <c r="AP813" s="315">
        <f>IF(OR(AND(B813="GRUP_A1",IF(IFERROR(MATCH(CONCATENATE("I",Tabel!$N$4),inst_performance,0),0)&gt;0,0,1)),B813="Grup_A5",B813="Grup_B1"),0,(AD813+AF813)*0.1)</f>
        <v>0</v>
      </c>
      <c r="AQ813" s="337"/>
      <c r="AR813" s="339"/>
      <c r="AS813" s="339"/>
      <c r="AT813" s="339"/>
      <c r="AU813" s="339"/>
      <c r="AV813" s="339"/>
      <c r="AW813" s="339"/>
      <c r="AX813" s="339"/>
      <c r="AY813" s="339"/>
      <c r="AZ813" s="339"/>
      <c r="BA813" s="339"/>
      <c r="BB813" s="339"/>
      <c r="BC813" s="339"/>
      <c r="BD813" s="339"/>
      <c r="BE813" s="339"/>
      <c r="BF813" s="339"/>
      <c r="BG813" s="315">
        <f t="shared" si="294"/>
        <v>0</v>
      </c>
      <c r="BH813" s="346">
        <f t="shared" si="295"/>
        <v>0</v>
      </c>
      <c r="BI813" s="315">
        <f t="shared" si="296"/>
        <v>0</v>
      </c>
      <c r="BJ813" s="341"/>
      <c r="BK813" s="315">
        <f t="shared" si="297"/>
        <v>0</v>
      </c>
      <c r="BL813" s="315">
        <f t="shared" si="298"/>
        <v>0</v>
      </c>
      <c r="BM813" s="340"/>
      <c r="BN813" s="342"/>
      <c r="BO813" s="343"/>
      <c r="BP813" s="340"/>
      <c r="BQ813" s="344"/>
      <c r="BR813" s="315">
        <f t="shared" si="299"/>
        <v>0</v>
      </c>
      <c r="BS813" s="344"/>
      <c r="BT813" s="344"/>
      <c r="BU813" s="344"/>
      <c r="BV813" s="344"/>
      <c r="BW813" s="315">
        <f t="shared" si="300"/>
        <v>0</v>
      </c>
      <c r="BX813" s="322"/>
      <c r="BY813" s="316"/>
    </row>
    <row r="814" spans="1:77" x14ac:dyDescent="0.25">
      <c r="A814" s="326"/>
      <c r="B814" s="307" t="str">
        <f t="shared" si="282"/>
        <v/>
      </c>
      <c r="C814" s="327"/>
      <c r="D814" s="307" t="str">
        <f t="shared" si="283"/>
        <v/>
      </c>
      <c r="E814" s="328"/>
      <c r="F814" s="329"/>
      <c r="G814" s="330" t="s">
        <v>86</v>
      </c>
      <c r="H814" s="308">
        <f t="shared" si="284"/>
        <v>0</v>
      </c>
      <c r="I814" s="323"/>
      <c r="J814" s="323"/>
      <c r="K814" s="309">
        <f t="shared" si="285"/>
        <v>0</v>
      </c>
      <c r="L814" s="328"/>
      <c r="M814" s="328"/>
      <c r="N814" s="328"/>
      <c r="O814" s="328"/>
      <c r="P814" s="331"/>
      <c r="Q814" s="331"/>
      <c r="R814" s="332"/>
      <c r="S814" s="333"/>
      <c r="T814" s="332"/>
      <c r="U814" s="333"/>
      <c r="V814" s="332"/>
      <c r="W814" s="333"/>
      <c r="X814" s="332"/>
      <c r="Y814" s="333"/>
      <c r="Z814" s="309">
        <f t="shared" si="286"/>
        <v>0</v>
      </c>
      <c r="AA814" s="310">
        <f t="shared" si="287"/>
        <v>0</v>
      </c>
      <c r="AB814" s="334"/>
      <c r="AC814" s="311">
        <f t="shared" si="280"/>
        <v>0</v>
      </c>
      <c r="AD814" s="312">
        <f t="shared" si="288"/>
        <v>0</v>
      </c>
      <c r="AE814" s="335"/>
      <c r="AF814" s="312">
        <f t="shared" si="289"/>
        <v>0</v>
      </c>
      <c r="AG814" s="326"/>
      <c r="AH814" s="313">
        <f t="shared" si="290"/>
        <v>0</v>
      </c>
      <c r="AI814" s="336"/>
      <c r="AJ814" s="313">
        <f t="shared" si="291"/>
        <v>0</v>
      </c>
      <c r="AK814" s="326"/>
      <c r="AL814" s="313">
        <f t="shared" si="292"/>
        <v>0</v>
      </c>
      <c r="AM814" s="345"/>
      <c r="AN814" s="313">
        <f t="shared" si="281"/>
        <v>0</v>
      </c>
      <c r="AO814" s="314">
        <f t="shared" si="293"/>
        <v>0</v>
      </c>
      <c r="AP814" s="315">
        <f>IF(OR(AND(B814="GRUP_A1",IF(IFERROR(MATCH(CONCATENATE("I",Tabel!$N$4),inst_performance,0),0)&gt;0,0,1)),B814="Grup_A5",B814="Grup_B1"),0,(AD814+AF814)*0.1)</f>
        <v>0</v>
      </c>
      <c r="AQ814" s="337"/>
      <c r="AR814" s="339"/>
      <c r="AS814" s="339"/>
      <c r="AT814" s="339"/>
      <c r="AU814" s="339"/>
      <c r="AV814" s="339"/>
      <c r="AW814" s="339"/>
      <c r="AX814" s="339"/>
      <c r="AY814" s="339"/>
      <c r="AZ814" s="339"/>
      <c r="BA814" s="339"/>
      <c r="BB814" s="339"/>
      <c r="BC814" s="339"/>
      <c r="BD814" s="339"/>
      <c r="BE814" s="339"/>
      <c r="BF814" s="339"/>
      <c r="BG814" s="315">
        <f t="shared" si="294"/>
        <v>0</v>
      </c>
      <c r="BH814" s="346">
        <f t="shared" si="295"/>
        <v>0</v>
      </c>
      <c r="BI814" s="315">
        <f t="shared" si="296"/>
        <v>0</v>
      </c>
      <c r="BJ814" s="341"/>
      <c r="BK814" s="315">
        <f t="shared" si="297"/>
        <v>0</v>
      </c>
      <c r="BL814" s="315">
        <f t="shared" si="298"/>
        <v>0</v>
      </c>
      <c r="BM814" s="340"/>
      <c r="BN814" s="342"/>
      <c r="BO814" s="343"/>
      <c r="BP814" s="340"/>
      <c r="BQ814" s="344"/>
      <c r="BR814" s="315">
        <f t="shared" si="299"/>
        <v>0</v>
      </c>
      <c r="BS814" s="344"/>
      <c r="BT814" s="344"/>
      <c r="BU814" s="344"/>
      <c r="BV814" s="344"/>
      <c r="BW814" s="315">
        <f t="shared" si="300"/>
        <v>0</v>
      </c>
      <c r="BX814" s="322"/>
      <c r="BY814" s="316"/>
    </row>
    <row r="815" spans="1:77" x14ac:dyDescent="0.25">
      <c r="A815" s="326"/>
      <c r="B815" s="307" t="str">
        <f t="shared" si="282"/>
        <v/>
      </c>
      <c r="C815" s="327"/>
      <c r="D815" s="307" t="str">
        <f t="shared" si="283"/>
        <v/>
      </c>
      <c r="E815" s="328"/>
      <c r="F815" s="329"/>
      <c r="G815" s="330" t="s">
        <v>86</v>
      </c>
      <c r="H815" s="308">
        <f t="shared" si="284"/>
        <v>0</v>
      </c>
      <c r="I815" s="323"/>
      <c r="J815" s="323"/>
      <c r="K815" s="309">
        <f t="shared" si="285"/>
        <v>0</v>
      </c>
      <c r="L815" s="328"/>
      <c r="M815" s="328"/>
      <c r="N815" s="328"/>
      <c r="O815" s="328"/>
      <c r="P815" s="331"/>
      <c r="Q815" s="331"/>
      <c r="R815" s="332"/>
      <c r="S815" s="333"/>
      <c r="T815" s="332"/>
      <c r="U815" s="333"/>
      <c r="V815" s="332"/>
      <c r="W815" s="333"/>
      <c r="X815" s="332"/>
      <c r="Y815" s="333"/>
      <c r="Z815" s="309">
        <f t="shared" si="286"/>
        <v>0</v>
      </c>
      <c r="AA815" s="310">
        <f t="shared" si="287"/>
        <v>0</v>
      </c>
      <c r="AB815" s="334"/>
      <c r="AC815" s="311">
        <f t="shared" si="280"/>
        <v>0</v>
      </c>
      <c r="AD815" s="312">
        <f t="shared" si="288"/>
        <v>0</v>
      </c>
      <c r="AE815" s="335"/>
      <c r="AF815" s="312">
        <f t="shared" si="289"/>
        <v>0</v>
      </c>
      <c r="AG815" s="326"/>
      <c r="AH815" s="313">
        <f t="shared" si="290"/>
        <v>0</v>
      </c>
      <c r="AI815" s="336"/>
      <c r="AJ815" s="313">
        <f t="shared" si="291"/>
        <v>0</v>
      </c>
      <c r="AK815" s="326"/>
      <c r="AL815" s="313">
        <f t="shared" si="292"/>
        <v>0</v>
      </c>
      <c r="AM815" s="345"/>
      <c r="AN815" s="313">
        <f t="shared" si="281"/>
        <v>0</v>
      </c>
      <c r="AO815" s="314">
        <f t="shared" si="293"/>
        <v>0</v>
      </c>
      <c r="AP815" s="315">
        <f>IF(OR(AND(B815="GRUP_A1",IF(IFERROR(MATCH(CONCATENATE("I",Tabel!$N$4),inst_performance,0),0)&gt;0,0,1)),B815="Grup_A5",B815="Grup_B1"),0,(AD815+AF815)*0.1)</f>
        <v>0</v>
      </c>
      <c r="AQ815" s="337"/>
      <c r="AR815" s="339"/>
      <c r="AS815" s="339"/>
      <c r="AT815" s="339"/>
      <c r="AU815" s="339"/>
      <c r="AV815" s="339"/>
      <c r="AW815" s="339"/>
      <c r="AX815" s="339"/>
      <c r="AY815" s="339"/>
      <c r="AZ815" s="339"/>
      <c r="BA815" s="339"/>
      <c r="BB815" s="339"/>
      <c r="BC815" s="339"/>
      <c r="BD815" s="339"/>
      <c r="BE815" s="339"/>
      <c r="BF815" s="339"/>
      <c r="BG815" s="315">
        <f t="shared" si="294"/>
        <v>0</v>
      </c>
      <c r="BH815" s="346">
        <f t="shared" si="295"/>
        <v>0</v>
      </c>
      <c r="BI815" s="315">
        <f t="shared" si="296"/>
        <v>0</v>
      </c>
      <c r="BJ815" s="341"/>
      <c r="BK815" s="315">
        <f t="shared" si="297"/>
        <v>0</v>
      </c>
      <c r="BL815" s="315">
        <f t="shared" si="298"/>
        <v>0</v>
      </c>
      <c r="BM815" s="340"/>
      <c r="BN815" s="342"/>
      <c r="BO815" s="343"/>
      <c r="BP815" s="340"/>
      <c r="BQ815" s="344"/>
      <c r="BR815" s="315">
        <f t="shared" si="299"/>
        <v>0</v>
      </c>
      <c r="BS815" s="344"/>
      <c r="BT815" s="344"/>
      <c r="BU815" s="344"/>
      <c r="BV815" s="344"/>
      <c r="BW815" s="315">
        <f t="shared" si="300"/>
        <v>0</v>
      </c>
      <c r="BX815" s="322"/>
      <c r="BY815" s="316"/>
    </row>
    <row r="816" spans="1:77" x14ac:dyDescent="0.25">
      <c r="A816" s="326"/>
      <c r="B816" s="307" t="str">
        <f t="shared" si="282"/>
        <v/>
      </c>
      <c r="C816" s="327"/>
      <c r="D816" s="307" t="str">
        <f t="shared" si="283"/>
        <v/>
      </c>
      <c r="E816" s="328"/>
      <c r="F816" s="329"/>
      <c r="G816" s="330" t="s">
        <v>86</v>
      </c>
      <c r="H816" s="308">
        <f t="shared" si="284"/>
        <v>0</v>
      </c>
      <c r="I816" s="323"/>
      <c r="J816" s="323"/>
      <c r="K816" s="309">
        <f t="shared" si="285"/>
        <v>0</v>
      </c>
      <c r="L816" s="328"/>
      <c r="M816" s="328"/>
      <c r="N816" s="328"/>
      <c r="O816" s="328"/>
      <c r="P816" s="331"/>
      <c r="Q816" s="331"/>
      <c r="R816" s="332"/>
      <c r="S816" s="333"/>
      <c r="T816" s="332"/>
      <c r="U816" s="333"/>
      <c r="V816" s="332"/>
      <c r="W816" s="333"/>
      <c r="X816" s="332"/>
      <c r="Y816" s="333"/>
      <c r="Z816" s="309">
        <f t="shared" si="286"/>
        <v>0</v>
      </c>
      <c r="AA816" s="310">
        <f t="shared" si="287"/>
        <v>0</v>
      </c>
      <c r="AB816" s="334"/>
      <c r="AC816" s="311">
        <f t="shared" si="280"/>
        <v>0</v>
      </c>
      <c r="AD816" s="312">
        <f t="shared" si="288"/>
        <v>0</v>
      </c>
      <c r="AE816" s="335"/>
      <c r="AF816" s="312">
        <f t="shared" si="289"/>
        <v>0</v>
      </c>
      <c r="AG816" s="326"/>
      <c r="AH816" s="313">
        <f t="shared" si="290"/>
        <v>0</v>
      </c>
      <c r="AI816" s="336"/>
      <c r="AJ816" s="313">
        <f t="shared" si="291"/>
        <v>0</v>
      </c>
      <c r="AK816" s="326"/>
      <c r="AL816" s="313">
        <f t="shared" si="292"/>
        <v>0</v>
      </c>
      <c r="AM816" s="345"/>
      <c r="AN816" s="313">
        <f t="shared" si="281"/>
        <v>0</v>
      </c>
      <c r="AO816" s="314">
        <f t="shared" si="293"/>
        <v>0</v>
      </c>
      <c r="AP816" s="315">
        <f>IF(OR(AND(B816="GRUP_A1",IF(IFERROR(MATCH(CONCATENATE("I",Tabel!$N$4),inst_performance,0),0)&gt;0,0,1)),B816="Grup_A5",B816="Grup_B1"),0,(AD816+AF816)*0.1)</f>
        <v>0</v>
      </c>
      <c r="AQ816" s="337"/>
      <c r="AR816" s="339"/>
      <c r="AS816" s="339"/>
      <c r="AT816" s="339"/>
      <c r="AU816" s="339"/>
      <c r="AV816" s="339"/>
      <c r="AW816" s="339"/>
      <c r="AX816" s="339"/>
      <c r="AY816" s="339"/>
      <c r="AZ816" s="339"/>
      <c r="BA816" s="339"/>
      <c r="BB816" s="339"/>
      <c r="BC816" s="339"/>
      <c r="BD816" s="339"/>
      <c r="BE816" s="339"/>
      <c r="BF816" s="339"/>
      <c r="BG816" s="315">
        <f t="shared" si="294"/>
        <v>0</v>
      </c>
      <c r="BH816" s="346">
        <f t="shared" si="295"/>
        <v>0</v>
      </c>
      <c r="BI816" s="315">
        <f t="shared" si="296"/>
        <v>0</v>
      </c>
      <c r="BJ816" s="341"/>
      <c r="BK816" s="315">
        <f t="shared" si="297"/>
        <v>0</v>
      </c>
      <c r="BL816" s="315">
        <f t="shared" si="298"/>
        <v>0</v>
      </c>
      <c r="BM816" s="340"/>
      <c r="BN816" s="342"/>
      <c r="BO816" s="343"/>
      <c r="BP816" s="340"/>
      <c r="BQ816" s="344"/>
      <c r="BR816" s="315">
        <f t="shared" si="299"/>
        <v>0</v>
      </c>
      <c r="BS816" s="344"/>
      <c r="BT816" s="344"/>
      <c r="BU816" s="344"/>
      <c r="BV816" s="344"/>
      <c r="BW816" s="315">
        <f t="shared" si="300"/>
        <v>0</v>
      </c>
      <c r="BX816" s="322"/>
      <c r="BY816" s="316"/>
    </row>
    <row r="817" spans="1:77" x14ac:dyDescent="0.25">
      <c r="A817" s="326"/>
      <c r="B817" s="307" t="str">
        <f t="shared" si="282"/>
        <v/>
      </c>
      <c r="C817" s="327"/>
      <c r="D817" s="307" t="str">
        <f t="shared" si="283"/>
        <v/>
      </c>
      <c r="E817" s="328"/>
      <c r="F817" s="329"/>
      <c r="G817" s="330" t="s">
        <v>86</v>
      </c>
      <c r="H817" s="308">
        <f t="shared" si="284"/>
        <v>0</v>
      </c>
      <c r="I817" s="323"/>
      <c r="J817" s="323"/>
      <c r="K817" s="309">
        <f t="shared" si="285"/>
        <v>0</v>
      </c>
      <c r="L817" s="328"/>
      <c r="M817" s="328"/>
      <c r="N817" s="328"/>
      <c r="O817" s="328"/>
      <c r="P817" s="331"/>
      <c r="Q817" s="331"/>
      <c r="R817" s="332"/>
      <c r="S817" s="333"/>
      <c r="T817" s="332"/>
      <c r="U817" s="333"/>
      <c r="V817" s="332"/>
      <c r="W817" s="333"/>
      <c r="X817" s="332"/>
      <c r="Y817" s="333"/>
      <c r="Z817" s="309">
        <f t="shared" si="286"/>
        <v>0</v>
      </c>
      <c r="AA817" s="310">
        <f t="shared" si="287"/>
        <v>0</v>
      </c>
      <c r="AB817" s="334"/>
      <c r="AC817" s="311">
        <f t="shared" si="280"/>
        <v>0</v>
      </c>
      <c r="AD817" s="312">
        <f t="shared" si="288"/>
        <v>0</v>
      </c>
      <c r="AE817" s="335"/>
      <c r="AF817" s="312">
        <f t="shared" si="289"/>
        <v>0</v>
      </c>
      <c r="AG817" s="326"/>
      <c r="AH817" s="313">
        <f t="shared" si="290"/>
        <v>0</v>
      </c>
      <c r="AI817" s="336"/>
      <c r="AJ817" s="313">
        <f t="shared" si="291"/>
        <v>0</v>
      </c>
      <c r="AK817" s="326"/>
      <c r="AL817" s="313">
        <f t="shared" si="292"/>
        <v>0</v>
      </c>
      <c r="AM817" s="345"/>
      <c r="AN817" s="313">
        <f t="shared" si="281"/>
        <v>0</v>
      </c>
      <c r="AO817" s="314">
        <f t="shared" si="293"/>
        <v>0</v>
      </c>
      <c r="AP817" s="315">
        <f>IF(OR(AND(B817="GRUP_A1",IF(IFERROR(MATCH(CONCATENATE("I",Tabel!$N$4),inst_performance,0),0)&gt;0,0,1)),B817="Grup_A5",B817="Grup_B1"),0,(AD817+AF817)*0.1)</f>
        <v>0</v>
      </c>
      <c r="AQ817" s="337"/>
      <c r="AR817" s="339"/>
      <c r="AS817" s="339"/>
      <c r="AT817" s="339"/>
      <c r="AU817" s="339"/>
      <c r="AV817" s="339"/>
      <c r="AW817" s="339"/>
      <c r="AX817" s="339"/>
      <c r="AY817" s="339"/>
      <c r="AZ817" s="339"/>
      <c r="BA817" s="339"/>
      <c r="BB817" s="339"/>
      <c r="BC817" s="339"/>
      <c r="BD817" s="339"/>
      <c r="BE817" s="339"/>
      <c r="BF817" s="339"/>
      <c r="BG817" s="315">
        <f t="shared" si="294"/>
        <v>0</v>
      </c>
      <c r="BH817" s="346">
        <f t="shared" si="295"/>
        <v>0</v>
      </c>
      <c r="BI817" s="315">
        <f t="shared" si="296"/>
        <v>0</v>
      </c>
      <c r="BJ817" s="341"/>
      <c r="BK817" s="315">
        <f t="shared" si="297"/>
        <v>0</v>
      </c>
      <c r="BL817" s="315">
        <f t="shared" si="298"/>
        <v>0</v>
      </c>
      <c r="BM817" s="340"/>
      <c r="BN817" s="342"/>
      <c r="BO817" s="343"/>
      <c r="BP817" s="340"/>
      <c r="BQ817" s="344"/>
      <c r="BR817" s="315">
        <f t="shared" si="299"/>
        <v>0</v>
      </c>
      <c r="BS817" s="344"/>
      <c r="BT817" s="344"/>
      <c r="BU817" s="344"/>
      <c r="BV817" s="344"/>
      <c r="BW817" s="315">
        <f t="shared" si="300"/>
        <v>0</v>
      </c>
      <c r="BX817" s="322"/>
      <c r="BY817" s="316"/>
    </row>
    <row r="818" spans="1:77" x14ac:dyDescent="0.25">
      <c r="A818" s="326"/>
      <c r="B818" s="307" t="str">
        <f t="shared" si="282"/>
        <v/>
      </c>
      <c r="C818" s="327"/>
      <c r="D818" s="307" t="str">
        <f t="shared" si="283"/>
        <v/>
      </c>
      <c r="E818" s="328"/>
      <c r="F818" s="329"/>
      <c r="G818" s="330" t="s">
        <v>86</v>
      </c>
      <c r="H818" s="308">
        <f t="shared" si="284"/>
        <v>0</v>
      </c>
      <c r="I818" s="323"/>
      <c r="J818" s="323"/>
      <c r="K818" s="309">
        <f t="shared" si="285"/>
        <v>0</v>
      </c>
      <c r="L818" s="328"/>
      <c r="M818" s="328"/>
      <c r="N818" s="328"/>
      <c r="O818" s="328"/>
      <c r="P818" s="331"/>
      <c r="Q818" s="331"/>
      <c r="R818" s="332"/>
      <c r="S818" s="333"/>
      <c r="T818" s="332"/>
      <c r="U818" s="333"/>
      <c r="V818" s="332"/>
      <c r="W818" s="333"/>
      <c r="X818" s="332"/>
      <c r="Y818" s="333"/>
      <c r="Z818" s="309">
        <f t="shared" si="286"/>
        <v>0</v>
      </c>
      <c r="AA818" s="310">
        <f t="shared" si="287"/>
        <v>0</v>
      </c>
      <c r="AB818" s="334"/>
      <c r="AC818" s="311">
        <f t="shared" si="280"/>
        <v>0</v>
      </c>
      <c r="AD818" s="312">
        <f t="shared" si="288"/>
        <v>0</v>
      </c>
      <c r="AE818" s="335"/>
      <c r="AF818" s="312">
        <f t="shared" si="289"/>
        <v>0</v>
      </c>
      <c r="AG818" s="326"/>
      <c r="AH818" s="313">
        <f t="shared" si="290"/>
        <v>0</v>
      </c>
      <c r="AI818" s="336"/>
      <c r="AJ818" s="313">
        <f t="shared" si="291"/>
        <v>0</v>
      </c>
      <c r="AK818" s="326"/>
      <c r="AL818" s="313">
        <f t="shared" si="292"/>
        <v>0</v>
      </c>
      <c r="AM818" s="345"/>
      <c r="AN818" s="313">
        <f t="shared" si="281"/>
        <v>0</v>
      </c>
      <c r="AO818" s="314">
        <f t="shared" si="293"/>
        <v>0</v>
      </c>
      <c r="AP818" s="315">
        <f>IF(OR(AND(B818="GRUP_A1",IF(IFERROR(MATCH(CONCATENATE("I",Tabel!$N$4),inst_performance,0),0)&gt;0,0,1)),B818="Grup_A5",B818="Grup_B1"),0,(AD818+AF818)*0.1)</f>
        <v>0</v>
      </c>
      <c r="AQ818" s="337"/>
      <c r="AR818" s="339"/>
      <c r="AS818" s="339"/>
      <c r="AT818" s="339"/>
      <c r="AU818" s="339"/>
      <c r="AV818" s="339"/>
      <c r="AW818" s="339"/>
      <c r="AX818" s="339"/>
      <c r="AY818" s="339"/>
      <c r="AZ818" s="339"/>
      <c r="BA818" s="339"/>
      <c r="BB818" s="339"/>
      <c r="BC818" s="339"/>
      <c r="BD818" s="339"/>
      <c r="BE818" s="339"/>
      <c r="BF818" s="339"/>
      <c r="BG818" s="315">
        <f t="shared" si="294"/>
        <v>0</v>
      </c>
      <c r="BH818" s="346">
        <f t="shared" si="295"/>
        <v>0</v>
      </c>
      <c r="BI818" s="315">
        <f t="shared" si="296"/>
        <v>0</v>
      </c>
      <c r="BJ818" s="341"/>
      <c r="BK818" s="315">
        <f t="shared" si="297"/>
        <v>0</v>
      </c>
      <c r="BL818" s="315">
        <f t="shared" si="298"/>
        <v>0</v>
      </c>
      <c r="BM818" s="340"/>
      <c r="BN818" s="342"/>
      <c r="BO818" s="343"/>
      <c r="BP818" s="340"/>
      <c r="BQ818" s="344"/>
      <c r="BR818" s="315">
        <f t="shared" si="299"/>
        <v>0</v>
      </c>
      <c r="BS818" s="344"/>
      <c r="BT818" s="344"/>
      <c r="BU818" s="344"/>
      <c r="BV818" s="344"/>
      <c r="BW818" s="315">
        <f t="shared" si="300"/>
        <v>0</v>
      </c>
      <c r="BX818" s="322"/>
      <c r="BY818" s="316"/>
    </row>
    <row r="819" spans="1:77" x14ac:dyDescent="0.25">
      <c r="A819" s="326"/>
      <c r="B819" s="307" t="str">
        <f t="shared" si="282"/>
        <v/>
      </c>
      <c r="C819" s="327"/>
      <c r="D819" s="307" t="str">
        <f t="shared" si="283"/>
        <v/>
      </c>
      <c r="E819" s="328"/>
      <c r="F819" s="329"/>
      <c r="G819" s="330" t="s">
        <v>86</v>
      </c>
      <c r="H819" s="308">
        <f t="shared" si="284"/>
        <v>0</v>
      </c>
      <c r="I819" s="323"/>
      <c r="J819" s="323"/>
      <c r="K819" s="309">
        <f t="shared" si="285"/>
        <v>0</v>
      </c>
      <c r="L819" s="328"/>
      <c r="M819" s="328"/>
      <c r="N819" s="328"/>
      <c r="O819" s="328"/>
      <c r="P819" s="331"/>
      <c r="Q819" s="331"/>
      <c r="R819" s="332"/>
      <c r="S819" s="333"/>
      <c r="T819" s="332"/>
      <c r="U819" s="333"/>
      <c r="V819" s="332"/>
      <c r="W819" s="333"/>
      <c r="X819" s="332"/>
      <c r="Y819" s="333"/>
      <c r="Z819" s="309">
        <f t="shared" si="286"/>
        <v>0</v>
      </c>
      <c r="AA819" s="310">
        <f t="shared" si="287"/>
        <v>0</v>
      </c>
      <c r="AB819" s="334"/>
      <c r="AC819" s="311">
        <f t="shared" si="280"/>
        <v>0</v>
      </c>
      <c r="AD819" s="312">
        <f t="shared" si="288"/>
        <v>0</v>
      </c>
      <c r="AE819" s="335"/>
      <c r="AF819" s="312">
        <f t="shared" si="289"/>
        <v>0</v>
      </c>
      <c r="AG819" s="326"/>
      <c r="AH819" s="313">
        <f t="shared" si="290"/>
        <v>0</v>
      </c>
      <c r="AI819" s="336"/>
      <c r="AJ819" s="313">
        <f t="shared" si="291"/>
        <v>0</v>
      </c>
      <c r="AK819" s="326"/>
      <c r="AL819" s="313">
        <f t="shared" si="292"/>
        <v>0</v>
      </c>
      <c r="AM819" s="345"/>
      <c r="AN819" s="313">
        <f t="shared" si="281"/>
        <v>0</v>
      </c>
      <c r="AO819" s="314">
        <f t="shared" si="293"/>
        <v>0</v>
      </c>
      <c r="AP819" s="315">
        <f>IF(OR(AND(B819="GRUP_A1",IF(IFERROR(MATCH(CONCATENATE("I",Tabel!$N$4),inst_performance,0),0)&gt;0,0,1)),B819="Grup_A5",B819="Grup_B1"),0,(AD819+AF819)*0.1)</f>
        <v>0</v>
      </c>
      <c r="AQ819" s="337"/>
      <c r="AR819" s="339"/>
      <c r="AS819" s="339"/>
      <c r="AT819" s="339"/>
      <c r="AU819" s="339"/>
      <c r="AV819" s="339"/>
      <c r="AW819" s="339"/>
      <c r="AX819" s="339"/>
      <c r="AY819" s="339"/>
      <c r="AZ819" s="339"/>
      <c r="BA819" s="339"/>
      <c r="BB819" s="339"/>
      <c r="BC819" s="339"/>
      <c r="BD819" s="339"/>
      <c r="BE819" s="339"/>
      <c r="BF819" s="339"/>
      <c r="BG819" s="315">
        <f t="shared" si="294"/>
        <v>0</v>
      </c>
      <c r="BH819" s="346">
        <f t="shared" si="295"/>
        <v>0</v>
      </c>
      <c r="BI819" s="315">
        <f t="shared" si="296"/>
        <v>0</v>
      </c>
      <c r="BJ819" s="341"/>
      <c r="BK819" s="315">
        <f t="shared" si="297"/>
        <v>0</v>
      </c>
      <c r="BL819" s="315">
        <f t="shared" si="298"/>
        <v>0</v>
      </c>
      <c r="BM819" s="340"/>
      <c r="BN819" s="342"/>
      <c r="BO819" s="343"/>
      <c r="BP819" s="340"/>
      <c r="BQ819" s="344"/>
      <c r="BR819" s="315">
        <f t="shared" si="299"/>
        <v>0</v>
      </c>
      <c r="BS819" s="344"/>
      <c r="BT819" s="344"/>
      <c r="BU819" s="344"/>
      <c r="BV819" s="344"/>
      <c r="BW819" s="315">
        <f t="shared" si="300"/>
        <v>0</v>
      </c>
      <c r="BX819" s="322"/>
      <c r="BY819" s="316"/>
    </row>
    <row r="820" spans="1:77" x14ac:dyDescent="0.25">
      <c r="A820" s="326"/>
      <c r="B820" s="307" t="str">
        <f t="shared" si="282"/>
        <v/>
      </c>
      <c r="C820" s="327"/>
      <c r="D820" s="307" t="str">
        <f t="shared" si="283"/>
        <v/>
      </c>
      <c r="E820" s="328"/>
      <c r="F820" s="329"/>
      <c r="G820" s="330" t="s">
        <v>86</v>
      </c>
      <c r="H820" s="308">
        <f t="shared" si="284"/>
        <v>0</v>
      </c>
      <c r="I820" s="323"/>
      <c r="J820" s="323"/>
      <c r="K820" s="309">
        <f t="shared" si="285"/>
        <v>0</v>
      </c>
      <c r="L820" s="328"/>
      <c r="M820" s="328"/>
      <c r="N820" s="328"/>
      <c r="O820" s="328"/>
      <c r="P820" s="331"/>
      <c r="Q820" s="331"/>
      <c r="R820" s="332"/>
      <c r="S820" s="333"/>
      <c r="T820" s="332"/>
      <c r="U820" s="333"/>
      <c r="V820" s="332"/>
      <c r="W820" s="333"/>
      <c r="X820" s="332"/>
      <c r="Y820" s="333"/>
      <c r="Z820" s="309">
        <f t="shared" si="286"/>
        <v>0</v>
      </c>
      <c r="AA820" s="310">
        <f t="shared" si="287"/>
        <v>0</v>
      </c>
      <c r="AB820" s="334"/>
      <c r="AC820" s="311">
        <f t="shared" si="280"/>
        <v>0</v>
      </c>
      <c r="AD820" s="312">
        <f t="shared" si="288"/>
        <v>0</v>
      </c>
      <c r="AE820" s="335"/>
      <c r="AF820" s="312">
        <f t="shared" si="289"/>
        <v>0</v>
      </c>
      <c r="AG820" s="326"/>
      <c r="AH820" s="313">
        <f t="shared" si="290"/>
        <v>0</v>
      </c>
      <c r="AI820" s="336"/>
      <c r="AJ820" s="313">
        <f t="shared" si="291"/>
        <v>0</v>
      </c>
      <c r="AK820" s="326"/>
      <c r="AL820" s="313">
        <f t="shared" si="292"/>
        <v>0</v>
      </c>
      <c r="AM820" s="345"/>
      <c r="AN820" s="313">
        <f t="shared" si="281"/>
        <v>0</v>
      </c>
      <c r="AO820" s="314">
        <f t="shared" si="293"/>
        <v>0</v>
      </c>
      <c r="AP820" s="315">
        <f>IF(OR(AND(B820="GRUP_A1",IF(IFERROR(MATCH(CONCATENATE("I",Tabel!$N$4),inst_performance,0),0)&gt;0,0,1)),B820="Grup_A5",B820="Grup_B1"),0,(AD820+AF820)*0.1)</f>
        <v>0</v>
      </c>
      <c r="AQ820" s="337"/>
      <c r="AR820" s="339"/>
      <c r="AS820" s="339"/>
      <c r="AT820" s="339"/>
      <c r="AU820" s="339"/>
      <c r="AV820" s="339"/>
      <c r="AW820" s="339"/>
      <c r="AX820" s="339"/>
      <c r="AY820" s="339"/>
      <c r="AZ820" s="339"/>
      <c r="BA820" s="339"/>
      <c r="BB820" s="339"/>
      <c r="BC820" s="339"/>
      <c r="BD820" s="339"/>
      <c r="BE820" s="339"/>
      <c r="BF820" s="339"/>
      <c r="BG820" s="315">
        <f t="shared" si="294"/>
        <v>0</v>
      </c>
      <c r="BH820" s="346">
        <f t="shared" si="295"/>
        <v>0</v>
      </c>
      <c r="BI820" s="315">
        <f t="shared" si="296"/>
        <v>0</v>
      </c>
      <c r="BJ820" s="341"/>
      <c r="BK820" s="315">
        <f t="shared" si="297"/>
        <v>0</v>
      </c>
      <c r="BL820" s="315">
        <f t="shared" si="298"/>
        <v>0</v>
      </c>
      <c r="BM820" s="340"/>
      <c r="BN820" s="342"/>
      <c r="BO820" s="343"/>
      <c r="BP820" s="340"/>
      <c r="BQ820" s="344"/>
      <c r="BR820" s="315">
        <f t="shared" si="299"/>
        <v>0</v>
      </c>
      <c r="BS820" s="344"/>
      <c r="BT820" s="344"/>
      <c r="BU820" s="344"/>
      <c r="BV820" s="344"/>
      <c r="BW820" s="315">
        <f t="shared" si="300"/>
        <v>0</v>
      </c>
      <c r="BX820" s="322"/>
      <c r="BY820" s="316"/>
    </row>
    <row r="821" spans="1:77" x14ac:dyDescent="0.25">
      <c r="A821" s="326"/>
      <c r="B821" s="307" t="str">
        <f t="shared" si="282"/>
        <v/>
      </c>
      <c r="C821" s="327"/>
      <c r="D821" s="307" t="str">
        <f t="shared" si="283"/>
        <v/>
      </c>
      <c r="E821" s="328"/>
      <c r="F821" s="329"/>
      <c r="G821" s="330" t="s">
        <v>86</v>
      </c>
      <c r="H821" s="308">
        <f t="shared" si="284"/>
        <v>0</v>
      </c>
      <c r="I821" s="323"/>
      <c r="J821" s="323"/>
      <c r="K821" s="309">
        <f t="shared" si="285"/>
        <v>0</v>
      </c>
      <c r="L821" s="328"/>
      <c r="M821" s="328"/>
      <c r="N821" s="328"/>
      <c r="O821" s="328"/>
      <c r="P821" s="331"/>
      <c r="Q821" s="331"/>
      <c r="R821" s="332"/>
      <c r="S821" s="333"/>
      <c r="T821" s="332"/>
      <c r="U821" s="333"/>
      <c r="V821" s="332"/>
      <c r="W821" s="333"/>
      <c r="X821" s="332"/>
      <c r="Y821" s="333"/>
      <c r="Z821" s="309">
        <f t="shared" si="286"/>
        <v>0</v>
      </c>
      <c r="AA821" s="310">
        <f t="shared" si="287"/>
        <v>0</v>
      </c>
      <c r="AB821" s="334"/>
      <c r="AC821" s="311">
        <f t="shared" si="280"/>
        <v>0</v>
      </c>
      <c r="AD821" s="312">
        <f t="shared" si="288"/>
        <v>0</v>
      </c>
      <c r="AE821" s="335"/>
      <c r="AF821" s="312">
        <f t="shared" si="289"/>
        <v>0</v>
      </c>
      <c r="AG821" s="326"/>
      <c r="AH821" s="313">
        <f t="shared" si="290"/>
        <v>0</v>
      </c>
      <c r="AI821" s="336"/>
      <c r="AJ821" s="313">
        <f t="shared" si="291"/>
        <v>0</v>
      </c>
      <c r="AK821" s="326"/>
      <c r="AL821" s="313">
        <f t="shared" si="292"/>
        <v>0</v>
      </c>
      <c r="AM821" s="345"/>
      <c r="AN821" s="313">
        <f t="shared" si="281"/>
        <v>0</v>
      </c>
      <c r="AO821" s="314">
        <f t="shared" si="293"/>
        <v>0</v>
      </c>
      <c r="AP821" s="315">
        <f>IF(OR(AND(B821="GRUP_A1",IF(IFERROR(MATCH(CONCATENATE("I",Tabel!$N$4),inst_performance,0),0)&gt;0,0,1)),B821="Grup_A5",B821="Grup_B1"),0,(AD821+AF821)*0.1)</f>
        <v>0</v>
      </c>
      <c r="AQ821" s="337"/>
      <c r="AR821" s="339"/>
      <c r="AS821" s="339"/>
      <c r="AT821" s="339"/>
      <c r="AU821" s="339"/>
      <c r="AV821" s="339"/>
      <c r="AW821" s="339"/>
      <c r="AX821" s="339"/>
      <c r="AY821" s="339"/>
      <c r="AZ821" s="339"/>
      <c r="BA821" s="339"/>
      <c r="BB821" s="339"/>
      <c r="BC821" s="339"/>
      <c r="BD821" s="339"/>
      <c r="BE821" s="339"/>
      <c r="BF821" s="339"/>
      <c r="BG821" s="315">
        <f t="shared" si="294"/>
        <v>0</v>
      </c>
      <c r="BH821" s="346">
        <f t="shared" si="295"/>
        <v>0</v>
      </c>
      <c r="BI821" s="315">
        <f t="shared" si="296"/>
        <v>0</v>
      </c>
      <c r="BJ821" s="341"/>
      <c r="BK821" s="315">
        <f t="shared" si="297"/>
        <v>0</v>
      </c>
      <c r="BL821" s="315">
        <f t="shared" si="298"/>
        <v>0</v>
      </c>
      <c r="BM821" s="340"/>
      <c r="BN821" s="342"/>
      <c r="BO821" s="343"/>
      <c r="BP821" s="340"/>
      <c r="BQ821" s="344"/>
      <c r="BR821" s="315">
        <f t="shared" si="299"/>
        <v>0</v>
      </c>
      <c r="BS821" s="344"/>
      <c r="BT821" s="344"/>
      <c r="BU821" s="344"/>
      <c r="BV821" s="344"/>
      <c r="BW821" s="315">
        <f t="shared" si="300"/>
        <v>0</v>
      </c>
      <c r="BX821" s="322"/>
      <c r="BY821" s="316"/>
    </row>
    <row r="822" spans="1:77" x14ac:dyDescent="0.25">
      <c r="A822" s="326"/>
      <c r="B822" s="307" t="str">
        <f t="shared" si="282"/>
        <v/>
      </c>
      <c r="C822" s="327"/>
      <c r="D822" s="307" t="str">
        <f t="shared" si="283"/>
        <v/>
      </c>
      <c r="E822" s="328"/>
      <c r="F822" s="329"/>
      <c r="G822" s="330" t="s">
        <v>86</v>
      </c>
      <c r="H822" s="308">
        <f t="shared" si="284"/>
        <v>0</v>
      </c>
      <c r="I822" s="323"/>
      <c r="J822" s="323"/>
      <c r="K822" s="309">
        <f t="shared" si="285"/>
        <v>0</v>
      </c>
      <c r="L822" s="328"/>
      <c r="M822" s="328"/>
      <c r="N822" s="328"/>
      <c r="O822" s="328"/>
      <c r="P822" s="331"/>
      <c r="Q822" s="331"/>
      <c r="R822" s="332"/>
      <c r="S822" s="333"/>
      <c r="T822" s="332"/>
      <c r="U822" s="333"/>
      <c r="V822" s="332"/>
      <c r="W822" s="333"/>
      <c r="X822" s="332"/>
      <c r="Y822" s="333"/>
      <c r="Z822" s="309">
        <f t="shared" si="286"/>
        <v>0</v>
      </c>
      <c r="AA822" s="310">
        <f t="shared" si="287"/>
        <v>0</v>
      </c>
      <c r="AB822" s="334"/>
      <c r="AC822" s="311">
        <f t="shared" si="280"/>
        <v>0</v>
      </c>
      <c r="AD822" s="312">
        <f t="shared" si="288"/>
        <v>0</v>
      </c>
      <c r="AE822" s="335"/>
      <c r="AF822" s="312">
        <f t="shared" si="289"/>
        <v>0</v>
      </c>
      <c r="AG822" s="326"/>
      <c r="AH822" s="313">
        <f t="shared" si="290"/>
        <v>0</v>
      </c>
      <c r="AI822" s="336"/>
      <c r="AJ822" s="313">
        <f t="shared" si="291"/>
        <v>0</v>
      </c>
      <c r="AK822" s="326"/>
      <c r="AL822" s="313">
        <f t="shared" si="292"/>
        <v>0</v>
      </c>
      <c r="AM822" s="345"/>
      <c r="AN822" s="313">
        <f t="shared" si="281"/>
        <v>0</v>
      </c>
      <c r="AO822" s="314">
        <f t="shared" si="293"/>
        <v>0</v>
      </c>
      <c r="AP822" s="315">
        <f>IF(OR(AND(B822="GRUP_A1",IF(IFERROR(MATCH(CONCATENATE("I",Tabel!$N$4),inst_performance,0),0)&gt;0,0,1)),B822="Grup_A5",B822="Grup_B1"),0,(AD822+AF822)*0.1)</f>
        <v>0</v>
      </c>
      <c r="AQ822" s="337"/>
      <c r="AR822" s="339"/>
      <c r="AS822" s="339"/>
      <c r="AT822" s="339"/>
      <c r="AU822" s="339"/>
      <c r="AV822" s="339"/>
      <c r="AW822" s="339"/>
      <c r="AX822" s="339"/>
      <c r="AY822" s="339"/>
      <c r="AZ822" s="339"/>
      <c r="BA822" s="339"/>
      <c r="BB822" s="339"/>
      <c r="BC822" s="339"/>
      <c r="BD822" s="339"/>
      <c r="BE822" s="339"/>
      <c r="BF822" s="339"/>
      <c r="BG822" s="315">
        <f t="shared" si="294"/>
        <v>0</v>
      </c>
      <c r="BH822" s="346">
        <f t="shared" si="295"/>
        <v>0</v>
      </c>
      <c r="BI822" s="315">
        <f t="shared" si="296"/>
        <v>0</v>
      </c>
      <c r="BJ822" s="341"/>
      <c r="BK822" s="315">
        <f t="shared" si="297"/>
        <v>0</v>
      </c>
      <c r="BL822" s="315">
        <f t="shared" si="298"/>
        <v>0</v>
      </c>
      <c r="BM822" s="340"/>
      <c r="BN822" s="342"/>
      <c r="BO822" s="343"/>
      <c r="BP822" s="340"/>
      <c r="BQ822" s="344"/>
      <c r="BR822" s="315">
        <f t="shared" si="299"/>
        <v>0</v>
      </c>
      <c r="BS822" s="344"/>
      <c r="BT822" s="344"/>
      <c r="BU822" s="344"/>
      <c r="BV822" s="344"/>
      <c r="BW822" s="315">
        <f t="shared" si="300"/>
        <v>0</v>
      </c>
      <c r="BX822" s="322"/>
      <c r="BY822" s="316"/>
    </row>
    <row r="823" spans="1:77" x14ac:dyDescent="0.25">
      <c r="A823" s="326"/>
      <c r="B823" s="307" t="str">
        <f t="shared" si="282"/>
        <v/>
      </c>
      <c r="C823" s="327"/>
      <c r="D823" s="307" t="str">
        <f t="shared" si="283"/>
        <v/>
      </c>
      <c r="E823" s="328"/>
      <c r="F823" s="329"/>
      <c r="G823" s="330" t="s">
        <v>86</v>
      </c>
      <c r="H823" s="308">
        <f t="shared" si="284"/>
        <v>0</v>
      </c>
      <c r="I823" s="323"/>
      <c r="J823" s="323"/>
      <c r="K823" s="309">
        <f t="shared" si="285"/>
        <v>0</v>
      </c>
      <c r="L823" s="328"/>
      <c r="M823" s="328"/>
      <c r="N823" s="328"/>
      <c r="O823" s="328"/>
      <c r="P823" s="331"/>
      <c r="Q823" s="331"/>
      <c r="R823" s="332"/>
      <c r="S823" s="333"/>
      <c r="T823" s="332"/>
      <c r="U823" s="333"/>
      <c r="V823" s="332"/>
      <c r="W823" s="333"/>
      <c r="X823" s="332"/>
      <c r="Y823" s="333"/>
      <c r="Z823" s="309">
        <f t="shared" si="286"/>
        <v>0</v>
      </c>
      <c r="AA823" s="310">
        <f t="shared" si="287"/>
        <v>0</v>
      </c>
      <c r="AB823" s="334"/>
      <c r="AC823" s="311">
        <f t="shared" si="280"/>
        <v>0</v>
      </c>
      <c r="AD823" s="312">
        <f t="shared" si="288"/>
        <v>0</v>
      </c>
      <c r="AE823" s="335"/>
      <c r="AF823" s="312">
        <f t="shared" si="289"/>
        <v>0</v>
      </c>
      <c r="AG823" s="326"/>
      <c r="AH823" s="313">
        <f t="shared" si="290"/>
        <v>0</v>
      </c>
      <c r="AI823" s="336"/>
      <c r="AJ823" s="313">
        <f t="shared" si="291"/>
        <v>0</v>
      </c>
      <c r="AK823" s="326"/>
      <c r="AL823" s="313">
        <f t="shared" si="292"/>
        <v>0</v>
      </c>
      <c r="AM823" s="345"/>
      <c r="AN823" s="313">
        <f t="shared" si="281"/>
        <v>0</v>
      </c>
      <c r="AO823" s="314">
        <f t="shared" si="293"/>
        <v>0</v>
      </c>
      <c r="AP823" s="315">
        <f>IF(OR(AND(B823="GRUP_A1",IF(IFERROR(MATCH(CONCATENATE("I",Tabel!$N$4),inst_performance,0),0)&gt;0,0,1)),B823="Grup_A5",B823="Grup_B1"),0,(AD823+AF823)*0.1)</f>
        <v>0</v>
      </c>
      <c r="AQ823" s="337"/>
      <c r="AR823" s="339"/>
      <c r="AS823" s="339"/>
      <c r="AT823" s="339"/>
      <c r="AU823" s="339"/>
      <c r="AV823" s="339"/>
      <c r="AW823" s="339"/>
      <c r="AX823" s="339"/>
      <c r="AY823" s="339"/>
      <c r="AZ823" s="339"/>
      <c r="BA823" s="339"/>
      <c r="BB823" s="339"/>
      <c r="BC823" s="339"/>
      <c r="BD823" s="339"/>
      <c r="BE823" s="339"/>
      <c r="BF823" s="339"/>
      <c r="BG823" s="315">
        <f t="shared" si="294"/>
        <v>0</v>
      </c>
      <c r="BH823" s="346">
        <f t="shared" si="295"/>
        <v>0</v>
      </c>
      <c r="BI823" s="315">
        <f t="shared" si="296"/>
        <v>0</v>
      </c>
      <c r="BJ823" s="341"/>
      <c r="BK823" s="315">
        <f t="shared" si="297"/>
        <v>0</v>
      </c>
      <c r="BL823" s="315">
        <f t="shared" si="298"/>
        <v>0</v>
      </c>
      <c r="BM823" s="340"/>
      <c r="BN823" s="342"/>
      <c r="BO823" s="343"/>
      <c r="BP823" s="340"/>
      <c r="BQ823" s="344"/>
      <c r="BR823" s="315">
        <f t="shared" si="299"/>
        <v>0</v>
      </c>
      <c r="BS823" s="344"/>
      <c r="BT823" s="344"/>
      <c r="BU823" s="344"/>
      <c r="BV823" s="344"/>
      <c r="BW823" s="315">
        <f t="shared" si="300"/>
        <v>0</v>
      </c>
      <c r="BX823" s="322"/>
      <c r="BY823" s="316"/>
    </row>
    <row r="824" spans="1:77" x14ac:dyDescent="0.25">
      <c r="A824" s="326"/>
      <c r="B824" s="307" t="str">
        <f t="shared" si="282"/>
        <v/>
      </c>
      <c r="C824" s="327"/>
      <c r="D824" s="307" t="str">
        <f t="shared" si="283"/>
        <v/>
      </c>
      <c r="E824" s="328"/>
      <c r="F824" s="329"/>
      <c r="G824" s="330" t="s">
        <v>86</v>
      </c>
      <c r="H824" s="308">
        <f t="shared" si="284"/>
        <v>0</v>
      </c>
      <c r="I824" s="323"/>
      <c r="J824" s="323"/>
      <c r="K824" s="309">
        <f t="shared" si="285"/>
        <v>0</v>
      </c>
      <c r="L824" s="328"/>
      <c r="M824" s="328"/>
      <c r="N824" s="328"/>
      <c r="O824" s="328"/>
      <c r="P824" s="331"/>
      <c r="Q824" s="331"/>
      <c r="R824" s="332"/>
      <c r="S824" s="333"/>
      <c r="T824" s="332"/>
      <c r="U824" s="333"/>
      <c r="V824" s="332"/>
      <c r="W824" s="333"/>
      <c r="X824" s="332"/>
      <c r="Y824" s="333"/>
      <c r="Z824" s="309">
        <f t="shared" si="286"/>
        <v>0</v>
      </c>
      <c r="AA824" s="310">
        <f t="shared" si="287"/>
        <v>0</v>
      </c>
      <c r="AB824" s="334"/>
      <c r="AC824" s="311">
        <f t="shared" si="280"/>
        <v>0</v>
      </c>
      <c r="AD824" s="312">
        <f t="shared" si="288"/>
        <v>0</v>
      </c>
      <c r="AE824" s="335"/>
      <c r="AF824" s="312">
        <f t="shared" si="289"/>
        <v>0</v>
      </c>
      <c r="AG824" s="326"/>
      <c r="AH824" s="313">
        <f t="shared" si="290"/>
        <v>0</v>
      </c>
      <c r="AI824" s="336"/>
      <c r="AJ824" s="313">
        <f t="shared" si="291"/>
        <v>0</v>
      </c>
      <c r="AK824" s="326"/>
      <c r="AL824" s="313">
        <f t="shared" si="292"/>
        <v>0</v>
      </c>
      <c r="AM824" s="345"/>
      <c r="AN824" s="313">
        <f t="shared" si="281"/>
        <v>0</v>
      </c>
      <c r="AO824" s="314">
        <f t="shared" si="293"/>
        <v>0</v>
      </c>
      <c r="AP824" s="315">
        <f>IF(OR(AND(B824="GRUP_A1",IF(IFERROR(MATCH(CONCATENATE("I",Tabel!$N$4),inst_performance,0),0)&gt;0,0,1)),B824="Grup_A5",B824="Grup_B1"),0,(AD824+AF824)*0.1)</f>
        <v>0</v>
      </c>
      <c r="AQ824" s="337"/>
      <c r="AR824" s="339"/>
      <c r="AS824" s="339"/>
      <c r="AT824" s="339"/>
      <c r="AU824" s="339"/>
      <c r="AV824" s="339"/>
      <c r="AW824" s="339"/>
      <c r="AX824" s="339"/>
      <c r="AY824" s="339"/>
      <c r="AZ824" s="339"/>
      <c r="BA824" s="339"/>
      <c r="BB824" s="339"/>
      <c r="BC824" s="339"/>
      <c r="BD824" s="339"/>
      <c r="BE824" s="339"/>
      <c r="BF824" s="339"/>
      <c r="BG824" s="315">
        <f t="shared" si="294"/>
        <v>0</v>
      </c>
      <c r="BH824" s="346">
        <f t="shared" si="295"/>
        <v>0</v>
      </c>
      <c r="BI824" s="315">
        <f t="shared" si="296"/>
        <v>0</v>
      </c>
      <c r="BJ824" s="341"/>
      <c r="BK824" s="315">
        <f t="shared" si="297"/>
        <v>0</v>
      </c>
      <c r="BL824" s="315">
        <f t="shared" si="298"/>
        <v>0</v>
      </c>
      <c r="BM824" s="340"/>
      <c r="BN824" s="342"/>
      <c r="BO824" s="343"/>
      <c r="BP824" s="340"/>
      <c r="BQ824" s="344"/>
      <c r="BR824" s="315">
        <f t="shared" si="299"/>
        <v>0</v>
      </c>
      <c r="BS824" s="344"/>
      <c r="BT824" s="344"/>
      <c r="BU824" s="344"/>
      <c r="BV824" s="344"/>
      <c r="BW824" s="315">
        <f t="shared" si="300"/>
        <v>0</v>
      </c>
      <c r="BX824" s="322"/>
      <c r="BY824" s="316"/>
    </row>
    <row r="825" spans="1:77" x14ac:dyDescent="0.25">
      <c r="A825" s="326"/>
      <c r="B825" s="307" t="str">
        <f t="shared" si="282"/>
        <v/>
      </c>
      <c r="C825" s="327"/>
      <c r="D825" s="307" t="str">
        <f t="shared" si="283"/>
        <v/>
      </c>
      <c r="E825" s="328"/>
      <c r="F825" s="329"/>
      <c r="G825" s="330" t="s">
        <v>86</v>
      </c>
      <c r="H825" s="308">
        <f t="shared" si="284"/>
        <v>0</v>
      </c>
      <c r="I825" s="323"/>
      <c r="J825" s="323"/>
      <c r="K825" s="309">
        <f t="shared" si="285"/>
        <v>0</v>
      </c>
      <c r="L825" s="328"/>
      <c r="M825" s="328"/>
      <c r="N825" s="328"/>
      <c r="O825" s="328"/>
      <c r="P825" s="331"/>
      <c r="Q825" s="331"/>
      <c r="R825" s="332"/>
      <c r="S825" s="333"/>
      <c r="T825" s="332"/>
      <c r="U825" s="333"/>
      <c r="V825" s="332"/>
      <c r="W825" s="333"/>
      <c r="X825" s="332"/>
      <c r="Y825" s="333"/>
      <c r="Z825" s="309">
        <f t="shared" si="286"/>
        <v>0</v>
      </c>
      <c r="AA825" s="310">
        <f t="shared" si="287"/>
        <v>0</v>
      </c>
      <c r="AB825" s="334"/>
      <c r="AC825" s="311">
        <f t="shared" si="280"/>
        <v>0</v>
      </c>
      <c r="AD825" s="312">
        <f t="shared" si="288"/>
        <v>0</v>
      </c>
      <c r="AE825" s="335"/>
      <c r="AF825" s="312">
        <f t="shared" si="289"/>
        <v>0</v>
      </c>
      <c r="AG825" s="326"/>
      <c r="AH825" s="313">
        <f t="shared" si="290"/>
        <v>0</v>
      </c>
      <c r="AI825" s="336"/>
      <c r="AJ825" s="313">
        <f t="shared" si="291"/>
        <v>0</v>
      </c>
      <c r="AK825" s="326"/>
      <c r="AL825" s="313">
        <f t="shared" si="292"/>
        <v>0</v>
      </c>
      <c r="AM825" s="345"/>
      <c r="AN825" s="313">
        <f t="shared" si="281"/>
        <v>0</v>
      </c>
      <c r="AO825" s="314">
        <f t="shared" si="293"/>
        <v>0</v>
      </c>
      <c r="AP825" s="315">
        <f>IF(OR(AND(B825="GRUP_A1",IF(IFERROR(MATCH(CONCATENATE("I",Tabel!$N$4),inst_performance,0),0)&gt;0,0,1)),B825="Grup_A5",B825="Grup_B1"),0,(AD825+AF825)*0.1)</f>
        <v>0</v>
      </c>
      <c r="AQ825" s="337"/>
      <c r="AR825" s="339"/>
      <c r="AS825" s="339"/>
      <c r="AT825" s="339"/>
      <c r="AU825" s="339"/>
      <c r="AV825" s="339"/>
      <c r="AW825" s="339"/>
      <c r="AX825" s="339"/>
      <c r="AY825" s="339"/>
      <c r="AZ825" s="339"/>
      <c r="BA825" s="339"/>
      <c r="BB825" s="339"/>
      <c r="BC825" s="339"/>
      <c r="BD825" s="339"/>
      <c r="BE825" s="339"/>
      <c r="BF825" s="339"/>
      <c r="BG825" s="315">
        <f t="shared" si="294"/>
        <v>0</v>
      </c>
      <c r="BH825" s="346">
        <f t="shared" si="295"/>
        <v>0</v>
      </c>
      <c r="BI825" s="315">
        <f t="shared" si="296"/>
        <v>0</v>
      </c>
      <c r="BJ825" s="341"/>
      <c r="BK825" s="315">
        <f t="shared" si="297"/>
        <v>0</v>
      </c>
      <c r="BL825" s="315">
        <f t="shared" si="298"/>
        <v>0</v>
      </c>
      <c r="BM825" s="340"/>
      <c r="BN825" s="342"/>
      <c r="BO825" s="343"/>
      <c r="BP825" s="340"/>
      <c r="BQ825" s="344"/>
      <c r="BR825" s="315">
        <f t="shared" si="299"/>
        <v>0</v>
      </c>
      <c r="BS825" s="344"/>
      <c r="BT825" s="344"/>
      <c r="BU825" s="344"/>
      <c r="BV825" s="344"/>
      <c r="BW825" s="315">
        <f t="shared" si="300"/>
        <v>0</v>
      </c>
      <c r="BX825" s="322"/>
      <c r="BY825" s="316"/>
    </row>
    <row r="826" spans="1:77" x14ac:dyDescent="0.25">
      <c r="A826" s="326"/>
      <c r="B826" s="307" t="str">
        <f t="shared" si="282"/>
        <v/>
      </c>
      <c r="C826" s="327"/>
      <c r="D826" s="307" t="str">
        <f t="shared" si="283"/>
        <v/>
      </c>
      <c r="E826" s="328"/>
      <c r="F826" s="329"/>
      <c r="G826" s="330" t="s">
        <v>86</v>
      </c>
      <c r="H826" s="308">
        <f t="shared" si="284"/>
        <v>0</v>
      </c>
      <c r="I826" s="323"/>
      <c r="J826" s="323"/>
      <c r="K826" s="309">
        <f t="shared" si="285"/>
        <v>0</v>
      </c>
      <c r="L826" s="328"/>
      <c r="M826" s="328"/>
      <c r="N826" s="328"/>
      <c r="O826" s="328"/>
      <c r="P826" s="331"/>
      <c r="Q826" s="331"/>
      <c r="R826" s="332"/>
      <c r="S826" s="333"/>
      <c r="T826" s="332"/>
      <c r="U826" s="333"/>
      <c r="V826" s="332"/>
      <c r="W826" s="333"/>
      <c r="X826" s="332"/>
      <c r="Y826" s="333"/>
      <c r="Z826" s="309">
        <f t="shared" si="286"/>
        <v>0</v>
      </c>
      <c r="AA826" s="310">
        <f t="shared" si="287"/>
        <v>0</v>
      </c>
      <c r="AB826" s="334"/>
      <c r="AC826" s="311">
        <f t="shared" si="280"/>
        <v>0</v>
      </c>
      <c r="AD826" s="312">
        <f t="shared" si="288"/>
        <v>0</v>
      </c>
      <c r="AE826" s="335"/>
      <c r="AF826" s="312">
        <f t="shared" si="289"/>
        <v>0</v>
      </c>
      <c r="AG826" s="326"/>
      <c r="AH826" s="313">
        <f t="shared" si="290"/>
        <v>0</v>
      </c>
      <c r="AI826" s="336"/>
      <c r="AJ826" s="313">
        <f t="shared" si="291"/>
        <v>0</v>
      </c>
      <c r="AK826" s="326"/>
      <c r="AL826" s="313">
        <f t="shared" si="292"/>
        <v>0</v>
      </c>
      <c r="AM826" s="345"/>
      <c r="AN826" s="313">
        <f t="shared" si="281"/>
        <v>0</v>
      </c>
      <c r="AO826" s="314">
        <f t="shared" si="293"/>
        <v>0</v>
      </c>
      <c r="AP826" s="315">
        <f>IF(OR(AND(B826="GRUP_A1",IF(IFERROR(MATCH(CONCATENATE("I",Tabel!$N$4),inst_performance,0),0)&gt;0,0,1)),B826="Grup_A5",B826="Grup_B1"),0,(AD826+AF826)*0.1)</f>
        <v>0</v>
      </c>
      <c r="AQ826" s="337"/>
      <c r="AR826" s="339"/>
      <c r="AS826" s="339"/>
      <c r="AT826" s="339"/>
      <c r="AU826" s="339"/>
      <c r="AV826" s="339"/>
      <c r="AW826" s="339"/>
      <c r="AX826" s="339"/>
      <c r="AY826" s="339"/>
      <c r="AZ826" s="339"/>
      <c r="BA826" s="339"/>
      <c r="BB826" s="339"/>
      <c r="BC826" s="339"/>
      <c r="BD826" s="339"/>
      <c r="BE826" s="339"/>
      <c r="BF826" s="339"/>
      <c r="BG826" s="315">
        <f t="shared" si="294"/>
        <v>0</v>
      </c>
      <c r="BH826" s="346">
        <f t="shared" si="295"/>
        <v>0</v>
      </c>
      <c r="BI826" s="315">
        <f t="shared" si="296"/>
        <v>0</v>
      </c>
      <c r="BJ826" s="341"/>
      <c r="BK826" s="315">
        <f t="shared" si="297"/>
        <v>0</v>
      </c>
      <c r="BL826" s="315">
        <f t="shared" si="298"/>
        <v>0</v>
      </c>
      <c r="BM826" s="340"/>
      <c r="BN826" s="342"/>
      <c r="BO826" s="343"/>
      <c r="BP826" s="340"/>
      <c r="BQ826" s="344"/>
      <c r="BR826" s="315">
        <f t="shared" si="299"/>
        <v>0</v>
      </c>
      <c r="BS826" s="344"/>
      <c r="BT826" s="344"/>
      <c r="BU826" s="344"/>
      <c r="BV826" s="344"/>
      <c r="BW826" s="315">
        <f t="shared" si="300"/>
        <v>0</v>
      </c>
      <c r="BX826" s="322"/>
      <c r="BY826" s="316"/>
    </row>
    <row r="827" spans="1:77" x14ac:dyDescent="0.25">
      <c r="A827" s="326"/>
      <c r="B827" s="307" t="str">
        <f t="shared" si="282"/>
        <v/>
      </c>
      <c r="C827" s="327"/>
      <c r="D827" s="307" t="str">
        <f t="shared" si="283"/>
        <v/>
      </c>
      <c r="E827" s="328"/>
      <c r="F827" s="329"/>
      <c r="G827" s="330" t="s">
        <v>86</v>
      </c>
      <c r="H827" s="308">
        <f t="shared" si="284"/>
        <v>0</v>
      </c>
      <c r="I827" s="323"/>
      <c r="J827" s="323"/>
      <c r="K827" s="309">
        <f t="shared" si="285"/>
        <v>0</v>
      </c>
      <c r="L827" s="328"/>
      <c r="M827" s="328"/>
      <c r="N827" s="328"/>
      <c r="O827" s="328"/>
      <c r="P827" s="331"/>
      <c r="Q827" s="331"/>
      <c r="R827" s="332"/>
      <c r="S827" s="333"/>
      <c r="T827" s="332"/>
      <c r="U827" s="333"/>
      <c r="V827" s="332"/>
      <c r="W827" s="333"/>
      <c r="X827" s="332"/>
      <c r="Y827" s="333"/>
      <c r="Z827" s="309">
        <f t="shared" si="286"/>
        <v>0</v>
      </c>
      <c r="AA827" s="310">
        <f t="shared" si="287"/>
        <v>0</v>
      </c>
      <c r="AB827" s="334"/>
      <c r="AC827" s="311">
        <f t="shared" si="280"/>
        <v>0</v>
      </c>
      <c r="AD827" s="312">
        <f t="shared" si="288"/>
        <v>0</v>
      </c>
      <c r="AE827" s="335"/>
      <c r="AF827" s="312">
        <f t="shared" si="289"/>
        <v>0</v>
      </c>
      <c r="AG827" s="326"/>
      <c r="AH827" s="313">
        <f t="shared" si="290"/>
        <v>0</v>
      </c>
      <c r="AI827" s="336"/>
      <c r="AJ827" s="313">
        <f t="shared" si="291"/>
        <v>0</v>
      </c>
      <c r="AK827" s="326"/>
      <c r="AL827" s="313">
        <f t="shared" si="292"/>
        <v>0</v>
      </c>
      <c r="AM827" s="345"/>
      <c r="AN827" s="313">
        <f t="shared" si="281"/>
        <v>0</v>
      </c>
      <c r="AO827" s="314">
        <f t="shared" si="293"/>
        <v>0</v>
      </c>
      <c r="AP827" s="315">
        <f>IF(OR(AND(B827="GRUP_A1",IF(IFERROR(MATCH(CONCATENATE("I",Tabel!$N$4),inst_performance,0),0)&gt;0,0,1)),B827="Grup_A5",B827="Grup_B1"),0,(AD827+AF827)*0.1)</f>
        <v>0</v>
      </c>
      <c r="AQ827" s="337"/>
      <c r="AR827" s="339"/>
      <c r="AS827" s="339"/>
      <c r="AT827" s="339"/>
      <c r="AU827" s="339"/>
      <c r="AV827" s="339"/>
      <c r="AW827" s="339"/>
      <c r="AX827" s="339"/>
      <c r="AY827" s="339"/>
      <c r="AZ827" s="339"/>
      <c r="BA827" s="339"/>
      <c r="BB827" s="339"/>
      <c r="BC827" s="339"/>
      <c r="BD827" s="339"/>
      <c r="BE827" s="339"/>
      <c r="BF827" s="339"/>
      <c r="BG827" s="315">
        <f t="shared" si="294"/>
        <v>0</v>
      </c>
      <c r="BH827" s="346">
        <f t="shared" si="295"/>
        <v>0</v>
      </c>
      <c r="BI827" s="315">
        <f t="shared" si="296"/>
        <v>0</v>
      </c>
      <c r="BJ827" s="341"/>
      <c r="BK827" s="315">
        <f t="shared" si="297"/>
        <v>0</v>
      </c>
      <c r="BL827" s="315">
        <f t="shared" si="298"/>
        <v>0</v>
      </c>
      <c r="BM827" s="340"/>
      <c r="BN827" s="342"/>
      <c r="BO827" s="343"/>
      <c r="BP827" s="340"/>
      <c r="BQ827" s="344"/>
      <c r="BR827" s="315">
        <f t="shared" si="299"/>
        <v>0</v>
      </c>
      <c r="BS827" s="344"/>
      <c r="BT827" s="344"/>
      <c r="BU827" s="344"/>
      <c r="BV827" s="344"/>
      <c r="BW827" s="315">
        <f t="shared" si="300"/>
        <v>0</v>
      </c>
      <c r="BX827" s="322"/>
      <c r="BY827" s="316"/>
    </row>
    <row r="828" spans="1:77" x14ac:dyDescent="0.25">
      <c r="A828" s="326"/>
      <c r="B828" s="307" t="str">
        <f t="shared" si="282"/>
        <v/>
      </c>
      <c r="C828" s="327"/>
      <c r="D828" s="307" t="str">
        <f t="shared" si="283"/>
        <v/>
      </c>
      <c r="E828" s="328"/>
      <c r="F828" s="329"/>
      <c r="G828" s="330" t="s">
        <v>86</v>
      </c>
      <c r="H828" s="308">
        <f t="shared" si="284"/>
        <v>0</v>
      </c>
      <c r="I828" s="323"/>
      <c r="J828" s="323"/>
      <c r="K828" s="309">
        <f t="shared" si="285"/>
        <v>0</v>
      </c>
      <c r="L828" s="328"/>
      <c r="M828" s="328"/>
      <c r="N828" s="328"/>
      <c r="O828" s="328"/>
      <c r="P828" s="331"/>
      <c r="Q828" s="331"/>
      <c r="R828" s="332"/>
      <c r="S828" s="333"/>
      <c r="T828" s="332"/>
      <c r="U828" s="333"/>
      <c r="V828" s="332"/>
      <c r="W828" s="333"/>
      <c r="X828" s="332"/>
      <c r="Y828" s="333"/>
      <c r="Z828" s="309">
        <f t="shared" si="286"/>
        <v>0</v>
      </c>
      <c r="AA828" s="310">
        <f t="shared" si="287"/>
        <v>0</v>
      </c>
      <c r="AB828" s="334"/>
      <c r="AC828" s="311">
        <f t="shared" si="280"/>
        <v>0</v>
      </c>
      <c r="AD828" s="312">
        <f t="shared" si="288"/>
        <v>0</v>
      </c>
      <c r="AE828" s="335"/>
      <c r="AF828" s="312">
        <f t="shared" si="289"/>
        <v>0</v>
      </c>
      <c r="AG828" s="326"/>
      <c r="AH828" s="313">
        <f t="shared" si="290"/>
        <v>0</v>
      </c>
      <c r="AI828" s="336"/>
      <c r="AJ828" s="313">
        <f t="shared" si="291"/>
        <v>0</v>
      </c>
      <c r="AK828" s="326"/>
      <c r="AL828" s="313">
        <f t="shared" si="292"/>
        <v>0</v>
      </c>
      <c r="AM828" s="345"/>
      <c r="AN828" s="313">
        <f t="shared" si="281"/>
        <v>0</v>
      </c>
      <c r="AO828" s="314">
        <f t="shared" si="293"/>
        <v>0</v>
      </c>
      <c r="AP828" s="315">
        <f>IF(OR(AND(B828="GRUP_A1",IF(IFERROR(MATCH(CONCATENATE("I",Tabel!$N$4),inst_performance,0),0)&gt;0,0,1)),B828="Grup_A5",B828="Grup_B1"),0,(AD828+AF828)*0.1)</f>
        <v>0</v>
      </c>
      <c r="AQ828" s="337"/>
      <c r="AR828" s="339"/>
      <c r="AS828" s="339"/>
      <c r="AT828" s="339"/>
      <c r="AU828" s="339"/>
      <c r="AV828" s="339"/>
      <c r="AW828" s="339"/>
      <c r="AX828" s="339"/>
      <c r="AY828" s="339"/>
      <c r="AZ828" s="339"/>
      <c r="BA828" s="339"/>
      <c r="BB828" s="339"/>
      <c r="BC828" s="339"/>
      <c r="BD828" s="339"/>
      <c r="BE828" s="339"/>
      <c r="BF828" s="339"/>
      <c r="BG828" s="315">
        <f t="shared" si="294"/>
        <v>0</v>
      </c>
      <c r="BH828" s="346">
        <f t="shared" si="295"/>
        <v>0</v>
      </c>
      <c r="BI828" s="315">
        <f t="shared" si="296"/>
        <v>0</v>
      </c>
      <c r="BJ828" s="341"/>
      <c r="BK828" s="315">
        <f t="shared" si="297"/>
        <v>0</v>
      </c>
      <c r="BL828" s="315">
        <f t="shared" si="298"/>
        <v>0</v>
      </c>
      <c r="BM828" s="340"/>
      <c r="BN828" s="342"/>
      <c r="BO828" s="343"/>
      <c r="BP828" s="340"/>
      <c r="BQ828" s="344"/>
      <c r="BR828" s="315">
        <f t="shared" si="299"/>
        <v>0</v>
      </c>
      <c r="BS828" s="344"/>
      <c r="BT828" s="344"/>
      <c r="BU828" s="344"/>
      <c r="BV828" s="344"/>
      <c r="BW828" s="315">
        <f t="shared" si="300"/>
        <v>0</v>
      </c>
      <c r="BX828" s="322"/>
      <c r="BY828" s="316"/>
    </row>
    <row r="829" spans="1:77" x14ac:dyDescent="0.25">
      <c r="A829" s="326"/>
      <c r="B829" s="307" t="str">
        <f t="shared" si="282"/>
        <v/>
      </c>
      <c r="C829" s="327"/>
      <c r="D829" s="307" t="str">
        <f t="shared" si="283"/>
        <v/>
      </c>
      <c r="E829" s="328"/>
      <c r="F829" s="329"/>
      <c r="G829" s="330" t="s">
        <v>86</v>
      </c>
      <c r="H829" s="308">
        <f t="shared" si="284"/>
        <v>0</v>
      </c>
      <c r="I829" s="323"/>
      <c r="J829" s="323"/>
      <c r="K829" s="309">
        <f t="shared" si="285"/>
        <v>0</v>
      </c>
      <c r="L829" s="328"/>
      <c r="M829" s="328"/>
      <c r="N829" s="328"/>
      <c r="O829" s="328"/>
      <c r="P829" s="331"/>
      <c r="Q829" s="331"/>
      <c r="R829" s="332"/>
      <c r="S829" s="333"/>
      <c r="T829" s="332"/>
      <c r="U829" s="333"/>
      <c r="V829" s="332"/>
      <c r="W829" s="333"/>
      <c r="X829" s="332"/>
      <c r="Y829" s="333"/>
      <c r="Z829" s="309">
        <f t="shared" si="286"/>
        <v>0</v>
      </c>
      <c r="AA829" s="310">
        <f t="shared" si="287"/>
        <v>0</v>
      </c>
      <c r="AB829" s="334"/>
      <c r="AC829" s="311">
        <f t="shared" si="280"/>
        <v>0</v>
      </c>
      <c r="AD829" s="312">
        <f t="shared" si="288"/>
        <v>0</v>
      </c>
      <c r="AE829" s="335"/>
      <c r="AF829" s="312">
        <f t="shared" si="289"/>
        <v>0</v>
      </c>
      <c r="AG829" s="326"/>
      <c r="AH829" s="313">
        <f t="shared" si="290"/>
        <v>0</v>
      </c>
      <c r="AI829" s="336"/>
      <c r="AJ829" s="313">
        <f t="shared" si="291"/>
        <v>0</v>
      </c>
      <c r="AK829" s="326"/>
      <c r="AL829" s="313">
        <f t="shared" si="292"/>
        <v>0</v>
      </c>
      <c r="AM829" s="345"/>
      <c r="AN829" s="313">
        <f t="shared" si="281"/>
        <v>0</v>
      </c>
      <c r="AO829" s="314">
        <f t="shared" si="293"/>
        <v>0</v>
      </c>
      <c r="AP829" s="315">
        <f>IF(OR(AND(B829="GRUP_A1",IF(IFERROR(MATCH(CONCATENATE("I",Tabel!$N$4),inst_performance,0),0)&gt;0,0,1)),B829="Grup_A5",B829="Grup_B1"),0,(AD829+AF829)*0.1)</f>
        <v>0</v>
      </c>
      <c r="AQ829" s="337"/>
      <c r="AR829" s="339"/>
      <c r="AS829" s="339"/>
      <c r="AT829" s="339"/>
      <c r="AU829" s="339"/>
      <c r="AV829" s="339"/>
      <c r="AW829" s="339"/>
      <c r="AX829" s="339"/>
      <c r="AY829" s="339"/>
      <c r="AZ829" s="339"/>
      <c r="BA829" s="339"/>
      <c r="BB829" s="339"/>
      <c r="BC829" s="339"/>
      <c r="BD829" s="339"/>
      <c r="BE829" s="339"/>
      <c r="BF829" s="339"/>
      <c r="BG829" s="315">
        <f t="shared" si="294"/>
        <v>0</v>
      </c>
      <c r="BH829" s="346">
        <f t="shared" si="295"/>
        <v>0</v>
      </c>
      <c r="BI829" s="315">
        <f t="shared" si="296"/>
        <v>0</v>
      </c>
      <c r="BJ829" s="341"/>
      <c r="BK829" s="315">
        <f t="shared" si="297"/>
        <v>0</v>
      </c>
      <c r="BL829" s="315">
        <f t="shared" si="298"/>
        <v>0</v>
      </c>
      <c r="BM829" s="340"/>
      <c r="BN829" s="342"/>
      <c r="BO829" s="343"/>
      <c r="BP829" s="340"/>
      <c r="BQ829" s="344"/>
      <c r="BR829" s="315">
        <f t="shared" si="299"/>
        <v>0</v>
      </c>
      <c r="BS829" s="344"/>
      <c r="BT829" s="344"/>
      <c r="BU829" s="344"/>
      <c r="BV829" s="344"/>
      <c r="BW829" s="315">
        <f t="shared" si="300"/>
        <v>0</v>
      </c>
      <c r="BX829" s="322"/>
      <c r="BY829" s="316"/>
    </row>
    <row r="830" spans="1:77" x14ac:dyDescent="0.25">
      <c r="A830" s="326"/>
      <c r="B830" s="307" t="str">
        <f t="shared" si="282"/>
        <v/>
      </c>
      <c r="C830" s="327"/>
      <c r="D830" s="307" t="str">
        <f t="shared" si="283"/>
        <v/>
      </c>
      <c r="E830" s="328"/>
      <c r="F830" s="329"/>
      <c r="G830" s="330" t="s">
        <v>86</v>
      </c>
      <c r="H830" s="308">
        <f t="shared" si="284"/>
        <v>0</v>
      </c>
      <c r="I830" s="323"/>
      <c r="J830" s="323"/>
      <c r="K830" s="309">
        <f t="shared" si="285"/>
        <v>0</v>
      </c>
      <c r="L830" s="328"/>
      <c r="M830" s="328"/>
      <c r="N830" s="328"/>
      <c r="O830" s="328"/>
      <c r="P830" s="331"/>
      <c r="Q830" s="331"/>
      <c r="R830" s="332"/>
      <c r="S830" s="333"/>
      <c r="T830" s="332"/>
      <c r="U830" s="333"/>
      <c r="V830" s="332"/>
      <c r="W830" s="333"/>
      <c r="X830" s="332"/>
      <c r="Y830" s="333"/>
      <c r="Z830" s="309">
        <f t="shared" si="286"/>
        <v>0</v>
      </c>
      <c r="AA830" s="310">
        <f t="shared" si="287"/>
        <v>0</v>
      </c>
      <c r="AB830" s="334"/>
      <c r="AC830" s="311">
        <f t="shared" si="280"/>
        <v>0</v>
      </c>
      <c r="AD830" s="312">
        <f t="shared" si="288"/>
        <v>0</v>
      </c>
      <c r="AE830" s="335"/>
      <c r="AF830" s="312">
        <f t="shared" si="289"/>
        <v>0</v>
      </c>
      <c r="AG830" s="326"/>
      <c r="AH830" s="313">
        <f t="shared" si="290"/>
        <v>0</v>
      </c>
      <c r="AI830" s="336"/>
      <c r="AJ830" s="313">
        <f t="shared" si="291"/>
        <v>0</v>
      </c>
      <c r="AK830" s="326"/>
      <c r="AL830" s="313">
        <f t="shared" si="292"/>
        <v>0</v>
      </c>
      <c r="AM830" s="345"/>
      <c r="AN830" s="313">
        <f t="shared" si="281"/>
        <v>0</v>
      </c>
      <c r="AO830" s="314">
        <f t="shared" si="293"/>
        <v>0</v>
      </c>
      <c r="AP830" s="315">
        <f>IF(OR(AND(B830="GRUP_A1",IF(IFERROR(MATCH(CONCATENATE("I",Tabel!$N$4),inst_performance,0),0)&gt;0,0,1)),B830="Grup_A5",B830="Grup_B1"),0,(AD830+AF830)*0.1)</f>
        <v>0</v>
      </c>
      <c r="AQ830" s="337"/>
      <c r="AR830" s="339"/>
      <c r="AS830" s="339"/>
      <c r="AT830" s="339"/>
      <c r="AU830" s="339"/>
      <c r="AV830" s="339"/>
      <c r="AW830" s="339"/>
      <c r="AX830" s="339"/>
      <c r="AY830" s="339"/>
      <c r="AZ830" s="339"/>
      <c r="BA830" s="339"/>
      <c r="BB830" s="339"/>
      <c r="BC830" s="339"/>
      <c r="BD830" s="339"/>
      <c r="BE830" s="339"/>
      <c r="BF830" s="339"/>
      <c r="BG830" s="315">
        <f t="shared" si="294"/>
        <v>0</v>
      </c>
      <c r="BH830" s="346">
        <f t="shared" si="295"/>
        <v>0</v>
      </c>
      <c r="BI830" s="315">
        <f t="shared" si="296"/>
        <v>0</v>
      </c>
      <c r="BJ830" s="341"/>
      <c r="BK830" s="315">
        <f t="shared" si="297"/>
        <v>0</v>
      </c>
      <c r="BL830" s="315">
        <f t="shared" si="298"/>
        <v>0</v>
      </c>
      <c r="BM830" s="340"/>
      <c r="BN830" s="342"/>
      <c r="BO830" s="343"/>
      <c r="BP830" s="340"/>
      <c r="BQ830" s="344"/>
      <c r="BR830" s="315">
        <f t="shared" si="299"/>
        <v>0</v>
      </c>
      <c r="BS830" s="344"/>
      <c r="BT830" s="344"/>
      <c r="BU830" s="344"/>
      <c r="BV830" s="344"/>
      <c r="BW830" s="315">
        <f t="shared" si="300"/>
        <v>0</v>
      </c>
      <c r="BX830" s="322"/>
      <c r="BY830" s="316"/>
    </row>
    <row r="831" spans="1:77" x14ac:dyDescent="0.25">
      <c r="A831" s="326"/>
      <c r="B831" s="307" t="str">
        <f t="shared" si="282"/>
        <v/>
      </c>
      <c r="C831" s="327"/>
      <c r="D831" s="307" t="str">
        <f t="shared" si="283"/>
        <v/>
      </c>
      <c r="E831" s="328"/>
      <c r="F831" s="329"/>
      <c r="G831" s="330" t="s">
        <v>86</v>
      </c>
      <c r="H831" s="308">
        <f t="shared" si="284"/>
        <v>0</v>
      </c>
      <c r="I831" s="323"/>
      <c r="J831" s="323"/>
      <c r="K831" s="309">
        <f t="shared" si="285"/>
        <v>0</v>
      </c>
      <c r="L831" s="328"/>
      <c r="M831" s="328"/>
      <c r="N831" s="328"/>
      <c r="O831" s="328"/>
      <c r="P831" s="331"/>
      <c r="Q831" s="331"/>
      <c r="R831" s="332"/>
      <c r="S831" s="333"/>
      <c r="T831" s="332"/>
      <c r="U831" s="333"/>
      <c r="V831" s="332"/>
      <c r="W831" s="333"/>
      <c r="X831" s="332"/>
      <c r="Y831" s="333"/>
      <c r="Z831" s="309">
        <f t="shared" si="286"/>
        <v>0</v>
      </c>
      <c r="AA831" s="310">
        <f t="shared" si="287"/>
        <v>0</v>
      </c>
      <c r="AB831" s="334"/>
      <c r="AC831" s="311">
        <f t="shared" si="280"/>
        <v>0</v>
      </c>
      <c r="AD831" s="312">
        <f t="shared" si="288"/>
        <v>0</v>
      </c>
      <c r="AE831" s="335"/>
      <c r="AF831" s="312">
        <f t="shared" si="289"/>
        <v>0</v>
      </c>
      <c r="AG831" s="326"/>
      <c r="AH831" s="313">
        <f t="shared" si="290"/>
        <v>0</v>
      </c>
      <c r="AI831" s="336"/>
      <c r="AJ831" s="313">
        <f t="shared" si="291"/>
        <v>0</v>
      </c>
      <c r="AK831" s="326"/>
      <c r="AL831" s="313">
        <f t="shared" si="292"/>
        <v>0</v>
      </c>
      <c r="AM831" s="345"/>
      <c r="AN831" s="313">
        <f t="shared" si="281"/>
        <v>0</v>
      </c>
      <c r="AO831" s="314">
        <f t="shared" si="293"/>
        <v>0</v>
      </c>
      <c r="AP831" s="315">
        <f>IF(OR(AND(B831="GRUP_A1",IF(IFERROR(MATCH(CONCATENATE("I",Tabel!$N$4),inst_performance,0),0)&gt;0,0,1)),B831="Grup_A5",B831="Grup_B1"),0,(AD831+AF831)*0.1)</f>
        <v>0</v>
      </c>
      <c r="AQ831" s="337"/>
      <c r="AR831" s="339"/>
      <c r="AS831" s="339"/>
      <c r="AT831" s="339"/>
      <c r="AU831" s="339"/>
      <c r="AV831" s="339"/>
      <c r="AW831" s="339"/>
      <c r="AX831" s="339"/>
      <c r="AY831" s="339"/>
      <c r="AZ831" s="339"/>
      <c r="BA831" s="339"/>
      <c r="BB831" s="339"/>
      <c r="BC831" s="339"/>
      <c r="BD831" s="339"/>
      <c r="BE831" s="339"/>
      <c r="BF831" s="339"/>
      <c r="BG831" s="315">
        <f t="shared" si="294"/>
        <v>0</v>
      </c>
      <c r="BH831" s="346">
        <f t="shared" si="295"/>
        <v>0</v>
      </c>
      <c r="BI831" s="315">
        <f t="shared" si="296"/>
        <v>0</v>
      </c>
      <c r="BJ831" s="341"/>
      <c r="BK831" s="315">
        <f t="shared" si="297"/>
        <v>0</v>
      </c>
      <c r="BL831" s="315">
        <f t="shared" si="298"/>
        <v>0</v>
      </c>
      <c r="BM831" s="340"/>
      <c r="BN831" s="342"/>
      <c r="BO831" s="343"/>
      <c r="BP831" s="340"/>
      <c r="BQ831" s="344"/>
      <c r="BR831" s="315">
        <f t="shared" si="299"/>
        <v>0</v>
      </c>
      <c r="BS831" s="344"/>
      <c r="BT831" s="344"/>
      <c r="BU831" s="344"/>
      <c r="BV831" s="344"/>
      <c r="BW831" s="315">
        <f t="shared" si="300"/>
        <v>0</v>
      </c>
      <c r="BX831" s="322"/>
      <c r="BY831" s="316"/>
    </row>
    <row r="832" spans="1:77" x14ac:dyDescent="0.25">
      <c r="A832" s="326"/>
      <c r="B832" s="307" t="str">
        <f t="shared" si="282"/>
        <v/>
      </c>
      <c r="C832" s="327"/>
      <c r="D832" s="307" t="str">
        <f t="shared" si="283"/>
        <v/>
      </c>
      <c r="E832" s="328"/>
      <c r="F832" s="329"/>
      <c r="G832" s="330" t="s">
        <v>86</v>
      </c>
      <c r="H832" s="308">
        <f t="shared" si="284"/>
        <v>0</v>
      </c>
      <c r="I832" s="323"/>
      <c r="J832" s="323"/>
      <c r="K832" s="309">
        <f t="shared" si="285"/>
        <v>0</v>
      </c>
      <c r="L832" s="328"/>
      <c r="M832" s="328"/>
      <c r="N832" s="328"/>
      <c r="O832" s="328"/>
      <c r="P832" s="331"/>
      <c r="Q832" s="331"/>
      <c r="R832" s="332"/>
      <c r="S832" s="333"/>
      <c r="T832" s="332"/>
      <c r="U832" s="333"/>
      <c r="V832" s="332"/>
      <c r="W832" s="333"/>
      <c r="X832" s="332"/>
      <c r="Y832" s="333"/>
      <c r="Z832" s="309">
        <f t="shared" si="286"/>
        <v>0</v>
      </c>
      <c r="AA832" s="310">
        <f t="shared" si="287"/>
        <v>0</v>
      </c>
      <c r="AB832" s="334"/>
      <c r="AC832" s="311">
        <f t="shared" si="280"/>
        <v>0</v>
      </c>
      <c r="AD832" s="312">
        <f t="shared" si="288"/>
        <v>0</v>
      </c>
      <c r="AE832" s="335"/>
      <c r="AF832" s="312">
        <f t="shared" si="289"/>
        <v>0</v>
      </c>
      <c r="AG832" s="326"/>
      <c r="AH832" s="313">
        <f t="shared" si="290"/>
        <v>0</v>
      </c>
      <c r="AI832" s="336"/>
      <c r="AJ832" s="313">
        <f t="shared" si="291"/>
        <v>0</v>
      </c>
      <c r="AK832" s="326"/>
      <c r="AL832" s="313">
        <f t="shared" si="292"/>
        <v>0</v>
      </c>
      <c r="AM832" s="345"/>
      <c r="AN832" s="313">
        <f t="shared" si="281"/>
        <v>0</v>
      </c>
      <c r="AO832" s="314">
        <f t="shared" si="293"/>
        <v>0</v>
      </c>
      <c r="AP832" s="315">
        <f>IF(OR(AND(B832="GRUP_A1",IF(IFERROR(MATCH(CONCATENATE("I",Tabel!$N$4),inst_performance,0),0)&gt;0,0,1)),B832="Grup_A5",B832="Grup_B1"),0,(AD832+AF832)*0.1)</f>
        <v>0</v>
      </c>
      <c r="AQ832" s="337"/>
      <c r="AR832" s="339"/>
      <c r="AS832" s="339"/>
      <c r="AT832" s="339"/>
      <c r="AU832" s="339"/>
      <c r="AV832" s="339"/>
      <c r="AW832" s="339"/>
      <c r="AX832" s="339"/>
      <c r="AY832" s="339"/>
      <c r="AZ832" s="339"/>
      <c r="BA832" s="339"/>
      <c r="BB832" s="339"/>
      <c r="BC832" s="339"/>
      <c r="BD832" s="339"/>
      <c r="BE832" s="339"/>
      <c r="BF832" s="339"/>
      <c r="BG832" s="315">
        <f t="shared" si="294"/>
        <v>0</v>
      </c>
      <c r="BH832" s="346">
        <f t="shared" si="295"/>
        <v>0</v>
      </c>
      <c r="BI832" s="315">
        <f t="shared" si="296"/>
        <v>0</v>
      </c>
      <c r="BJ832" s="341"/>
      <c r="BK832" s="315">
        <f t="shared" si="297"/>
        <v>0</v>
      </c>
      <c r="BL832" s="315">
        <f t="shared" si="298"/>
        <v>0</v>
      </c>
      <c r="BM832" s="340"/>
      <c r="BN832" s="342"/>
      <c r="BO832" s="343"/>
      <c r="BP832" s="340"/>
      <c r="BQ832" s="344"/>
      <c r="BR832" s="315">
        <f t="shared" si="299"/>
        <v>0</v>
      </c>
      <c r="BS832" s="344"/>
      <c r="BT832" s="344"/>
      <c r="BU832" s="344"/>
      <c r="BV832" s="344"/>
      <c r="BW832" s="315">
        <f t="shared" si="300"/>
        <v>0</v>
      </c>
      <c r="BX832" s="322"/>
      <c r="BY832" s="316"/>
    </row>
    <row r="833" spans="1:77" x14ac:dyDescent="0.25">
      <c r="A833" s="326"/>
      <c r="B833" s="307" t="str">
        <f t="shared" si="282"/>
        <v/>
      </c>
      <c r="C833" s="327"/>
      <c r="D833" s="307" t="str">
        <f t="shared" si="283"/>
        <v/>
      </c>
      <c r="E833" s="328"/>
      <c r="F833" s="329"/>
      <c r="G833" s="330" t="s">
        <v>86</v>
      </c>
      <c r="H833" s="308">
        <f t="shared" si="284"/>
        <v>0</v>
      </c>
      <c r="I833" s="323"/>
      <c r="J833" s="323"/>
      <c r="K833" s="309">
        <f t="shared" si="285"/>
        <v>0</v>
      </c>
      <c r="L833" s="328"/>
      <c r="M833" s="328"/>
      <c r="N833" s="328"/>
      <c r="O833" s="328"/>
      <c r="P833" s="331"/>
      <c r="Q833" s="331"/>
      <c r="R833" s="332"/>
      <c r="S833" s="333"/>
      <c r="T833" s="332"/>
      <c r="U833" s="333"/>
      <c r="V833" s="332"/>
      <c r="W833" s="333"/>
      <c r="X833" s="332"/>
      <c r="Y833" s="333"/>
      <c r="Z833" s="309">
        <f t="shared" si="286"/>
        <v>0</v>
      </c>
      <c r="AA833" s="310">
        <f t="shared" si="287"/>
        <v>0</v>
      </c>
      <c r="AB833" s="334"/>
      <c r="AC833" s="311">
        <f t="shared" si="280"/>
        <v>0</v>
      </c>
      <c r="AD833" s="312">
        <f t="shared" si="288"/>
        <v>0</v>
      </c>
      <c r="AE833" s="335"/>
      <c r="AF833" s="312">
        <f t="shared" si="289"/>
        <v>0</v>
      </c>
      <c r="AG833" s="326"/>
      <c r="AH833" s="313">
        <f t="shared" si="290"/>
        <v>0</v>
      </c>
      <c r="AI833" s="336"/>
      <c r="AJ833" s="313">
        <f t="shared" si="291"/>
        <v>0</v>
      </c>
      <c r="AK833" s="326"/>
      <c r="AL833" s="313">
        <f t="shared" si="292"/>
        <v>0</v>
      </c>
      <c r="AM833" s="345"/>
      <c r="AN833" s="313">
        <f t="shared" si="281"/>
        <v>0</v>
      </c>
      <c r="AO833" s="314">
        <f t="shared" si="293"/>
        <v>0</v>
      </c>
      <c r="AP833" s="315">
        <f>IF(OR(AND(B833="GRUP_A1",IF(IFERROR(MATCH(CONCATENATE("I",Tabel!$N$4),inst_performance,0),0)&gt;0,0,1)),B833="Grup_A5",B833="Grup_B1"),0,(AD833+AF833)*0.1)</f>
        <v>0</v>
      </c>
      <c r="AQ833" s="337"/>
      <c r="AR833" s="339"/>
      <c r="AS833" s="339"/>
      <c r="AT833" s="339"/>
      <c r="AU833" s="339"/>
      <c r="AV833" s="339"/>
      <c r="AW833" s="339"/>
      <c r="AX833" s="339"/>
      <c r="AY833" s="339"/>
      <c r="AZ833" s="339"/>
      <c r="BA833" s="339"/>
      <c r="BB833" s="339"/>
      <c r="BC833" s="339"/>
      <c r="BD833" s="339"/>
      <c r="BE833" s="339"/>
      <c r="BF833" s="339"/>
      <c r="BG833" s="315">
        <f t="shared" si="294"/>
        <v>0</v>
      </c>
      <c r="BH833" s="346">
        <f t="shared" si="295"/>
        <v>0</v>
      </c>
      <c r="BI833" s="315">
        <f t="shared" si="296"/>
        <v>0</v>
      </c>
      <c r="BJ833" s="341"/>
      <c r="BK833" s="315">
        <f t="shared" si="297"/>
        <v>0</v>
      </c>
      <c r="BL833" s="315">
        <f t="shared" si="298"/>
        <v>0</v>
      </c>
      <c r="BM833" s="340"/>
      <c r="BN833" s="342"/>
      <c r="BO833" s="343"/>
      <c r="BP833" s="340"/>
      <c r="BQ833" s="344"/>
      <c r="BR833" s="315">
        <f t="shared" si="299"/>
        <v>0</v>
      </c>
      <c r="BS833" s="344"/>
      <c r="BT833" s="344"/>
      <c r="BU833" s="344"/>
      <c r="BV833" s="344"/>
      <c r="BW833" s="315">
        <f t="shared" si="300"/>
        <v>0</v>
      </c>
      <c r="BX833" s="322"/>
      <c r="BY833" s="316"/>
    </row>
    <row r="834" spans="1:77" x14ac:dyDescent="0.25">
      <c r="A834" s="326"/>
      <c r="B834" s="307" t="str">
        <f t="shared" si="282"/>
        <v/>
      </c>
      <c r="C834" s="327"/>
      <c r="D834" s="307" t="str">
        <f t="shared" si="283"/>
        <v/>
      </c>
      <c r="E834" s="328"/>
      <c r="F834" s="329"/>
      <c r="G834" s="330" t="s">
        <v>86</v>
      </c>
      <c r="H834" s="308">
        <f t="shared" si="284"/>
        <v>0</v>
      </c>
      <c r="I834" s="323"/>
      <c r="J834" s="323"/>
      <c r="K834" s="309">
        <f t="shared" si="285"/>
        <v>0</v>
      </c>
      <c r="L834" s="328"/>
      <c r="M834" s="328"/>
      <c r="N834" s="328"/>
      <c r="O834" s="328"/>
      <c r="P834" s="331"/>
      <c r="Q834" s="331"/>
      <c r="R834" s="332"/>
      <c r="S834" s="333"/>
      <c r="T834" s="332"/>
      <c r="U834" s="333"/>
      <c r="V834" s="332"/>
      <c r="W834" s="333"/>
      <c r="X834" s="332"/>
      <c r="Y834" s="333"/>
      <c r="Z834" s="309">
        <f t="shared" si="286"/>
        <v>0</v>
      </c>
      <c r="AA834" s="310">
        <f t="shared" si="287"/>
        <v>0</v>
      </c>
      <c r="AB834" s="334"/>
      <c r="AC834" s="311">
        <f t="shared" si="280"/>
        <v>0</v>
      </c>
      <c r="AD834" s="312">
        <f t="shared" si="288"/>
        <v>0</v>
      </c>
      <c r="AE834" s="335"/>
      <c r="AF834" s="312">
        <f t="shared" si="289"/>
        <v>0</v>
      </c>
      <c r="AG834" s="326"/>
      <c r="AH834" s="313">
        <f t="shared" si="290"/>
        <v>0</v>
      </c>
      <c r="AI834" s="336"/>
      <c r="AJ834" s="313">
        <f t="shared" si="291"/>
        <v>0</v>
      </c>
      <c r="AK834" s="326"/>
      <c r="AL834" s="313">
        <f t="shared" si="292"/>
        <v>0</v>
      </c>
      <c r="AM834" s="345"/>
      <c r="AN834" s="313">
        <f t="shared" si="281"/>
        <v>0</v>
      </c>
      <c r="AO834" s="314">
        <f t="shared" si="293"/>
        <v>0</v>
      </c>
      <c r="AP834" s="315">
        <f>IF(OR(AND(B834="GRUP_A1",IF(IFERROR(MATCH(CONCATENATE("I",Tabel!$N$4),inst_performance,0),0)&gt;0,0,1)),B834="Grup_A5",B834="Grup_B1"),0,(AD834+AF834)*0.1)</f>
        <v>0</v>
      </c>
      <c r="AQ834" s="337"/>
      <c r="AR834" s="339"/>
      <c r="AS834" s="339"/>
      <c r="AT834" s="339"/>
      <c r="AU834" s="339"/>
      <c r="AV834" s="339"/>
      <c r="AW834" s="339"/>
      <c r="AX834" s="339"/>
      <c r="AY834" s="339"/>
      <c r="AZ834" s="339"/>
      <c r="BA834" s="339"/>
      <c r="BB834" s="339"/>
      <c r="BC834" s="339"/>
      <c r="BD834" s="339"/>
      <c r="BE834" s="339"/>
      <c r="BF834" s="339"/>
      <c r="BG834" s="315">
        <f t="shared" si="294"/>
        <v>0</v>
      </c>
      <c r="BH834" s="346">
        <f t="shared" si="295"/>
        <v>0</v>
      </c>
      <c r="BI834" s="315">
        <f t="shared" si="296"/>
        <v>0</v>
      </c>
      <c r="BJ834" s="341"/>
      <c r="BK834" s="315">
        <f t="shared" si="297"/>
        <v>0</v>
      </c>
      <c r="BL834" s="315">
        <f t="shared" si="298"/>
        <v>0</v>
      </c>
      <c r="BM834" s="340"/>
      <c r="BN834" s="342"/>
      <c r="BO834" s="343"/>
      <c r="BP834" s="340"/>
      <c r="BQ834" s="344"/>
      <c r="BR834" s="315">
        <f t="shared" si="299"/>
        <v>0</v>
      </c>
      <c r="BS834" s="344"/>
      <c r="BT834" s="344"/>
      <c r="BU834" s="344"/>
      <c r="BV834" s="344"/>
      <c r="BW834" s="315">
        <f t="shared" si="300"/>
        <v>0</v>
      </c>
      <c r="BX834" s="322"/>
      <c r="BY834" s="316"/>
    </row>
    <row r="835" spans="1:77" x14ac:dyDescent="0.25">
      <c r="A835" s="326"/>
      <c r="B835" s="307" t="str">
        <f t="shared" si="282"/>
        <v/>
      </c>
      <c r="C835" s="327"/>
      <c r="D835" s="307" t="str">
        <f t="shared" si="283"/>
        <v/>
      </c>
      <c r="E835" s="328"/>
      <c r="F835" s="329"/>
      <c r="G835" s="330" t="s">
        <v>86</v>
      </c>
      <c r="H835" s="308">
        <f t="shared" si="284"/>
        <v>0</v>
      </c>
      <c r="I835" s="323"/>
      <c r="J835" s="323"/>
      <c r="K835" s="309">
        <f t="shared" si="285"/>
        <v>0</v>
      </c>
      <c r="L835" s="328"/>
      <c r="M835" s="328"/>
      <c r="N835" s="328"/>
      <c r="O835" s="328"/>
      <c r="P835" s="331"/>
      <c r="Q835" s="331"/>
      <c r="R835" s="332"/>
      <c r="S835" s="333"/>
      <c r="T835" s="332"/>
      <c r="U835" s="333"/>
      <c r="V835" s="332"/>
      <c r="W835" s="333"/>
      <c r="X835" s="332"/>
      <c r="Y835" s="333"/>
      <c r="Z835" s="309">
        <f t="shared" si="286"/>
        <v>0</v>
      </c>
      <c r="AA835" s="310">
        <f t="shared" si="287"/>
        <v>0</v>
      </c>
      <c r="AB835" s="334"/>
      <c r="AC835" s="311">
        <f t="shared" si="280"/>
        <v>0</v>
      </c>
      <c r="AD835" s="312">
        <f t="shared" si="288"/>
        <v>0</v>
      </c>
      <c r="AE835" s="335"/>
      <c r="AF835" s="312">
        <f t="shared" si="289"/>
        <v>0</v>
      </c>
      <c r="AG835" s="326"/>
      <c r="AH835" s="313">
        <f t="shared" si="290"/>
        <v>0</v>
      </c>
      <c r="AI835" s="336"/>
      <c r="AJ835" s="313">
        <f t="shared" si="291"/>
        <v>0</v>
      </c>
      <c r="AK835" s="326"/>
      <c r="AL835" s="313">
        <f t="shared" si="292"/>
        <v>0</v>
      </c>
      <c r="AM835" s="345"/>
      <c r="AN835" s="313">
        <f t="shared" si="281"/>
        <v>0</v>
      </c>
      <c r="AO835" s="314">
        <f t="shared" si="293"/>
        <v>0</v>
      </c>
      <c r="AP835" s="315">
        <f>IF(OR(AND(B835="GRUP_A1",IF(IFERROR(MATCH(CONCATENATE("I",Tabel!$N$4),inst_performance,0),0)&gt;0,0,1)),B835="Grup_A5",B835="Grup_B1"),0,(AD835+AF835)*0.1)</f>
        <v>0</v>
      </c>
      <c r="AQ835" s="337"/>
      <c r="AR835" s="339"/>
      <c r="AS835" s="339"/>
      <c r="AT835" s="339"/>
      <c r="AU835" s="339"/>
      <c r="AV835" s="339"/>
      <c r="AW835" s="339"/>
      <c r="AX835" s="339"/>
      <c r="AY835" s="339"/>
      <c r="AZ835" s="339"/>
      <c r="BA835" s="339"/>
      <c r="BB835" s="339"/>
      <c r="BC835" s="339"/>
      <c r="BD835" s="339"/>
      <c r="BE835" s="339"/>
      <c r="BF835" s="339"/>
      <c r="BG835" s="315">
        <f t="shared" si="294"/>
        <v>0</v>
      </c>
      <c r="BH835" s="346">
        <f t="shared" si="295"/>
        <v>0</v>
      </c>
      <c r="BI835" s="315">
        <f t="shared" si="296"/>
        <v>0</v>
      </c>
      <c r="BJ835" s="341"/>
      <c r="BK835" s="315">
        <f t="shared" si="297"/>
        <v>0</v>
      </c>
      <c r="BL835" s="315">
        <f t="shared" si="298"/>
        <v>0</v>
      </c>
      <c r="BM835" s="340"/>
      <c r="BN835" s="342"/>
      <c r="BO835" s="343"/>
      <c r="BP835" s="340"/>
      <c r="BQ835" s="344"/>
      <c r="BR835" s="315">
        <f t="shared" si="299"/>
        <v>0</v>
      </c>
      <c r="BS835" s="344"/>
      <c r="BT835" s="344"/>
      <c r="BU835" s="344"/>
      <c r="BV835" s="344"/>
      <c r="BW835" s="315">
        <f t="shared" si="300"/>
        <v>0</v>
      </c>
      <c r="BX835" s="322"/>
      <c r="BY835" s="316"/>
    </row>
    <row r="836" spans="1:77" x14ac:dyDescent="0.25">
      <c r="A836" s="326"/>
      <c r="B836" s="307" t="str">
        <f t="shared" si="282"/>
        <v/>
      </c>
      <c r="C836" s="327"/>
      <c r="D836" s="307" t="str">
        <f t="shared" si="283"/>
        <v/>
      </c>
      <c r="E836" s="328"/>
      <c r="F836" s="329"/>
      <c r="G836" s="330" t="s">
        <v>86</v>
      </c>
      <c r="H836" s="308">
        <f t="shared" si="284"/>
        <v>0</v>
      </c>
      <c r="I836" s="323"/>
      <c r="J836" s="323"/>
      <c r="K836" s="309">
        <f t="shared" si="285"/>
        <v>0</v>
      </c>
      <c r="L836" s="328"/>
      <c r="M836" s="328"/>
      <c r="N836" s="328"/>
      <c r="O836" s="328"/>
      <c r="P836" s="331"/>
      <c r="Q836" s="331"/>
      <c r="R836" s="332"/>
      <c r="S836" s="333"/>
      <c r="T836" s="332"/>
      <c r="U836" s="333"/>
      <c r="V836" s="332"/>
      <c r="W836" s="333"/>
      <c r="X836" s="332"/>
      <c r="Y836" s="333"/>
      <c r="Z836" s="309">
        <f t="shared" si="286"/>
        <v>0</v>
      </c>
      <c r="AA836" s="310">
        <f t="shared" si="287"/>
        <v>0</v>
      </c>
      <c r="AB836" s="334"/>
      <c r="AC836" s="311">
        <f t="shared" si="280"/>
        <v>0</v>
      </c>
      <c r="AD836" s="312">
        <f t="shared" si="288"/>
        <v>0</v>
      </c>
      <c r="AE836" s="335"/>
      <c r="AF836" s="312">
        <f t="shared" si="289"/>
        <v>0</v>
      </c>
      <c r="AG836" s="326"/>
      <c r="AH836" s="313">
        <f t="shared" si="290"/>
        <v>0</v>
      </c>
      <c r="AI836" s="336"/>
      <c r="AJ836" s="313">
        <f t="shared" si="291"/>
        <v>0</v>
      </c>
      <c r="AK836" s="326"/>
      <c r="AL836" s="313">
        <f t="shared" si="292"/>
        <v>0</v>
      </c>
      <c r="AM836" s="345"/>
      <c r="AN836" s="313">
        <f t="shared" si="281"/>
        <v>0</v>
      </c>
      <c r="AO836" s="314">
        <f t="shared" si="293"/>
        <v>0</v>
      </c>
      <c r="AP836" s="315">
        <f>IF(OR(AND(B836="GRUP_A1",IF(IFERROR(MATCH(CONCATENATE("I",Tabel!$N$4),inst_performance,0),0)&gt;0,0,1)),B836="Grup_A5",B836="Grup_B1"),0,(AD836+AF836)*0.1)</f>
        <v>0</v>
      </c>
      <c r="AQ836" s="337"/>
      <c r="AR836" s="339"/>
      <c r="AS836" s="339"/>
      <c r="AT836" s="339"/>
      <c r="AU836" s="339"/>
      <c r="AV836" s="339"/>
      <c r="AW836" s="339"/>
      <c r="AX836" s="339"/>
      <c r="AY836" s="339"/>
      <c r="AZ836" s="339"/>
      <c r="BA836" s="339"/>
      <c r="BB836" s="339"/>
      <c r="BC836" s="339"/>
      <c r="BD836" s="339"/>
      <c r="BE836" s="339"/>
      <c r="BF836" s="339"/>
      <c r="BG836" s="315">
        <f t="shared" si="294"/>
        <v>0</v>
      </c>
      <c r="BH836" s="346">
        <f t="shared" si="295"/>
        <v>0</v>
      </c>
      <c r="BI836" s="315">
        <f t="shared" si="296"/>
        <v>0</v>
      </c>
      <c r="BJ836" s="341"/>
      <c r="BK836" s="315">
        <f t="shared" si="297"/>
        <v>0</v>
      </c>
      <c r="BL836" s="315">
        <f t="shared" si="298"/>
        <v>0</v>
      </c>
      <c r="BM836" s="340"/>
      <c r="BN836" s="342"/>
      <c r="BO836" s="343"/>
      <c r="BP836" s="340"/>
      <c r="BQ836" s="344"/>
      <c r="BR836" s="315">
        <f t="shared" si="299"/>
        <v>0</v>
      </c>
      <c r="BS836" s="344"/>
      <c r="BT836" s="344"/>
      <c r="BU836" s="344"/>
      <c r="BV836" s="344"/>
      <c r="BW836" s="315">
        <f t="shared" si="300"/>
        <v>0</v>
      </c>
      <c r="BX836" s="322"/>
      <c r="BY836" s="316"/>
    </row>
    <row r="837" spans="1:77" x14ac:dyDescent="0.25">
      <c r="A837" s="326"/>
      <c r="B837" s="307" t="str">
        <f t="shared" si="282"/>
        <v/>
      </c>
      <c r="C837" s="327"/>
      <c r="D837" s="307" t="str">
        <f t="shared" si="283"/>
        <v/>
      </c>
      <c r="E837" s="328"/>
      <c r="F837" s="329"/>
      <c r="G837" s="330" t="s">
        <v>86</v>
      </c>
      <c r="H837" s="308">
        <f t="shared" si="284"/>
        <v>0</v>
      </c>
      <c r="I837" s="323"/>
      <c r="J837" s="323"/>
      <c r="K837" s="309">
        <f t="shared" si="285"/>
        <v>0</v>
      </c>
      <c r="L837" s="328"/>
      <c r="M837" s="328"/>
      <c r="N837" s="328"/>
      <c r="O837" s="328"/>
      <c r="P837" s="331"/>
      <c r="Q837" s="331"/>
      <c r="R837" s="332"/>
      <c r="S837" s="333"/>
      <c r="T837" s="332"/>
      <c r="U837" s="333"/>
      <c r="V837" s="332"/>
      <c r="W837" s="333"/>
      <c r="X837" s="332"/>
      <c r="Y837" s="333"/>
      <c r="Z837" s="309">
        <f t="shared" si="286"/>
        <v>0</v>
      </c>
      <c r="AA837" s="310">
        <f t="shared" si="287"/>
        <v>0</v>
      </c>
      <c r="AB837" s="334"/>
      <c r="AC837" s="311">
        <f t="shared" si="280"/>
        <v>0</v>
      </c>
      <c r="AD837" s="312">
        <f t="shared" si="288"/>
        <v>0</v>
      </c>
      <c r="AE837" s="335"/>
      <c r="AF837" s="312">
        <f t="shared" si="289"/>
        <v>0</v>
      </c>
      <c r="AG837" s="326"/>
      <c r="AH837" s="313">
        <f t="shared" si="290"/>
        <v>0</v>
      </c>
      <c r="AI837" s="336"/>
      <c r="AJ837" s="313">
        <f t="shared" si="291"/>
        <v>0</v>
      </c>
      <c r="AK837" s="326"/>
      <c r="AL837" s="313">
        <f t="shared" si="292"/>
        <v>0</v>
      </c>
      <c r="AM837" s="345"/>
      <c r="AN837" s="313">
        <f t="shared" si="281"/>
        <v>0</v>
      </c>
      <c r="AO837" s="314">
        <f t="shared" si="293"/>
        <v>0</v>
      </c>
      <c r="AP837" s="315">
        <f>IF(OR(AND(B837="GRUP_A1",IF(IFERROR(MATCH(CONCATENATE("I",Tabel!$N$4),inst_performance,0),0)&gt;0,0,1)),B837="Grup_A5",B837="Grup_B1"),0,(AD837+AF837)*0.1)</f>
        <v>0</v>
      </c>
      <c r="AQ837" s="337"/>
      <c r="AR837" s="339"/>
      <c r="AS837" s="339"/>
      <c r="AT837" s="339"/>
      <c r="AU837" s="339"/>
      <c r="AV837" s="339"/>
      <c r="AW837" s="339"/>
      <c r="AX837" s="339"/>
      <c r="AY837" s="339"/>
      <c r="AZ837" s="339"/>
      <c r="BA837" s="339"/>
      <c r="BB837" s="339"/>
      <c r="BC837" s="339"/>
      <c r="BD837" s="339"/>
      <c r="BE837" s="339"/>
      <c r="BF837" s="339"/>
      <c r="BG837" s="315">
        <f t="shared" si="294"/>
        <v>0</v>
      </c>
      <c r="BH837" s="346">
        <f t="shared" si="295"/>
        <v>0</v>
      </c>
      <c r="BI837" s="315">
        <f t="shared" si="296"/>
        <v>0</v>
      </c>
      <c r="BJ837" s="341"/>
      <c r="BK837" s="315">
        <f t="shared" si="297"/>
        <v>0</v>
      </c>
      <c r="BL837" s="315">
        <f t="shared" si="298"/>
        <v>0</v>
      </c>
      <c r="BM837" s="340"/>
      <c r="BN837" s="342"/>
      <c r="BO837" s="343"/>
      <c r="BP837" s="340"/>
      <c r="BQ837" s="344"/>
      <c r="BR837" s="315">
        <f t="shared" si="299"/>
        <v>0</v>
      </c>
      <c r="BS837" s="344"/>
      <c r="BT837" s="344"/>
      <c r="BU837" s="344"/>
      <c r="BV837" s="344"/>
      <c r="BW837" s="315">
        <f t="shared" si="300"/>
        <v>0</v>
      </c>
      <c r="BX837" s="322"/>
      <c r="BY837" s="316"/>
    </row>
    <row r="838" spans="1:77" x14ac:dyDescent="0.25">
      <c r="A838" s="326"/>
      <c r="B838" s="307" t="str">
        <f t="shared" si="282"/>
        <v/>
      </c>
      <c r="C838" s="327"/>
      <c r="D838" s="307" t="str">
        <f t="shared" si="283"/>
        <v/>
      </c>
      <c r="E838" s="328"/>
      <c r="F838" s="329"/>
      <c r="G838" s="330" t="s">
        <v>86</v>
      </c>
      <c r="H838" s="308">
        <f t="shared" si="284"/>
        <v>0</v>
      </c>
      <c r="I838" s="323"/>
      <c r="J838" s="323"/>
      <c r="K838" s="309">
        <f t="shared" si="285"/>
        <v>0</v>
      </c>
      <c r="L838" s="328"/>
      <c r="M838" s="328"/>
      <c r="N838" s="328"/>
      <c r="O838" s="328"/>
      <c r="P838" s="331"/>
      <c r="Q838" s="331"/>
      <c r="R838" s="332"/>
      <c r="S838" s="333"/>
      <c r="T838" s="332"/>
      <c r="U838" s="333"/>
      <c r="V838" s="332"/>
      <c r="W838" s="333"/>
      <c r="X838" s="332"/>
      <c r="Y838" s="333"/>
      <c r="Z838" s="309">
        <f t="shared" si="286"/>
        <v>0</v>
      </c>
      <c r="AA838" s="310">
        <f t="shared" si="287"/>
        <v>0</v>
      </c>
      <c r="AB838" s="334"/>
      <c r="AC838" s="311">
        <f t="shared" si="280"/>
        <v>0</v>
      </c>
      <c r="AD838" s="312">
        <f t="shared" si="288"/>
        <v>0</v>
      </c>
      <c r="AE838" s="335"/>
      <c r="AF838" s="312">
        <f t="shared" si="289"/>
        <v>0</v>
      </c>
      <c r="AG838" s="326"/>
      <c r="AH838" s="313">
        <f t="shared" si="290"/>
        <v>0</v>
      </c>
      <c r="AI838" s="336"/>
      <c r="AJ838" s="313">
        <f t="shared" si="291"/>
        <v>0</v>
      </c>
      <c r="AK838" s="326"/>
      <c r="AL838" s="313">
        <f t="shared" si="292"/>
        <v>0</v>
      </c>
      <c r="AM838" s="345"/>
      <c r="AN838" s="313">
        <f t="shared" si="281"/>
        <v>0</v>
      </c>
      <c r="AO838" s="314">
        <f t="shared" si="293"/>
        <v>0</v>
      </c>
      <c r="AP838" s="315">
        <f>IF(OR(AND(B838="GRUP_A1",IF(IFERROR(MATCH(CONCATENATE("I",Tabel!$N$4),inst_performance,0),0)&gt;0,0,1)),B838="Grup_A5",B838="Grup_B1"),0,(AD838+AF838)*0.1)</f>
        <v>0</v>
      </c>
      <c r="AQ838" s="337"/>
      <c r="AR838" s="339"/>
      <c r="AS838" s="339"/>
      <c r="AT838" s="339"/>
      <c r="AU838" s="339"/>
      <c r="AV838" s="339"/>
      <c r="AW838" s="339"/>
      <c r="AX838" s="339"/>
      <c r="AY838" s="339"/>
      <c r="AZ838" s="339"/>
      <c r="BA838" s="339"/>
      <c r="BB838" s="339"/>
      <c r="BC838" s="339"/>
      <c r="BD838" s="339"/>
      <c r="BE838" s="339"/>
      <c r="BF838" s="339"/>
      <c r="BG838" s="315">
        <f t="shared" si="294"/>
        <v>0</v>
      </c>
      <c r="BH838" s="346">
        <f t="shared" si="295"/>
        <v>0</v>
      </c>
      <c r="BI838" s="315">
        <f t="shared" si="296"/>
        <v>0</v>
      </c>
      <c r="BJ838" s="341"/>
      <c r="BK838" s="315">
        <f t="shared" si="297"/>
        <v>0</v>
      </c>
      <c r="BL838" s="315">
        <f t="shared" si="298"/>
        <v>0</v>
      </c>
      <c r="BM838" s="340"/>
      <c r="BN838" s="342"/>
      <c r="BO838" s="343"/>
      <c r="BP838" s="340"/>
      <c r="BQ838" s="344"/>
      <c r="BR838" s="315">
        <f t="shared" si="299"/>
        <v>0</v>
      </c>
      <c r="BS838" s="344"/>
      <c r="BT838" s="344"/>
      <c r="BU838" s="344"/>
      <c r="BV838" s="344"/>
      <c r="BW838" s="315">
        <f t="shared" si="300"/>
        <v>0</v>
      </c>
      <c r="BX838" s="322"/>
      <c r="BY838" s="316"/>
    </row>
    <row r="839" spans="1:77" x14ac:dyDescent="0.25">
      <c r="A839" s="326"/>
      <c r="B839" s="307" t="str">
        <f t="shared" si="282"/>
        <v/>
      </c>
      <c r="C839" s="327"/>
      <c r="D839" s="307" t="str">
        <f t="shared" si="283"/>
        <v/>
      </c>
      <c r="E839" s="328"/>
      <c r="F839" s="329"/>
      <c r="G839" s="330" t="s">
        <v>86</v>
      </c>
      <c r="H839" s="308">
        <f t="shared" si="284"/>
        <v>0</v>
      </c>
      <c r="I839" s="323"/>
      <c r="J839" s="323"/>
      <c r="K839" s="309">
        <f t="shared" si="285"/>
        <v>0</v>
      </c>
      <c r="L839" s="328"/>
      <c r="M839" s="328"/>
      <c r="N839" s="328"/>
      <c r="O839" s="328"/>
      <c r="P839" s="331"/>
      <c r="Q839" s="331"/>
      <c r="R839" s="332"/>
      <c r="S839" s="333"/>
      <c r="T839" s="332"/>
      <c r="U839" s="333"/>
      <c r="V839" s="332"/>
      <c r="W839" s="333"/>
      <c r="X839" s="332"/>
      <c r="Y839" s="333"/>
      <c r="Z839" s="309">
        <f t="shared" si="286"/>
        <v>0</v>
      </c>
      <c r="AA839" s="310">
        <f t="shared" si="287"/>
        <v>0</v>
      </c>
      <c r="AB839" s="334"/>
      <c r="AC839" s="311">
        <f t="shared" si="280"/>
        <v>0</v>
      </c>
      <c r="AD839" s="312">
        <f t="shared" si="288"/>
        <v>0</v>
      </c>
      <c r="AE839" s="335"/>
      <c r="AF839" s="312">
        <f t="shared" si="289"/>
        <v>0</v>
      </c>
      <c r="AG839" s="326"/>
      <c r="AH839" s="313">
        <f t="shared" si="290"/>
        <v>0</v>
      </c>
      <c r="AI839" s="336"/>
      <c r="AJ839" s="313">
        <f t="shared" si="291"/>
        <v>0</v>
      </c>
      <c r="AK839" s="326"/>
      <c r="AL839" s="313">
        <f t="shared" si="292"/>
        <v>0</v>
      </c>
      <c r="AM839" s="345"/>
      <c r="AN839" s="313">
        <f t="shared" si="281"/>
        <v>0</v>
      </c>
      <c r="AO839" s="314">
        <f t="shared" si="293"/>
        <v>0</v>
      </c>
      <c r="AP839" s="315">
        <f>IF(OR(AND(B839="GRUP_A1",IF(IFERROR(MATCH(CONCATENATE("I",Tabel!$N$4),inst_performance,0),0)&gt;0,0,1)),B839="Grup_A5",B839="Grup_B1"),0,(AD839+AF839)*0.1)</f>
        <v>0</v>
      </c>
      <c r="AQ839" s="337"/>
      <c r="AR839" s="339"/>
      <c r="AS839" s="339"/>
      <c r="AT839" s="339"/>
      <c r="AU839" s="339"/>
      <c r="AV839" s="339"/>
      <c r="AW839" s="339"/>
      <c r="AX839" s="339"/>
      <c r="AY839" s="339"/>
      <c r="AZ839" s="339"/>
      <c r="BA839" s="339"/>
      <c r="BB839" s="339"/>
      <c r="BC839" s="339"/>
      <c r="BD839" s="339"/>
      <c r="BE839" s="339"/>
      <c r="BF839" s="339"/>
      <c r="BG839" s="315">
        <f t="shared" si="294"/>
        <v>0</v>
      </c>
      <c r="BH839" s="346">
        <f t="shared" si="295"/>
        <v>0</v>
      </c>
      <c r="BI839" s="315">
        <f t="shared" si="296"/>
        <v>0</v>
      </c>
      <c r="BJ839" s="341"/>
      <c r="BK839" s="315">
        <f t="shared" si="297"/>
        <v>0</v>
      </c>
      <c r="BL839" s="315">
        <f t="shared" si="298"/>
        <v>0</v>
      </c>
      <c r="BM839" s="340"/>
      <c r="BN839" s="342"/>
      <c r="BO839" s="343"/>
      <c r="BP839" s="340"/>
      <c r="BQ839" s="344"/>
      <c r="BR839" s="315">
        <f t="shared" si="299"/>
        <v>0</v>
      </c>
      <c r="BS839" s="344"/>
      <c r="BT839" s="344"/>
      <c r="BU839" s="344"/>
      <c r="BV839" s="344"/>
      <c r="BW839" s="315">
        <f t="shared" si="300"/>
        <v>0</v>
      </c>
      <c r="BX839" s="322"/>
      <c r="BY839" s="316"/>
    </row>
    <row r="840" spans="1:77" x14ac:dyDescent="0.25">
      <c r="A840" s="326"/>
      <c r="B840" s="307" t="str">
        <f t="shared" si="282"/>
        <v/>
      </c>
      <c r="C840" s="327"/>
      <c r="D840" s="307" t="str">
        <f t="shared" si="283"/>
        <v/>
      </c>
      <c r="E840" s="328"/>
      <c r="F840" s="329"/>
      <c r="G840" s="330" t="s">
        <v>86</v>
      </c>
      <c r="H840" s="308">
        <f t="shared" si="284"/>
        <v>0</v>
      </c>
      <c r="I840" s="323"/>
      <c r="J840" s="323"/>
      <c r="K840" s="309">
        <f t="shared" si="285"/>
        <v>0</v>
      </c>
      <c r="L840" s="328"/>
      <c r="M840" s="328"/>
      <c r="N840" s="328"/>
      <c r="O840" s="328"/>
      <c r="P840" s="331"/>
      <c r="Q840" s="331"/>
      <c r="R840" s="332"/>
      <c r="S840" s="333"/>
      <c r="T840" s="332"/>
      <c r="U840" s="333"/>
      <c r="V840" s="332"/>
      <c r="W840" s="333"/>
      <c r="X840" s="332"/>
      <c r="Y840" s="333"/>
      <c r="Z840" s="309">
        <f t="shared" si="286"/>
        <v>0</v>
      </c>
      <c r="AA840" s="310">
        <f t="shared" si="287"/>
        <v>0</v>
      </c>
      <c r="AB840" s="334"/>
      <c r="AC840" s="311">
        <f t="shared" si="280"/>
        <v>0</v>
      </c>
      <c r="AD840" s="312">
        <f t="shared" si="288"/>
        <v>0</v>
      </c>
      <c r="AE840" s="335"/>
      <c r="AF840" s="312">
        <f t="shared" si="289"/>
        <v>0</v>
      </c>
      <c r="AG840" s="326"/>
      <c r="AH840" s="313">
        <f t="shared" si="290"/>
        <v>0</v>
      </c>
      <c r="AI840" s="336"/>
      <c r="AJ840" s="313">
        <f t="shared" si="291"/>
        <v>0</v>
      </c>
      <c r="AK840" s="326"/>
      <c r="AL840" s="313">
        <f t="shared" si="292"/>
        <v>0</v>
      </c>
      <c r="AM840" s="345"/>
      <c r="AN840" s="313">
        <f t="shared" si="281"/>
        <v>0</v>
      </c>
      <c r="AO840" s="314">
        <f t="shared" si="293"/>
        <v>0</v>
      </c>
      <c r="AP840" s="315">
        <f>IF(OR(AND(B840="GRUP_A1",IF(IFERROR(MATCH(CONCATENATE("I",Tabel!$N$4),inst_performance,0),0)&gt;0,0,1)),B840="Grup_A5",B840="Grup_B1"),0,(AD840+AF840)*0.1)</f>
        <v>0</v>
      </c>
      <c r="AQ840" s="337"/>
      <c r="AR840" s="339"/>
      <c r="AS840" s="339"/>
      <c r="AT840" s="339"/>
      <c r="AU840" s="339"/>
      <c r="AV840" s="339"/>
      <c r="AW840" s="339"/>
      <c r="AX840" s="339"/>
      <c r="AY840" s="339"/>
      <c r="AZ840" s="339"/>
      <c r="BA840" s="339"/>
      <c r="BB840" s="339"/>
      <c r="BC840" s="339"/>
      <c r="BD840" s="339"/>
      <c r="BE840" s="339"/>
      <c r="BF840" s="339"/>
      <c r="BG840" s="315">
        <f t="shared" si="294"/>
        <v>0</v>
      </c>
      <c r="BH840" s="346">
        <f t="shared" si="295"/>
        <v>0</v>
      </c>
      <c r="BI840" s="315">
        <f t="shared" si="296"/>
        <v>0</v>
      </c>
      <c r="BJ840" s="341"/>
      <c r="BK840" s="315">
        <f t="shared" si="297"/>
        <v>0</v>
      </c>
      <c r="BL840" s="315">
        <f t="shared" si="298"/>
        <v>0</v>
      </c>
      <c r="BM840" s="340"/>
      <c r="BN840" s="342"/>
      <c r="BO840" s="343"/>
      <c r="BP840" s="340"/>
      <c r="BQ840" s="344"/>
      <c r="BR840" s="315">
        <f t="shared" si="299"/>
        <v>0</v>
      </c>
      <c r="BS840" s="344"/>
      <c r="BT840" s="344"/>
      <c r="BU840" s="344"/>
      <c r="BV840" s="344"/>
      <c r="BW840" s="315">
        <f t="shared" si="300"/>
        <v>0</v>
      </c>
      <c r="BX840" s="322"/>
      <c r="BY840" s="316"/>
    </row>
    <row r="841" spans="1:77" x14ac:dyDescent="0.25">
      <c r="A841" s="326"/>
      <c r="B841" s="307" t="str">
        <f t="shared" si="282"/>
        <v/>
      </c>
      <c r="C841" s="327"/>
      <c r="D841" s="307" t="str">
        <f t="shared" si="283"/>
        <v/>
      </c>
      <c r="E841" s="328"/>
      <c r="F841" s="329"/>
      <c r="G841" s="330" t="s">
        <v>86</v>
      </c>
      <c r="H841" s="308">
        <f t="shared" si="284"/>
        <v>0</v>
      </c>
      <c r="I841" s="323"/>
      <c r="J841" s="323"/>
      <c r="K841" s="309">
        <f t="shared" si="285"/>
        <v>0</v>
      </c>
      <c r="L841" s="328"/>
      <c r="M841" s="328"/>
      <c r="N841" s="328"/>
      <c r="O841" s="328"/>
      <c r="P841" s="331"/>
      <c r="Q841" s="331"/>
      <c r="R841" s="332"/>
      <c r="S841" s="333"/>
      <c r="T841" s="332"/>
      <c r="U841" s="333"/>
      <c r="V841" s="332"/>
      <c r="W841" s="333"/>
      <c r="X841" s="332"/>
      <c r="Y841" s="333"/>
      <c r="Z841" s="309">
        <f t="shared" si="286"/>
        <v>0</v>
      </c>
      <c r="AA841" s="310">
        <f t="shared" si="287"/>
        <v>0</v>
      </c>
      <c r="AB841" s="334"/>
      <c r="AC841" s="311">
        <f t="shared" si="280"/>
        <v>0</v>
      </c>
      <c r="AD841" s="312">
        <f t="shared" si="288"/>
        <v>0</v>
      </c>
      <c r="AE841" s="335"/>
      <c r="AF841" s="312">
        <f t="shared" si="289"/>
        <v>0</v>
      </c>
      <c r="AG841" s="326"/>
      <c r="AH841" s="313">
        <f t="shared" si="290"/>
        <v>0</v>
      </c>
      <c r="AI841" s="336"/>
      <c r="AJ841" s="313">
        <f t="shared" si="291"/>
        <v>0</v>
      </c>
      <c r="AK841" s="326"/>
      <c r="AL841" s="313">
        <f t="shared" si="292"/>
        <v>0</v>
      </c>
      <c r="AM841" s="345"/>
      <c r="AN841" s="313">
        <f t="shared" si="281"/>
        <v>0</v>
      </c>
      <c r="AO841" s="314">
        <f t="shared" si="293"/>
        <v>0</v>
      </c>
      <c r="AP841" s="315">
        <f>IF(OR(AND(B841="GRUP_A1",IF(IFERROR(MATCH(CONCATENATE("I",Tabel!$N$4),inst_performance,0),0)&gt;0,0,1)),B841="Grup_A5",B841="Grup_B1"),0,(AD841+AF841)*0.1)</f>
        <v>0</v>
      </c>
      <c r="AQ841" s="337"/>
      <c r="AR841" s="339"/>
      <c r="AS841" s="339"/>
      <c r="AT841" s="339"/>
      <c r="AU841" s="339"/>
      <c r="AV841" s="339"/>
      <c r="AW841" s="339"/>
      <c r="AX841" s="339"/>
      <c r="AY841" s="339"/>
      <c r="AZ841" s="339"/>
      <c r="BA841" s="339"/>
      <c r="BB841" s="339"/>
      <c r="BC841" s="339"/>
      <c r="BD841" s="339"/>
      <c r="BE841" s="339"/>
      <c r="BF841" s="339"/>
      <c r="BG841" s="315">
        <f t="shared" si="294"/>
        <v>0</v>
      </c>
      <c r="BH841" s="346">
        <f t="shared" si="295"/>
        <v>0</v>
      </c>
      <c r="BI841" s="315">
        <f t="shared" si="296"/>
        <v>0</v>
      </c>
      <c r="BJ841" s="341"/>
      <c r="BK841" s="315">
        <f t="shared" si="297"/>
        <v>0</v>
      </c>
      <c r="BL841" s="315">
        <f t="shared" si="298"/>
        <v>0</v>
      </c>
      <c r="BM841" s="340"/>
      <c r="BN841" s="342"/>
      <c r="BO841" s="343"/>
      <c r="BP841" s="340"/>
      <c r="BQ841" s="344"/>
      <c r="BR841" s="315">
        <f t="shared" si="299"/>
        <v>0</v>
      </c>
      <c r="BS841" s="344"/>
      <c r="BT841" s="344"/>
      <c r="BU841" s="344"/>
      <c r="BV841" s="344"/>
      <c r="BW841" s="315">
        <f t="shared" si="300"/>
        <v>0</v>
      </c>
      <c r="BX841" s="322"/>
      <c r="BY841" s="316"/>
    </row>
    <row r="842" spans="1:77" x14ac:dyDescent="0.25">
      <c r="A842" s="326"/>
      <c r="B842" s="307" t="str">
        <f t="shared" si="282"/>
        <v/>
      </c>
      <c r="C842" s="327"/>
      <c r="D842" s="307" t="str">
        <f t="shared" si="283"/>
        <v/>
      </c>
      <c r="E842" s="328"/>
      <c r="F842" s="329"/>
      <c r="G842" s="330" t="s">
        <v>86</v>
      </c>
      <c r="H842" s="308">
        <f t="shared" si="284"/>
        <v>0</v>
      </c>
      <c r="I842" s="323"/>
      <c r="J842" s="323"/>
      <c r="K842" s="309">
        <f t="shared" si="285"/>
        <v>0</v>
      </c>
      <c r="L842" s="328"/>
      <c r="M842" s="328"/>
      <c r="N842" s="328"/>
      <c r="O842" s="328"/>
      <c r="P842" s="331"/>
      <c r="Q842" s="331"/>
      <c r="R842" s="332"/>
      <c r="S842" s="333"/>
      <c r="T842" s="332"/>
      <c r="U842" s="333"/>
      <c r="V842" s="332"/>
      <c r="W842" s="333"/>
      <c r="X842" s="332"/>
      <c r="Y842" s="333"/>
      <c r="Z842" s="309">
        <f t="shared" si="286"/>
        <v>0</v>
      </c>
      <c r="AA842" s="310">
        <f t="shared" si="287"/>
        <v>0</v>
      </c>
      <c r="AB842" s="334"/>
      <c r="AC842" s="311">
        <f t="shared" si="280"/>
        <v>0</v>
      </c>
      <c r="AD842" s="312">
        <f t="shared" si="288"/>
        <v>0</v>
      </c>
      <c r="AE842" s="335"/>
      <c r="AF842" s="312">
        <f t="shared" si="289"/>
        <v>0</v>
      </c>
      <c r="AG842" s="326"/>
      <c r="AH842" s="313">
        <f t="shared" si="290"/>
        <v>0</v>
      </c>
      <c r="AI842" s="336"/>
      <c r="AJ842" s="313">
        <f t="shared" si="291"/>
        <v>0</v>
      </c>
      <c r="AK842" s="326"/>
      <c r="AL842" s="313">
        <f t="shared" si="292"/>
        <v>0</v>
      </c>
      <c r="AM842" s="345"/>
      <c r="AN842" s="313">
        <f t="shared" si="281"/>
        <v>0</v>
      </c>
      <c r="AO842" s="314">
        <f t="shared" si="293"/>
        <v>0</v>
      </c>
      <c r="AP842" s="315">
        <f>IF(OR(AND(B842="GRUP_A1",IF(IFERROR(MATCH(CONCATENATE("I",Tabel!$N$4),inst_performance,0),0)&gt;0,0,1)),B842="Grup_A5",B842="Grup_B1"),0,(AD842+AF842)*0.1)</f>
        <v>0</v>
      </c>
      <c r="AQ842" s="337"/>
      <c r="AR842" s="339"/>
      <c r="AS842" s="339"/>
      <c r="AT842" s="339"/>
      <c r="AU842" s="339"/>
      <c r="AV842" s="339"/>
      <c r="AW842" s="339"/>
      <c r="AX842" s="339"/>
      <c r="AY842" s="339"/>
      <c r="AZ842" s="339"/>
      <c r="BA842" s="339"/>
      <c r="BB842" s="339"/>
      <c r="BC842" s="339"/>
      <c r="BD842" s="339"/>
      <c r="BE842" s="339"/>
      <c r="BF842" s="339"/>
      <c r="BG842" s="315">
        <f t="shared" si="294"/>
        <v>0</v>
      </c>
      <c r="BH842" s="346">
        <f t="shared" si="295"/>
        <v>0</v>
      </c>
      <c r="BI842" s="315">
        <f t="shared" si="296"/>
        <v>0</v>
      </c>
      <c r="BJ842" s="341"/>
      <c r="BK842" s="315">
        <f t="shared" si="297"/>
        <v>0</v>
      </c>
      <c r="BL842" s="315">
        <f t="shared" si="298"/>
        <v>0</v>
      </c>
      <c r="BM842" s="340"/>
      <c r="BN842" s="342"/>
      <c r="BO842" s="343"/>
      <c r="BP842" s="340"/>
      <c r="BQ842" s="344"/>
      <c r="BR842" s="315">
        <f t="shared" si="299"/>
        <v>0</v>
      </c>
      <c r="BS842" s="344"/>
      <c r="BT842" s="344"/>
      <c r="BU842" s="344"/>
      <c r="BV842" s="344"/>
      <c r="BW842" s="315">
        <f t="shared" si="300"/>
        <v>0</v>
      </c>
      <c r="BX842" s="322"/>
      <c r="BY842" s="316"/>
    </row>
    <row r="843" spans="1:77" x14ac:dyDescent="0.25">
      <c r="A843" s="326"/>
      <c r="B843" s="307" t="str">
        <f t="shared" si="282"/>
        <v/>
      </c>
      <c r="C843" s="327"/>
      <c r="D843" s="307" t="str">
        <f t="shared" si="283"/>
        <v/>
      </c>
      <c r="E843" s="328"/>
      <c r="F843" s="329"/>
      <c r="G843" s="330" t="s">
        <v>86</v>
      </c>
      <c r="H843" s="308">
        <f t="shared" si="284"/>
        <v>0</v>
      </c>
      <c r="I843" s="323"/>
      <c r="J843" s="323"/>
      <c r="K843" s="309">
        <f t="shared" si="285"/>
        <v>0</v>
      </c>
      <c r="L843" s="328"/>
      <c r="M843" s="328"/>
      <c r="N843" s="328"/>
      <c r="O843" s="328"/>
      <c r="P843" s="331"/>
      <c r="Q843" s="331"/>
      <c r="R843" s="332"/>
      <c r="S843" s="333"/>
      <c r="T843" s="332"/>
      <c r="U843" s="333"/>
      <c r="V843" s="332"/>
      <c r="W843" s="333"/>
      <c r="X843" s="332"/>
      <c r="Y843" s="333"/>
      <c r="Z843" s="309">
        <f t="shared" si="286"/>
        <v>0</v>
      </c>
      <c r="AA843" s="310">
        <f t="shared" si="287"/>
        <v>0</v>
      </c>
      <c r="AB843" s="334"/>
      <c r="AC843" s="311">
        <f t="shared" si="280"/>
        <v>0</v>
      </c>
      <c r="AD843" s="312">
        <f t="shared" si="288"/>
        <v>0</v>
      </c>
      <c r="AE843" s="335"/>
      <c r="AF843" s="312">
        <f t="shared" si="289"/>
        <v>0</v>
      </c>
      <c r="AG843" s="326"/>
      <c r="AH843" s="313">
        <f t="shared" si="290"/>
        <v>0</v>
      </c>
      <c r="AI843" s="336"/>
      <c r="AJ843" s="313">
        <f t="shared" si="291"/>
        <v>0</v>
      </c>
      <c r="AK843" s="326"/>
      <c r="AL843" s="313">
        <f t="shared" si="292"/>
        <v>0</v>
      </c>
      <c r="AM843" s="345"/>
      <c r="AN843" s="313">
        <f t="shared" si="281"/>
        <v>0</v>
      </c>
      <c r="AO843" s="314">
        <f t="shared" si="293"/>
        <v>0</v>
      </c>
      <c r="AP843" s="315">
        <f>IF(OR(AND(B843="GRUP_A1",IF(IFERROR(MATCH(CONCATENATE("I",Tabel!$N$4),inst_performance,0),0)&gt;0,0,1)),B843="Grup_A5",B843="Grup_B1"),0,(AD843+AF843)*0.1)</f>
        <v>0</v>
      </c>
      <c r="AQ843" s="337"/>
      <c r="AR843" s="339"/>
      <c r="AS843" s="339"/>
      <c r="AT843" s="339"/>
      <c r="AU843" s="339"/>
      <c r="AV843" s="339"/>
      <c r="AW843" s="339"/>
      <c r="AX843" s="339"/>
      <c r="AY843" s="339"/>
      <c r="AZ843" s="339"/>
      <c r="BA843" s="339"/>
      <c r="BB843" s="339"/>
      <c r="BC843" s="339"/>
      <c r="BD843" s="339"/>
      <c r="BE843" s="339"/>
      <c r="BF843" s="339"/>
      <c r="BG843" s="315">
        <f t="shared" si="294"/>
        <v>0</v>
      </c>
      <c r="BH843" s="346">
        <f t="shared" si="295"/>
        <v>0</v>
      </c>
      <c r="BI843" s="315">
        <f t="shared" si="296"/>
        <v>0</v>
      </c>
      <c r="BJ843" s="341"/>
      <c r="BK843" s="315">
        <f t="shared" si="297"/>
        <v>0</v>
      </c>
      <c r="BL843" s="315">
        <f t="shared" si="298"/>
        <v>0</v>
      </c>
      <c r="BM843" s="340"/>
      <c r="BN843" s="342"/>
      <c r="BO843" s="343"/>
      <c r="BP843" s="340"/>
      <c r="BQ843" s="344"/>
      <c r="BR843" s="315">
        <f t="shared" si="299"/>
        <v>0</v>
      </c>
      <c r="BS843" s="344"/>
      <c r="BT843" s="344"/>
      <c r="BU843" s="344"/>
      <c r="BV843" s="344"/>
      <c r="BW843" s="315">
        <f t="shared" si="300"/>
        <v>0</v>
      </c>
      <c r="BX843" s="322"/>
      <c r="BY843" s="316"/>
    </row>
    <row r="844" spans="1:77" x14ac:dyDescent="0.25">
      <c r="A844" s="326"/>
      <c r="B844" s="307" t="str">
        <f t="shared" si="282"/>
        <v/>
      </c>
      <c r="C844" s="327"/>
      <c r="D844" s="307" t="str">
        <f t="shared" si="283"/>
        <v/>
      </c>
      <c r="E844" s="328"/>
      <c r="F844" s="329"/>
      <c r="G844" s="330" t="s">
        <v>86</v>
      </c>
      <c r="H844" s="308">
        <f t="shared" si="284"/>
        <v>0</v>
      </c>
      <c r="I844" s="323"/>
      <c r="J844" s="323"/>
      <c r="K844" s="309">
        <f t="shared" si="285"/>
        <v>0</v>
      </c>
      <c r="L844" s="328"/>
      <c r="M844" s="328"/>
      <c r="N844" s="328"/>
      <c r="O844" s="328"/>
      <c r="P844" s="331"/>
      <c r="Q844" s="331"/>
      <c r="R844" s="332"/>
      <c r="S844" s="333"/>
      <c r="T844" s="332"/>
      <c r="U844" s="333"/>
      <c r="V844" s="332"/>
      <c r="W844" s="333"/>
      <c r="X844" s="332"/>
      <c r="Y844" s="333"/>
      <c r="Z844" s="309">
        <f t="shared" si="286"/>
        <v>0</v>
      </c>
      <c r="AA844" s="310">
        <f t="shared" si="287"/>
        <v>0</v>
      </c>
      <c r="AB844" s="334"/>
      <c r="AC844" s="311">
        <f t="shared" si="280"/>
        <v>0</v>
      </c>
      <c r="AD844" s="312">
        <f t="shared" si="288"/>
        <v>0</v>
      </c>
      <c r="AE844" s="335"/>
      <c r="AF844" s="312">
        <f t="shared" si="289"/>
        <v>0</v>
      </c>
      <c r="AG844" s="326"/>
      <c r="AH844" s="313">
        <f t="shared" si="290"/>
        <v>0</v>
      </c>
      <c r="AI844" s="336"/>
      <c r="AJ844" s="313">
        <f t="shared" si="291"/>
        <v>0</v>
      </c>
      <c r="AK844" s="326"/>
      <c r="AL844" s="313">
        <f t="shared" si="292"/>
        <v>0</v>
      </c>
      <c r="AM844" s="345"/>
      <c r="AN844" s="313">
        <f t="shared" si="281"/>
        <v>0</v>
      </c>
      <c r="AO844" s="314">
        <f t="shared" si="293"/>
        <v>0</v>
      </c>
      <c r="AP844" s="315">
        <f>IF(OR(AND(B844="GRUP_A1",IF(IFERROR(MATCH(CONCATENATE("I",Tabel!$N$4),inst_performance,0),0)&gt;0,0,1)),B844="Grup_A5",B844="Grup_B1"),0,(AD844+AF844)*0.1)</f>
        <v>0</v>
      </c>
      <c r="AQ844" s="337"/>
      <c r="AR844" s="339"/>
      <c r="AS844" s="339"/>
      <c r="AT844" s="339"/>
      <c r="AU844" s="339"/>
      <c r="AV844" s="339"/>
      <c r="AW844" s="339"/>
      <c r="AX844" s="339"/>
      <c r="AY844" s="339"/>
      <c r="AZ844" s="339"/>
      <c r="BA844" s="339"/>
      <c r="BB844" s="339"/>
      <c r="BC844" s="339"/>
      <c r="BD844" s="339"/>
      <c r="BE844" s="339"/>
      <c r="BF844" s="339"/>
      <c r="BG844" s="315">
        <f t="shared" si="294"/>
        <v>0</v>
      </c>
      <c r="BH844" s="346">
        <f t="shared" si="295"/>
        <v>0</v>
      </c>
      <c r="BI844" s="315">
        <f t="shared" si="296"/>
        <v>0</v>
      </c>
      <c r="BJ844" s="341"/>
      <c r="BK844" s="315">
        <f t="shared" si="297"/>
        <v>0</v>
      </c>
      <c r="BL844" s="315">
        <f t="shared" si="298"/>
        <v>0</v>
      </c>
      <c r="BM844" s="340"/>
      <c r="BN844" s="342"/>
      <c r="BO844" s="343"/>
      <c r="BP844" s="340"/>
      <c r="BQ844" s="344"/>
      <c r="BR844" s="315">
        <f t="shared" si="299"/>
        <v>0</v>
      </c>
      <c r="BS844" s="344"/>
      <c r="BT844" s="344"/>
      <c r="BU844" s="344"/>
      <c r="BV844" s="344"/>
      <c r="BW844" s="315">
        <f t="shared" si="300"/>
        <v>0</v>
      </c>
      <c r="BX844" s="322"/>
      <c r="BY844" s="316"/>
    </row>
    <row r="845" spans="1:77" x14ac:dyDescent="0.25">
      <c r="A845" s="326"/>
      <c r="B845" s="307" t="str">
        <f t="shared" si="282"/>
        <v/>
      </c>
      <c r="C845" s="327"/>
      <c r="D845" s="307" t="str">
        <f t="shared" si="283"/>
        <v/>
      </c>
      <c r="E845" s="328"/>
      <c r="F845" s="329"/>
      <c r="G845" s="330" t="s">
        <v>86</v>
      </c>
      <c r="H845" s="308">
        <f t="shared" si="284"/>
        <v>0</v>
      </c>
      <c r="I845" s="323"/>
      <c r="J845" s="323"/>
      <c r="K845" s="309">
        <f t="shared" si="285"/>
        <v>0</v>
      </c>
      <c r="L845" s="328"/>
      <c r="M845" s="328"/>
      <c r="N845" s="328"/>
      <c r="O845" s="328"/>
      <c r="P845" s="331"/>
      <c r="Q845" s="331"/>
      <c r="R845" s="332"/>
      <c r="S845" s="333"/>
      <c r="T845" s="332"/>
      <c r="U845" s="333"/>
      <c r="V845" s="332"/>
      <c r="W845" s="333"/>
      <c r="X845" s="332"/>
      <c r="Y845" s="333"/>
      <c r="Z845" s="309">
        <f t="shared" si="286"/>
        <v>0</v>
      </c>
      <c r="AA845" s="310">
        <f t="shared" si="287"/>
        <v>0</v>
      </c>
      <c r="AB845" s="334"/>
      <c r="AC845" s="311">
        <f t="shared" ref="AC845:AC908" si="301">IF(AB845&gt;"",VLOOKUP(LEFT(AB845,250),Categorii_referinta,2,0),)</f>
        <v>0</v>
      </c>
      <c r="AD845" s="312">
        <f t="shared" si="288"/>
        <v>0</v>
      </c>
      <c r="AE845" s="335"/>
      <c r="AF845" s="312">
        <f t="shared" si="289"/>
        <v>0</v>
      </c>
      <c r="AG845" s="326"/>
      <c r="AH845" s="313">
        <f t="shared" si="290"/>
        <v>0</v>
      </c>
      <c r="AI845" s="336"/>
      <c r="AJ845" s="313">
        <f t="shared" si="291"/>
        <v>0</v>
      </c>
      <c r="AK845" s="326"/>
      <c r="AL845" s="313">
        <f t="shared" si="292"/>
        <v>0</v>
      </c>
      <c r="AM845" s="345"/>
      <c r="AN845" s="313">
        <f t="shared" ref="AN845:AN908" si="302">IF(AM845&gt;"",VLOOKUP(AM845,Grad_managerial_values,2,0)*F845,)</f>
        <v>0</v>
      </c>
      <c r="AO845" s="314">
        <f t="shared" si="293"/>
        <v>0</v>
      </c>
      <c r="AP845" s="315">
        <f>IF(OR(AND(B845="GRUP_A1",IF(IFERROR(MATCH(CONCATENATE("I",Tabel!$N$4),inst_performance,0),0)&gt;0,0,1)),B845="Grup_A5",B845="Grup_B1"),0,(AD845+AF845)*0.1)</f>
        <v>0</v>
      </c>
      <c r="AQ845" s="337"/>
      <c r="AR845" s="339"/>
      <c r="AS845" s="339"/>
      <c r="AT845" s="339"/>
      <c r="AU845" s="339"/>
      <c r="AV845" s="339"/>
      <c r="AW845" s="339"/>
      <c r="AX845" s="339"/>
      <c r="AY845" s="339"/>
      <c r="AZ845" s="339"/>
      <c r="BA845" s="339"/>
      <c r="BB845" s="339"/>
      <c r="BC845" s="339"/>
      <c r="BD845" s="339"/>
      <c r="BE845" s="339"/>
      <c r="BF845" s="339"/>
      <c r="BG845" s="315">
        <f t="shared" si="294"/>
        <v>0</v>
      </c>
      <c r="BH845" s="346">
        <f t="shared" si="295"/>
        <v>0</v>
      </c>
      <c r="BI845" s="315">
        <f t="shared" si="296"/>
        <v>0</v>
      </c>
      <c r="BJ845" s="341"/>
      <c r="BK845" s="315">
        <f t="shared" si="297"/>
        <v>0</v>
      </c>
      <c r="BL845" s="315">
        <f t="shared" si="298"/>
        <v>0</v>
      </c>
      <c r="BM845" s="340"/>
      <c r="BN845" s="342"/>
      <c r="BO845" s="343"/>
      <c r="BP845" s="340"/>
      <c r="BQ845" s="344"/>
      <c r="BR845" s="315">
        <f t="shared" si="299"/>
        <v>0</v>
      </c>
      <c r="BS845" s="344"/>
      <c r="BT845" s="344"/>
      <c r="BU845" s="344"/>
      <c r="BV845" s="344"/>
      <c r="BW845" s="315">
        <f t="shared" si="300"/>
        <v>0</v>
      </c>
      <c r="BX845" s="322"/>
      <c r="BY845" s="316"/>
    </row>
    <row r="846" spans="1:77" x14ac:dyDescent="0.25">
      <c r="A846" s="326"/>
      <c r="B846" s="307" t="str">
        <f t="shared" ref="B846:B909" si="303">IF(A846&gt;"", VLOOKUP(A846,Categories,2,0),"")</f>
        <v/>
      </c>
      <c r="C846" s="327"/>
      <c r="D846" s="307" t="str">
        <f t="shared" ref="D846:D909" si="304">IF(B846&gt;"", VLOOKUP(C846,Functions_Classes,2,0),"")</f>
        <v/>
      </c>
      <c r="E846" s="328"/>
      <c r="F846" s="329"/>
      <c r="G846" s="330" t="s">
        <v>86</v>
      </c>
      <c r="H846" s="308">
        <f t="shared" ref="H846:H909" si="305">IF(C846&gt;"", VLOOKUP(C846,Functions_Classes,3,0),)</f>
        <v>0</v>
      </c>
      <c r="I846" s="323"/>
      <c r="J846" s="323"/>
      <c r="K846" s="309">
        <f t="shared" ref="K846:K909" si="306">IF(I846&gt;0, VLOOKUP(I846,Vechime_min,2,1),)</f>
        <v>0</v>
      </c>
      <c r="L846" s="328"/>
      <c r="M846" s="328"/>
      <c r="N846" s="328"/>
      <c r="O846" s="328"/>
      <c r="P846" s="331"/>
      <c r="Q846" s="331"/>
      <c r="R846" s="332"/>
      <c r="S846" s="333"/>
      <c r="T846" s="332"/>
      <c r="U846" s="333"/>
      <c r="V846" s="332"/>
      <c r="W846" s="333"/>
      <c r="X846" s="332"/>
      <c r="Y846" s="333"/>
      <c r="Z846" s="309">
        <f t="shared" ref="Z846:Z909" si="307">IF(H846&gt;0,MAX(MIN(SUM(H846)+SUM(K846,0)+SUM(L846:Y846),130),1),)</f>
        <v>0</v>
      </c>
      <c r="AA846" s="310">
        <f t="shared" ref="AA846:AA909" si="308">IF(H846&gt;0,VLOOKUP(Z846,Class_coeficient,2,0),)</f>
        <v>0</v>
      </c>
      <c r="AB846" s="334"/>
      <c r="AC846" s="311">
        <f t="shared" si="301"/>
        <v>0</v>
      </c>
      <c r="AD846" s="312">
        <f t="shared" ref="AD846:AD909" si="309">CEILING((AA846*AC846*F846),10)</f>
        <v>0</v>
      </c>
      <c r="AE846" s="335"/>
      <c r="AF846" s="312">
        <f t="shared" ref="AF846:AF909" si="310">IF(AE846&gt;"",IF(F846&gt;0, VLOOKUP(AE846,Grad_didactic_values,2,0)*F846,),)</f>
        <v>0</v>
      </c>
      <c r="AG846" s="326"/>
      <c r="AH846" s="313">
        <f t="shared" ref="AH846:AH909" si="311">IF(AG846&gt;"",VLOOKUP(AG846,Grad_values,2,0)*F846,)</f>
        <v>0</v>
      </c>
      <c r="AI846" s="336"/>
      <c r="AJ846" s="313">
        <f t="shared" ref="AJ846:AJ909" si="312">IF(AI846&gt;"",VLOOKUP(AI846,Grad_stiintific,2,0)*F846,)*IF($S$4="DA",1,0.5)</f>
        <v>0</v>
      </c>
      <c r="AK846" s="326"/>
      <c r="AL846" s="313">
        <f t="shared" ref="AL846:AL909" si="313">IF(AK846&gt;"",VLOOKUP(AK846,Titlu_onorific,2,0)*F846,)</f>
        <v>0</v>
      </c>
      <c r="AM846" s="345"/>
      <c r="AN846" s="313">
        <f t="shared" si="302"/>
        <v>0</v>
      </c>
      <c r="AO846" s="314">
        <f t="shared" ref="AO846:AO909" si="314">IF(AC846=1400,0, F846*1300)</f>
        <v>0</v>
      </c>
      <c r="AP846" s="315">
        <f>IF(OR(AND(B846="GRUP_A1",IF(IFERROR(MATCH(CONCATENATE("I",Tabel!$N$4),inst_performance,0),0)&gt;0,0,1)),B846="Grup_A5",B846="Grup_B1"),0,(AD846+AF846)*0.1)</f>
        <v>0</v>
      </c>
      <c r="AQ846" s="337"/>
      <c r="AR846" s="339"/>
      <c r="AS846" s="339"/>
      <c r="AT846" s="339"/>
      <c r="AU846" s="339"/>
      <c r="AV846" s="339"/>
      <c r="AW846" s="339"/>
      <c r="AX846" s="339"/>
      <c r="AY846" s="339"/>
      <c r="AZ846" s="339"/>
      <c r="BA846" s="339"/>
      <c r="BB846" s="339"/>
      <c r="BC846" s="339"/>
      <c r="BD846" s="339"/>
      <c r="BE846" s="339"/>
      <c r="BF846" s="339"/>
      <c r="BG846" s="315">
        <f t="shared" ref="BG846:BG909" si="315">AP846+AQ846+AR846+AS846+AT846+AU846+AV846+AW846+AX846+AY846+AZ846+BA846+BB846+BC846+BD846+BE846+BF846</f>
        <v>0</v>
      </c>
      <c r="BH846" s="346">
        <f t="shared" ref="BH846:BH909" si="316">IF(AD846&gt;0,BG846/AD846,)</f>
        <v>0</v>
      </c>
      <c r="BI846" s="315">
        <f t="shared" ref="BI846:BI909" si="317">AD846+AF846+AH846+AJ846+AL846+AN846+AO846+BG846</f>
        <v>0</v>
      </c>
      <c r="BJ846" s="341"/>
      <c r="BK846" s="315">
        <f t="shared" ref="BK846:BK909" si="318">IF(BI846&lt;BJ846,BJ846-BI846,0)</f>
        <v>0</v>
      </c>
      <c r="BL846" s="315">
        <f t="shared" ref="BL846:BL909" si="319">IF(AND(BI846&gt;BJ846,BI846&lt;5500*F846),5500*F846-BI846,0)</f>
        <v>0</v>
      </c>
      <c r="BM846" s="340"/>
      <c r="BN846" s="342"/>
      <c r="BO846" s="343"/>
      <c r="BP846" s="340"/>
      <c r="BQ846" s="344"/>
      <c r="BR846" s="315">
        <f t="shared" ref="BR846:BR909" si="320">AD846/169*1/2*BQ846</f>
        <v>0</v>
      </c>
      <c r="BS846" s="344"/>
      <c r="BT846" s="344"/>
      <c r="BU846" s="344"/>
      <c r="BV846" s="344"/>
      <c r="BW846" s="315">
        <f t="shared" ref="BW846:BW909" si="321">BI846+BK846+BL846+BM846+BP846+BR846+BS846+BT846+BU846+BV846</f>
        <v>0</v>
      </c>
      <c r="BX846" s="322"/>
      <c r="BY846" s="316"/>
    </row>
    <row r="847" spans="1:77" x14ac:dyDescent="0.25">
      <c r="A847" s="326"/>
      <c r="B847" s="307" t="str">
        <f t="shared" si="303"/>
        <v/>
      </c>
      <c r="C847" s="327"/>
      <c r="D847" s="307" t="str">
        <f t="shared" si="304"/>
        <v/>
      </c>
      <c r="E847" s="328"/>
      <c r="F847" s="329"/>
      <c r="G847" s="330" t="s">
        <v>86</v>
      </c>
      <c r="H847" s="308">
        <f t="shared" si="305"/>
        <v>0</v>
      </c>
      <c r="I847" s="323"/>
      <c r="J847" s="323"/>
      <c r="K847" s="309">
        <f t="shared" si="306"/>
        <v>0</v>
      </c>
      <c r="L847" s="328"/>
      <c r="M847" s="328"/>
      <c r="N847" s="328"/>
      <c r="O847" s="328"/>
      <c r="P847" s="331"/>
      <c r="Q847" s="331"/>
      <c r="R847" s="332"/>
      <c r="S847" s="333"/>
      <c r="T847" s="332"/>
      <c r="U847" s="333"/>
      <c r="V847" s="332"/>
      <c r="W847" s="333"/>
      <c r="X847" s="332"/>
      <c r="Y847" s="333"/>
      <c r="Z847" s="309">
        <f t="shared" si="307"/>
        <v>0</v>
      </c>
      <c r="AA847" s="310">
        <f t="shared" si="308"/>
        <v>0</v>
      </c>
      <c r="AB847" s="334"/>
      <c r="AC847" s="311">
        <f t="shared" si="301"/>
        <v>0</v>
      </c>
      <c r="AD847" s="312">
        <f t="shared" si="309"/>
        <v>0</v>
      </c>
      <c r="AE847" s="335"/>
      <c r="AF847" s="312">
        <f t="shared" si="310"/>
        <v>0</v>
      </c>
      <c r="AG847" s="326"/>
      <c r="AH847" s="313">
        <f t="shared" si="311"/>
        <v>0</v>
      </c>
      <c r="AI847" s="336"/>
      <c r="AJ847" s="313">
        <f t="shared" si="312"/>
        <v>0</v>
      </c>
      <c r="AK847" s="326"/>
      <c r="AL847" s="313">
        <f t="shared" si="313"/>
        <v>0</v>
      </c>
      <c r="AM847" s="345"/>
      <c r="AN847" s="313">
        <f t="shared" si="302"/>
        <v>0</v>
      </c>
      <c r="AO847" s="314">
        <f t="shared" si="314"/>
        <v>0</v>
      </c>
      <c r="AP847" s="315">
        <f>IF(OR(AND(B847="GRUP_A1",IF(IFERROR(MATCH(CONCATENATE("I",Tabel!$N$4),inst_performance,0),0)&gt;0,0,1)),B847="Grup_A5",B847="Grup_B1"),0,(AD847+AF847)*0.1)</f>
        <v>0</v>
      </c>
      <c r="AQ847" s="337"/>
      <c r="AR847" s="339"/>
      <c r="AS847" s="339"/>
      <c r="AT847" s="339"/>
      <c r="AU847" s="339"/>
      <c r="AV847" s="339"/>
      <c r="AW847" s="339"/>
      <c r="AX847" s="339"/>
      <c r="AY847" s="339"/>
      <c r="AZ847" s="339"/>
      <c r="BA847" s="339"/>
      <c r="BB847" s="339"/>
      <c r="BC847" s="339"/>
      <c r="BD847" s="339"/>
      <c r="BE847" s="339"/>
      <c r="BF847" s="339"/>
      <c r="BG847" s="315">
        <f t="shared" si="315"/>
        <v>0</v>
      </c>
      <c r="BH847" s="346">
        <f t="shared" si="316"/>
        <v>0</v>
      </c>
      <c r="BI847" s="315">
        <f t="shared" si="317"/>
        <v>0</v>
      </c>
      <c r="BJ847" s="341"/>
      <c r="BK847" s="315">
        <f t="shared" si="318"/>
        <v>0</v>
      </c>
      <c r="BL847" s="315">
        <f t="shared" si="319"/>
        <v>0</v>
      </c>
      <c r="BM847" s="340"/>
      <c r="BN847" s="342"/>
      <c r="BO847" s="343"/>
      <c r="BP847" s="340"/>
      <c r="BQ847" s="344"/>
      <c r="BR847" s="315">
        <f t="shared" si="320"/>
        <v>0</v>
      </c>
      <c r="BS847" s="344"/>
      <c r="BT847" s="344"/>
      <c r="BU847" s="344"/>
      <c r="BV847" s="344"/>
      <c r="BW847" s="315">
        <f t="shared" si="321"/>
        <v>0</v>
      </c>
      <c r="BX847" s="322"/>
      <c r="BY847" s="316"/>
    </row>
    <row r="848" spans="1:77" x14ac:dyDescent="0.25">
      <c r="A848" s="326"/>
      <c r="B848" s="307" t="str">
        <f t="shared" si="303"/>
        <v/>
      </c>
      <c r="C848" s="327"/>
      <c r="D848" s="307" t="str">
        <f t="shared" si="304"/>
        <v/>
      </c>
      <c r="E848" s="328"/>
      <c r="F848" s="329"/>
      <c r="G848" s="330" t="s">
        <v>86</v>
      </c>
      <c r="H848" s="308">
        <f t="shared" si="305"/>
        <v>0</v>
      </c>
      <c r="I848" s="323"/>
      <c r="J848" s="323"/>
      <c r="K848" s="309">
        <f t="shared" si="306"/>
        <v>0</v>
      </c>
      <c r="L848" s="328"/>
      <c r="M848" s="328"/>
      <c r="N848" s="328"/>
      <c r="O848" s="328"/>
      <c r="P848" s="331"/>
      <c r="Q848" s="331"/>
      <c r="R848" s="332"/>
      <c r="S848" s="333"/>
      <c r="T848" s="332"/>
      <c r="U848" s="333"/>
      <c r="V848" s="332"/>
      <c r="W848" s="333"/>
      <c r="X848" s="332"/>
      <c r="Y848" s="333"/>
      <c r="Z848" s="309">
        <f t="shared" si="307"/>
        <v>0</v>
      </c>
      <c r="AA848" s="310">
        <f t="shared" si="308"/>
        <v>0</v>
      </c>
      <c r="AB848" s="334"/>
      <c r="AC848" s="311">
        <f t="shared" si="301"/>
        <v>0</v>
      </c>
      <c r="AD848" s="312">
        <f t="shared" si="309"/>
        <v>0</v>
      </c>
      <c r="AE848" s="335"/>
      <c r="AF848" s="312">
        <f t="shared" si="310"/>
        <v>0</v>
      </c>
      <c r="AG848" s="326"/>
      <c r="AH848" s="313">
        <f t="shared" si="311"/>
        <v>0</v>
      </c>
      <c r="AI848" s="336"/>
      <c r="AJ848" s="313">
        <f t="shared" si="312"/>
        <v>0</v>
      </c>
      <c r="AK848" s="326"/>
      <c r="AL848" s="313">
        <f t="shared" si="313"/>
        <v>0</v>
      </c>
      <c r="AM848" s="345"/>
      <c r="AN848" s="313">
        <f t="shared" si="302"/>
        <v>0</v>
      </c>
      <c r="AO848" s="314">
        <f t="shared" si="314"/>
        <v>0</v>
      </c>
      <c r="AP848" s="315">
        <f>IF(OR(AND(B848="GRUP_A1",IF(IFERROR(MATCH(CONCATENATE("I",Tabel!$N$4),inst_performance,0),0)&gt;0,0,1)),B848="Grup_A5",B848="Grup_B1"),0,(AD848+AF848)*0.1)</f>
        <v>0</v>
      </c>
      <c r="AQ848" s="337"/>
      <c r="AR848" s="339"/>
      <c r="AS848" s="339"/>
      <c r="AT848" s="339"/>
      <c r="AU848" s="339"/>
      <c r="AV848" s="339"/>
      <c r="AW848" s="339"/>
      <c r="AX848" s="339"/>
      <c r="AY848" s="339"/>
      <c r="AZ848" s="339"/>
      <c r="BA848" s="339"/>
      <c r="BB848" s="339"/>
      <c r="BC848" s="339"/>
      <c r="BD848" s="339"/>
      <c r="BE848" s="339"/>
      <c r="BF848" s="339"/>
      <c r="BG848" s="315">
        <f t="shared" si="315"/>
        <v>0</v>
      </c>
      <c r="BH848" s="346">
        <f t="shared" si="316"/>
        <v>0</v>
      </c>
      <c r="BI848" s="315">
        <f t="shared" si="317"/>
        <v>0</v>
      </c>
      <c r="BJ848" s="341"/>
      <c r="BK848" s="315">
        <f t="shared" si="318"/>
        <v>0</v>
      </c>
      <c r="BL848" s="315">
        <f t="shared" si="319"/>
        <v>0</v>
      </c>
      <c r="BM848" s="340"/>
      <c r="BN848" s="342"/>
      <c r="BO848" s="343"/>
      <c r="BP848" s="340"/>
      <c r="BQ848" s="344"/>
      <c r="BR848" s="315">
        <f t="shared" si="320"/>
        <v>0</v>
      </c>
      <c r="BS848" s="344"/>
      <c r="BT848" s="344"/>
      <c r="BU848" s="344"/>
      <c r="BV848" s="344"/>
      <c r="BW848" s="315">
        <f t="shared" si="321"/>
        <v>0</v>
      </c>
      <c r="BX848" s="322"/>
      <c r="BY848" s="316"/>
    </row>
    <row r="849" spans="1:77" x14ac:dyDescent="0.25">
      <c r="A849" s="326"/>
      <c r="B849" s="307" t="str">
        <f t="shared" si="303"/>
        <v/>
      </c>
      <c r="C849" s="327"/>
      <c r="D849" s="307" t="str">
        <f t="shared" si="304"/>
        <v/>
      </c>
      <c r="E849" s="328"/>
      <c r="F849" s="329"/>
      <c r="G849" s="330" t="s">
        <v>86</v>
      </c>
      <c r="H849" s="308">
        <f t="shared" si="305"/>
        <v>0</v>
      </c>
      <c r="I849" s="323"/>
      <c r="J849" s="323"/>
      <c r="K849" s="309">
        <f t="shared" si="306"/>
        <v>0</v>
      </c>
      <c r="L849" s="328"/>
      <c r="M849" s="328"/>
      <c r="N849" s="328"/>
      <c r="O849" s="328"/>
      <c r="P849" s="331"/>
      <c r="Q849" s="331"/>
      <c r="R849" s="332"/>
      <c r="S849" s="333"/>
      <c r="T849" s="332"/>
      <c r="U849" s="333"/>
      <c r="V849" s="332"/>
      <c r="W849" s="333"/>
      <c r="X849" s="332"/>
      <c r="Y849" s="333"/>
      <c r="Z849" s="309">
        <f t="shared" si="307"/>
        <v>0</v>
      </c>
      <c r="AA849" s="310">
        <f t="shared" si="308"/>
        <v>0</v>
      </c>
      <c r="AB849" s="334"/>
      <c r="AC849" s="311">
        <f t="shared" si="301"/>
        <v>0</v>
      </c>
      <c r="AD849" s="312">
        <f t="shared" si="309"/>
        <v>0</v>
      </c>
      <c r="AE849" s="335"/>
      <c r="AF849" s="312">
        <f t="shared" si="310"/>
        <v>0</v>
      </c>
      <c r="AG849" s="326"/>
      <c r="AH849" s="313">
        <f t="shared" si="311"/>
        <v>0</v>
      </c>
      <c r="AI849" s="336"/>
      <c r="AJ849" s="313">
        <f t="shared" si="312"/>
        <v>0</v>
      </c>
      <c r="AK849" s="326"/>
      <c r="AL849" s="313">
        <f t="shared" si="313"/>
        <v>0</v>
      </c>
      <c r="AM849" s="345"/>
      <c r="AN849" s="313">
        <f t="shared" si="302"/>
        <v>0</v>
      </c>
      <c r="AO849" s="314">
        <f t="shared" si="314"/>
        <v>0</v>
      </c>
      <c r="AP849" s="315">
        <f>IF(OR(AND(B849="GRUP_A1",IF(IFERROR(MATCH(CONCATENATE("I",Tabel!$N$4),inst_performance,0),0)&gt;0,0,1)),B849="Grup_A5",B849="Grup_B1"),0,(AD849+AF849)*0.1)</f>
        <v>0</v>
      </c>
      <c r="AQ849" s="337"/>
      <c r="AR849" s="339"/>
      <c r="AS849" s="339"/>
      <c r="AT849" s="339"/>
      <c r="AU849" s="339"/>
      <c r="AV849" s="339"/>
      <c r="AW849" s="339"/>
      <c r="AX849" s="339"/>
      <c r="AY849" s="339"/>
      <c r="AZ849" s="339"/>
      <c r="BA849" s="339"/>
      <c r="BB849" s="339"/>
      <c r="BC849" s="339"/>
      <c r="BD849" s="339"/>
      <c r="BE849" s="339"/>
      <c r="BF849" s="339"/>
      <c r="BG849" s="315">
        <f t="shared" si="315"/>
        <v>0</v>
      </c>
      <c r="BH849" s="346">
        <f t="shared" si="316"/>
        <v>0</v>
      </c>
      <c r="BI849" s="315">
        <f t="shared" si="317"/>
        <v>0</v>
      </c>
      <c r="BJ849" s="341"/>
      <c r="BK849" s="315">
        <f t="shared" si="318"/>
        <v>0</v>
      </c>
      <c r="BL849" s="315">
        <f t="shared" si="319"/>
        <v>0</v>
      </c>
      <c r="BM849" s="340"/>
      <c r="BN849" s="342"/>
      <c r="BO849" s="343"/>
      <c r="BP849" s="340"/>
      <c r="BQ849" s="344"/>
      <c r="BR849" s="315">
        <f t="shared" si="320"/>
        <v>0</v>
      </c>
      <c r="BS849" s="344"/>
      <c r="BT849" s="344"/>
      <c r="BU849" s="344"/>
      <c r="BV849" s="344"/>
      <c r="BW849" s="315">
        <f t="shared" si="321"/>
        <v>0</v>
      </c>
      <c r="BX849" s="322"/>
      <c r="BY849" s="316"/>
    </row>
    <row r="850" spans="1:77" x14ac:dyDescent="0.25">
      <c r="A850" s="326"/>
      <c r="B850" s="307" t="str">
        <f t="shared" si="303"/>
        <v/>
      </c>
      <c r="C850" s="327"/>
      <c r="D850" s="307" t="str">
        <f t="shared" si="304"/>
        <v/>
      </c>
      <c r="E850" s="328"/>
      <c r="F850" s="329"/>
      <c r="G850" s="330" t="s">
        <v>86</v>
      </c>
      <c r="H850" s="308">
        <f t="shared" si="305"/>
        <v>0</v>
      </c>
      <c r="I850" s="323"/>
      <c r="J850" s="323"/>
      <c r="K850" s="309">
        <f t="shared" si="306"/>
        <v>0</v>
      </c>
      <c r="L850" s="328"/>
      <c r="M850" s="328"/>
      <c r="N850" s="328"/>
      <c r="O850" s="328"/>
      <c r="P850" s="331"/>
      <c r="Q850" s="331"/>
      <c r="R850" s="332"/>
      <c r="S850" s="333"/>
      <c r="T850" s="332"/>
      <c r="U850" s="333"/>
      <c r="V850" s="332"/>
      <c r="W850" s="333"/>
      <c r="X850" s="332"/>
      <c r="Y850" s="333"/>
      <c r="Z850" s="309">
        <f t="shared" si="307"/>
        <v>0</v>
      </c>
      <c r="AA850" s="310">
        <f t="shared" si="308"/>
        <v>0</v>
      </c>
      <c r="AB850" s="334"/>
      <c r="AC850" s="311">
        <f t="shared" si="301"/>
        <v>0</v>
      </c>
      <c r="AD850" s="312">
        <f t="shared" si="309"/>
        <v>0</v>
      </c>
      <c r="AE850" s="335"/>
      <c r="AF850" s="312">
        <f t="shared" si="310"/>
        <v>0</v>
      </c>
      <c r="AG850" s="326"/>
      <c r="AH850" s="313">
        <f t="shared" si="311"/>
        <v>0</v>
      </c>
      <c r="AI850" s="336"/>
      <c r="AJ850" s="313">
        <f t="shared" si="312"/>
        <v>0</v>
      </c>
      <c r="AK850" s="326"/>
      <c r="AL850" s="313">
        <f t="shared" si="313"/>
        <v>0</v>
      </c>
      <c r="AM850" s="345"/>
      <c r="AN850" s="313">
        <f t="shared" si="302"/>
        <v>0</v>
      </c>
      <c r="AO850" s="314">
        <f t="shared" si="314"/>
        <v>0</v>
      </c>
      <c r="AP850" s="315">
        <f>IF(OR(AND(B850="GRUP_A1",IF(IFERROR(MATCH(CONCATENATE("I",Tabel!$N$4),inst_performance,0),0)&gt;0,0,1)),B850="Grup_A5",B850="Grup_B1"),0,(AD850+AF850)*0.1)</f>
        <v>0</v>
      </c>
      <c r="AQ850" s="337"/>
      <c r="AR850" s="339"/>
      <c r="AS850" s="339"/>
      <c r="AT850" s="339"/>
      <c r="AU850" s="339"/>
      <c r="AV850" s="339"/>
      <c r="AW850" s="339"/>
      <c r="AX850" s="339"/>
      <c r="AY850" s="339"/>
      <c r="AZ850" s="339"/>
      <c r="BA850" s="339"/>
      <c r="BB850" s="339"/>
      <c r="BC850" s="339"/>
      <c r="BD850" s="339"/>
      <c r="BE850" s="339"/>
      <c r="BF850" s="339"/>
      <c r="BG850" s="315">
        <f t="shared" si="315"/>
        <v>0</v>
      </c>
      <c r="BH850" s="346">
        <f t="shared" si="316"/>
        <v>0</v>
      </c>
      <c r="BI850" s="315">
        <f t="shared" si="317"/>
        <v>0</v>
      </c>
      <c r="BJ850" s="341"/>
      <c r="BK850" s="315">
        <f t="shared" si="318"/>
        <v>0</v>
      </c>
      <c r="BL850" s="315">
        <f t="shared" si="319"/>
        <v>0</v>
      </c>
      <c r="BM850" s="340"/>
      <c r="BN850" s="342"/>
      <c r="BO850" s="343"/>
      <c r="BP850" s="340"/>
      <c r="BQ850" s="344"/>
      <c r="BR850" s="315">
        <f t="shared" si="320"/>
        <v>0</v>
      </c>
      <c r="BS850" s="344"/>
      <c r="BT850" s="344"/>
      <c r="BU850" s="344"/>
      <c r="BV850" s="344"/>
      <c r="BW850" s="315">
        <f t="shared" si="321"/>
        <v>0</v>
      </c>
      <c r="BX850" s="322"/>
      <c r="BY850" s="316"/>
    </row>
    <row r="851" spans="1:77" x14ac:dyDescent="0.25">
      <c r="A851" s="326"/>
      <c r="B851" s="307" t="str">
        <f t="shared" si="303"/>
        <v/>
      </c>
      <c r="C851" s="327"/>
      <c r="D851" s="307" t="str">
        <f t="shared" si="304"/>
        <v/>
      </c>
      <c r="E851" s="328"/>
      <c r="F851" s="329"/>
      <c r="G851" s="330" t="s">
        <v>86</v>
      </c>
      <c r="H851" s="308">
        <f t="shared" si="305"/>
        <v>0</v>
      </c>
      <c r="I851" s="323"/>
      <c r="J851" s="323"/>
      <c r="K851" s="309">
        <f t="shared" si="306"/>
        <v>0</v>
      </c>
      <c r="L851" s="328"/>
      <c r="M851" s="328"/>
      <c r="N851" s="328"/>
      <c r="O851" s="328"/>
      <c r="P851" s="331"/>
      <c r="Q851" s="331"/>
      <c r="R851" s="332"/>
      <c r="S851" s="333"/>
      <c r="T851" s="332"/>
      <c r="U851" s="333"/>
      <c r="V851" s="332"/>
      <c r="W851" s="333"/>
      <c r="X851" s="332"/>
      <c r="Y851" s="333"/>
      <c r="Z851" s="309">
        <f t="shared" si="307"/>
        <v>0</v>
      </c>
      <c r="AA851" s="310">
        <f t="shared" si="308"/>
        <v>0</v>
      </c>
      <c r="AB851" s="334"/>
      <c r="AC851" s="311">
        <f t="shared" si="301"/>
        <v>0</v>
      </c>
      <c r="AD851" s="312">
        <f t="shared" si="309"/>
        <v>0</v>
      </c>
      <c r="AE851" s="335"/>
      <c r="AF851" s="312">
        <f t="shared" si="310"/>
        <v>0</v>
      </c>
      <c r="AG851" s="326"/>
      <c r="AH851" s="313">
        <f t="shared" si="311"/>
        <v>0</v>
      </c>
      <c r="AI851" s="336"/>
      <c r="AJ851" s="313">
        <f t="shared" si="312"/>
        <v>0</v>
      </c>
      <c r="AK851" s="326"/>
      <c r="AL851" s="313">
        <f t="shared" si="313"/>
        <v>0</v>
      </c>
      <c r="AM851" s="345"/>
      <c r="AN851" s="313">
        <f t="shared" si="302"/>
        <v>0</v>
      </c>
      <c r="AO851" s="314">
        <f t="shared" si="314"/>
        <v>0</v>
      </c>
      <c r="AP851" s="315">
        <f>IF(OR(AND(B851="GRUP_A1",IF(IFERROR(MATCH(CONCATENATE("I",Tabel!$N$4),inst_performance,0),0)&gt;0,0,1)),B851="Grup_A5",B851="Grup_B1"),0,(AD851+AF851)*0.1)</f>
        <v>0</v>
      </c>
      <c r="AQ851" s="337"/>
      <c r="AR851" s="339"/>
      <c r="AS851" s="339"/>
      <c r="AT851" s="339"/>
      <c r="AU851" s="339"/>
      <c r="AV851" s="339"/>
      <c r="AW851" s="339"/>
      <c r="AX851" s="339"/>
      <c r="AY851" s="339"/>
      <c r="AZ851" s="339"/>
      <c r="BA851" s="339"/>
      <c r="BB851" s="339"/>
      <c r="BC851" s="339"/>
      <c r="BD851" s="339"/>
      <c r="BE851" s="339"/>
      <c r="BF851" s="339"/>
      <c r="BG851" s="315">
        <f t="shared" si="315"/>
        <v>0</v>
      </c>
      <c r="BH851" s="346">
        <f t="shared" si="316"/>
        <v>0</v>
      </c>
      <c r="BI851" s="315">
        <f t="shared" si="317"/>
        <v>0</v>
      </c>
      <c r="BJ851" s="341"/>
      <c r="BK851" s="315">
        <f t="shared" si="318"/>
        <v>0</v>
      </c>
      <c r="BL851" s="315">
        <f t="shared" si="319"/>
        <v>0</v>
      </c>
      <c r="BM851" s="340"/>
      <c r="BN851" s="342"/>
      <c r="BO851" s="343"/>
      <c r="BP851" s="340"/>
      <c r="BQ851" s="344"/>
      <c r="BR851" s="315">
        <f t="shared" si="320"/>
        <v>0</v>
      </c>
      <c r="BS851" s="344"/>
      <c r="BT851" s="344"/>
      <c r="BU851" s="344"/>
      <c r="BV851" s="344"/>
      <c r="BW851" s="315">
        <f t="shared" si="321"/>
        <v>0</v>
      </c>
      <c r="BX851" s="322"/>
      <c r="BY851" s="316"/>
    </row>
    <row r="852" spans="1:77" x14ac:dyDescent="0.25">
      <c r="A852" s="326"/>
      <c r="B852" s="307" t="str">
        <f t="shared" si="303"/>
        <v/>
      </c>
      <c r="C852" s="327"/>
      <c r="D852" s="307" t="str">
        <f t="shared" si="304"/>
        <v/>
      </c>
      <c r="E852" s="328"/>
      <c r="F852" s="329"/>
      <c r="G852" s="330" t="s">
        <v>86</v>
      </c>
      <c r="H852" s="308">
        <f t="shared" si="305"/>
        <v>0</v>
      </c>
      <c r="I852" s="323"/>
      <c r="J852" s="323"/>
      <c r="K852" s="309">
        <f t="shared" si="306"/>
        <v>0</v>
      </c>
      <c r="L852" s="328"/>
      <c r="M852" s="328"/>
      <c r="N852" s="328"/>
      <c r="O852" s="328"/>
      <c r="P852" s="331"/>
      <c r="Q852" s="331"/>
      <c r="R852" s="332"/>
      <c r="S852" s="333"/>
      <c r="T852" s="332"/>
      <c r="U852" s="333"/>
      <c r="V852" s="332"/>
      <c r="W852" s="333"/>
      <c r="X852" s="332"/>
      <c r="Y852" s="333"/>
      <c r="Z852" s="309">
        <f t="shared" si="307"/>
        <v>0</v>
      </c>
      <c r="AA852" s="310">
        <f t="shared" si="308"/>
        <v>0</v>
      </c>
      <c r="AB852" s="334"/>
      <c r="AC852" s="311">
        <f t="shared" si="301"/>
        <v>0</v>
      </c>
      <c r="AD852" s="312">
        <f t="shared" si="309"/>
        <v>0</v>
      </c>
      <c r="AE852" s="335"/>
      <c r="AF852" s="312">
        <f t="shared" si="310"/>
        <v>0</v>
      </c>
      <c r="AG852" s="326"/>
      <c r="AH852" s="313">
        <f t="shared" si="311"/>
        <v>0</v>
      </c>
      <c r="AI852" s="336"/>
      <c r="AJ852" s="313">
        <f t="shared" si="312"/>
        <v>0</v>
      </c>
      <c r="AK852" s="326"/>
      <c r="AL852" s="313">
        <f t="shared" si="313"/>
        <v>0</v>
      </c>
      <c r="AM852" s="345"/>
      <c r="AN852" s="313">
        <f t="shared" si="302"/>
        <v>0</v>
      </c>
      <c r="AO852" s="314">
        <f t="shared" si="314"/>
        <v>0</v>
      </c>
      <c r="AP852" s="315">
        <f>IF(OR(AND(B852="GRUP_A1",IF(IFERROR(MATCH(CONCATENATE("I",Tabel!$N$4),inst_performance,0),0)&gt;0,0,1)),B852="Grup_A5",B852="Grup_B1"),0,(AD852+AF852)*0.1)</f>
        <v>0</v>
      </c>
      <c r="AQ852" s="337"/>
      <c r="AR852" s="339"/>
      <c r="AS852" s="339"/>
      <c r="AT852" s="339"/>
      <c r="AU852" s="339"/>
      <c r="AV852" s="339"/>
      <c r="AW852" s="339"/>
      <c r="AX852" s="339"/>
      <c r="AY852" s="339"/>
      <c r="AZ852" s="339"/>
      <c r="BA852" s="339"/>
      <c r="BB852" s="339"/>
      <c r="BC852" s="339"/>
      <c r="BD852" s="339"/>
      <c r="BE852" s="339"/>
      <c r="BF852" s="339"/>
      <c r="BG852" s="315">
        <f t="shared" si="315"/>
        <v>0</v>
      </c>
      <c r="BH852" s="346">
        <f t="shared" si="316"/>
        <v>0</v>
      </c>
      <c r="BI852" s="315">
        <f t="shared" si="317"/>
        <v>0</v>
      </c>
      <c r="BJ852" s="341"/>
      <c r="BK852" s="315">
        <f t="shared" si="318"/>
        <v>0</v>
      </c>
      <c r="BL852" s="315">
        <f t="shared" si="319"/>
        <v>0</v>
      </c>
      <c r="BM852" s="340"/>
      <c r="BN852" s="342"/>
      <c r="BO852" s="343"/>
      <c r="BP852" s="340"/>
      <c r="BQ852" s="344"/>
      <c r="BR852" s="315">
        <f t="shared" si="320"/>
        <v>0</v>
      </c>
      <c r="BS852" s="344"/>
      <c r="BT852" s="344"/>
      <c r="BU852" s="344"/>
      <c r="BV852" s="344"/>
      <c r="BW852" s="315">
        <f t="shared" si="321"/>
        <v>0</v>
      </c>
      <c r="BX852" s="322"/>
      <c r="BY852" s="316"/>
    </row>
    <row r="853" spans="1:77" x14ac:dyDescent="0.25">
      <c r="A853" s="326"/>
      <c r="B853" s="307" t="str">
        <f t="shared" si="303"/>
        <v/>
      </c>
      <c r="C853" s="327"/>
      <c r="D853" s="307" t="str">
        <f t="shared" si="304"/>
        <v/>
      </c>
      <c r="E853" s="328"/>
      <c r="F853" s="329"/>
      <c r="G853" s="330" t="s">
        <v>86</v>
      </c>
      <c r="H853" s="308">
        <f t="shared" si="305"/>
        <v>0</v>
      </c>
      <c r="I853" s="323"/>
      <c r="J853" s="323"/>
      <c r="K853" s="309">
        <f t="shared" si="306"/>
        <v>0</v>
      </c>
      <c r="L853" s="328"/>
      <c r="M853" s="328"/>
      <c r="N853" s="328"/>
      <c r="O853" s="328"/>
      <c r="P853" s="331"/>
      <c r="Q853" s="331"/>
      <c r="R853" s="332"/>
      <c r="S853" s="333"/>
      <c r="T853" s="332"/>
      <c r="U853" s="333"/>
      <c r="V853" s="332"/>
      <c r="W853" s="333"/>
      <c r="X853" s="332"/>
      <c r="Y853" s="333"/>
      <c r="Z853" s="309">
        <f t="shared" si="307"/>
        <v>0</v>
      </c>
      <c r="AA853" s="310">
        <f t="shared" si="308"/>
        <v>0</v>
      </c>
      <c r="AB853" s="334"/>
      <c r="AC853" s="311">
        <f t="shared" si="301"/>
        <v>0</v>
      </c>
      <c r="AD853" s="312">
        <f t="shared" si="309"/>
        <v>0</v>
      </c>
      <c r="AE853" s="335"/>
      <c r="AF853" s="312">
        <f t="shared" si="310"/>
        <v>0</v>
      </c>
      <c r="AG853" s="326"/>
      <c r="AH853" s="313">
        <f t="shared" si="311"/>
        <v>0</v>
      </c>
      <c r="AI853" s="336"/>
      <c r="AJ853" s="313">
        <f t="shared" si="312"/>
        <v>0</v>
      </c>
      <c r="AK853" s="326"/>
      <c r="AL853" s="313">
        <f t="shared" si="313"/>
        <v>0</v>
      </c>
      <c r="AM853" s="345"/>
      <c r="AN853" s="313">
        <f t="shared" si="302"/>
        <v>0</v>
      </c>
      <c r="AO853" s="314">
        <f t="shared" si="314"/>
        <v>0</v>
      </c>
      <c r="AP853" s="315">
        <f>IF(OR(AND(B853="GRUP_A1",IF(IFERROR(MATCH(CONCATENATE("I",Tabel!$N$4),inst_performance,0),0)&gt;0,0,1)),B853="Grup_A5",B853="Grup_B1"),0,(AD853+AF853)*0.1)</f>
        <v>0</v>
      </c>
      <c r="AQ853" s="337"/>
      <c r="AR853" s="339"/>
      <c r="AS853" s="339"/>
      <c r="AT853" s="339"/>
      <c r="AU853" s="339"/>
      <c r="AV853" s="339"/>
      <c r="AW853" s="339"/>
      <c r="AX853" s="339"/>
      <c r="AY853" s="339"/>
      <c r="AZ853" s="339"/>
      <c r="BA853" s="339"/>
      <c r="BB853" s="339"/>
      <c r="BC853" s="339"/>
      <c r="BD853" s="339"/>
      <c r="BE853" s="339"/>
      <c r="BF853" s="339"/>
      <c r="BG853" s="315">
        <f t="shared" si="315"/>
        <v>0</v>
      </c>
      <c r="BH853" s="346">
        <f t="shared" si="316"/>
        <v>0</v>
      </c>
      <c r="BI853" s="315">
        <f t="shared" si="317"/>
        <v>0</v>
      </c>
      <c r="BJ853" s="341"/>
      <c r="BK853" s="315">
        <f t="shared" si="318"/>
        <v>0</v>
      </c>
      <c r="BL853" s="315">
        <f t="shared" si="319"/>
        <v>0</v>
      </c>
      <c r="BM853" s="340"/>
      <c r="BN853" s="342"/>
      <c r="BO853" s="343"/>
      <c r="BP853" s="340"/>
      <c r="BQ853" s="344"/>
      <c r="BR853" s="315">
        <f t="shared" si="320"/>
        <v>0</v>
      </c>
      <c r="BS853" s="344"/>
      <c r="BT853" s="344"/>
      <c r="BU853" s="344"/>
      <c r="BV853" s="344"/>
      <c r="BW853" s="315">
        <f t="shared" si="321"/>
        <v>0</v>
      </c>
      <c r="BX853" s="322"/>
      <c r="BY853" s="316"/>
    </row>
    <row r="854" spans="1:77" x14ac:dyDescent="0.25">
      <c r="A854" s="326"/>
      <c r="B854" s="307" t="str">
        <f t="shared" si="303"/>
        <v/>
      </c>
      <c r="C854" s="327"/>
      <c r="D854" s="307" t="str">
        <f t="shared" si="304"/>
        <v/>
      </c>
      <c r="E854" s="328"/>
      <c r="F854" s="329"/>
      <c r="G854" s="330" t="s">
        <v>86</v>
      </c>
      <c r="H854" s="308">
        <f t="shared" si="305"/>
        <v>0</v>
      </c>
      <c r="I854" s="323"/>
      <c r="J854" s="323"/>
      <c r="K854" s="309">
        <f t="shared" si="306"/>
        <v>0</v>
      </c>
      <c r="L854" s="328"/>
      <c r="M854" s="328"/>
      <c r="N854" s="328"/>
      <c r="O854" s="328"/>
      <c r="P854" s="331"/>
      <c r="Q854" s="331"/>
      <c r="R854" s="332"/>
      <c r="S854" s="333"/>
      <c r="T854" s="332"/>
      <c r="U854" s="333"/>
      <c r="V854" s="332"/>
      <c r="W854" s="333"/>
      <c r="X854" s="332"/>
      <c r="Y854" s="333"/>
      <c r="Z854" s="309">
        <f t="shared" si="307"/>
        <v>0</v>
      </c>
      <c r="AA854" s="310">
        <f t="shared" si="308"/>
        <v>0</v>
      </c>
      <c r="AB854" s="334"/>
      <c r="AC854" s="311">
        <f t="shared" si="301"/>
        <v>0</v>
      </c>
      <c r="AD854" s="312">
        <f t="shared" si="309"/>
        <v>0</v>
      </c>
      <c r="AE854" s="335"/>
      <c r="AF854" s="312">
        <f t="shared" si="310"/>
        <v>0</v>
      </c>
      <c r="AG854" s="326"/>
      <c r="AH854" s="313">
        <f t="shared" si="311"/>
        <v>0</v>
      </c>
      <c r="AI854" s="336"/>
      <c r="AJ854" s="313">
        <f t="shared" si="312"/>
        <v>0</v>
      </c>
      <c r="AK854" s="326"/>
      <c r="AL854" s="313">
        <f t="shared" si="313"/>
        <v>0</v>
      </c>
      <c r="AM854" s="345"/>
      <c r="AN854" s="313">
        <f t="shared" si="302"/>
        <v>0</v>
      </c>
      <c r="AO854" s="314">
        <f t="shared" si="314"/>
        <v>0</v>
      </c>
      <c r="AP854" s="315">
        <f>IF(OR(AND(B854="GRUP_A1",IF(IFERROR(MATCH(CONCATENATE("I",Tabel!$N$4),inst_performance,0),0)&gt;0,0,1)),B854="Grup_A5",B854="Grup_B1"),0,(AD854+AF854)*0.1)</f>
        <v>0</v>
      </c>
      <c r="AQ854" s="337"/>
      <c r="AR854" s="339"/>
      <c r="AS854" s="339"/>
      <c r="AT854" s="339"/>
      <c r="AU854" s="339"/>
      <c r="AV854" s="339"/>
      <c r="AW854" s="339"/>
      <c r="AX854" s="339"/>
      <c r="AY854" s="339"/>
      <c r="AZ854" s="339"/>
      <c r="BA854" s="339"/>
      <c r="BB854" s="339"/>
      <c r="BC854" s="339"/>
      <c r="BD854" s="339"/>
      <c r="BE854" s="339"/>
      <c r="BF854" s="339"/>
      <c r="BG854" s="315">
        <f t="shared" si="315"/>
        <v>0</v>
      </c>
      <c r="BH854" s="346">
        <f t="shared" si="316"/>
        <v>0</v>
      </c>
      <c r="BI854" s="315">
        <f t="shared" si="317"/>
        <v>0</v>
      </c>
      <c r="BJ854" s="341"/>
      <c r="BK854" s="315">
        <f t="shared" si="318"/>
        <v>0</v>
      </c>
      <c r="BL854" s="315">
        <f t="shared" si="319"/>
        <v>0</v>
      </c>
      <c r="BM854" s="340"/>
      <c r="BN854" s="342"/>
      <c r="BO854" s="343"/>
      <c r="BP854" s="340"/>
      <c r="BQ854" s="344"/>
      <c r="BR854" s="315">
        <f t="shared" si="320"/>
        <v>0</v>
      </c>
      <c r="BS854" s="344"/>
      <c r="BT854" s="344"/>
      <c r="BU854" s="344"/>
      <c r="BV854" s="344"/>
      <c r="BW854" s="315">
        <f t="shared" si="321"/>
        <v>0</v>
      </c>
      <c r="BX854" s="322"/>
      <c r="BY854" s="316"/>
    </row>
    <row r="855" spans="1:77" x14ac:dyDescent="0.25">
      <c r="A855" s="326"/>
      <c r="B855" s="307" t="str">
        <f t="shared" si="303"/>
        <v/>
      </c>
      <c r="C855" s="327"/>
      <c r="D855" s="307" t="str">
        <f t="shared" si="304"/>
        <v/>
      </c>
      <c r="E855" s="328"/>
      <c r="F855" s="329"/>
      <c r="G855" s="330" t="s">
        <v>86</v>
      </c>
      <c r="H855" s="308">
        <f t="shared" si="305"/>
        <v>0</v>
      </c>
      <c r="I855" s="323"/>
      <c r="J855" s="323"/>
      <c r="K855" s="309">
        <f t="shared" si="306"/>
        <v>0</v>
      </c>
      <c r="L855" s="328"/>
      <c r="M855" s="328"/>
      <c r="N855" s="328"/>
      <c r="O855" s="328"/>
      <c r="P855" s="331"/>
      <c r="Q855" s="331"/>
      <c r="R855" s="332"/>
      <c r="S855" s="333"/>
      <c r="T855" s="332"/>
      <c r="U855" s="333"/>
      <c r="V855" s="332"/>
      <c r="W855" s="333"/>
      <c r="X855" s="332"/>
      <c r="Y855" s="333"/>
      <c r="Z855" s="309">
        <f t="shared" si="307"/>
        <v>0</v>
      </c>
      <c r="AA855" s="310">
        <f t="shared" si="308"/>
        <v>0</v>
      </c>
      <c r="AB855" s="334"/>
      <c r="AC855" s="311">
        <f t="shared" si="301"/>
        <v>0</v>
      </c>
      <c r="AD855" s="312">
        <f t="shared" si="309"/>
        <v>0</v>
      </c>
      <c r="AE855" s="335"/>
      <c r="AF855" s="312">
        <f t="shared" si="310"/>
        <v>0</v>
      </c>
      <c r="AG855" s="326"/>
      <c r="AH855" s="313">
        <f t="shared" si="311"/>
        <v>0</v>
      </c>
      <c r="AI855" s="336"/>
      <c r="AJ855" s="313">
        <f t="shared" si="312"/>
        <v>0</v>
      </c>
      <c r="AK855" s="326"/>
      <c r="AL855" s="313">
        <f t="shared" si="313"/>
        <v>0</v>
      </c>
      <c r="AM855" s="345"/>
      <c r="AN855" s="313">
        <f t="shared" si="302"/>
        <v>0</v>
      </c>
      <c r="AO855" s="314">
        <f t="shared" si="314"/>
        <v>0</v>
      </c>
      <c r="AP855" s="315">
        <f>IF(OR(AND(B855="GRUP_A1",IF(IFERROR(MATCH(CONCATENATE("I",Tabel!$N$4),inst_performance,0),0)&gt;0,0,1)),B855="Grup_A5",B855="Grup_B1"),0,(AD855+AF855)*0.1)</f>
        <v>0</v>
      </c>
      <c r="AQ855" s="337"/>
      <c r="AR855" s="339"/>
      <c r="AS855" s="339"/>
      <c r="AT855" s="339"/>
      <c r="AU855" s="339"/>
      <c r="AV855" s="339"/>
      <c r="AW855" s="339"/>
      <c r="AX855" s="339"/>
      <c r="AY855" s="339"/>
      <c r="AZ855" s="339"/>
      <c r="BA855" s="339"/>
      <c r="BB855" s="339"/>
      <c r="BC855" s="339"/>
      <c r="BD855" s="339"/>
      <c r="BE855" s="339"/>
      <c r="BF855" s="339"/>
      <c r="BG855" s="315">
        <f t="shared" si="315"/>
        <v>0</v>
      </c>
      <c r="BH855" s="346">
        <f t="shared" si="316"/>
        <v>0</v>
      </c>
      <c r="BI855" s="315">
        <f t="shared" si="317"/>
        <v>0</v>
      </c>
      <c r="BJ855" s="341"/>
      <c r="BK855" s="315">
        <f t="shared" si="318"/>
        <v>0</v>
      </c>
      <c r="BL855" s="315">
        <f t="shared" si="319"/>
        <v>0</v>
      </c>
      <c r="BM855" s="340"/>
      <c r="BN855" s="342"/>
      <c r="BO855" s="343"/>
      <c r="BP855" s="340"/>
      <c r="BQ855" s="344"/>
      <c r="BR855" s="315">
        <f t="shared" si="320"/>
        <v>0</v>
      </c>
      <c r="BS855" s="344"/>
      <c r="BT855" s="344"/>
      <c r="BU855" s="344"/>
      <c r="BV855" s="344"/>
      <c r="BW855" s="315">
        <f t="shared" si="321"/>
        <v>0</v>
      </c>
      <c r="BX855" s="322"/>
      <c r="BY855" s="316"/>
    </row>
    <row r="856" spans="1:77" x14ac:dyDescent="0.25">
      <c r="A856" s="326"/>
      <c r="B856" s="307" t="str">
        <f t="shared" si="303"/>
        <v/>
      </c>
      <c r="C856" s="327"/>
      <c r="D856" s="307" t="str">
        <f t="shared" si="304"/>
        <v/>
      </c>
      <c r="E856" s="328"/>
      <c r="F856" s="329"/>
      <c r="G856" s="330" t="s">
        <v>86</v>
      </c>
      <c r="H856" s="308">
        <f t="shared" si="305"/>
        <v>0</v>
      </c>
      <c r="I856" s="323"/>
      <c r="J856" s="323"/>
      <c r="K856" s="309">
        <f t="shared" si="306"/>
        <v>0</v>
      </c>
      <c r="L856" s="328"/>
      <c r="M856" s="328"/>
      <c r="N856" s="328"/>
      <c r="O856" s="328"/>
      <c r="P856" s="331"/>
      <c r="Q856" s="331"/>
      <c r="R856" s="332"/>
      <c r="S856" s="333"/>
      <c r="T856" s="332"/>
      <c r="U856" s="333"/>
      <c r="V856" s="332"/>
      <c r="W856" s="333"/>
      <c r="X856" s="332"/>
      <c r="Y856" s="333"/>
      <c r="Z856" s="309">
        <f t="shared" si="307"/>
        <v>0</v>
      </c>
      <c r="AA856" s="310">
        <f t="shared" si="308"/>
        <v>0</v>
      </c>
      <c r="AB856" s="334"/>
      <c r="AC856" s="311">
        <f t="shared" si="301"/>
        <v>0</v>
      </c>
      <c r="AD856" s="312">
        <f t="shared" si="309"/>
        <v>0</v>
      </c>
      <c r="AE856" s="335"/>
      <c r="AF856" s="312">
        <f t="shared" si="310"/>
        <v>0</v>
      </c>
      <c r="AG856" s="326"/>
      <c r="AH856" s="313">
        <f t="shared" si="311"/>
        <v>0</v>
      </c>
      <c r="AI856" s="336"/>
      <c r="AJ856" s="313">
        <f t="shared" si="312"/>
        <v>0</v>
      </c>
      <c r="AK856" s="326"/>
      <c r="AL856" s="313">
        <f t="shared" si="313"/>
        <v>0</v>
      </c>
      <c r="AM856" s="345"/>
      <c r="AN856" s="313">
        <f t="shared" si="302"/>
        <v>0</v>
      </c>
      <c r="AO856" s="314">
        <f t="shared" si="314"/>
        <v>0</v>
      </c>
      <c r="AP856" s="315">
        <f>IF(OR(AND(B856="GRUP_A1",IF(IFERROR(MATCH(CONCATENATE("I",Tabel!$N$4),inst_performance,0),0)&gt;0,0,1)),B856="Grup_A5",B856="Grup_B1"),0,(AD856+AF856)*0.1)</f>
        <v>0</v>
      </c>
      <c r="AQ856" s="337"/>
      <c r="AR856" s="339"/>
      <c r="AS856" s="339"/>
      <c r="AT856" s="339"/>
      <c r="AU856" s="339"/>
      <c r="AV856" s="339"/>
      <c r="AW856" s="339"/>
      <c r="AX856" s="339"/>
      <c r="AY856" s="339"/>
      <c r="AZ856" s="339"/>
      <c r="BA856" s="339"/>
      <c r="BB856" s="339"/>
      <c r="BC856" s="339"/>
      <c r="BD856" s="339"/>
      <c r="BE856" s="339"/>
      <c r="BF856" s="339"/>
      <c r="BG856" s="315">
        <f t="shared" si="315"/>
        <v>0</v>
      </c>
      <c r="BH856" s="346">
        <f t="shared" si="316"/>
        <v>0</v>
      </c>
      <c r="BI856" s="315">
        <f t="shared" si="317"/>
        <v>0</v>
      </c>
      <c r="BJ856" s="341"/>
      <c r="BK856" s="315">
        <f t="shared" si="318"/>
        <v>0</v>
      </c>
      <c r="BL856" s="315">
        <f t="shared" si="319"/>
        <v>0</v>
      </c>
      <c r="BM856" s="340"/>
      <c r="BN856" s="342"/>
      <c r="BO856" s="343"/>
      <c r="BP856" s="340"/>
      <c r="BQ856" s="344"/>
      <c r="BR856" s="315">
        <f t="shared" si="320"/>
        <v>0</v>
      </c>
      <c r="BS856" s="344"/>
      <c r="BT856" s="344"/>
      <c r="BU856" s="344"/>
      <c r="BV856" s="344"/>
      <c r="BW856" s="315">
        <f t="shared" si="321"/>
        <v>0</v>
      </c>
      <c r="BX856" s="322"/>
      <c r="BY856" s="316"/>
    </row>
    <row r="857" spans="1:77" x14ac:dyDescent="0.25">
      <c r="A857" s="326"/>
      <c r="B857" s="307" t="str">
        <f t="shared" si="303"/>
        <v/>
      </c>
      <c r="C857" s="327"/>
      <c r="D857" s="307" t="str">
        <f t="shared" si="304"/>
        <v/>
      </c>
      <c r="E857" s="328"/>
      <c r="F857" s="329"/>
      <c r="G857" s="330" t="s">
        <v>86</v>
      </c>
      <c r="H857" s="308">
        <f t="shared" si="305"/>
        <v>0</v>
      </c>
      <c r="I857" s="323"/>
      <c r="J857" s="323"/>
      <c r="K857" s="309">
        <f t="shared" si="306"/>
        <v>0</v>
      </c>
      <c r="L857" s="328"/>
      <c r="M857" s="328"/>
      <c r="N857" s="328"/>
      <c r="O857" s="328"/>
      <c r="P857" s="331"/>
      <c r="Q857" s="331"/>
      <c r="R857" s="332"/>
      <c r="S857" s="333"/>
      <c r="T857" s="332"/>
      <c r="U857" s="333"/>
      <c r="V857" s="332"/>
      <c r="W857" s="333"/>
      <c r="X857" s="332"/>
      <c r="Y857" s="333"/>
      <c r="Z857" s="309">
        <f t="shared" si="307"/>
        <v>0</v>
      </c>
      <c r="AA857" s="310">
        <f t="shared" si="308"/>
        <v>0</v>
      </c>
      <c r="AB857" s="334"/>
      <c r="AC857" s="311">
        <f t="shared" si="301"/>
        <v>0</v>
      </c>
      <c r="AD857" s="312">
        <f t="shared" si="309"/>
        <v>0</v>
      </c>
      <c r="AE857" s="335"/>
      <c r="AF857" s="312">
        <f t="shared" si="310"/>
        <v>0</v>
      </c>
      <c r="AG857" s="326"/>
      <c r="AH857" s="313">
        <f t="shared" si="311"/>
        <v>0</v>
      </c>
      <c r="AI857" s="336"/>
      <c r="AJ857" s="313">
        <f t="shared" si="312"/>
        <v>0</v>
      </c>
      <c r="AK857" s="326"/>
      <c r="AL857" s="313">
        <f t="shared" si="313"/>
        <v>0</v>
      </c>
      <c r="AM857" s="345"/>
      <c r="AN857" s="313">
        <f t="shared" si="302"/>
        <v>0</v>
      </c>
      <c r="AO857" s="314">
        <f t="shared" si="314"/>
        <v>0</v>
      </c>
      <c r="AP857" s="315">
        <f>IF(OR(AND(B857="GRUP_A1",IF(IFERROR(MATCH(CONCATENATE("I",Tabel!$N$4),inst_performance,0),0)&gt;0,0,1)),B857="Grup_A5",B857="Grup_B1"),0,(AD857+AF857)*0.1)</f>
        <v>0</v>
      </c>
      <c r="AQ857" s="337"/>
      <c r="AR857" s="339"/>
      <c r="AS857" s="339"/>
      <c r="AT857" s="339"/>
      <c r="AU857" s="339"/>
      <c r="AV857" s="339"/>
      <c r="AW857" s="339"/>
      <c r="AX857" s="339"/>
      <c r="AY857" s="339"/>
      <c r="AZ857" s="339"/>
      <c r="BA857" s="339"/>
      <c r="BB857" s="339"/>
      <c r="BC857" s="339"/>
      <c r="BD857" s="339"/>
      <c r="BE857" s="339"/>
      <c r="BF857" s="339"/>
      <c r="BG857" s="315">
        <f t="shared" si="315"/>
        <v>0</v>
      </c>
      <c r="BH857" s="346">
        <f t="shared" si="316"/>
        <v>0</v>
      </c>
      <c r="BI857" s="315">
        <f t="shared" si="317"/>
        <v>0</v>
      </c>
      <c r="BJ857" s="341"/>
      <c r="BK857" s="315">
        <f t="shared" si="318"/>
        <v>0</v>
      </c>
      <c r="BL857" s="315">
        <f t="shared" si="319"/>
        <v>0</v>
      </c>
      <c r="BM857" s="340"/>
      <c r="BN857" s="342"/>
      <c r="BO857" s="343"/>
      <c r="BP857" s="340"/>
      <c r="BQ857" s="344"/>
      <c r="BR857" s="315">
        <f t="shared" si="320"/>
        <v>0</v>
      </c>
      <c r="BS857" s="344"/>
      <c r="BT857" s="344"/>
      <c r="BU857" s="344"/>
      <c r="BV857" s="344"/>
      <c r="BW857" s="315">
        <f t="shared" si="321"/>
        <v>0</v>
      </c>
      <c r="BX857" s="322"/>
      <c r="BY857" s="316"/>
    </row>
    <row r="858" spans="1:77" x14ac:dyDescent="0.25">
      <c r="A858" s="326"/>
      <c r="B858" s="307" t="str">
        <f t="shared" si="303"/>
        <v/>
      </c>
      <c r="C858" s="327"/>
      <c r="D858" s="307" t="str">
        <f t="shared" si="304"/>
        <v/>
      </c>
      <c r="E858" s="328"/>
      <c r="F858" s="329"/>
      <c r="G858" s="330" t="s">
        <v>86</v>
      </c>
      <c r="H858" s="308">
        <f t="shared" si="305"/>
        <v>0</v>
      </c>
      <c r="I858" s="323"/>
      <c r="J858" s="323"/>
      <c r="K858" s="309">
        <f t="shared" si="306"/>
        <v>0</v>
      </c>
      <c r="L858" s="328"/>
      <c r="M858" s="328"/>
      <c r="N858" s="328"/>
      <c r="O858" s="328"/>
      <c r="P858" s="331"/>
      <c r="Q858" s="331"/>
      <c r="R858" s="332"/>
      <c r="S858" s="333"/>
      <c r="T858" s="332"/>
      <c r="U858" s="333"/>
      <c r="V858" s="332"/>
      <c r="W858" s="333"/>
      <c r="X858" s="332"/>
      <c r="Y858" s="333"/>
      <c r="Z858" s="309">
        <f t="shared" si="307"/>
        <v>0</v>
      </c>
      <c r="AA858" s="310">
        <f t="shared" si="308"/>
        <v>0</v>
      </c>
      <c r="AB858" s="334"/>
      <c r="AC858" s="311">
        <f t="shared" si="301"/>
        <v>0</v>
      </c>
      <c r="AD858" s="312">
        <f t="shared" si="309"/>
        <v>0</v>
      </c>
      <c r="AE858" s="335"/>
      <c r="AF858" s="312">
        <f t="shared" si="310"/>
        <v>0</v>
      </c>
      <c r="AG858" s="326"/>
      <c r="AH858" s="313">
        <f t="shared" si="311"/>
        <v>0</v>
      </c>
      <c r="AI858" s="336"/>
      <c r="AJ858" s="313">
        <f t="shared" si="312"/>
        <v>0</v>
      </c>
      <c r="AK858" s="326"/>
      <c r="AL858" s="313">
        <f t="shared" si="313"/>
        <v>0</v>
      </c>
      <c r="AM858" s="345"/>
      <c r="AN858" s="313">
        <f t="shared" si="302"/>
        <v>0</v>
      </c>
      <c r="AO858" s="314">
        <f t="shared" si="314"/>
        <v>0</v>
      </c>
      <c r="AP858" s="315">
        <f>IF(OR(AND(B858="GRUP_A1",IF(IFERROR(MATCH(CONCATENATE("I",Tabel!$N$4),inst_performance,0),0)&gt;0,0,1)),B858="Grup_A5",B858="Grup_B1"),0,(AD858+AF858)*0.1)</f>
        <v>0</v>
      </c>
      <c r="AQ858" s="337"/>
      <c r="AR858" s="339"/>
      <c r="AS858" s="339"/>
      <c r="AT858" s="339"/>
      <c r="AU858" s="339"/>
      <c r="AV858" s="339"/>
      <c r="AW858" s="339"/>
      <c r="AX858" s="339"/>
      <c r="AY858" s="339"/>
      <c r="AZ858" s="339"/>
      <c r="BA858" s="339"/>
      <c r="BB858" s="339"/>
      <c r="BC858" s="339"/>
      <c r="BD858" s="339"/>
      <c r="BE858" s="339"/>
      <c r="BF858" s="339"/>
      <c r="BG858" s="315">
        <f t="shared" si="315"/>
        <v>0</v>
      </c>
      <c r="BH858" s="346">
        <f t="shared" si="316"/>
        <v>0</v>
      </c>
      <c r="BI858" s="315">
        <f t="shared" si="317"/>
        <v>0</v>
      </c>
      <c r="BJ858" s="341"/>
      <c r="BK858" s="315">
        <f t="shared" si="318"/>
        <v>0</v>
      </c>
      <c r="BL858" s="315">
        <f t="shared" si="319"/>
        <v>0</v>
      </c>
      <c r="BM858" s="340"/>
      <c r="BN858" s="342"/>
      <c r="BO858" s="343"/>
      <c r="BP858" s="340"/>
      <c r="BQ858" s="344"/>
      <c r="BR858" s="315">
        <f t="shared" si="320"/>
        <v>0</v>
      </c>
      <c r="BS858" s="344"/>
      <c r="BT858" s="344"/>
      <c r="BU858" s="344"/>
      <c r="BV858" s="344"/>
      <c r="BW858" s="315">
        <f t="shared" si="321"/>
        <v>0</v>
      </c>
      <c r="BX858" s="322"/>
      <c r="BY858" s="316"/>
    </row>
    <row r="859" spans="1:77" x14ac:dyDescent="0.25">
      <c r="A859" s="326"/>
      <c r="B859" s="307" t="str">
        <f t="shared" si="303"/>
        <v/>
      </c>
      <c r="C859" s="327"/>
      <c r="D859" s="307" t="str">
        <f t="shared" si="304"/>
        <v/>
      </c>
      <c r="E859" s="328"/>
      <c r="F859" s="329"/>
      <c r="G859" s="330" t="s">
        <v>86</v>
      </c>
      <c r="H859" s="308">
        <f t="shared" si="305"/>
        <v>0</v>
      </c>
      <c r="I859" s="323"/>
      <c r="J859" s="323"/>
      <c r="K859" s="309">
        <f t="shared" si="306"/>
        <v>0</v>
      </c>
      <c r="L859" s="328"/>
      <c r="M859" s="328"/>
      <c r="N859" s="328"/>
      <c r="O859" s="328"/>
      <c r="P859" s="331"/>
      <c r="Q859" s="331"/>
      <c r="R859" s="332"/>
      <c r="S859" s="333"/>
      <c r="T859" s="332"/>
      <c r="U859" s="333"/>
      <c r="V859" s="332"/>
      <c r="W859" s="333"/>
      <c r="X859" s="332"/>
      <c r="Y859" s="333"/>
      <c r="Z859" s="309">
        <f t="shared" si="307"/>
        <v>0</v>
      </c>
      <c r="AA859" s="310">
        <f t="shared" si="308"/>
        <v>0</v>
      </c>
      <c r="AB859" s="334"/>
      <c r="AC859" s="311">
        <f t="shared" si="301"/>
        <v>0</v>
      </c>
      <c r="AD859" s="312">
        <f t="shared" si="309"/>
        <v>0</v>
      </c>
      <c r="AE859" s="335"/>
      <c r="AF859" s="312">
        <f t="shared" si="310"/>
        <v>0</v>
      </c>
      <c r="AG859" s="326"/>
      <c r="AH859" s="313">
        <f t="shared" si="311"/>
        <v>0</v>
      </c>
      <c r="AI859" s="336"/>
      <c r="AJ859" s="313">
        <f t="shared" si="312"/>
        <v>0</v>
      </c>
      <c r="AK859" s="326"/>
      <c r="AL859" s="313">
        <f t="shared" si="313"/>
        <v>0</v>
      </c>
      <c r="AM859" s="345"/>
      <c r="AN859" s="313">
        <f t="shared" si="302"/>
        <v>0</v>
      </c>
      <c r="AO859" s="314">
        <f t="shared" si="314"/>
        <v>0</v>
      </c>
      <c r="AP859" s="315">
        <f>IF(OR(AND(B859="GRUP_A1",IF(IFERROR(MATCH(CONCATENATE("I",Tabel!$N$4),inst_performance,0),0)&gt;0,0,1)),B859="Grup_A5",B859="Grup_B1"),0,(AD859+AF859)*0.1)</f>
        <v>0</v>
      </c>
      <c r="AQ859" s="337"/>
      <c r="AR859" s="339"/>
      <c r="AS859" s="339"/>
      <c r="AT859" s="339"/>
      <c r="AU859" s="339"/>
      <c r="AV859" s="339"/>
      <c r="AW859" s="339"/>
      <c r="AX859" s="339"/>
      <c r="AY859" s="339"/>
      <c r="AZ859" s="339"/>
      <c r="BA859" s="339"/>
      <c r="BB859" s="339"/>
      <c r="BC859" s="339"/>
      <c r="BD859" s="339"/>
      <c r="BE859" s="339"/>
      <c r="BF859" s="339"/>
      <c r="BG859" s="315">
        <f t="shared" si="315"/>
        <v>0</v>
      </c>
      <c r="BH859" s="346">
        <f t="shared" si="316"/>
        <v>0</v>
      </c>
      <c r="BI859" s="315">
        <f t="shared" si="317"/>
        <v>0</v>
      </c>
      <c r="BJ859" s="341"/>
      <c r="BK859" s="315">
        <f t="shared" si="318"/>
        <v>0</v>
      </c>
      <c r="BL859" s="315">
        <f t="shared" si="319"/>
        <v>0</v>
      </c>
      <c r="BM859" s="340"/>
      <c r="BN859" s="342"/>
      <c r="BO859" s="343"/>
      <c r="BP859" s="340"/>
      <c r="BQ859" s="344"/>
      <c r="BR859" s="315">
        <f t="shared" si="320"/>
        <v>0</v>
      </c>
      <c r="BS859" s="344"/>
      <c r="BT859" s="344"/>
      <c r="BU859" s="344"/>
      <c r="BV859" s="344"/>
      <c r="BW859" s="315">
        <f t="shared" si="321"/>
        <v>0</v>
      </c>
      <c r="BX859" s="322"/>
      <c r="BY859" s="316"/>
    </row>
    <row r="860" spans="1:77" x14ac:dyDescent="0.25">
      <c r="A860" s="326"/>
      <c r="B860" s="307" t="str">
        <f t="shared" si="303"/>
        <v/>
      </c>
      <c r="C860" s="327"/>
      <c r="D860" s="307" t="str">
        <f t="shared" si="304"/>
        <v/>
      </c>
      <c r="E860" s="328"/>
      <c r="F860" s="329"/>
      <c r="G860" s="330" t="s">
        <v>86</v>
      </c>
      <c r="H860" s="308">
        <f t="shared" si="305"/>
        <v>0</v>
      </c>
      <c r="I860" s="323"/>
      <c r="J860" s="323"/>
      <c r="K860" s="309">
        <f t="shared" si="306"/>
        <v>0</v>
      </c>
      <c r="L860" s="328"/>
      <c r="M860" s="328"/>
      <c r="N860" s="328"/>
      <c r="O860" s="328"/>
      <c r="P860" s="331"/>
      <c r="Q860" s="331"/>
      <c r="R860" s="332"/>
      <c r="S860" s="333"/>
      <c r="T860" s="332"/>
      <c r="U860" s="333"/>
      <c r="V860" s="332"/>
      <c r="W860" s="333"/>
      <c r="X860" s="332"/>
      <c r="Y860" s="333"/>
      <c r="Z860" s="309">
        <f t="shared" si="307"/>
        <v>0</v>
      </c>
      <c r="AA860" s="310">
        <f t="shared" si="308"/>
        <v>0</v>
      </c>
      <c r="AB860" s="334"/>
      <c r="AC860" s="311">
        <f t="shared" si="301"/>
        <v>0</v>
      </c>
      <c r="AD860" s="312">
        <f t="shared" si="309"/>
        <v>0</v>
      </c>
      <c r="AE860" s="335"/>
      <c r="AF860" s="312">
        <f t="shared" si="310"/>
        <v>0</v>
      </c>
      <c r="AG860" s="326"/>
      <c r="AH860" s="313">
        <f t="shared" si="311"/>
        <v>0</v>
      </c>
      <c r="AI860" s="336"/>
      <c r="AJ860" s="313">
        <f t="shared" si="312"/>
        <v>0</v>
      </c>
      <c r="AK860" s="326"/>
      <c r="AL860" s="313">
        <f t="shared" si="313"/>
        <v>0</v>
      </c>
      <c r="AM860" s="345"/>
      <c r="AN860" s="313">
        <f t="shared" si="302"/>
        <v>0</v>
      </c>
      <c r="AO860" s="314">
        <f t="shared" si="314"/>
        <v>0</v>
      </c>
      <c r="AP860" s="315">
        <f>IF(OR(AND(B860="GRUP_A1",IF(IFERROR(MATCH(CONCATENATE("I",Tabel!$N$4),inst_performance,0),0)&gt;0,0,1)),B860="Grup_A5",B860="Grup_B1"),0,(AD860+AF860)*0.1)</f>
        <v>0</v>
      </c>
      <c r="AQ860" s="337"/>
      <c r="AR860" s="339"/>
      <c r="AS860" s="339"/>
      <c r="AT860" s="339"/>
      <c r="AU860" s="339"/>
      <c r="AV860" s="339"/>
      <c r="AW860" s="339"/>
      <c r="AX860" s="339"/>
      <c r="AY860" s="339"/>
      <c r="AZ860" s="339"/>
      <c r="BA860" s="339"/>
      <c r="BB860" s="339"/>
      <c r="BC860" s="339"/>
      <c r="BD860" s="339"/>
      <c r="BE860" s="339"/>
      <c r="BF860" s="339"/>
      <c r="BG860" s="315">
        <f t="shared" si="315"/>
        <v>0</v>
      </c>
      <c r="BH860" s="346">
        <f t="shared" si="316"/>
        <v>0</v>
      </c>
      <c r="BI860" s="315">
        <f t="shared" si="317"/>
        <v>0</v>
      </c>
      <c r="BJ860" s="341"/>
      <c r="BK860" s="315">
        <f t="shared" si="318"/>
        <v>0</v>
      </c>
      <c r="BL860" s="315">
        <f t="shared" si="319"/>
        <v>0</v>
      </c>
      <c r="BM860" s="340"/>
      <c r="BN860" s="342"/>
      <c r="BO860" s="343"/>
      <c r="BP860" s="340"/>
      <c r="BQ860" s="344"/>
      <c r="BR860" s="315">
        <f t="shared" si="320"/>
        <v>0</v>
      </c>
      <c r="BS860" s="344"/>
      <c r="BT860" s="344"/>
      <c r="BU860" s="344"/>
      <c r="BV860" s="344"/>
      <c r="BW860" s="315">
        <f t="shared" si="321"/>
        <v>0</v>
      </c>
      <c r="BX860" s="322"/>
      <c r="BY860" s="316"/>
    </row>
    <row r="861" spans="1:77" x14ac:dyDescent="0.25">
      <c r="A861" s="326"/>
      <c r="B861" s="307" t="str">
        <f t="shared" si="303"/>
        <v/>
      </c>
      <c r="C861" s="327"/>
      <c r="D861" s="307" t="str">
        <f t="shared" si="304"/>
        <v/>
      </c>
      <c r="E861" s="328"/>
      <c r="F861" s="329"/>
      <c r="G861" s="330" t="s">
        <v>86</v>
      </c>
      <c r="H861" s="308">
        <f t="shared" si="305"/>
        <v>0</v>
      </c>
      <c r="I861" s="323"/>
      <c r="J861" s="323"/>
      <c r="K861" s="309">
        <f t="shared" si="306"/>
        <v>0</v>
      </c>
      <c r="L861" s="328"/>
      <c r="M861" s="328"/>
      <c r="N861" s="328"/>
      <c r="O861" s="328"/>
      <c r="P861" s="331"/>
      <c r="Q861" s="331"/>
      <c r="R861" s="332"/>
      <c r="S861" s="333"/>
      <c r="T861" s="332"/>
      <c r="U861" s="333"/>
      <c r="V861" s="332"/>
      <c r="W861" s="333"/>
      <c r="X861" s="332"/>
      <c r="Y861" s="333"/>
      <c r="Z861" s="309">
        <f t="shared" si="307"/>
        <v>0</v>
      </c>
      <c r="AA861" s="310">
        <f t="shared" si="308"/>
        <v>0</v>
      </c>
      <c r="AB861" s="334"/>
      <c r="AC861" s="311">
        <f t="shared" si="301"/>
        <v>0</v>
      </c>
      <c r="AD861" s="312">
        <f t="shared" si="309"/>
        <v>0</v>
      </c>
      <c r="AE861" s="335"/>
      <c r="AF861" s="312">
        <f t="shared" si="310"/>
        <v>0</v>
      </c>
      <c r="AG861" s="326"/>
      <c r="AH861" s="313">
        <f t="shared" si="311"/>
        <v>0</v>
      </c>
      <c r="AI861" s="336"/>
      <c r="AJ861" s="313">
        <f t="shared" si="312"/>
        <v>0</v>
      </c>
      <c r="AK861" s="326"/>
      <c r="AL861" s="313">
        <f t="shared" si="313"/>
        <v>0</v>
      </c>
      <c r="AM861" s="345"/>
      <c r="AN861" s="313">
        <f t="shared" si="302"/>
        <v>0</v>
      </c>
      <c r="AO861" s="314">
        <f t="shared" si="314"/>
        <v>0</v>
      </c>
      <c r="AP861" s="315">
        <f>IF(OR(AND(B861="GRUP_A1",IF(IFERROR(MATCH(CONCATENATE("I",Tabel!$N$4),inst_performance,0),0)&gt;0,0,1)),B861="Grup_A5",B861="Grup_B1"),0,(AD861+AF861)*0.1)</f>
        <v>0</v>
      </c>
      <c r="AQ861" s="337"/>
      <c r="AR861" s="339"/>
      <c r="AS861" s="339"/>
      <c r="AT861" s="339"/>
      <c r="AU861" s="339"/>
      <c r="AV861" s="339"/>
      <c r="AW861" s="339"/>
      <c r="AX861" s="339"/>
      <c r="AY861" s="339"/>
      <c r="AZ861" s="339"/>
      <c r="BA861" s="339"/>
      <c r="BB861" s="339"/>
      <c r="BC861" s="339"/>
      <c r="BD861" s="339"/>
      <c r="BE861" s="339"/>
      <c r="BF861" s="339"/>
      <c r="BG861" s="315">
        <f t="shared" si="315"/>
        <v>0</v>
      </c>
      <c r="BH861" s="346">
        <f t="shared" si="316"/>
        <v>0</v>
      </c>
      <c r="BI861" s="315">
        <f t="shared" si="317"/>
        <v>0</v>
      </c>
      <c r="BJ861" s="341"/>
      <c r="BK861" s="315">
        <f t="shared" si="318"/>
        <v>0</v>
      </c>
      <c r="BL861" s="315">
        <f t="shared" si="319"/>
        <v>0</v>
      </c>
      <c r="BM861" s="340"/>
      <c r="BN861" s="342"/>
      <c r="BO861" s="343"/>
      <c r="BP861" s="340"/>
      <c r="BQ861" s="344"/>
      <c r="BR861" s="315">
        <f t="shared" si="320"/>
        <v>0</v>
      </c>
      <c r="BS861" s="344"/>
      <c r="BT861" s="344"/>
      <c r="BU861" s="344"/>
      <c r="BV861" s="344"/>
      <c r="BW861" s="315">
        <f t="shared" si="321"/>
        <v>0</v>
      </c>
      <c r="BX861" s="322"/>
      <c r="BY861" s="316"/>
    </row>
    <row r="862" spans="1:77" x14ac:dyDescent="0.25">
      <c r="A862" s="326"/>
      <c r="B862" s="307" t="str">
        <f t="shared" si="303"/>
        <v/>
      </c>
      <c r="C862" s="327"/>
      <c r="D862" s="307" t="str">
        <f t="shared" si="304"/>
        <v/>
      </c>
      <c r="E862" s="328"/>
      <c r="F862" s="329"/>
      <c r="G862" s="330" t="s">
        <v>86</v>
      </c>
      <c r="H862" s="308">
        <f t="shared" si="305"/>
        <v>0</v>
      </c>
      <c r="I862" s="323"/>
      <c r="J862" s="323"/>
      <c r="K862" s="309">
        <f t="shared" si="306"/>
        <v>0</v>
      </c>
      <c r="L862" s="328"/>
      <c r="M862" s="328"/>
      <c r="N862" s="328"/>
      <c r="O862" s="328"/>
      <c r="P862" s="331"/>
      <c r="Q862" s="331"/>
      <c r="R862" s="332"/>
      <c r="S862" s="333"/>
      <c r="T862" s="332"/>
      <c r="U862" s="333"/>
      <c r="V862" s="332"/>
      <c r="W862" s="333"/>
      <c r="X862" s="332"/>
      <c r="Y862" s="333"/>
      <c r="Z862" s="309">
        <f t="shared" si="307"/>
        <v>0</v>
      </c>
      <c r="AA862" s="310">
        <f t="shared" si="308"/>
        <v>0</v>
      </c>
      <c r="AB862" s="334"/>
      <c r="AC862" s="311">
        <f t="shared" si="301"/>
        <v>0</v>
      </c>
      <c r="AD862" s="312">
        <f t="shared" si="309"/>
        <v>0</v>
      </c>
      <c r="AE862" s="335"/>
      <c r="AF862" s="312">
        <f t="shared" si="310"/>
        <v>0</v>
      </c>
      <c r="AG862" s="326"/>
      <c r="AH862" s="313">
        <f t="shared" si="311"/>
        <v>0</v>
      </c>
      <c r="AI862" s="336"/>
      <c r="AJ862" s="313">
        <f t="shared" si="312"/>
        <v>0</v>
      </c>
      <c r="AK862" s="326"/>
      <c r="AL862" s="313">
        <f t="shared" si="313"/>
        <v>0</v>
      </c>
      <c r="AM862" s="345"/>
      <c r="AN862" s="313">
        <f t="shared" si="302"/>
        <v>0</v>
      </c>
      <c r="AO862" s="314">
        <f t="shared" si="314"/>
        <v>0</v>
      </c>
      <c r="AP862" s="315">
        <f>IF(OR(AND(B862="GRUP_A1",IF(IFERROR(MATCH(CONCATENATE("I",Tabel!$N$4),inst_performance,0),0)&gt;0,0,1)),B862="Grup_A5",B862="Grup_B1"),0,(AD862+AF862)*0.1)</f>
        <v>0</v>
      </c>
      <c r="AQ862" s="337"/>
      <c r="AR862" s="339"/>
      <c r="AS862" s="339"/>
      <c r="AT862" s="339"/>
      <c r="AU862" s="339"/>
      <c r="AV862" s="339"/>
      <c r="AW862" s="339"/>
      <c r="AX862" s="339"/>
      <c r="AY862" s="339"/>
      <c r="AZ862" s="339"/>
      <c r="BA862" s="339"/>
      <c r="BB862" s="339"/>
      <c r="BC862" s="339"/>
      <c r="BD862" s="339"/>
      <c r="BE862" s="339"/>
      <c r="BF862" s="339"/>
      <c r="BG862" s="315">
        <f t="shared" si="315"/>
        <v>0</v>
      </c>
      <c r="BH862" s="346">
        <f t="shared" si="316"/>
        <v>0</v>
      </c>
      <c r="BI862" s="315">
        <f t="shared" si="317"/>
        <v>0</v>
      </c>
      <c r="BJ862" s="341"/>
      <c r="BK862" s="315">
        <f t="shared" si="318"/>
        <v>0</v>
      </c>
      <c r="BL862" s="315">
        <f t="shared" si="319"/>
        <v>0</v>
      </c>
      <c r="BM862" s="340"/>
      <c r="BN862" s="342"/>
      <c r="BO862" s="343"/>
      <c r="BP862" s="340"/>
      <c r="BQ862" s="344"/>
      <c r="BR862" s="315">
        <f t="shared" si="320"/>
        <v>0</v>
      </c>
      <c r="BS862" s="344"/>
      <c r="BT862" s="344"/>
      <c r="BU862" s="344"/>
      <c r="BV862" s="344"/>
      <c r="BW862" s="315">
        <f t="shared" si="321"/>
        <v>0</v>
      </c>
      <c r="BX862" s="322"/>
      <c r="BY862" s="316"/>
    </row>
    <row r="863" spans="1:77" x14ac:dyDescent="0.25">
      <c r="A863" s="326"/>
      <c r="B863" s="307" t="str">
        <f t="shared" si="303"/>
        <v/>
      </c>
      <c r="C863" s="327"/>
      <c r="D863" s="307" t="str">
        <f t="shared" si="304"/>
        <v/>
      </c>
      <c r="E863" s="328"/>
      <c r="F863" s="329"/>
      <c r="G863" s="330" t="s">
        <v>86</v>
      </c>
      <c r="H863" s="308">
        <f t="shared" si="305"/>
        <v>0</v>
      </c>
      <c r="I863" s="323"/>
      <c r="J863" s="323"/>
      <c r="K863" s="309">
        <f t="shared" si="306"/>
        <v>0</v>
      </c>
      <c r="L863" s="328"/>
      <c r="M863" s="328"/>
      <c r="N863" s="328"/>
      <c r="O863" s="328"/>
      <c r="P863" s="331"/>
      <c r="Q863" s="331"/>
      <c r="R863" s="332"/>
      <c r="S863" s="333"/>
      <c r="T863" s="332"/>
      <c r="U863" s="333"/>
      <c r="V863" s="332"/>
      <c r="W863" s="333"/>
      <c r="X863" s="332"/>
      <c r="Y863" s="333"/>
      <c r="Z863" s="309">
        <f t="shared" si="307"/>
        <v>0</v>
      </c>
      <c r="AA863" s="310">
        <f t="shared" si="308"/>
        <v>0</v>
      </c>
      <c r="AB863" s="334"/>
      <c r="AC863" s="311">
        <f t="shared" si="301"/>
        <v>0</v>
      </c>
      <c r="AD863" s="312">
        <f t="shared" si="309"/>
        <v>0</v>
      </c>
      <c r="AE863" s="335"/>
      <c r="AF863" s="312">
        <f t="shared" si="310"/>
        <v>0</v>
      </c>
      <c r="AG863" s="326"/>
      <c r="AH863" s="313">
        <f t="shared" si="311"/>
        <v>0</v>
      </c>
      <c r="AI863" s="336"/>
      <c r="AJ863" s="313">
        <f t="shared" si="312"/>
        <v>0</v>
      </c>
      <c r="AK863" s="326"/>
      <c r="AL863" s="313">
        <f t="shared" si="313"/>
        <v>0</v>
      </c>
      <c r="AM863" s="345"/>
      <c r="AN863" s="313">
        <f t="shared" si="302"/>
        <v>0</v>
      </c>
      <c r="AO863" s="314">
        <f t="shared" si="314"/>
        <v>0</v>
      </c>
      <c r="AP863" s="315">
        <f>IF(OR(AND(B863="GRUP_A1",IF(IFERROR(MATCH(CONCATENATE("I",Tabel!$N$4),inst_performance,0),0)&gt;0,0,1)),B863="Grup_A5",B863="Grup_B1"),0,(AD863+AF863)*0.1)</f>
        <v>0</v>
      </c>
      <c r="AQ863" s="337"/>
      <c r="AR863" s="339"/>
      <c r="AS863" s="339"/>
      <c r="AT863" s="339"/>
      <c r="AU863" s="339"/>
      <c r="AV863" s="339"/>
      <c r="AW863" s="339"/>
      <c r="AX863" s="339"/>
      <c r="AY863" s="339"/>
      <c r="AZ863" s="339"/>
      <c r="BA863" s="339"/>
      <c r="BB863" s="339"/>
      <c r="BC863" s="339"/>
      <c r="BD863" s="339"/>
      <c r="BE863" s="339"/>
      <c r="BF863" s="339"/>
      <c r="BG863" s="315">
        <f t="shared" si="315"/>
        <v>0</v>
      </c>
      <c r="BH863" s="346">
        <f t="shared" si="316"/>
        <v>0</v>
      </c>
      <c r="BI863" s="315">
        <f t="shared" si="317"/>
        <v>0</v>
      </c>
      <c r="BJ863" s="341"/>
      <c r="BK863" s="315">
        <f t="shared" si="318"/>
        <v>0</v>
      </c>
      <c r="BL863" s="315">
        <f t="shared" si="319"/>
        <v>0</v>
      </c>
      <c r="BM863" s="340"/>
      <c r="BN863" s="342"/>
      <c r="BO863" s="343"/>
      <c r="BP863" s="340"/>
      <c r="BQ863" s="344"/>
      <c r="BR863" s="315">
        <f t="shared" si="320"/>
        <v>0</v>
      </c>
      <c r="BS863" s="344"/>
      <c r="BT863" s="344"/>
      <c r="BU863" s="344"/>
      <c r="BV863" s="344"/>
      <c r="BW863" s="315">
        <f t="shared" si="321"/>
        <v>0</v>
      </c>
      <c r="BX863" s="322"/>
      <c r="BY863" s="316"/>
    </row>
    <row r="864" spans="1:77" x14ac:dyDescent="0.25">
      <c r="A864" s="326"/>
      <c r="B864" s="307" t="str">
        <f t="shared" si="303"/>
        <v/>
      </c>
      <c r="C864" s="327"/>
      <c r="D864" s="307" t="str">
        <f t="shared" si="304"/>
        <v/>
      </c>
      <c r="E864" s="328"/>
      <c r="F864" s="329"/>
      <c r="G864" s="330" t="s">
        <v>86</v>
      </c>
      <c r="H864" s="308">
        <f t="shared" si="305"/>
        <v>0</v>
      </c>
      <c r="I864" s="323"/>
      <c r="J864" s="323"/>
      <c r="K864" s="309">
        <f t="shared" si="306"/>
        <v>0</v>
      </c>
      <c r="L864" s="328"/>
      <c r="M864" s="328"/>
      <c r="N864" s="328"/>
      <c r="O864" s="328"/>
      <c r="P864" s="331"/>
      <c r="Q864" s="331"/>
      <c r="R864" s="332"/>
      <c r="S864" s="333"/>
      <c r="T864" s="332"/>
      <c r="U864" s="333"/>
      <c r="V864" s="332"/>
      <c r="W864" s="333"/>
      <c r="X864" s="332"/>
      <c r="Y864" s="333"/>
      <c r="Z864" s="309">
        <f t="shared" si="307"/>
        <v>0</v>
      </c>
      <c r="AA864" s="310">
        <f t="shared" si="308"/>
        <v>0</v>
      </c>
      <c r="AB864" s="334"/>
      <c r="AC864" s="311">
        <f t="shared" si="301"/>
        <v>0</v>
      </c>
      <c r="AD864" s="312">
        <f t="shared" si="309"/>
        <v>0</v>
      </c>
      <c r="AE864" s="335"/>
      <c r="AF864" s="312">
        <f t="shared" si="310"/>
        <v>0</v>
      </c>
      <c r="AG864" s="326"/>
      <c r="AH864" s="313">
        <f t="shared" si="311"/>
        <v>0</v>
      </c>
      <c r="AI864" s="336"/>
      <c r="AJ864" s="313">
        <f t="shared" si="312"/>
        <v>0</v>
      </c>
      <c r="AK864" s="326"/>
      <c r="AL864" s="313">
        <f t="shared" si="313"/>
        <v>0</v>
      </c>
      <c r="AM864" s="345"/>
      <c r="AN864" s="313">
        <f t="shared" si="302"/>
        <v>0</v>
      </c>
      <c r="AO864" s="314">
        <f t="shared" si="314"/>
        <v>0</v>
      </c>
      <c r="AP864" s="315">
        <f>IF(OR(AND(B864="GRUP_A1",IF(IFERROR(MATCH(CONCATENATE("I",Tabel!$N$4),inst_performance,0),0)&gt;0,0,1)),B864="Grup_A5",B864="Grup_B1"),0,(AD864+AF864)*0.1)</f>
        <v>0</v>
      </c>
      <c r="AQ864" s="337"/>
      <c r="AR864" s="339"/>
      <c r="AS864" s="339"/>
      <c r="AT864" s="339"/>
      <c r="AU864" s="339"/>
      <c r="AV864" s="339"/>
      <c r="AW864" s="339"/>
      <c r="AX864" s="339"/>
      <c r="AY864" s="339"/>
      <c r="AZ864" s="339"/>
      <c r="BA864" s="339"/>
      <c r="BB864" s="339"/>
      <c r="BC864" s="339"/>
      <c r="BD864" s="339"/>
      <c r="BE864" s="339"/>
      <c r="BF864" s="339"/>
      <c r="BG864" s="315">
        <f t="shared" si="315"/>
        <v>0</v>
      </c>
      <c r="BH864" s="346">
        <f t="shared" si="316"/>
        <v>0</v>
      </c>
      <c r="BI864" s="315">
        <f t="shared" si="317"/>
        <v>0</v>
      </c>
      <c r="BJ864" s="341"/>
      <c r="BK864" s="315">
        <f t="shared" si="318"/>
        <v>0</v>
      </c>
      <c r="BL864" s="315">
        <f t="shared" si="319"/>
        <v>0</v>
      </c>
      <c r="BM864" s="340"/>
      <c r="BN864" s="342"/>
      <c r="BO864" s="343"/>
      <c r="BP864" s="340"/>
      <c r="BQ864" s="344"/>
      <c r="BR864" s="315">
        <f t="shared" si="320"/>
        <v>0</v>
      </c>
      <c r="BS864" s="344"/>
      <c r="BT864" s="344"/>
      <c r="BU864" s="344"/>
      <c r="BV864" s="344"/>
      <c r="BW864" s="315">
        <f t="shared" si="321"/>
        <v>0</v>
      </c>
      <c r="BX864" s="322"/>
      <c r="BY864" s="316"/>
    </row>
    <row r="865" spans="1:77" x14ac:dyDescent="0.25">
      <c r="A865" s="326"/>
      <c r="B865" s="307" t="str">
        <f t="shared" si="303"/>
        <v/>
      </c>
      <c r="C865" s="327"/>
      <c r="D865" s="307" t="str">
        <f t="shared" si="304"/>
        <v/>
      </c>
      <c r="E865" s="328"/>
      <c r="F865" s="329"/>
      <c r="G865" s="330" t="s">
        <v>86</v>
      </c>
      <c r="H865" s="308">
        <f t="shared" si="305"/>
        <v>0</v>
      </c>
      <c r="I865" s="323"/>
      <c r="J865" s="323"/>
      <c r="K865" s="309">
        <f t="shared" si="306"/>
        <v>0</v>
      </c>
      <c r="L865" s="328"/>
      <c r="M865" s="328"/>
      <c r="N865" s="328"/>
      <c r="O865" s="328"/>
      <c r="P865" s="331"/>
      <c r="Q865" s="331"/>
      <c r="R865" s="332"/>
      <c r="S865" s="333"/>
      <c r="T865" s="332"/>
      <c r="U865" s="333"/>
      <c r="V865" s="332"/>
      <c r="W865" s="333"/>
      <c r="X865" s="332"/>
      <c r="Y865" s="333"/>
      <c r="Z865" s="309">
        <f t="shared" si="307"/>
        <v>0</v>
      </c>
      <c r="AA865" s="310">
        <f t="shared" si="308"/>
        <v>0</v>
      </c>
      <c r="AB865" s="334"/>
      <c r="AC865" s="311">
        <f t="shared" si="301"/>
        <v>0</v>
      </c>
      <c r="AD865" s="312">
        <f t="shared" si="309"/>
        <v>0</v>
      </c>
      <c r="AE865" s="335"/>
      <c r="AF865" s="312">
        <f t="shared" si="310"/>
        <v>0</v>
      </c>
      <c r="AG865" s="326"/>
      <c r="AH865" s="313">
        <f t="shared" si="311"/>
        <v>0</v>
      </c>
      <c r="AI865" s="336"/>
      <c r="AJ865" s="313">
        <f t="shared" si="312"/>
        <v>0</v>
      </c>
      <c r="AK865" s="326"/>
      <c r="AL865" s="313">
        <f t="shared" si="313"/>
        <v>0</v>
      </c>
      <c r="AM865" s="345"/>
      <c r="AN865" s="313">
        <f t="shared" si="302"/>
        <v>0</v>
      </c>
      <c r="AO865" s="314">
        <f t="shared" si="314"/>
        <v>0</v>
      </c>
      <c r="AP865" s="315">
        <f>IF(OR(AND(B865="GRUP_A1",IF(IFERROR(MATCH(CONCATENATE("I",Tabel!$N$4),inst_performance,0),0)&gt;0,0,1)),B865="Grup_A5",B865="Grup_B1"),0,(AD865+AF865)*0.1)</f>
        <v>0</v>
      </c>
      <c r="AQ865" s="337"/>
      <c r="AR865" s="339"/>
      <c r="AS865" s="339"/>
      <c r="AT865" s="339"/>
      <c r="AU865" s="339"/>
      <c r="AV865" s="339"/>
      <c r="AW865" s="339"/>
      <c r="AX865" s="339"/>
      <c r="AY865" s="339"/>
      <c r="AZ865" s="339"/>
      <c r="BA865" s="339"/>
      <c r="BB865" s="339"/>
      <c r="BC865" s="339"/>
      <c r="BD865" s="339"/>
      <c r="BE865" s="339"/>
      <c r="BF865" s="339"/>
      <c r="BG865" s="315">
        <f t="shared" si="315"/>
        <v>0</v>
      </c>
      <c r="BH865" s="346">
        <f t="shared" si="316"/>
        <v>0</v>
      </c>
      <c r="BI865" s="315">
        <f t="shared" si="317"/>
        <v>0</v>
      </c>
      <c r="BJ865" s="341"/>
      <c r="BK865" s="315">
        <f t="shared" si="318"/>
        <v>0</v>
      </c>
      <c r="BL865" s="315">
        <f t="shared" si="319"/>
        <v>0</v>
      </c>
      <c r="BM865" s="340"/>
      <c r="BN865" s="342"/>
      <c r="BO865" s="343"/>
      <c r="BP865" s="340"/>
      <c r="BQ865" s="344"/>
      <c r="BR865" s="315">
        <f t="shared" si="320"/>
        <v>0</v>
      </c>
      <c r="BS865" s="344"/>
      <c r="BT865" s="344"/>
      <c r="BU865" s="344"/>
      <c r="BV865" s="344"/>
      <c r="BW865" s="315">
        <f t="shared" si="321"/>
        <v>0</v>
      </c>
      <c r="BX865" s="322"/>
      <c r="BY865" s="316"/>
    </row>
    <row r="866" spans="1:77" x14ac:dyDescent="0.25">
      <c r="A866" s="326"/>
      <c r="B866" s="307" t="str">
        <f t="shared" si="303"/>
        <v/>
      </c>
      <c r="C866" s="327"/>
      <c r="D866" s="307" t="str">
        <f t="shared" si="304"/>
        <v/>
      </c>
      <c r="E866" s="328"/>
      <c r="F866" s="329"/>
      <c r="G866" s="330" t="s">
        <v>86</v>
      </c>
      <c r="H866" s="308">
        <f t="shared" si="305"/>
        <v>0</v>
      </c>
      <c r="I866" s="323"/>
      <c r="J866" s="323"/>
      <c r="K866" s="309">
        <f t="shared" si="306"/>
        <v>0</v>
      </c>
      <c r="L866" s="328"/>
      <c r="M866" s="328"/>
      <c r="N866" s="328"/>
      <c r="O866" s="328"/>
      <c r="P866" s="331"/>
      <c r="Q866" s="331"/>
      <c r="R866" s="332"/>
      <c r="S866" s="333"/>
      <c r="T866" s="332"/>
      <c r="U866" s="333"/>
      <c r="V866" s="332"/>
      <c r="W866" s="333"/>
      <c r="X866" s="332"/>
      <c r="Y866" s="333"/>
      <c r="Z866" s="309">
        <f t="shared" si="307"/>
        <v>0</v>
      </c>
      <c r="AA866" s="310">
        <f t="shared" si="308"/>
        <v>0</v>
      </c>
      <c r="AB866" s="334"/>
      <c r="AC866" s="311">
        <f t="shared" si="301"/>
        <v>0</v>
      </c>
      <c r="AD866" s="312">
        <f t="shared" si="309"/>
        <v>0</v>
      </c>
      <c r="AE866" s="335"/>
      <c r="AF866" s="312">
        <f t="shared" si="310"/>
        <v>0</v>
      </c>
      <c r="AG866" s="326"/>
      <c r="AH866" s="313">
        <f t="shared" si="311"/>
        <v>0</v>
      </c>
      <c r="AI866" s="336"/>
      <c r="AJ866" s="313">
        <f t="shared" si="312"/>
        <v>0</v>
      </c>
      <c r="AK866" s="326"/>
      <c r="AL866" s="313">
        <f t="shared" si="313"/>
        <v>0</v>
      </c>
      <c r="AM866" s="345"/>
      <c r="AN866" s="313">
        <f t="shared" si="302"/>
        <v>0</v>
      </c>
      <c r="AO866" s="314">
        <f t="shared" si="314"/>
        <v>0</v>
      </c>
      <c r="AP866" s="315">
        <f>IF(OR(AND(B866="GRUP_A1",IF(IFERROR(MATCH(CONCATENATE("I",Tabel!$N$4),inst_performance,0),0)&gt;0,0,1)),B866="Grup_A5",B866="Grup_B1"),0,(AD866+AF866)*0.1)</f>
        <v>0</v>
      </c>
      <c r="AQ866" s="337"/>
      <c r="AR866" s="339"/>
      <c r="AS866" s="339"/>
      <c r="AT866" s="339"/>
      <c r="AU866" s="339"/>
      <c r="AV866" s="339"/>
      <c r="AW866" s="339"/>
      <c r="AX866" s="339"/>
      <c r="AY866" s="339"/>
      <c r="AZ866" s="339"/>
      <c r="BA866" s="339"/>
      <c r="BB866" s="339"/>
      <c r="BC866" s="339"/>
      <c r="BD866" s="339"/>
      <c r="BE866" s="339"/>
      <c r="BF866" s="339"/>
      <c r="BG866" s="315">
        <f t="shared" si="315"/>
        <v>0</v>
      </c>
      <c r="BH866" s="346">
        <f t="shared" si="316"/>
        <v>0</v>
      </c>
      <c r="BI866" s="315">
        <f t="shared" si="317"/>
        <v>0</v>
      </c>
      <c r="BJ866" s="341"/>
      <c r="BK866" s="315">
        <f t="shared" si="318"/>
        <v>0</v>
      </c>
      <c r="BL866" s="315">
        <f t="shared" si="319"/>
        <v>0</v>
      </c>
      <c r="BM866" s="340"/>
      <c r="BN866" s="342"/>
      <c r="BO866" s="343"/>
      <c r="BP866" s="340"/>
      <c r="BQ866" s="344"/>
      <c r="BR866" s="315">
        <f t="shared" si="320"/>
        <v>0</v>
      </c>
      <c r="BS866" s="344"/>
      <c r="BT866" s="344"/>
      <c r="BU866" s="344"/>
      <c r="BV866" s="344"/>
      <c r="BW866" s="315">
        <f t="shared" si="321"/>
        <v>0</v>
      </c>
      <c r="BX866" s="322"/>
      <c r="BY866" s="316"/>
    </row>
    <row r="867" spans="1:77" x14ac:dyDescent="0.25">
      <c r="A867" s="326"/>
      <c r="B867" s="307" t="str">
        <f t="shared" si="303"/>
        <v/>
      </c>
      <c r="C867" s="327"/>
      <c r="D867" s="307" t="str">
        <f t="shared" si="304"/>
        <v/>
      </c>
      <c r="E867" s="328"/>
      <c r="F867" s="329"/>
      <c r="G867" s="330" t="s">
        <v>86</v>
      </c>
      <c r="H867" s="308">
        <f t="shared" si="305"/>
        <v>0</v>
      </c>
      <c r="I867" s="323"/>
      <c r="J867" s="323"/>
      <c r="K867" s="309">
        <f t="shared" si="306"/>
        <v>0</v>
      </c>
      <c r="L867" s="328"/>
      <c r="M867" s="328"/>
      <c r="N867" s="328"/>
      <c r="O867" s="328"/>
      <c r="P867" s="331"/>
      <c r="Q867" s="331"/>
      <c r="R867" s="332"/>
      <c r="S867" s="333"/>
      <c r="T867" s="332"/>
      <c r="U867" s="333"/>
      <c r="V867" s="332"/>
      <c r="W867" s="333"/>
      <c r="X867" s="332"/>
      <c r="Y867" s="333"/>
      <c r="Z867" s="309">
        <f t="shared" si="307"/>
        <v>0</v>
      </c>
      <c r="AA867" s="310">
        <f t="shared" si="308"/>
        <v>0</v>
      </c>
      <c r="AB867" s="334"/>
      <c r="AC867" s="311">
        <f t="shared" si="301"/>
        <v>0</v>
      </c>
      <c r="AD867" s="312">
        <f t="shared" si="309"/>
        <v>0</v>
      </c>
      <c r="AE867" s="335"/>
      <c r="AF867" s="312">
        <f t="shared" si="310"/>
        <v>0</v>
      </c>
      <c r="AG867" s="326"/>
      <c r="AH867" s="313">
        <f t="shared" si="311"/>
        <v>0</v>
      </c>
      <c r="AI867" s="336"/>
      <c r="AJ867" s="313">
        <f t="shared" si="312"/>
        <v>0</v>
      </c>
      <c r="AK867" s="326"/>
      <c r="AL867" s="313">
        <f t="shared" si="313"/>
        <v>0</v>
      </c>
      <c r="AM867" s="345"/>
      <c r="AN867" s="313">
        <f t="shared" si="302"/>
        <v>0</v>
      </c>
      <c r="AO867" s="314">
        <f t="shared" si="314"/>
        <v>0</v>
      </c>
      <c r="AP867" s="315">
        <f>IF(OR(AND(B867="GRUP_A1",IF(IFERROR(MATCH(CONCATENATE("I",Tabel!$N$4),inst_performance,0),0)&gt;0,0,1)),B867="Grup_A5",B867="Grup_B1"),0,(AD867+AF867)*0.1)</f>
        <v>0</v>
      </c>
      <c r="AQ867" s="337"/>
      <c r="AR867" s="339"/>
      <c r="AS867" s="339"/>
      <c r="AT867" s="339"/>
      <c r="AU867" s="339"/>
      <c r="AV867" s="339"/>
      <c r="AW867" s="339"/>
      <c r="AX867" s="339"/>
      <c r="AY867" s="339"/>
      <c r="AZ867" s="339"/>
      <c r="BA867" s="339"/>
      <c r="BB867" s="339"/>
      <c r="BC867" s="339"/>
      <c r="BD867" s="339"/>
      <c r="BE867" s="339"/>
      <c r="BF867" s="339"/>
      <c r="BG867" s="315">
        <f t="shared" si="315"/>
        <v>0</v>
      </c>
      <c r="BH867" s="346">
        <f t="shared" si="316"/>
        <v>0</v>
      </c>
      <c r="BI867" s="315">
        <f t="shared" si="317"/>
        <v>0</v>
      </c>
      <c r="BJ867" s="341"/>
      <c r="BK867" s="315">
        <f t="shared" si="318"/>
        <v>0</v>
      </c>
      <c r="BL867" s="315">
        <f t="shared" si="319"/>
        <v>0</v>
      </c>
      <c r="BM867" s="340"/>
      <c r="BN867" s="342"/>
      <c r="BO867" s="343"/>
      <c r="BP867" s="340"/>
      <c r="BQ867" s="344"/>
      <c r="BR867" s="315">
        <f t="shared" si="320"/>
        <v>0</v>
      </c>
      <c r="BS867" s="344"/>
      <c r="BT867" s="344"/>
      <c r="BU867" s="344"/>
      <c r="BV867" s="344"/>
      <c r="BW867" s="315">
        <f t="shared" si="321"/>
        <v>0</v>
      </c>
      <c r="BX867" s="322"/>
      <c r="BY867" s="316"/>
    </row>
    <row r="868" spans="1:77" x14ac:dyDescent="0.25">
      <c r="A868" s="326"/>
      <c r="B868" s="307" t="str">
        <f t="shared" si="303"/>
        <v/>
      </c>
      <c r="C868" s="327"/>
      <c r="D868" s="307" t="str">
        <f t="shared" si="304"/>
        <v/>
      </c>
      <c r="E868" s="328"/>
      <c r="F868" s="329"/>
      <c r="G868" s="330" t="s">
        <v>86</v>
      </c>
      <c r="H868" s="308">
        <f t="shared" si="305"/>
        <v>0</v>
      </c>
      <c r="I868" s="323"/>
      <c r="J868" s="323"/>
      <c r="K868" s="309">
        <f t="shared" si="306"/>
        <v>0</v>
      </c>
      <c r="L868" s="328"/>
      <c r="M868" s="328"/>
      <c r="N868" s="328"/>
      <c r="O868" s="328"/>
      <c r="P868" s="331"/>
      <c r="Q868" s="331"/>
      <c r="R868" s="332"/>
      <c r="S868" s="333"/>
      <c r="T868" s="332"/>
      <c r="U868" s="333"/>
      <c r="V868" s="332"/>
      <c r="W868" s="333"/>
      <c r="X868" s="332"/>
      <c r="Y868" s="333"/>
      <c r="Z868" s="309">
        <f t="shared" si="307"/>
        <v>0</v>
      </c>
      <c r="AA868" s="310">
        <f t="shared" si="308"/>
        <v>0</v>
      </c>
      <c r="AB868" s="334"/>
      <c r="AC868" s="311">
        <f t="shared" si="301"/>
        <v>0</v>
      </c>
      <c r="AD868" s="312">
        <f t="shared" si="309"/>
        <v>0</v>
      </c>
      <c r="AE868" s="335"/>
      <c r="AF868" s="312">
        <f t="shared" si="310"/>
        <v>0</v>
      </c>
      <c r="AG868" s="326"/>
      <c r="AH868" s="313">
        <f t="shared" si="311"/>
        <v>0</v>
      </c>
      <c r="AI868" s="336"/>
      <c r="AJ868" s="313">
        <f t="shared" si="312"/>
        <v>0</v>
      </c>
      <c r="AK868" s="326"/>
      <c r="AL868" s="313">
        <f t="shared" si="313"/>
        <v>0</v>
      </c>
      <c r="AM868" s="345"/>
      <c r="AN868" s="313">
        <f t="shared" si="302"/>
        <v>0</v>
      </c>
      <c r="AO868" s="314">
        <f t="shared" si="314"/>
        <v>0</v>
      </c>
      <c r="AP868" s="315">
        <f>IF(OR(AND(B868="GRUP_A1",IF(IFERROR(MATCH(CONCATENATE("I",Tabel!$N$4),inst_performance,0),0)&gt;0,0,1)),B868="Grup_A5",B868="Grup_B1"),0,(AD868+AF868)*0.1)</f>
        <v>0</v>
      </c>
      <c r="AQ868" s="337"/>
      <c r="AR868" s="339"/>
      <c r="AS868" s="339"/>
      <c r="AT868" s="339"/>
      <c r="AU868" s="339"/>
      <c r="AV868" s="339"/>
      <c r="AW868" s="339"/>
      <c r="AX868" s="339"/>
      <c r="AY868" s="339"/>
      <c r="AZ868" s="339"/>
      <c r="BA868" s="339"/>
      <c r="BB868" s="339"/>
      <c r="BC868" s="339"/>
      <c r="BD868" s="339"/>
      <c r="BE868" s="339"/>
      <c r="BF868" s="339"/>
      <c r="BG868" s="315">
        <f t="shared" si="315"/>
        <v>0</v>
      </c>
      <c r="BH868" s="346">
        <f t="shared" si="316"/>
        <v>0</v>
      </c>
      <c r="BI868" s="315">
        <f t="shared" si="317"/>
        <v>0</v>
      </c>
      <c r="BJ868" s="341"/>
      <c r="BK868" s="315">
        <f t="shared" si="318"/>
        <v>0</v>
      </c>
      <c r="BL868" s="315">
        <f t="shared" si="319"/>
        <v>0</v>
      </c>
      <c r="BM868" s="340"/>
      <c r="BN868" s="342"/>
      <c r="BO868" s="343"/>
      <c r="BP868" s="340"/>
      <c r="BQ868" s="344"/>
      <c r="BR868" s="315">
        <f t="shared" si="320"/>
        <v>0</v>
      </c>
      <c r="BS868" s="344"/>
      <c r="BT868" s="344"/>
      <c r="BU868" s="344"/>
      <c r="BV868" s="344"/>
      <c r="BW868" s="315">
        <f t="shared" si="321"/>
        <v>0</v>
      </c>
      <c r="BX868" s="322"/>
      <c r="BY868" s="316"/>
    </row>
    <row r="869" spans="1:77" x14ac:dyDescent="0.25">
      <c r="A869" s="326"/>
      <c r="B869" s="307" t="str">
        <f t="shared" si="303"/>
        <v/>
      </c>
      <c r="C869" s="327"/>
      <c r="D869" s="307" t="str">
        <f t="shared" si="304"/>
        <v/>
      </c>
      <c r="E869" s="328"/>
      <c r="F869" s="329"/>
      <c r="G869" s="330" t="s">
        <v>86</v>
      </c>
      <c r="H869" s="308">
        <f t="shared" si="305"/>
        <v>0</v>
      </c>
      <c r="I869" s="323"/>
      <c r="J869" s="323"/>
      <c r="K869" s="309">
        <f t="shared" si="306"/>
        <v>0</v>
      </c>
      <c r="L869" s="328"/>
      <c r="M869" s="328"/>
      <c r="N869" s="328"/>
      <c r="O869" s="328"/>
      <c r="P869" s="331"/>
      <c r="Q869" s="331"/>
      <c r="R869" s="332"/>
      <c r="S869" s="333"/>
      <c r="T869" s="332"/>
      <c r="U869" s="333"/>
      <c r="V869" s="332"/>
      <c r="W869" s="333"/>
      <c r="X869" s="332"/>
      <c r="Y869" s="333"/>
      <c r="Z869" s="309">
        <f t="shared" si="307"/>
        <v>0</v>
      </c>
      <c r="AA869" s="310">
        <f t="shared" si="308"/>
        <v>0</v>
      </c>
      <c r="AB869" s="334"/>
      <c r="AC869" s="311">
        <f t="shared" si="301"/>
        <v>0</v>
      </c>
      <c r="AD869" s="312">
        <f t="shared" si="309"/>
        <v>0</v>
      </c>
      <c r="AE869" s="335"/>
      <c r="AF869" s="312">
        <f t="shared" si="310"/>
        <v>0</v>
      </c>
      <c r="AG869" s="326"/>
      <c r="AH869" s="313">
        <f t="shared" si="311"/>
        <v>0</v>
      </c>
      <c r="AI869" s="336"/>
      <c r="AJ869" s="313">
        <f t="shared" si="312"/>
        <v>0</v>
      </c>
      <c r="AK869" s="326"/>
      <c r="AL869" s="313">
        <f t="shared" si="313"/>
        <v>0</v>
      </c>
      <c r="AM869" s="345"/>
      <c r="AN869" s="313">
        <f t="shared" si="302"/>
        <v>0</v>
      </c>
      <c r="AO869" s="314">
        <f t="shared" si="314"/>
        <v>0</v>
      </c>
      <c r="AP869" s="315">
        <f>IF(OR(AND(B869="GRUP_A1",IF(IFERROR(MATCH(CONCATENATE("I",Tabel!$N$4),inst_performance,0),0)&gt;0,0,1)),B869="Grup_A5",B869="Grup_B1"),0,(AD869+AF869)*0.1)</f>
        <v>0</v>
      </c>
      <c r="AQ869" s="337"/>
      <c r="AR869" s="339"/>
      <c r="AS869" s="339"/>
      <c r="AT869" s="339"/>
      <c r="AU869" s="339"/>
      <c r="AV869" s="339"/>
      <c r="AW869" s="339"/>
      <c r="AX869" s="339"/>
      <c r="AY869" s="339"/>
      <c r="AZ869" s="339"/>
      <c r="BA869" s="339"/>
      <c r="BB869" s="339"/>
      <c r="BC869" s="339"/>
      <c r="BD869" s="339"/>
      <c r="BE869" s="339"/>
      <c r="BF869" s="339"/>
      <c r="BG869" s="315">
        <f t="shared" si="315"/>
        <v>0</v>
      </c>
      <c r="BH869" s="346">
        <f t="shared" si="316"/>
        <v>0</v>
      </c>
      <c r="BI869" s="315">
        <f t="shared" si="317"/>
        <v>0</v>
      </c>
      <c r="BJ869" s="341"/>
      <c r="BK869" s="315">
        <f t="shared" si="318"/>
        <v>0</v>
      </c>
      <c r="BL869" s="315">
        <f t="shared" si="319"/>
        <v>0</v>
      </c>
      <c r="BM869" s="340"/>
      <c r="BN869" s="342"/>
      <c r="BO869" s="343"/>
      <c r="BP869" s="340"/>
      <c r="BQ869" s="344"/>
      <c r="BR869" s="315">
        <f t="shared" si="320"/>
        <v>0</v>
      </c>
      <c r="BS869" s="344"/>
      <c r="BT869" s="344"/>
      <c r="BU869" s="344"/>
      <c r="BV869" s="344"/>
      <c r="BW869" s="315">
        <f t="shared" si="321"/>
        <v>0</v>
      </c>
      <c r="BX869" s="322"/>
      <c r="BY869" s="316"/>
    </row>
    <row r="870" spans="1:77" x14ac:dyDescent="0.25">
      <c r="A870" s="326"/>
      <c r="B870" s="307" t="str">
        <f t="shared" si="303"/>
        <v/>
      </c>
      <c r="C870" s="327"/>
      <c r="D870" s="307" t="str">
        <f t="shared" si="304"/>
        <v/>
      </c>
      <c r="E870" s="328"/>
      <c r="F870" s="329"/>
      <c r="G870" s="330" t="s">
        <v>86</v>
      </c>
      <c r="H870" s="308">
        <f t="shared" si="305"/>
        <v>0</v>
      </c>
      <c r="I870" s="323"/>
      <c r="J870" s="323"/>
      <c r="K870" s="309">
        <f t="shared" si="306"/>
        <v>0</v>
      </c>
      <c r="L870" s="328"/>
      <c r="M870" s="328"/>
      <c r="N870" s="328"/>
      <c r="O870" s="328"/>
      <c r="P870" s="331"/>
      <c r="Q870" s="331"/>
      <c r="R870" s="332"/>
      <c r="S870" s="333"/>
      <c r="T870" s="332"/>
      <c r="U870" s="333"/>
      <c r="V870" s="332"/>
      <c r="W870" s="333"/>
      <c r="X870" s="332"/>
      <c r="Y870" s="333"/>
      <c r="Z870" s="309">
        <f t="shared" si="307"/>
        <v>0</v>
      </c>
      <c r="AA870" s="310">
        <f t="shared" si="308"/>
        <v>0</v>
      </c>
      <c r="AB870" s="334"/>
      <c r="AC870" s="311">
        <f t="shared" si="301"/>
        <v>0</v>
      </c>
      <c r="AD870" s="312">
        <f t="shared" si="309"/>
        <v>0</v>
      </c>
      <c r="AE870" s="335"/>
      <c r="AF870" s="312">
        <f t="shared" si="310"/>
        <v>0</v>
      </c>
      <c r="AG870" s="326"/>
      <c r="AH870" s="313">
        <f t="shared" si="311"/>
        <v>0</v>
      </c>
      <c r="AI870" s="336"/>
      <c r="AJ870" s="313">
        <f t="shared" si="312"/>
        <v>0</v>
      </c>
      <c r="AK870" s="326"/>
      <c r="AL870" s="313">
        <f t="shared" si="313"/>
        <v>0</v>
      </c>
      <c r="AM870" s="345"/>
      <c r="AN870" s="313">
        <f t="shared" si="302"/>
        <v>0</v>
      </c>
      <c r="AO870" s="314">
        <f t="shared" si="314"/>
        <v>0</v>
      </c>
      <c r="AP870" s="315">
        <f>IF(OR(AND(B870="GRUP_A1",IF(IFERROR(MATCH(CONCATENATE("I",Tabel!$N$4),inst_performance,0),0)&gt;0,0,1)),B870="Grup_A5",B870="Grup_B1"),0,(AD870+AF870)*0.1)</f>
        <v>0</v>
      </c>
      <c r="AQ870" s="337"/>
      <c r="AR870" s="339"/>
      <c r="AS870" s="339"/>
      <c r="AT870" s="339"/>
      <c r="AU870" s="339"/>
      <c r="AV870" s="339"/>
      <c r="AW870" s="339"/>
      <c r="AX870" s="339"/>
      <c r="AY870" s="339"/>
      <c r="AZ870" s="339"/>
      <c r="BA870" s="339"/>
      <c r="BB870" s="339"/>
      <c r="BC870" s="339"/>
      <c r="BD870" s="339"/>
      <c r="BE870" s="339"/>
      <c r="BF870" s="339"/>
      <c r="BG870" s="315">
        <f t="shared" si="315"/>
        <v>0</v>
      </c>
      <c r="BH870" s="346">
        <f t="shared" si="316"/>
        <v>0</v>
      </c>
      <c r="BI870" s="315">
        <f t="shared" si="317"/>
        <v>0</v>
      </c>
      <c r="BJ870" s="341"/>
      <c r="BK870" s="315">
        <f t="shared" si="318"/>
        <v>0</v>
      </c>
      <c r="BL870" s="315">
        <f t="shared" si="319"/>
        <v>0</v>
      </c>
      <c r="BM870" s="340"/>
      <c r="BN870" s="342"/>
      <c r="BO870" s="343"/>
      <c r="BP870" s="340"/>
      <c r="BQ870" s="344"/>
      <c r="BR870" s="315">
        <f t="shared" si="320"/>
        <v>0</v>
      </c>
      <c r="BS870" s="344"/>
      <c r="BT870" s="344"/>
      <c r="BU870" s="344"/>
      <c r="BV870" s="344"/>
      <c r="BW870" s="315">
        <f t="shared" si="321"/>
        <v>0</v>
      </c>
      <c r="BX870" s="322"/>
      <c r="BY870" s="316"/>
    </row>
    <row r="871" spans="1:77" x14ac:dyDescent="0.25">
      <c r="A871" s="326"/>
      <c r="B871" s="307" t="str">
        <f t="shared" si="303"/>
        <v/>
      </c>
      <c r="C871" s="327"/>
      <c r="D871" s="307" t="str">
        <f t="shared" si="304"/>
        <v/>
      </c>
      <c r="E871" s="328"/>
      <c r="F871" s="329"/>
      <c r="G871" s="330" t="s">
        <v>86</v>
      </c>
      <c r="H871" s="308">
        <f t="shared" si="305"/>
        <v>0</v>
      </c>
      <c r="I871" s="323"/>
      <c r="J871" s="323"/>
      <c r="K871" s="309">
        <f t="shared" si="306"/>
        <v>0</v>
      </c>
      <c r="L871" s="328"/>
      <c r="M871" s="328"/>
      <c r="N871" s="328"/>
      <c r="O871" s="328"/>
      <c r="P871" s="331"/>
      <c r="Q871" s="331"/>
      <c r="R871" s="332"/>
      <c r="S871" s="333"/>
      <c r="T871" s="332"/>
      <c r="U871" s="333"/>
      <c r="V871" s="332"/>
      <c r="W871" s="333"/>
      <c r="X871" s="332"/>
      <c r="Y871" s="333"/>
      <c r="Z871" s="309">
        <f t="shared" si="307"/>
        <v>0</v>
      </c>
      <c r="AA871" s="310">
        <f t="shared" si="308"/>
        <v>0</v>
      </c>
      <c r="AB871" s="334"/>
      <c r="AC871" s="311">
        <f t="shared" si="301"/>
        <v>0</v>
      </c>
      <c r="AD871" s="312">
        <f t="shared" si="309"/>
        <v>0</v>
      </c>
      <c r="AE871" s="335"/>
      <c r="AF871" s="312">
        <f t="shared" si="310"/>
        <v>0</v>
      </c>
      <c r="AG871" s="326"/>
      <c r="AH871" s="313">
        <f t="shared" si="311"/>
        <v>0</v>
      </c>
      <c r="AI871" s="336"/>
      <c r="AJ871" s="313">
        <f t="shared" si="312"/>
        <v>0</v>
      </c>
      <c r="AK871" s="326"/>
      <c r="AL871" s="313">
        <f t="shared" si="313"/>
        <v>0</v>
      </c>
      <c r="AM871" s="345"/>
      <c r="AN871" s="313">
        <f t="shared" si="302"/>
        <v>0</v>
      </c>
      <c r="AO871" s="314">
        <f t="shared" si="314"/>
        <v>0</v>
      </c>
      <c r="AP871" s="315">
        <f>IF(OR(AND(B871="GRUP_A1",IF(IFERROR(MATCH(CONCATENATE("I",Tabel!$N$4),inst_performance,0),0)&gt;0,0,1)),B871="Grup_A5",B871="Grup_B1"),0,(AD871+AF871)*0.1)</f>
        <v>0</v>
      </c>
      <c r="AQ871" s="337"/>
      <c r="AR871" s="339"/>
      <c r="AS871" s="339"/>
      <c r="AT871" s="339"/>
      <c r="AU871" s="339"/>
      <c r="AV871" s="339"/>
      <c r="AW871" s="339"/>
      <c r="AX871" s="339"/>
      <c r="AY871" s="339"/>
      <c r="AZ871" s="339"/>
      <c r="BA871" s="339"/>
      <c r="BB871" s="339"/>
      <c r="BC871" s="339"/>
      <c r="BD871" s="339"/>
      <c r="BE871" s="339"/>
      <c r="BF871" s="339"/>
      <c r="BG871" s="315">
        <f t="shared" si="315"/>
        <v>0</v>
      </c>
      <c r="BH871" s="346">
        <f t="shared" si="316"/>
        <v>0</v>
      </c>
      <c r="BI871" s="315">
        <f t="shared" si="317"/>
        <v>0</v>
      </c>
      <c r="BJ871" s="341"/>
      <c r="BK871" s="315">
        <f t="shared" si="318"/>
        <v>0</v>
      </c>
      <c r="BL871" s="315">
        <f t="shared" si="319"/>
        <v>0</v>
      </c>
      <c r="BM871" s="340"/>
      <c r="BN871" s="342"/>
      <c r="BO871" s="343"/>
      <c r="BP871" s="340"/>
      <c r="BQ871" s="344"/>
      <c r="BR871" s="315">
        <f t="shared" si="320"/>
        <v>0</v>
      </c>
      <c r="BS871" s="344"/>
      <c r="BT871" s="344"/>
      <c r="BU871" s="344"/>
      <c r="BV871" s="344"/>
      <c r="BW871" s="315">
        <f t="shared" si="321"/>
        <v>0</v>
      </c>
      <c r="BX871" s="322"/>
      <c r="BY871" s="316"/>
    </row>
    <row r="872" spans="1:77" x14ac:dyDescent="0.25">
      <c r="A872" s="326"/>
      <c r="B872" s="307" t="str">
        <f t="shared" si="303"/>
        <v/>
      </c>
      <c r="C872" s="327"/>
      <c r="D872" s="307" t="str">
        <f t="shared" si="304"/>
        <v/>
      </c>
      <c r="E872" s="328"/>
      <c r="F872" s="329"/>
      <c r="G872" s="330" t="s">
        <v>86</v>
      </c>
      <c r="H872" s="308">
        <f t="shared" si="305"/>
        <v>0</v>
      </c>
      <c r="I872" s="323"/>
      <c r="J872" s="323"/>
      <c r="K872" s="309">
        <f t="shared" si="306"/>
        <v>0</v>
      </c>
      <c r="L872" s="328"/>
      <c r="M872" s="328"/>
      <c r="N872" s="328"/>
      <c r="O872" s="328"/>
      <c r="P872" s="331"/>
      <c r="Q872" s="331"/>
      <c r="R872" s="332"/>
      <c r="S872" s="333"/>
      <c r="T872" s="332"/>
      <c r="U872" s="333"/>
      <c r="V872" s="332"/>
      <c r="W872" s="333"/>
      <c r="X872" s="332"/>
      <c r="Y872" s="333"/>
      <c r="Z872" s="309">
        <f t="shared" si="307"/>
        <v>0</v>
      </c>
      <c r="AA872" s="310">
        <f t="shared" si="308"/>
        <v>0</v>
      </c>
      <c r="AB872" s="334"/>
      <c r="AC872" s="311">
        <f t="shared" si="301"/>
        <v>0</v>
      </c>
      <c r="AD872" s="312">
        <f t="shared" si="309"/>
        <v>0</v>
      </c>
      <c r="AE872" s="335"/>
      <c r="AF872" s="312">
        <f t="shared" si="310"/>
        <v>0</v>
      </c>
      <c r="AG872" s="326"/>
      <c r="AH872" s="313">
        <f t="shared" si="311"/>
        <v>0</v>
      </c>
      <c r="AI872" s="336"/>
      <c r="AJ872" s="313">
        <f t="shared" si="312"/>
        <v>0</v>
      </c>
      <c r="AK872" s="326"/>
      <c r="AL872" s="313">
        <f t="shared" si="313"/>
        <v>0</v>
      </c>
      <c r="AM872" s="345"/>
      <c r="AN872" s="313">
        <f t="shared" si="302"/>
        <v>0</v>
      </c>
      <c r="AO872" s="314">
        <f t="shared" si="314"/>
        <v>0</v>
      </c>
      <c r="AP872" s="315">
        <f>IF(OR(AND(B872="GRUP_A1",IF(IFERROR(MATCH(CONCATENATE("I",Tabel!$N$4),inst_performance,0),0)&gt;0,0,1)),B872="Grup_A5",B872="Grup_B1"),0,(AD872+AF872)*0.1)</f>
        <v>0</v>
      </c>
      <c r="AQ872" s="337"/>
      <c r="AR872" s="339"/>
      <c r="AS872" s="339"/>
      <c r="AT872" s="339"/>
      <c r="AU872" s="339"/>
      <c r="AV872" s="339"/>
      <c r="AW872" s="339"/>
      <c r="AX872" s="339"/>
      <c r="AY872" s="339"/>
      <c r="AZ872" s="339"/>
      <c r="BA872" s="339"/>
      <c r="BB872" s="339"/>
      <c r="BC872" s="339"/>
      <c r="BD872" s="339"/>
      <c r="BE872" s="339"/>
      <c r="BF872" s="339"/>
      <c r="BG872" s="315">
        <f t="shared" si="315"/>
        <v>0</v>
      </c>
      <c r="BH872" s="346">
        <f t="shared" si="316"/>
        <v>0</v>
      </c>
      <c r="BI872" s="315">
        <f t="shared" si="317"/>
        <v>0</v>
      </c>
      <c r="BJ872" s="341"/>
      <c r="BK872" s="315">
        <f t="shared" si="318"/>
        <v>0</v>
      </c>
      <c r="BL872" s="315">
        <f t="shared" si="319"/>
        <v>0</v>
      </c>
      <c r="BM872" s="340"/>
      <c r="BN872" s="342"/>
      <c r="BO872" s="343"/>
      <c r="BP872" s="340"/>
      <c r="BQ872" s="344"/>
      <c r="BR872" s="315">
        <f t="shared" si="320"/>
        <v>0</v>
      </c>
      <c r="BS872" s="344"/>
      <c r="BT872" s="344"/>
      <c r="BU872" s="344"/>
      <c r="BV872" s="344"/>
      <c r="BW872" s="315">
        <f t="shared" si="321"/>
        <v>0</v>
      </c>
      <c r="BX872" s="322"/>
      <c r="BY872" s="316"/>
    </row>
    <row r="873" spans="1:77" x14ac:dyDescent="0.25">
      <c r="A873" s="326"/>
      <c r="B873" s="307" t="str">
        <f t="shared" si="303"/>
        <v/>
      </c>
      <c r="C873" s="327"/>
      <c r="D873" s="307" t="str">
        <f t="shared" si="304"/>
        <v/>
      </c>
      <c r="E873" s="328"/>
      <c r="F873" s="329"/>
      <c r="G873" s="330" t="s">
        <v>86</v>
      </c>
      <c r="H873" s="308">
        <f t="shared" si="305"/>
        <v>0</v>
      </c>
      <c r="I873" s="323"/>
      <c r="J873" s="323"/>
      <c r="K873" s="309">
        <f t="shared" si="306"/>
        <v>0</v>
      </c>
      <c r="L873" s="328"/>
      <c r="M873" s="328"/>
      <c r="N873" s="328"/>
      <c r="O873" s="328"/>
      <c r="P873" s="331"/>
      <c r="Q873" s="331"/>
      <c r="R873" s="332"/>
      <c r="S873" s="333"/>
      <c r="T873" s="332"/>
      <c r="U873" s="333"/>
      <c r="V873" s="332"/>
      <c r="W873" s="333"/>
      <c r="X873" s="332"/>
      <c r="Y873" s="333"/>
      <c r="Z873" s="309">
        <f t="shared" si="307"/>
        <v>0</v>
      </c>
      <c r="AA873" s="310">
        <f t="shared" si="308"/>
        <v>0</v>
      </c>
      <c r="AB873" s="334"/>
      <c r="AC873" s="311">
        <f t="shared" si="301"/>
        <v>0</v>
      </c>
      <c r="AD873" s="312">
        <f t="shared" si="309"/>
        <v>0</v>
      </c>
      <c r="AE873" s="335"/>
      <c r="AF873" s="312">
        <f t="shared" si="310"/>
        <v>0</v>
      </c>
      <c r="AG873" s="326"/>
      <c r="AH873" s="313">
        <f t="shared" si="311"/>
        <v>0</v>
      </c>
      <c r="AI873" s="336"/>
      <c r="AJ873" s="313">
        <f t="shared" si="312"/>
        <v>0</v>
      </c>
      <c r="AK873" s="326"/>
      <c r="AL873" s="313">
        <f t="shared" si="313"/>
        <v>0</v>
      </c>
      <c r="AM873" s="345"/>
      <c r="AN873" s="313">
        <f t="shared" si="302"/>
        <v>0</v>
      </c>
      <c r="AO873" s="314">
        <f t="shared" si="314"/>
        <v>0</v>
      </c>
      <c r="AP873" s="315">
        <f>IF(OR(AND(B873="GRUP_A1",IF(IFERROR(MATCH(CONCATENATE("I",Tabel!$N$4),inst_performance,0),0)&gt;0,0,1)),B873="Grup_A5",B873="Grup_B1"),0,(AD873+AF873)*0.1)</f>
        <v>0</v>
      </c>
      <c r="AQ873" s="337"/>
      <c r="AR873" s="339"/>
      <c r="AS873" s="339"/>
      <c r="AT873" s="339"/>
      <c r="AU873" s="339"/>
      <c r="AV873" s="339"/>
      <c r="AW873" s="339"/>
      <c r="AX873" s="339"/>
      <c r="AY873" s="339"/>
      <c r="AZ873" s="339"/>
      <c r="BA873" s="339"/>
      <c r="BB873" s="339"/>
      <c r="BC873" s="339"/>
      <c r="BD873" s="339"/>
      <c r="BE873" s="339"/>
      <c r="BF873" s="339"/>
      <c r="BG873" s="315">
        <f t="shared" si="315"/>
        <v>0</v>
      </c>
      <c r="BH873" s="346">
        <f t="shared" si="316"/>
        <v>0</v>
      </c>
      <c r="BI873" s="315">
        <f t="shared" si="317"/>
        <v>0</v>
      </c>
      <c r="BJ873" s="341"/>
      <c r="BK873" s="315">
        <f t="shared" si="318"/>
        <v>0</v>
      </c>
      <c r="BL873" s="315">
        <f t="shared" si="319"/>
        <v>0</v>
      </c>
      <c r="BM873" s="340"/>
      <c r="BN873" s="342"/>
      <c r="BO873" s="343"/>
      <c r="BP873" s="340"/>
      <c r="BQ873" s="344"/>
      <c r="BR873" s="315">
        <f t="shared" si="320"/>
        <v>0</v>
      </c>
      <c r="BS873" s="344"/>
      <c r="BT873" s="344"/>
      <c r="BU873" s="344"/>
      <c r="BV873" s="344"/>
      <c r="BW873" s="315">
        <f t="shared" si="321"/>
        <v>0</v>
      </c>
      <c r="BX873" s="322"/>
      <c r="BY873" s="316"/>
    </row>
    <row r="874" spans="1:77" x14ac:dyDescent="0.25">
      <c r="A874" s="326"/>
      <c r="B874" s="307" t="str">
        <f t="shared" si="303"/>
        <v/>
      </c>
      <c r="C874" s="327"/>
      <c r="D874" s="307" t="str">
        <f t="shared" si="304"/>
        <v/>
      </c>
      <c r="E874" s="328"/>
      <c r="F874" s="329"/>
      <c r="G874" s="330" t="s">
        <v>86</v>
      </c>
      <c r="H874" s="308">
        <f t="shared" si="305"/>
        <v>0</v>
      </c>
      <c r="I874" s="323"/>
      <c r="J874" s="323"/>
      <c r="K874" s="309">
        <f t="shared" si="306"/>
        <v>0</v>
      </c>
      <c r="L874" s="328"/>
      <c r="M874" s="328"/>
      <c r="N874" s="328"/>
      <c r="O874" s="328"/>
      <c r="P874" s="331"/>
      <c r="Q874" s="331"/>
      <c r="R874" s="332"/>
      <c r="S874" s="333"/>
      <c r="T874" s="332"/>
      <c r="U874" s="333"/>
      <c r="V874" s="332"/>
      <c r="W874" s="333"/>
      <c r="X874" s="332"/>
      <c r="Y874" s="333"/>
      <c r="Z874" s="309">
        <f t="shared" si="307"/>
        <v>0</v>
      </c>
      <c r="AA874" s="310">
        <f t="shared" si="308"/>
        <v>0</v>
      </c>
      <c r="AB874" s="334"/>
      <c r="AC874" s="311">
        <f t="shared" si="301"/>
        <v>0</v>
      </c>
      <c r="AD874" s="312">
        <f t="shared" si="309"/>
        <v>0</v>
      </c>
      <c r="AE874" s="335"/>
      <c r="AF874" s="312">
        <f t="shared" si="310"/>
        <v>0</v>
      </c>
      <c r="AG874" s="326"/>
      <c r="AH874" s="313">
        <f t="shared" si="311"/>
        <v>0</v>
      </c>
      <c r="AI874" s="336"/>
      <c r="AJ874" s="313">
        <f t="shared" si="312"/>
        <v>0</v>
      </c>
      <c r="AK874" s="326"/>
      <c r="AL874" s="313">
        <f t="shared" si="313"/>
        <v>0</v>
      </c>
      <c r="AM874" s="345"/>
      <c r="AN874" s="313">
        <f t="shared" si="302"/>
        <v>0</v>
      </c>
      <c r="AO874" s="314">
        <f t="shared" si="314"/>
        <v>0</v>
      </c>
      <c r="AP874" s="315">
        <f>IF(OR(AND(B874="GRUP_A1",IF(IFERROR(MATCH(CONCATENATE("I",Tabel!$N$4),inst_performance,0),0)&gt;0,0,1)),B874="Grup_A5",B874="Grup_B1"),0,(AD874+AF874)*0.1)</f>
        <v>0</v>
      </c>
      <c r="AQ874" s="337"/>
      <c r="AR874" s="339"/>
      <c r="AS874" s="339"/>
      <c r="AT874" s="339"/>
      <c r="AU874" s="339"/>
      <c r="AV874" s="339"/>
      <c r="AW874" s="339"/>
      <c r="AX874" s="339"/>
      <c r="AY874" s="339"/>
      <c r="AZ874" s="339"/>
      <c r="BA874" s="339"/>
      <c r="BB874" s="339"/>
      <c r="BC874" s="339"/>
      <c r="BD874" s="339"/>
      <c r="BE874" s="339"/>
      <c r="BF874" s="339"/>
      <c r="BG874" s="315">
        <f t="shared" si="315"/>
        <v>0</v>
      </c>
      <c r="BH874" s="346">
        <f t="shared" si="316"/>
        <v>0</v>
      </c>
      <c r="BI874" s="315">
        <f t="shared" si="317"/>
        <v>0</v>
      </c>
      <c r="BJ874" s="341"/>
      <c r="BK874" s="315">
        <f t="shared" si="318"/>
        <v>0</v>
      </c>
      <c r="BL874" s="315">
        <f t="shared" si="319"/>
        <v>0</v>
      </c>
      <c r="BM874" s="340"/>
      <c r="BN874" s="342"/>
      <c r="BO874" s="343"/>
      <c r="BP874" s="340"/>
      <c r="BQ874" s="344"/>
      <c r="BR874" s="315">
        <f t="shared" si="320"/>
        <v>0</v>
      </c>
      <c r="BS874" s="344"/>
      <c r="BT874" s="344"/>
      <c r="BU874" s="344"/>
      <c r="BV874" s="344"/>
      <c r="BW874" s="315">
        <f t="shared" si="321"/>
        <v>0</v>
      </c>
      <c r="BX874" s="322"/>
      <c r="BY874" s="316"/>
    </row>
    <row r="875" spans="1:77" x14ac:dyDescent="0.25">
      <c r="A875" s="326"/>
      <c r="B875" s="307" t="str">
        <f t="shared" si="303"/>
        <v/>
      </c>
      <c r="C875" s="327"/>
      <c r="D875" s="307" t="str">
        <f t="shared" si="304"/>
        <v/>
      </c>
      <c r="E875" s="328"/>
      <c r="F875" s="329"/>
      <c r="G875" s="330" t="s">
        <v>86</v>
      </c>
      <c r="H875" s="308">
        <f t="shared" si="305"/>
        <v>0</v>
      </c>
      <c r="I875" s="323"/>
      <c r="J875" s="323"/>
      <c r="K875" s="309">
        <f t="shared" si="306"/>
        <v>0</v>
      </c>
      <c r="L875" s="328"/>
      <c r="M875" s="328"/>
      <c r="N875" s="328"/>
      <c r="O875" s="328"/>
      <c r="P875" s="331"/>
      <c r="Q875" s="331"/>
      <c r="R875" s="332"/>
      <c r="S875" s="333"/>
      <c r="T875" s="332"/>
      <c r="U875" s="333"/>
      <c r="V875" s="332"/>
      <c r="W875" s="333"/>
      <c r="X875" s="332"/>
      <c r="Y875" s="333"/>
      <c r="Z875" s="309">
        <f t="shared" si="307"/>
        <v>0</v>
      </c>
      <c r="AA875" s="310">
        <f t="shared" si="308"/>
        <v>0</v>
      </c>
      <c r="AB875" s="334"/>
      <c r="AC875" s="311">
        <f t="shared" si="301"/>
        <v>0</v>
      </c>
      <c r="AD875" s="312">
        <f t="shared" si="309"/>
        <v>0</v>
      </c>
      <c r="AE875" s="335"/>
      <c r="AF875" s="312">
        <f t="shared" si="310"/>
        <v>0</v>
      </c>
      <c r="AG875" s="326"/>
      <c r="AH875" s="313">
        <f t="shared" si="311"/>
        <v>0</v>
      </c>
      <c r="AI875" s="336"/>
      <c r="AJ875" s="313">
        <f t="shared" si="312"/>
        <v>0</v>
      </c>
      <c r="AK875" s="326"/>
      <c r="AL875" s="313">
        <f t="shared" si="313"/>
        <v>0</v>
      </c>
      <c r="AM875" s="345"/>
      <c r="AN875" s="313">
        <f t="shared" si="302"/>
        <v>0</v>
      </c>
      <c r="AO875" s="314">
        <f t="shared" si="314"/>
        <v>0</v>
      </c>
      <c r="AP875" s="315">
        <f>IF(OR(AND(B875="GRUP_A1",IF(IFERROR(MATCH(CONCATENATE("I",Tabel!$N$4),inst_performance,0),0)&gt;0,0,1)),B875="Grup_A5",B875="Grup_B1"),0,(AD875+AF875)*0.1)</f>
        <v>0</v>
      </c>
      <c r="AQ875" s="337"/>
      <c r="AR875" s="339"/>
      <c r="AS875" s="339"/>
      <c r="AT875" s="339"/>
      <c r="AU875" s="339"/>
      <c r="AV875" s="339"/>
      <c r="AW875" s="339"/>
      <c r="AX875" s="339"/>
      <c r="AY875" s="339"/>
      <c r="AZ875" s="339"/>
      <c r="BA875" s="339"/>
      <c r="BB875" s="339"/>
      <c r="BC875" s="339"/>
      <c r="BD875" s="339"/>
      <c r="BE875" s="339"/>
      <c r="BF875" s="339"/>
      <c r="BG875" s="315">
        <f t="shared" si="315"/>
        <v>0</v>
      </c>
      <c r="BH875" s="346">
        <f t="shared" si="316"/>
        <v>0</v>
      </c>
      <c r="BI875" s="315">
        <f t="shared" si="317"/>
        <v>0</v>
      </c>
      <c r="BJ875" s="341"/>
      <c r="BK875" s="315">
        <f t="shared" si="318"/>
        <v>0</v>
      </c>
      <c r="BL875" s="315">
        <f t="shared" si="319"/>
        <v>0</v>
      </c>
      <c r="BM875" s="340"/>
      <c r="BN875" s="342"/>
      <c r="BO875" s="343"/>
      <c r="BP875" s="340"/>
      <c r="BQ875" s="344"/>
      <c r="BR875" s="315">
        <f t="shared" si="320"/>
        <v>0</v>
      </c>
      <c r="BS875" s="344"/>
      <c r="BT875" s="344"/>
      <c r="BU875" s="344"/>
      <c r="BV875" s="344"/>
      <c r="BW875" s="315">
        <f t="shared" si="321"/>
        <v>0</v>
      </c>
      <c r="BX875" s="322"/>
      <c r="BY875" s="316"/>
    </row>
    <row r="876" spans="1:77" x14ac:dyDescent="0.25">
      <c r="A876" s="326"/>
      <c r="B876" s="307" t="str">
        <f t="shared" si="303"/>
        <v/>
      </c>
      <c r="C876" s="327"/>
      <c r="D876" s="307" t="str">
        <f t="shared" si="304"/>
        <v/>
      </c>
      <c r="E876" s="328"/>
      <c r="F876" s="329"/>
      <c r="G876" s="330" t="s">
        <v>86</v>
      </c>
      <c r="H876" s="308">
        <f t="shared" si="305"/>
        <v>0</v>
      </c>
      <c r="I876" s="323"/>
      <c r="J876" s="323"/>
      <c r="K876" s="309">
        <f t="shared" si="306"/>
        <v>0</v>
      </c>
      <c r="L876" s="328"/>
      <c r="M876" s="328"/>
      <c r="N876" s="328"/>
      <c r="O876" s="328"/>
      <c r="P876" s="331"/>
      <c r="Q876" s="331"/>
      <c r="R876" s="332"/>
      <c r="S876" s="333"/>
      <c r="T876" s="332"/>
      <c r="U876" s="333"/>
      <c r="V876" s="332"/>
      <c r="W876" s="333"/>
      <c r="X876" s="332"/>
      <c r="Y876" s="333"/>
      <c r="Z876" s="309">
        <f t="shared" si="307"/>
        <v>0</v>
      </c>
      <c r="AA876" s="310">
        <f t="shared" si="308"/>
        <v>0</v>
      </c>
      <c r="AB876" s="334"/>
      <c r="AC876" s="311">
        <f t="shared" si="301"/>
        <v>0</v>
      </c>
      <c r="AD876" s="312">
        <f t="shared" si="309"/>
        <v>0</v>
      </c>
      <c r="AE876" s="335"/>
      <c r="AF876" s="312">
        <f t="shared" si="310"/>
        <v>0</v>
      </c>
      <c r="AG876" s="326"/>
      <c r="AH876" s="313">
        <f t="shared" si="311"/>
        <v>0</v>
      </c>
      <c r="AI876" s="336"/>
      <c r="AJ876" s="313">
        <f t="shared" si="312"/>
        <v>0</v>
      </c>
      <c r="AK876" s="326"/>
      <c r="AL876" s="313">
        <f t="shared" si="313"/>
        <v>0</v>
      </c>
      <c r="AM876" s="345"/>
      <c r="AN876" s="313">
        <f t="shared" si="302"/>
        <v>0</v>
      </c>
      <c r="AO876" s="314">
        <f t="shared" si="314"/>
        <v>0</v>
      </c>
      <c r="AP876" s="315">
        <f>IF(OR(AND(B876="GRUP_A1",IF(IFERROR(MATCH(CONCATENATE("I",Tabel!$N$4),inst_performance,0),0)&gt;0,0,1)),B876="Grup_A5",B876="Grup_B1"),0,(AD876+AF876)*0.1)</f>
        <v>0</v>
      </c>
      <c r="AQ876" s="337"/>
      <c r="AR876" s="339"/>
      <c r="AS876" s="339"/>
      <c r="AT876" s="339"/>
      <c r="AU876" s="339"/>
      <c r="AV876" s="339"/>
      <c r="AW876" s="339"/>
      <c r="AX876" s="339"/>
      <c r="AY876" s="339"/>
      <c r="AZ876" s="339"/>
      <c r="BA876" s="339"/>
      <c r="BB876" s="339"/>
      <c r="BC876" s="339"/>
      <c r="BD876" s="339"/>
      <c r="BE876" s="339"/>
      <c r="BF876" s="339"/>
      <c r="BG876" s="315">
        <f t="shared" si="315"/>
        <v>0</v>
      </c>
      <c r="BH876" s="346">
        <f t="shared" si="316"/>
        <v>0</v>
      </c>
      <c r="BI876" s="315">
        <f t="shared" si="317"/>
        <v>0</v>
      </c>
      <c r="BJ876" s="341"/>
      <c r="BK876" s="315">
        <f t="shared" si="318"/>
        <v>0</v>
      </c>
      <c r="BL876" s="315">
        <f t="shared" si="319"/>
        <v>0</v>
      </c>
      <c r="BM876" s="340"/>
      <c r="BN876" s="342"/>
      <c r="BO876" s="343"/>
      <c r="BP876" s="340"/>
      <c r="BQ876" s="344"/>
      <c r="BR876" s="315">
        <f t="shared" si="320"/>
        <v>0</v>
      </c>
      <c r="BS876" s="344"/>
      <c r="BT876" s="344"/>
      <c r="BU876" s="344"/>
      <c r="BV876" s="344"/>
      <c r="BW876" s="315">
        <f t="shared" si="321"/>
        <v>0</v>
      </c>
      <c r="BX876" s="322"/>
      <c r="BY876" s="316"/>
    </row>
    <row r="877" spans="1:77" x14ac:dyDescent="0.25">
      <c r="A877" s="326"/>
      <c r="B877" s="307" t="str">
        <f t="shared" si="303"/>
        <v/>
      </c>
      <c r="C877" s="327"/>
      <c r="D877" s="307" t="str">
        <f t="shared" si="304"/>
        <v/>
      </c>
      <c r="E877" s="328"/>
      <c r="F877" s="329"/>
      <c r="G877" s="330" t="s">
        <v>86</v>
      </c>
      <c r="H877" s="308">
        <f t="shared" si="305"/>
        <v>0</v>
      </c>
      <c r="I877" s="323"/>
      <c r="J877" s="323"/>
      <c r="K877" s="309">
        <f t="shared" si="306"/>
        <v>0</v>
      </c>
      <c r="L877" s="328"/>
      <c r="M877" s="328"/>
      <c r="N877" s="328"/>
      <c r="O877" s="328"/>
      <c r="P877" s="331"/>
      <c r="Q877" s="331"/>
      <c r="R877" s="332"/>
      <c r="S877" s="333"/>
      <c r="T877" s="332"/>
      <c r="U877" s="333"/>
      <c r="V877" s="332"/>
      <c r="W877" s="333"/>
      <c r="X877" s="332"/>
      <c r="Y877" s="333"/>
      <c r="Z877" s="309">
        <f t="shared" si="307"/>
        <v>0</v>
      </c>
      <c r="AA877" s="310">
        <f t="shared" si="308"/>
        <v>0</v>
      </c>
      <c r="AB877" s="334"/>
      <c r="AC877" s="311">
        <f t="shared" si="301"/>
        <v>0</v>
      </c>
      <c r="AD877" s="312">
        <f t="shared" si="309"/>
        <v>0</v>
      </c>
      <c r="AE877" s="335"/>
      <c r="AF877" s="312">
        <f t="shared" si="310"/>
        <v>0</v>
      </c>
      <c r="AG877" s="326"/>
      <c r="AH877" s="313">
        <f t="shared" si="311"/>
        <v>0</v>
      </c>
      <c r="AI877" s="336"/>
      <c r="AJ877" s="313">
        <f t="shared" si="312"/>
        <v>0</v>
      </c>
      <c r="AK877" s="326"/>
      <c r="AL877" s="313">
        <f t="shared" si="313"/>
        <v>0</v>
      </c>
      <c r="AM877" s="345"/>
      <c r="AN877" s="313">
        <f t="shared" si="302"/>
        <v>0</v>
      </c>
      <c r="AO877" s="314">
        <f t="shared" si="314"/>
        <v>0</v>
      </c>
      <c r="AP877" s="315">
        <f>IF(OR(AND(B877="GRUP_A1",IF(IFERROR(MATCH(CONCATENATE("I",Tabel!$N$4),inst_performance,0),0)&gt;0,0,1)),B877="Grup_A5",B877="Grup_B1"),0,(AD877+AF877)*0.1)</f>
        <v>0</v>
      </c>
      <c r="AQ877" s="337"/>
      <c r="AR877" s="339"/>
      <c r="AS877" s="339"/>
      <c r="AT877" s="339"/>
      <c r="AU877" s="339"/>
      <c r="AV877" s="339"/>
      <c r="AW877" s="339"/>
      <c r="AX877" s="339"/>
      <c r="AY877" s="339"/>
      <c r="AZ877" s="339"/>
      <c r="BA877" s="339"/>
      <c r="BB877" s="339"/>
      <c r="BC877" s="339"/>
      <c r="BD877" s="339"/>
      <c r="BE877" s="339"/>
      <c r="BF877" s="339"/>
      <c r="BG877" s="315">
        <f t="shared" si="315"/>
        <v>0</v>
      </c>
      <c r="BH877" s="346">
        <f t="shared" si="316"/>
        <v>0</v>
      </c>
      <c r="BI877" s="315">
        <f t="shared" si="317"/>
        <v>0</v>
      </c>
      <c r="BJ877" s="341"/>
      <c r="BK877" s="315">
        <f t="shared" si="318"/>
        <v>0</v>
      </c>
      <c r="BL877" s="315">
        <f t="shared" si="319"/>
        <v>0</v>
      </c>
      <c r="BM877" s="340"/>
      <c r="BN877" s="342"/>
      <c r="BO877" s="343"/>
      <c r="BP877" s="340"/>
      <c r="BQ877" s="344"/>
      <c r="BR877" s="315">
        <f t="shared" si="320"/>
        <v>0</v>
      </c>
      <c r="BS877" s="344"/>
      <c r="BT877" s="344"/>
      <c r="BU877" s="344"/>
      <c r="BV877" s="344"/>
      <c r="BW877" s="315">
        <f t="shared" si="321"/>
        <v>0</v>
      </c>
      <c r="BX877" s="322"/>
      <c r="BY877" s="316"/>
    </row>
    <row r="878" spans="1:77" x14ac:dyDescent="0.25">
      <c r="A878" s="326"/>
      <c r="B878" s="307" t="str">
        <f t="shared" si="303"/>
        <v/>
      </c>
      <c r="C878" s="327"/>
      <c r="D878" s="307" t="str">
        <f t="shared" si="304"/>
        <v/>
      </c>
      <c r="E878" s="328"/>
      <c r="F878" s="329"/>
      <c r="G878" s="330" t="s">
        <v>86</v>
      </c>
      <c r="H878" s="308">
        <f t="shared" si="305"/>
        <v>0</v>
      </c>
      <c r="I878" s="323"/>
      <c r="J878" s="323"/>
      <c r="K878" s="309">
        <f t="shared" si="306"/>
        <v>0</v>
      </c>
      <c r="L878" s="328"/>
      <c r="M878" s="328"/>
      <c r="N878" s="328"/>
      <c r="O878" s="328"/>
      <c r="P878" s="331"/>
      <c r="Q878" s="331"/>
      <c r="R878" s="332"/>
      <c r="S878" s="333"/>
      <c r="T878" s="332"/>
      <c r="U878" s="333"/>
      <c r="V878" s="332"/>
      <c r="W878" s="333"/>
      <c r="X878" s="332"/>
      <c r="Y878" s="333"/>
      <c r="Z878" s="309">
        <f t="shared" si="307"/>
        <v>0</v>
      </c>
      <c r="AA878" s="310">
        <f t="shared" si="308"/>
        <v>0</v>
      </c>
      <c r="AB878" s="334"/>
      <c r="AC878" s="311">
        <f t="shared" si="301"/>
        <v>0</v>
      </c>
      <c r="AD878" s="312">
        <f t="shared" si="309"/>
        <v>0</v>
      </c>
      <c r="AE878" s="335"/>
      <c r="AF878" s="312">
        <f t="shared" si="310"/>
        <v>0</v>
      </c>
      <c r="AG878" s="326"/>
      <c r="AH878" s="313">
        <f t="shared" si="311"/>
        <v>0</v>
      </c>
      <c r="AI878" s="336"/>
      <c r="AJ878" s="313">
        <f t="shared" si="312"/>
        <v>0</v>
      </c>
      <c r="AK878" s="326"/>
      <c r="AL878" s="313">
        <f t="shared" si="313"/>
        <v>0</v>
      </c>
      <c r="AM878" s="345"/>
      <c r="AN878" s="313">
        <f t="shared" si="302"/>
        <v>0</v>
      </c>
      <c r="AO878" s="314">
        <f t="shared" si="314"/>
        <v>0</v>
      </c>
      <c r="AP878" s="315">
        <f>IF(OR(AND(B878="GRUP_A1",IF(IFERROR(MATCH(CONCATENATE("I",Tabel!$N$4),inst_performance,0),0)&gt;0,0,1)),B878="Grup_A5",B878="Grup_B1"),0,(AD878+AF878)*0.1)</f>
        <v>0</v>
      </c>
      <c r="AQ878" s="337"/>
      <c r="AR878" s="339"/>
      <c r="AS878" s="339"/>
      <c r="AT878" s="339"/>
      <c r="AU878" s="339"/>
      <c r="AV878" s="339"/>
      <c r="AW878" s="339"/>
      <c r="AX878" s="339"/>
      <c r="AY878" s="339"/>
      <c r="AZ878" s="339"/>
      <c r="BA878" s="339"/>
      <c r="BB878" s="339"/>
      <c r="BC878" s="339"/>
      <c r="BD878" s="339"/>
      <c r="BE878" s="339"/>
      <c r="BF878" s="339"/>
      <c r="BG878" s="315">
        <f t="shared" si="315"/>
        <v>0</v>
      </c>
      <c r="BH878" s="346">
        <f t="shared" si="316"/>
        <v>0</v>
      </c>
      <c r="BI878" s="315">
        <f t="shared" si="317"/>
        <v>0</v>
      </c>
      <c r="BJ878" s="341"/>
      <c r="BK878" s="315">
        <f t="shared" si="318"/>
        <v>0</v>
      </c>
      <c r="BL878" s="315">
        <f t="shared" si="319"/>
        <v>0</v>
      </c>
      <c r="BM878" s="340"/>
      <c r="BN878" s="342"/>
      <c r="BO878" s="343"/>
      <c r="BP878" s="340"/>
      <c r="BQ878" s="344"/>
      <c r="BR878" s="315">
        <f t="shared" si="320"/>
        <v>0</v>
      </c>
      <c r="BS878" s="344"/>
      <c r="BT878" s="344"/>
      <c r="BU878" s="344"/>
      <c r="BV878" s="344"/>
      <c r="BW878" s="315">
        <f t="shared" si="321"/>
        <v>0</v>
      </c>
      <c r="BX878" s="322"/>
      <c r="BY878" s="316"/>
    </row>
    <row r="879" spans="1:77" x14ac:dyDescent="0.25">
      <c r="A879" s="326"/>
      <c r="B879" s="307" t="str">
        <f t="shared" si="303"/>
        <v/>
      </c>
      <c r="C879" s="327"/>
      <c r="D879" s="307" t="str">
        <f t="shared" si="304"/>
        <v/>
      </c>
      <c r="E879" s="328"/>
      <c r="F879" s="329"/>
      <c r="G879" s="330" t="s">
        <v>86</v>
      </c>
      <c r="H879" s="308">
        <f t="shared" si="305"/>
        <v>0</v>
      </c>
      <c r="I879" s="323"/>
      <c r="J879" s="323"/>
      <c r="K879" s="309">
        <f t="shared" si="306"/>
        <v>0</v>
      </c>
      <c r="L879" s="328"/>
      <c r="M879" s="328"/>
      <c r="N879" s="328"/>
      <c r="O879" s="328"/>
      <c r="P879" s="331"/>
      <c r="Q879" s="331"/>
      <c r="R879" s="332"/>
      <c r="S879" s="333"/>
      <c r="T879" s="332"/>
      <c r="U879" s="333"/>
      <c r="V879" s="332"/>
      <c r="W879" s="333"/>
      <c r="X879" s="332"/>
      <c r="Y879" s="333"/>
      <c r="Z879" s="309">
        <f t="shared" si="307"/>
        <v>0</v>
      </c>
      <c r="AA879" s="310">
        <f t="shared" si="308"/>
        <v>0</v>
      </c>
      <c r="AB879" s="334"/>
      <c r="AC879" s="311">
        <f t="shared" si="301"/>
        <v>0</v>
      </c>
      <c r="AD879" s="312">
        <f t="shared" si="309"/>
        <v>0</v>
      </c>
      <c r="AE879" s="335"/>
      <c r="AF879" s="312">
        <f t="shared" si="310"/>
        <v>0</v>
      </c>
      <c r="AG879" s="326"/>
      <c r="AH879" s="313">
        <f t="shared" si="311"/>
        <v>0</v>
      </c>
      <c r="AI879" s="336"/>
      <c r="AJ879" s="313">
        <f t="shared" si="312"/>
        <v>0</v>
      </c>
      <c r="AK879" s="326"/>
      <c r="AL879" s="313">
        <f t="shared" si="313"/>
        <v>0</v>
      </c>
      <c r="AM879" s="345"/>
      <c r="AN879" s="313">
        <f t="shared" si="302"/>
        <v>0</v>
      </c>
      <c r="AO879" s="314">
        <f t="shared" si="314"/>
        <v>0</v>
      </c>
      <c r="AP879" s="315">
        <f>IF(OR(AND(B879="GRUP_A1",IF(IFERROR(MATCH(CONCATENATE("I",Tabel!$N$4),inst_performance,0),0)&gt;0,0,1)),B879="Grup_A5",B879="Grup_B1"),0,(AD879+AF879)*0.1)</f>
        <v>0</v>
      </c>
      <c r="AQ879" s="337"/>
      <c r="AR879" s="339"/>
      <c r="AS879" s="339"/>
      <c r="AT879" s="339"/>
      <c r="AU879" s="339"/>
      <c r="AV879" s="339"/>
      <c r="AW879" s="339"/>
      <c r="AX879" s="339"/>
      <c r="AY879" s="339"/>
      <c r="AZ879" s="339"/>
      <c r="BA879" s="339"/>
      <c r="BB879" s="339"/>
      <c r="BC879" s="339"/>
      <c r="BD879" s="339"/>
      <c r="BE879" s="339"/>
      <c r="BF879" s="339"/>
      <c r="BG879" s="315">
        <f t="shared" si="315"/>
        <v>0</v>
      </c>
      <c r="BH879" s="346">
        <f t="shared" si="316"/>
        <v>0</v>
      </c>
      <c r="BI879" s="315">
        <f t="shared" si="317"/>
        <v>0</v>
      </c>
      <c r="BJ879" s="341"/>
      <c r="BK879" s="315">
        <f t="shared" si="318"/>
        <v>0</v>
      </c>
      <c r="BL879" s="315">
        <f t="shared" si="319"/>
        <v>0</v>
      </c>
      <c r="BM879" s="340"/>
      <c r="BN879" s="342"/>
      <c r="BO879" s="343"/>
      <c r="BP879" s="340"/>
      <c r="BQ879" s="344"/>
      <c r="BR879" s="315">
        <f t="shared" si="320"/>
        <v>0</v>
      </c>
      <c r="BS879" s="344"/>
      <c r="BT879" s="344"/>
      <c r="BU879" s="344"/>
      <c r="BV879" s="344"/>
      <c r="BW879" s="315">
        <f t="shared" si="321"/>
        <v>0</v>
      </c>
      <c r="BX879" s="322"/>
      <c r="BY879" s="316"/>
    </row>
    <row r="880" spans="1:77" x14ac:dyDescent="0.25">
      <c r="A880" s="326"/>
      <c r="B880" s="307" t="str">
        <f t="shared" si="303"/>
        <v/>
      </c>
      <c r="C880" s="327"/>
      <c r="D880" s="307" t="str">
        <f t="shared" si="304"/>
        <v/>
      </c>
      <c r="E880" s="328"/>
      <c r="F880" s="329"/>
      <c r="G880" s="330" t="s">
        <v>86</v>
      </c>
      <c r="H880" s="308">
        <f t="shared" si="305"/>
        <v>0</v>
      </c>
      <c r="I880" s="323"/>
      <c r="J880" s="323"/>
      <c r="K880" s="309">
        <f t="shared" si="306"/>
        <v>0</v>
      </c>
      <c r="L880" s="328"/>
      <c r="M880" s="328"/>
      <c r="N880" s="328"/>
      <c r="O880" s="328"/>
      <c r="P880" s="331"/>
      <c r="Q880" s="331"/>
      <c r="R880" s="332"/>
      <c r="S880" s="333"/>
      <c r="T880" s="332"/>
      <c r="U880" s="333"/>
      <c r="V880" s="332"/>
      <c r="W880" s="333"/>
      <c r="X880" s="332"/>
      <c r="Y880" s="333"/>
      <c r="Z880" s="309">
        <f t="shared" si="307"/>
        <v>0</v>
      </c>
      <c r="AA880" s="310">
        <f t="shared" si="308"/>
        <v>0</v>
      </c>
      <c r="AB880" s="334"/>
      <c r="AC880" s="311">
        <f t="shared" si="301"/>
        <v>0</v>
      </c>
      <c r="AD880" s="312">
        <f t="shared" si="309"/>
        <v>0</v>
      </c>
      <c r="AE880" s="335"/>
      <c r="AF880" s="312">
        <f t="shared" si="310"/>
        <v>0</v>
      </c>
      <c r="AG880" s="326"/>
      <c r="AH880" s="313">
        <f t="shared" si="311"/>
        <v>0</v>
      </c>
      <c r="AI880" s="336"/>
      <c r="AJ880" s="313">
        <f t="shared" si="312"/>
        <v>0</v>
      </c>
      <c r="AK880" s="326"/>
      <c r="AL880" s="313">
        <f t="shared" si="313"/>
        <v>0</v>
      </c>
      <c r="AM880" s="345"/>
      <c r="AN880" s="313">
        <f t="shared" si="302"/>
        <v>0</v>
      </c>
      <c r="AO880" s="314">
        <f t="shared" si="314"/>
        <v>0</v>
      </c>
      <c r="AP880" s="315">
        <f>IF(OR(AND(B880="GRUP_A1",IF(IFERROR(MATCH(CONCATENATE("I",Tabel!$N$4),inst_performance,0),0)&gt;0,0,1)),B880="Grup_A5",B880="Grup_B1"),0,(AD880+AF880)*0.1)</f>
        <v>0</v>
      </c>
      <c r="AQ880" s="337"/>
      <c r="AR880" s="339"/>
      <c r="AS880" s="339"/>
      <c r="AT880" s="339"/>
      <c r="AU880" s="339"/>
      <c r="AV880" s="339"/>
      <c r="AW880" s="339"/>
      <c r="AX880" s="339"/>
      <c r="AY880" s="339"/>
      <c r="AZ880" s="339"/>
      <c r="BA880" s="339"/>
      <c r="BB880" s="339"/>
      <c r="BC880" s="339"/>
      <c r="BD880" s="339"/>
      <c r="BE880" s="339"/>
      <c r="BF880" s="339"/>
      <c r="BG880" s="315">
        <f t="shared" si="315"/>
        <v>0</v>
      </c>
      <c r="BH880" s="346">
        <f t="shared" si="316"/>
        <v>0</v>
      </c>
      <c r="BI880" s="315">
        <f t="shared" si="317"/>
        <v>0</v>
      </c>
      <c r="BJ880" s="341"/>
      <c r="BK880" s="315">
        <f t="shared" si="318"/>
        <v>0</v>
      </c>
      <c r="BL880" s="315">
        <f t="shared" si="319"/>
        <v>0</v>
      </c>
      <c r="BM880" s="340"/>
      <c r="BN880" s="342"/>
      <c r="BO880" s="343"/>
      <c r="BP880" s="340"/>
      <c r="BQ880" s="344"/>
      <c r="BR880" s="315">
        <f t="shared" si="320"/>
        <v>0</v>
      </c>
      <c r="BS880" s="344"/>
      <c r="BT880" s="344"/>
      <c r="BU880" s="344"/>
      <c r="BV880" s="344"/>
      <c r="BW880" s="315">
        <f t="shared" si="321"/>
        <v>0</v>
      </c>
      <c r="BX880" s="322"/>
      <c r="BY880" s="316"/>
    </row>
    <row r="881" spans="1:77" x14ac:dyDescent="0.25">
      <c r="A881" s="326"/>
      <c r="B881" s="307" t="str">
        <f t="shared" si="303"/>
        <v/>
      </c>
      <c r="C881" s="327"/>
      <c r="D881" s="307" t="str">
        <f t="shared" si="304"/>
        <v/>
      </c>
      <c r="E881" s="328"/>
      <c r="F881" s="329"/>
      <c r="G881" s="330" t="s">
        <v>86</v>
      </c>
      <c r="H881" s="308">
        <f t="shared" si="305"/>
        <v>0</v>
      </c>
      <c r="I881" s="323"/>
      <c r="J881" s="323"/>
      <c r="K881" s="309">
        <f t="shared" si="306"/>
        <v>0</v>
      </c>
      <c r="L881" s="328"/>
      <c r="M881" s="328"/>
      <c r="N881" s="328"/>
      <c r="O881" s="328"/>
      <c r="P881" s="331"/>
      <c r="Q881" s="331"/>
      <c r="R881" s="332"/>
      <c r="S881" s="333"/>
      <c r="T881" s="332"/>
      <c r="U881" s="333"/>
      <c r="V881" s="332"/>
      <c r="W881" s="333"/>
      <c r="X881" s="332"/>
      <c r="Y881" s="333"/>
      <c r="Z881" s="309">
        <f t="shared" si="307"/>
        <v>0</v>
      </c>
      <c r="AA881" s="310">
        <f t="shared" si="308"/>
        <v>0</v>
      </c>
      <c r="AB881" s="334"/>
      <c r="AC881" s="311">
        <f t="shared" si="301"/>
        <v>0</v>
      </c>
      <c r="AD881" s="312">
        <f t="shared" si="309"/>
        <v>0</v>
      </c>
      <c r="AE881" s="335"/>
      <c r="AF881" s="312">
        <f t="shared" si="310"/>
        <v>0</v>
      </c>
      <c r="AG881" s="326"/>
      <c r="AH881" s="313">
        <f t="shared" si="311"/>
        <v>0</v>
      </c>
      <c r="AI881" s="336"/>
      <c r="AJ881" s="313">
        <f t="shared" si="312"/>
        <v>0</v>
      </c>
      <c r="AK881" s="326"/>
      <c r="AL881" s="313">
        <f t="shared" si="313"/>
        <v>0</v>
      </c>
      <c r="AM881" s="345"/>
      <c r="AN881" s="313">
        <f t="shared" si="302"/>
        <v>0</v>
      </c>
      <c r="AO881" s="314">
        <f t="shared" si="314"/>
        <v>0</v>
      </c>
      <c r="AP881" s="315">
        <f>IF(OR(AND(B881="GRUP_A1",IF(IFERROR(MATCH(CONCATENATE("I",Tabel!$N$4),inst_performance,0),0)&gt;0,0,1)),B881="Grup_A5",B881="Grup_B1"),0,(AD881+AF881)*0.1)</f>
        <v>0</v>
      </c>
      <c r="AQ881" s="337"/>
      <c r="AR881" s="339"/>
      <c r="AS881" s="339"/>
      <c r="AT881" s="339"/>
      <c r="AU881" s="339"/>
      <c r="AV881" s="339"/>
      <c r="AW881" s="339"/>
      <c r="AX881" s="339"/>
      <c r="AY881" s="339"/>
      <c r="AZ881" s="339"/>
      <c r="BA881" s="339"/>
      <c r="BB881" s="339"/>
      <c r="BC881" s="339"/>
      <c r="BD881" s="339"/>
      <c r="BE881" s="339"/>
      <c r="BF881" s="339"/>
      <c r="BG881" s="315">
        <f t="shared" si="315"/>
        <v>0</v>
      </c>
      <c r="BH881" s="346">
        <f t="shared" si="316"/>
        <v>0</v>
      </c>
      <c r="BI881" s="315">
        <f t="shared" si="317"/>
        <v>0</v>
      </c>
      <c r="BJ881" s="341"/>
      <c r="BK881" s="315">
        <f t="shared" si="318"/>
        <v>0</v>
      </c>
      <c r="BL881" s="315">
        <f t="shared" si="319"/>
        <v>0</v>
      </c>
      <c r="BM881" s="340"/>
      <c r="BN881" s="342"/>
      <c r="BO881" s="343"/>
      <c r="BP881" s="340"/>
      <c r="BQ881" s="344"/>
      <c r="BR881" s="315">
        <f t="shared" si="320"/>
        <v>0</v>
      </c>
      <c r="BS881" s="344"/>
      <c r="BT881" s="344"/>
      <c r="BU881" s="344"/>
      <c r="BV881" s="344"/>
      <c r="BW881" s="315">
        <f t="shared" si="321"/>
        <v>0</v>
      </c>
      <c r="BX881" s="322"/>
      <c r="BY881" s="316"/>
    </row>
    <row r="882" spans="1:77" x14ac:dyDescent="0.25">
      <c r="A882" s="326"/>
      <c r="B882" s="307" t="str">
        <f t="shared" si="303"/>
        <v/>
      </c>
      <c r="C882" s="327"/>
      <c r="D882" s="307" t="str">
        <f t="shared" si="304"/>
        <v/>
      </c>
      <c r="E882" s="328"/>
      <c r="F882" s="329"/>
      <c r="G882" s="330" t="s">
        <v>86</v>
      </c>
      <c r="H882" s="308">
        <f t="shared" si="305"/>
        <v>0</v>
      </c>
      <c r="I882" s="323"/>
      <c r="J882" s="323"/>
      <c r="K882" s="309">
        <f t="shared" si="306"/>
        <v>0</v>
      </c>
      <c r="L882" s="328"/>
      <c r="M882" s="328"/>
      <c r="N882" s="328"/>
      <c r="O882" s="328"/>
      <c r="P882" s="331"/>
      <c r="Q882" s="331"/>
      <c r="R882" s="332"/>
      <c r="S882" s="333"/>
      <c r="T882" s="332"/>
      <c r="U882" s="333"/>
      <c r="V882" s="332"/>
      <c r="W882" s="333"/>
      <c r="X882" s="332"/>
      <c r="Y882" s="333"/>
      <c r="Z882" s="309">
        <f t="shared" si="307"/>
        <v>0</v>
      </c>
      <c r="AA882" s="310">
        <f t="shared" si="308"/>
        <v>0</v>
      </c>
      <c r="AB882" s="334"/>
      <c r="AC882" s="311">
        <f t="shared" si="301"/>
        <v>0</v>
      </c>
      <c r="AD882" s="312">
        <f t="shared" si="309"/>
        <v>0</v>
      </c>
      <c r="AE882" s="335"/>
      <c r="AF882" s="312">
        <f t="shared" si="310"/>
        <v>0</v>
      </c>
      <c r="AG882" s="326"/>
      <c r="AH882" s="313">
        <f t="shared" si="311"/>
        <v>0</v>
      </c>
      <c r="AI882" s="336"/>
      <c r="AJ882" s="313">
        <f t="shared" si="312"/>
        <v>0</v>
      </c>
      <c r="AK882" s="326"/>
      <c r="AL882" s="313">
        <f t="shared" si="313"/>
        <v>0</v>
      </c>
      <c r="AM882" s="345"/>
      <c r="AN882" s="313">
        <f t="shared" si="302"/>
        <v>0</v>
      </c>
      <c r="AO882" s="314">
        <f t="shared" si="314"/>
        <v>0</v>
      </c>
      <c r="AP882" s="315">
        <f>IF(OR(AND(B882="GRUP_A1",IF(IFERROR(MATCH(CONCATENATE("I",Tabel!$N$4),inst_performance,0),0)&gt;0,0,1)),B882="Grup_A5",B882="Grup_B1"),0,(AD882+AF882)*0.1)</f>
        <v>0</v>
      </c>
      <c r="AQ882" s="337"/>
      <c r="AR882" s="339"/>
      <c r="AS882" s="339"/>
      <c r="AT882" s="339"/>
      <c r="AU882" s="339"/>
      <c r="AV882" s="339"/>
      <c r="AW882" s="339"/>
      <c r="AX882" s="339"/>
      <c r="AY882" s="339"/>
      <c r="AZ882" s="339"/>
      <c r="BA882" s="339"/>
      <c r="BB882" s="339"/>
      <c r="BC882" s="339"/>
      <c r="BD882" s="339"/>
      <c r="BE882" s="339"/>
      <c r="BF882" s="339"/>
      <c r="BG882" s="315">
        <f t="shared" si="315"/>
        <v>0</v>
      </c>
      <c r="BH882" s="346">
        <f t="shared" si="316"/>
        <v>0</v>
      </c>
      <c r="BI882" s="315">
        <f t="shared" si="317"/>
        <v>0</v>
      </c>
      <c r="BJ882" s="341"/>
      <c r="BK882" s="315">
        <f t="shared" si="318"/>
        <v>0</v>
      </c>
      <c r="BL882" s="315">
        <f t="shared" si="319"/>
        <v>0</v>
      </c>
      <c r="BM882" s="340"/>
      <c r="BN882" s="342"/>
      <c r="BO882" s="343"/>
      <c r="BP882" s="340"/>
      <c r="BQ882" s="344"/>
      <c r="BR882" s="315">
        <f t="shared" si="320"/>
        <v>0</v>
      </c>
      <c r="BS882" s="344"/>
      <c r="BT882" s="344"/>
      <c r="BU882" s="344"/>
      <c r="BV882" s="344"/>
      <c r="BW882" s="315">
        <f t="shared" si="321"/>
        <v>0</v>
      </c>
      <c r="BX882" s="322"/>
      <c r="BY882" s="316"/>
    </row>
    <row r="883" spans="1:77" x14ac:dyDescent="0.25">
      <c r="A883" s="326"/>
      <c r="B883" s="307" t="str">
        <f t="shared" si="303"/>
        <v/>
      </c>
      <c r="C883" s="327"/>
      <c r="D883" s="307" t="str">
        <f t="shared" si="304"/>
        <v/>
      </c>
      <c r="E883" s="328"/>
      <c r="F883" s="329"/>
      <c r="G883" s="330" t="s">
        <v>86</v>
      </c>
      <c r="H883" s="308">
        <f t="shared" si="305"/>
        <v>0</v>
      </c>
      <c r="I883" s="323"/>
      <c r="J883" s="323"/>
      <c r="K883" s="309">
        <f t="shared" si="306"/>
        <v>0</v>
      </c>
      <c r="L883" s="328"/>
      <c r="M883" s="328"/>
      <c r="N883" s="328"/>
      <c r="O883" s="328"/>
      <c r="P883" s="331"/>
      <c r="Q883" s="331"/>
      <c r="R883" s="332"/>
      <c r="S883" s="333"/>
      <c r="T883" s="332"/>
      <c r="U883" s="333"/>
      <c r="V883" s="332"/>
      <c r="W883" s="333"/>
      <c r="X883" s="332"/>
      <c r="Y883" s="333"/>
      <c r="Z883" s="309">
        <f t="shared" si="307"/>
        <v>0</v>
      </c>
      <c r="AA883" s="310">
        <f t="shared" si="308"/>
        <v>0</v>
      </c>
      <c r="AB883" s="334"/>
      <c r="AC883" s="311">
        <f t="shared" si="301"/>
        <v>0</v>
      </c>
      <c r="AD883" s="312">
        <f t="shared" si="309"/>
        <v>0</v>
      </c>
      <c r="AE883" s="335"/>
      <c r="AF883" s="312">
        <f t="shared" si="310"/>
        <v>0</v>
      </c>
      <c r="AG883" s="326"/>
      <c r="AH883" s="313">
        <f t="shared" si="311"/>
        <v>0</v>
      </c>
      <c r="AI883" s="336"/>
      <c r="AJ883" s="313">
        <f t="shared" si="312"/>
        <v>0</v>
      </c>
      <c r="AK883" s="326"/>
      <c r="AL883" s="313">
        <f t="shared" si="313"/>
        <v>0</v>
      </c>
      <c r="AM883" s="345"/>
      <c r="AN883" s="313">
        <f t="shared" si="302"/>
        <v>0</v>
      </c>
      <c r="AO883" s="314">
        <f t="shared" si="314"/>
        <v>0</v>
      </c>
      <c r="AP883" s="315">
        <f>IF(OR(AND(B883="GRUP_A1",IF(IFERROR(MATCH(CONCATENATE("I",Tabel!$N$4),inst_performance,0),0)&gt;0,0,1)),B883="Grup_A5",B883="Grup_B1"),0,(AD883+AF883)*0.1)</f>
        <v>0</v>
      </c>
      <c r="AQ883" s="337"/>
      <c r="AR883" s="339"/>
      <c r="AS883" s="339"/>
      <c r="AT883" s="339"/>
      <c r="AU883" s="339"/>
      <c r="AV883" s="339"/>
      <c r="AW883" s="339"/>
      <c r="AX883" s="339"/>
      <c r="AY883" s="339"/>
      <c r="AZ883" s="339"/>
      <c r="BA883" s="339"/>
      <c r="BB883" s="339"/>
      <c r="BC883" s="339"/>
      <c r="BD883" s="339"/>
      <c r="BE883" s="339"/>
      <c r="BF883" s="339"/>
      <c r="BG883" s="315">
        <f t="shared" si="315"/>
        <v>0</v>
      </c>
      <c r="BH883" s="346">
        <f t="shared" si="316"/>
        <v>0</v>
      </c>
      <c r="BI883" s="315">
        <f t="shared" si="317"/>
        <v>0</v>
      </c>
      <c r="BJ883" s="341"/>
      <c r="BK883" s="315">
        <f t="shared" si="318"/>
        <v>0</v>
      </c>
      <c r="BL883" s="315">
        <f t="shared" si="319"/>
        <v>0</v>
      </c>
      <c r="BM883" s="340"/>
      <c r="BN883" s="342"/>
      <c r="BO883" s="343"/>
      <c r="BP883" s="340"/>
      <c r="BQ883" s="344"/>
      <c r="BR883" s="315">
        <f t="shared" si="320"/>
        <v>0</v>
      </c>
      <c r="BS883" s="344"/>
      <c r="BT883" s="344"/>
      <c r="BU883" s="344"/>
      <c r="BV883" s="344"/>
      <c r="BW883" s="315">
        <f t="shared" si="321"/>
        <v>0</v>
      </c>
      <c r="BX883" s="322"/>
      <c r="BY883" s="316"/>
    </row>
    <row r="884" spans="1:77" x14ac:dyDescent="0.25">
      <c r="A884" s="326"/>
      <c r="B884" s="307" t="str">
        <f t="shared" si="303"/>
        <v/>
      </c>
      <c r="C884" s="327"/>
      <c r="D884" s="307" t="str">
        <f t="shared" si="304"/>
        <v/>
      </c>
      <c r="E884" s="328"/>
      <c r="F884" s="329"/>
      <c r="G884" s="330" t="s">
        <v>86</v>
      </c>
      <c r="H884" s="308">
        <f t="shared" si="305"/>
        <v>0</v>
      </c>
      <c r="I884" s="323"/>
      <c r="J884" s="323"/>
      <c r="K884" s="309">
        <f t="shared" si="306"/>
        <v>0</v>
      </c>
      <c r="L884" s="328"/>
      <c r="M884" s="328"/>
      <c r="N884" s="328"/>
      <c r="O884" s="328"/>
      <c r="P884" s="331"/>
      <c r="Q884" s="331"/>
      <c r="R884" s="332"/>
      <c r="S884" s="333"/>
      <c r="T884" s="332"/>
      <c r="U884" s="333"/>
      <c r="V884" s="332"/>
      <c r="W884" s="333"/>
      <c r="X884" s="332"/>
      <c r="Y884" s="333"/>
      <c r="Z884" s="309">
        <f t="shared" si="307"/>
        <v>0</v>
      </c>
      <c r="AA884" s="310">
        <f t="shared" si="308"/>
        <v>0</v>
      </c>
      <c r="AB884" s="334"/>
      <c r="AC884" s="311">
        <f t="shared" si="301"/>
        <v>0</v>
      </c>
      <c r="AD884" s="312">
        <f t="shared" si="309"/>
        <v>0</v>
      </c>
      <c r="AE884" s="335"/>
      <c r="AF884" s="312">
        <f t="shared" si="310"/>
        <v>0</v>
      </c>
      <c r="AG884" s="326"/>
      <c r="AH884" s="313">
        <f t="shared" si="311"/>
        <v>0</v>
      </c>
      <c r="AI884" s="336"/>
      <c r="AJ884" s="313">
        <f t="shared" si="312"/>
        <v>0</v>
      </c>
      <c r="AK884" s="326"/>
      <c r="AL884" s="313">
        <f t="shared" si="313"/>
        <v>0</v>
      </c>
      <c r="AM884" s="345"/>
      <c r="AN884" s="313">
        <f t="shared" si="302"/>
        <v>0</v>
      </c>
      <c r="AO884" s="314">
        <f t="shared" si="314"/>
        <v>0</v>
      </c>
      <c r="AP884" s="315">
        <f>IF(OR(AND(B884="GRUP_A1",IF(IFERROR(MATCH(CONCATENATE("I",Tabel!$N$4),inst_performance,0),0)&gt;0,0,1)),B884="Grup_A5",B884="Grup_B1"),0,(AD884+AF884)*0.1)</f>
        <v>0</v>
      </c>
      <c r="AQ884" s="337"/>
      <c r="AR884" s="339"/>
      <c r="AS884" s="339"/>
      <c r="AT884" s="339"/>
      <c r="AU884" s="339"/>
      <c r="AV884" s="339"/>
      <c r="AW884" s="339"/>
      <c r="AX884" s="339"/>
      <c r="AY884" s="339"/>
      <c r="AZ884" s="339"/>
      <c r="BA884" s="339"/>
      <c r="BB884" s="339"/>
      <c r="BC884" s="339"/>
      <c r="BD884" s="339"/>
      <c r="BE884" s="339"/>
      <c r="BF884" s="339"/>
      <c r="BG884" s="315">
        <f t="shared" si="315"/>
        <v>0</v>
      </c>
      <c r="BH884" s="346">
        <f t="shared" si="316"/>
        <v>0</v>
      </c>
      <c r="BI884" s="315">
        <f t="shared" si="317"/>
        <v>0</v>
      </c>
      <c r="BJ884" s="341"/>
      <c r="BK884" s="315">
        <f t="shared" si="318"/>
        <v>0</v>
      </c>
      <c r="BL884" s="315">
        <f t="shared" si="319"/>
        <v>0</v>
      </c>
      <c r="BM884" s="340"/>
      <c r="BN884" s="342"/>
      <c r="BO884" s="343"/>
      <c r="BP884" s="340"/>
      <c r="BQ884" s="344"/>
      <c r="BR884" s="315">
        <f t="shared" si="320"/>
        <v>0</v>
      </c>
      <c r="BS884" s="344"/>
      <c r="BT884" s="344"/>
      <c r="BU884" s="344"/>
      <c r="BV884" s="344"/>
      <c r="BW884" s="315">
        <f t="shared" si="321"/>
        <v>0</v>
      </c>
      <c r="BX884" s="322"/>
      <c r="BY884" s="316"/>
    </row>
    <row r="885" spans="1:77" x14ac:dyDescent="0.25">
      <c r="A885" s="326"/>
      <c r="B885" s="307" t="str">
        <f t="shared" si="303"/>
        <v/>
      </c>
      <c r="C885" s="327"/>
      <c r="D885" s="307" t="str">
        <f t="shared" si="304"/>
        <v/>
      </c>
      <c r="E885" s="328"/>
      <c r="F885" s="329"/>
      <c r="G885" s="330" t="s">
        <v>86</v>
      </c>
      <c r="H885" s="308">
        <f t="shared" si="305"/>
        <v>0</v>
      </c>
      <c r="I885" s="323"/>
      <c r="J885" s="323"/>
      <c r="K885" s="309">
        <f t="shared" si="306"/>
        <v>0</v>
      </c>
      <c r="L885" s="328"/>
      <c r="M885" s="328"/>
      <c r="N885" s="328"/>
      <c r="O885" s="328"/>
      <c r="P885" s="331"/>
      <c r="Q885" s="331"/>
      <c r="R885" s="332"/>
      <c r="S885" s="333"/>
      <c r="T885" s="332"/>
      <c r="U885" s="333"/>
      <c r="V885" s="332"/>
      <c r="W885" s="333"/>
      <c r="X885" s="332"/>
      <c r="Y885" s="333"/>
      <c r="Z885" s="309">
        <f t="shared" si="307"/>
        <v>0</v>
      </c>
      <c r="AA885" s="310">
        <f t="shared" si="308"/>
        <v>0</v>
      </c>
      <c r="AB885" s="334"/>
      <c r="AC885" s="311">
        <f t="shared" si="301"/>
        <v>0</v>
      </c>
      <c r="AD885" s="312">
        <f t="shared" si="309"/>
        <v>0</v>
      </c>
      <c r="AE885" s="335"/>
      <c r="AF885" s="312">
        <f t="shared" si="310"/>
        <v>0</v>
      </c>
      <c r="AG885" s="326"/>
      <c r="AH885" s="313">
        <f t="shared" si="311"/>
        <v>0</v>
      </c>
      <c r="AI885" s="336"/>
      <c r="AJ885" s="313">
        <f t="shared" si="312"/>
        <v>0</v>
      </c>
      <c r="AK885" s="326"/>
      <c r="AL885" s="313">
        <f t="shared" si="313"/>
        <v>0</v>
      </c>
      <c r="AM885" s="345"/>
      <c r="AN885" s="313">
        <f t="shared" si="302"/>
        <v>0</v>
      </c>
      <c r="AO885" s="314">
        <f t="shared" si="314"/>
        <v>0</v>
      </c>
      <c r="AP885" s="315">
        <f>IF(OR(AND(B885="GRUP_A1",IF(IFERROR(MATCH(CONCATENATE("I",Tabel!$N$4),inst_performance,0),0)&gt;0,0,1)),B885="Grup_A5",B885="Grup_B1"),0,(AD885+AF885)*0.1)</f>
        <v>0</v>
      </c>
      <c r="AQ885" s="337"/>
      <c r="AR885" s="339"/>
      <c r="AS885" s="339"/>
      <c r="AT885" s="339"/>
      <c r="AU885" s="339"/>
      <c r="AV885" s="339"/>
      <c r="AW885" s="339"/>
      <c r="AX885" s="339"/>
      <c r="AY885" s="339"/>
      <c r="AZ885" s="339"/>
      <c r="BA885" s="339"/>
      <c r="BB885" s="339"/>
      <c r="BC885" s="339"/>
      <c r="BD885" s="339"/>
      <c r="BE885" s="339"/>
      <c r="BF885" s="339"/>
      <c r="BG885" s="315">
        <f t="shared" si="315"/>
        <v>0</v>
      </c>
      <c r="BH885" s="346">
        <f t="shared" si="316"/>
        <v>0</v>
      </c>
      <c r="BI885" s="315">
        <f t="shared" si="317"/>
        <v>0</v>
      </c>
      <c r="BJ885" s="341"/>
      <c r="BK885" s="315">
        <f t="shared" si="318"/>
        <v>0</v>
      </c>
      <c r="BL885" s="315">
        <f t="shared" si="319"/>
        <v>0</v>
      </c>
      <c r="BM885" s="340"/>
      <c r="BN885" s="342"/>
      <c r="BO885" s="343"/>
      <c r="BP885" s="340"/>
      <c r="BQ885" s="344"/>
      <c r="BR885" s="315">
        <f t="shared" si="320"/>
        <v>0</v>
      </c>
      <c r="BS885" s="344"/>
      <c r="BT885" s="344"/>
      <c r="BU885" s="344"/>
      <c r="BV885" s="344"/>
      <c r="BW885" s="315">
        <f t="shared" si="321"/>
        <v>0</v>
      </c>
      <c r="BX885" s="322"/>
      <c r="BY885" s="316"/>
    </row>
    <row r="886" spans="1:77" x14ac:dyDescent="0.25">
      <c r="A886" s="326"/>
      <c r="B886" s="307" t="str">
        <f t="shared" si="303"/>
        <v/>
      </c>
      <c r="C886" s="327"/>
      <c r="D886" s="307" t="str">
        <f t="shared" si="304"/>
        <v/>
      </c>
      <c r="E886" s="328"/>
      <c r="F886" s="329"/>
      <c r="G886" s="330" t="s">
        <v>86</v>
      </c>
      <c r="H886" s="308">
        <f t="shared" si="305"/>
        <v>0</v>
      </c>
      <c r="I886" s="323"/>
      <c r="J886" s="323"/>
      <c r="K886" s="309">
        <f t="shared" si="306"/>
        <v>0</v>
      </c>
      <c r="L886" s="328"/>
      <c r="M886" s="328"/>
      <c r="N886" s="328"/>
      <c r="O886" s="328"/>
      <c r="P886" s="331"/>
      <c r="Q886" s="331"/>
      <c r="R886" s="332"/>
      <c r="S886" s="333"/>
      <c r="T886" s="332"/>
      <c r="U886" s="333"/>
      <c r="V886" s="332"/>
      <c r="W886" s="333"/>
      <c r="X886" s="332"/>
      <c r="Y886" s="333"/>
      <c r="Z886" s="309">
        <f t="shared" si="307"/>
        <v>0</v>
      </c>
      <c r="AA886" s="310">
        <f t="shared" si="308"/>
        <v>0</v>
      </c>
      <c r="AB886" s="334"/>
      <c r="AC886" s="311">
        <f t="shared" si="301"/>
        <v>0</v>
      </c>
      <c r="AD886" s="312">
        <f t="shared" si="309"/>
        <v>0</v>
      </c>
      <c r="AE886" s="335"/>
      <c r="AF886" s="312">
        <f t="shared" si="310"/>
        <v>0</v>
      </c>
      <c r="AG886" s="326"/>
      <c r="AH886" s="313">
        <f t="shared" si="311"/>
        <v>0</v>
      </c>
      <c r="AI886" s="336"/>
      <c r="AJ886" s="313">
        <f t="shared" si="312"/>
        <v>0</v>
      </c>
      <c r="AK886" s="326"/>
      <c r="AL886" s="313">
        <f t="shared" si="313"/>
        <v>0</v>
      </c>
      <c r="AM886" s="345"/>
      <c r="AN886" s="313">
        <f t="shared" si="302"/>
        <v>0</v>
      </c>
      <c r="AO886" s="314">
        <f t="shared" si="314"/>
        <v>0</v>
      </c>
      <c r="AP886" s="315">
        <f>IF(OR(AND(B886="GRUP_A1",IF(IFERROR(MATCH(CONCATENATE("I",Tabel!$N$4),inst_performance,0),0)&gt;0,0,1)),B886="Grup_A5",B886="Grup_B1"),0,(AD886+AF886)*0.1)</f>
        <v>0</v>
      </c>
      <c r="AQ886" s="337"/>
      <c r="AR886" s="339"/>
      <c r="AS886" s="339"/>
      <c r="AT886" s="339"/>
      <c r="AU886" s="339"/>
      <c r="AV886" s="339"/>
      <c r="AW886" s="339"/>
      <c r="AX886" s="339"/>
      <c r="AY886" s="339"/>
      <c r="AZ886" s="339"/>
      <c r="BA886" s="339"/>
      <c r="BB886" s="339"/>
      <c r="BC886" s="339"/>
      <c r="BD886" s="339"/>
      <c r="BE886" s="339"/>
      <c r="BF886" s="339"/>
      <c r="BG886" s="315">
        <f t="shared" si="315"/>
        <v>0</v>
      </c>
      <c r="BH886" s="346">
        <f t="shared" si="316"/>
        <v>0</v>
      </c>
      <c r="BI886" s="315">
        <f t="shared" si="317"/>
        <v>0</v>
      </c>
      <c r="BJ886" s="341"/>
      <c r="BK886" s="315">
        <f t="shared" si="318"/>
        <v>0</v>
      </c>
      <c r="BL886" s="315">
        <f t="shared" si="319"/>
        <v>0</v>
      </c>
      <c r="BM886" s="340"/>
      <c r="BN886" s="342"/>
      <c r="BO886" s="343"/>
      <c r="BP886" s="340"/>
      <c r="BQ886" s="344"/>
      <c r="BR886" s="315">
        <f t="shared" si="320"/>
        <v>0</v>
      </c>
      <c r="BS886" s="344"/>
      <c r="BT886" s="344"/>
      <c r="BU886" s="344"/>
      <c r="BV886" s="344"/>
      <c r="BW886" s="315">
        <f t="shared" si="321"/>
        <v>0</v>
      </c>
      <c r="BX886" s="322"/>
      <c r="BY886" s="316"/>
    </row>
    <row r="887" spans="1:77" x14ac:dyDescent="0.25">
      <c r="A887" s="326"/>
      <c r="B887" s="307" t="str">
        <f t="shared" si="303"/>
        <v/>
      </c>
      <c r="C887" s="327"/>
      <c r="D887" s="307" t="str">
        <f t="shared" si="304"/>
        <v/>
      </c>
      <c r="E887" s="328"/>
      <c r="F887" s="329"/>
      <c r="G887" s="330" t="s">
        <v>86</v>
      </c>
      <c r="H887" s="308">
        <f t="shared" si="305"/>
        <v>0</v>
      </c>
      <c r="I887" s="323"/>
      <c r="J887" s="323"/>
      <c r="K887" s="309">
        <f t="shared" si="306"/>
        <v>0</v>
      </c>
      <c r="L887" s="328"/>
      <c r="M887" s="328"/>
      <c r="N887" s="328"/>
      <c r="O887" s="328"/>
      <c r="P887" s="331"/>
      <c r="Q887" s="331"/>
      <c r="R887" s="332"/>
      <c r="S887" s="333"/>
      <c r="T887" s="332"/>
      <c r="U887" s="333"/>
      <c r="V887" s="332"/>
      <c r="W887" s="333"/>
      <c r="X887" s="332"/>
      <c r="Y887" s="333"/>
      <c r="Z887" s="309">
        <f t="shared" si="307"/>
        <v>0</v>
      </c>
      <c r="AA887" s="310">
        <f t="shared" si="308"/>
        <v>0</v>
      </c>
      <c r="AB887" s="334"/>
      <c r="AC887" s="311">
        <f t="shared" si="301"/>
        <v>0</v>
      </c>
      <c r="AD887" s="312">
        <f t="shared" si="309"/>
        <v>0</v>
      </c>
      <c r="AE887" s="335"/>
      <c r="AF887" s="312">
        <f t="shared" si="310"/>
        <v>0</v>
      </c>
      <c r="AG887" s="326"/>
      <c r="AH887" s="313">
        <f t="shared" si="311"/>
        <v>0</v>
      </c>
      <c r="AI887" s="336"/>
      <c r="AJ887" s="313">
        <f t="shared" si="312"/>
        <v>0</v>
      </c>
      <c r="AK887" s="326"/>
      <c r="AL887" s="313">
        <f t="shared" si="313"/>
        <v>0</v>
      </c>
      <c r="AM887" s="345"/>
      <c r="AN887" s="313">
        <f t="shared" si="302"/>
        <v>0</v>
      </c>
      <c r="AO887" s="314">
        <f t="shared" si="314"/>
        <v>0</v>
      </c>
      <c r="AP887" s="315">
        <f>IF(OR(AND(B887="GRUP_A1",IF(IFERROR(MATCH(CONCATENATE("I",Tabel!$N$4),inst_performance,0),0)&gt;0,0,1)),B887="Grup_A5",B887="Grup_B1"),0,(AD887+AF887)*0.1)</f>
        <v>0</v>
      </c>
      <c r="AQ887" s="337"/>
      <c r="AR887" s="339"/>
      <c r="AS887" s="339"/>
      <c r="AT887" s="339"/>
      <c r="AU887" s="339"/>
      <c r="AV887" s="339"/>
      <c r="AW887" s="339"/>
      <c r="AX887" s="339"/>
      <c r="AY887" s="339"/>
      <c r="AZ887" s="339"/>
      <c r="BA887" s="339"/>
      <c r="BB887" s="339"/>
      <c r="BC887" s="339"/>
      <c r="BD887" s="339"/>
      <c r="BE887" s="339"/>
      <c r="BF887" s="339"/>
      <c r="BG887" s="315">
        <f t="shared" si="315"/>
        <v>0</v>
      </c>
      <c r="BH887" s="346">
        <f t="shared" si="316"/>
        <v>0</v>
      </c>
      <c r="BI887" s="315">
        <f t="shared" si="317"/>
        <v>0</v>
      </c>
      <c r="BJ887" s="341"/>
      <c r="BK887" s="315">
        <f t="shared" si="318"/>
        <v>0</v>
      </c>
      <c r="BL887" s="315">
        <f t="shared" si="319"/>
        <v>0</v>
      </c>
      <c r="BM887" s="340"/>
      <c r="BN887" s="342"/>
      <c r="BO887" s="343"/>
      <c r="BP887" s="340"/>
      <c r="BQ887" s="344"/>
      <c r="BR887" s="315">
        <f t="shared" si="320"/>
        <v>0</v>
      </c>
      <c r="BS887" s="344"/>
      <c r="BT887" s="344"/>
      <c r="BU887" s="344"/>
      <c r="BV887" s="344"/>
      <c r="BW887" s="315">
        <f t="shared" si="321"/>
        <v>0</v>
      </c>
      <c r="BX887" s="322"/>
      <c r="BY887" s="316"/>
    </row>
    <row r="888" spans="1:77" x14ac:dyDescent="0.25">
      <c r="A888" s="326"/>
      <c r="B888" s="307" t="str">
        <f t="shared" si="303"/>
        <v/>
      </c>
      <c r="C888" s="327"/>
      <c r="D888" s="307" t="str">
        <f t="shared" si="304"/>
        <v/>
      </c>
      <c r="E888" s="328"/>
      <c r="F888" s="329"/>
      <c r="G888" s="330" t="s">
        <v>86</v>
      </c>
      <c r="H888" s="308">
        <f t="shared" si="305"/>
        <v>0</v>
      </c>
      <c r="I888" s="323"/>
      <c r="J888" s="323"/>
      <c r="K888" s="309">
        <f t="shared" si="306"/>
        <v>0</v>
      </c>
      <c r="L888" s="328"/>
      <c r="M888" s="328"/>
      <c r="N888" s="328"/>
      <c r="O888" s="328"/>
      <c r="P888" s="331"/>
      <c r="Q888" s="331"/>
      <c r="R888" s="332"/>
      <c r="S888" s="333"/>
      <c r="T888" s="332"/>
      <c r="U888" s="333"/>
      <c r="V888" s="332"/>
      <c r="W888" s="333"/>
      <c r="X888" s="332"/>
      <c r="Y888" s="333"/>
      <c r="Z888" s="309">
        <f t="shared" si="307"/>
        <v>0</v>
      </c>
      <c r="AA888" s="310">
        <f t="shared" si="308"/>
        <v>0</v>
      </c>
      <c r="AB888" s="334"/>
      <c r="AC888" s="311">
        <f t="shared" si="301"/>
        <v>0</v>
      </c>
      <c r="AD888" s="312">
        <f t="shared" si="309"/>
        <v>0</v>
      </c>
      <c r="AE888" s="335"/>
      <c r="AF888" s="312">
        <f t="shared" si="310"/>
        <v>0</v>
      </c>
      <c r="AG888" s="326"/>
      <c r="AH888" s="313">
        <f t="shared" si="311"/>
        <v>0</v>
      </c>
      <c r="AI888" s="336"/>
      <c r="AJ888" s="313">
        <f t="shared" si="312"/>
        <v>0</v>
      </c>
      <c r="AK888" s="326"/>
      <c r="AL888" s="313">
        <f t="shared" si="313"/>
        <v>0</v>
      </c>
      <c r="AM888" s="345"/>
      <c r="AN888" s="313">
        <f t="shared" si="302"/>
        <v>0</v>
      </c>
      <c r="AO888" s="314">
        <f t="shared" si="314"/>
        <v>0</v>
      </c>
      <c r="AP888" s="315">
        <f>IF(OR(AND(B888="GRUP_A1",IF(IFERROR(MATCH(CONCATENATE("I",Tabel!$N$4),inst_performance,0),0)&gt;0,0,1)),B888="Grup_A5",B888="Grup_B1"),0,(AD888+AF888)*0.1)</f>
        <v>0</v>
      </c>
      <c r="AQ888" s="337"/>
      <c r="AR888" s="339"/>
      <c r="AS888" s="339"/>
      <c r="AT888" s="339"/>
      <c r="AU888" s="339"/>
      <c r="AV888" s="339"/>
      <c r="AW888" s="339"/>
      <c r="AX888" s="339"/>
      <c r="AY888" s="339"/>
      <c r="AZ888" s="339"/>
      <c r="BA888" s="339"/>
      <c r="BB888" s="339"/>
      <c r="BC888" s="339"/>
      <c r="BD888" s="339"/>
      <c r="BE888" s="339"/>
      <c r="BF888" s="339"/>
      <c r="BG888" s="315">
        <f t="shared" si="315"/>
        <v>0</v>
      </c>
      <c r="BH888" s="346">
        <f t="shared" si="316"/>
        <v>0</v>
      </c>
      <c r="BI888" s="315">
        <f t="shared" si="317"/>
        <v>0</v>
      </c>
      <c r="BJ888" s="341"/>
      <c r="BK888" s="315">
        <f t="shared" si="318"/>
        <v>0</v>
      </c>
      <c r="BL888" s="315">
        <f t="shared" si="319"/>
        <v>0</v>
      </c>
      <c r="BM888" s="340"/>
      <c r="BN888" s="342"/>
      <c r="BO888" s="343"/>
      <c r="BP888" s="340"/>
      <c r="BQ888" s="344"/>
      <c r="BR888" s="315">
        <f t="shared" si="320"/>
        <v>0</v>
      </c>
      <c r="BS888" s="344"/>
      <c r="BT888" s="344"/>
      <c r="BU888" s="344"/>
      <c r="BV888" s="344"/>
      <c r="BW888" s="315">
        <f t="shared" si="321"/>
        <v>0</v>
      </c>
      <c r="BX888" s="322"/>
      <c r="BY888" s="316"/>
    </row>
    <row r="889" spans="1:77" x14ac:dyDescent="0.25">
      <c r="A889" s="326"/>
      <c r="B889" s="307" t="str">
        <f t="shared" si="303"/>
        <v/>
      </c>
      <c r="C889" s="327"/>
      <c r="D889" s="307" t="str">
        <f t="shared" si="304"/>
        <v/>
      </c>
      <c r="E889" s="328"/>
      <c r="F889" s="329"/>
      <c r="G889" s="330" t="s">
        <v>86</v>
      </c>
      <c r="H889" s="308">
        <f t="shared" si="305"/>
        <v>0</v>
      </c>
      <c r="I889" s="323"/>
      <c r="J889" s="323"/>
      <c r="K889" s="309">
        <f t="shared" si="306"/>
        <v>0</v>
      </c>
      <c r="L889" s="328"/>
      <c r="M889" s="328"/>
      <c r="N889" s="328"/>
      <c r="O889" s="328"/>
      <c r="P889" s="331"/>
      <c r="Q889" s="331"/>
      <c r="R889" s="332"/>
      <c r="S889" s="333"/>
      <c r="T889" s="332"/>
      <c r="U889" s="333"/>
      <c r="V889" s="332"/>
      <c r="W889" s="333"/>
      <c r="X889" s="332"/>
      <c r="Y889" s="333"/>
      <c r="Z889" s="309">
        <f t="shared" si="307"/>
        <v>0</v>
      </c>
      <c r="AA889" s="310">
        <f t="shared" si="308"/>
        <v>0</v>
      </c>
      <c r="AB889" s="334"/>
      <c r="AC889" s="311">
        <f t="shared" si="301"/>
        <v>0</v>
      </c>
      <c r="AD889" s="312">
        <f t="shared" si="309"/>
        <v>0</v>
      </c>
      <c r="AE889" s="335"/>
      <c r="AF889" s="312">
        <f t="shared" si="310"/>
        <v>0</v>
      </c>
      <c r="AG889" s="326"/>
      <c r="AH889" s="313">
        <f t="shared" si="311"/>
        <v>0</v>
      </c>
      <c r="AI889" s="336"/>
      <c r="AJ889" s="313">
        <f t="shared" si="312"/>
        <v>0</v>
      </c>
      <c r="AK889" s="326"/>
      <c r="AL889" s="313">
        <f t="shared" si="313"/>
        <v>0</v>
      </c>
      <c r="AM889" s="345"/>
      <c r="AN889" s="313">
        <f t="shared" si="302"/>
        <v>0</v>
      </c>
      <c r="AO889" s="314">
        <f t="shared" si="314"/>
        <v>0</v>
      </c>
      <c r="AP889" s="315">
        <f>IF(OR(AND(B889="GRUP_A1",IF(IFERROR(MATCH(CONCATENATE("I",Tabel!$N$4),inst_performance,0),0)&gt;0,0,1)),B889="Grup_A5",B889="Grup_B1"),0,(AD889+AF889)*0.1)</f>
        <v>0</v>
      </c>
      <c r="AQ889" s="337"/>
      <c r="AR889" s="339"/>
      <c r="AS889" s="339"/>
      <c r="AT889" s="339"/>
      <c r="AU889" s="339"/>
      <c r="AV889" s="339"/>
      <c r="AW889" s="339"/>
      <c r="AX889" s="339"/>
      <c r="AY889" s="339"/>
      <c r="AZ889" s="339"/>
      <c r="BA889" s="339"/>
      <c r="BB889" s="339"/>
      <c r="BC889" s="339"/>
      <c r="BD889" s="339"/>
      <c r="BE889" s="339"/>
      <c r="BF889" s="339"/>
      <c r="BG889" s="315">
        <f t="shared" si="315"/>
        <v>0</v>
      </c>
      <c r="BH889" s="346">
        <f t="shared" si="316"/>
        <v>0</v>
      </c>
      <c r="BI889" s="315">
        <f t="shared" si="317"/>
        <v>0</v>
      </c>
      <c r="BJ889" s="341"/>
      <c r="BK889" s="315">
        <f t="shared" si="318"/>
        <v>0</v>
      </c>
      <c r="BL889" s="315">
        <f t="shared" si="319"/>
        <v>0</v>
      </c>
      <c r="BM889" s="340"/>
      <c r="BN889" s="342"/>
      <c r="BO889" s="343"/>
      <c r="BP889" s="340"/>
      <c r="BQ889" s="344"/>
      <c r="BR889" s="315">
        <f t="shared" si="320"/>
        <v>0</v>
      </c>
      <c r="BS889" s="344"/>
      <c r="BT889" s="344"/>
      <c r="BU889" s="344"/>
      <c r="BV889" s="344"/>
      <c r="BW889" s="315">
        <f t="shared" si="321"/>
        <v>0</v>
      </c>
      <c r="BX889" s="322"/>
      <c r="BY889" s="316"/>
    </row>
    <row r="890" spans="1:77" x14ac:dyDescent="0.25">
      <c r="A890" s="326"/>
      <c r="B890" s="307" t="str">
        <f t="shared" si="303"/>
        <v/>
      </c>
      <c r="C890" s="327"/>
      <c r="D890" s="307" t="str">
        <f t="shared" si="304"/>
        <v/>
      </c>
      <c r="E890" s="328"/>
      <c r="F890" s="329"/>
      <c r="G890" s="330" t="s">
        <v>86</v>
      </c>
      <c r="H890" s="308">
        <f t="shared" si="305"/>
        <v>0</v>
      </c>
      <c r="I890" s="323"/>
      <c r="J890" s="323"/>
      <c r="K890" s="309">
        <f t="shared" si="306"/>
        <v>0</v>
      </c>
      <c r="L890" s="328"/>
      <c r="M890" s="328"/>
      <c r="N890" s="328"/>
      <c r="O890" s="328"/>
      <c r="P890" s="331"/>
      <c r="Q890" s="331"/>
      <c r="R890" s="332"/>
      <c r="S890" s="333"/>
      <c r="T890" s="332"/>
      <c r="U890" s="333"/>
      <c r="V890" s="332"/>
      <c r="W890" s="333"/>
      <c r="X890" s="332"/>
      <c r="Y890" s="333"/>
      <c r="Z890" s="309">
        <f t="shared" si="307"/>
        <v>0</v>
      </c>
      <c r="AA890" s="310">
        <f t="shared" si="308"/>
        <v>0</v>
      </c>
      <c r="AB890" s="334"/>
      <c r="AC890" s="311">
        <f t="shared" si="301"/>
        <v>0</v>
      </c>
      <c r="AD890" s="312">
        <f t="shared" si="309"/>
        <v>0</v>
      </c>
      <c r="AE890" s="335"/>
      <c r="AF890" s="312">
        <f t="shared" si="310"/>
        <v>0</v>
      </c>
      <c r="AG890" s="326"/>
      <c r="AH890" s="313">
        <f t="shared" si="311"/>
        <v>0</v>
      </c>
      <c r="AI890" s="336"/>
      <c r="AJ890" s="313">
        <f t="shared" si="312"/>
        <v>0</v>
      </c>
      <c r="AK890" s="326"/>
      <c r="AL890" s="313">
        <f t="shared" si="313"/>
        <v>0</v>
      </c>
      <c r="AM890" s="345"/>
      <c r="AN890" s="313">
        <f t="shared" si="302"/>
        <v>0</v>
      </c>
      <c r="AO890" s="314">
        <f t="shared" si="314"/>
        <v>0</v>
      </c>
      <c r="AP890" s="315">
        <f>IF(OR(AND(B890="GRUP_A1",IF(IFERROR(MATCH(CONCATENATE("I",Tabel!$N$4),inst_performance,0),0)&gt;0,0,1)),B890="Grup_A5",B890="Grup_B1"),0,(AD890+AF890)*0.1)</f>
        <v>0</v>
      </c>
      <c r="AQ890" s="337"/>
      <c r="AR890" s="339"/>
      <c r="AS890" s="339"/>
      <c r="AT890" s="339"/>
      <c r="AU890" s="339"/>
      <c r="AV890" s="339"/>
      <c r="AW890" s="339"/>
      <c r="AX890" s="339"/>
      <c r="AY890" s="339"/>
      <c r="AZ890" s="339"/>
      <c r="BA890" s="339"/>
      <c r="BB890" s="339"/>
      <c r="BC890" s="339"/>
      <c r="BD890" s="339"/>
      <c r="BE890" s="339"/>
      <c r="BF890" s="339"/>
      <c r="BG890" s="315">
        <f t="shared" si="315"/>
        <v>0</v>
      </c>
      <c r="BH890" s="346">
        <f t="shared" si="316"/>
        <v>0</v>
      </c>
      <c r="BI890" s="315">
        <f t="shared" si="317"/>
        <v>0</v>
      </c>
      <c r="BJ890" s="341"/>
      <c r="BK890" s="315">
        <f t="shared" si="318"/>
        <v>0</v>
      </c>
      <c r="BL890" s="315">
        <f t="shared" si="319"/>
        <v>0</v>
      </c>
      <c r="BM890" s="340"/>
      <c r="BN890" s="342"/>
      <c r="BO890" s="343"/>
      <c r="BP890" s="340"/>
      <c r="BQ890" s="344"/>
      <c r="BR890" s="315">
        <f t="shared" si="320"/>
        <v>0</v>
      </c>
      <c r="BS890" s="344"/>
      <c r="BT890" s="344"/>
      <c r="BU890" s="344"/>
      <c r="BV890" s="344"/>
      <c r="BW890" s="315">
        <f t="shared" si="321"/>
        <v>0</v>
      </c>
      <c r="BX890" s="322"/>
      <c r="BY890" s="316"/>
    </row>
    <row r="891" spans="1:77" x14ac:dyDescent="0.25">
      <c r="A891" s="326"/>
      <c r="B891" s="307" t="str">
        <f t="shared" si="303"/>
        <v/>
      </c>
      <c r="C891" s="327"/>
      <c r="D891" s="307" t="str">
        <f t="shared" si="304"/>
        <v/>
      </c>
      <c r="E891" s="328"/>
      <c r="F891" s="329"/>
      <c r="G891" s="330" t="s">
        <v>86</v>
      </c>
      <c r="H891" s="308">
        <f t="shared" si="305"/>
        <v>0</v>
      </c>
      <c r="I891" s="323"/>
      <c r="J891" s="323"/>
      <c r="K891" s="309">
        <f t="shared" si="306"/>
        <v>0</v>
      </c>
      <c r="L891" s="328"/>
      <c r="M891" s="328"/>
      <c r="N891" s="328"/>
      <c r="O891" s="328"/>
      <c r="P891" s="331"/>
      <c r="Q891" s="331"/>
      <c r="R891" s="332"/>
      <c r="S891" s="333"/>
      <c r="T891" s="332"/>
      <c r="U891" s="333"/>
      <c r="V891" s="332"/>
      <c r="W891" s="333"/>
      <c r="X891" s="332"/>
      <c r="Y891" s="333"/>
      <c r="Z891" s="309">
        <f t="shared" si="307"/>
        <v>0</v>
      </c>
      <c r="AA891" s="310">
        <f t="shared" si="308"/>
        <v>0</v>
      </c>
      <c r="AB891" s="334"/>
      <c r="AC891" s="311">
        <f t="shared" si="301"/>
        <v>0</v>
      </c>
      <c r="AD891" s="312">
        <f t="shared" si="309"/>
        <v>0</v>
      </c>
      <c r="AE891" s="335"/>
      <c r="AF891" s="312">
        <f t="shared" si="310"/>
        <v>0</v>
      </c>
      <c r="AG891" s="326"/>
      <c r="AH891" s="313">
        <f t="shared" si="311"/>
        <v>0</v>
      </c>
      <c r="AI891" s="336"/>
      <c r="AJ891" s="313">
        <f t="shared" si="312"/>
        <v>0</v>
      </c>
      <c r="AK891" s="326"/>
      <c r="AL891" s="313">
        <f t="shared" si="313"/>
        <v>0</v>
      </c>
      <c r="AM891" s="345"/>
      <c r="AN891" s="313">
        <f t="shared" si="302"/>
        <v>0</v>
      </c>
      <c r="AO891" s="314">
        <f t="shared" si="314"/>
        <v>0</v>
      </c>
      <c r="AP891" s="315">
        <f>IF(OR(AND(B891="GRUP_A1",IF(IFERROR(MATCH(CONCATENATE("I",Tabel!$N$4),inst_performance,0),0)&gt;0,0,1)),B891="Grup_A5",B891="Grup_B1"),0,(AD891+AF891)*0.1)</f>
        <v>0</v>
      </c>
      <c r="AQ891" s="337"/>
      <c r="AR891" s="339"/>
      <c r="AS891" s="339"/>
      <c r="AT891" s="339"/>
      <c r="AU891" s="339"/>
      <c r="AV891" s="339"/>
      <c r="AW891" s="339"/>
      <c r="AX891" s="339"/>
      <c r="AY891" s="339"/>
      <c r="AZ891" s="339"/>
      <c r="BA891" s="339"/>
      <c r="BB891" s="339"/>
      <c r="BC891" s="339"/>
      <c r="BD891" s="339"/>
      <c r="BE891" s="339"/>
      <c r="BF891" s="339"/>
      <c r="BG891" s="315">
        <f t="shared" si="315"/>
        <v>0</v>
      </c>
      <c r="BH891" s="346">
        <f t="shared" si="316"/>
        <v>0</v>
      </c>
      <c r="BI891" s="315">
        <f t="shared" si="317"/>
        <v>0</v>
      </c>
      <c r="BJ891" s="341"/>
      <c r="BK891" s="315">
        <f t="shared" si="318"/>
        <v>0</v>
      </c>
      <c r="BL891" s="315">
        <f t="shared" si="319"/>
        <v>0</v>
      </c>
      <c r="BM891" s="340"/>
      <c r="BN891" s="342"/>
      <c r="BO891" s="343"/>
      <c r="BP891" s="340"/>
      <c r="BQ891" s="344"/>
      <c r="BR891" s="315">
        <f t="shared" si="320"/>
        <v>0</v>
      </c>
      <c r="BS891" s="344"/>
      <c r="BT891" s="344"/>
      <c r="BU891" s="344"/>
      <c r="BV891" s="344"/>
      <c r="BW891" s="315">
        <f t="shared" si="321"/>
        <v>0</v>
      </c>
      <c r="BX891" s="322"/>
      <c r="BY891" s="316"/>
    </row>
    <row r="892" spans="1:77" x14ac:dyDescent="0.25">
      <c r="A892" s="326"/>
      <c r="B892" s="307" t="str">
        <f t="shared" si="303"/>
        <v/>
      </c>
      <c r="C892" s="327"/>
      <c r="D892" s="307" t="str">
        <f t="shared" si="304"/>
        <v/>
      </c>
      <c r="E892" s="328"/>
      <c r="F892" s="329"/>
      <c r="G892" s="330" t="s">
        <v>86</v>
      </c>
      <c r="H892" s="308">
        <f t="shared" si="305"/>
        <v>0</v>
      </c>
      <c r="I892" s="323"/>
      <c r="J892" s="323"/>
      <c r="K892" s="309">
        <f t="shared" si="306"/>
        <v>0</v>
      </c>
      <c r="L892" s="328"/>
      <c r="M892" s="328"/>
      <c r="N892" s="328"/>
      <c r="O892" s="328"/>
      <c r="P892" s="331"/>
      <c r="Q892" s="331"/>
      <c r="R892" s="332"/>
      <c r="S892" s="333"/>
      <c r="T892" s="332"/>
      <c r="U892" s="333"/>
      <c r="V892" s="332"/>
      <c r="W892" s="333"/>
      <c r="X892" s="332"/>
      <c r="Y892" s="333"/>
      <c r="Z892" s="309">
        <f t="shared" si="307"/>
        <v>0</v>
      </c>
      <c r="AA892" s="310">
        <f t="shared" si="308"/>
        <v>0</v>
      </c>
      <c r="AB892" s="334"/>
      <c r="AC892" s="311">
        <f t="shared" si="301"/>
        <v>0</v>
      </c>
      <c r="AD892" s="312">
        <f t="shared" si="309"/>
        <v>0</v>
      </c>
      <c r="AE892" s="335"/>
      <c r="AF892" s="312">
        <f t="shared" si="310"/>
        <v>0</v>
      </c>
      <c r="AG892" s="326"/>
      <c r="AH892" s="313">
        <f t="shared" si="311"/>
        <v>0</v>
      </c>
      <c r="AI892" s="336"/>
      <c r="AJ892" s="313">
        <f t="shared" si="312"/>
        <v>0</v>
      </c>
      <c r="AK892" s="326"/>
      <c r="AL892" s="313">
        <f t="shared" si="313"/>
        <v>0</v>
      </c>
      <c r="AM892" s="345"/>
      <c r="AN892" s="313">
        <f t="shared" si="302"/>
        <v>0</v>
      </c>
      <c r="AO892" s="314">
        <f t="shared" si="314"/>
        <v>0</v>
      </c>
      <c r="AP892" s="315">
        <f>IF(OR(AND(B892="GRUP_A1",IF(IFERROR(MATCH(CONCATENATE("I",Tabel!$N$4),inst_performance,0),0)&gt;0,0,1)),B892="Grup_A5",B892="Grup_B1"),0,(AD892+AF892)*0.1)</f>
        <v>0</v>
      </c>
      <c r="AQ892" s="337"/>
      <c r="AR892" s="339"/>
      <c r="AS892" s="339"/>
      <c r="AT892" s="339"/>
      <c r="AU892" s="339"/>
      <c r="AV892" s="339"/>
      <c r="AW892" s="339"/>
      <c r="AX892" s="339"/>
      <c r="AY892" s="339"/>
      <c r="AZ892" s="339"/>
      <c r="BA892" s="339"/>
      <c r="BB892" s="339"/>
      <c r="BC892" s="339"/>
      <c r="BD892" s="339"/>
      <c r="BE892" s="339"/>
      <c r="BF892" s="339"/>
      <c r="BG892" s="315">
        <f t="shared" si="315"/>
        <v>0</v>
      </c>
      <c r="BH892" s="346">
        <f t="shared" si="316"/>
        <v>0</v>
      </c>
      <c r="BI892" s="315">
        <f t="shared" si="317"/>
        <v>0</v>
      </c>
      <c r="BJ892" s="341"/>
      <c r="BK892" s="315">
        <f t="shared" si="318"/>
        <v>0</v>
      </c>
      <c r="BL892" s="315">
        <f t="shared" si="319"/>
        <v>0</v>
      </c>
      <c r="BM892" s="340"/>
      <c r="BN892" s="342"/>
      <c r="BO892" s="343"/>
      <c r="BP892" s="340"/>
      <c r="BQ892" s="344"/>
      <c r="BR892" s="315">
        <f t="shared" si="320"/>
        <v>0</v>
      </c>
      <c r="BS892" s="344"/>
      <c r="BT892" s="344"/>
      <c r="BU892" s="344"/>
      <c r="BV892" s="344"/>
      <c r="BW892" s="315">
        <f t="shared" si="321"/>
        <v>0</v>
      </c>
      <c r="BX892" s="322"/>
      <c r="BY892" s="316"/>
    </row>
    <row r="893" spans="1:77" x14ac:dyDescent="0.25">
      <c r="A893" s="326"/>
      <c r="B893" s="307" t="str">
        <f t="shared" si="303"/>
        <v/>
      </c>
      <c r="C893" s="327"/>
      <c r="D893" s="307" t="str">
        <f t="shared" si="304"/>
        <v/>
      </c>
      <c r="E893" s="328"/>
      <c r="F893" s="329"/>
      <c r="G893" s="330" t="s">
        <v>86</v>
      </c>
      <c r="H893" s="308">
        <f t="shared" si="305"/>
        <v>0</v>
      </c>
      <c r="I893" s="323"/>
      <c r="J893" s="323"/>
      <c r="K893" s="309">
        <f t="shared" si="306"/>
        <v>0</v>
      </c>
      <c r="L893" s="328"/>
      <c r="M893" s="328"/>
      <c r="N893" s="328"/>
      <c r="O893" s="328"/>
      <c r="P893" s="331"/>
      <c r="Q893" s="331"/>
      <c r="R893" s="332"/>
      <c r="S893" s="333"/>
      <c r="T893" s="332"/>
      <c r="U893" s="333"/>
      <c r="V893" s="332"/>
      <c r="W893" s="333"/>
      <c r="X893" s="332"/>
      <c r="Y893" s="333"/>
      <c r="Z893" s="309">
        <f t="shared" si="307"/>
        <v>0</v>
      </c>
      <c r="AA893" s="310">
        <f t="shared" si="308"/>
        <v>0</v>
      </c>
      <c r="AB893" s="334"/>
      <c r="AC893" s="311">
        <f t="shared" si="301"/>
        <v>0</v>
      </c>
      <c r="AD893" s="312">
        <f t="shared" si="309"/>
        <v>0</v>
      </c>
      <c r="AE893" s="335"/>
      <c r="AF893" s="312">
        <f t="shared" si="310"/>
        <v>0</v>
      </c>
      <c r="AG893" s="326"/>
      <c r="AH893" s="313">
        <f t="shared" si="311"/>
        <v>0</v>
      </c>
      <c r="AI893" s="336"/>
      <c r="AJ893" s="313">
        <f t="shared" si="312"/>
        <v>0</v>
      </c>
      <c r="AK893" s="326"/>
      <c r="AL893" s="313">
        <f t="shared" si="313"/>
        <v>0</v>
      </c>
      <c r="AM893" s="345"/>
      <c r="AN893" s="313">
        <f t="shared" si="302"/>
        <v>0</v>
      </c>
      <c r="AO893" s="314">
        <f t="shared" si="314"/>
        <v>0</v>
      </c>
      <c r="AP893" s="315">
        <f>IF(OR(AND(B893="GRUP_A1",IF(IFERROR(MATCH(CONCATENATE("I",Tabel!$N$4),inst_performance,0),0)&gt;0,0,1)),B893="Grup_A5",B893="Grup_B1"),0,(AD893+AF893)*0.1)</f>
        <v>0</v>
      </c>
      <c r="AQ893" s="337"/>
      <c r="AR893" s="339"/>
      <c r="AS893" s="339"/>
      <c r="AT893" s="339"/>
      <c r="AU893" s="339"/>
      <c r="AV893" s="339"/>
      <c r="AW893" s="339"/>
      <c r="AX893" s="339"/>
      <c r="AY893" s="339"/>
      <c r="AZ893" s="339"/>
      <c r="BA893" s="339"/>
      <c r="BB893" s="339"/>
      <c r="BC893" s="339"/>
      <c r="BD893" s="339"/>
      <c r="BE893" s="339"/>
      <c r="BF893" s="339"/>
      <c r="BG893" s="315">
        <f t="shared" si="315"/>
        <v>0</v>
      </c>
      <c r="BH893" s="346">
        <f t="shared" si="316"/>
        <v>0</v>
      </c>
      <c r="BI893" s="315">
        <f t="shared" si="317"/>
        <v>0</v>
      </c>
      <c r="BJ893" s="341"/>
      <c r="BK893" s="315">
        <f t="shared" si="318"/>
        <v>0</v>
      </c>
      <c r="BL893" s="315">
        <f t="shared" si="319"/>
        <v>0</v>
      </c>
      <c r="BM893" s="340"/>
      <c r="BN893" s="342"/>
      <c r="BO893" s="343"/>
      <c r="BP893" s="340"/>
      <c r="BQ893" s="344"/>
      <c r="BR893" s="315">
        <f t="shared" si="320"/>
        <v>0</v>
      </c>
      <c r="BS893" s="344"/>
      <c r="BT893" s="344"/>
      <c r="BU893" s="344"/>
      <c r="BV893" s="344"/>
      <c r="BW893" s="315">
        <f t="shared" si="321"/>
        <v>0</v>
      </c>
      <c r="BX893" s="322"/>
      <c r="BY893" s="316"/>
    </row>
    <row r="894" spans="1:77" x14ac:dyDescent="0.25">
      <c r="A894" s="326"/>
      <c r="B894" s="307" t="str">
        <f t="shared" si="303"/>
        <v/>
      </c>
      <c r="C894" s="327"/>
      <c r="D894" s="307" t="str">
        <f t="shared" si="304"/>
        <v/>
      </c>
      <c r="E894" s="328"/>
      <c r="F894" s="329"/>
      <c r="G894" s="330" t="s">
        <v>86</v>
      </c>
      <c r="H894" s="308">
        <f t="shared" si="305"/>
        <v>0</v>
      </c>
      <c r="I894" s="323"/>
      <c r="J894" s="323"/>
      <c r="K894" s="309">
        <f t="shared" si="306"/>
        <v>0</v>
      </c>
      <c r="L894" s="328"/>
      <c r="M894" s="328"/>
      <c r="N894" s="328"/>
      <c r="O894" s="328"/>
      <c r="P894" s="331"/>
      <c r="Q894" s="331"/>
      <c r="R894" s="332"/>
      <c r="S894" s="333"/>
      <c r="T894" s="332"/>
      <c r="U894" s="333"/>
      <c r="V894" s="332"/>
      <c r="W894" s="333"/>
      <c r="X894" s="332"/>
      <c r="Y894" s="333"/>
      <c r="Z894" s="309">
        <f t="shared" si="307"/>
        <v>0</v>
      </c>
      <c r="AA894" s="310">
        <f t="shared" si="308"/>
        <v>0</v>
      </c>
      <c r="AB894" s="334"/>
      <c r="AC894" s="311">
        <f t="shared" si="301"/>
        <v>0</v>
      </c>
      <c r="AD894" s="312">
        <f t="shared" si="309"/>
        <v>0</v>
      </c>
      <c r="AE894" s="335"/>
      <c r="AF894" s="312">
        <f t="shared" si="310"/>
        <v>0</v>
      </c>
      <c r="AG894" s="326"/>
      <c r="AH894" s="313">
        <f t="shared" si="311"/>
        <v>0</v>
      </c>
      <c r="AI894" s="336"/>
      <c r="AJ894" s="313">
        <f t="shared" si="312"/>
        <v>0</v>
      </c>
      <c r="AK894" s="326"/>
      <c r="AL894" s="313">
        <f t="shared" si="313"/>
        <v>0</v>
      </c>
      <c r="AM894" s="345"/>
      <c r="AN894" s="313">
        <f t="shared" si="302"/>
        <v>0</v>
      </c>
      <c r="AO894" s="314">
        <f t="shared" si="314"/>
        <v>0</v>
      </c>
      <c r="AP894" s="315">
        <f>IF(OR(AND(B894="GRUP_A1",IF(IFERROR(MATCH(CONCATENATE("I",Tabel!$N$4),inst_performance,0),0)&gt;0,0,1)),B894="Grup_A5",B894="Grup_B1"),0,(AD894+AF894)*0.1)</f>
        <v>0</v>
      </c>
      <c r="AQ894" s="337"/>
      <c r="AR894" s="339"/>
      <c r="AS894" s="339"/>
      <c r="AT894" s="339"/>
      <c r="AU894" s="339"/>
      <c r="AV894" s="339"/>
      <c r="AW894" s="339"/>
      <c r="AX894" s="339"/>
      <c r="AY894" s="339"/>
      <c r="AZ894" s="339"/>
      <c r="BA894" s="339"/>
      <c r="BB894" s="339"/>
      <c r="BC894" s="339"/>
      <c r="BD894" s="339"/>
      <c r="BE894" s="339"/>
      <c r="BF894" s="339"/>
      <c r="BG894" s="315">
        <f t="shared" si="315"/>
        <v>0</v>
      </c>
      <c r="BH894" s="346">
        <f t="shared" si="316"/>
        <v>0</v>
      </c>
      <c r="BI894" s="315">
        <f t="shared" si="317"/>
        <v>0</v>
      </c>
      <c r="BJ894" s="341"/>
      <c r="BK894" s="315">
        <f t="shared" si="318"/>
        <v>0</v>
      </c>
      <c r="BL894" s="315">
        <f t="shared" si="319"/>
        <v>0</v>
      </c>
      <c r="BM894" s="340"/>
      <c r="BN894" s="342"/>
      <c r="BO894" s="343"/>
      <c r="BP894" s="340"/>
      <c r="BQ894" s="344"/>
      <c r="BR894" s="315">
        <f t="shared" si="320"/>
        <v>0</v>
      </c>
      <c r="BS894" s="344"/>
      <c r="BT894" s="344"/>
      <c r="BU894" s="344"/>
      <c r="BV894" s="344"/>
      <c r="BW894" s="315">
        <f t="shared" si="321"/>
        <v>0</v>
      </c>
      <c r="BX894" s="322"/>
      <c r="BY894" s="316"/>
    </row>
    <row r="895" spans="1:77" x14ac:dyDescent="0.25">
      <c r="A895" s="326"/>
      <c r="B895" s="307" t="str">
        <f t="shared" si="303"/>
        <v/>
      </c>
      <c r="C895" s="327"/>
      <c r="D895" s="307" t="str">
        <f t="shared" si="304"/>
        <v/>
      </c>
      <c r="E895" s="328"/>
      <c r="F895" s="329"/>
      <c r="G895" s="330" t="s">
        <v>86</v>
      </c>
      <c r="H895" s="308">
        <f t="shared" si="305"/>
        <v>0</v>
      </c>
      <c r="I895" s="323"/>
      <c r="J895" s="323"/>
      <c r="K895" s="309">
        <f t="shared" si="306"/>
        <v>0</v>
      </c>
      <c r="L895" s="328"/>
      <c r="M895" s="328"/>
      <c r="N895" s="328"/>
      <c r="O895" s="328"/>
      <c r="P895" s="331"/>
      <c r="Q895" s="331"/>
      <c r="R895" s="332"/>
      <c r="S895" s="333"/>
      <c r="T895" s="332"/>
      <c r="U895" s="333"/>
      <c r="V895" s="332"/>
      <c r="W895" s="333"/>
      <c r="X895" s="332"/>
      <c r="Y895" s="333"/>
      <c r="Z895" s="309">
        <f t="shared" si="307"/>
        <v>0</v>
      </c>
      <c r="AA895" s="310">
        <f t="shared" si="308"/>
        <v>0</v>
      </c>
      <c r="AB895" s="334"/>
      <c r="AC895" s="311">
        <f t="shared" si="301"/>
        <v>0</v>
      </c>
      <c r="AD895" s="312">
        <f t="shared" si="309"/>
        <v>0</v>
      </c>
      <c r="AE895" s="335"/>
      <c r="AF895" s="312">
        <f t="shared" si="310"/>
        <v>0</v>
      </c>
      <c r="AG895" s="326"/>
      <c r="AH895" s="313">
        <f t="shared" si="311"/>
        <v>0</v>
      </c>
      <c r="AI895" s="336"/>
      <c r="AJ895" s="313">
        <f t="shared" si="312"/>
        <v>0</v>
      </c>
      <c r="AK895" s="326"/>
      <c r="AL895" s="313">
        <f t="shared" si="313"/>
        <v>0</v>
      </c>
      <c r="AM895" s="345"/>
      <c r="AN895" s="313">
        <f t="shared" si="302"/>
        <v>0</v>
      </c>
      <c r="AO895" s="314">
        <f t="shared" si="314"/>
        <v>0</v>
      </c>
      <c r="AP895" s="315">
        <f>IF(OR(AND(B895="GRUP_A1",IF(IFERROR(MATCH(CONCATENATE("I",Tabel!$N$4),inst_performance,0),0)&gt;0,0,1)),B895="Grup_A5",B895="Grup_B1"),0,(AD895+AF895)*0.1)</f>
        <v>0</v>
      </c>
      <c r="AQ895" s="337"/>
      <c r="AR895" s="339"/>
      <c r="AS895" s="339"/>
      <c r="AT895" s="339"/>
      <c r="AU895" s="339"/>
      <c r="AV895" s="339"/>
      <c r="AW895" s="339"/>
      <c r="AX895" s="339"/>
      <c r="AY895" s="339"/>
      <c r="AZ895" s="339"/>
      <c r="BA895" s="339"/>
      <c r="BB895" s="339"/>
      <c r="BC895" s="339"/>
      <c r="BD895" s="339"/>
      <c r="BE895" s="339"/>
      <c r="BF895" s="339"/>
      <c r="BG895" s="315">
        <f t="shared" si="315"/>
        <v>0</v>
      </c>
      <c r="BH895" s="346">
        <f t="shared" si="316"/>
        <v>0</v>
      </c>
      <c r="BI895" s="315">
        <f t="shared" si="317"/>
        <v>0</v>
      </c>
      <c r="BJ895" s="341"/>
      <c r="BK895" s="315">
        <f t="shared" si="318"/>
        <v>0</v>
      </c>
      <c r="BL895" s="315">
        <f t="shared" si="319"/>
        <v>0</v>
      </c>
      <c r="BM895" s="340"/>
      <c r="BN895" s="342"/>
      <c r="BO895" s="343"/>
      <c r="BP895" s="340"/>
      <c r="BQ895" s="344"/>
      <c r="BR895" s="315">
        <f t="shared" si="320"/>
        <v>0</v>
      </c>
      <c r="BS895" s="344"/>
      <c r="BT895" s="344"/>
      <c r="BU895" s="344"/>
      <c r="BV895" s="344"/>
      <c r="BW895" s="315">
        <f t="shared" si="321"/>
        <v>0</v>
      </c>
      <c r="BX895" s="322"/>
      <c r="BY895" s="316"/>
    </row>
    <row r="896" spans="1:77" x14ac:dyDescent="0.25">
      <c r="A896" s="326"/>
      <c r="B896" s="307" t="str">
        <f t="shared" si="303"/>
        <v/>
      </c>
      <c r="C896" s="327"/>
      <c r="D896" s="307" t="str">
        <f t="shared" si="304"/>
        <v/>
      </c>
      <c r="E896" s="328"/>
      <c r="F896" s="329"/>
      <c r="G896" s="330" t="s">
        <v>86</v>
      </c>
      <c r="H896" s="308">
        <f t="shared" si="305"/>
        <v>0</v>
      </c>
      <c r="I896" s="323"/>
      <c r="J896" s="323"/>
      <c r="K896" s="309">
        <f t="shared" si="306"/>
        <v>0</v>
      </c>
      <c r="L896" s="328"/>
      <c r="M896" s="328"/>
      <c r="N896" s="328"/>
      <c r="O896" s="328"/>
      <c r="P896" s="331"/>
      <c r="Q896" s="331"/>
      <c r="R896" s="332"/>
      <c r="S896" s="333"/>
      <c r="T896" s="332"/>
      <c r="U896" s="333"/>
      <c r="V896" s="332"/>
      <c r="W896" s="333"/>
      <c r="X896" s="332"/>
      <c r="Y896" s="333"/>
      <c r="Z896" s="309">
        <f t="shared" si="307"/>
        <v>0</v>
      </c>
      <c r="AA896" s="310">
        <f t="shared" si="308"/>
        <v>0</v>
      </c>
      <c r="AB896" s="334"/>
      <c r="AC896" s="311">
        <f t="shared" si="301"/>
        <v>0</v>
      </c>
      <c r="AD896" s="312">
        <f t="shared" si="309"/>
        <v>0</v>
      </c>
      <c r="AE896" s="335"/>
      <c r="AF896" s="312">
        <f t="shared" si="310"/>
        <v>0</v>
      </c>
      <c r="AG896" s="326"/>
      <c r="AH896" s="313">
        <f t="shared" si="311"/>
        <v>0</v>
      </c>
      <c r="AI896" s="336"/>
      <c r="AJ896" s="313">
        <f t="shared" si="312"/>
        <v>0</v>
      </c>
      <c r="AK896" s="326"/>
      <c r="AL896" s="313">
        <f t="shared" si="313"/>
        <v>0</v>
      </c>
      <c r="AM896" s="345"/>
      <c r="AN896" s="313">
        <f t="shared" si="302"/>
        <v>0</v>
      </c>
      <c r="AO896" s="314">
        <f t="shared" si="314"/>
        <v>0</v>
      </c>
      <c r="AP896" s="315">
        <f>IF(OR(AND(B896="GRUP_A1",IF(IFERROR(MATCH(CONCATENATE("I",Tabel!$N$4),inst_performance,0),0)&gt;0,0,1)),B896="Grup_A5",B896="Grup_B1"),0,(AD896+AF896)*0.1)</f>
        <v>0</v>
      </c>
      <c r="AQ896" s="337"/>
      <c r="AR896" s="339"/>
      <c r="AS896" s="339"/>
      <c r="AT896" s="339"/>
      <c r="AU896" s="339"/>
      <c r="AV896" s="339"/>
      <c r="AW896" s="339"/>
      <c r="AX896" s="339"/>
      <c r="AY896" s="339"/>
      <c r="AZ896" s="339"/>
      <c r="BA896" s="339"/>
      <c r="BB896" s="339"/>
      <c r="BC896" s="339"/>
      <c r="BD896" s="339"/>
      <c r="BE896" s="339"/>
      <c r="BF896" s="339"/>
      <c r="BG896" s="315">
        <f t="shared" si="315"/>
        <v>0</v>
      </c>
      <c r="BH896" s="346">
        <f t="shared" si="316"/>
        <v>0</v>
      </c>
      <c r="BI896" s="315">
        <f t="shared" si="317"/>
        <v>0</v>
      </c>
      <c r="BJ896" s="341"/>
      <c r="BK896" s="315">
        <f t="shared" si="318"/>
        <v>0</v>
      </c>
      <c r="BL896" s="315">
        <f t="shared" si="319"/>
        <v>0</v>
      </c>
      <c r="BM896" s="340"/>
      <c r="BN896" s="342"/>
      <c r="BO896" s="343"/>
      <c r="BP896" s="340"/>
      <c r="BQ896" s="344"/>
      <c r="BR896" s="315">
        <f t="shared" si="320"/>
        <v>0</v>
      </c>
      <c r="BS896" s="344"/>
      <c r="BT896" s="344"/>
      <c r="BU896" s="344"/>
      <c r="BV896" s="344"/>
      <c r="BW896" s="315">
        <f t="shared" si="321"/>
        <v>0</v>
      </c>
      <c r="BX896" s="322"/>
      <c r="BY896" s="316"/>
    </row>
    <row r="897" spans="1:77" x14ac:dyDescent="0.25">
      <c r="A897" s="326"/>
      <c r="B897" s="307" t="str">
        <f t="shared" si="303"/>
        <v/>
      </c>
      <c r="C897" s="327"/>
      <c r="D897" s="307" t="str">
        <f t="shared" si="304"/>
        <v/>
      </c>
      <c r="E897" s="328"/>
      <c r="F897" s="329"/>
      <c r="G897" s="330" t="s">
        <v>86</v>
      </c>
      <c r="H897" s="308">
        <f t="shared" si="305"/>
        <v>0</v>
      </c>
      <c r="I897" s="323"/>
      <c r="J897" s="323"/>
      <c r="K897" s="309">
        <f t="shared" si="306"/>
        <v>0</v>
      </c>
      <c r="L897" s="328"/>
      <c r="M897" s="328"/>
      <c r="N897" s="328"/>
      <c r="O897" s="328"/>
      <c r="P897" s="331"/>
      <c r="Q897" s="331"/>
      <c r="R897" s="332"/>
      <c r="S897" s="333"/>
      <c r="T897" s="332"/>
      <c r="U897" s="333"/>
      <c r="V897" s="332"/>
      <c r="W897" s="333"/>
      <c r="X897" s="332"/>
      <c r="Y897" s="333"/>
      <c r="Z897" s="309">
        <f t="shared" si="307"/>
        <v>0</v>
      </c>
      <c r="AA897" s="310">
        <f t="shared" si="308"/>
        <v>0</v>
      </c>
      <c r="AB897" s="334"/>
      <c r="AC897" s="311">
        <f t="shared" si="301"/>
        <v>0</v>
      </c>
      <c r="AD897" s="312">
        <f t="shared" si="309"/>
        <v>0</v>
      </c>
      <c r="AE897" s="335"/>
      <c r="AF897" s="312">
        <f t="shared" si="310"/>
        <v>0</v>
      </c>
      <c r="AG897" s="326"/>
      <c r="AH897" s="313">
        <f t="shared" si="311"/>
        <v>0</v>
      </c>
      <c r="AI897" s="336"/>
      <c r="AJ897" s="313">
        <f t="shared" si="312"/>
        <v>0</v>
      </c>
      <c r="AK897" s="326"/>
      <c r="AL897" s="313">
        <f t="shared" si="313"/>
        <v>0</v>
      </c>
      <c r="AM897" s="345"/>
      <c r="AN897" s="313">
        <f t="shared" si="302"/>
        <v>0</v>
      </c>
      <c r="AO897" s="314">
        <f t="shared" si="314"/>
        <v>0</v>
      </c>
      <c r="AP897" s="315">
        <f>IF(OR(AND(B897="GRUP_A1",IF(IFERROR(MATCH(CONCATENATE("I",Tabel!$N$4),inst_performance,0),0)&gt;0,0,1)),B897="Grup_A5",B897="Grup_B1"),0,(AD897+AF897)*0.1)</f>
        <v>0</v>
      </c>
      <c r="AQ897" s="337"/>
      <c r="AR897" s="339"/>
      <c r="AS897" s="339"/>
      <c r="AT897" s="339"/>
      <c r="AU897" s="339"/>
      <c r="AV897" s="339"/>
      <c r="AW897" s="339"/>
      <c r="AX897" s="339"/>
      <c r="AY897" s="339"/>
      <c r="AZ897" s="339"/>
      <c r="BA897" s="339"/>
      <c r="BB897" s="339"/>
      <c r="BC897" s="339"/>
      <c r="BD897" s="339"/>
      <c r="BE897" s="339"/>
      <c r="BF897" s="339"/>
      <c r="BG897" s="315">
        <f t="shared" si="315"/>
        <v>0</v>
      </c>
      <c r="BH897" s="346">
        <f t="shared" si="316"/>
        <v>0</v>
      </c>
      <c r="BI897" s="315">
        <f t="shared" si="317"/>
        <v>0</v>
      </c>
      <c r="BJ897" s="341"/>
      <c r="BK897" s="315">
        <f t="shared" si="318"/>
        <v>0</v>
      </c>
      <c r="BL897" s="315">
        <f t="shared" si="319"/>
        <v>0</v>
      </c>
      <c r="BM897" s="340"/>
      <c r="BN897" s="342"/>
      <c r="BO897" s="343"/>
      <c r="BP897" s="340"/>
      <c r="BQ897" s="344"/>
      <c r="BR897" s="315">
        <f t="shared" si="320"/>
        <v>0</v>
      </c>
      <c r="BS897" s="344"/>
      <c r="BT897" s="344"/>
      <c r="BU897" s="344"/>
      <c r="BV897" s="344"/>
      <c r="BW897" s="315">
        <f t="shared" si="321"/>
        <v>0</v>
      </c>
      <c r="BX897" s="322"/>
      <c r="BY897" s="316"/>
    </row>
    <row r="898" spans="1:77" x14ac:dyDescent="0.25">
      <c r="A898" s="326"/>
      <c r="B898" s="307" t="str">
        <f t="shared" si="303"/>
        <v/>
      </c>
      <c r="C898" s="327"/>
      <c r="D898" s="307" t="str">
        <f t="shared" si="304"/>
        <v/>
      </c>
      <c r="E898" s="328"/>
      <c r="F898" s="329"/>
      <c r="G898" s="330" t="s">
        <v>86</v>
      </c>
      <c r="H898" s="308">
        <f t="shared" si="305"/>
        <v>0</v>
      </c>
      <c r="I898" s="323"/>
      <c r="J898" s="323"/>
      <c r="K898" s="309">
        <f t="shared" si="306"/>
        <v>0</v>
      </c>
      <c r="L898" s="328"/>
      <c r="M898" s="328"/>
      <c r="N898" s="328"/>
      <c r="O898" s="328"/>
      <c r="P898" s="331"/>
      <c r="Q898" s="331"/>
      <c r="R898" s="332"/>
      <c r="S898" s="333"/>
      <c r="T898" s="332"/>
      <c r="U898" s="333"/>
      <c r="V898" s="332"/>
      <c r="W898" s="333"/>
      <c r="X898" s="332"/>
      <c r="Y898" s="333"/>
      <c r="Z898" s="309">
        <f t="shared" si="307"/>
        <v>0</v>
      </c>
      <c r="AA898" s="310">
        <f t="shared" si="308"/>
        <v>0</v>
      </c>
      <c r="AB898" s="334"/>
      <c r="AC898" s="311">
        <f t="shared" si="301"/>
        <v>0</v>
      </c>
      <c r="AD898" s="312">
        <f t="shared" si="309"/>
        <v>0</v>
      </c>
      <c r="AE898" s="335"/>
      <c r="AF898" s="312">
        <f t="shared" si="310"/>
        <v>0</v>
      </c>
      <c r="AG898" s="326"/>
      <c r="AH898" s="313">
        <f t="shared" si="311"/>
        <v>0</v>
      </c>
      <c r="AI898" s="336"/>
      <c r="AJ898" s="313">
        <f t="shared" si="312"/>
        <v>0</v>
      </c>
      <c r="AK898" s="326"/>
      <c r="AL898" s="313">
        <f t="shared" si="313"/>
        <v>0</v>
      </c>
      <c r="AM898" s="345"/>
      <c r="AN898" s="313">
        <f t="shared" si="302"/>
        <v>0</v>
      </c>
      <c r="AO898" s="314">
        <f t="shared" si="314"/>
        <v>0</v>
      </c>
      <c r="AP898" s="315">
        <f>IF(OR(AND(B898="GRUP_A1",IF(IFERROR(MATCH(CONCATENATE("I",Tabel!$N$4),inst_performance,0),0)&gt;0,0,1)),B898="Grup_A5",B898="Grup_B1"),0,(AD898+AF898)*0.1)</f>
        <v>0</v>
      </c>
      <c r="AQ898" s="337"/>
      <c r="AR898" s="339"/>
      <c r="AS898" s="339"/>
      <c r="AT898" s="339"/>
      <c r="AU898" s="339"/>
      <c r="AV898" s="339"/>
      <c r="AW898" s="339"/>
      <c r="AX898" s="339"/>
      <c r="AY898" s="339"/>
      <c r="AZ898" s="339"/>
      <c r="BA898" s="339"/>
      <c r="BB898" s="339"/>
      <c r="BC898" s="339"/>
      <c r="BD898" s="339"/>
      <c r="BE898" s="339"/>
      <c r="BF898" s="339"/>
      <c r="BG898" s="315">
        <f t="shared" si="315"/>
        <v>0</v>
      </c>
      <c r="BH898" s="346">
        <f t="shared" si="316"/>
        <v>0</v>
      </c>
      <c r="BI898" s="315">
        <f t="shared" si="317"/>
        <v>0</v>
      </c>
      <c r="BJ898" s="341"/>
      <c r="BK898" s="315">
        <f t="shared" si="318"/>
        <v>0</v>
      </c>
      <c r="BL898" s="315">
        <f t="shared" si="319"/>
        <v>0</v>
      </c>
      <c r="BM898" s="340"/>
      <c r="BN898" s="342"/>
      <c r="BO898" s="343"/>
      <c r="BP898" s="340"/>
      <c r="BQ898" s="344"/>
      <c r="BR898" s="315">
        <f t="shared" si="320"/>
        <v>0</v>
      </c>
      <c r="BS898" s="344"/>
      <c r="BT898" s="344"/>
      <c r="BU898" s="344"/>
      <c r="BV898" s="344"/>
      <c r="BW898" s="315">
        <f t="shared" si="321"/>
        <v>0</v>
      </c>
      <c r="BX898" s="322"/>
      <c r="BY898" s="316"/>
    </row>
    <row r="899" spans="1:77" x14ac:dyDescent="0.25">
      <c r="A899" s="326"/>
      <c r="B899" s="307" t="str">
        <f t="shared" si="303"/>
        <v/>
      </c>
      <c r="C899" s="327"/>
      <c r="D899" s="307" t="str">
        <f t="shared" si="304"/>
        <v/>
      </c>
      <c r="E899" s="328"/>
      <c r="F899" s="329"/>
      <c r="G899" s="330" t="s">
        <v>86</v>
      </c>
      <c r="H899" s="308">
        <f t="shared" si="305"/>
        <v>0</v>
      </c>
      <c r="I899" s="323"/>
      <c r="J899" s="323"/>
      <c r="K899" s="309">
        <f t="shared" si="306"/>
        <v>0</v>
      </c>
      <c r="L899" s="328"/>
      <c r="M899" s="328"/>
      <c r="N899" s="328"/>
      <c r="O899" s="328"/>
      <c r="P899" s="331"/>
      <c r="Q899" s="331"/>
      <c r="R899" s="332"/>
      <c r="S899" s="333"/>
      <c r="T899" s="332"/>
      <c r="U899" s="333"/>
      <c r="V899" s="332"/>
      <c r="W899" s="333"/>
      <c r="X899" s="332"/>
      <c r="Y899" s="333"/>
      <c r="Z899" s="309">
        <f t="shared" si="307"/>
        <v>0</v>
      </c>
      <c r="AA899" s="310">
        <f t="shared" si="308"/>
        <v>0</v>
      </c>
      <c r="AB899" s="334"/>
      <c r="AC899" s="311">
        <f t="shared" si="301"/>
        <v>0</v>
      </c>
      <c r="AD899" s="312">
        <f t="shared" si="309"/>
        <v>0</v>
      </c>
      <c r="AE899" s="335"/>
      <c r="AF899" s="312">
        <f t="shared" si="310"/>
        <v>0</v>
      </c>
      <c r="AG899" s="326"/>
      <c r="AH899" s="313">
        <f t="shared" si="311"/>
        <v>0</v>
      </c>
      <c r="AI899" s="336"/>
      <c r="AJ899" s="313">
        <f t="shared" si="312"/>
        <v>0</v>
      </c>
      <c r="AK899" s="326"/>
      <c r="AL899" s="313">
        <f t="shared" si="313"/>
        <v>0</v>
      </c>
      <c r="AM899" s="345"/>
      <c r="AN899" s="313">
        <f t="shared" si="302"/>
        <v>0</v>
      </c>
      <c r="AO899" s="314">
        <f t="shared" si="314"/>
        <v>0</v>
      </c>
      <c r="AP899" s="315">
        <f>IF(OR(AND(B899="GRUP_A1",IF(IFERROR(MATCH(CONCATENATE("I",Tabel!$N$4),inst_performance,0),0)&gt;0,0,1)),B899="Grup_A5",B899="Grup_B1"),0,(AD899+AF899)*0.1)</f>
        <v>0</v>
      </c>
      <c r="AQ899" s="337"/>
      <c r="AR899" s="339"/>
      <c r="AS899" s="339"/>
      <c r="AT899" s="339"/>
      <c r="AU899" s="339"/>
      <c r="AV899" s="339"/>
      <c r="AW899" s="339"/>
      <c r="AX899" s="339"/>
      <c r="AY899" s="339"/>
      <c r="AZ899" s="339"/>
      <c r="BA899" s="339"/>
      <c r="BB899" s="339"/>
      <c r="BC899" s="339"/>
      <c r="BD899" s="339"/>
      <c r="BE899" s="339"/>
      <c r="BF899" s="339"/>
      <c r="BG899" s="315">
        <f t="shared" si="315"/>
        <v>0</v>
      </c>
      <c r="BH899" s="346">
        <f t="shared" si="316"/>
        <v>0</v>
      </c>
      <c r="BI899" s="315">
        <f t="shared" si="317"/>
        <v>0</v>
      </c>
      <c r="BJ899" s="341"/>
      <c r="BK899" s="315">
        <f t="shared" si="318"/>
        <v>0</v>
      </c>
      <c r="BL899" s="315">
        <f t="shared" si="319"/>
        <v>0</v>
      </c>
      <c r="BM899" s="340"/>
      <c r="BN899" s="342"/>
      <c r="BO899" s="343"/>
      <c r="BP899" s="340"/>
      <c r="BQ899" s="344"/>
      <c r="BR899" s="315">
        <f t="shared" si="320"/>
        <v>0</v>
      </c>
      <c r="BS899" s="344"/>
      <c r="BT899" s="344"/>
      <c r="BU899" s="344"/>
      <c r="BV899" s="344"/>
      <c r="BW899" s="315">
        <f t="shared" si="321"/>
        <v>0</v>
      </c>
      <c r="BX899" s="322"/>
      <c r="BY899" s="316"/>
    </row>
    <row r="900" spans="1:77" x14ac:dyDescent="0.25">
      <c r="A900" s="326"/>
      <c r="B900" s="307" t="str">
        <f t="shared" si="303"/>
        <v/>
      </c>
      <c r="C900" s="327"/>
      <c r="D900" s="307" t="str">
        <f t="shared" si="304"/>
        <v/>
      </c>
      <c r="E900" s="328"/>
      <c r="F900" s="329"/>
      <c r="G900" s="330" t="s">
        <v>86</v>
      </c>
      <c r="H900" s="308">
        <f t="shared" si="305"/>
        <v>0</v>
      </c>
      <c r="I900" s="323"/>
      <c r="J900" s="323"/>
      <c r="K900" s="309">
        <f t="shared" si="306"/>
        <v>0</v>
      </c>
      <c r="L900" s="328"/>
      <c r="M900" s="328"/>
      <c r="N900" s="328"/>
      <c r="O900" s="328"/>
      <c r="P900" s="331"/>
      <c r="Q900" s="331"/>
      <c r="R900" s="332"/>
      <c r="S900" s="333"/>
      <c r="T900" s="332"/>
      <c r="U900" s="333"/>
      <c r="V900" s="332"/>
      <c r="W900" s="333"/>
      <c r="X900" s="332"/>
      <c r="Y900" s="333"/>
      <c r="Z900" s="309">
        <f t="shared" si="307"/>
        <v>0</v>
      </c>
      <c r="AA900" s="310">
        <f t="shared" si="308"/>
        <v>0</v>
      </c>
      <c r="AB900" s="334"/>
      <c r="AC900" s="311">
        <f t="shared" si="301"/>
        <v>0</v>
      </c>
      <c r="AD900" s="312">
        <f t="shared" si="309"/>
        <v>0</v>
      </c>
      <c r="AE900" s="335"/>
      <c r="AF900" s="312">
        <f t="shared" si="310"/>
        <v>0</v>
      </c>
      <c r="AG900" s="326"/>
      <c r="AH900" s="313">
        <f t="shared" si="311"/>
        <v>0</v>
      </c>
      <c r="AI900" s="336"/>
      <c r="AJ900" s="313">
        <f t="shared" si="312"/>
        <v>0</v>
      </c>
      <c r="AK900" s="326"/>
      <c r="AL900" s="313">
        <f t="shared" si="313"/>
        <v>0</v>
      </c>
      <c r="AM900" s="345"/>
      <c r="AN900" s="313">
        <f t="shared" si="302"/>
        <v>0</v>
      </c>
      <c r="AO900" s="314">
        <f t="shared" si="314"/>
        <v>0</v>
      </c>
      <c r="AP900" s="315">
        <f>IF(OR(AND(B900="GRUP_A1",IF(IFERROR(MATCH(CONCATENATE("I",Tabel!$N$4),inst_performance,0),0)&gt;0,0,1)),B900="Grup_A5",B900="Grup_B1"),0,(AD900+AF900)*0.1)</f>
        <v>0</v>
      </c>
      <c r="AQ900" s="337"/>
      <c r="AR900" s="339"/>
      <c r="AS900" s="339"/>
      <c r="AT900" s="339"/>
      <c r="AU900" s="339"/>
      <c r="AV900" s="339"/>
      <c r="AW900" s="339"/>
      <c r="AX900" s="339"/>
      <c r="AY900" s="339"/>
      <c r="AZ900" s="339"/>
      <c r="BA900" s="339"/>
      <c r="BB900" s="339"/>
      <c r="BC900" s="339"/>
      <c r="BD900" s="339"/>
      <c r="BE900" s="339"/>
      <c r="BF900" s="339"/>
      <c r="BG900" s="315">
        <f t="shared" si="315"/>
        <v>0</v>
      </c>
      <c r="BH900" s="346">
        <f t="shared" si="316"/>
        <v>0</v>
      </c>
      <c r="BI900" s="315">
        <f t="shared" si="317"/>
        <v>0</v>
      </c>
      <c r="BJ900" s="341"/>
      <c r="BK900" s="315">
        <f t="shared" si="318"/>
        <v>0</v>
      </c>
      <c r="BL900" s="315">
        <f t="shared" si="319"/>
        <v>0</v>
      </c>
      <c r="BM900" s="340"/>
      <c r="BN900" s="342"/>
      <c r="BO900" s="343"/>
      <c r="BP900" s="340"/>
      <c r="BQ900" s="344"/>
      <c r="BR900" s="315">
        <f t="shared" si="320"/>
        <v>0</v>
      </c>
      <c r="BS900" s="344"/>
      <c r="BT900" s="344"/>
      <c r="BU900" s="344"/>
      <c r="BV900" s="344"/>
      <c r="BW900" s="315">
        <f t="shared" si="321"/>
        <v>0</v>
      </c>
      <c r="BX900" s="322"/>
      <c r="BY900" s="316"/>
    </row>
    <row r="901" spans="1:77" x14ac:dyDescent="0.25">
      <c r="A901" s="326"/>
      <c r="B901" s="307" t="str">
        <f t="shared" si="303"/>
        <v/>
      </c>
      <c r="C901" s="327"/>
      <c r="D901" s="307" t="str">
        <f t="shared" si="304"/>
        <v/>
      </c>
      <c r="E901" s="328"/>
      <c r="F901" s="329"/>
      <c r="G901" s="330" t="s">
        <v>86</v>
      </c>
      <c r="H901" s="308">
        <f t="shared" si="305"/>
        <v>0</v>
      </c>
      <c r="I901" s="323"/>
      <c r="J901" s="323"/>
      <c r="K901" s="309">
        <f t="shared" si="306"/>
        <v>0</v>
      </c>
      <c r="L901" s="328"/>
      <c r="M901" s="328"/>
      <c r="N901" s="328"/>
      <c r="O901" s="328"/>
      <c r="P901" s="331"/>
      <c r="Q901" s="331"/>
      <c r="R901" s="332"/>
      <c r="S901" s="333"/>
      <c r="T901" s="332"/>
      <c r="U901" s="333"/>
      <c r="V901" s="332"/>
      <c r="W901" s="333"/>
      <c r="X901" s="332"/>
      <c r="Y901" s="333"/>
      <c r="Z901" s="309">
        <f t="shared" si="307"/>
        <v>0</v>
      </c>
      <c r="AA901" s="310">
        <f t="shared" si="308"/>
        <v>0</v>
      </c>
      <c r="AB901" s="334"/>
      <c r="AC901" s="311">
        <f t="shared" si="301"/>
        <v>0</v>
      </c>
      <c r="AD901" s="312">
        <f t="shared" si="309"/>
        <v>0</v>
      </c>
      <c r="AE901" s="335"/>
      <c r="AF901" s="312">
        <f t="shared" si="310"/>
        <v>0</v>
      </c>
      <c r="AG901" s="326"/>
      <c r="AH901" s="313">
        <f t="shared" si="311"/>
        <v>0</v>
      </c>
      <c r="AI901" s="336"/>
      <c r="AJ901" s="313">
        <f t="shared" si="312"/>
        <v>0</v>
      </c>
      <c r="AK901" s="326"/>
      <c r="AL901" s="313">
        <f t="shared" si="313"/>
        <v>0</v>
      </c>
      <c r="AM901" s="345"/>
      <c r="AN901" s="313">
        <f t="shared" si="302"/>
        <v>0</v>
      </c>
      <c r="AO901" s="314">
        <f t="shared" si="314"/>
        <v>0</v>
      </c>
      <c r="AP901" s="315">
        <f>IF(OR(AND(B901="GRUP_A1",IF(IFERROR(MATCH(CONCATENATE("I",Tabel!$N$4),inst_performance,0),0)&gt;0,0,1)),B901="Grup_A5",B901="Grup_B1"),0,(AD901+AF901)*0.1)</f>
        <v>0</v>
      </c>
      <c r="AQ901" s="337"/>
      <c r="AR901" s="339"/>
      <c r="AS901" s="339"/>
      <c r="AT901" s="339"/>
      <c r="AU901" s="339"/>
      <c r="AV901" s="339"/>
      <c r="AW901" s="339"/>
      <c r="AX901" s="339"/>
      <c r="AY901" s="339"/>
      <c r="AZ901" s="339"/>
      <c r="BA901" s="339"/>
      <c r="BB901" s="339"/>
      <c r="BC901" s="339"/>
      <c r="BD901" s="339"/>
      <c r="BE901" s="339"/>
      <c r="BF901" s="339"/>
      <c r="BG901" s="315">
        <f t="shared" si="315"/>
        <v>0</v>
      </c>
      <c r="BH901" s="346">
        <f t="shared" si="316"/>
        <v>0</v>
      </c>
      <c r="BI901" s="315">
        <f t="shared" si="317"/>
        <v>0</v>
      </c>
      <c r="BJ901" s="341"/>
      <c r="BK901" s="315">
        <f t="shared" si="318"/>
        <v>0</v>
      </c>
      <c r="BL901" s="315">
        <f t="shared" si="319"/>
        <v>0</v>
      </c>
      <c r="BM901" s="340"/>
      <c r="BN901" s="342"/>
      <c r="BO901" s="343"/>
      <c r="BP901" s="340"/>
      <c r="BQ901" s="344"/>
      <c r="BR901" s="315">
        <f t="shared" si="320"/>
        <v>0</v>
      </c>
      <c r="BS901" s="344"/>
      <c r="BT901" s="344"/>
      <c r="BU901" s="344"/>
      <c r="BV901" s="344"/>
      <c r="BW901" s="315">
        <f t="shared" si="321"/>
        <v>0</v>
      </c>
      <c r="BX901" s="322"/>
      <c r="BY901" s="316"/>
    </row>
    <row r="902" spans="1:77" x14ac:dyDescent="0.25">
      <c r="A902" s="326"/>
      <c r="B902" s="307" t="str">
        <f t="shared" si="303"/>
        <v/>
      </c>
      <c r="C902" s="327"/>
      <c r="D902" s="307" t="str">
        <f t="shared" si="304"/>
        <v/>
      </c>
      <c r="E902" s="328"/>
      <c r="F902" s="329"/>
      <c r="G902" s="330" t="s">
        <v>86</v>
      </c>
      <c r="H902" s="308">
        <f t="shared" si="305"/>
        <v>0</v>
      </c>
      <c r="I902" s="323"/>
      <c r="J902" s="323"/>
      <c r="K902" s="309">
        <f t="shared" si="306"/>
        <v>0</v>
      </c>
      <c r="L902" s="328"/>
      <c r="M902" s="328"/>
      <c r="N902" s="328"/>
      <c r="O902" s="328"/>
      <c r="P902" s="331"/>
      <c r="Q902" s="331"/>
      <c r="R902" s="332"/>
      <c r="S902" s="333"/>
      <c r="T902" s="332"/>
      <c r="U902" s="333"/>
      <c r="V902" s="332"/>
      <c r="W902" s="333"/>
      <c r="X902" s="332"/>
      <c r="Y902" s="333"/>
      <c r="Z902" s="309">
        <f t="shared" si="307"/>
        <v>0</v>
      </c>
      <c r="AA902" s="310">
        <f t="shared" si="308"/>
        <v>0</v>
      </c>
      <c r="AB902" s="334"/>
      <c r="AC902" s="311">
        <f t="shared" si="301"/>
        <v>0</v>
      </c>
      <c r="AD902" s="312">
        <f t="shared" si="309"/>
        <v>0</v>
      </c>
      <c r="AE902" s="335"/>
      <c r="AF902" s="312">
        <f t="shared" si="310"/>
        <v>0</v>
      </c>
      <c r="AG902" s="326"/>
      <c r="AH902" s="313">
        <f t="shared" si="311"/>
        <v>0</v>
      </c>
      <c r="AI902" s="336"/>
      <c r="AJ902" s="313">
        <f t="shared" si="312"/>
        <v>0</v>
      </c>
      <c r="AK902" s="326"/>
      <c r="AL902" s="313">
        <f t="shared" si="313"/>
        <v>0</v>
      </c>
      <c r="AM902" s="345"/>
      <c r="AN902" s="313">
        <f t="shared" si="302"/>
        <v>0</v>
      </c>
      <c r="AO902" s="314">
        <f t="shared" si="314"/>
        <v>0</v>
      </c>
      <c r="AP902" s="315">
        <f>IF(OR(AND(B902="GRUP_A1",IF(IFERROR(MATCH(CONCATENATE("I",Tabel!$N$4),inst_performance,0),0)&gt;0,0,1)),B902="Grup_A5",B902="Grup_B1"),0,(AD902+AF902)*0.1)</f>
        <v>0</v>
      </c>
      <c r="AQ902" s="337"/>
      <c r="AR902" s="339"/>
      <c r="AS902" s="339"/>
      <c r="AT902" s="339"/>
      <c r="AU902" s="339"/>
      <c r="AV902" s="339"/>
      <c r="AW902" s="339"/>
      <c r="AX902" s="339"/>
      <c r="AY902" s="339"/>
      <c r="AZ902" s="339"/>
      <c r="BA902" s="339"/>
      <c r="BB902" s="339"/>
      <c r="BC902" s="339"/>
      <c r="BD902" s="339"/>
      <c r="BE902" s="339"/>
      <c r="BF902" s="339"/>
      <c r="BG902" s="315">
        <f t="shared" si="315"/>
        <v>0</v>
      </c>
      <c r="BH902" s="346">
        <f t="shared" si="316"/>
        <v>0</v>
      </c>
      <c r="BI902" s="315">
        <f t="shared" si="317"/>
        <v>0</v>
      </c>
      <c r="BJ902" s="341"/>
      <c r="BK902" s="315">
        <f t="shared" si="318"/>
        <v>0</v>
      </c>
      <c r="BL902" s="315">
        <f t="shared" si="319"/>
        <v>0</v>
      </c>
      <c r="BM902" s="340"/>
      <c r="BN902" s="342"/>
      <c r="BO902" s="343"/>
      <c r="BP902" s="340"/>
      <c r="BQ902" s="344"/>
      <c r="BR902" s="315">
        <f t="shared" si="320"/>
        <v>0</v>
      </c>
      <c r="BS902" s="344"/>
      <c r="BT902" s="344"/>
      <c r="BU902" s="344"/>
      <c r="BV902" s="344"/>
      <c r="BW902" s="315">
        <f t="shared" si="321"/>
        <v>0</v>
      </c>
      <c r="BX902" s="322"/>
      <c r="BY902" s="316"/>
    </row>
    <row r="903" spans="1:77" x14ac:dyDescent="0.25">
      <c r="A903" s="326"/>
      <c r="B903" s="307" t="str">
        <f t="shared" si="303"/>
        <v/>
      </c>
      <c r="C903" s="327"/>
      <c r="D903" s="307" t="str">
        <f t="shared" si="304"/>
        <v/>
      </c>
      <c r="E903" s="328"/>
      <c r="F903" s="329"/>
      <c r="G903" s="330" t="s">
        <v>86</v>
      </c>
      <c r="H903" s="308">
        <f t="shared" si="305"/>
        <v>0</v>
      </c>
      <c r="I903" s="323"/>
      <c r="J903" s="323"/>
      <c r="K903" s="309">
        <f t="shared" si="306"/>
        <v>0</v>
      </c>
      <c r="L903" s="328"/>
      <c r="M903" s="328"/>
      <c r="N903" s="328"/>
      <c r="O903" s="328"/>
      <c r="P903" s="331"/>
      <c r="Q903" s="331"/>
      <c r="R903" s="332"/>
      <c r="S903" s="333"/>
      <c r="T903" s="332"/>
      <c r="U903" s="333"/>
      <c r="V903" s="332"/>
      <c r="W903" s="333"/>
      <c r="X903" s="332"/>
      <c r="Y903" s="333"/>
      <c r="Z903" s="309">
        <f t="shared" si="307"/>
        <v>0</v>
      </c>
      <c r="AA903" s="310">
        <f t="shared" si="308"/>
        <v>0</v>
      </c>
      <c r="AB903" s="334"/>
      <c r="AC903" s="311">
        <f t="shared" si="301"/>
        <v>0</v>
      </c>
      <c r="AD903" s="312">
        <f t="shared" si="309"/>
        <v>0</v>
      </c>
      <c r="AE903" s="335"/>
      <c r="AF903" s="312">
        <f t="shared" si="310"/>
        <v>0</v>
      </c>
      <c r="AG903" s="326"/>
      <c r="AH903" s="313">
        <f t="shared" si="311"/>
        <v>0</v>
      </c>
      <c r="AI903" s="336"/>
      <c r="AJ903" s="313">
        <f t="shared" si="312"/>
        <v>0</v>
      </c>
      <c r="AK903" s="326"/>
      <c r="AL903" s="313">
        <f t="shared" si="313"/>
        <v>0</v>
      </c>
      <c r="AM903" s="345"/>
      <c r="AN903" s="313">
        <f t="shared" si="302"/>
        <v>0</v>
      </c>
      <c r="AO903" s="314">
        <f t="shared" si="314"/>
        <v>0</v>
      </c>
      <c r="AP903" s="315">
        <f>IF(OR(AND(B903="GRUP_A1",IF(IFERROR(MATCH(CONCATENATE("I",Tabel!$N$4),inst_performance,0),0)&gt;0,0,1)),B903="Grup_A5",B903="Grup_B1"),0,(AD903+AF903)*0.1)</f>
        <v>0</v>
      </c>
      <c r="AQ903" s="337"/>
      <c r="AR903" s="339"/>
      <c r="AS903" s="339"/>
      <c r="AT903" s="339"/>
      <c r="AU903" s="339"/>
      <c r="AV903" s="339"/>
      <c r="AW903" s="339"/>
      <c r="AX903" s="339"/>
      <c r="AY903" s="339"/>
      <c r="AZ903" s="339"/>
      <c r="BA903" s="339"/>
      <c r="BB903" s="339"/>
      <c r="BC903" s="339"/>
      <c r="BD903" s="339"/>
      <c r="BE903" s="339"/>
      <c r="BF903" s="339"/>
      <c r="BG903" s="315">
        <f t="shared" si="315"/>
        <v>0</v>
      </c>
      <c r="BH903" s="346">
        <f t="shared" si="316"/>
        <v>0</v>
      </c>
      <c r="BI903" s="315">
        <f t="shared" si="317"/>
        <v>0</v>
      </c>
      <c r="BJ903" s="341"/>
      <c r="BK903" s="315">
        <f t="shared" si="318"/>
        <v>0</v>
      </c>
      <c r="BL903" s="315">
        <f t="shared" si="319"/>
        <v>0</v>
      </c>
      <c r="BM903" s="340"/>
      <c r="BN903" s="342"/>
      <c r="BO903" s="343"/>
      <c r="BP903" s="340"/>
      <c r="BQ903" s="344"/>
      <c r="BR903" s="315">
        <f t="shared" si="320"/>
        <v>0</v>
      </c>
      <c r="BS903" s="344"/>
      <c r="BT903" s="344"/>
      <c r="BU903" s="344"/>
      <c r="BV903" s="344"/>
      <c r="BW903" s="315">
        <f t="shared" si="321"/>
        <v>0</v>
      </c>
      <c r="BX903" s="322"/>
      <c r="BY903" s="316"/>
    </row>
    <row r="904" spans="1:77" x14ac:dyDescent="0.25">
      <c r="A904" s="326"/>
      <c r="B904" s="307" t="str">
        <f t="shared" si="303"/>
        <v/>
      </c>
      <c r="C904" s="327"/>
      <c r="D904" s="307" t="str">
        <f t="shared" si="304"/>
        <v/>
      </c>
      <c r="E904" s="328"/>
      <c r="F904" s="329"/>
      <c r="G904" s="330" t="s">
        <v>86</v>
      </c>
      <c r="H904" s="308">
        <f t="shared" si="305"/>
        <v>0</v>
      </c>
      <c r="I904" s="323"/>
      <c r="J904" s="323"/>
      <c r="K904" s="309">
        <f t="shared" si="306"/>
        <v>0</v>
      </c>
      <c r="L904" s="328"/>
      <c r="M904" s="328"/>
      <c r="N904" s="328"/>
      <c r="O904" s="328"/>
      <c r="P904" s="331"/>
      <c r="Q904" s="331"/>
      <c r="R904" s="332"/>
      <c r="S904" s="333"/>
      <c r="T904" s="332"/>
      <c r="U904" s="333"/>
      <c r="V904" s="332"/>
      <c r="W904" s="333"/>
      <c r="X904" s="332"/>
      <c r="Y904" s="333"/>
      <c r="Z904" s="309">
        <f t="shared" si="307"/>
        <v>0</v>
      </c>
      <c r="AA904" s="310">
        <f t="shared" si="308"/>
        <v>0</v>
      </c>
      <c r="AB904" s="334"/>
      <c r="AC904" s="311">
        <f t="shared" si="301"/>
        <v>0</v>
      </c>
      <c r="AD904" s="312">
        <f t="shared" si="309"/>
        <v>0</v>
      </c>
      <c r="AE904" s="335"/>
      <c r="AF904" s="312">
        <f t="shared" si="310"/>
        <v>0</v>
      </c>
      <c r="AG904" s="326"/>
      <c r="AH904" s="313">
        <f t="shared" si="311"/>
        <v>0</v>
      </c>
      <c r="AI904" s="336"/>
      <c r="AJ904" s="313">
        <f t="shared" si="312"/>
        <v>0</v>
      </c>
      <c r="AK904" s="326"/>
      <c r="AL904" s="313">
        <f t="shared" si="313"/>
        <v>0</v>
      </c>
      <c r="AM904" s="345"/>
      <c r="AN904" s="313">
        <f t="shared" si="302"/>
        <v>0</v>
      </c>
      <c r="AO904" s="314">
        <f t="shared" si="314"/>
        <v>0</v>
      </c>
      <c r="AP904" s="315">
        <f>IF(OR(AND(B904="GRUP_A1",IF(IFERROR(MATCH(CONCATENATE("I",Tabel!$N$4),inst_performance,0),0)&gt;0,0,1)),B904="Grup_A5",B904="Grup_B1"),0,(AD904+AF904)*0.1)</f>
        <v>0</v>
      </c>
      <c r="AQ904" s="337"/>
      <c r="AR904" s="339"/>
      <c r="AS904" s="339"/>
      <c r="AT904" s="339"/>
      <c r="AU904" s="339"/>
      <c r="AV904" s="339"/>
      <c r="AW904" s="339"/>
      <c r="AX904" s="339"/>
      <c r="AY904" s="339"/>
      <c r="AZ904" s="339"/>
      <c r="BA904" s="339"/>
      <c r="BB904" s="339"/>
      <c r="BC904" s="339"/>
      <c r="BD904" s="339"/>
      <c r="BE904" s="339"/>
      <c r="BF904" s="339"/>
      <c r="BG904" s="315">
        <f t="shared" si="315"/>
        <v>0</v>
      </c>
      <c r="BH904" s="346">
        <f t="shared" si="316"/>
        <v>0</v>
      </c>
      <c r="BI904" s="315">
        <f t="shared" si="317"/>
        <v>0</v>
      </c>
      <c r="BJ904" s="341"/>
      <c r="BK904" s="315">
        <f t="shared" si="318"/>
        <v>0</v>
      </c>
      <c r="BL904" s="315">
        <f t="shared" si="319"/>
        <v>0</v>
      </c>
      <c r="BM904" s="340"/>
      <c r="BN904" s="342"/>
      <c r="BO904" s="343"/>
      <c r="BP904" s="340"/>
      <c r="BQ904" s="344"/>
      <c r="BR904" s="315">
        <f t="shared" si="320"/>
        <v>0</v>
      </c>
      <c r="BS904" s="344"/>
      <c r="BT904" s="344"/>
      <c r="BU904" s="344"/>
      <c r="BV904" s="344"/>
      <c r="BW904" s="315">
        <f t="shared" si="321"/>
        <v>0</v>
      </c>
      <c r="BX904" s="322"/>
      <c r="BY904" s="316"/>
    </row>
    <row r="905" spans="1:77" x14ac:dyDescent="0.25">
      <c r="A905" s="326"/>
      <c r="B905" s="307" t="str">
        <f t="shared" si="303"/>
        <v/>
      </c>
      <c r="C905" s="327"/>
      <c r="D905" s="307" t="str">
        <f t="shared" si="304"/>
        <v/>
      </c>
      <c r="E905" s="328"/>
      <c r="F905" s="329"/>
      <c r="G905" s="330" t="s">
        <v>86</v>
      </c>
      <c r="H905" s="308">
        <f t="shared" si="305"/>
        <v>0</v>
      </c>
      <c r="I905" s="323"/>
      <c r="J905" s="323"/>
      <c r="K905" s="309">
        <f t="shared" si="306"/>
        <v>0</v>
      </c>
      <c r="L905" s="328"/>
      <c r="M905" s="328"/>
      <c r="N905" s="328"/>
      <c r="O905" s="328"/>
      <c r="P905" s="331"/>
      <c r="Q905" s="331"/>
      <c r="R905" s="332"/>
      <c r="S905" s="333"/>
      <c r="T905" s="332"/>
      <c r="U905" s="333"/>
      <c r="V905" s="332"/>
      <c r="W905" s="333"/>
      <c r="X905" s="332"/>
      <c r="Y905" s="333"/>
      <c r="Z905" s="309">
        <f t="shared" si="307"/>
        <v>0</v>
      </c>
      <c r="AA905" s="310">
        <f t="shared" si="308"/>
        <v>0</v>
      </c>
      <c r="AB905" s="334"/>
      <c r="AC905" s="311">
        <f t="shared" si="301"/>
        <v>0</v>
      </c>
      <c r="AD905" s="312">
        <f t="shared" si="309"/>
        <v>0</v>
      </c>
      <c r="AE905" s="335"/>
      <c r="AF905" s="312">
        <f t="shared" si="310"/>
        <v>0</v>
      </c>
      <c r="AG905" s="326"/>
      <c r="AH905" s="313">
        <f t="shared" si="311"/>
        <v>0</v>
      </c>
      <c r="AI905" s="336"/>
      <c r="AJ905" s="313">
        <f t="shared" si="312"/>
        <v>0</v>
      </c>
      <c r="AK905" s="326"/>
      <c r="AL905" s="313">
        <f t="shared" si="313"/>
        <v>0</v>
      </c>
      <c r="AM905" s="345"/>
      <c r="AN905" s="313">
        <f t="shared" si="302"/>
        <v>0</v>
      </c>
      <c r="AO905" s="314">
        <f t="shared" si="314"/>
        <v>0</v>
      </c>
      <c r="AP905" s="315">
        <f>IF(OR(AND(B905="GRUP_A1",IF(IFERROR(MATCH(CONCATENATE("I",Tabel!$N$4),inst_performance,0),0)&gt;0,0,1)),B905="Grup_A5",B905="Grup_B1"),0,(AD905+AF905)*0.1)</f>
        <v>0</v>
      </c>
      <c r="AQ905" s="337"/>
      <c r="AR905" s="339"/>
      <c r="AS905" s="339"/>
      <c r="AT905" s="339"/>
      <c r="AU905" s="339"/>
      <c r="AV905" s="339"/>
      <c r="AW905" s="339"/>
      <c r="AX905" s="339"/>
      <c r="AY905" s="339"/>
      <c r="AZ905" s="339"/>
      <c r="BA905" s="339"/>
      <c r="BB905" s="339"/>
      <c r="BC905" s="339"/>
      <c r="BD905" s="339"/>
      <c r="BE905" s="339"/>
      <c r="BF905" s="339"/>
      <c r="BG905" s="315">
        <f t="shared" si="315"/>
        <v>0</v>
      </c>
      <c r="BH905" s="346">
        <f t="shared" si="316"/>
        <v>0</v>
      </c>
      <c r="BI905" s="315">
        <f t="shared" si="317"/>
        <v>0</v>
      </c>
      <c r="BJ905" s="341"/>
      <c r="BK905" s="315">
        <f t="shared" si="318"/>
        <v>0</v>
      </c>
      <c r="BL905" s="315">
        <f t="shared" si="319"/>
        <v>0</v>
      </c>
      <c r="BM905" s="340"/>
      <c r="BN905" s="342"/>
      <c r="BO905" s="343"/>
      <c r="BP905" s="340"/>
      <c r="BQ905" s="344"/>
      <c r="BR905" s="315">
        <f t="shared" si="320"/>
        <v>0</v>
      </c>
      <c r="BS905" s="344"/>
      <c r="BT905" s="344"/>
      <c r="BU905" s="344"/>
      <c r="BV905" s="344"/>
      <c r="BW905" s="315">
        <f t="shared" si="321"/>
        <v>0</v>
      </c>
      <c r="BX905" s="322"/>
      <c r="BY905" s="316"/>
    </row>
    <row r="906" spans="1:77" x14ac:dyDescent="0.25">
      <c r="A906" s="326"/>
      <c r="B906" s="307" t="str">
        <f t="shared" si="303"/>
        <v/>
      </c>
      <c r="C906" s="327"/>
      <c r="D906" s="307" t="str">
        <f t="shared" si="304"/>
        <v/>
      </c>
      <c r="E906" s="328"/>
      <c r="F906" s="329"/>
      <c r="G906" s="330" t="s">
        <v>86</v>
      </c>
      <c r="H906" s="308">
        <f t="shared" si="305"/>
        <v>0</v>
      </c>
      <c r="I906" s="323"/>
      <c r="J906" s="323"/>
      <c r="K906" s="309">
        <f t="shared" si="306"/>
        <v>0</v>
      </c>
      <c r="L906" s="328"/>
      <c r="M906" s="328"/>
      <c r="N906" s="328"/>
      <c r="O906" s="328"/>
      <c r="P906" s="331"/>
      <c r="Q906" s="331"/>
      <c r="R906" s="332"/>
      <c r="S906" s="333"/>
      <c r="T906" s="332"/>
      <c r="U906" s="333"/>
      <c r="V906" s="332"/>
      <c r="W906" s="333"/>
      <c r="X906" s="332"/>
      <c r="Y906" s="333"/>
      <c r="Z906" s="309">
        <f t="shared" si="307"/>
        <v>0</v>
      </c>
      <c r="AA906" s="310">
        <f t="shared" si="308"/>
        <v>0</v>
      </c>
      <c r="AB906" s="334"/>
      <c r="AC906" s="311">
        <f t="shared" si="301"/>
        <v>0</v>
      </c>
      <c r="AD906" s="312">
        <f t="shared" si="309"/>
        <v>0</v>
      </c>
      <c r="AE906" s="335"/>
      <c r="AF906" s="312">
        <f t="shared" si="310"/>
        <v>0</v>
      </c>
      <c r="AG906" s="326"/>
      <c r="AH906" s="313">
        <f t="shared" si="311"/>
        <v>0</v>
      </c>
      <c r="AI906" s="336"/>
      <c r="AJ906" s="313">
        <f t="shared" si="312"/>
        <v>0</v>
      </c>
      <c r="AK906" s="326"/>
      <c r="AL906" s="313">
        <f t="shared" si="313"/>
        <v>0</v>
      </c>
      <c r="AM906" s="345"/>
      <c r="AN906" s="313">
        <f t="shared" si="302"/>
        <v>0</v>
      </c>
      <c r="AO906" s="314">
        <f t="shared" si="314"/>
        <v>0</v>
      </c>
      <c r="AP906" s="315">
        <f>IF(OR(AND(B906="GRUP_A1",IF(IFERROR(MATCH(CONCATENATE("I",Tabel!$N$4),inst_performance,0),0)&gt;0,0,1)),B906="Grup_A5",B906="Grup_B1"),0,(AD906+AF906)*0.1)</f>
        <v>0</v>
      </c>
      <c r="AQ906" s="337"/>
      <c r="AR906" s="339"/>
      <c r="AS906" s="339"/>
      <c r="AT906" s="339"/>
      <c r="AU906" s="339"/>
      <c r="AV906" s="339"/>
      <c r="AW906" s="339"/>
      <c r="AX906" s="339"/>
      <c r="AY906" s="339"/>
      <c r="AZ906" s="339"/>
      <c r="BA906" s="339"/>
      <c r="BB906" s="339"/>
      <c r="BC906" s="339"/>
      <c r="BD906" s="339"/>
      <c r="BE906" s="339"/>
      <c r="BF906" s="339"/>
      <c r="BG906" s="315">
        <f t="shared" si="315"/>
        <v>0</v>
      </c>
      <c r="BH906" s="346">
        <f t="shared" si="316"/>
        <v>0</v>
      </c>
      <c r="BI906" s="315">
        <f t="shared" si="317"/>
        <v>0</v>
      </c>
      <c r="BJ906" s="341"/>
      <c r="BK906" s="315">
        <f t="shared" si="318"/>
        <v>0</v>
      </c>
      <c r="BL906" s="315">
        <f t="shared" si="319"/>
        <v>0</v>
      </c>
      <c r="BM906" s="340"/>
      <c r="BN906" s="342"/>
      <c r="BO906" s="343"/>
      <c r="BP906" s="340"/>
      <c r="BQ906" s="344"/>
      <c r="BR906" s="315">
        <f t="shared" si="320"/>
        <v>0</v>
      </c>
      <c r="BS906" s="344"/>
      <c r="BT906" s="344"/>
      <c r="BU906" s="344"/>
      <c r="BV906" s="344"/>
      <c r="BW906" s="315">
        <f t="shared" si="321"/>
        <v>0</v>
      </c>
      <c r="BX906" s="322"/>
      <c r="BY906" s="316"/>
    </row>
    <row r="907" spans="1:77" x14ac:dyDescent="0.25">
      <c r="A907" s="326"/>
      <c r="B907" s="307" t="str">
        <f t="shared" si="303"/>
        <v/>
      </c>
      <c r="C907" s="327"/>
      <c r="D907" s="307" t="str">
        <f t="shared" si="304"/>
        <v/>
      </c>
      <c r="E907" s="328"/>
      <c r="F907" s="329"/>
      <c r="G907" s="330" t="s">
        <v>86</v>
      </c>
      <c r="H907" s="308">
        <f t="shared" si="305"/>
        <v>0</v>
      </c>
      <c r="I907" s="323"/>
      <c r="J907" s="323"/>
      <c r="K907" s="309">
        <f t="shared" si="306"/>
        <v>0</v>
      </c>
      <c r="L907" s="328"/>
      <c r="M907" s="328"/>
      <c r="N907" s="328"/>
      <c r="O907" s="328"/>
      <c r="P907" s="331"/>
      <c r="Q907" s="331"/>
      <c r="R907" s="332"/>
      <c r="S907" s="333"/>
      <c r="T907" s="332"/>
      <c r="U907" s="333"/>
      <c r="V907" s="332"/>
      <c r="W907" s="333"/>
      <c r="X907" s="332"/>
      <c r="Y907" s="333"/>
      <c r="Z907" s="309">
        <f t="shared" si="307"/>
        <v>0</v>
      </c>
      <c r="AA907" s="310">
        <f t="shared" si="308"/>
        <v>0</v>
      </c>
      <c r="AB907" s="334"/>
      <c r="AC907" s="311">
        <f t="shared" si="301"/>
        <v>0</v>
      </c>
      <c r="AD907" s="312">
        <f t="shared" si="309"/>
        <v>0</v>
      </c>
      <c r="AE907" s="335"/>
      <c r="AF907" s="312">
        <f t="shared" si="310"/>
        <v>0</v>
      </c>
      <c r="AG907" s="326"/>
      <c r="AH907" s="313">
        <f t="shared" si="311"/>
        <v>0</v>
      </c>
      <c r="AI907" s="336"/>
      <c r="AJ907" s="313">
        <f t="shared" si="312"/>
        <v>0</v>
      </c>
      <c r="AK907" s="326"/>
      <c r="AL907" s="313">
        <f t="shared" si="313"/>
        <v>0</v>
      </c>
      <c r="AM907" s="345"/>
      <c r="AN907" s="313">
        <f t="shared" si="302"/>
        <v>0</v>
      </c>
      <c r="AO907" s="314">
        <f t="shared" si="314"/>
        <v>0</v>
      </c>
      <c r="AP907" s="315">
        <f>IF(OR(AND(B907="GRUP_A1",IF(IFERROR(MATCH(CONCATENATE("I",Tabel!$N$4),inst_performance,0),0)&gt;0,0,1)),B907="Grup_A5",B907="Grup_B1"),0,(AD907+AF907)*0.1)</f>
        <v>0</v>
      </c>
      <c r="AQ907" s="337"/>
      <c r="AR907" s="339"/>
      <c r="AS907" s="339"/>
      <c r="AT907" s="339"/>
      <c r="AU907" s="339"/>
      <c r="AV907" s="339"/>
      <c r="AW907" s="339"/>
      <c r="AX907" s="339"/>
      <c r="AY907" s="339"/>
      <c r="AZ907" s="339"/>
      <c r="BA907" s="339"/>
      <c r="BB907" s="339"/>
      <c r="BC907" s="339"/>
      <c r="BD907" s="339"/>
      <c r="BE907" s="339"/>
      <c r="BF907" s="339"/>
      <c r="BG907" s="315">
        <f t="shared" si="315"/>
        <v>0</v>
      </c>
      <c r="BH907" s="346">
        <f t="shared" si="316"/>
        <v>0</v>
      </c>
      <c r="BI907" s="315">
        <f t="shared" si="317"/>
        <v>0</v>
      </c>
      <c r="BJ907" s="341"/>
      <c r="BK907" s="315">
        <f t="shared" si="318"/>
        <v>0</v>
      </c>
      <c r="BL907" s="315">
        <f t="shared" si="319"/>
        <v>0</v>
      </c>
      <c r="BM907" s="340"/>
      <c r="BN907" s="342"/>
      <c r="BO907" s="343"/>
      <c r="BP907" s="340"/>
      <c r="BQ907" s="344"/>
      <c r="BR907" s="315">
        <f t="shared" si="320"/>
        <v>0</v>
      </c>
      <c r="BS907" s="344"/>
      <c r="BT907" s="344"/>
      <c r="BU907" s="344"/>
      <c r="BV907" s="344"/>
      <c r="BW907" s="315">
        <f t="shared" si="321"/>
        <v>0</v>
      </c>
      <c r="BX907" s="322"/>
      <c r="BY907" s="316"/>
    </row>
    <row r="908" spans="1:77" x14ac:dyDescent="0.25">
      <c r="A908" s="326"/>
      <c r="B908" s="307" t="str">
        <f t="shared" si="303"/>
        <v/>
      </c>
      <c r="C908" s="327"/>
      <c r="D908" s="307" t="str">
        <f t="shared" si="304"/>
        <v/>
      </c>
      <c r="E908" s="328"/>
      <c r="F908" s="329"/>
      <c r="G908" s="330" t="s">
        <v>86</v>
      </c>
      <c r="H908" s="308">
        <f t="shared" si="305"/>
        <v>0</v>
      </c>
      <c r="I908" s="323"/>
      <c r="J908" s="323"/>
      <c r="K908" s="309">
        <f t="shared" si="306"/>
        <v>0</v>
      </c>
      <c r="L908" s="328"/>
      <c r="M908" s="328"/>
      <c r="N908" s="328"/>
      <c r="O908" s="328"/>
      <c r="P908" s="331"/>
      <c r="Q908" s="331"/>
      <c r="R908" s="332"/>
      <c r="S908" s="333"/>
      <c r="T908" s="332"/>
      <c r="U908" s="333"/>
      <c r="V908" s="332"/>
      <c r="W908" s="333"/>
      <c r="X908" s="332"/>
      <c r="Y908" s="333"/>
      <c r="Z908" s="309">
        <f t="shared" si="307"/>
        <v>0</v>
      </c>
      <c r="AA908" s="310">
        <f t="shared" si="308"/>
        <v>0</v>
      </c>
      <c r="AB908" s="334"/>
      <c r="AC908" s="311">
        <f t="shared" si="301"/>
        <v>0</v>
      </c>
      <c r="AD908" s="312">
        <f t="shared" si="309"/>
        <v>0</v>
      </c>
      <c r="AE908" s="335"/>
      <c r="AF908" s="312">
        <f t="shared" si="310"/>
        <v>0</v>
      </c>
      <c r="AG908" s="326"/>
      <c r="AH908" s="313">
        <f t="shared" si="311"/>
        <v>0</v>
      </c>
      <c r="AI908" s="336"/>
      <c r="AJ908" s="313">
        <f t="shared" si="312"/>
        <v>0</v>
      </c>
      <c r="AK908" s="326"/>
      <c r="AL908" s="313">
        <f t="shared" si="313"/>
        <v>0</v>
      </c>
      <c r="AM908" s="345"/>
      <c r="AN908" s="313">
        <f t="shared" si="302"/>
        <v>0</v>
      </c>
      <c r="AO908" s="314">
        <f t="shared" si="314"/>
        <v>0</v>
      </c>
      <c r="AP908" s="315">
        <f>IF(OR(AND(B908="GRUP_A1",IF(IFERROR(MATCH(CONCATENATE("I",Tabel!$N$4),inst_performance,0),0)&gt;0,0,1)),B908="Grup_A5",B908="Grup_B1"),0,(AD908+AF908)*0.1)</f>
        <v>0</v>
      </c>
      <c r="AQ908" s="337"/>
      <c r="AR908" s="339"/>
      <c r="AS908" s="339"/>
      <c r="AT908" s="339"/>
      <c r="AU908" s="339"/>
      <c r="AV908" s="339"/>
      <c r="AW908" s="339"/>
      <c r="AX908" s="339"/>
      <c r="AY908" s="339"/>
      <c r="AZ908" s="339"/>
      <c r="BA908" s="339"/>
      <c r="BB908" s="339"/>
      <c r="BC908" s="339"/>
      <c r="BD908" s="339"/>
      <c r="BE908" s="339"/>
      <c r="BF908" s="339"/>
      <c r="BG908" s="315">
        <f t="shared" si="315"/>
        <v>0</v>
      </c>
      <c r="BH908" s="346">
        <f t="shared" si="316"/>
        <v>0</v>
      </c>
      <c r="BI908" s="315">
        <f t="shared" si="317"/>
        <v>0</v>
      </c>
      <c r="BJ908" s="341"/>
      <c r="BK908" s="315">
        <f t="shared" si="318"/>
        <v>0</v>
      </c>
      <c r="BL908" s="315">
        <f t="shared" si="319"/>
        <v>0</v>
      </c>
      <c r="BM908" s="340"/>
      <c r="BN908" s="342"/>
      <c r="BO908" s="343"/>
      <c r="BP908" s="340"/>
      <c r="BQ908" s="344"/>
      <c r="BR908" s="315">
        <f t="shared" si="320"/>
        <v>0</v>
      </c>
      <c r="BS908" s="344"/>
      <c r="BT908" s="344"/>
      <c r="BU908" s="344"/>
      <c r="BV908" s="344"/>
      <c r="BW908" s="315">
        <f t="shared" si="321"/>
        <v>0</v>
      </c>
      <c r="BX908" s="322"/>
      <c r="BY908" s="316"/>
    </row>
    <row r="909" spans="1:77" x14ac:dyDescent="0.25">
      <c r="A909" s="326"/>
      <c r="B909" s="307" t="str">
        <f t="shared" si="303"/>
        <v/>
      </c>
      <c r="C909" s="327"/>
      <c r="D909" s="307" t="str">
        <f t="shared" si="304"/>
        <v/>
      </c>
      <c r="E909" s="328"/>
      <c r="F909" s="329"/>
      <c r="G909" s="330" t="s">
        <v>86</v>
      </c>
      <c r="H909" s="308">
        <f t="shared" si="305"/>
        <v>0</v>
      </c>
      <c r="I909" s="323"/>
      <c r="J909" s="323"/>
      <c r="K909" s="309">
        <f t="shared" si="306"/>
        <v>0</v>
      </c>
      <c r="L909" s="328"/>
      <c r="M909" s="328"/>
      <c r="N909" s="328"/>
      <c r="O909" s="328"/>
      <c r="P909" s="331"/>
      <c r="Q909" s="331"/>
      <c r="R909" s="332"/>
      <c r="S909" s="333"/>
      <c r="T909" s="332"/>
      <c r="U909" s="333"/>
      <c r="V909" s="332"/>
      <c r="W909" s="333"/>
      <c r="X909" s="332"/>
      <c r="Y909" s="333"/>
      <c r="Z909" s="309">
        <f t="shared" si="307"/>
        <v>0</v>
      </c>
      <c r="AA909" s="310">
        <f t="shared" si="308"/>
        <v>0</v>
      </c>
      <c r="AB909" s="334"/>
      <c r="AC909" s="311">
        <f t="shared" ref="AC909:AC972" si="322">IF(AB909&gt;"",VLOOKUP(LEFT(AB909,250),Categorii_referinta,2,0),)</f>
        <v>0</v>
      </c>
      <c r="AD909" s="312">
        <f t="shared" si="309"/>
        <v>0</v>
      </c>
      <c r="AE909" s="335"/>
      <c r="AF909" s="312">
        <f t="shared" si="310"/>
        <v>0</v>
      </c>
      <c r="AG909" s="326"/>
      <c r="AH909" s="313">
        <f t="shared" si="311"/>
        <v>0</v>
      </c>
      <c r="AI909" s="336"/>
      <c r="AJ909" s="313">
        <f t="shared" si="312"/>
        <v>0</v>
      </c>
      <c r="AK909" s="326"/>
      <c r="AL909" s="313">
        <f t="shared" si="313"/>
        <v>0</v>
      </c>
      <c r="AM909" s="345"/>
      <c r="AN909" s="313">
        <f t="shared" ref="AN909:AN972" si="323">IF(AM909&gt;"",VLOOKUP(AM909,Grad_managerial_values,2,0)*F909,)</f>
        <v>0</v>
      </c>
      <c r="AO909" s="314">
        <f t="shared" si="314"/>
        <v>0</v>
      </c>
      <c r="AP909" s="315">
        <f>IF(OR(AND(B909="GRUP_A1",IF(IFERROR(MATCH(CONCATENATE("I",Tabel!$N$4),inst_performance,0),0)&gt;0,0,1)),B909="Grup_A5",B909="Grup_B1"),0,(AD909+AF909)*0.1)</f>
        <v>0</v>
      </c>
      <c r="AQ909" s="337"/>
      <c r="AR909" s="339"/>
      <c r="AS909" s="339"/>
      <c r="AT909" s="339"/>
      <c r="AU909" s="339"/>
      <c r="AV909" s="339"/>
      <c r="AW909" s="339"/>
      <c r="AX909" s="339"/>
      <c r="AY909" s="339"/>
      <c r="AZ909" s="339"/>
      <c r="BA909" s="339"/>
      <c r="BB909" s="339"/>
      <c r="BC909" s="339"/>
      <c r="BD909" s="339"/>
      <c r="BE909" s="339"/>
      <c r="BF909" s="339"/>
      <c r="BG909" s="315">
        <f t="shared" si="315"/>
        <v>0</v>
      </c>
      <c r="BH909" s="346">
        <f t="shared" si="316"/>
        <v>0</v>
      </c>
      <c r="BI909" s="315">
        <f t="shared" si="317"/>
        <v>0</v>
      </c>
      <c r="BJ909" s="341"/>
      <c r="BK909" s="315">
        <f t="shared" si="318"/>
        <v>0</v>
      </c>
      <c r="BL909" s="315">
        <f t="shared" si="319"/>
        <v>0</v>
      </c>
      <c r="BM909" s="340"/>
      <c r="BN909" s="342"/>
      <c r="BO909" s="343"/>
      <c r="BP909" s="340"/>
      <c r="BQ909" s="344"/>
      <c r="BR909" s="315">
        <f t="shared" si="320"/>
        <v>0</v>
      </c>
      <c r="BS909" s="344"/>
      <c r="BT909" s="344"/>
      <c r="BU909" s="344"/>
      <c r="BV909" s="344"/>
      <c r="BW909" s="315">
        <f t="shared" si="321"/>
        <v>0</v>
      </c>
      <c r="BX909" s="322"/>
      <c r="BY909" s="316"/>
    </row>
    <row r="910" spans="1:77" x14ac:dyDescent="0.25">
      <c r="A910" s="326"/>
      <c r="B910" s="307" t="str">
        <f t="shared" ref="B910:B973" si="324">IF(A910&gt;"", VLOOKUP(A910,Categories,2,0),"")</f>
        <v/>
      </c>
      <c r="C910" s="327"/>
      <c r="D910" s="307" t="str">
        <f t="shared" ref="D910:D973" si="325">IF(B910&gt;"", VLOOKUP(C910,Functions_Classes,2,0),"")</f>
        <v/>
      </c>
      <c r="E910" s="328"/>
      <c r="F910" s="329"/>
      <c r="G910" s="330" t="s">
        <v>86</v>
      </c>
      <c r="H910" s="308">
        <f t="shared" ref="H910:H973" si="326">IF(C910&gt;"", VLOOKUP(C910,Functions_Classes,3,0),)</f>
        <v>0</v>
      </c>
      <c r="I910" s="323"/>
      <c r="J910" s="323"/>
      <c r="K910" s="309">
        <f t="shared" ref="K910:K973" si="327">IF(I910&gt;0, VLOOKUP(I910,Vechime_min,2,1),)</f>
        <v>0</v>
      </c>
      <c r="L910" s="328"/>
      <c r="M910" s="328"/>
      <c r="N910" s="328"/>
      <c r="O910" s="328"/>
      <c r="P910" s="331"/>
      <c r="Q910" s="331"/>
      <c r="R910" s="332"/>
      <c r="S910" s="333"/>
      <c r="T910" s="332"/>
      <c r="U910" s="333"/>
      <c r="V910" s="332"/>
      <c r="W910" s="333"/>
      <c r="X910" s="332"/>
      <c r="Y910" s="333"/>
      <c r="Z910" s="309">
        <f t="shared" ref="Z910:Z973" si="328">IF(H910&gt;0,MAX(MIN(SUM(H910)+SUM(K910,0)+SUM(L910:Y910),130),1),)</f>
        <v>0</v>
      </c>
      <c r="AA910" s="310">
        <f t="shared" ref="AA910:AA973" si="329">IF(H910&gt;0,VLOOKUP(Z910,Class_coeficient,2,0),)</f>
        <v>0</v>
      </c>
      <c r="AB910" s="334"/>
      <c r="AC910" s="311">
        <f t="shared" si="322"/>
        <v>0</v>
      </c>
      <c r="AD910" s="312">
        <f t="shared" ref="AD910:AD973" si="330">CEILING((AA910*AC910*F910),10)</f>
        <v>0</v>
      </c>
      <c r="AE910" s="335"/>
      <c r="AF910" s="312">
        <f t="shared" ref="AF910:AF973" si="331">IF(AE910&gt;"",IF(F910&gt;0, VLOOKUP(AE910,Grad_didactic_values,2,0)*F910,),)</f>
        <v>0</v>
      </c>
      <c r="AG910" s="326"/>
      <c r="AH910" s="313">
        <f t="shared" ref="AH910:AH973" si="332">IF(AG910&gt;"",VLOOKUP(AG910,Grad_values,2,0)*F910,)</f>
        <v>0</v>
      </c>
      <c r="AI910" s="336"/>
      <c r="AJ910" s="313">
        <f t="shared" ref="AJ910:AJ973" si="333">IF(AI910&gt;"",VLOOKUP(AI910,Grad_stiintific,2,0)*F910,)*IF($S$4="DA",1,0.5)</f>
        <v>0</v>
      </c>
      <c r="AK910" s="326"/>
      <c r="AL910" s="313">
        <f t="shared" ref="AL910:AL973" si="334">IF(AK910&gt;"",VLOOKUP(AK910,Titlu_onorific,2,0)*F910,)</f>
        <v>0</v>
      </c>
      <c r="AM910" s="345"/>
      <c r="AN910" s="313">
        <f t="shared" si="323"/>
        <v>0</v>
      </c>
      <c r="AO910" s="314">
        <f t="shared" ref="AO910:AO973" si="335">IF(AC910=1400,0, F910*1300)</f>
        <v>0</v>
      </c>
      <c r="AP910" s="315">
        <f>IF(OR(AND(B910="GRUP_A1",IF(IFERROR(MATCH(CONCATENATE("I",Tabel!$N$4),inst_performance,0),0)&gt;0,0,1)),B910="Grup_A5",B910="Grup_B1"),0,(AD910+AF910)*0.1)</f>
        <v>0</v>
      </c>
      <c r="AQ910" s="337"/>
      <c r="AR910" s="339"/>
      <c r="AS910" s="339"/>
      <c r="AT910" s="339"/>
      <c r="AU910" s="339"/>
      <c r="AV910" s="339"/>
      <c r="AW910" s="339"/>
      <c r="AX910" s="339"/>
      <c r="AY910" s="339"/>
      <c r="AZ910" s="339"/>
      <c r="BA910" s="339"/>
      <c r="BB910" s="339"/>
      <c r="BC910" s="339"/>
      <c r="BD910" s="339"/>
      <c r="BE910" s="339"/>
      <c r="BF910" s="339"/>
      <c r="BG910" s="315">
        <f t="shared" ref="BG910:BG973" si="336">AP910+AQ910+AR910+AS910+AT910+AU910+AV910+AW910+AX910+AY910+AZ910+BA910+BB910+BC910+BD910+BE910+BF910</f>
        <v>0</v>
      </c>
      <c r="BH910" s="346">
        <f t="shared" ref="BH910:BH973" si="337">IF(AD910&gt;0,BG910/AD910,)</f>
        <v>0</v>
      </c>
      <c r="BI910" s="315">
        <f t="shared" ref="BI910:BI973" si="338">AD910+AF910+AH910+AJ910+AL910+AN910+AO910+BG910</f>
        <v>0</v>
      </c>
      <c r="BJ910" s="341"/>
      <c r="BK910" s="315">
        <f t="shared" ref="BK910:BK973" si="339">IF(BI910&lt;BJ910,BJ910-BI910,0)</f>
        <v>0</v>
      </c>
      <c r="BL910" s="315">
        <f t="shared" ref="BL910:BL973" si="340">IF(AND(BI910&gt;BJ910,BI910&lt;5500*F910),5500*F910-BI910,0)</f>
        <v>0</v>
      </c>
      <c r="BM910" s="340"/>
      <c r="BN910" s="342"/>
      <c r="BO910" s="343"/>
      <c r="BP910" s="340"/>
      <c r="BQ910" s="344"/>
      <c r="BR910" s="315">
        <f t="shared" ref="BR910:BR973" si="341">AD910/169*1/2*BQ910</f>
        <v>0</v>
      </c>
      <c r="BS910" s="344"/>
      <c r="BT910" s="344"/>
      <c r="BU910" s="344"/>
      <c r="BV910" s="344"/>
      <c r="BW910" s="315">
        <f t="shared" ref="BW910:BW973" si="342">BI910+BK910+BL910+BM910+BP910+BR910+BS910+BT910+BU910+BV910</f>
        <v>0</v>
      </c>
      <c r="BX910" s="322"/>
      <c r="BY910" s="316"/>
    </row>
    <row r="911" spans="1:77" x14ac:dyDescent="0.25">
      <c r="A911" s="326"/>
      <c r="B911" s="307" t="str">
        <f t="shared" si="324"/>
        <v/>
      </c>
      <c r="C911" s="327"/>
      <c r="D911" s="307" t="str">
        <f t="shared" si="325"/>
        <v/>
      </c>
      <c r="E911" s="328"/>
      <c r="F911" s="329"/>
      <c r="G911" s="330" t="s">
        <v>86</v>
      </c>
      <c r="H911" s="308">
        <f t="shared" si="326"/>
        <v>0</v>
      </c>
      <c r="I911" s="323"/>
      <c r="J911" s="323"/>
      <c r="K911" s="309">
        <f t="shared" si="327"/>
        <v>0</v>
      </c>
      <c r="L911" s="328"/>
      <c r="M911" s="328"/>
      <c r="N911" s="328"/>
      <c r="O911" s="328"/>
      <c r="P911" s="331"/>
      <c r="Q911" s="331"/>
      <c r="R911" s="332"/>
      <c r="S911" s="333"/>
      <c r="T911" s="332"/>
      <c r="U911" s="333"/>
      <c r="V911" s="332"/>
      <c r="W911" s="333"/>
      <c r="X911" s="332"/>
      <c r="Y911" s="333"/>
      <c r="Z911" s="309">
        <f t="shared" si="328"/>
        <v>0</v>
      </c>
      <c r="AA911" s="310">
        <f t="shared" si="329"/>
        <v>0</v>
      </c>
      <c r="AB911" s="334"/>
      <c r="AC911" s="311">
        <f t="shared" si="322"/>
        <v>0</v>
      </c>
      <c r="AD911" s="312">
        <f t="shared" si="330"/>
        <v>0</v>
      </c>
      <c r="AE911" s="335"/>
      <c r="AF911" s="312">
        <f t="shared" si="331"/>
        <v>0</v>
      </c>
      <c r="AG911" s="326"/>
      <c r="AH911" s="313">
        <f t="shared" si="332"/>
        <v>0</v>
      </c>
      <c r="AI911" s="336"/>
      <c r="AJ911" s="313">
        <f t="shared" si="333"/>
        <v>0</v>
      </c>
      <c r="AK911" s="326"/>
      <c r="AL911" s="313">
        <f t="shared" si="334"/>
        <v>0</v>
      </c>
      <c r="AM911" s="345"/>
      <c r="AN911" s="313">
        <f t="shared" si="323"/>
        <v>0</v>
      </c>
      <c r="AO911" s="314">
        <f t="shared" si="335"/>
        <v>0</v>
      </c>
      <c r="AP911" s="315">
        <f>IF(OR(AND(B911="GRUP_A1",IF(IFERROR(MATCH(CONCATENATE("I",Tabel!$N$4),inst_performance,0),0)&gt;0,0,1)),B911="Grup_A5",B911="Grup_B1"),0,(AD911+AF911)*0.1)</f>
        <v>0</v>
      </c>
      <c r="AQ911" s="337"/>
      <c r="AR911" s="339"/>
      <c r="AS911" s="339"/>
      <c r="AT911" s="339"/>
      <c r="AU911" s="339"/>
      <c r="AV911" s="339"/>
      <c r="AW911" s="339"/>
      <c r="AX911" s="339"/>
      <c r="AY911" s="339"/>
      <c r="AZ911" s="339"/>
      <c r="BA911" s="339"/>
      <c r="BB911" s="339"/>
      <c r="BC911" s="339"/>
      <c r="BD911" s="339"/>
      <c r="BE911" s="339"/>
      <c r="BF911" s="339"/>
      <c r="BG911" s="315">
        <f t="shared" si="336"/>
        <v>0</v>
      </c>
      <c r="BH911" s="346">
        <f t="shared" si="337"/>
        <v>0</v>
      </c>
      <c r="BI911" s="315">
        <f t="shared" si="338"/>
        <v>0</v>
      </c>
      <c r="BJ911" s="341"/>
      <c r="BK911" s="315">
        <f t="shared" si="339"/>
        <v>0</v>
      </c>
      <c r="BL911" s="315">
        <f t="shared" si="340"/>
        <v>0</v>
      </c>
      <c r="BM911" s="340"/>
      <c r="BN911" s="342"/>
      <c r="BO911" s="343"/>
      <c r="BP911" s="340"/>
      <c r="BQ911" s="344"/>
      <c r="BR911" s="315">
        <f t="shared" si="341"/>
        <v>0</v>
      </c>
      <c r="BS911" s="344"/>
      <c r="BT911" s="344"/>
      <c r="BU911" s="344"/>
      <c r="BV911" s="344"/>
      <c r="BW911" s="315">
        <f t="shared" si="342"/>
        <v>0</v>
      </c>
      <c r="BX911" s="322"/>
      <c r="BY911" s="316"/>
    </row>
    <row r="912" spans="1:77" x14ac:dyDescent="0.25">
      <c r="A912" s="326"/>
      <c r="B912" s="307" t="str">
        <f t="shared" si="324"/>
        <v/>
      </c>
      <c r="C912" s="327"/>
      <c r="D912" s="307" t="str">
        <f t="shared" si="325"/>
        <v/>
      </c>
      <c r="E912" s="328"/>
      <c r="F912" s="329"/>
      <c r="G912" s="330" t="s">
        <v>86</v>
      </c>
      <c r="H912" s="308">
        <f t="shared" si="326"/>
        <v>0</v>
      </c>
      <c r="I912" s="323"/>
      <c r="J912" s="323"/>
      <c r="K912" s="309">
        <f t="shared" si="327"/>
        <v>0</v>
      </c>
      <c r="L912" s="328"/>
      <c r="M912" s="328"/>
      <c r="N912" s="328"/>
      <c r="O912" s="328"/>
      <c r="P912" s="331"/>
      <c r="Q912" s="331"/>
      <c r="R912" s="332"/>
      <c r="S912" s="333"/>
      <c r="T912" s="332"/>
      <c r="U912" s="333"/>
      <c r="V912" s="332"/>
      <c r="W912" s="333"/>
      <c r="X912" s="332"/>
      <c r="Y912" s="333"/>
      <c r="Z912" s="309">
        <f t="shared" si="328"/>
        <v>0</v>
      </c>
      <c r="AA912" s="310">
        <f t="shared" si="329"/>
        <v>0</v>
      </c>
      <c r="AB912" s="334"/>
      <c r="AC912" s="311">
        <f t="shared" si="322"/>
        <v>0</v>
      </c>
      <c r="AD912" s="312">
        <f t="shared" si="330"/>
        <v>0</v>
      </c>
      <c r="AE912" s="335"/>
      <c r="AF912" s="312">
        <f t="shared" si="331"/>
        <v>0</v>
      </c>
      <c r="AG912" s="326"/>
      <c r="AH912" s="313">
        <f t="shared" si="332"/>
        <v>0</v>
      </c>
      <c r="AI912" s="336"/>
      <c r="AJ912" s="313">
        <f t="shared" si="333"/>
        <v>0</v>
      </c>
      <c r="AK912" s="326"/>
      <c r="AL912" s="313">
        <f t="shared" si="334"/>
        <v>0</v>
      </c>
      <c r="AM912" s="345"/>
      <c r="AN912" s="313">
        <f t="shared" si="323"/>
        <v>0</v>
      </c>
      <c r="AO912" s="314">
        <f t="shared" si="335"/>
        <v>0</v>
      </c>
      <c r="AP912" s="315">
        <f>IF(OR(AND(B912="GRUP_A1",IF(IFERROR(MATCH(CONCATENATE("I",Tabel!$N$4),inst_performance,0),0)&gt;0,0,1)),B912="Grup_A5",B912="Grup_B1"),0,(AD912+AF912)*0.1)</f>
        <v>0</v>
      </c>
      <c r="AQ912" s="337"/>
      <c r="AR912" s="339"/>
      <c r="AS912" s="339"/>
      <c r="AT912" s="339"/>
      <c r="AU912" s="339"/>
      <c r="AV912" s="339"/>
      <c r="AW912" s="339"/>
      <c r="AX912" s="339"/>
      <c r="AY912" s="339"/>
      <c r="AZ912" s="339"/>
      <c r="BA912" s="339"/>
      <c r="BB912" s="339"/>
      <c r="BC912" s="339"/>
      <c r="BD912" s="339"/>
      <c r="BE912" s="339"/>
      <c r="BF912" s="339"/>
      <c r="BG912" s="315">
        <f t="shared" si="336"/>
        <v>0</v>
      </c>
      <c r="BH912" s="346">
        <f t="shared" si="337"/>
        <v>0</v>
      </c>
      <c r="BI912" s="315">
        <f t="shared" si="338"/>
        <v>0</v>
      </c>
      <c r="BJ912" s="341"/>
      <c r="BK912" s="315">
        <f t="shared" si="339"/>
        <v>0</v>
      </c>
      <c r="BL912" s="315">
        <f t="shared" si="340"/>
        <v>0</v>
      </c>
      <c r="BM912" s="340"/>
      <c r="BN912" s="342"/>
      <c r="BO912" s="343"/>
      <c r="BP912" s="340"/>
      <c r="BQ912" s="344"/>
      <c r="BR912" s="315">
        <f t="shared" si="341"/>
        <v>0</v>
      </c>
      <c r="BS912" s="344"/>
      <c r="BT912" s="344"/>
      <c r="BU912" s="344"/>
      <c r="BV912" s="344"/>
      <c r="BW912" s="315">
        <f t="shared" si="342"/>
        <v>0</v>
      </c>
      <c r="BX912" s="322"/>
      <c r="BY912" s="316"/>
    </row>
    <row r="913" spans="1:77" x14ac:dyDescent="0.25">
      <c r="A913" s="326"/>
      <c r="B913" s="307" t="str">
        <f t="shared" si="324"/>
        <v/>
      </c>
      <c r="C913" s="327"/>
      <c r="D913" s="307" t="str">
        <f t="shared" si="325"/>
        <v/>
      </c>
      <c r="E913" s="328"/>
      <c r="F913" s="329"/>
      <c r="G913" s="330" t="s">
        <v>86</v>
      </c>
      <c r="H913" s="308">
        <f t="shared" si="326"/>
        <v>0</v>
      </c>
      <c r="I913" s="323"/>
      <c r="J913" s="323"/>
      <c r="K913" s="309">
        <f t="shared" si="327"/>
        <v>0</v>
      </c>
      <c r="L913" s="328"/>
      <c r="M913" s="328"/>
      <c r="N913" s="328"/>
      <c r="O913" s="328"/>
      <c r="P913" s="331"/>
      <c r="Q913" s="331"/>
      <c r="R913" s="332"/>
      <c r="S913" s="333"/>
      <c r="T913" s="332"/>
      <c r="U913" s="333"/>
      <c r="V913" s="332"/>
      <c r="W913" s="333"/>
      <c r="X913" s="332"/>
      <c r="Y913" s="333"/>
      <c r="Z913" s="309">
        <f t="shared" si="328"/>
        <v>0</v>
      </c>
      <c r="AA913" s="310">
        <f t="shared" si="329"/>
        <v>0</v>
      </c>
      <c r="AB913" s="334"/>
      <c r="AC913" s="311">
        <f t="shared" si="322"/>
        <v>0</v>
      </c>
      <c r="AD913" s="312">
        <f t="shared" si="330"/>
        <v>0</v>
      </c>
      <c r="AE913" s="335"/>
      <c r="AF913" s="312">
        <f t="shared" si="331"/>
        <v>0</v>
      </c>
      <c r="AG913" s="326"/>
      <c r="AH913" s="313">
        <f t="shared" si="332"/>
        <v>0</v>
      </c>
      <c r="AI913" s="336"/>
      <c r="AJ913" s="313">
        <f t="shared" si="333"/>
        <v>0</v>
      </c>
      <c r="AK913" s="326"/>
      <c r="AL913" s="313">
        <f t="shared" si="334"/>
        <v>0</v>
      </c>
      <c r="AM913" s="345"/>
      <c r="AN913" s="313">
        <f t="shared" si="323"/>
        <v>0</v>
      </c>
      <c r="AO913" s="314">
        <f t="shared" si="335"/>
        <v>0</v>
      </c>
      <c r="AP913" s="315">
        <f>IF(OR(AND(B913="GRUP_A1",IF(IFERROR(MATCH(CONCATENATE("I",Tabel!$N$4),inst_performance,0),0)&gt;0,0,1)),B913="Grup_A5",B913="Grup_B1"),0,(AD913+AF913)*0.1)</f>
        <v>0</v>
      </c>
      <c r="AQ913" s="337"/>
      <c r="AR913" s="339"/>
      <c r="AS913" s="339"/>
      <c r="AT913" s="339"/>
      <c r="AU913" s="339"/>
      <c r="AV913" s="339"/>
      <c r="AW913" s="339"/>
      <c r="AX913" s="339"/>
      <c r="AY913" s="339"/>
      <c r="AZ913" s="339"/>
      <c r="BA913" s="339"/>
      <c r="BB913" s="339"/>
      <c r="BC913" s="339"/>
      <c r="BD913" s="339"/>
      <c r="BE913" s="339"/>
      <c r="BF913" s="339"/>
      <c r="BG913" s="315">
        <f t="shared" si="336"/>
        <v>0</v>
      </c>
      <c r="BH913" s="346">
        <f t="shared" si="337"/>
        <v>0</v>
      </c>
      <c r="BI913" s="315">
        <f t="shared" si="338"/>
        <v>0</v>
      </c>
      <c r="BJ913" s="341"/>
      <c r="BK913" s="315">
        <f t="shared" si="339"/>
        <v>0</v>
      </c>
      <c r="BL913" s="315">
        <f t="shared" si="340"/>
        <v>0</v>
      </c>
      <c r="BM913" s="340"/>
      <c r="BN913" s="342"/>
      <c r="BO913" s="343"/>
      <c r="BP913" s="340"/>
      <c r="BQ913" s="344"/>
      <c r="BR913" s="315">
        <f t="shared" si="341"/>
        <v>0</v>
      </c>
      <c r="BS913" s="344"/>
      <c r="BT913" s="344"/>
      <c r="BU913" s="344"/>
      <c r="BV913" s="344"/>
      <c r="BW913" s="315">
        <f t="shared" si="342"/>
        <v>0</v>
      </c>
      <c r="BX913" s="322"/>
      <c r="BY913" s="316"/>
    </row>
    <row r="914" spans="1:77" x14ac:dyDescent="0.25">
      <c r="A914" s="326"/>
      <c r="B914" s="307" t="str">
        <f t="shared" si="324"/>
        <v/>
      </c>
      <c r="C914" s="327"/>
      <c r="D914" s="307" t="str">
        <f t="shared" si="325"/>
        <v/>
      </c>
      <c r="E914" s="328"/>
      <c r="F914" s="329"/>
      <c r="G914" s="330" t="s">
        <v>86</v>
      </c>
      <c r="H914" s="308">
        <f t="shared" si="326"/>
        <v>0</v>
      </c>
      <c r="I914" s="323"/>
      <c r="J914" s="323"/>
      <c r="K914" s="309">
        <f t="shared" si="327"/>
        <v>0</v>
      </c>
      <c r="L914" s="328"/>
      <c r="M914" s="328"/>
      <c r="N914" s="328"/>
      <c r="O914" s="328"/>
      <c r="P914" s="331"/>
      <c r="Q914" s="331"/>
      <c r="R914" s="332"/>
      <c r="S914" s="333"/>
      <c r="T914" s="332"/>
      <c r="U914" s="333"/>
      <c r="V914" s="332"/>
      <c r="W914" s="333"/>
      <c r="X914" s="332"/>
      <c r="Y914" s="333"/>
      <c r="Z914" s="309">
        <f t="shared" si="328"/>
        <v>0</v>
      </c>
      <c r="AA914" s="310">
        <f t="shared" si="329"/>
        <v>0</v>
      </c>
      <c r="AB914" s="334"/>
      <c r="AC914" s="311">
        <f t="shared" si="322"/>
        <v>0</v>
      </c>
      <c r="AD914" s="312">
        <f t="shared" si="330"/>
        <v>0</v>
      </c>
      <c r="AE914" s="335"/>
      <c r="AF914" s="312">
        <f t="shared" si="331"/>
        <v>0</v>
      </c>
      <c r="AG914" s="326"/>
      <c r="AH914" s="313">
        <f t="shared" si="332"/>
        <v>0</v>
      </c>
      <c r="AI914" s="336"/>
      <c r="AJ914" s="313">
        <f t="shared" si="333"/>
        <v>0</v>
      </c>
      <c r="AK914" s="326"/>
      <c r="AL914" s="313">
        <f t="shared" si="334"/>
        <v>0</v>
      </c>
      <c r="AM914" s="345"/>
      <c r="AN914" s="313">
        <f t="shared" si="323"/>
        <v>0</v>
      </c>
      <c r="AO914" s="314">
        <f t="shared" si="335"/>
        <v>0</v>
      </c>
      <c r="AP914" s="315">
        <f>IF(OR(AND(B914="GRUP_A1",IF(IFERROR(MATCH(CONCATENATE("I",Tabel!$N$4),inst_performance,0),0)&gt;0,0,1)),B914="Grup_A5",B914="Grup_B1"),0,(AD914+AF914)*0.1)</f>
        <v>0</v>
      </c>
      <c r="AQ914" s="337"/>
      <c r="AR914" s="339"/>
      <c r="AS914" s="339"/>
      <c r="AT914" s="339"/>
      <c r="AU914" s="339"/>
      <c r="AV914" s="339"/>
      <c r="AW914" s="339"/>
      <c r="AX914" s="339"/>
      <c r="AY914" s="339"/>
      <c r="AZ914" s="339"/>
      <c r="BA914" s="339"/>
      <c r="BB914" s="339"/>
      <c r="BC914" s="339"/>
      <c r="BD914" s="339"/>
      <c r="BE914" s="339"/>
      <c r="BF914" s="339"/>
      <c r="BG914" s="315">
        <f t="shared" si="336"/>
        <v>0</v>
      </c>
      <c r="BH914" s="346">
        <f t="shared" si="337"/>
        <v>0</v>
      </c>
      <c r="BI914" s="315">
        <f t="shared" si="338"/>
        <v>0</v>
      </c>
      <c r="BJ914" s="341"/>
      <c r="BK914" s="315">
        <f t="shared" si="339"/>
        <v>0</v>
      </c>
      <c r="BL914" s="315">
        <f t="shared" si="340"/>
        <v>0</v>
      </c>
      <c r="BM914" s="340"/>
      <c r="BN914" s="342"/>
      <c r="BO914" s="343"/>
      <c r="BP914" s="340"/>
      <c r="BQ914" s="344"/>
      <c r="BR914" s="315">
        <f t="shared" si="341"/>
        <v>0</v>
      </c>
      <c r="BS914" s="344"/>
      <c r="BT914" s="344"/>
      <c r="BU914" s="344"/>
      <c r="BV914" s="344"/>
      <c r="BW914" s="315">
        <f t="shared" si="342"/>
        <v>0</v>
      </c>
      <c r="BX914" s="322"/>
      <c r="BY914" s="316"/>
    </row>
    <row r="915" spans="1:77" x14ac:dyDescent="0.25">
      <c r="A915" s="326"/>
      <c r="B915" s="307" t="str">
        <f t="shared" si="324"/>
        <v/>
      </c>
      <c r="C915" s="327"/>
      <c r="D915" s="307" t="str">
        <f t="shared" si="325"/>
        <v/>
      </c>
      <c r="E915" s="328"/>
      <c r="F915" s="329"/>
      <c r="G915" s="330" t="s">
        <v>86</v>
      </c>
      <c r="H915" s="308">
        <f t="shared" si="326"/>
        <v>0</v>
      </c>
      <c r="I915" s="323"/>
      <c r="J915" s="323"/>
      <c r="K915" s="309">
        <f t="shared" si="327"/>
        <v>0</v>
      </c>
      <c r="L915" s="328"/>
      <c r="M915" s="328"/>
      <c r="N915" s="328"/>
      <c r="O915" s="328"/>
      <c r="P915" s="331"/>
      <c r="Q915" s="331"/>
      <c r="R915" s="332"/>
      <c r="S915" s="333"/>
      <c r="T915" s="332"/>
      <c r="U915" s="333"/>
      <c r="V915" s="332"/>
      <c r="W915" s="333"/>
      <c r="X915" s="332"/>
      <c r="Y915" s="333"/>
      <c r="Z915" s="309">
        <f t="shared" si="328"/>
        <v>0</v>
      </c>
      <c r="AA915" s="310">
        <f t="shared" si="329"/>
        <v>0</v>
      </c>
      <c r="AB915" s="334"/>
      <c r="AC915" s="311">
        <f t="shared" si="322"/>
        <v>0</v>
      </c>
      <c r="AD915" s="312">
        <f t="shared" si="330"/>
        <v>0</v>
      </c>
      <c r="AE915" s="335"/>
      <c r="AF915" s="312">
        <f t="shared" si="331"/>
        <v>0</v>
      </c>
      <c r="AG915" s="326"/>
      <c r="AH915" s="313">
        <f t="shared" si="332"/>
        <v>0</v>
      </c>
      <c r="AI915" s="336"/>
      <c r="AJ915" s="313">
        <f t="shared" si="333"/>
        <v>0</v>
      </c>
      <c r="AK915" s="326"/>
      <c r="AL915" s="313">
        <f t="shared" si="334"/>
        <v>0</v>
      </c>
      <c r="AM915" s="345"/>
      <c r="AN915" s="313">
        <f t="shared" si="323"/>
        <v>0</v>
      </c>
      <c r="AO915" s="314">
        <f t="shared" si="335"/>
        <v>0</v>
      </c>
      <c r="AP915" s="315">
        <f>IF(OR(AND(B915="GRUP_A1",IF(IFERROR(MATCH(CONCATENATE("I",Tabel!$N$4),inst_performance,0),0)&gt;0,0,1)),B915="Grup_A5",B915="Grup_B1"),0,(AD915+AF915)*0.1)</f>
        <v>0</v>
      </c>
      <c r="AQ915" s="337"/>
      <c r="AR915" s="339"/>
      <c r="AS915" s="339"/>
      <c r="AT915" s="339"/>
      <c r="AU915" s="339"/>
      <c r="AV915" s="339"/>
      <c r="AW915" s="339"/>
      <c r="AX915" s="339"/>
      <c r="AY915" s="339"/>
      <c r="AZ915" s="339"/>
      <c r="BA915" s="339"/>
      <c r="BB915" s="339"/>
      <c r="BC915" s="339"/>
      <c r="BD915" s="339"/>
      <c r="BE915" s="339"/>
      <c r="BF915" s="339"/>
      <c r="BG915" s="315">
        <f t="shared" si="336"/>
        <v>0</v>
      </c>
      <c r="BH915" s="346">
        <f t="shared" si="337"/>
        <v>0</v>
      </c>
      <c r="BI915" s="315">
        <f t="shared" si="338"/>
        <v>0</v>
      </c>
      <c r="BJ915" s="341"/>
      <c r="BK915" s="315">
        <f t="shared" si="339"/>
        <v>0</v>
      </c>
      <c r="BL915" s="315">
        <f t="shared" si="340"/>
        <v>0</v>
      </c>
      <c r="BM915" s="340"/>
      <c r="BN915" s="342"/>
      <c r="BO915" s="343"/>
      <c r="BP915" s="340"/>
      <c r="BQ915" s="344"/>
      <c r="BR915" s="315">
        <f t="shared" si="341"/>
        <v>0</v>
      </c>
      <c r="BS915" s="344"/>
      <c r="BT915" s="344"/>
      <c r="BU915" s="344"/>
      <c r="BV915" s="344"/>
      <c r="BW915" s="315">
        <f t="shared" si="342"/>
        <v>0</v>
      </c>
      <c r="BX915" s="322"/>
      <c r="BY915" s="316"/>
    </row>
    <row r="916" spans="1:77" x14ac:dyDescent="0.25">
      <c r="A916" s="326"/>
      <c r="B916" s="307" t="str">
        <f t="shared" si="324"/>
        <v/>
      </c>
      <c r="C916" s="327"/>
      <c r="D916" s="307" t="str">
        <f t="shared" si="325"/>
        <v/>
      </c>
      <c r="E916" s="328"/>
      <c r="F916" s="329"/>
      <c r="G916" s="330" t="s">
        <v>86</v>
      </c>
      <c r="H916" s="308">
        <f t="shared" si="326"/>
        <v>0</v>
      </c>
      <c r="I916" s="323"/>
      <c r="J916" s="323"/>
      <c r="K916" s="309">
        <f t="shared" si="327"/>
        <v>0</v>
      </c>
      <c r="L916" s="328"/>
      <c r="M916" s="328"/>
      <c r="N916" s="328"/>
      <c r="O916" s="328"/>
      <c r="P916" s="331"/>
      <c r="Q916" s="331"/>
      <c r="R916" s="332"/>
      <c r="S916" s="333"/>
      <c r="T916" s="332"/>
      <c r="U916" s="333"/>
      <c r="V916" s="332"/>
      <c r="W916" s="333"/>
      <c r="X916" s="332"/>
      <c r="Y916" s="333"/>
      <c r="Z916" s="309">
        <f t="shared" si="328"/>
        <v>0</v>
      </c>
      <c r="AA916" s="310">
        <f t="shared" si="329"/>
        <v>0</v>
      </c>
      <c r="AB916" s="334"/>
      <c r="AC916" s="311">
        <f t="shared" si="322"/>
        <v>0</v>
      </c>
      <c r="AD916" s="312">
        <f t="shared" si="330"/>
        <v>0</v>
      </c>
      <c r="AE916" s="335"/>
      <c r="AF916" s="312">
        <f t="shared" si="331"/>
        <v>0</v>
      </c>
      <c r="AG916" s="326"/>
      <c r="AH916" s="313">
        <f t="shared" si="332"/>
        <v>0</v>
      </c>
      <c r="AI916" s="336"/>
      <c r="AJ916" s="313">
        <f t="shared" si="333"/>
        <v>0</v>
      </c>
      <c r="AK916" s="326"/>
      <c r="AL916" s="313">
        <f t="shared" si="334"/>
        <v>0</v>
      </c>
      <c r="AM916" s="345"/>
      <c r="AN916" s="313">
        <f t="shared" si="323"/>
        <v>0</v>
      </c>
      <c r="AO916" s="314">
        <f t="shared" si="335"/>
        <v>0</v>
      </c>
      <c r="AP916" s="315">
        <f>IF(OR(AND(B916="GRUP_A1",IF(IFERROR(MATCH(CONCATENATE("I",Tabel!$N$4),inst_performance,0),0)&gt;0,0,1)),B916="Grup_A5",B916="Grup_B1"),0,(AD916+AF916)*0.1)</f>
        <v>0</v>
      </c>
      <c r="AQ916" s="337"/>
      <c r="AR916" s="339"/>
      <c r="AS916" s="339"/>
      <c r="AT916" s="339"/>
      <c r="AU916" s="339"/>
      <c r="AV916" s="339"/>
      <c r="AW916" s="339"/>
      <c r="AX916" s="339"/>
      <c r="AY916" s="339"/>
      <c r="AZ916" s="339"/>
      <c r="BA916" s="339"/>
      <c r="BB916" s="339"/>
      <c r="BC916" s="339"/>
      <c r="BD916" s="339"/>
      <c r="BE916" s="339"/>
      <c r="BF916" s="339"/>
      <c r="BG916" s="315">
        <f t="shared" si="336"/>
        <v>0</v>
      </c>
      <c r="BH916" s="346">
        <f t="shared" si="337"/>
        <v>0</v>
      </c>
      <c r="BI916" s="315">
        <f t="shared" si="338"/>
        <v>0</v>
      </c>
      <c r="BJ916" s="341"/>
      <c r="BK916" s="315">
        <f t="shared" si="339"/>
        <v>0</v>
      </c>
      <c r="BL916" s="315">
        <f t="shared" si="340"/>
        <v>0</v>
      </c>
      <c r="BM916" s="340"/>
      <c r="BN916" s="342"/>
      <c r="BO916" s="343"/>
      <c r="BP916" s="340"/>
      <c r="BQ916" s="344"/>
      <c r="BR916" s="315">
        <f t="shared" si="341"/>
        <v>0</v>
      </c>
      <c r="BS916" s="344"/>
      <c r="BT916" s="344"/>
      <c r="BU916" s="344"/>
      <c r="BV916" s="344"/>
      <c r="BW916" s="315">
        <f t="shared" si="342"/>
        <v>0</v>
      </c>
      <c r="BX916" s="322"/>
      <c r="BY916" s="316"/>
    </row>
    <row r="917" spans="1:77" x14ac:dyDescent="0.25">
      <c r="A917" s="326"/>
      <c r="B917" s="307" t="str">
        <f t="shared" si="324"/>
        <v/>
      </c>
      <c r="C917" s="327"/>
      <c r="D917" s="307" t="str">
        <f t="shared" si="325"/>
        <v/>
      </c>
      <c r="E917" s="328"/>
      <c r="F917" s="329"/>
      <c r="G917" s="330" t="s">
        <v>86</v>
      </c>
      <c r="H917" s="308">
        <f t="shared" si="326"/>
        <v>0</v>
      </c>
      <c r="I917" s="323"/>
      <c r="J917" s="323"/>
      <c r="K917" s="309">
        <f t="shared" si="327"/>
        <v>0</v>
      </c>
      <c r="L917" s="328"/>
      <c r="M917" s="328"/>
      <c r="N917" s="328"/>
      <c r="O917" s="328"/>
      <c r="P917" s="331"/>
      <c r="Q917" s="331"/>
      <c r="R917" s="332"/>
      <c r="S917" s="333"/>
      <c r="T917" s="332"/>
      <c r="U917" s="333"/>
      <c r="V917" s="332"/>
      <c r="W917" s="333"/>
      <c r="X917" s="332"/>
      <c r="Y917" s="333"/>
      <c r="Z917" s="309">
        <f t="shared" si="328"/>
        <v>0</v>
      </c>
      <c r="AA917" s="310">
        <f t="shared" si="329"/>
        <v>0</v>
      </c>
      <c r="AB917" s="334"/>
      <c r="AC917" s="311">
        <f t="shared" si="322"/>
        <v>0</v>
      </c>
      <c r="AD917" s="312">
        <f t="shared" si="330"/>
        <v>0</v>
      </c>
      <c r="AE917" s="335"/>
      <c r="AF917" s="312">
        <f t="shared" si="331"/>
        <v>0</v>
      </c>
      <c r="AG917" s="326"/>
      <c r="AH917" s="313">
        <f t="shared" si="332"/>
        <v>0</v>
      </c>
      <c r="AI917" s="336"/>
      <c r="AJ917" s="313">
        <f t="shared" si="333"/>
        <v>0</v>
      </c>
      <c r="AK917" s="326"/>
      <c r="AL917" s="313">
        <f t="shared" si="334"/>
        <v>0</v>
      </c>
      <c r="AM917" s="345"/>
      <c r="AN917" s="313">
        <f t="shared" si="323"/>
        <v>0</v>
      </c>
      <c r="AO917" s="314">
        <f t="shared" si="335"/>
        <v>0</v>
      </c>
      <c r="AP917" s="315">
        <f>IF(OR(AND(B917="GRUP_A1",IF(IFERROR(MATCH(CONCATENATE("I",Tabel!$N$4),inst_performance,0),0)&gt;0,0,1)),B917="Grup_A5",B917="Grup_B1"),0,(AD917+AF917)*0.1)</f>
        <v>0</v>
      </c>
      <c r="AQ917" s="337"/>
      <c r="AR917" s="339"/>
      <c r="AS917" s="339"/>
      <c r="AT917" s="339"/>
      <c r="AU917" s="339"/>
      <c r="AV917" s="339"/>
      <c r="AW917" s="339"/>
      <c r="AX917" s="339"/>
      <c r="AY917" s="339"/>
      <c r="AZ917" s="339"/>
      <c r="BA917" s="339"/>
      <c r="BB917" s="339"/>
      <c r="BC917" s="339"/>
      <c r="BD917" s="339"/>
      <c r="BE917" s="339"/>
      <c r="BF917" s="339"/>
      <c r="BG917" s="315">
        <f t="shared" si="336"/>
        <v>0</v>
      </c>
      <c r="BH917" s="346">
        <f t="shared" si="337"/>
        <v>0</v>
      </c>
      <c r="BI917" s="315">
        <f t="shared" si="338"/>
        <v>0</v>
      </c>
      <c r="BJ917" s="341"/>
      <c r="BK917" s="315">
        <f t="shared" si="339"/>
        <v>0</v>
      </c>
      <c r="BL917" s="315">
        <f t="shared" si="340"/>
        <v>0</v>
      </c>
      <c r="BM917" s="340"/>
      <c r="BN917" s="342"/>
      <c r="BO917" s="343"/>
      <c r="BP917" s="340"/>
      <c r="BQ917" s="344"/>
      <c r="BR917" s="315">
        <f t="shared" si="341"/>
        <v>0</v>
      </c>
      <c r="BS917" s="344"/>
      <c r="BT917" s="344"/>
      <c r="BU917" s="344"/>
      <c r="BV917" s="344"/>
      <c r="BW917" s="315">
        <f t="shared" si="342"/>
        <v>0</v>
      </c>
      <c r="BX917" s="322"/>
      <c r="BY917" s="316"/>
    </row>
    <row r="918" spans="1:77" x14ac:dyDescent="0.25">
      <c r="A918" s="326"/>
      <c r="B918" s="307" t="str">
        <f t="shared" si="324"/>
        <v/>
      </c>
      <c r="C918" s="327"/>
      <c r="D918" s="307" t="str">
        <f t="shared" si="325"/>
        <v/>
      </c>
      <c r="E918" s="328"/>
      <c r="F918" s="329"/>
      <c r="G918" s="330" t="s">
        <v>86</v>
      </c>
      <c r="H918" s="308">
        <f t="shared" si="326"/>
        <v>0</v>
      </c>
      <c r="I918" s="323"/>
      <c r="J918" s="323"/>
      <c r="K918" s="309">
        <f t="shared" si="327"/>
        <v>0</v>
      </c>
      <c r="L918" s="328"/>
      <c r="M918" s="328"/>
      <c r="N918" s="328"/>
      <c r="O918" s="328"/>
      <c r="P918" s="331"/>
      <c r="Q918" s="331"/>
      <c r="R918" s="332"/>
      <c r="S918" s="333"/>
      <c r="T918" s="332"/>
      <c r="U918" s="333"/>
      <c r="V918" s="332"/>
      <c r="W918" s="333"/>
      <c r="X918" s="332"/>
      <c r="Y918" s="333"/>
      <c r="Z918" s="309">
        <f t="shared" si="328"/>
        <v>0</v>
      </c>
      <c r="AA918" s="310">
        <f t="shared" si="329"/>
        <v>0</v>
      </c>
      <c r="AB918" s="334"/>
      <c r="AC918" s="311">
        <f t="shared" si="322"/>
        <v>0</v>
      </c>
      <c r="AD918" s="312">
        <f t="shared" si="330"/>
        <v>0</v>
      </c>
      <c r="AE918" s="335"/>
      <c r="AF918" s="312">
        <f t="shared" si="331"/>
        <v>0</v>
      </c>
      <c r="AG918" s="326"/>
      <c r="AH918" s="313">
        <f t="shared" si="332"/>
        <v>0</v>
      </c>
      <c r="AI918" s="336"/>
      <c r="AJ918" s="313">
        <f t="shared" si="333"/>
        <v>0</v>
      </c>
      <c r="AK918" s="326"/>
      <c r="AL918" s="313">
        <f t="shared" si="334"/>
        <v>0</v>
      </c>
      <c r="AM918" s="345"/>
      <c r="AN918" s="313">
        <f t="shared" si="323"/>
        <v>0</v>
      </c>
      <c r="AO918" s="314">
        <f t="shared" si="335"/>
        <v>0</v>
      </c>
      <c r="AP918" s="315">
        <f>IF(OR(AND(B918="GRUP_A1",IF(IFERROR(MATCH(CONCATENATE("I",Tabel!$N$4),inst_performance,0),0)&gt;0,0,1)),B918="Grup_A5",B918="Grup_B1"),0,(AD918+AF918)*0.1)</f>
        <v>0</v>
      </c>
      <c r="AQ918" s="337"/>
      <c r="AR918" s="339"/>
      <c r="AS918" s="339"/>
      <c r="AT918" s="339"/>
      <c r="AU918" s="339"/>
      <c r="AV918" s="339"/>
      <c r="AW918" s="339"/>
      <c r="AX918" s="339"/>
      <c r="AY918" s="339"/>
      <c r="AZ918" s="339"/>
      <c r="BA918" s="339"/>
      <c r="BB918" s="339"/>
      <c r="BC918" s="339"/>
      <c r="BD918" s="339"/>
      <c r="BE918" s="339"/>
      <c r="BF918" s="339"/>
      <c r="BG918" s="315">
        <f t="shared" si="336"/>
        <v>0</v>
      </c>
      <c r="BH918" s="346">
        <f t="shared" si="337"/>
        <v>0</v>
      </c>
      <c r="BI918" s="315">
        <f t="shared" si="338"/>
        <v>0</v>
      </c>
      <c r="BJ918" s="341"/>
      <c r="BK918" s="315">
        <f t="shared" si="339"/>
        <v>0</v>
      </c>
      <c r="BL918" s="315">
        <f t="shared" si="340"/>
        <v>0</v>
      </c>
      <c r="BM918" s="340"/>
      <c r="BN918" s="342"/>
      <c r="BO918" s="343"/>
      <c r="BP918" s="340"/>
      <c r="BQ918" s="344"/>
      <c r="BR918" s="315">
        <f t="shared" si="341"/>
        <v>0</v>
      </c>
      <c r="BS918" s="344"/>
      <c r="BT918" s="344"/>
      <c r="BU918" s="344"/>
      <c r="BV918" s="344"/>
      <c r="BW918" s="315">
        <f t="shared" si="342"/>
        <v>0</v>
      </c>
      <c r="BX918" s="322"/>
      <c r="BY918" s="316"/>
    </row>
    <row r="919" spans="1:77" x14ac:dyDescent="0.25">
      <c r="A919" s="326"/>
      <c r="B919" s="307" t="str">
        <f t="shared" si="324"/>
        <v/>
      </c>
      <c r="C919" s="327"/>
      <c r="D919" s="307" t="str">
        <f t="shared" si="325"/>
        <v/>
      </c>
      <c r="E919" s="328"/>
      <c r="F919" s="329"/>
      <c r="G919" s="330" t="s">
        <v>86</v>
      </c>
      <c r="H919" s="308">
        <f t="shared" si="326"/>
        <v>0</v>
      </c>
      <c r="I919" s="323"/>
      <c r="J919" s="323"/>
      <c r="K919" s="309">
        <f t="shared" si="327"/>
        <v>0</v>
      </c>
      <c r="L919" s="328"/>
      <c r="M919" s="328"/>
      <c r="N919" s="328"/>
      <c r="O919" s="328"/>
      <c r="P919" s="331"/>
      <c r="Q919" s="331"/>
      <c r="R919" s="332"/>
      <c r="S919" s="333"/>
      <c r="T919" s="332"/>
      <c r="U919" s="333"/>
      <c r="V919" s="332"/>
      <c r="W919" s="333"/>
      <c r="X919" s="332"/>
      <c r="Y919" s="333"/>
      <c r="Z919" s="309">
        <f t="shared" si="328"/>
        <v>0</v>
      </c>
      <c r="AA919" s="310">
        <f t="shared" si="329"/>
        <v>0</v>
      </c>
      <c r="AB919" s="334"/>
      <c r="AC919" s="311">
        <f t="shared" si="322"/>
        <v>0</v>
      </c>
      <c r="AD919" s="312">
        <f t="shared" si="330"/>
        <v>0</v>
      </c>
      <c r="AE919" s="335"/>
      <c r="AF919" s="312">
        <f t="shared" si="331"/>
        <v>0</v>
      </c>
      <c r="AG919" s="326"/>
      <c r="AH919" s="313">
        <f t="shared" si="332"/>
        <v>0</v>
      </c>
      <c r="AI919" s="336"/>
      <c r="AJ919" s="313">
        <f t="shared" si="333"/>
        <v>0</v>
      </c>
      <c r="AK919" s="326"/>
      <c r="AL919" s="313">
        <f t="shared" si="334"/>
        <v>0</v>
      </c>
      <c r="AM919" s="345"/>
      <c r="AN919" s="313">
        <f t="shared" si="323"/>
        <v>0</v>
      </c>
      <c r="AO919" s="314">
        <f t="shared" si="335"/>
        <v>0</v>
      </c>
      <c r="AP919" s="315">
        <f>IF(OR(AND(B919="GRUP_A1",IF(IFERROR(MATCH(CONCATENATE("I",Tabel!$N$4),inst_performance,0),0)&gt;0,0,1)),B919="Grup_A5",B919="Grup_B1"),0,(AD919+AF919)*0.1)</f>
        <v>0</v>
      </c>
      <c r="AQ919" s="337"/>
      <c r="AR919" s="339"/>
      <c r="AS919" s="339"/>
      <c r="AT919" s="339"/>
      <c r="AU919" s="339"/>
      <c r="AV919" s="339"/>
      <c r="AW919" s="339"/>
      <c r="AX919" s="339"/>
      <c r="AY919" s="339"/>
      <c r="AZ919" s="339"/>
      <c r="BA919" s="339"/>
      <c r="BB919" s="339"/>
      <c r="BC919" s="339"/>
      <c r="BD919" s="339"/>
      <c r="BE919" s="339"/>
      <c r="BF919" s="339"/>
      <c r="BG919" s="315">
        <f t="shared" si="336"/>
        <v>0</v>
      </c>
      <c r="BH919" s="346">
        <f t="shared" si="337"/>
        <v>0</v>
      </c>
      <c r="BI919" s="315">
        <f t="shared" si="338"/>
        <v>0</v>
      </c>
      <c r="BJ919" s="341"/>
      <c r="BK919" s="315">
        <f t="shared" si="339"/>
        <v>0</v>
      </c>
      <c r="BL919" s="315">
        <f t="shared" si="340"/>
        <v>0</v>
      </c>
      <c r="BM919" s="340"/>
      <c r="BN919" s="342"/>
      <c r="BO919" s="343"/>
      <c r="BP919" s="340"/>
      <c r="BQ919" s="344"/>
      <c r="BR919" s="315">
        <f t="shared" si="341"/>
        <v>0</v>
      </c>
      <c r="BS919" s="344"/>
      <c r="BT919" s="344"/>
      <c r="BU919" s="344"/>
      <c r="BV919" s="344"/>
      <c r="BW919" s="315">
        <f t="shared" si="342"/>
        <v>0</v>
      </c>
      <c r="BX919" s="322"/>
      <c r="BY919" s="316"/>
    </row>
    <row r="920" spans="1:77" x14ac:dyDescent="0.25">
      <c r="A920" s="326"/>
      <c r="B920" s="307" t="str">
        <f t="shared" si="324"/>
        <v/>
      </c>
      <c r="C920" s="327"/>
      <c r="D920" s="307" t="str">
        <f t="shared" si="325"/>
        <v/>
      </c>
      <c r="E920" s="328"/>
      <c r="F920" s="329"/>
      <c r="G920" s="330" t="s">
        <v>86</v>
      </c>
      <c r="H920" s="308">
        <f t="shared" si="326"/>
        <v>0</v>
      </c>
      <c r="I920" s="323"/>
      <c r="J920" s="323"/>
      <c r="K920" s="309">
        <f t="shared" si="327"/>
        <v>0</v>
      </c>
      <c r="L920" s="328"/>
      <c r="M920" s="328"/>
      <c r="N920" s="328"/>
      <c r="O920" s="328"/>
      <c r="P920" s="331"/>
      <c r="Q920" s="331"/>
      <c r="R920" s="332"/>
      <c r="S920" s="333"/>
      <c r="T920" s="332"/>
      <c r="U920" s="333"/>
      <c r="V920" s="332"/>
      <c r="W920" s="333"/>
      <c r="X920" s="332"/>
      <c r="Y920" s="333"/>
      <c r="Z920" s="309">
        <f t="shared" si="328"/>
        <v>0</v>
      </c>
      <c r="AA920" s="310">
        <f t="shared" si="329"/>
        <v>0</v>
      </c>
      <c r="AB920" s="334"/>
      <c r="AC920" s="311">
        <f t="shared" si="322"/>
        <v>0</v>
      </c>
      <c r="AD920" s="312">
        <f t="shared" si="330"/>
        <v>0</v>
      </c>
      <c r="AE920" s="335"/>
      <c r="AF920" s="312">
        <f t="shared" si="331"/>
        <v>0</v>
      </c>
      <c r="AG920" s="326"/>
      <c r="AH920" s="313">
        <f t="shared" si="332"/>
        <v>0</v>
      </c>
      <c r="AI920" s="336"/>
      <c r="AJ920" s="313">
        <f t="shared" si="333"/>
        <v>0</v>
      </c>
      <c r="AK920" s="326"/>
      <c r="AL920" s="313">
        <f t="shared" si="334"/>
        <v>0</v>
      </c>
      <c r="AM920" s="345"/>
      <c r="AN920" s="313">
        <f t="shared" si="323"/>
        <v>0</v>
      </c>
      <c r="AO920" s="314">
        <f t="shared" si="335"/>
        <v>0</v>
      </c>
      <c r="AP920" s="315">
        <f>IF(OR(AND(B920="GRUP_A1",IF(IFERROR(MATCH(CONCATENATE("I",Tabel!$N$4),inst_performance,0),0)&gt;0,0,1)),B920="Grup_A5",B920="Grup_B1"),0,(AD920+AF920)*0.1)</f>
        <v>0</v>
      </c>
      <c r="AQ920" s="337"/>
      <c r="AR920" s="339"/>
      <c r="AS920" s="339"/>
      <c r="AT920" s="339"/>
      <c r="AU920" s="339"/>
      <c r="AV920" s="339"/>
      <c r="AW920" s="339"/>
      <c r="AX920" s="339"/>
      <c r="AY920" s="339"/>
      <c r="AZ920" s="339"/>
      <c r="BA920" s="339"/>
      <c r="BB920" s="339"/>
      <c r="BC920" s="339"/>
      <c r="BD920" s="339"/>
      <c r="BE920" s="339"/>
      <c r="BF920" s="339"/>
      <c r="BG920" s="315">
        <f t="shared" si="336"/>
        <v>0</v>
      </c>
      <c r="BH920" s="346">
        <f t="shared" si="337"/>
        <v>0</v>
      </c>
      <c r="BI920" s="315">
        <f t="shared" si="338"/>
        <v>0</v>
      </c>
      <c r="BJ920" s="341"/>
      <c r="BK920" s="315">
        <f t="shared" si="339"/>
        <v>0</v>
      </c>
      <c r="BL920" s="315">
        <f t="shared" si="340"/>
        <v>0</v>
      </c>
      <c r="BM920" s="340"/>
      <c r="BN920" s="342"/>
      <c r="BO920" s="343"/>
      <c r="BP920" s="340"/>
      <c r="BQ920" s="344"/>
      <c r="BR920" s="315">
        <f t="shared" si="341"/>
        <v>0</v>
      </c>
      <c r="BS920" s="344"/>
      <c r="BT920" s="344"/>
      <c r="BU920" s="344"/>
      <c r="BV920" s="344"/>
      <c r="BW920" s="315">
        <f t="shared" si="342"/>
        <v>0</v>
      </c>
      <c r="BX920" s="322"/>
      <c r="BY920" s="316"/>
    </row>
    <row r="921" spans="1:77" x14ac:dyDescent="0.25">
      <c r="A921" s="326"/>
      <c r="B921" s="307" t="str">
        <f t="shared" si="324"/>
        <v/>
      </c>
      <c r="C921" s="327"/>
      <c r="D921" s="307" t="str">
        <f t="shared" si="325"/>
        <v/>
      </c>
      <c r="E921" s="328"/>
      <c r="F921" s="329"/>
      <c r="G921" s="330" t="s">
        <v>86</v>
      </c>
      <c r="H921" s="308">
        <f t="shared" si="326"/>
        <v>0</v>
      </c>
      <c r="I921" s="323"/>
      <c r="J921" s="323"/>
      <c r="K921" s="309">
        <f t="shared" si="327"/>
        <v>0</v>
      </c>
      <c r="L921" s="328"/>
      <c r="M921" s="328"/>
      <c r="N921" s="328"/>
      <c r="O921" s="328"/>
      <c r="P921" s="331"/>
      <c r="Q921" s="331"/>
      <c r="R921" s="332"/>
      <c r="S921" s="333"/>
      <c r="T921" s="332"/>
      <c r="U921" s="333"/>
      <c r="V921" s="332"/>
      <c r="W921" s="333"/>
      <c r="X921" s="332"/>
      <c r="Y921" s="333"/>
      <c r="Z921" s="309">
        <f t="shared" si="328"/>
        <v>0</v>
      </c>
      <c r="AA921" s="310">
        <f t="shared" si="329"/>
        <v>0</v>
      </c>
      <c r="AB921" s="334"/>
      <c r="AC921" s="311">
        <f t="shared" si="322"/>
        <v>0</v>
      </c>
      <c r="AD921" s="312">
        <f t="shared" si="330"/>
        <v>0</v>
      </c>
      <c r="AE921" s="335"/>
      <c r="AF921" s="312">
        <f t="shared" si="331"/>
        <v>0</v>
      </c>
      <c r="AG921" s="326"/>
      <c r="AH921" s="313">
        <f t="shared" si="332"/>
        <v>0</v>
      </c>
      <c r="AI921" s="336"/>
      <c r="AJ921" s="313">
        <f t="shared" si="333"/>
        <v>0</v>
      </c>
      <c r="AK921" s="326"/>
      <c r="AL921" s="313">
        <f t="shared" si="334"/>
        <v>0</v>
      </c>
      <c r="AM921" s="345"/>
      <c r="AN921" s="313">
        <f t="shared" si="323"/>
        <v>0</v>
      </c>
      <c r="AO921" s="314">
        <f t="shared" si="335"/>
        <v>0</v>
      </c>
      <c r="AP921" s="315">
        <f>IF(OR(AND(B921="GRUP_A1",IF(IFERROR(MATCH(CONCATENATE("I",Tabel!$N$4),inst_performance,0),0)&gt;0,0,1)),B921="Grup_A5",B921="Grup_B1"),0,(AD921+AF921)*0.1)</f>
        <v>0</v>
      </c>
      <c r="AQ921" s="337"/>
      <c r="AR921" s="339"/>
      <c r="AS921" s="339"/>
      <c r="AT921" s="339"/>
      <c r="AU921" s="339"/>
      <c r="AV921" s="339"/>
      <c r="AW921" s="339"/>
      <c r="AX921" s="339"/>
      <c r="AY921" s="339"/>
      <c r="AZ921" s="339"/>
      <c r="BA921" s="339"/>
      <c r="BB921" s="339"/>
      <c r="BC921" s="339"/>
      <c r="BD921" s="339"/>
      <c r="BE921" s="339"/>
      <c r="BF921" s="339"/>
      <c r="BG921" s="315">
        <f t="shared" si="336"/>
        <v>0</v>
      </c>
      <c r="BH921" s="346">
        <f t="shared" si="337"/>
        <v>0</v>
      </c>
      <c r="BI921" s="315">
        <f t="shared" si="338"/>
        <v>0</v>
      </c>
      <c r="BJ921" s="341"/>
      <c r="BK921" s="315">
        <f t="shared" si="339"/>
        <v>0</v>
      </c>
      <c r="BL921" s="315">
        <f t="shared" si="340"/>
        <v>0</v>
      </c>
      <c r="BM921" s="340"/>
      <c r="BN921" s="342"/>
      <c r="BO921" s="343"/>
      <c r="BP921" s="340"/>
      <c r="BQ921" s="344"/>
      <c r="BR921" s="315">
        <f t="shared" si="341"/>
        <v>0</v>
      </c>
      <c r="BS921" s="344"/>
      <c r="BT921" s="344"/>
      <c r="BU921" s="344"/>
      <c r="BV921" s="344"/>
      <c r="BW921" s="315">
        <f t="shared" si="342"/>
        <v>0</v>
      </c>
      <c r="BX921" s="322"/>
      <c r="BY921" s="316"/>
    </row>
    <row r="922" spans="1:77" x14ac:dyDescent="0.25">
      <c r="A922" s="326"/>
      <c r="B922" s="307" t="str">
        <f t="shared" si="324"/>
        <v/>
      </c>
      <c r="C922" s="327"/>
      <c r="D922" s="307" t="str">
        <f t="shared" si="325"/>
        <v/>
      </c>
      <c r="E922" s="328"/>
      <c r="F922" s="329"/>
      <c r="G922" s="330" t="s">
        <v>86</v>
      </c>
      <c r="H922" s="308">
        <f t="shared" si="326"/>
        <v>0</v>
      </c>
      <c r="I922" s="323"/>
      <c r="J922" s="323"/>
      <c r="K922" s="309">
        <f t="shared" si="327"/>
        <v>0</v>
      </c>
      <c r="L922" s="328"/>
      <c r="M922" s="328"/>
      <c r="N922" s="328"/>
      <c r="O922" s="328"/>
      <c r="P922" s="331"/>
      <c r="Q922" s="331"/>
      <c r="R922" s="332"/>
      <c r="S922" s="333"/>
      <c r="T922" s="332"/>
      <c r="U922" s="333"/>
      <c r="V922" s="332"/>
      <c r="W922" s="333"/>
      <c r="X922" s="332"/>
      <c r="Y922" s="333"/>
      <c r="Z922" s="309">
        <f t="shared" si="328"/>
        <v>0</v>
      </c>
      <c r="AA922" s="310">
        <f t="shared" si="329"/>
        <v>0</v>
      </c>
      <c r="AB922" s="334"/>
      <c r="AC922" s="311">
        <f t="shared" si="322"/>
        <v>0</v>
      </c>
      <c r="AD922" s="312">
        <f t="shared" si="330"/>
        <v>0</v>
      </c>
      <c r="AE922" s="335"/>
      <c r="AF922" s="312">
        <f t="shared" si="331"/>
        <v>0</v>
      </c>
      <c r="AG922" s="326"/>
      <c r="AH922" s="313">
        <f t="shared" si="332"/>
        <v>0</v>
      </c>
      <c r="AI922" s="336"/>
      <c r="AJ922" s="313">
        <f t="shared" si="333"/>
        <v>0</v>
      </c>
      <c r="AK922" s="326"/>
      <c r="AL922" s="313">
        <f t="shared" si="334"/>
        <v>0</v>
      </c>
      <c r="AM922" s="345"/>
      <c r="AN922" s="313">
        <f t="shared" si="323"/>
        <v>0</v>
      </c>
      <c r="AO922" s="314">
        <f t="shared" si="335"/>
        <v>0</v>
      </c>
      <c r="AP922" s="315">
        <f>IF(OR(AND(B922="GRUP_A1",IF(IFERROR(MATCH(CONCATENATE("I",Tabel!$N$4),inst_performance,0),0)&gt;0,0,1)),B922="Grup_A5",B922="Grup_B1"),0,(AD922+AF922)*0.1)</f>
        <v>0</v>
      </c>
      <c r="AQ922" s="337"/>
      <c r="AR922" s="339"/>
      <c r="AS922" s="339"/>
      <c r="AT922" s="339"/>
      <c r="AU922" s="339"/>
      <c r="AV922" s="339"/>
      <c r="AW922" s="339"/>
      <c r="AX922" s="339"/>
      <c r="AY922" s="339"/>
      <c r="AZ922" s="339"/>
      <c r="BA922" s="339"/>
      <c r="BB922" s="339"/>
      <c r="BC922" s="339"/>
      <c r="BD922" s="339"/>
      <c r="BE922" s="339"/>
      <c r="BF922" s="339"/>
      <c r="BG922" s="315">
        <f t="shared" si="336"/>
        <v>0</v>
      </c>
      <c r="BH922" s="346">
        <f t="shared" si="337"/>
        <v>0</v>
      </c>
      <c r="BI922" s="315">
        <f t="shared" si="338"/>
        <v>0</v>
      </c>
      <c r="BJ922" s="341"/>
      <c r="BK922" s="315">
        <f t="shared" si="339"/>
        <v>0</v>
      </c>
      <c r="BL922" s="315">
        <f t="shared" si="340"/>
        <v>0</v>
      </c>
      <c r="BM922" s="340"/>
      <c r="BN922" s="342"/>
      <c r="BO922" s="343"/>
      <c r="BP922" s="340"/>
      <c r="BQ922" s="344"/>
      <c r="BR922" s="315">
        <f t="shared" si="341"/>
        <v>0</v>
      </c>
      <c r="BS922" s="344"/>
      <c r="BT922" s="344"/>
      <c r="BU922" s="344"/>
      <c r="BV922" s="344"/>
      <c r="BW922" s="315">
        <f t="shared" si="342"/>
        <v>0</v>
      </c>
      <c r="BX922" s="322"/>
      <c r="BY922" s="316"/>
    </row>
    <row r="923" spans="1:77" x14ac:dyDescent="0.25">
      <c r="A923" s="326"/>
      <c r="B923" s="307" t="str">
        <f t="shared" si="324"/>
        <v/>
      </c>
      <c r="C923" s="327"/>
      <c r="D923" s="307" t="str">
        <f t="shared" si="325"/>
        <v/>
      </c>
      <c r="E923" s="328"/>
      <c r="F923" s="329"/>
      <c r="G923" s="330" t="s">
        <v>86</v>
      </c>
      <c r="H923" s="308">
        <f t="shared" si="326"/>
        <v>0</v>
      </c>
      <c r="I923" s="323"/>
      <c r="J923" s="323"/>
      <c r="K923" s="309">
        <f t="shared" si="327"/>
        <v>0</v>
      </c>
      <c r="L923" s="328"/>
      <c r="M923" s="328"/>
      <c r="N923" s="328"/>
      <c r="O923" s="328"/>
      <c r="P923" s="331"/>
      <c r="Q923" s="331"/>
      <c r="R923" s="332"/>
      <c r="S923" s="333"/>
      <c r="T923" s="332"/>
      <c r="U923" s="333"/>
      <c r="V923" s="332"/>
      <c r="W923" s="333"/>
      <c r="X923" s="332"/>
      <c r="Y923" s="333"/>
      <c r="Z923" s="309">
        <f t="shared" si="328"/>
        <v>0</v>
      </c>
      <c r="AA923" s="310">
        <f t="shared" si="329"/>
        <v>0</v>
      </c>
      <c r="AB923" s="334"/>
      <c r="AC923" s="311">
        <f t="shared" si="322"/>
        <v>0</v>
      </c>
      <c r="AD923" s="312">
        <f t="shared" si="330"/>
        <v>0</v>
      </c>
      <c r="AE923" s="335"/>
      <c r="AF923" s="312">
        <f t="shared" si="331"/>
        <v>0</v>
      </c>
      <c r="AG923" s="326"/>
      <c r="AH923" s="313">
        <f t="shared" si="332"/>
        <v>0</v>
      </c>
      <c r="AI923" s="336"/>
      <c r="AJ923" s="313">
        <f t="shared" si="333"/>
        <v>0</v>
      </c>
      <c r="AK923" s="326"/>
      <c r="AL923" s="313">
        <f t="shared" si="334"/>
        <v>0</v>
      </c>
      <c r="AM923" s="345"/>
      <c r="AN923" s="313">
        <f t="shared" si="323"/>
        <v>0</v>
      </c>
      <c r="AO923" s="314">
        <f t="shared" si="335"/>
        <v>0</v>
      </c>
      <c r="AP923" s="315">
        <f>IF(OR(AND(B923="GRUP_A1",IF(IFERROR(MATCH(CONCATENATE("I",Tabel!$N$4),inst_performance,0),0)&gt;0,0,1)),B923="Grup_A5",B923="Grup_B1"),0,(AD923+AF923)*0.1)</f>
        <v>0</v>
      </c>
      <c r="AQ923" s="337"/>
      <c r="AR923" s="339"/>
      <c r="AS923" s="339"/>
      <c r="AT923" s="339"/>
      <c r="AU923" s="339"/>
      <c r="AV923" s="339"/>
      <c r="AW923" s="339"/>
      <c r="AX923" s="339"/>
      <c r="AY923" s="339"/>
      <c r="AZ923" s="339"/>
      <c r="BA923" s="339"/>
      <c r="BB923" s="339"/>
      <c r="BC923" s="339"/>
      <c r="BD923" s="339"/>
      <c r="BE923" s="339"/>
      <c r="BF923" s="339"/>
      <c r="BG923" s="315">
        <f t="shared" si="336"/>
        <v>0</v>
      </c>
      <c r="BH923" s="346">
        <f t="shared" si="337"/>
        <v>0</v>
      </c>
      <c r="BI923" s="315">
        <f t="shared" si="338"/>
        <v>0</v>
      </c>
      <c r="BJ923" s="341"/>
      <c r="BK923" s="315">
        <f t="shared" si="339"/>
        <v>0</v>
      </c>
      <c r="BL923" s="315">
        <f t="shared" si="340"/>
        <v>0</v>
      </c>
      <c r="BM923" s="340"/>
      <c r="BN923" s="342"/>
      <c r="BO923" s="343"/>
      <c r="BP923" s="340"/>
      <c r="BQ923" s="344"/>
      <c r="BR923" s="315">
        <f t="shared" si="341"/>
        <v>0</v>
      </c>
      <c r="BS923" s="344"/>
      <c r="BT923" s="344"/>
      <c r="BU923" s="344"/>
      <c r="BV923" s="344"/>
      <c r="BW923" s="315">
        <f t="shared" si="342"/>
        <v>0</v>
      </c>
      <c r="BX923" s="322"/>
      <c r="BY923" s="316"/>
    </row>
    <row r="924" spans="1:77" x14ac:dyDescent="0.25">
      <c r="A924" s="326"/>
      <c r="B924" s="307" t="str">
        <f t="shared" si="324"/>
        <v/>
      </c>
      <c r="C924" s="327"/>
      <c r="D924" s="307" t="str">
        <f t="shared" si="325"/>
        <v/>
      </c>
      <c r="E924" s="328"/>
      <c r="F924" s="329"/>
      <c r="G924" s="330" t="s">
        <v>86</v>
      </c>
      <c r="H924" s="308">
        <f t="shared" si="326"/>
        <v>0</v>
      </c>
      <c r="I924" s="323"/>
      <c r="J924" s="323"/>
      <c r="K924" s="309">
        <f t="shared" si="327"/>
        <v>0</v>
      </c>
      <c r="L924" s="328"/>
      <c r="M924" s="328"/>
      <c r="N924" s="328"/>
      <c r="O924" s="328"/>
      <c r="P924" s="331"/>
      <c r="Q924" s="331"/>
      <c r="R924" s="332"/>
      <c r="S924" s="333"/>
      <c r="T924" s="332"/>
      <c r="U924" s="333"/>
      <c r="V924" s="332"/>
      <c r="W924" s="333"/>
      <c r="X924" s="332"/>
      <c r="Y924" s="333"/>
      <c r="Z924" s="309">
        <f t="shared" si="328"/>
        <v>0</v>
      </c>
      <c r="AA924" s="310">
        <f t="shared" si="329"/>
        <v>0</v>
      </c>
      <c r="AB924" s="334"/>
      <c r="AC924" s="311">
        <f t="shared" si="322"/>
        <v>0</v>
      </c>
      <c r="AD924" s="312">
        <f t="shared" si="330"/>
        <v>0</v>
      </c>
      <c r="AE924" s="335"/>
      <c r="AF924" s="312">
        <f t="shared" si="331"/>
        <v>0</v>
      </c>
      <c r="AG924" s="326"/>
      <c r="AH924" s="313">
        <f t="shared" si="332"/>
        <v>0</v>
      </c>
      <c r="AI924" s="336"/>
      <c r="AJ924" s="313">
        <f t="shared" si="333"/>
        <v>0</v>
      </c>
      <c r="AK924" s="326"/>
      <c r="AL924" s="313">
        <f t="shared" si="334"/>
        <v>0</v>
      </c>
      <c r="AM924" s="345"/>
      <c r="AN924" s="313">
        <f t="shared" si="323"/>
        <v>0</v>
      </c>
      <c r="AO924" s="314">
        <f t="shared" si="335"/>
        <v>0</v>
      </c>
      <c r="AP924" s="315">
        <f>IF(OR(AND(B924="GRUP_A1",IF(IFERROR(MATCH(CONCATENATE("I",Tabel!$N$4),inst_performance,0),0)&gt;0,0,1)),B924="Grup_A5",B924="Grup_B1"),0,(AD924+AF924)*0.1)</f>
        <v>0</v>
      </c>
      <c r="AQ924" s="337"/>
      <c r="AR924" s="339"/>
      <c r="AS924" s="339"/>
      <c r="AT924" s="339"/>
      <c r="AU924" s="339"/>
      <c r="AV924" s="339"/>
      <c r="AW924" s="339"/>
      <c r="AX924" s="339"/>
      <c r="AY924" s="339"/>
      <c r="AZ924" s="339"/>
      <c r="BA924" s="339"/>
      <c r="BB924" s="339"/>
      <c r="BC924" s="339"/>
      <c r="BD924" s="339"/>
      <c r="BE924" s="339"/>
      <c r="BF924" s="339"/>
      <c r="BG924" s="315">
        <f t="shared" si="336"/>
        <v>0</v>
      </c>
      <c r="BH924" s="346">
        <f t="shared" si="337"/>
        <v>0</v>
      </c>
      <c r="BI924" s="315">
        <f t="shared" si="338"/>
        <v>0</v>
      </c>
      <c r="BJ924" s="341"/>
      <c r="BK924" s="315">
        <f t="shared" si="339"/>
        <v>0</v>
      </c>
      <c r="BL924" s="315">
        <f t="shared" si="340"/>
        <v>0</v>
      </c>
      <c r="BM924" s="340"/>
      <c r="BN924" s="342"/>
      <c r="BO924" s="343"/>
      <c r="BP924" s="340"/>
      <c r="BQ924" s="344"/>
      <c r="BR924" s="315">
        <f t="shared" si="341"/>
        <v>0</v>
      </c>
      <c r="BS924" s="344"/>
      <c r="BT924" s="344"/>
      <c r="BU924" s="344"/>
      <c r="BV924" s="344"/>
      <c r="BW924" s="315">
        <f t="shared" si="342"/>
        <v>0</v>
      </c>
      <c r="BX924" s="322"/>
      <c r="BY924" s="316"/>
    </row>
    <row r="925" spans="1:77" x14ac:dyDescent="0.25">
      <c r="A925" s="326"/>
      <c r="B925" s="307" t="str">
        <f t="shared" si="324"/>
        <v/>
      </c>
      <c r="C925" s="327"/>
      <c r="D925" s="307" t="str">
        <f t="shared" si="325"/>
        <v/>
      </c>
      <c r="E925" s="328"/>
      <c r="F925" s="329"/>
      <c r="G925" s="330" t="s">
        <v>86</v>
      </c>
      <c r="H925" s="308">
        <f t="shared" si="326"/>
        <v>0</v>
      </c>
      <c r="I925" s="323"/>
      <c r="J925" s="323"/>
      <c r="K925" s="309">
        <f t="shared" si="327"/>
        <v>0</v>
      </c>
      <c r="L925" s="328"/>
      <c r="M925" s="328"/>
      <c r="N925" s="328"/>
      <c r="O925" s="328"/>
      <c r="P925" s="331"/>
      <c r="Q925" s="331"/>
      <c r="R925" s="332"/>
      <c r="S925" s="333"/>
      <c r="T925" s="332"/>
      <c r="U925" s="333"/>
      <c r="V925" s="332"/>
      <c r="W925" s="333"/>
      <c r="X925" s="332"/>
      <c r="Y925" s="333"/>
      <c r="Z925" s="309">
        <f t="shared" si="328"/>
        <v>0</v>
      </c>
      <c r="AA925" s="310">
        <f t="shared" si="329"/>
        <v>0</v>
      </c>
      <c r="AB925" s="334"/>
      <c r="AC925" s="311">
        <f t="shared" si="322"/>
        <v>0</v>
      </c>
      <c r="AD925" s="312">
        <f t="shared" si="330"/>
        <v>0</v>
      </c>
      <c r="AE925" s="335"/>
      <c r="AF925" s="312">
        <f t="shared" si="331"/>
        <v>0</v>
      </c>
      <c r="AG925" s="326"/>
      <c r="AH925" s="313">
        <f t="shared" si="332"/>
        <v>0</v>
      </c>
      <c r="AI925" s="336"/>
      <c r="AJ925" s="313">
        <f t="shared" si="333"/>
        <v>0</v>
      </c>
      <c r="AK925" s="326"/>
      <c r="AL925" s="313">
        <f t="shared" si="334"/>
        <v>0</v>
      </c>
      <c r="AM925" s="345"/>
      <c r="AN925" s="313">
        <f t="shared" si="323"/>
        <v>0</v>
      </c>
      <c r="AO925" s="314">
        <f t="shared" si="335"/>
        <v>0</v>
      </c>
      <c r="AP925" s="315">
        <f>IF(OR(AND(B925="GRUP_A1",IF(IFERROR(MATCH(CONCATENATE("I",Tabel!$N$4),inst_performance,0),0)&gt;0,0,1)),B925="Grup_A5",B925="Grup_B1"),0,(AD925+AF925)*0.1)</f>
        <v>0</v>
      </c>
      <c r="AQ925" s="337"/>
      <c r="AR925" s="339"/>
      <c r="AS925" s="339"/>
      <c r="AT925" s="339"/>
      <c r="AU925" s="339"/>
      <c r="AV925" s="339"/>
      <c r="AW925" s="339"/>
      <c r="AX925" s="339"/>
      <c r="AY925" s="339"/>
      <c r="AZ925" s="339"/>
      <c r="BA925" s="339"/>
      <c r="BB925" s="339"/>
      <c r="BC925" s="339"/>
      <c r="BD925" s="339"/>
      <c r="BE925" s="339"/>
      <c r="BF925" s="339"/>
      <c r="BG925" s="315">
        <f t="shared" si="336"/>
        <v>0</v>
      </c>
      <c r="BH925" s="346">
        <f t="shared" si="337"/>
        <v>0</v>
      </c>
      <c r="BI925" s="315">
        <f t="shared" si="338"/>
        <v>0</v>
      </c>
      <c r="BJ925" s="341"/>
      <c r="BK925" s="315">
        <f t="shared" si="339"/>
        <v>0</v>
      </c>
      <c r="BL925" s="315">
        <f t="shared" si="340"/>
        <v>0</v>
      </c>
      <c r="BM925" s="340"/>
      <c r="BN925" s="342"/>
      <c r="BO925" s="343"/>
      <c r="BP925" s="340"/>
      <c r="BQ925" s="344"/>
      <c r="BR925" s="315">
        <f t="shared" si="341"/>
        <v>0</v>
      </c>
      <c r="BS925" s="344"/>
      <c r="BT925" s="344"/>
      <c r="BU925" s="344"/>
      <c r="BV925" s="344"/>
      <c r="BW925" s="315">
        <f t="shared" si="342"/>
        <v>0</v>
      </c>
      <c r="BX925" s="322"/>
      <c r="BY925" s="316"/>
    </row>
    <row r="926" spans="1:77" x14ac:dyDescent="0.25">
      <c r="A926" s="326"/>
      <c r="B926" s="307" t="str">
        <f t="shared" si="324"/>
        <v/>
      </c>
      <c r="C926" s="327"/>
      <c r="D926" s="307" t="str">
        <f t="shared" si="325"/>
        <v/>
      </c>
      <c r="E926" s="328"/>
      <c r="F926" s="329"/>
      <c r="G926" s="330" t="s">
        <v>86</v>
      </c>
      <c r="H926" s="308">
        <f t="shared" si="326"/>
        <v>0</v>
      </c>
      <c r="I926" s="323"/>
      <c r="J926" s="323"/>
      <c r="K926" s="309">
        <f t="shared" si="327"/>
        <v>0</v>
      </c>
      <c r="L926" s="328"/>
      <c r="M926" s="328"/>
      <c r="N926" s="328"/>
      <c r="O926" s="328"/>
      <c r="P926" s="331"/>
      <c r="Q926" s="331"/>
      <c r="R926" s="332"/>
      <c r="S926" s="333"/>
      <c r="T926" s="332"/>
      <c r="U926" s="333"/>
      <c r="V926" s="332"/>
      <c r="W926" s="333"/>
      <c r="X926" s="332"/>
      <c r="Y926" s="333"/>
      <c r="Z926" s="309">
        <f t="shared" si="328"/>
        <v>0</v>
      </c>
      <c r="AA926" s="310">
        <f t="shared" si="329"/>
        <v>0</v>
      </c>
      <c r="AB926" s="334"/>
      <c r="AC926" s="311">
        <f t="shared" si="322"/>
        <v>0</v>
      </c>
      <c r="AD926" s="312">
        <f t="shared" si="330"/>
        <v>0</v>
      </c>
      <c r="AE926" s="335"/>
      <c r="AF926" s="312">
        <f t="shared" si="331"/>
        <v>0</v>
      </c>
      <c r="AG926" s="326"/>
      <c r="AH926" s="313">
        <f t="shared" si="332"/>
        <v>0</v>
      </c>
      <c r="AI926" s="336"/>
      <c r="AJ926" s="313">
        <f t="shared" si="333"/>
        <v>0</v>
      </c>
      <c r="AK926" s="326"/>
      <c r="AL926" s="313">
        <f t="shared" si="334"/>
        <v>0</v>
      </c>
      <c r="AM926" s="345"/>
      <c r="AN926" s="313">
        <f t="shared" si="323"/>
        <v>0</v>
      </c>
      <c r="AO926" s="314">
        <f t="shared" si="335"/>
        <v>0</v>
      </c>
      <c r="AP926" s="315">
        <f>IF(OR(AND(B926="GRUP_A1",IF(IFERROR(MATCH(CONCATENATE("I",Tabel!$N$4),inst_performance,0),0)&gt;0,0,1)),B926="Grup_A5",B926="Grup_B1"),0,(AD926+AF926)*0.1)</f>
        <v>0</v>
      </c>
      <c r="AQ926" s="337"/>
      <c r="AR926" s="339"/>
      <c r="AS926" s="339"/>
      <c r="AT926" s="339"/>
      <c r="AU926" s="339"/>
      <c r="AV926" s="339"/>
      <c r="AW926" s="339"/>
      <c r="AX926" s="339"/>
      <c r="AY926" s="339"/>
      <c r="AZ926" s="339"/>
      <c r="BA926" s="339"/>
      <c r="BB926" s="339"/>
      <c r="BC926" s="339"/>
      <c r="BD926" s="339"/>
      <c r="BE926" s="339"/>
      <c r="BF926" s="339"/>
      <c r="BG926" s="315">
        <f t="shared" si="336"/>
        <v>0</v>
      </c>
      <c r="BH926" s="346">
        <f t="shared" si="337"/>
        <v>0</v>
      </c>
      <c r="BI926" s="315">
        <f t="shared" si="338"/>
        <v>0</v>
      </c>
      <c r="BJ926" s="341"/>
      <c r="BK926" s="315">
        <f t="shared" si="339"/>
        <v>0</v>
      </c>
      <c r="BL926" s="315">
        <f t="shared" si="340"/>
        <v>0</v>
      </c>
      <c r="BM926" s="340"/>
      <c r="BN926" s="342"/>
      <c r="BO926" s="343"/>
      <c r="BP926" s="340"/>
      <c r="BQ926" s="344"/>
      <c r="BR926" s="315">
        <f t="shared" si="341"/>
        <v>0</v>
      </c>
      <c r="BS926" s="344"/>
      <c r="BT926" s="344"/>
      <c r="BU926" s="344"/>
      <c r="BV926" s="344"/>
      <c r="BW926" s="315">
        <f t="shared" si="342"/>
        <v>0</v>
      </c>
      <c r="BX926" s="322"/>
      <c r="BY926" s="316"/>
    </row>
    <row r="927" spans="1:77" x14ac:dyDescent="0.25">
      <c r="A927" s="326"/>
      <c r="B927" s="307" t="str">
        <f t="shared" si="324"/>
        <v/>
      </c>
      <c r="C927" s="327"/>
      <c r="D927" s="307" t="str">
        <f t="shared" si="325"/>
        <v/>
      </c>
      <c r="E927" s="328"/>
      <c r="F927" s="329"/>
      <c r="G927" s="330" t="s">
        <v>86</v>
      </c>
      <c r="H927" s="308">
        <f t="shared" si="326"/>
        <v>0</v>
      </c>
      <c r="I927" s="323"/>
      <c r="J927" s="323"/>
      <c r="K927" s="309">
        <f t="shared" si="327"/>
        <v>0</v>
      </c>
      <c r="L927" s="328"/>
      <c r="M927" s="328"/>
      <c r="N927" s="328"/>
      <c r="O927" s="328"/>
      <c r="P927" s="331"/>
      <c r="Q927" s="331"/>
      <c r="R927" s="332"/>
      <c r="S927" s="333"/>
      <c r="T927" s="332"/>
      <c r="U927" s="333"/>
      <c r="V927" s="332"/>
      <c r="W927" s="333"/>
      <c r="X927" s="332"/>
      <c r="Y927" s="333"/>
      <c r="Z927" s="309">
        <f t="shared" si="328"/>
        <v>0</v>
      </c>
      <c r="AA927" s="310">
        <f t="shared" si="329"/>
        <v>0</v>
      </c>
      <c r="AB927" s="334"/>
      <c r="AC927" s="311">
        <f t="shared" si="322"/>
        <v>0</v>
      </c>
      <c r="AD927" s="312">
        <f t="shared" si="330"/>
        <v>0</v>
      </c>
      <c r="AE927" s="335"/>
      <c r="AF927" s="312">
        <f t="shared" si="331"/>
        <v>0</v>
      </c>
      <c r="AG927" s="326"/>
      <c r="AH927" s="313">
        <f t="shared" si="332"/>
        <v>0</v>
      </c>
      <c r="AI927" s="336"/>
      <c r="AJ927" s="313">
        <f t="shared" si="333"/>
        <v>0</v>
      </c>
      <c r="AK927" s="326"/>
      <c r="AL927" s="313">
        <f t="shared" si="334"/>
        <v>0</v>
      </c>
      <c r="AM927" s="345"/>
      <c r="AN927" s="313">
        <f t="shared" si="323"/>
        <v>0</v>
      </c>
      <c r="AO927" s="314">
        <f t="shared" si="335"/>
        <v>0</v>
      </c>
      <c r="AP927" s="315">
        <f>IF(OR(AND(B927="GRUP_A1",IF(IFERROR(MATCH(CONCATENATE("I",Tabel!$N$4),inst_performance,0),0)&gt;0,0,1)),B927="Grup_A5",B927="Grup_B1"),0,(AD927+AF927)*0.1)</f>
        <v>0</v>
      </c>
      <c r="AQ927" s="337"/>
      <c r="AR927" s="339"/>
      <c r="AS927" s="339"/>
      <c r="AT927" s="339"/>
      <c r="AU927" s="339"/>
      <c r="AV927" s="339"/>
      <c r="AW927" s="339"/>
      <c r="AX927" s="339"/>
      <c r="AY927" s="339"/>
      <c r="AZ927" s="339"/>
      <c r="BA927" s="339"/>
      <c r="BB927" s="339"/>
      <c r="BC927" s="339"/>
      <c r="BD927" s="339"/>
      <c r="BE927" s="339"/>
      <c r="BF927" s="339"/>
      <c r="BG927" s="315">
        <f t="shared" si="336"/>
        <v>0</v>
      </c>
      <c r="BH927" s="346">
        <f t="shared" si="337"/>
        <v>0</v>
      </c>
      <c r="BI927" s="315">
        <f t="shared" si="338"/>
        <v>0</v>
      </c>
      <c r="BJ927" s="341"/>
      <c r="BK927" s="315">
        <f t="shared" si="339"/>
        <v>0</v>
      </c>
      <c r="BL927" s="315">
        <f t="shared" si="340"/>
        <v>0</v>
      </c>
      <c r="BM927" s="340"/>
      <c r="BN927" s="342"/>
      <c r="BO927" s="343"/>
      <c r="BP927" s="340"/>
      <c r="BQ927" s="344"/>
      <c r="BR927" s="315">
        <f t="shared" si="341"/>
        <v>0</v>
      </c>
      <c r="BS927" s="344"/>
      <c r="BT927" s="344"/>
      <c r="BU927" s="344"/>
      <c r="BV927" s="344"/>
      <c r="BW927" s="315">
        <f t="shared" si="342"/>
        <v>0</v>
      </c>
      <c r="BX927" s="322"/>
      <c r="BY927" s="316"/>
    </row>
    <row r="928" spans="1:77" x14ac:dyDescent="0.25">
      <c r="A928" s="326"/>
      <c r="B928" s="307" t="str">
        <f t="shared" si="324"/>
        <v/>
      </c>
      <c r="C928" s="327"/>
      <c r="D928" s="307" t="str">
        <f t="shared" si="325"/>
        <v/>
      </c>
      <c r="E928" s="328"/>
      <c r="F928" s="329"/>
      <c r="G928" s="330" t="s">
        <v>86</v>
      </c>
      <c r="H928" s="308">
        <f t="shared" si="326"/>
        <v>0</v>
      </c>
      <c r="I928" s="323"/>
      <c r="J928" s="323"/>
      <c r="K928" s="309">
        <f t="shared" si="327"/>
        <v>0</v>
      </c>
      <c r="L928" s="328"/>
      <c r="M928" s="328"/>
      <c r="N928" s="328"/>
      <c r="O928" s="328"/>
      <c r="P928" s="331"/>
      <c r="Q928" s="331"/>
      <c r="R928" s="332"/>
      <c r="S928" s="333"/>
      <c r="T928" s="332"/>
      <c r="U928" s="333"/>
      <c r="V928" s="332"/>
      <c r="W928" s="333"/>
      <c r="X928" s="332"/>
      <c r="Y928" s="333"/>
      <c r="Z928" s="309">
        <f t="shared" si="328"/>
        <v>0</v>
      </c>
      <c r="AA928" s="310">
        <f t="shared" si="329"/>
        <v>0</v>
      </c>
      <c r="AB928" s="334"/>
      <c r="AC928" s="311">
        <f t="shared" si="322"/>
        <v>0</v>
      </c>
      <c r="AD928" s="312">
        <f t="shared" si="330"/>
        <v>0</v>
      </c>
      <c r="AE928" s="335"/>
      <c r="AF928" s="312">
        <f t="shared" si="331"/>
        <v>0</v>
      </c>
      <c r="AG928" s="326"/>
      <c r="AH928" s="313">
        <f t="shared" si="332"/>
        <v>0</v>
      </c>
      <c r="AI928" s="336"/>
      <c r="AJ928" s="313">
        <f t="shared" si="333"/>
        <v>0</v>
      </c>
      <c r="AK928" s="326"/>
      <c r="AL928" s="313">
        <f t="shared" si="334"/>
        <v>0</v>
      </c>
      <c r="AM928" s="345"/>
      <c r="AN928" s="313">
        <f t="shared" si="323"/>
        <v>0</v>
      </c>
      <c r="AO928" s="314">
        <f t="shared" si="335"/>
        <v>0</v>
      </c>
      <c r="AP928" s="315">
        <f>IF(OR(AND(B928="GRUP_A1",IF(IFERROR(MATCH(CONCATENATE("I",Tabel!$N$4),inst_performance,0),0)&gt;0,0,1)),B928="Grup_A5",B928="Grup_B1"),0,(AD928+AF928)*0.1)</f>
        <v>0</v>
      </c>
      <c r="AQ928" s="337"/>
      <c r="AR928" s="339"/>
      <c r="AS928" s="339"/>
      <c r="AT928" s="339"/>
      <c r="AU928" s="339"/>
      <c r="AV928" s="339"/>
      <c r="AW928" s="339"/>
      <c r="AX928" s="339"/>
      <c r="AY928" s="339"/>
      <c r="AZ928" s="339"/>
      <c r="BA928" s="339"/>
      <c r="BB928" s="339"/>
      <c r="BC928" s="339"/>
      <c r="BD928" s="339"/>
      <c r="BE928" s="339"/>
      <c r="BF928" s="339"/>
      <c r="BG928" s="315">
        <f t="shared" si="336"/>
        <v>0</v>
      </c>
      <c r="BH928" s="346">
        <f t="shared" si="337"/>
        <v>0</v>
      </c>
      <c r="BI928" s="315">
        <f t="shared" si="338"/>
        <v>0</v>
      </c>
      <c r="BJ928" s="341"/>
      <c r="BK928" s="315">
        <f t="shared" si="339"/>
        <v>0</v>
      </c>
      <c r="BL928" s="315">
        <f t="shared" si="340"/>
        <v>0</v>
      </c>
      <c r="BM928" s="340"/>
      <c r="BN928" s="342"/>
      <c r="BO928" s="343"/>
      <c r="BP928" s="340"/>
      <c r="BQ928" s="344"/>
      <c r="BR928" s="315">
        <f t="shared" si="341"/>
        <v>0</v>
      </c>
      <c r="BS928" s="344"/>
      <c r="BT928" s="344"/>
      <c r="BU928" s="344"/>
      <c r="BV928" s="344"/>
      <c r="BW928" s="315">
        <f t="shared" si="342"/>
        <v>0</v>
      </c>
      <c r="BX928" s="322"/>
      <c r="BY928" s="316"/>
    </row>
    <row r="929" spans="1:77" x14ac:dyDescent="0.25">
      <c r="A929" s="326"/>
      <c r="B929" s="307" t="str">
        <f t="shared" si="324"/>
        <v/>
      </c>
      <c r="C929" s="327"/>
      <c r="D929" s="307" t="str">
        <f t="shared" si="325"/>
        <v/>
      </c>
      <c r="E929" s="328"/>
      <c r="F929" s="329"/>
      <c r="G929" s="330" t="s">
        <v>86</v>
      </c>
      <c r="H929" s="308">
        <f t="shared" si="326"/>
        <v>0</v>
      </c>
      <c r="I929" s="323"/>
      <c r="J929" s="323"/>
      <c r="K929" s="309">
        <f t="shared" si="327"/>
        <v>0</v>
      </c>
      <c r="L929" s="328"/>
      <c r="M929" s="328"/>
      <c r="N929" s="328"/>
      <c r="O929" s="328"/>
      <c r="P929" s="331"/>
      <c r="Q929" s="331"/>
      <c r="R929" s="332"/>
      <c r="S929" s="333"/>
      <c r="T929" s="332"/>
      <c r="U929" s="333"/>
      <c r="V929" s="332"/>
      <c r="W929" s="333"/>
      <c r="X929" s="332"/>
      <c r="Y929" s="333"/>
      <c r="Z929" s="309">
        <f t="shared" si="328"/>
        <v>0</v>
      </c>
      <c r="AA929" s="310">
        <f t="shared" si="329"/>
        <v>0</v>
      </c>
      <c r="AB929" s="334"/>
      <c r="AC929" s="311">
        <f t="shared" si="322"/>
        <v>0</v>
      </c>
      <c r="AD929" s="312">
        <f t="shared" si="330"/>
        <v>0</v>
      </c>
      <c r="AE929" s="335"/>
      <c r="AF929" s="312">
        <f t="shared" si="331"/>
        <v>0</v>
      </c>
      <c r="AG929" s="326"/>
      <c r="AH929" s="313">
        <f t="shared" si="332"/>
        <v>0</v>
      </c>
      <c r="AI929" s="336"/>
      <c r="AJ929" s="313">
        <f t="shared" si="333"/>
        <v>0</v>
      </c>
      <c r="AK929" s="326"/>
      <c r="AL929" s="313">
        <f t="shared" si="334"/>
        <v>0</v>
      </c>
      <c r="AM929" s="345"/>
      <c r="AN929" s="313">
        <f t="shared" si="323"/>
        <v>0</v>
      </c>
      <c r="AO929" s="314">
        <f t="shared" si="335"/>
        <v>0</v>
      </c>
      <c r="AP929" s="315">
        <f>IF(OR(AND(B929="GRUP_A1",IF(IFERROR(MATCH(CONCATENATE("I",Tabel!$N$4),inst_performance,0),0)&gt;0,0,1)),B929="Grup_A5",B929="Grup_B1"),0,(AD929+AF929)*0.1)</f>
        <v>0</v>
      </c>
      <c r="AQ929" s="337"/>
      <c r="AR929" s="339"/>
      <c r="AS929" s="339"/>
      <c r="AT929" s="339"/>
      <c r="AU929" s="339"/>
      <c r="AV929" s="339"/>
      <c r="AW929" s="339"/>
      <c r="AX929" s="339"/>
      <c r="AY929" s="339"/>
      <c r="AZ929" s="339"/>
      <c r="BA929" s="339"/>
      <c r="BB929" s="339"/>
      <c r="BC929" s="339"/>
      <c r="BD929" s="339"/>
      <c r="BE929" s="339"/>
      <c r="BF929" s="339"/>
      <c r="BG929" s="315">
        <f t="shared" si="336"/>
        <v>0</v>
      </c>
      <c r="BH929" s="346">
        <f t="shared" si="337"/>
        <v>0</v>
      </c>
      <c r="BI929" s="315">
        <f t="shared" si="338"/>
        <v>0</v>
      </c>
      <c r="BJ929" s="341"/>
      <c r="BK929" s="315">
        <f t="shared" si="339"/>
        <v>0</v>
      </c>
      <c r="BL929" s="315">
        <f t="shared" si="340"/>
        <v>0</v>
      </c>
      <c r="BM929" s="340"/>
      <c r="BN929" s="342"/>
      <c r="BO929" s="343"/>
      <c r="BP929" s="340"/>
      <c r="BQ929" s="344"/>
      <c r="BR929" s="315">
        <f t="shared" si="341"/>
        <v>0</v>
      </c>
      <c r="BS929" s="344"/>
      <c r="BT929" s="344"/>
      <c r="BU929" s="344"/>
      <c r="BV929" s="344"/>
      <c r="BW929" s="315">
        <f t="shared" si="342"/>
        <v>0</v>
      </c>
      <c r="BX929" s="322"/>
      <c r="BY929" s="316"/>
    </row>
    <row r="930" spans="1:77" x14ac:dyDescent="0.25">
      <c r="A930" s="326"/>
      <c r="B930" s="307" t="str">
        <f t="shared" si="324"/>
        <v/>
      </c>
      <c r="C930" s="327"/>
      <c r="D930" s="307" t="str">
        <f t="shared" si="325"/>
        <v/>
      </c>
      <c r="E930" s="328"/>
      <c r="F930" s="329"/>
      <c r="G930" s="330" t="s">
        <v>86</v>
      </c>
      <c r="H930" s="308">
        <f t="shared" si="326"/>
        <v>0</v>
      </c>
      <c r="I930" s="323"/>
      <c r="J930" s="323"/>
      <c r="K930" s="309">
        <f t="shared" si="327"/>
        <v>0</v>
      </c>
      <c r="L930" s="328"/>
      <c r="M930" s="328"/>
      <c r="N930" s="328"/>
      <c r="O930" s="328"/>
      <c r="P930" s="331"/>
      <c r="Q930" s="331"/>
      <c r="R930" s="332"/>
      <c r="S930" s="333"/>
      <c r="T930" s="332"/>
      <c r="U930" s="333"/>
      <c r="V930" s="332"/>
      <c r="W930" s="333"/>
      <c r="X930" s="332"/>
      <c r="Y930" s="333"/>
      <c r="Z930" s="309">
        <f t="shared" si="328"/>
        <v>0</v>
      </c>
      <c r="AA930" s="310">
        <f t="shared" si="329"/>
        <v>0</v>
      </c>
      <c r="AB930" s="334"/>
      <c r="AC930" s="311">
        <f t="shared" si="322"/>
        <v>0</v>
      </c>
      <c r="AD930" s="312">
        <f t="shared" si="330"/>
        <v>0</v>
      </c>
      <c r="AE930" s="335"/>
      <c r="AF930" s="312">
        <f t="shared" si="331"/>
        <v>0</v>
      </c>
      <c r="AG930" s="326"/>
      <c r="AH930" s="313">
        <f t="shared" si="332"/>
        <v>0</v>
      </c>
      <c r="AI930" s="336"/>
      <c r="AJ930" s="313">
        <f t="shared" si="333"/>
        <v>0</v>
      </c>
      <c r="AK930" s="326"/>
      <c r="AL930" s="313">
        <f t="shared" si="334"/>
        <v>0</v>
      </c>
      <c r="AM930" s="345"/>
      <c r="AN930" s="313">
        <f t="shared" si="323"/>
        <v>0</v>
      </c>
      <c r="AO930" s="314">
        <f t="shared" si="335"/>
        <v>0</v>
      </c>
      <c r="AP930" s="315">
        <f>IF(OR(AND(B930="GRUP_A1",IF(IFERROR(MATCH(CONCATENATE("I",Tabel!$N$4),inst_performance,0),0)&gt;0,0,1)),B930="Grup_A5",B930="Grup_B1"),0,(AD930+AF930)*0.1)</f>
        <v>0</v>
      </c>
      <c r="AQ930" s="337"/>
      <c r="AR930" s="339"/>
      <c r="AS930" s="339"/>
      <c r="AT930" s="339"/>
      <c r="AU930" s="339"/>
      <c r="AV930" s="339"/>
      <c r="AW930" s="339"/>
      <c r="AX930" s="339"/>
      <c r="AY930" s="339"/>
      <c r="AZ930" s="339"/>
      <c r="BA930" s="339"/>
      <c r="BB930" s="339"/>
      <c r="BC930" s="339"/>
      <c r="BD930" s="339"/>
      <c r="BE930" s="339"/>
      <c r="BF930" s="339"/>
      <c r="BG930" s="315">
        <f t="shared" si="336"/>
        <v>0</v>
      </c>
      <c r="BH930" s="346">
        <f t="shared" si="337"/>
        <v>0</v>
      </c>
      <c r="BI930" s="315">
        <f t="shared" si="338"/>
        <v>0</v>
      </c>
      <c r="BJ930" s="341"/>
      <c r="BK930" s="315">
        <f t="shared" si="339"/>
        <v>0</v>
      </c>
      <c r="BL930" s="315">
        <f t="shared" si="340"/>
        <v>0</v>
      </c>
      <c r="BM930" s="340"/>
      <c r="BN930" s="342"/>
      <c r="BO930" s="343"/>
      <c r="BP930" s="340"/>
      <c r="BQ930" s="344"/>
      <c r="BR930" s="315">
        <f t="shared" si="341"/>
        <v>0</v>
      </c>
      <c r="BS930" s="344"/>
      <c r="BT930" s="344"/>
      <c r="BU930" s="344"/>
      <c r="BV930" s="344"/>
      <c r="BW930" s="315">
        <f t="shared" si="342"/>
        <v>0</v>
      </c>
      <c r="BX930" s="322"/>
      <c r="BY930" s="316"/>
    </row>
    <row r="931" spans="1:77" x14ac:dyDescent="0.25">
      <c r="A931" s="326"/>
      <c r="B931" s="307" t="str">
        <f t="shared" si="324"/>
        <v/>
      </c>
      <c r="C931" s="327"/>
      <c r="D931" s="307" t="str">
        <f t="shared" si="325"/>
        <v/>
      </c>
      <c r="E931" s="328"/>
      <c r="F931" s="329"/>
      <c r="G931" s="330" t="s">
        <v>86</v>
      </c>
      <c r="H931" s="308">
        <f t="shared" si="326"/>
        <v>0</v>
      </c>
      <c r="I931" s="323"/>
      <c r="J931" s="323"/>
      <c r="K931" s="309">
        <f t="shared" si="327"/>
        <v>0</v>
      </c>
      <c r="L931" s="328"/>
      <c r="M931" s="328"/>
      <c r="N931" s="328"/>
      <c r="O931" s="328"/>
      <c r="P931" s="331"/>
      <c r="Q931" s="331"/>
      <c r="R931" s="332"/>
      <c r="S931" s="333"/>
      <c r="T931" s="332"/>
      <c r="U931" s="333"/>
      <c r="V931" s="332"/>
      <c r="W931" s="333"/>
      <c r="X931" s="332"/>
      <c r="Y931" s="333"/>
      <c r="Z931" s="309">
        <f t="shared" si="328"/>
        <v>0</v>
      </c>
      <c r="AA931" s="310">
        <f t="shared" si="329"/>
        <v>0</v>
      </c>
      <c r="AB931" s="334"/>
      <c r="AC931" s="311">
        <f t="shared" si="322"/>
        <v>0</v>
      </c>
      <c r="AD931" s="312">
        <f t="shared" si="330"/>
        <v>0</v>
      </c>
      <c r="AE931" s="335"/>
      <c r="AF931" s="312">
        <f t="shared" si="331"/>
        <v>0</v>
      </c>
      <c r="AG931" s="326"/>
      <c r="AH931" s="313">
        <f t="shared" si="332"/>
        <v>0</v>
      </c>
      <c r="AI931" s="336"/>
      <c r="AJ931" s="313">
        <f t="shared" si="333"/>
        <v>0</v>
      </c>
      <c r="AK931" s="326"/>
      <c r="AL931" s="313">
        <f t="shared" si="334"/>
        <v>0</v>
      </c>
      <c r="AM931" s="345"/>
      <c r="AN931" s="313">
        <f t="shared" si="323"/>
        <v>0</v>
      </c>
      <c r="AO931" s="314">
        <f t="shared" si="335"/>
        <v>0</v>
      </c>
      <c r="AP931" s="315">
        <f>IF(OR(AND(B931="GRUP_A1",IF(IFERROR(MATCH(CONCATENATE("I",Tabel!$N$4),inst_performance,0),0)&gt;0,0,1)),B931="Grup_A5",B931="Grup_B1"),0,(AD931+AF931)*0.1)</f>
        <v>0</v>
      </c>
      <c r="AQ931" s="337"/>
      <c r="AR931" s="339"/>
      <c r="AS931" s="339"/>
      <c r="AT931" s="339"/>
      <c r="AU931" s="339"/>
      <c r="AV931" s="339"/>
      <c r="AW931" s="339"/>
      <c r="AX931" s="339"/>
      <c r="AY931" s="339"/>
      <c r="AZ931" s="339"/>
      <c r="BA931" s="339"/>
      <c r="BB931" s="339"/>
      <c r="BC931" s="339"/>
      <c r="BD931" s="339"/>
      <c r="BE931" s="339"/>
      <c r="BF931" s="339"/>
      <c r="BG931" s="315">
        <f t="shared" si="336"/>
        <v>0</v>
      </c>
      <c r="BH931" s="346">
        <f t="shared" si="337"/>
        <v>0</v>
      </c>
      <c r="BI931" s="315">
        <f t="shared" si="338"/>
        <v>0</v>
      </c>
      <c r="BJ931" s="341"/>
      <c r="BK931" s="315">
        <f t="shared" si="339"/>
        <v>0</v>
      </c>
      <c r="BL931" s="315">
        <f t="shared" si="340"/>
        <v>0</v>
      </c>
      <c r="BM931" s="340"/>
      <c r="BN931" s="342"/>
      <c r="BO931" s="343"/>
      <c r="BP931" s="340"/>
      <c r="BQ931" s="344"/>
      <c r="BR931" s="315">
        <f t="shared" si="341"/>
        <v>0</v>
      </c>
      <c r="BS931" s="344"/>
      <c r="BT931" s="344"/>
      <c r="BU931" s="344"/>
      <c r="BV931" s="344"/>
      <c r="BW931" s="315">
        <f t="shared" si="342"/>
        <v>0</v>
      </c>
      <c r="BX931" s="322"/>
      <c r="BY931" s="316"/>
    </row>
    <row r="932" spans="1:77" x14ac:dyDescent="0.25">
      <c r="A932" s="326"/>
      <c r="B932" s="307" t="str">
        <f t="shared" si="324"/>
        <v/>
      </c>
      <c r="C932" s="327"/>
      <c r="D932" s="307" t="str">
        <f t="shared" si="325"/>
        <v/>
      </c>
      <c r="E932" s="328"/>
      <c r="F932" s="329"/>
      <c r="G932" s="330" t="s">
        <v>86</v>
      </c>
      <c r="H932" s="308">
        <f t="shared" si="326"/>
        <v>0</v>
      </c>
      <c r="I932" s="323"/>
      <c r="J932" s="323"/>
      <c r="K932" s="309">
        <f t="shared" si="327"/>
        <v>0</v>
      </c>
      <c r="L932" s="328"/>
      <c r="M932" s="328"/>
      <c r="N932" s="328"/>
      <c r="O932" s="328"/>
      <c r="P932" s="331"/>
      <c r="Q932" s="331"/>
      <c r="R932" s="332"/>
      <c r="S932" s="333"/>
      <c r="T932" s="332"/>
      <c r="U932" s="333"/>
      <c r="V932" s="332"/>
      <c r="W932" s="333"/>
      <c r="X932" s="332"/>
      <c r="Y932" s="333"/>
      <c r="Z932" s="309">
        <f t="shared" si="328"/>
        <v>0</v>
      </c>
      <c r="AA932" s="310">
        <f t="shared" si="329"/>
        <v>0</v>
      </c>
      <c r="AB932" s="334"/>
      <c r="AC932" s="311">
        <f t="shared" si="322"/>
        <v>0</v>
      </c>
      <c r="AD932" s="312">
        <f t="shared" si="330"/>
        <v>0</v>
      </c>
      <c r="AE932" s="335"/>
      <c r="AF932" s="312">
        <f t="shared" si="331"/>
        <v>0</v>
      </c>
      <c r="AG932" s="326"/>
      <c r="AH932" s="313">
        <f t="shared" si="332"/>
        <v>0</v>
      </c>
      <c r="AI932" s="336"/>
      <c r="AJ932" s="313">
        <f t="shared" si="333"/>
        <v>0</v>
      </c>
      <c r="AK932" s="326"/>
      <c r="AL932" s="313">
        <f t="shared" si="334"/>
        <v>0</v>
      </c>
      <c r="AM932" s="345"/>
      <c r="AN932" s="313">
        <f t="shared" si="323"/>
        <v>0</v>
      </c>
      <c r="AO932" s="314">
        <f t="shared" si="335"/>
        <v>0</v>
      </c>
      <c r="AP932" s="315">
        <f>IF(OR(AND(B932="GRUP_A1",IF(IFERROR(MATCH(CONCATENATE("I",Tabel!$N$4),inst_performance,0),0)&gt;0,0,1)),B932="Grup_A5",B932="Grup_B1"),0,(AD932+AF932)*0.1)</f>
        <v>0</v>
      </c>
      <c r="AQ932" s="337"/>
      <c r="AR932" s="339"/>
      <c r="AS932" s="339"/>
      <c r="AT932" s="339"/>
      <c r="AU932" s="339"/>
      <c r="AV932" s="339"/>
      <c r="AW932" s="339"/>
      <c r="AX932" s="339"/>
      <c r="AY932" s="339"/>
      <c r="AZ932" s="339"/>
      <c r="BA932" s="339"/>
      <c r="BB932" s="339"/>
      <c r="BC932" s="339"/>
      <c r="BD932" s="339"/>
      <c r="BE932" s="339"/>
      <c r="BF932" s="339"/>
      <c r="BG932" s="315">
        <f t="shared" si="336"/>
        <v>0</v>
      </c>
      <c r="BH932" s="346">
        <f t="shared" si="337"/>
        <v>0</v>
      </c>
      <c r="BI932" s="315">
        <f t="shared" si="338"/>
        <v>0</v>
      </c>
      <c r="BJ932" s="341"/>
      <c r="BK932" s="315">
        <f t="shared" si="339"/>
        <v>0</v>
      </c>
      <c r="BL932" s="315">
        <f t="shared" si="340"/>
        <v>0</v>
      </c>
      <c r="BM932" s="340"/>
      <c r="BN932" s="342"/>
      <c r="BO932" s="343"/>
      <c r="BP932" s="340"/>
      <c r="BQ932" s="344"/>
      <c r="BR932" s="315">
        <f t="shared" si="341"/>
        <v>0</v>
      </c>
      <c r="BS932" s="344"/>
      <c r="BT932" s="344"/>
      <c r="BU932" s="344"/>
      <c r="BV932" s="344"/>
      <c r="BW932" s="315">
        <f t="shared" si="342"/>
        <v>0</v>
      </c>
      <c r="BX932" s="322"/>
      <c r="BY932" s="316"/>
    </row>
    <row r="933" spans="1:77" x14ac:dyDescent="0.25">
      <c r="A933" s="326"/>
      <c r="B933" s="307" t="str">
        <f t="shared" si="324"/>
        <v/>
      </c>
      <c r="C933" s="327"/>
      <c r="D933" s="307" t="str">
        <f t="shared" si="325"/>
        <v/>
      </c>
      <c r="E933" s="328"/>
      <c r="F933" s="329"/>
      <c r="G933" s="330" t="s">
        <v>86</v>
      </c>
      <c r="H933" s="308">
        <f t="shared" si="326"/>
        <v>0</v>
      </c>
      <c r="I933" s="323"/>
      <c r="J933" s="323"/>
      <c r="K933" s="309">
        <f t="shared" si="327"/>
        <v>0</v>
      </c>
      <c r="L933" s="328"/>
      <c r="M933" s="328"/>
      <c r="N933" s="328"/>
      <c r="O933" s="328"/>
      <c r="P933" s="331"/>
      <c r="Q933" s="331"/>
      <c r="R933" s="332"/>
      <c r="S933" s="333"/>
      <c r="T933" s="332"/>
      <c r="U933" s="333"/>
      <c r="V933" s="332"/>
      <c r="W933" s="333"/>
      <c r="X933" s="332"/>
      <c r="Y933" s="333"/>
      <c r="Z933" s="309">
        <f t="shared" si="328"/>
        <v>0</v>
      </c>
      <c r="AA933" s="310">
        <f t="shared" si="329"/>
        <v>0</v>
      </c>
      <c r="AB933" s="334"/>
      <c r="AC933" s="311">
        <f t="shared" si="322"/>
        <v>0</v>
      </c>
      <c r="AD933" s="312">
        <f t="shared" si="330"/>
        <v>0</v>
      </c>
      <c r="AE933" s="335"/>
      <c r="AF933" s="312">
        <f t="shared" si="331"/>
        <v>0</v>
      </c>
      <c r="AG933" s="326"/>
      <c r="AH933" s="313">
        <f t="shared" si="332"/>
        <v>0</v>
      </c>
      <c r="AI933" s="336"/>
      <c r="AJ933" s="313">
        <f t="shared" si="333"/>
        <v>0</v>
      </c>
      <c r="AK933" s="326"/>
      <c r="AL933" s="313">
        <f t="shared" si="334"/>
        <v>0</v>
      </c>
      <c r="AM933" s="345"/>
      <c r="AN933" s="313">
        <f t="shared" si="323"/>
        <v>0</v>
      </c>
      <c r="AO933" s="314">
        <f t="shared" si="335"/>
        <v>0</v>
      </c>
      <c r="AP933" s="315">
        <f>IF(OR(AND(B933="GRUP_A1",IF(IFERROR(MATCH(CONCATENATE("I",Tabel!$N$4),inst_performance,0),0)&gt;0,0,1)),B933="Grup_A5",B933="Grup_B1"),0,(AD933+AF933)*0.1)</f>
        <v>0</v>
      </c>
      <c r="AQ933" s="337"/>
      <c r="AR933" s="339"/>
      <c r="AS933" s="339"/>
      <c r="AT933" s="339"/>
      <c r="AU933" s="339"/>
      <c r="AV933" s="339"/>
      <c r="AW933" s="339"/>
      <c r="AX933" s="339"/>
      <c r="AY933" s="339"/>
      <c r="AZ933" s="339"/>
      <c r="BA933" s="339"/>
      <c r="BB933" s="339"/>
      <c r="BC933" s="339"/>
      <c r="BD933" s="339"/>
      <c r="BE933" s="339"/>
      <c r="BF933" s="339"/>
      <c r="BG933" s="315">
        <f t="shared" si="336"/>
        <v>0</v>
      </c>
      <c r="BH933" s="346">
        <f t="shared" si="337"/>
        <v>0</v>
      </c>
      <c r="BI933" s="315">
        <f t="shared" si="338"/>
        <v>0</v>
      </c>
      <c r="BJ933" s="341"/>
      <c r="BK933" s="315">
        <f t="shared" si="339"/>
        <v>0</v>
      </c>
      <c r="BL933" s="315">
        <f t="shared" si="340"/>
        <v>0</v>
      </c>
      <c r="BM933" s="340"/>
      <c r="BN933" s="342"/>
      <c r="BO933" s="343"/>
      <c r="BP933" s="340"/>
      <c r="BQ933" s="344"/>
      <c r="BR933" s="315">
        <f t="shared" si="341"/>
        <v>0</v>
      </c>
      <c r="BS933" s="344"/>
      <c r="BT933" s="344"/>
      <c r="BU933" s="344"/>
      <c r="BV933" s="344"/>
      <c r="BW933" s="315">
        <f t="shared" si="342"/>
        <v>0</v>
      </c>
      <c r="BX933" s="322"/>
      <c r="BY933" s="316"/>
    </row>
    <row r="934" spans="1:77" x14ac:dyDescent="0.25">
      <c r="A934" s="326"/>
      <c r="B934" s="307" t="str">
        <f t="shared" si="324"/>
        <v/>
      </c>
      <c r="C934" s="327"/>
      <c r="D934" s="307" t="str">
        <f t="shared" si="325"/>
        <v/>
      </c>
      <c r="E934" s="328"/>
      <c r="F934" s="329"/>
      <c r="G934" s="330" t="s">
        <v>86</v>
      </c>
      <c r="H934" s="308">
        <f t="shared" si="326"/>
        <v>0</v>
      </c>
      <c r="I934" s="323"/>
      <c r="J934" s="323"/>
      <c r="K934" s="309">
        <f t="shared" si="327"/>
        <v>0</v>
      </c>
      <c r="L934" s="328"/>
      <c r="M934" s="328"/>
      <c r="N934" s="328"/>
      <c r="O934" s="328"/>
      <c r="P934" s="331"/>
      <c r="Q934" s="331"/>
      <c r="R934" s="332"/>
      <c r="S934" s="333"/>
      <c r="T934" s="332"/>
      <c r="U934" s="333"/>
      <c r="V934" s="332"/>
      <c r="W934" s="333"/>
      <c r="X934" s="332"/>
      <c r="Y934" s="333"/>
      <c r="Z934" s="309">
        <f t="shared" si="328"/>
        <v>0</v>
      </c>
      <c r="AA934" s="310">
        <f t="shared" si="329"/>
        <v>0</v>
      </c>
      <c r="AB934" s="334"/>
      <c r="AC934" s="311">
        <f t="shared" si="322"/>
        <v>0</v>
      </c>
      <c r="AD934" s="312">
        <f t="shared" si="330"/>
        <v>0</v>
      </c>
      <c r="AE934" s="335"/>
      <c r="AF934" s="312">
        <f t="shared" si="331"/>
        <v>0</v>
      </c>
      <c r="AG934" s="326"/>
      <c r="AH934" s="313">
        <f t="shared" si="332"/>
        <v>0</v>
      </c>
      <c r="AI934" s="336"/>
      <c r="AJ934" s="313">
        <f t="shared" si="333"/>
        <v>0</v>
      </c>
      <c r="AK934" s="326"/>
      <c r="AL934" s="313">
        <f t="shared" si="334"/>
        <v>0</v>
      </c>
      <c r="AM934" s="345"/>
      <c r="AN934" s="313">
        <f t="shared" si="323"/>
        <v>0</v>
      </c>
      <c r="AO934" s="314">
        <f t="shared" si="335"/>
        <v>0</v>
      </c>
      <c r="AP934" s="315">
        <f>IF(OR(AND(B934="GRUP_A1",IF(IFERROR(MATCH(CONCATENATE("I",Tabel!$N$4),inst_performance,0),0)&gt;0,0,1)),B934="Grup_A5",B934="Grup_B1"),0,(AD934+AF934)*0.1)</f>
        <v>0</v>
      </c>
      <c r="AQ934" s="337"/>
      <c r="AR934" s="339"/>
      <c r="AS934" s="339"/>
      <c r="AT934" s="339"/>
      <c r="AU934" s="339"/>
      <c r="AV934" s="339"/>
      <c r="AW934" s="339"/>
      <c r="AX934" s="339"/>
      <c r="AY934" s="339"/>
      <c r="AZ934" s="339"/>
      <c r="BA934" s="339"/>
      <c r="BB934" s="339"/>
      <c r="BC934" s="339"/>
      <c r="BD934" s="339"/>
      <c r="BE934" s="339"/>
      <c r="BF934" s="339"/>
      <c r="BG934" s="315">
        <f t="shared" si="336"/>
        <v>0</v>
      </c>
      <c r="BH934" s="346">
        <f t="shared" si="337"/>
        <v>0</v>
      </c>
      <c r="BI934" s="315">
        <f t="shared" si="338"/>
        <v>0</v>
      </c>
      <c r="BJ934" s="341"/>
      <c r="BK934" s="315">
        <f t="shared" si="339"/>
        <v>0</v>
      </c>
      <c r="BL934" s="315">
        <f t="shared" si="340"/>
        <v>0</v>
      </c>
      <c r="BM934" s="340"/>
      <c r="BN934" s="342"/>
      <c r="BO934" s="343"/>
      <c r="BP934" s="340"/>
      <c r="BQ934" s="344"/>
      <c r="BR934" s="315">
        <f t="shared" si="341"/>
        <v>0</v>
      </c>
      <c r="BS934" s="344"/>
      <c r="BT934" s="344"/>
      <c r="BU934" s="344"/>
      <c r="BV934" s="344"/>
      <c r="BW934" s="315">
        <f t="shared" si="342"/>
        <v>0</v>
      </c>
      <c r="BX934" s="322"/>
      <c r="BY934" s="316"/>
    </row>
    <row r="935" spans="1:77" x14ac:dyDescent="0.25">
      <c r="A935" s="326"/>
      <c r="B935" s="307" t="str">
        <f t="shared" si="324"/>
        <v/>
      </c>
      <c r="C935" s="327"/>
      <c r="D935" s="307" t="str">
        <f t="shared" si="325"/>
        <v/>
      </c>
      <c r="E935" s="328"/>
      <c r="F935" s="329"/>
      <c r="G935" s="330" t="s">
        <v>86</v>
      </c>
      <c r="H935" s="308">
        <f t="shared" si="326"/>
        <v>0</v>
      </c>
      <c r="I935" s="323"/>
      <c r="J935" s="323"/>
      <c r="K935" s="309">
        <f t="shared" si="327"/>
        <v>0</v>
      </c>
      <c r="L935" s="328"/>
      <c r="M935" s="328"/>
      <c r="N935" s="328"/>
      <c r="O935" s="328"/>
      <c r="P935" s="331"/>
      <c r="Q935" s="331"/>
      <c r="R935" s="332"/>
      <c r="S935" s="333"/>
      <c r="T935" s="332"/>
      <c r="U935" s="333"/>
      <c r="V935" s="332"/>
      <c r="W935" s="333"/>
      <c r="X935" s="332"/>
      <c r="Y935" s="333"/>
      <c r="Z935" s="309">
        <f t="shared" si="328"/>
        <v>0</v>
      </c>
      <c r="AA935" s="310">
        <f t="shared" si="329"/>
        <v>0</v>
      </c>
      <c r="AB935" s="334"/>
      <c r="AC935" s="311">
        <f t="shared" si="322"/>
        <v>0</v>
      </c>
      <c r="AD935" s="312">
        <f t="shared" si="330"/>
        <v>0</v>
      </c>
      <c r="AE935" s="335"/>
      <c r="AF935" s="312">
        <f t="shared" si="331"/>
        <v>0</v>
      </c>
      <c r="AG935" s="326"/>
      <c r="AH935" s="313">
        <f t="shared" si="332"/>
        <v>0</v>
      </c>
      <c r="AI935" s="336"/>
      <c r="AJ935" s="313">
        <f t="shared" si="333"/>
        <v>0</v>
      </c>
      <c r="AK935" s="326"/>
      <c r="AL935" s="313">
        <f t="shared" si="334"/>
        <v>0</v>
      </c>
      <c r="AM935" s="345"/>
      <c r="AN935" s="313">
        <f t="shared" si="323"/>
        <v>0</v>
      </c>
      <c r="AO935" s="314">
        <f t="shared" si="335"/>
        <v>0</v>
      </c>
      <c r="AP935" s="315">
        <f>IF(OR(AND(B935="GRUP_A1",IF(IFERROR(MATCH(CONCATENATE("I",Tabel!$N$4),inst_performance,0),0)&gt;0,0,1)),B935="Grup_A5",B935="Grup_B1"),0,(AD935+AF935)*0.1)</f>
        <v>0</v>
      </c>
      <c r="AQ935" s="337"/>
      <c r="AR935" s="339"/>
      <c r="AS935" s="339"/>
      <c r="AT935" s="339"/>
      <c r="AU935" s="339"/>
      <c r="AV935" s="339"/>
      <c r="AW935" s="339"/>
      <c r="AX935" s="339"/>
      <c r="AY935" s="339"/>
      <c r="AZ935" s="339"/>
      <c r="BA935" s="339"/>
      <c r="BB935" s="339"/>
      <c r="BC935" s="339"/>
      <c r="BD935" s="339"/>
      <c r="BE935" s="339"/>
      <c r="BF935" s="339"/>
      <c r="BG935" s="315">
        <f t="shared" si="336"/>
        <v>0</v>
      </c>
      <c r="BH935" s="346">
        <f t="shared" si="337"/>
        <v>0</v>
      </c>
      <c r="BI935" s="315">
        <f t="shared" si="338"/>
        <v>0</v>
      </c>
      <c r="BJ935" s="341"/>
      <c r="BK935" s="315">
        <f t="shared" si="339"/>
        <v>0</v>
      </c>
      <c r="BL935" s="315">
        <f t="shared" si="340"/>
        <v>0</v>
      </c>
      <c r="BM935" s="340"/>
      <c r="BN935" s="342"/>
      <c r="BO935" s="343"/>
      <c r="BP935" s="340"/>
      <c r="BQ935" s="344"/>
      <c r="BR935" s="315">
        <f t="shared" si="341"/>
        <v>0</v>
      </c>
      <c r="BS935" s="344"/>
      <c r="BT935" s="344"/>
      <c r="BU935" s="344"/>
      <c r="BV935" s="344"/>
      <c r="BW935" s="315">
        <f t="shared" si="342"/>
        <v>0</v>
      </c>
      <c r="BX935" s="322"/>
      <c r="BY935" s="316"/>
    </row>
    <row r="936" spans="1:77" x14ac:dyDescent="0.25">
      <c r="A936" s="326"/>
      <c r="B936" s="307" t="str">
        <f t="shared" si="324"/>
        <v/>
      </c>
      <c r="C936" s="327"/>
      <c r="D936" s="307" t="str">
        <f t="shared" si="325"/>
        <v/>
      </c>
      <c r="E936" s="328"/>
      <c r="F936" s="329"/>
      <c r="G936" s="330" t="s">
        <v>86</v>
      </c>
      <c r="H936" s="308">
        <f t="shared" si="326"/>
        <v>0</v>
      </c>
      <c r="I936" s="323"/>
      <c r="J936" s="323"/>
      <c r="K936" s="309">
        <f t="shared" si="327"/>
        <v>0</v>
      </c>
      <c r="L936" s="328"/>
      <c r="M936" s="328"/>
      <c r="N936" s="328"/>
      <c r="O936" s="328"/>
      <c r="P936" s="331"/>
      <c r="Q936" s="331"/>
      <c r="R936" s="332"/>
      <c r="S936" s="333"/>
      <c r="T936" s="332"/>
      <c r="U936" s="333"/>
      <c r="V936" s="332"/>
      <c r="W936" s="333"/>
      <c r="X936" s="332"/>
      <c r="Y936" s="333"/>
      <c r="Z936" s="309">
        <f t="shared" si="328"/>
        <v>0</v>
      </c>
      <c r="AA936" s="310">
        <f t="shared" si="329"/>
        <v>0</v>
      </c>
      <c r="AB936" s="334"/>
      <c r="AC936" s="311">
        <f t="shared" si="322"/>
        <v>0</v>
      </c>
      <c r="AD936" s="312">
        <f t="shared" si="330"/>
        <v>0</v>
      </c>
      <c r="AE936" s="335"/>
      <c r="AF936" s="312">
        <f t="shared" si="331"/>
        <v>0</v>
      </c>
      <c r="AG936" s="326"/>
      <c r="AH936" s="313">
        <f t="shared" si="332"/>
        <v>0</v>
      </c>
      <c r="AI936" s="336"/>
      <c r="AJ936" s="313">
        <f t="shared" si="333"/>
        <v>0</v>
      </c>
      <c r="AK936" s="326"/>
      <c r="AL936" s="313">
        <f t="shared" si="334"/>
        <v>0</v>
      </c>
      <c r="AM936" s="345"/>
      <c r="AN936" s="313">
        <f t="shared" si="323"/>
        <v>0</v>
      </c>
      <c r="AO936" s="314">
        <f t="shared" si="335"/>
        <v>0</v>
      </c>
      <c r="AP936" s="315">
        <f>IF(OR(AND(B936="GRUP_A1",IF(IFERROR(MATCH(CONCATENATE("I",Tabel!$N$4),inst_performance,0),0)&gt;0,0,1)),B936="Grup_A5",B936="Grup_B1"),0,(AD936+AF936)*0.1)</f>
        <v>0</v>
      </c>
      <c r="AQ936" s="337"/>
      <c r="AR936" s="339"/>
      <c r="AS936" s="339"/>
      <c r="AT936" s="339"/>
      <c r="AU936" s="339"/>
      <c r="AV936" s="339"/>
      <c r="AW936" s="339"/>
      <c r="AX936" s="339"/>
      <c r="AY936" s="339"/>
      <c r="AZ936" s="339"/>
      <c r="BA936" s="339"/>
      <c r="BB936" s="339"/>
      <c r="BC936" s="339"/>
      <c r="BD936" s="339"/>
      <c r="BE936" s="339"/>
      <c r="BF936" s="339"/>
      <c r="BG936" s="315">
        <f t="shared" si="336"/>
        <v>0</v>
      </c>
      <c r="BH936" s="346">
        <f t="shared" si="337"/>
        <v>0</v>
      </c>
      <c r="BI936" s="315">
        <f t="shared" si="338"/>
        <v>0</v>
      </c>
      <c r="BJ936" s="341"/>
      <c r="BK936" s="315">
        <f t="shared" si="339"/>
        <v>0</v>
      </c>
      <c r="BL936" s="315">
        <f t="shared" si="340"/>
        <v>0</v>
      </c>
      <c r="BM936" s="340"/>
      <c r="BN936" s="342"/>
      <c r="BO936" s="343"/>
      <c r="BP936" s="340"/>
      <c r="BQ936" s="344"/>
      <c r="BR936" s="315">
        <f t="shared" si="341"/>
        <v>0</v>
      </c>
      <c r="BS936" s="344"/>
      <c r="BT936" s="344"/>
      <c r="BU936" s="344"/>
      <c r="BV936" s="344"/>
      <c r="BW936" s="315">
        <f t="shared" si="342"/>
        <v>0</v>
      </c>
      <c r="BX936" s="322"/>
      <c r="BY936" s="316"/>
    </row>
    <row r="937" spans="1:77" x14ac:dyDescent="0.25">
      <c r="A937" s="326"/>
      <c r="B937" s="307" t="str">
        <f t="shared" si="324"/>
        <v/>
      </c>
      <c r="C937" s="327"/>
      <c r="D937" s="307" t="str">
        <f t="shared" si="325"/>
        <v/>
      </c>
      <c r="E937" s="328"/>
      <c r="F937" s="329"/>
      <c r="G937" s="330" t="s">
        <v>86</v>
      </c>
      <c r="H937" s="308">
        <f t="shared" si="326"/>
        <v>0</v>
      </c>
      <c r="I937" s="323"/>
      <c r="J937" s="323"/>
      <c r="K937" s="309">
        <f t="shared" si="327"/>
        <v>0</v>
      </c>
      <c r="L937" s="328"/>
      <c r="M937" s="328"/>
      <c r="N937" s="328"/>
      <c r="O937" s="328"/>
      <c r="P937" s="331"/>
      <c r="Q937" s="331"/>
      <c r="R937" s="332"/>
      <c r="S937" s="333"/>
      <c r="T937" s="332"/>
      <c r="U937" s="333"/>
      <c r="V937" s="332"/>
      <c r="W937" s="333"/>
      <c r="X937" s="332"/>
      <c r="Y937" s="333"/>
      <c r="Z937" s="309">
        <f t="shared" si="328"/>
        <v>0</v>
      </c>
      <c r="AA937" s="310">
        <f t="shared" si="329"/>
        <v>0</v>
      </c>
      <c r="AB937" s="334"/>
      <c r="AC937" s="311">
        <f t="shared" si="322"/>
        <v>0</v>
      </c>
      <c r="AD937" s="312">
        <f t="shared" si="330"/>
        <v>0</v>
      </c>
      <c r="AE937" s="335"/>
      <c r="AF937" s="312">
        <f t="shared" si="331"/>
        <v>0</v>
      </c>
      <c r="AG937" s="326"/>
      <c r="AH937" s="313">
        <f t="shared" si="332"/>
        <v>0</v>
      </c>
      <c r="AI937" s="336"/>
      <c r="AJ937" s="313">
        <f t="shared" si="333"/>
        <v>0</v>
      </c>
      <c r="AK937" s="326"/>
      <c r="AL937" s="313">
        <f t="shared" si="334"/>
        <v>0</v>
      </c>
      <c r="AM937" s="345"/>
      <c r="AN937" s="313">
        <f t="shared" si="323"/>
        <v>0</v>
      </c>
      <c r="AO937" s="314">
        <f t="shared" si="335"/>
        <v>0</v>
      </c>
      <c r="AP937" s="315">
        <f>IF(OR(AND(B937="GRUP_A1",IF(IFERROR(MATCH(CONCATENATE("I",Tabel!$N$4),inst_performance,0),0)&gt;0,0,1)),B937="Grup_A5",B937="Grup_B1"),0,(AD937+AF937)*0.1)</f>
        <v>0</v>
      </c>
      <c r="AQ937" s="337"/>
      <c r="AR937" s="339"/>
      <c r="AS937" s="339"/>
      <c r="AT937" s="339"/>
      <c r="AU937" s="339"/>
      <c r="AV937" s="339"/>
      <c r="AW937" s="339"/>
      <c r="AX937" s="339"/>
      <c r="AY937" s="339"/>
      <c r="AZ937" s="339"/>
      <c r="BA937" s="339"/>
      <c r="BB937" s="339"/>
      <c r="BC937" s="339"/>
      <c r="BD937" s="339"/>
      <c r="BE937" s="339"/>
      <c r="BF937" s="339"/>
      <c r="BG937" s="315">
        <f t="shared" si="336"/>
        <v>0</v>
      </c>
      <c r="BH937" s="346">
        <f t="shared" si="337"/>
        <v>0</v>
      </c>
      <c r="BI937" s="315">
        <f t="shared" si="338"/>
        <v>0</v>
      </c>
      <c r="BJ937" s="341"/>
      <c r="BK937" s="315">
        <f t="shared" si="339"/>
        <v>0</v>
      </c>
      <c r="BL937" s="315">
        <f t="shared" si="340"/>
        <v>0</v>
      </c>
      <c r="BM937" s="340"/>
      <c r="BN937" s="342"/>
      <c r="BO937" s="343"/>
      <c r="BP937" s="340"/>
      <c r="BQ937" s="344"/>
      <c r="BR937" s="315">
        <f t="shared" si="341"/>
        <v>0</v>
      </c>
      <c r="BS937" s="344"/>
      <c r="BT937" s="344"/>
      <c r="BU937" s="344"/>
      <c r="BV937" s="344"/>
      <c r="BW937" s="315">
        <f t="shared" si="342"/>
        <v>0</v>
      </c>
      <c r="BX937" s="322"/>
      <c r="BY937" s="316"/>
    </row>
    <row r="938" spans="1:77" x14ac:dyDescent="0.25">
      <c r="A938" s="326"/>
      <c r="B938" s="307" t="str">
        <f t="shared" si="324"/>
        <v/>
      </c>
      <c r="C938" s="327"/>
      <c r="D938" s="307" t="str">
        <f t="shared" si="325"/>
        <v/>
      </c>
      <c r="E938" s="328"/>
      <c r="F938" s="329"/>
      <c r="G938" s="330" t="s">
        <v>86</v>
      </c>
      <c r="H938" s="308">
        <f t="shared" si="326"/>
        <v>0</v>
      </c>
      <c r="I938" s="323"/>
      <c r="J938" s="323"/>
      <c r="K938" s="309">
        <f t="shared" si="327"/>
        <v>0</v>
      </c>
      <c r="L938" s="328"/>
      <c r="M938" s="328"/>
      <c r="N938" s="328"/>
      <c r="O938" s="328"/>
      <c r="P938" s="331"/>
      <c r="Q938" s="331"/>
      <c r="R938" s="332"/>
      <c r="S938" s="333"/>
      <c r="T938" s="332"/>
      <c r="U938" s="333"/>
      <c r="V938" s="332"/>
      <c r="W938" s="333"/>
      <c r="X938" s="332"/>
      <c r="Y938" s="333"/>
      <c r="Z938" s="309">
        <f t="shared" si="328"/>
        <v>0</v>
      </c>
      <c r="AA938" s="310">
        <f t="shared" si="329"/>
        <v>0</v>
      </c>
      <c r="AB938" s="334"/>
      <c r="AC938" s="311">
        <f t="shared" si="322"/>
        <v>0</v>
      </c>
      <c r="AD938" s="312">
        <f t="shared" si="330"/>
        <v>0</v>
      </c>
      <c r="AE938" s="335"/>
      <c r="AF938" s="312">
        <f t="shared" si="331"/>
        <v>0</v>
      </c>
      <c r="AG938" s="326"/>
      <c r="AH938" s="313">
        <f t="shared" si="332"/>
        <v>0</v>
      </c>
      <c r="AI938" s="336"/>
      <c r="AJ938" s="313">
        <f t="shared" si="333"/>
        <v>0</v>
      </c>
      <c r="AK938" s="326"/>
      <c r="AL938" s="313">
        <f t="shared" si="334"/>
        <v>0</v>
      </c>
      <c r="AM938" s="345"/>
      <c r="AN938" s="313">
        <f t="shared" si="323"/>
        <v>0</v>
      </c>
      <c r="AO938" s="314">
        <f t="shared" si="335"/>
        <v>0</v>
      </c>
      <c r="AP938" s="315">
        <f>IF(OR(AND(B938="GRUP_A1",IF(IFERROR(MATCH(CONCATENATE("I",Tabel!$N$4),inst_performance,0),0)&gt;0,0,1)),B938="Grup_A5",B938="Grup_B1"),0,(AD938+AF938)*0.1)</f>
        <v>0</v>
      </c>
      <c r="AQ938" s="337"/>
      <c r="AR938" s="339"/>
      <c r="AS938" s="339"/>
      <c r="AT938" s="339"/>
      <c r="AU938" s="339"/>
      <c r="AV938" s="339"/>
      <c r="AW938" s="339"/>
      <c r="AX938" s="339"/>
      <c r="AY938" s="339"/>
      <c r="AZ938" s="339"/>
      <c r="BA938" s="339"/>
      <c r="BB938" s="339"/>
      <c r="BC938" s="339"/>
      <c r="BD938" s="339"/>
      <c r="BE938" s="339"/>
      <c r="BF938" s="339"/>
      <c r="BG938" s="315">
        <f t="shared" si="336"/>
        <v>0</v>
      </c>
      <c r="BH938" s="346">
        <f t="shared" si="337"/>
        <v>0</v>
      </c>
      <c r="BI938" s="315">
        <f t="shared" si="338"/>
        <v>0</v>
      </c>
      <c r="BJ938" s="341"/>
      <c r="BK938" s="315">
        <f t="shared" si="339"/>
        <v>0</v>
      </c>
      <c r="BL938" s="315">
        <f t="shared" si="340"/>
        <v>0</v>
      </c>
      <c r="BM938" s="340"/>
      <c r="BN938" s="342"/>
      <c r="BO938" s="343"/>
      <c r="BP938" s="340"/>
      <c r="BQ938" s="344"/>
      <c r="BR938" s="315">
        <f t="shared" si="341"/>
        <v>0</v>
      </c>
      <c r="BS938" s="344"/>
      <c r="BT938" s="344"/>
      <c r="BU938" s="344"/>
      <c r="BV938" s="344"/>
      <c r="BW938" s="315">
        <f t="shared" si="342"/>
        <v>0</v>
      </c>
      <c r="BX938" s="322"/>
      <c r="BY938" s="316"/>
    </row>
    <row r="939" spans="1:77" x14ac:dyDescent="0.25">
      <c r="A939" s="326"/>
      <c r="B939" s="307" t="str">
        <f t="shared" si="324"/>
        <v/>
      </c>
      <c r="C939" s="327"/>
      <c r="D939" s="307" t="str">
        <f t="shared" si="325"/>
        <v/>
      </c>
      <c r="E939" s="328"/>
      <c r="F939" s="329"/>
      <c r="G939" s="330" t="s">
        <v>86</v>
      </c>
      <c r="H939" s="308">
        <f t="shared" si="326"/>
        <v>0</v>
      </c>
      <c r="I939" s="323"/>
      <c r="J939" s="323"/>
      <c r="K939" s="309">
        <f t="shared" si="327"/>
        <v>0</v>
      </c>
      <c r="L939" s="328"/>
      <c r="M939" s="328"/>
      <c r="N939" s="328"/>
      <c r="O939" s="328"/>
      <c r="P939" s="331"/>
      <c r="Q939" s="331"/>
      <c r="R939" s="332"/>
      <c r="S939" s="333"/>
      <c r="T939" s="332"/>
      <c r="U939" s="333"/>
      <c r="V939" s="332"/>
      <c r="W939" s="333"/>
      <c r="X939" s="332"/>
      <c r="Y939" s="333"/>
      <c r="Z939" s="309">
        <f t="shared" si="328"/>
        <v>0</v>
      </c>
      <c r="AA939" s="310">
        <f t="shared" si="329"/>
        <v>0</v>
      </c>
      <c r="AB939" s="334"/>
      <c r="AC939" s="311">
        <f t="shared" si="322"/>
        <v>0</v>
      </c>
      <c r="AD939" s="312">
        <f t="shared" si="330"/>
        <v>0</v>
      </c>
      <c r="AE939" s="335"/>
      <c r="AF939" s="312">
        <f t="shared" si="331"/>
        <v>0</v>
      </c>
      <c r="AG939" s="326"/>
      <c r="AH939" s="313">
        <f t="shared" si="332"/>
        <v>0</v>
      </c>
      <c r="AI939" s="336"/>
      <c r="AJ939" s="313">
        <f t="shared" si="333"/>
        <v>0</v>
      </c>
      <c r="AK939" s="326"/>
      <c r="AL939" s="313">
        <f t="shared" si="334"/>
        <v>0</v>
      </c>
      <c r="AM939" s="345"/>
      <c r="AN939" s="313">
        <f t="shared" si="323"/>
        <v>0</v>
      </c>
      <c r="AO939" s="314">
        <f t="shared" si="335"/>
        <v>0</v>
      </c>
      <c r="AP939" s="315">
        <f>IF(OR(AND(B939="GRUP_A1",IF(IFERROR(MATCH(CONCATENATE("I",Tabel!$N$4),inst_performance,0),0)&gt;0,0,1)),B939="Grup_A5",B939="Grup_B1"),0,(AD939+AF939)*0.1)</f>
        <v>0</v>
      </c>
      <c r="AQ939" s="337"/>
      <c r="AR939" s="339"/>
      <c r="AS939" s="339"/>
      <c r="AT939" s="339"/>
      <c r="AU939" s="339"/>
      <c r="AV939" s="339"/>
      <c r="AW939" s="339"/>
      <c r="AX939" s="339"/>
      <c r="AY939" s="339"/>
      <c r="AZ939" s="339"/>
      <c r="BA939" s="339"/>
      <c r="BB939" s="339"/>
      <c r="BC939" s="339"/>
      <c r="BD939" s="339"/>
      <c r="BE939" s="339"/>
      <c r="BF939" s="339"/>
      <c r="BG939" s="315">
        <f t="shared" si="336"/>
        <v>0</v>
      </c>
      <c r="BH939" s="346">
        <f t="shared" si="337"/>
        <v>0</v>
      </c>
      <c r="BI939" s="315">
        <f t="shared" si="338"/>
        <v>0</v>
      </c>
      <c r="BJ939" s="341"/>
      <c r="BK939" s="315">
        <f t="shared" si="339"/>
        <v>0</v>
      </c>
      <c r="BL939" s="315">
        <f t="shared" si="340"/>
        <v>0</v>
      </c>
      <c r="BM939" s="340"/>
      <c r="BN939" s="342"/>
      <c r="BO939" s="343"/>
      <c r="BP939" s="340"/>
      <c r="BQ939" s="344"/>
      <c r="BR939" s="315">
        <f t="shared" si="341"/>
        <v>0</v>
      </c>
      <c r="BS939" s="344"/>
      <c r="BT939" s="344"/>
      <c r="BU939" s="344"/>
      <c r="BV939" s="344"/>
      <c r="BW939" s="315">
        <f t="shared" si="342"/>
        <v>0</v>
      </c>
      <c r="BX939" s="322"/>
      <c r="BY939" s="316"/>
    </row>
    <row r="940" spans="1:77" x14ac:dyDescent="0.25">
      <c r="A940" s="326"/>
      <c r="B940" s="307" t="str">
        <f t="shared" si="324"/>
        <v/>
      </c>
      <c r="C940" s="327"/>
      <c r="D940" s="307" t="str">
        <f t="shared" si="325"/>
        <v/>
      </c>
      <c r="E940" s="328"/>
      <c r="F940" s="329"/>
      <c r="G940" s="330" t="s">
        <v>86</v>
      </c>
      <c r="H940" s="308">
        <f t="shared" si="326"/>
        <v>0</v>
      </c>
      <c r="I940" s="323"/>
      <c r="J940" s="323"/>
      <c r="K940" s="309">
        <f t="shared" si="327"/>
        <v>0</v>
      </c>
      <c r="L940" s="328"/>
      <c r="M940" s="328"/>
      <c r="N940" s="328"/>
      <c r="O940" s="328"/>
      <c r="P940" s="331"/>
      <c r="Q940" s="331"/>
      <c r="R940" s="332"/>
      <c r="S940" s="333"/>
      <c r="T940" s="332"/>
      <c r="U940" s="333"/>
      <c r="V940" s="332"/>
      <c r="W940" s="333"/>
      <c r="X940" s="332"/>
      <c r="Y940" s="333"/>
      <c r="Z940" s="309">
        <f t="shared" si="328"/>
        <v>0</v>
      </c>
      <c r="AA940" s="310">
        <f t="shared" si="329"/>
        <v>0</v>
      </c>
      <c r="AB940" s="334"/>
      <c r="AC940" s="311">
        <f t="shared" si="322"/>
        <v>0</v>
      </c>
      <c r="AD940" s="312">
        <f t="shared" si="330"/>
        <v>0</v>
      </c>
      <c r="AE940" s="335"/>
      <c r="AF940" s="312">
        <f t="shared" si="331"/>
        <v>0</v>
      </c>
      <c r="AG940" s="326"/>
      <c r="AH940" s="313">
        <f t="shared" si="332"/>
        <v>0</v>
      </c>
      <c r="AI940" s="336"/>
      <c r="AJ940" s="313">
        <f t="shared" si="333"/>
        <v>0</v>
      </c>
      <c r="AK940" s="326"/>
      <c r="AL940" s="313">
        <f t="shared" si="334"/>
        <v>0</v>
      </c>
      <c r="AM940" s="345"/>
      <c r="AN940" s="313">
        <f t="shared" si="323"/>
        <v>0</v>
      </c>
      <c r="AO940" s="314">
        <f t="shared" si="335"/>
        <v>0</v>
      </c>
      <c r="AP940" s="315">
        <f>IF(OR(AND(B940="GRUP_A1",IF(IFERROR(MATCH(CONCATENATE("I",Tabel!$N$4),inst_performance,0),0)&gt;0,0,1)),B940="Grup_A5",B940="Grup_B1"),0,(AD940+AF940)*0.1)</f>
        <v>0</v>
      </c>
      <c r="AQ940" s="337"/>
      <c r="AR940" s="339"/>
      <c r="AS940" s="339"/>
      <c r="AT940" s="339"/>
      <c r="AU940" s="339"/>
      <c r="AV940" s="339"/>
      <c r="AW940" s="339"/>
      <c r="AX940" s="339"/>
      <c r="AY940" s="339"/>
      <c r="AZ940" s="339"/>
      <c r="BA940" s="339"/>
      <c r="BB940" s="339"/>
      <c r="BC940" s="339"/>
      <c r="BD940" s="339"/>
      <c r="BE940" s="339"/>
      <c r="BF940" s="339"/>
      <c r="BG940" s="315">
        <f t="shared" si="336"/>
        <v>0</v>
      </c>
      <c r="BH940" s="346">
        <f t="shared" si="337"/>
        <v>0</v>
      </c>
      <c r="BI940" s="315">
        <f t="shared" si="338"/>
        <v>0</v>
      </c>
      <c r="BJ940" s="341"/>
      <c r="BK940" s="315">
        <f t="shared" si="339"/>
        <v>0</v>
      </c>
      <c r="BL940" s="315">
        <f t="shared" si="340"/>
        <v>0</v>
      </c>
      <c r="BM940" s="340"/>
      <c r="BN940" s="342"/>
      <c r="BO940" s="343"/>
      <c r="BP940" s="340"/>
      <c r="BQ940" s="344"/>
      <c r="BR940" s="315">
        <f t="shared" si="341"/>
        <v>0</v>
      </c>
      <c r="BS940" s="344"/>
      <c r="BT940" s="344"/>
      <c r="BU940" s="344"/>
      <c r="BV940" s="344"/>
      <c r="BW940" s="315">
        <f t="shared" si="342"/>
        <v>0</v>
      </c>
      <c r="BX940" s="322"/>
      <c r="BY940" s="316"/>
    </row>
    <row r="941" spans="1:77" x14ac:dyDescent="0.25">
      <c r="A941" s="326"/>
      <c r="B941" s="307" t="str">
        <f t="shared" si="324"/>
        <v/>
      </c>
      <c r="C941" s="327"/>
      <c r="D941" s="307" t="str">
        <f t="shared" si="325"/>
        <v/>
      </c>
      <c r="E941" s="328"/>
      <c r="F941" s="329"/>
      <c r="G941" s="330" t="s">
        <v>86</v>
      </c>
      <c r="H941" s="308">
        <f t="shared" si="326"/>
        <v>0</v>
      </c>
      <c r="I941" s="323"/>
      <c r="J941" s="323"/>
      <c r="K941" s="309">
        <f t="shared" si="327"/>
        <v>0</v>
      </c>
      <c r="L941" s="328"/>
      <c r="M941" s="328"/>
      <c r="N941" s="328"/>
      <c r="O941" s="328"/>
      <c r="P941" s="331"/>
      <c r="Q941" s="331"/>
      <c r="R941" s="332"/>
      <c r="S941" s="333"/>
      <c r="T941" s="332"/>
      <c r="U941" s="333"/>
      <c r="V941" s="332"/>
      <c r="W941" s="333"/>
      <c r="X941" s="332"/>
      <c r="Y941" s="333"/>
      <c r="Z941" s="309">
        <f t="shared" si="328"/>
        <v>0</v>
      </c>
      <c r="AA941" s="310">
        <f t="shared" si="329"/>
        <v>0</v>
      </c>
      <c r="AB941" s="334"/>
      <c r="AC941" s="311">
        <f t="shared" si="322"/>
        <v>0</v>
      </c>
      <c r="AD941" s="312">
        <f t="shared" si="330"/>
        <v>0</v>
      </c>
      <c r="AE941" s="335"/>
      <c r="AF941" s="312">
        <f t="shared" si="331"/>
        <v>0</v>
      </c>
      <c r="AG941" s="326"/>
      <c r="AH941" s="313">
        <f t="shared" si="332"/>
        <v>0</v>
      </c>
      <c r="AI941" s="336"/>
      <c r="AJ941" s="313">
        <f t="shared" si="333"/>
        <v>0</v>
      </c>
      <c r="AK941" s="326"/>
      <c r="AL941" s="313">
        <f t="shared" si="334"/>
        <v>0</v>
      </c>
      <c r="AM941" s="345"/>
      <c r="AN941" s="313">
        <f t="shared" si="323"/>
        <v>0</v>
      </c>
      <c r="AO941" s="314">
        <f t="shared" si="335"/>
        <v>0</v>
      </c>
      <c r="AP941" s="315">
        <f>IF(OR(AND(B941="GRUP_A1",IF(IFERROR(MATCH(CONCATENATE("I",Tabel!$N$4),inst_performance,0),0)&gt;0,0,1)),B941="Grup_A5",B941="Grup_B1"),0,(AD941+AF941)*0.1)</f>
        <v>0</v>
      </c>
      <c r="AQ941" s="337"/>
      <c r="AR941" s="339"/>
      <c r="AS941" s="339"/>
      <c r="AT941" s="339"/>
      <c r="AU941" s="339"/>
      <c r="AV941" s="339"/>
      <c r="AW941" s="339"/>
      <c r="AX941" s="339"/>
      <c r="AY941" s="339"/>
      <c r="AZ941" s="339"/>
      <c r="BA941" s="339"/>
      <c r="BB941" s="339"/>
      <c r="BC941" s="339"/>
      <c r="BD941" s="339"/>
      <c r="BE941" s="339"/>
      <c r="BF941" s="339"/>
      <c r="BG941" s="315">
        <f t="shared" si="336"/>
        <v>0</v>
      </c>
      <c r="BH941" s="346">
        <f t="shared" si="337"/>
        <v>0</v>
      </c>
      <c r="BI941" s="315">
        <f t="shared" si="338"/>
        <v>0</v>
      </c>
      <c r="BJ941" s="341"/>
      <c r="BK941" s="315">
        <f t="shared" si="339"/>
        <v>0</v>
      </c>
      <c r="BL941" s="315">
        <f t="shared" si="340"/>
        <v>0</v>
      </c>
      <c r="BM941" s="340"/>
      <c r="BN941" s="342"/>
      <c r="BO941" s="343"/>
      <c r="BP941" s="340"/>
      <c r="BQ941" s="344"/>
      <c r="BR941" s="315">
        <f t="shared" si="341"/>
        <v>0</v>
      </c>
      <c r="BS941" s="344"/>
      <c r="BT941" s="344"/>
      <c r="BU941" s="344"/>
      <c r="BV941" s="344"/>
      <c r="BW941" s="315">
        <f t="shared" si="342"/>
        <v>0</v>
      </c>
      <c r="BX941" s="322"/>
      <c r="BY941" s="316"/>
    </row>
    <row r="942" spans="1:77" x14ac:dyDescent="0.25">
      <c r="A942" s="326"/>
      <c r="B942" s="307" t="str">
        <f t="shared" si="324"/>
        <v/>
      </c>
      <c r="C942" s="327"/>
      <c r="D942" s="307" t="str">
        <f t="shared" si="325"/>
        <v/>
      </c>
      <c r="E942" s="328"/>
      <c r="F942" s="329"/>
      <c r="G942" s="330" t="s">
        <v>86</v>
      </c>
      <c r="H942" s="308">
        <f t="shared" si="326"/>
        <v>0</v>
      </c>
      <c r="I942" s="323"/>
      <c r="J942" s="323"/>
      <c r="K942" s="309">
        <f t="shared" si="327"/>
        <v>0</v>
      </c>
      <c r="L942" s="328"/>
      <c r="M942" s="328"/>
      <c r="N942" s="328"/>
      <c r="O942" s="328"/>
      <c r="P942" s="331"/>
      <c r="Q942" s="331"/>
      <c r="R942" s="332"/>
      <c r="S942" s="333"/>
      <c r="T942" s="332"/>
      <c r="U942" s="333"/>
      <c r="V942" s="332"/>
      <c r="W942" s="333"/>
      <c r="X942" s="332"/>
      <c r="Y942" s="333"/>
      <c r="Z942" s="309">
        <f t="shared" si="328"/>
        <v>0</v>
      </c>
      <c r="AA942" s="310">
        <f t="shared" si="329"/>
        <v>0</v>
      </c>
      <c r="AB942" s="334"/>
      <c r="AC942" s="311">
        <f t="shared" si="322"/>
        <v>0</v>
      </c>
      <c r="AD942" s="312">
        <f t="shared" si="330"/>
        <v>0</v>
      </c>
      <c r="AE942" s="335"/>
      <c r="AF942" s="312">
        <f t="shared" si="331"/>
        <v>0</v>
      </c>
      <c r="AG942" s="326"/>
      <c r="AH942" s="313">
        <f t="shared" si="332"/>
        <v>0</v>
      </c>
      <c r="AI942" s="336"/>
      <c r="AJ942" s="313">
        <f t="shared" si="333"/>
        <v>0</v>
      </c>
      <c r="AK942" s="326"/>
      <c r="AL942" s="313">
        <f t="shared" si="334"/>
        <v>0</v>
      </c>
      <c r="AM942" s="345"/>
      <c r="AN942" s="313">
        <f t="shared" si="323"/>
        <v>0</v>
      </c>
      <c r="AO942" s="314">
        <f t="shared" si="335"/>
        <v>0</v>
      </c>
      <c r="AP942" s="315">
        <f>IF(OR(AND(B942="GRUP_A1",IF(IFERROR(MATCH(CONCATENATE("I",Tabel!$N$4),inst_performance,0),0)&gt;0,0,1)),B942="Grup_A5",B942="Grup_B1"),0,(AD942+AF942)*0.1)</f>
        <v>0</v>
      </c>
      <c r="AQ942" s="337"/>
      <c r="AR942" s="339"/>
      <c r="AS942" s="339"/>
      <c r="AT942" s="339"/>
      <c r="AU942" s="339"/>
      <c r="AV942" s="339"/>
      <c r="AW942" s="339"/>
      <c r="AX942" s="339"/>
      <c r="AY942" s="339"/>
      <c r="AZ942" s="339"/>
      <c r="BA942" s="339"/>
      <c r="BB942" s="339"/>
      <c r="BC942" s="339"/>
      <c r="BD942" s="339"/>
      <c r="BE942" s="339"/>
      <c r="BF942" s="339"/>
      <c r="BG942" s="315">
        <f t="shared" si="336"/>
        <v>0</v>
      </c>
      <c r="BH942" s="346">
        <f t="shared" si="337"/>
        <v>0</v>
      </c>
      <c r="BI942" s="315">
        <f t="shared" si="338"/>
        <v>0</v>
      </c>
      <c r="BJ942" s="341"/>
      <c r="BK942" s="315">
        <f t="shared" si="339"/>
        <v>0</v>
      </c>
      <c r="BL942" s="315">
        <f t="shared" si="340"/>
        <v>0</v>
      </c>
      <c r="BM942" s="340"/>
      <c r="BN942" s="342"/>
      <c r="BO942" s="343"/>
      <c r="BP942" s="340"/>
      <c r="BQ942" s="344"/>
      <c r="BR942" s="315">
        <f t="shared" si="341"/>
        <v>0</v>
      </c>
      <c r="BS942" s="344"/>
      <c r="BT942" s="344"/>
      <c r="BU942" s="344"/>
      <c r="BV942" s="344"/>
      <c r="BW942" s="315">
        <f t="shared" si="342"/>
        <v>0</v>
      </c>
      <c r="BX942" s="322"/>
      <c r="BY942" s="316"/>
    </row>
    <row r="943" spans="1:77" x14ac:dyDescent="0.25">
      <c r="A943" s="326"/>
      <c r="B943" s="307" t="str">
        <f t="shared" si="324"/>
        <v/>
      </c>
      <c r="C943" s="327"/>
      <c r="D943" s="307" t="str">
        <f t="shared" si="325"/>
        <v/>
      </c>
      <c r="E943" s="328"/>
      <c r="F943" s="329"/>
      <c r="G943" s="330" t="s">
        <v>86</v>
      </c>
      <c r="H943" s="308">
        <f t="shared" si="326"/>
        <v>0</v>
      </c>
      <c r="I943" s="323"/>
      <c r="J943" s="323"/>
      <c r="K943" s="309">
        <f t="shared" si="327"/>
        <v>0</v>
      </c>
      <c r="L943" s="328"/>
      <c r="M943" s="328"/>
      <c r="N943" s="328"/>
      <c r="O943" s="328"/>
      <c r="P943" s="331"/>
      <c r="Q943" s="331"/>
      <c r="R943" s="332"/>
      <c r="S943" s="333"/>
      <c r="T943" s="332"/>
      <c r="U943" s="333"/>
      <c r="V943" s="332"/>
      <c r="W943" s="333"/>
      <c r="X943" s="332"/>
      <c r="Y943" s="333"/>
      <c r="Z943" s="309">
        <f t="shared" si="328"/>
        <v>0</v>
      </c>
      <c r="AA943" s="310">
        <f t="shared" si="329"/>
        <v>0</v>
      </c>
      <c r="AB943" s="334"/>
      <c r="AC943" s="311">
        <f t="shared" si="322"/>
        <v>0</v>
      </c>
      <c r="AD943" s="312">
        <f t="shared" si="330"/>
        <v>0</v>
      </c>
      <c r="AE943" s="335"/>
      <c r="AF943" s="312">
        <f t="shared" si="331"/>
        <v>0</v>
      </c>
      <c r="AG943" s="326"/>
      <c r="AH943" s="313">
        <f t="shared" si="332"/>
        <v>0</v>
      </c>
      <c r="AI943" s="336"/>
      <c r="AJ943" s="313">
        <f t="shared" si="333"/>
        <v>0</v>
      </c>
      <c r="AK943" s="326"/>
      <c r="AL943" s="313">
        <f t="shared" si="334"/>
        <v>0</v>
      </c>
      <c r="AM943" s="345"/>
      <c r="AN943" s="313">
        <f t="shared" si="323"/>
        <v>0</v>
      </c>
      <c r="AO943" s="314">
        <f t="shared" si="335"/>
        <v>0</v>
      </c>
      <c r="AP943" s="315">
        <f>IF(OR(AND(B943="GRUP_A1",IF(IFERROR(MATCH(CONCATENATE("I",Tabel!$N$4),inst_performance,0),0)&gt;0,0,1)),B943="Grup_A5",B943="Grup_B1"),0,(AD943+AF943)*0.1)</f>
        <v>0</v>
      </c>
      <c r="AQ943" s="337"/>
      <c r="AR943" s="339"/>
      <c r="AS943" s="339"/>
      <c r="AT943" s="339"/>
      <c r="AU943" s="339"/>
      <c r="AV943" s="339"/>
      <c r="AW943" s="339"/>
      <c r="AX943" s="339"/>
      <c r="AY943" s="339"/>
      <c r="AZ943" s="339"/>
      <c r="BA943" s="339"/>
      <c r="BB943" s="339"/>
      <c r="BC943" s="339"/>
      <c r="BD943" s="339"/>
      <c r="BE943" s="339"/>
      <c r="BF943" s="339"/>
      <c r="BG943" s="315">
        <f t="shared" si="336"/>
        <v>0</v>
      </c>
      <c r="BH943" s="346">
        <f t="shared" si="337"/>
        <v>0</v>
      </c>
      <c r="BI943" s="315">
        <f t="shared" si="338"/>
        <v>0</v>
      </c>
      <c r="BJ943" s="341"/>
      <c r="BK943" s="315">
        <f t="shared" si="339"/>
        <v>0</v>
      </c>
      <c r="BL943" s="315">
        <f t="shared" si="340"/>
        <v>0</v>
      </c>
      <c r="BM943" s="340"/>
      <c r="BN943" s="342"/>
      <c r="BO943" s="343"/>
      <c r="BP943" s="340"/>
      <c r="BQ943" s="344"/>
      <c r="BR943" s="315">
        <f t="shared" si="341"/>
        <v>0</v>
      </c>
      <c r="BS943" s="344"/>
      <c r="BT943" s="344"/>
      <c r="BU943" s="344"/>
      <c r="BV943" s="344"/>
      <c r="BW943" s="315">
        <f t="shared" si="342"/>
        <v>0</v>
      </c>
      <c r="BX943" s="322"/>
      <c r="BY943" s="316"/>
    </row>
    <row r="944" spans="1:77" x14ac:dyDescent="0.25">
      <c r="A944" s="326"/>
      <c r="B944" s="307" t="str">
        <f t="shared" si="324"/>
        <v/>
      </c>
      <c r="C944" s="327"/>
      <c r="D944" s="307" t="str">
        <f t="shared" si="325"/>
        <v/>
      </c>
      <c r="E944" s="328"/>
      <c r="F944" s="329"/>
      <c r="G944" s="330" t="s">
        <v>86</v>
      </c>
      <c r="H944" s="308">
        <f t="shared" si="326"/>
        <v>0</v>
      </c>
      <c r="I944" s="323"/>
      <c r="J944" s="323"/>
      <c r="K944" s="309">
        <f t="shared" si="327"/>
        <v>0</v>
      </c>
      <c r="L944" s="328"/>
      <c r="M944" s="328"/>
      <c r="N944" s="328"/>
      <c r="O944" s="328"/>
      <c r="P944" s="331"/>
      <c r="Q944" s="331"/>
      <c r="R944" s="332"/>
      <c r="S944" s="333"/>
      <c r="T944" s="332"/>
      <c r="U944" s="333"/>
      <c r="V944" s="332"/>
      <c r="W944" s="333"/>
      <c r="X944" s="332"/>
      <c r="Y944" s="333"/>
      <c r="Z944" s="309">
        <f t="shared" si="328"/>
        <v>0</v>
      </c>
      <c r="AA944" s="310">
        <f t="shared" si="329"/>
        <v>0</v>
      </c>
      <c r="AB944" s="334"/>
      <c r="AC944" s="311">
        <f t="shared" si="322"/>
        <v>0</v>
      </c>
      <c r="AD944" s="312">
        <f t="shared" si="330"/>
        <v>0</v>
      </c>
      <c r="AE944" s="335"/>
      <c r="AF944" s="312">
        <f t="shared" si="331"/>
        <v>0</v>
      </c>
      <c r="AG944" s="326"/>
      <c r="AH944" s="313">
        <f t="shared" si="332"/>
        <v>0</v>
      </c>
      <c r="AI944" s="336"/>
      <c r="AJ944" s="313">
        <f t="shared" si="333"/>
        <v>0</v>
      </c>
      <c r="AK944" s="326"/>
      <c r="AL944" s="313">
        <f t="shared" si="334"/>
        <v>0</v>
      </c>
      <c r="AM944" s="345"/>
      <c r="AN944" s="313">
        <f t="shared" si="323"/>
        <v>0</v>
      </c>
      <c r="AO944" s="314">
        <f t="shared" si="335"/>
        <v>0</v>
      </c>
      <c r="AP944" s="315">
        <f>IF(OR(AND(B944="GRUP_A1",IF(IFERROR(MATCH(CONCATENATE("I",Tabel!$N$4),inst_performance,0),0)&gt;0,0,1)),B944="Grup_A5",B944="Grup_B1"),0,(AD944+AF944)*0.1)</f>
        <v>0</v>
      </c>
      <c r="AQ944" s="337"/>
      <c r="AR944" s="339"/>
      <c r="AS944" s="339"/>
      <c r="AT944" s="339"/>
      <c r="AU944" s="339"/>
      <c r="AV944" s="339"/>
      <c r="AW944" s="339"/>
      <c r="AX944" s="339"/>
      <c r="AY944" s="339"/>
      <c r="AZ944" s="339"/>
      <c r="BA944" s="339"/>
      <c r="BB944" s="339"/>
      <c r="BC944" s="339"/>
      <c r="BD944" s="339"/>
      <c r="BE944" s="339"/>
      <c r="BF944" s="339"/>
      <c r="BG944" s="315">
        <f t="shared" si="336"/>
        <v>0</v>
      </c>
      <c r="BH944" s="346">
        <f t="shared" si="337"/>
        <v>0</v>
      </c>
      <c r="BI944" s="315">
        <f t="shared" si="338"/>
        <v>0</v>
      </c>
      <c r="BJ944" s="341"/>
      <c r="BK944" s="315">
        <f t="shared" si="339"/>
        <v>0</v>
      </c>
      <c r="BL944" s="315">
        <f t="shared" si="340"/>
        <v>0</v>
      </c>
      <c r="BM944" s="340"/>
      <c r="BN944" s="342"/>
      <c r="BO944" s="343"/>
      <c r="BP944" s="340"/>
      <c r="BQ944" s="344"/>
      <c r="BR944" s="315">
        <f t="shared" si="341"/>
        <v>0</v>
      </c>
      <c r="BS944" s="344"/>
      <c r="BT944" s="344"/>
      <c r="BU944" s="344"/>
      <c r="BV944" s="344"/>
      <c r="BW944" s="315">
        <f t="shared" si="342"/>
        <v>0</v>
      </c>
      <c r="BX944" s="322"/>
      <c r="BY944" s="316"/>
    </row>
    <row r="945" spans="1:77" x14ac:dyDescent="0.25">
      <c r="A945" s="326"/>
      <c r="B945" s="307" t="str">
        <f t="shared" si="324"/>
        <v/>
      </c>
      <c r="C945" s="327"/>
      <c r="D945" s="307" t="str">
        <f t="shared" si="325"/>
        <v/>
      </c>
      <c r="E945" s="328"/>
      <c r="F945" s="329"/>
      <c r="G945" s="330" t="s">
        <v>86</v>
      </c>
      <c r="H945" s="308">
        <f t="shared" si="326"/>
        <v>0</v>
      </c>
      <c r="I945" s="323"/>
      <c r="J945" s="323"/>
      <c r="K945" s="309">
        <f t="shared" si="327"/>
        <v>0</v>
      </c>
      <c r="L945" s="328"/>
      <c r="M945" s="328"/>
      <c r="N945" s="328"/>
      <c r="O945" s="328"/>
      <c r="P945" s="331"/>
      <c r="Q945" s="331"/>
      <c r="R945" s="332"/>
      <c r="S945" s="333"/>
      <c r="T945" s="332"/>
      <c r="U945" s="333"/>
      <c r="V945" s="332"/>
      <c r="W945" s="333"/>
      <c r="X945" s="332"/>
      <c r="Y945" s="333"/>
      <c r="Z945" s="309">
        <f t="shared" si="328"/>
        <v>0</v>
      </c>
      <c r="AA945" s="310">
        <f t="shared" si="329"/>
        <v>0</v>
      </c>
      <c r="AB945" s="334"/>
      <c r="AC945" s="311">
        <f t="shared" si="322"/>
        <v>0</v>
      </c>
      <c r="AD945" s="312">
        <f t="shared" si="330"/>
        <v>0</v>
      </c>
      <c r="AE945" s="335"/>
      <c r="AF945" s="312">
        <f t="shared" si="331"/>
        <v>0</v>
      </c>
      <c r="AG945" s="326"/>
      <c r="AH945" s="313">
        <f t="shared" si="332"/>
        <v>0</v>
      </c>
      <c r="AI945" s="336"/>
      <c r="AJ945" s="313">
        <f t="shared" si="333"/>
        <v>0</v>
      </c>
      <c r="AK945" s="326"/>
      <c r="AL945" s="313">
        <f t="shared" si="334"/>
        <v>0</v>
      </c>
      <c r="AM945" s="345"/>
      <c r="AN945" s="313">
        <f t="shared" si="323"/>
        <v>0</v>
      </c>
      <c r="AO945" s="314">
        <f t="shared" si="335"/>
        <v>0</v>
      </c>
      <c r="AP945" s="315">
        <f>IF(OR(AND(B945="GRUP_A1",IF(IFERROR(MATCH(CONCATENATE("I",Tabel!$N$4),inst_performance,0),0)&gt;0,0,1)),B945="Grup_A5",B945="Grup_B1"),0,(AD945+AF945)*0.1)</f>
        <v>0</v>
      </c>
      <c r="AQ945" s="337"/>
      <c r="AR945" s="339"/>
      <c r="AS945" s="339"/>
      <c r="AT945" s="339"/>
      <c r="AU945" s="339"/>
      <c r="AV945" s="339"/>
      <c r="AW945" s="339"/>
      <c r="AX945" s="339"/>
      <c r="AY945" s="339"/>
      <c r="AZ945" s="339"/>
      <c r="BA945" s="339"/>
      <c r="BB945" s="339"/>
      <c r="BC945" s="339"/>
      <c r="BD945" s="339"/>
      <c r="BE945" s="339"/>
      <c r="BF945" s="339"/>
      <c r="BG945" s="315">
        <f t="shared" si="336"/>
        <v>0</v>
      </c>
      <c r="BH945" s="346">
        <f t="shared" si="337"/>
        <v>0</v>
      </c>
      <c r="BI945" s="315">
        <f t="shared" si="338"/>
        <v>0</v>
      </c>
      <c r="BJ945" s="341"/>
      <c r="BK945" s="315">
        <f t="shared" si="339"/>
        <v>0</v>
      </c>
      <c r="BL945" s="315">
        <f t="shared" si="340"/>
        <v>0</v>
      </c>
      <c r="BM945" s="340"/>
      <c r="BN945" s="342"/>
      <c r="BO945" s="343"/>
      <c r="BP945" s="340"/>
      <c r="BQ945" s="344"/>
      <c r="BR945" s="315">
        <f t="shared" si="341"/>
        <v>0</v>
      </c>
      <c r="BS945" s="344"/>
      <c r="BT945" s="344"/>
      <c r="BU945" s="344"/>
      <c r="BV945" s="344"/>
      <c r="BW945" s="315">
        <f t="shared" si="342"/>
        <v>0</v>
      </c>
      <c r="BX945" s="322"/>
      <c r="BY945" s="316"/>
    </row>
    <row r="946" spans="1:77" x14ac:dyDescent="0.25">
      <c r="A946" s="326"/>
      <c r="B946" s="307" t="str">
        <f t="shared" si="324"/>
        <v/>
      </c>
      <c r="C946" s="327"/>
      <c r="D946" s="307" t="str">
        <f t="shared" si="325"/>
        <v/>
      </c>
      <c r="E946" s="328"/>
      <c r="F946" s="329"/>
      <c r="G946" s="330" t="s">
        <v>86</v>
      </c>
      <c r="H946" s="308">
        <f t="shared" si="326"/>
        <v>0</v>
      </c>
      <c r="I946" s="323"/>
      <c r="J946" s="323"/>
      <c r="K946" s="309">
        <f t="shared" si="327"/>
        <v>0</v>
      </c>
      <c r="L946" s="328"/>
      <c r="M946" s="328"/>
      <c r="N946" s="328"/>
      <c r="O946" s="328"/>
      <c r="P946" s="331"/>
      <c r="Q946" s="331"/>
      <c r="R946" s="332"/>
      <c r="S946" s="333"/>
      <c r="T946" s="332"/>
      <c r="U946" s="333"/>
      <c r="V946" s="332"/>
      <c r="W946" s="333"/>
      <c r="X946" s="332"/>
      <c r="Y946" s="333"/>
      <c r="Z946" s="309">
        <f t="shared" si="328"/>
        <v>0</v>
      </c>
      <c r="AA946" s="310">
        <f t="shared" si="329"/>
        <v>0</v>
      </c>
      <c r="AB946" s="334"/>
      <c r="AC946" s="311">
        <f t="shared" si="322"/>
        <v>0</v>
      </c>
      <c r="AD946" s="312">
        <f t="shared" si="330"/>
        <v>0</v>
      </c>
      <c r="AE946" s="335"/>
      <c r="AF946" s="312">
        <f t="shared" si="331"/>
        <v>0</v>
      </c>
      <c r="AG946" s="326"/>
      <c r="AH946" s="313">
        <f t="shared" si="332"/>
        <v>0</v>
      </c>
      <c r="AI946" s="336"/>
      <c r="AJ946" s="313">
        <f t="shared" si="333"/>
        <v>0</v>
      </c>
      <c r="AK946" s="326"/>
      <c r="AL946" s="313">
        <f t="shared" si="334"/>
        <v>0</v>
      </c>
      <c r="AM946" s="345"/>
      <c r="AN946" s="313">
        <f t="shared" si="323"/>
        <v>0</v>
      </c>
      <c r="AO946" s="314">
        <f t="shared" si="335"/>
        <v>0</v>
      </c>
      <c r="AP946" s="315">
        <f>IF(OR(AND(B946="GRUP_A1",IF(IFERROR(MATCH(CONCATENATE("I",Tabel!$N$4),inst_performance,0),0)&gt;0,0,1)),B946="Grup_A5",B946="Grup_B1"),0,(AD946+AF946)*0.1)</f>
        <v>0</v>
      </c>
      <c r="AQ946" s="337"/>
      <c r="AR946" s="339"/>
      <c r="AS946" s="339"/>
      <c r="AT946" s="339"/>
      <c r="AU946" s="339"/>
      <c r="AV946" s="339"/>
      <c r="AW946" s="339"/>
      <c r="AX946" s="339"/>
      <c r="AY946" s="339"/>
      <c r="AZ946" s="339"/>
      <c r="BA946" s="339"/>
      <c r="BB946" s="339"/>
      <c r="BC946" s="339"/>
      <c r="BD946" s="339"/>
      <c r="BE946" s="339"/>
      <c r="BF946" s="339"/>
      <c r="BG946" s="315">
        <f t="shared" si="336"/>
        <v>0</v>
      </c>
      <c r="BH946" s="346">
        <f t="shared" si="337"/>
        <v>0</v>
      </c>
      <c r="BI946" s="315">
        <f t="shared" si="338"/>
        <v>0</v>
      </c>
      <c r="BJ946" s="341"/>
      <c r="BK946" s="315">
        <f t="shared" si="339"/>
        <v>0</v>
      </c>
      <c r="BL946" s="315">
        <f t="shared" si="340"/>
        <v>0</v>
      </c>
      <c r="BM946" s="340"/>
      <c r="BN946" s="342"/>
      <c r="BO946" s="343"/>
      <c r="BP946" s="340"/>
      <c r="BQ946" s="344"/>
      <c r="BR946" s="315">
        <f t="shared" si="341"/>
        <v>0</v>
      </c>
      <c r="BS946" s="344"/>
      <c r="BT946" s="344"/>
      <c r="BU946" s="344"/>
      <c r="BV946" s="344"/>
      <c r="BW946" s="315">
        <f t="shared" si="342"/>
        <v>0</v>
      </c>
      <c r="BX946" s="322"/>
      <c r="BY946" s="316"/>
    </row>
    <row r="947" spans="1:77" x14ac:dyDescent="0.25">
      <c r="A947" s="326"/>
      <c r="B947" s="307" t="str">
        <f t="shared" si="324"/>
        <v/>
      </c>
      <c r="C947" s="327"/>
      <c r="D947" s="307" t="str">
        <f t="shared" si="325"/>
        <v/>
      </c>
      <c r="E947" s="328"/>
      <c r="F947" s="329"/>
      <c r="G947" s="330" t="s">
        <v>86</v>
      </c>
      <c r="H947" s="308">
        <f t="shared" si="326"/>
        <v>0</v>
      </c>
      <c r="I947" s="323"/>
      <c r="J947" s="323"/>
      <c r="K947" s="309">
        <f t="shared" si="327"/>
        <v>0</v>
      </c>
      <c r="L947" s="328"/>
      <c r="M947" s="328"/>
      <c r="N947" s="328"/>
      <c r="O947" s="328"/>
      <c r="P947" s="331"/>
      <c r="Q947" s="331"/>
      <c r="R947" s="332"/>
      <c r="S947" s="333"/>
      <c r="T947" s="332"/>
      <c r="U947" s="333"/>
      <c r="V947" s="332"/>
      <c r="W947" s="333"/>
      <c r="X947" s="332"/>
      <c r="Y947" s="333"/>
      <c r="Z947" s="309">
        <f t="shared" si="328"/>
        <v>0</v>
      </c>
      <c r="AA947" s="310">
        <f t="shared" si="329"/>
        <v>0</v>
      </c>
      <c r="AB947" s="334"/>
      <c r="AC947" s="311">
        <f t="shared" si="322"/>
        <v>0</v>
      </c>
      <c r="AD947" s="312">
        <f t="shared" si="330"/>
        <v>0</v>
      </c>
      <c r="AE947" s="335"/>
      <c r="AF947" s="312">
        <f t="shared" si="331"/>
        <v>0</v>
      </c>
      <c r="AG947" s="326"/>
      <c r="AH947" s="313">
        <f t="shared" si="332"/>
        <v>0</v>
      </c>
      <c r="AI947" s="336"/>
      <c r="AJ947" s="313">
        <f t="shared" si="333"/>
        <v>0</v>
      </c>
      <c r="AK947" s="326"/>
      <c r="AL947" s="313">
        <f t="shared" si="334"/>
        <v>0</v>
      </c>
      <c r="AM947" s="345"/>
      <c r="AN947" s="313">
        <f t="shared" si="323"/>
        <v>0</v>
      </c>
      <c r="AO947" s="314">
        <f t="shared" si="335"/>
        <v>0</v>
      </c>
      <c r="AP947" s="315">
        <f>IF(OR(AND(B947="GRUP_A1",IF(IFERROR(MATCH(CONCATENATE("I",Tabel!$N$4),inst_performance,0),0)&gt;0,0,1)),B947="Grup_A5",B947="Grup_B1"),0,(AD947+AF947)*0.1)</f>
        <v>0</v>
      </c>
      <c r="AQ947" s="337"/>
      <c r="AR947" s="339"/>
      <c r="AS947" s="339"/>
      <c r="AT947" s="339"/>
      <c r="AU947" s="339"/>
      <c r="AV947" s="339"/>
      <c r="AW947" s="339"/>
      <c r="AX947" s="339"/>
      <c r="AY947" s="339"/>
      <c r="AZ947" s="339"/>
      <c r="BA947" s="339"/>
      <c r="BB947" s="339"/>
      <c r="BC947" s="339"/>
      <c r="BD947" s="339"/>
      <c r="BE947" s="339"/>
      <c r="BF947" s="339"/>
      <c r="BG947" s="315">
        <f t="shared" si="336"/>
        <v>0</v>
      </c>
      <c r="BH947" s="346">
        <f t="shared" si="337"/>
        <v>0</v>
      </c>
      <c r="BI947" s="315">
        <f t="shared" si="338"/>
        <v>0</v>
      </c>
      <c r="BJ947" s="341"/>
      <c r="BK947" s="315">
        <f t="shared" si="339"/>
        <v>0</v>
      </c>
      <c r="BL947" s="315">
        <f t="shared" si="340"/>
        <v>0</v>
      </c>
      <c r="BM947" s="340"/>
      <c r="BN947" s="342"/>
      <c r="BO947" s="343"/>
      <c r="BP947" s="340"/>
      <c r="BQ947" s="344"/>
      <c r="BR947" s="315">
        <f t="shared" si="341"/>
        <v>0</v>
      </c>
      <c r="BS947" s="344"/>
      <c r="BT947" s="344"/>
      <c r="BU947" s="344"/>
      <c r="BV947" s="344"/>
      <c r="BW947" s="315">
        <f t="shared" si="342"/>
        <v>0</v>
      </c>
      <c r="BX947" s="322"/>
      <c r="BY947" s="316"/>
    </row>
    <row r="948" spans="1:77" x14ac:dyDescent="0.25">
      <c r="A948" s="326"/>
      <c r="B948" s="307" t="str">
        <f t="shared" si="324"/>
        <v/>
      </c>
      <c r="C948" s="327"/>
      <c r="D948" s="307" t="str">
        <f t="shared" si="325"/>
        <v/>
      </c>
      <c r="E948" s="328"/>
      <c r="F948" s="329"/>
      <c r="G948" s="330" t="s">
        <v>86</v>
      </c>
      <c r="H948" s="308">
        <f t="shared" si="326"/>
        <v>0</v>
      </c>
      <c r="I948" s="323"/>
      <c r="J948" s="323"/>
      <c r="K948" s="309">
        <f t="shared" si="327"/>
        <v>0</v>
      </c>
      <c r="L948" s="328"/>
      <c r="M948" s="328"/>
      <c r="N948" s="328"/>
      <c r="O948" s="328"/>
      <c r="P948" s="331"/>
      <c r="Q948" s="331"/>
      <c r="R948" s="332"/>
      <c r="S948" s="333"/>
      <c r="T948" s="332"/>
      <c r="U948" s="333"/>
      <c r="V948" s="332"/>
      <c r="W948" s="333"/>
      <c r="X948" s="332"/>
      <c r="Y948" s="333"/>
      <c r="Z948" s="309">
        <f t="shared" si="328"/>
        <v>0</v>
      </c>
      <c r="AA948" s="310">
        <f t="shared" si="329"/>
        <v>0</v>
      </c>
      <c r="AB948" s="334"/>
      <c r="AC948" s="311">
        <f t="shared" si="322"/>
        <v>0</v>
      </c>
      <c r="AD948" s="312">
        <f t="shared" si="330"/>
        <v>0</v>
      </c>
      <c r="AE948" s="335"/>
      <c r="AF948" s="312">
        <f t="shared" si="331"/>
        <v>0</v>
      </c>
      <c r="AG948" s="326"/>
      <c r="AH948" s="313">
        <f t="shared" si="332"/>
        <v>0</v>
      </c>
      <c r="AI948" s="336"/>
      <c r="AJ948" s="313">
        <f t="shared" si="333"/>
        <v>0</v>
      </c>
      <c r="AK948" s="326"/>
      <c r="AL948" s="313">
        <f t="shared" si="334"/>
        <v>0</v>
      </c>
      <c r="AM948" s="345"/>
      <c r="AN948" s="313">
        <f t="shared" si="323"/>
        <v>0</v>
      </c>
      <c r="AO948" s="314">
        <f t="shared" si="335"/>
        <v>0</v>
      </c>
      <c r="AP948" s="315">
        <f>IF(OR(AND(B948="GRUP_A1",IF(IFERROR(MATCH(CONCATENATE("I",Tabel!$N$4),inst_performance,0),0)&gt;0,0,1)),B948="Grup_A5",B948="Grup_B1"),0,(AD948+AF948)*0.1)</f>
        <v>0</v>
      </c>
      <c r="AQ948" s="337"/>
      <c r="AR948" s="339"/>
      <c r="AS948" s="339"/>
      <c r="AT948" s="339"/>
      <c r="AU948" s="339"/>
      <c r="AV948" s="339"/>
      <c r="AW948" s="339"/>
      <c r="AX948" s="339"/>
      <c r="AY948" s="339"/>
      <c r="AZ948" s="339"/>
      <c r="BA948" s="339"/>
      <c r="BB948" s="339"/>
      <c r="BC948" s="339"/>
      <c r="BD948" s="339"/>
      <c r="BE948" s="339"/>
      <c r="BF948" s="339"/>
      <c r="BG948" s="315">
        <f t="shared" si="336"/>
        <v>0</v>
      </c>
      <c r="BH948" s="346">
        <f t="shared" si="337"/>
        <v>0</v>
      </c>
      <c r="BI948" s="315">
        <f t="shared" si="338"/>
        <v>0</v>
      </c>
      <c r="BJ948" s="341"/>
      <c r="BK948" s="315">
        <f t="shared" si="339"/>
        <v>0</v>
      </c>
      <c r="BL948" s="315">
        <f t="shared" si="340"/>
        <v>0</v>
      </c>
      <c r="BM948" s="340"/>
      <c r="BN948" s="342"/>
      <c r="BO948" s="343"/>
      <c r="BP948" s="340"/>
      <c r="BQ948" s="344"/>
      <c r="BR948" s="315">
        <f t="shared" si="341"/>
        <v>0</v>
      </c>
      <c r="BS948" s="344"/>
      <c r="BT948" s="344"/>
      <c r="BU948" s="344"/>
      <c r="BV948" s="344"/>
      <c r="BW948" s="315">
        <f t="shared" si="342"/>
        <v>0</v>
      </c>
      <c r="BX948" s="322"/>
      <c r="BY948" s="316"/>
    </row>
    <row r="949" spans="1:77" x14ac:dyDescent="0.25">
      <c r="A949" s="326"/>
      <c r="B949" s="307" t="str">
        <f t="shared" si="324"/>
        <v/>
      </c>
      <c r="C949" s="327"/>
      <c r="D949" s="307" t="str">
        <f t="shared" si="325"/>
        <v/>
      </c>
      <c r="E949" s="328"/>
      <c r="F949" s="329"/>
      <c r="G949" s="330" t="s">
        <v>86</v>
      </c>
      <c r="H949" s="308">
        <f t="shared" si="326"/>
        <v>0</v>
      </c>
      <c r="I949" s="323"/>
      <c r="J949" s="323"/>
      <c r="K949" s="309">
        <f t="shared" si="327"/>
        <v>0</v>
      </c>
      <c r="L949" s="328"/>
      <c r="M949" s="328"/>
      <c r="N949" s="328"/>
      <c r="O949" s="328"/>
      <c r="P949" s="331"/>
      <c r="Q949" s="331"/>
      <c r="R949" s="332"/>
      <c r="S949" s="333"/>
      <c r="T949" s="332"/>
      <c r="U949" s="333"/>
      <c r="V949" s="332"/>
      <c r="W949" s="333"/>
      <c r="X949" s="332"/>
      <c r="Y949" s="333"/>
      <c r="Z949" s="309">
        <f t="shared" si="328"/>
        <v>0</v>
      </c>
      <c r="AA949" s="310">
        <f t="shared" si="329"/>
        <v>0</v>
      </c>
      <c r="AB949" s="334"/>
      <c r="AC949" s="311">
        <f t="shared" si="322"/>
        <v>0</v>
      </c>
      <c r="AD949" s="312">
        <f t="shared" si="330"/>
        <v>0</v>
      </c>
      <c r="AE949" s="335"/>
      <c r="AF949" s="312">
        <f t="shared" si="331"/>
        <v>0</v>
      </c>
      <c r="AG949" s="326"/>
      <c r="AH949" s="313">
        <f t="shared" si="332"/>
        <v>0</v>
      </c>
      <c r="AI949" s="336"/>
      <c r="AJ949" s="313">
        <f t="shared" si="333"/>
        <v>0</v>
      </c>
      <c r="AK949" s="326"/>
      <c r="AL949" s="313">
        <f t="shared" si="334"/>
        <v>0</v>
      </c>
      <c r="AM949" s="345"/>
      <c r="AN949" s="313">
        <f t="shared" si="323"/>
        <v>0</v>
      </c>
      <c r="AO949" s="314">
        <f t="shared" si="335"/>
        <v>0</v>
      </c>
      <c r="AP949" s="315">
        <f>IF(OR(AND(B949="GRUP_A1",IF(IFERROR(MATCH(CONCATENATE("I",Tabel!$N$4),inst_performance,0),0)&gt;0,0,1)),B949="Grup_A5",B949="Grup_B1"),0,(AD949+AF949)*0.1)</f>
        <v>0</v>
      </c>
      <c r="AQ949" s="337"/>
      <c r="AR949" s="339"/>
      <c r="AS949" s="339"/>
      <c r="AT949" s="339"/>
      <c r="AU949" s="339"/>
      <c r="AV949" s="339"/>
      <c r="AW949" s="339"/>
      <c r="AX949" s="339"/>
      <c r="AY949" s="339"/>
      <c r="AZ949" s="339"/>
      <c r="BA949" s="339"/>
      <c r="BB949" s="339"/>
      <c r="BC949" s="339"/>
      <c r="BD949" s="339"/>
      <c r="BE949" s="339"/>
      <c r="BF949" s="339"/>
      <c r="BG949" s="315">
        <f t="shared" si="336"/>
        <v>0</v>
      </c>
      <c r="BH949" s="346">
        <f t="shared" si="337"/>
        <v>0</v>
      </c>
      <c r="BI949" s="315">
        <f t="shared" si="338"/>
        <v>0</v>
      </c>
      <c r="BJ949" s="341"/>
      <c r="BK949" s="315">
        <f t="shared" si="339"/>
        <v>0</v>
      </c>
      <c r="BL949" s="315">
        <f t="shared" si="340"/>
        <v>0</v>
      </c>
      <c r="BM949" s="340"/>
      <c r="BN949" s="342"/>
      <c r="BO949" s="343"/>
      <c r="BP949" s="340"/>
      <c r="BQ949" s="344"/>
      <c r="BR949" s="315">
        <f t="shared" si="341"/>
        <v>0</v>
      </c>
      <c r="BS949" s="344"/>
      <c r="BT949" s="344"/>
      <c r="BU949" s="344"/>
      <c r="BV949" s="344"/>
      <c r="BW949" s="315">
        <f t="shared" si="342"/>
        <v>0</v>
      </c>
      <c r="BX949" s="322"/>
      <c r="BY949" s="316"/>
    </row>
    <row r="950" spans="1:77" x14ac:dyDescent="0.25">
      <c r="A950" s="326"/>
      <c r="B950" s="307" t="str">
        <f t="shared" si="324"/>
        <v/>
      </c>
      <c r="C950" s="327"/>
      <c r="D950" s="307" t="str">
        <f t="shared" si="325"/>
        <v/>
      </c>
      <c r="E950" s="328"/>
      <c r="F950" s="329"/>
      <c r="G950" s="330" t="s">
        <v>86</v>
      </c>
      <c r="H950" s="308">
        <f t="shared" si="326"/>
        <v>0</v>
      </c>
      <c r="I950" s="323"/>
      <c r="J950" s="323"/>
      <c r="K950" s="309">
        <f t="shared" si="327"/>
        <v>0</v>
      </c>
      <c r="L950" s="328"/>
      <c r="M950" s="328"/>
      <c r="N950" s="328"/>
      <c r="O950" s="328"/>
      <c r="P950" s="331"/>
      <c r="Q950" s="331"/>
      <c r="R950" s="332"/>
      <c r="S950" s="333"/>
      <c r="T950" s="332"/>
      <c r="U950" s="333"/>
      <c r="V950" s="332"/>
      <c r="W950" s="333"/>
      <c r="X950" s="332"/>
      <c r="Y950" s="333"/>
      <c r="Z950" s="309">
        <f t="shared" si="328"/>
        <v>0</v>
      </c>
      <c r="AA950" s="310">
        <f t="shared" si="329"/>
        <v>0</v>
      </c>
      <c r="AB950" s="334"/>
      <c r="AC950" s="311">
        <f t="shared" si="322"/>
        <v>0</v>
      </c>
      <c r="AD950" s="312">
        <f t="shared" si="330"/>
        <v>0</v>
      </c>
      <c r="AE950" s="335"/>
      <c r="AF950" s="312">
        <f t="shared" si="331"/>
        <v>0</v>
      </c>
      <c r="AG950" s="326"/>
      <c r="AH950" s="313">
        <f t="shared" si="332"/>
        <v>0</v>
      </c>
      <c r="AI950" s="336"/>
      <c r="AJ950" s="313">
        <f t="shared" si="333"/>
        <v>0</v>
      </c>
      <c r="AK950" s="326"/>
      <c r="AL950" s="313">
        <f t="shared" si="334"/>
        <v>0</v>
      </c>
      <c r="AM950" s="345"/>
      <c r="AN950" s="313">
        <f t="shared" si="323"/>
        <v>0</v>
      </c>
      <c r="AO950" s="314">
        <f t="shared" si="335"/>
        <v>0</v>
      </c>
      <c r="AP950" s="315">
        <f>IF(OR(AND(B950="GRUP_A1",IF(IFERROR(MATCH(CONCATENATE("I",Tabel!$N$4),inst_performance,0),0)&gt;0,0,1)),B950="Grup_A5",B950="Grup_B1"),0,(AD950+AF950)*0.1)</f>
        <v>0</v>
      </c>
      <c r="AQ950" s="337"/>
      <c r="AR950" s="339"/>
      <c r="AS950" s="339"/>
      <c r="AT950" s="339"/>
      <c r="AU950" s="339"/>
      <c r="AV950" s="339"/>
      <c r="AW950" s="339"/>
      <c r="AX950" s="339"/>
      <c r="AY950" s="339"/>
      <c r="AZ950" s="339"/>
      <c r="BA950" s="339"/>
      <c r="BB950" s="339"/>
      <c r="BC950" s="339"/>
      <c r="BD950" s="339"/>
      <c r="BE950" s="339"/>
      <c r="BF950" s="339"/>
      <c r="BG950" s="315">
        <f t="shared" si="336"/>
        <v>0</v>
      </c>
      <c r="BH950" s="346">
        <f t="shared" si="337"/>
        <v>0</v>
      </c>
      <c r="BI950" s="315">
        <f t="shared" si="338"/>
        <v>0</v>
      </c>
      <c r="BJ950" s="341"/>
      <c r="BK950" s="315">
        <f t="shared" si="339"/>
        <v>0</v>
      </c>
      <c r="BL950" s="315">
        <f t="shared" si="340"/>
        <v>0</v>
      </c>
      <c r="BM950" s="340"/>
      <c r="BN950" s="342"/>
      <c r="BO950" s="343"/>
      <c r="BP950" s="340"/>
      <c r="BQ950" s="344"/>
      <c r="BR950" s="315">
        <f t="shared" si="341"/>
        <v>0</v>
      </c>
      <c r="BS950" s="344"/>
      <c r="BT950" s="344"/>
      <c r="BU950" s="344"/>
      <c r="BV950" s="344"/>
      <c r="BW950" s="315">
        <f t="shared" si="342"/>
        <v>0</v>
      </c>
      <c r="BX950" s="322"/>
      <c r="BY950" s="316"/>
    </row>
    <row r="951" spans="1:77" x14ac:dyDescent="0.25">
      <c r="A951" s="326"/>
      <c r="B951" s="307" t="str">
        <f t="shared" si="324"/>
        <v/>
      </c>
      <c r="C951" s="327"/>
      <c r="D951" s="307" t="str">
        <f t="shared" si="325"/>
        <v/>
      </c>
      <c r="E951" s="328"/>
      <c r="F951" s="329"/>
      <c r="G951" s="330" t="s">
        <v>86</v>
      </c>
      <c r="H951" s="308">
        <f t="shared" si="326"/>
        <v>0</v>
      </c>
      <c r="I951" s="323"/>
      <c r="J951" s="323"/>
      <c r="K951" s="309">
        <f t="shared" si="327"/>
        <v>0</v>
      </c>
      <c r="L951" s="328"/>
      <c r="M951" s="328"/>
      <c r="N951" s="328"/>
      <c r="O951" s="328"/>
      <c r="P951" s="331"/>
      <c r="Q951" s="331"/>
      <c r="R951" s="332"/>
      <c r="S951" s="333"/>
      <c r="T951" s="332"/>
      <c r="U951" s="333"/>
      <c r="V951" s="332"/>
      <c r="W951" s="333"/>
      <c r="X951" s="332"/>
      <c r="Y951" s="333"/>
      <c r="Z951" s="309">
        <f t="shared" si="328"/>
        <v>0</v>
      </c>
      <c r="AA951" s="310">
        <f t="shared" si="329"/>
        <v>0</v>
      </c>
      <c r="AB951" s="334"/>
      <c r="AC951" s="311">
        <f t="shared" si="322"/>
        <v>0</v>
      </c>
      <c r="AD951" s="312">
        <f t="shared" si="330"/>
        <v>0</v>
      </c>
      <c r="AE951" s="335"/>
      <c r="AF951" s="312">
        <f t="shared" si="331"/>
        <v>0</v>
      </c>
      <c r="AG951" s="326"/>
      <c r="AH951" s="313">
        <f t="shared" si="332"/>
        <v>0</v>
      </c>
      <c r="AI951" s="336"/>
      <c r="AJ951" s="313">
        <f t="shared" si="333"/>
        <v>0</v>
      </c>
      <c r="AK951" s="326"/>
      <c r="AL951" s="313">
        <f t="shared" si="334"/>
        <v>0</v>
      </c>
      <c r="AM951" s="345"/>
      <c r="AN951" s="313">
        <f t="shared" si="323"/>
        <v>0</v>
      </c>
      <c r="AO951" s="314">
        <f t="shared" si="335"/>
        <v>0</v>
      </c>
      <c r="AP951" s="315">
        <f>IF(OR(AND(B951="GRUP_A1",IF(IFERROR(MATCH(CONCATENATE("I",Tabel!$N$4),inst_performance,0),0)&gt;0,0,1)),B951="Grup_A5",B951="Grup_B1"),0,(AD951+AF951)*0.1)</f>
        <v>0</v>
      </c>
      <c r="AQ951" s="337"/>
      <c r="AR951" s="339"/>
      <c r="AS951" s="339"/>
      <c r="AT951" s="339"/>
      <c r="AU951" s="339"/>
      <c r="AV951" s="339"/>
      <c r="AW951" s="339"/>
      <c r="AX951" s="339"/>
      <c r="AY951" s="339"/>
      <c r="AZ951" s="339"/>
      <c r="BA951" s="339"/>
      <c r="BB951" s="339"/>
      <c r="BC951" s="339"/>
      <c r="BD951" s="339"/>
      <c r="BE951" s="339"/>
      <c r="BF951" s="339"/>
      <c r="BG951" s="315">
        <f t="shared" si="336"/>
        <v>0</v>
      </c>
      <c r="BH951" s="346">
        <f t="shared" si="337"/>
        <v>0</v>
      </c>
      <c r="BI951" s="315">
        <f t="shared" si="338"/>
        <v>0</v>
      </c>
      <c r="BJ951" s="341"/>
      <c r="BK951" s="315">
        <f t="shared" si="339"/>
        <v>0</v>
      </c>
      <c r="BL951" s="315">
        <f t="shared" si="340"/>
        <v>0</v>
      </c>
      <c r="BM951" s="340"/>
      <c r="BN951" s="342"/>
      <c r="BO951" s="343"/>
      <c r="BP951" s="340"/>
      <c r="BQ951" s="344"/>
      <c r="BR951" s="315">
        <f t="shared" si="341"/>
        <v>0</v>
      </c>
      <c r="BS951" s="344"/>
      <c r="BT951" s="344"/>
      <c r="BU951" s="344"/>
      <c r="BV951" s="344"/>
      <c r="BW951" s="315">
        <f t="shared" si="342"/>
        <v>0</v>
      </c>
      <c r="BX951" s="322"/>
      <c r="BY951" s="316"/>
    </row>
    <row r="952" spans="1:77" x14ac:dyDescent="0.25">
      <c r="A952" s="326"/>
      <c r="B952" s="307" t="str">
        <f t="shared" si="324"/>
        <v/>
      </c>
      <c r="C952" s="327"/>
      <c r="D952" s="307" t="str">
        <f t="shared" si="325"/>
        <v/>
      </c>
      <c r="E952" s="328"/>
      <c r="F952" s="329"/>
      <c r="G952" s="330" t="s">
        <v>86</v>
      </c>
      <c r="H952" s="308">
        <f t="shared" si="326"/>
        <v>0</v>
      </c>
      <c r="I952" s="323"/>
      <c r="J952" s="323"/>
      <c r="K952" s="309">
        <f t="shared" si="327"/>
        <v>0</v>
      </c>
      <c r="L952" s="328"/>
      <c r="M952" s="328"/>
      <c r="N952" s="328"/>
      <c r="O952" s="328"/>
      <c r="P952" s="331"/>
      <c r="Q952" s="331"/>
      <c r="R952" s="332"/>
      <c r="S952" s="333"/>
      <c r="T952" s="332"/>
      <c r="U952" s="333"/>
      <c r="V952" s="332"/>
      <c r="W952" s="333"/>
      <c r="X952" s="332"/>
      <c r="Y952" s="333"/>
      <c r="Z952" s="309">
        <f t="shared" si="328"/>
        <v>0</v>
      </c>
      <c r="AA952" s="310">
        <f t="shared" si="329"/>
        <v>0</v>
      </c>
      <c r="AB952" s="334"/>
      <c r="AC952" s="311">
        <f t="shared" si="322"/>
        <v>0</v>
      </c>
      <c r="AD952" s="312">
        <f t="shared" si="330"/>
        <v>0</v>
      </c>
      <c r="AE952" s="335"/>
      <c r="AF952" s="312">
        <f t="shared" si="331"/>
        <v>0</v>
      </c>
      <c r="AG952" s="326"/>
      <c r="AH952" s="313">
        <f t="shared" si="332"/>
        <v>0</v>
      </c>
      <c r="AI952" s="336"/>
      <c r="AJ952" s="313">
        <f t="shared" si="333"/>
        <v>0</v>
      </c>
      <c r="AK952" s="326"/>
      <c r="AL952" s="313">
        <f t="shared" si="334"/>
        <v>0</v>
      </c>
      <c r="AM952" s="345"/>
      <c r="AN952" s="313">
        <f t="shared" si="323"/>
        <v>0</v>
      </c>
      <c r="AO952" s="314">
        <f t="shared" si="335"/>
        <v>0</v>
      </c>
      <c r="AP952" s="315">
        <f>IF(OR(AND(B952="GRUP_A1",IF(IFERROR(MATCH(CONCATENATE("I",Tabel!$N$4),inst_performance,0),0)&gt;0,0,1)),B952="Grup_A5",B952="Grup_B1"),0,(AD952+AF952)*0.1)</f>
        <v>0</v>
      </c>
      <c r="AQ952" s="337"/>
      <c r="AR952" s="339"/>
      <c r="AS952" s="339"/>
      <c r="AT952" s="339"/>
      <c r="AU952" s="339"/>
      <c r="AV952" s="339"/>
      <c r="AW952" s="339"/>
      <c r="AX952" s="339"/>
      <c r="AY952" s="339"/>
      <c r="AZ952" s="339"/>
      <c r="BA952" s="339"/>
      <c r="BB952" s="339"/>
      <c r="BC952" s="339"/>
      <c r="BD952" s="339"/>
      <c r="BE952" s="339"/>
      <c r="BF952" s="339"/>
      <c r="BG952" s="315">
        <f t="shared" si="336"/>
        <v>0</v>
      </c>
      <c r="BH952" s="346">
        <f t="shared" si="337"/>
        <v>0</v>
      </c>
      <c r="BI952" s="315">
        <f t="shared" si="338"/>
        <v>0</v>
      </c>
      <c r="BJ952" s="341"/>
      <c r="BK952" s="315">
        <f t="shared" si="339"/>
        <v>0</v>
      </c>
      <c r="BL952" s="315">
        <f t="shared" si="340"/>
        <v>0</v>
      </c>
      <c r="BM952" s="340"/>
      <c r="BN952" s="342"/>
      <c r="BO952" s="343"/>
      <c r="BP952" s="340"/>
      <c r="BQ952" s="344"/>
      <c r="BR952" s="315">
        <f t="shared" si="341"/>
        <v>0</v>
      </c>
      <c r="BS952" s="344"/>
      <c r="BT952" s="344"/>
      <c r="BU952" s="344"/>
      <c r="BV952" s="344"/>
      <c r="BW952" s="315">
        <f t="shared" si="342"/>
        <v>0</v>
      </c>
      <c r="BX952" s="322"/>
      <c r="BY952" s="316"/>
    </row>
    <row r="953" spans="1:77" x14ac:dyDescent="0.25">
      <c r="A953" s="326"/>
      <c r="B953" s="307" t="str">
        <f t="shared" si="324"/>
        <v/>
      </c>
      <c r="C953" s="327"/>
      <c r="D953" s="307" t="str">
        <f t="shared" si="325"/>
        <v/>
      </c>
      <c r="E953" s="328"/>
      <c r="F953" s="329"/>
      <c r="G953" s="330" t="s">
        <v>86</v>
      </c>
      <c r="H953" s="308">
        <f t="shared" si="326"/>
        <v>0</v>
      </c>
      <c r="I953" s="323"/>
      <c r="J953" s="323"/>
      <c r="K953" s="309">
        <f t="shared" si="327"/>
        <v>0</v>
      </c>
      <c r="L953" s="328"/>
      <c r="M953" s="328"/>
      <c r="N953" s="328"/>
      <c r="O953" s="328"/>
      <c r="P953" s="331"/>
      <c r="Q953" s="331"/>
      <c r="R953" s="332"/>
      <c r="S953" s="333"/>
      <c r="T953" s="332"/>
      <c r="U953" s="333"/>
      <c r="V953" s="332"/>
      <c r="W953" s="333"/>
      <c r="X953" s="332"/>
      <c r="Y953" s="333"/>
      <c r="Z953" s="309">
        <f t="shared" si="328"/>
        <v>0</v>
      </c>
      <c r="AA953" s="310">
        <f t="shared" si="329"/>
        <v>0</v>
      </c>
      <c r="AB953" s="334"/>
      <c r="AC953" s="311">
        <f t="shared" si="322"/>
        <v>0</v>
      </c>
      <c r="AD953" s="312">
        <f t="shared" si="330"/>
        <v>0</v>
      </c>
      <c r="AE953" s="335"/>
      <c r="AF953" s="312">
        <f t="shared" si="331"/>
        <v>0</v>
      </c>
      <c r="AG953" s="326"/>
      <c r="AH953" s="313">
        <f t="shared" si="332"/>
        <v>0</v>
      </c>
      <c r="AI953" s="336"/>
      <c r="AJ953" s="313">
        <f t="shared" si="333"/>
        <v>0</v>
      </c>
      <c r="AK953" s="326"/>
      <c r="AL953" s="313">
        <f t="shared" si="334"/>
        <v>0</v>
      </c>
      <c r="AM953" s="345"/>
      <c r="AN953" s="313">
        <f t="shared" si="323"/>
        <v>0</v>
      </c>
      <c r="AO953" s="314">
        <f t="shared" si="335"/>
        <v>0</v>
      </c>
      <c r="AP953" s="315">
        <f>IF(OR(AND(B953="GRUP_A1",IF(IFERROR(MATCH(CONCATENATE("I",Tabel!$N$4),inst_performance,0),0)&gt;0,0,1)),B953="Grup_A5",B953="Grup_B1"),0,(AD953+AF953)*0.1)</f>
        <v>0</v>
      </c>
      <c r="AQ953" s="337"/>
      <c r="AR953" s="339"/>
      <c r="AS953" s="339"/>
      <c r="AT953" s="339"/>
      <c r="AU953" s="339"/>
      <c r="AV953" s="339"/>
      <c r="AW953" s="339"/>
      <c r="AX953" s="339"/>
      <c r="AY953" s="339"/>
      <c r="AZ953" s="339"/>
      <c r="BA953" s="339"/>
      <c r="BB953" s="339"/>
      <c r="BC953" s="339"/>
      <c r="BD953" s="339"/>
      <c r="BE953" s="339"/>
      <c r="BF953" s="339"/>
      <c r="BG953" s="315">
        <f t="shared" si="336"/>
        <v>0</v>
      </c>
      <c r="BH953" s="346">
        <f t="shared" si="337"/>
        <v>0</v>
      </c>
      <c r="BI953" s="315">
        <f t="shared" si="338"/>
        <v>0</v>
      </c>
      <c r="BJ953" s="341"/>
      <c r="BK953" s="315">
        <f t="shared" si="339"/>
        <v>0</v>
      </c>
      <c r="BL953" s="315">
        <f t="shared" si="340"/>
        <v>0</v>
      </c>
      <c r="BM953" s="340"/>
      <c r="BN953" s="342"/>
      <c r="BO953" s="343"/>
      <c r="BP953" s="340"/>
      <c r="BQ953" s="344"/>
      <c r="BR953" s="315">
        <f t="shared" si="341"/>
        <v>0</v>
      </c>
      <c r="BS953" s="344"/>
      <c r="BT953" s="344"/>
      <c r="BU953" s="344"/>
      <c r="BV953" s="344"/>
      <c r="BW953" s="315">
        <f t="shared" si="342"/>
        <v>0</v>
      </c>
      <c r="BX953" s="322"/>
      <c r="BY953" s="316"/>
    </row>
    <row r="954" spans="1:77" x14ac:dyDescent="0.25">
      <c r="A954" s="326"/>
      <c r="B954" s="307" t="str">
        <f t="shared" si="324"/>
        <v/>
      </c>
      <c r="C954" s="327"/>
      <c r="D954" s="307" t="str">
        <f t="shared" si="325"/>
        <v/>
      </c>
      <c r="E954" s="328"/>
      <c r="F954" s="329"/>
      <c r="G954" s="330" t="s">
        <v>86</v>
      </c>
      <c r="H954" s="308">
        <f t="shared" si="326"/>
        <v>0</v>
      </c>
      <c r="I954" s="323"/>
      <c r="J954" s="323"/>
      <c r="K954" s="309">
        <f t="shared" si="327"/>
        <v>0</v>
      </c>
      <c r="L954" s="328"/>
      <c r="M954" s="328"/>
      <c r="N954" s="328"/>
      <c r="O954" s="328"/>
      <c r="P954" s="331"/>
      <c r="Q954" s="331"/>
      <c r="R954" s="332"/>
      <c r="S954" s="333"/>
      <c r="T954" s="332"/>
      <c r="U954" s="333"/>
      <c r="V954" s="332"/>
      <c r="W954" s="333"/>
      <c r="X954" s="332"/>
      <c r="Y954" s="333"/>
      <c r="Z954" s="309">
        <f t="shared" si="328"/>
        <v>0</v>
      </c>
      <c r="AA954" s="310">
        <f t="shared" si="329"/>
        <v>0</v>
      </c>
      <c r="AB954" s="334"/>
      <c r="AC954" s="311">
        <f t="shared" si="322"/>
        <v>0</v>
      </c>
      <c r="AD954" s="312">
        <f t="shared" si="330"/>
        <v>0</v>
      </c>
      <c r="AE954" s="335"/>
      <c r="AF954" s="312">
        <f t="shared" si="331"/>
        <v>0</v>
      </c>
      <c r="AG954" s="326"/>
      <c r="AH954" s="313">
        <f t="shared" si="332"/>
        <v>0</v>
      </c>
      <c r="AI954" s="336"/>
      <c r="AJ954" s="313">
        <f t="shared" si="333"/>
        <v>0</v>
      </c>
      <c r="AK954" s="326"/>
      <c r="AL954" s="313">
        <f t="shared" si="334"/>
        <v>0</v>
      </c>
      <c r="AM954" s="345"/>
      <c r="AN954" s="313">
        <f t="shared" si="323"/>
        <v>0</v>
      </c>
      <c r="AO954" s="314">
        <f t="shared" si="335"/>
        <v>0</v>
      </c>
      <c r="AP954" s="315">
        <f>IF(OR(AND(B954="GRUP_A1",IF(IFERROR(MATCH(CONCATENATE("I",Tabel!$N$4),inst_performance,0),0)&gt;0,0,1)),B954="Grup_A5",B954="Grup_B1"),0,(AD954+AF954)*0.1)</f>
        <v>0</v>
      </c>
      <c r="AQ954" s="337"/>
      <c r="AR954" s="339"/>
      <c r="AS954" s="339"/>
      <c r="AT954" s="339"/>
      <c r="AU954" s="339"/>
      <c r="AV954" s="339"/>
      <c r="AW954" s="339"/>
      <c r="AX954" s="339"/>
      <c r="AY954" s="339"/>
      <c r="AZ954" s="339"/>
      <c r="BA954" s="339"/>
      <c r="BB954" s="339"/>
      <c r="BC954" s="339"/>
      <c r="BD954" s="339"/>
      <c r="BE954" s="339"/>
      <c r="BF954" s="339"/>
      <c r="BG954" s="315">
        <f t="shared" si="336"/>
        <v>0</v>
      </c>
      <c r="BH954" s="346">
        <f t="shared" si="337"/>
        <v>0</v>
      </c>
      <c r="BI954" s="315">
        <f t="shared" si="338"/>
        <v>0</v>
      </c>
      <c r="BJ954" s="341"/>
      <c r="BK954" s="315">
        <f t="shared" si="339"/>
        <v>0</v>
      </c>
      <c r="BL954" s="315">
        <f t="shared" si="340"/>
        <v>0</v>
      </c>
      <c r="BM954" s="340"/>
      <c r="BN954" s="342"/>
      <c r="BO954" s="343"/>
      <c r="BP954" s="340"/>
      <c r="BQ954" s="344"/>
      <c r="BR954" s="315">
        <f t="shared" si="341"/>
        <v>0</v>
      </c>
      <c r="BS954" s="344"/>
      <c r="BT954" s="344"/>
      <c r="BU954" s="344"/>
      <c r="BV954" s="344"/>
      <c r="BW954" s="315">
        <f t="shared" si="342"/>
        <v>0</v>
      </c>
      <c r="BX954" s="322"/>
      <c r="BY954" s="316"/>
    </row>
    <row r="955" spans="1:77" x14ac:dyDescent="0.25">
      <c r="A955" s="326"/>
      <c r="B955" s="307" t="str">
        <f t="shared" si="324"/>
        <v/>
      </c>
      <c r="C955" s="327"/>
      <c r="D955" s="307" t="str">
        <f t="shared" si="325"/>
        <v/>
      </c>
      <c r="E955" s="328"/>
      <c r="F955" s="329"/>
      <c r="G955" s="330" t="s">
        <v>86</v>
      </c>
      <c r="H955" s="308">
        <f t="shared" si="326"/>
        <v>0</v>
      </c>
      <c r="I955" s="323"/>
      <c r="J955" s="323"/>
      <c r="K955" s="309">
        <f t="shared" si="327"/>
        <v>0</v>
      </c>
      <c r="L955" s="328"/>
      <c r="M955" s="328"/>
      <c r="N955" s="328"/>
      <c r="O955" s="328"/>
      <c r="P955" s="331"/>
      <c r="Q955" s="331"/>
      <c r="R955" s="332"/>
      <c r="S955" s="333"/>
      <c r="T955" s="332"/>
      <c r="U955" s="333"/>
      <c r="V955" s="332"/>
      <c r="W955" s="333"/>
      <c r="X955" s="332"/>
      <c r="Y955" s="333"/>
      <c r="Z955" s="309">
        <f t="shared" si="328"/>
        <v>0</v>
      </c>
      <c r="AA955" s="310">
        <f t="shared" si="329"/>
        <v>0</v>
      </c>
      <c r="AB955" s="334"/>
      <c r="AC955" s="311">
        <f t="shared" si="322"/>
        <v>0</v>
      </c>
      <c r="AD955" s="312">
        <f t="shared" si="330"/>
        <v>0</v>
      </c>
      <c r="AE955" s="335"/>
      <c r="AF955" s="312">
        <f t="shared" si="331"/>
        <v>0</v>
      </c>
      <c r="AG955" s="326"/>
      <c r="AH955" s="313">
        <f t="shared" si="332"/>
        <v>0</v>
      </c>
      <c r="AI955" s="336"/>
      <c r="AJ955" s="313">
        <f t="shared" si="333"/>
        <v>0</v>
      </c>
      <c r="AK955" s="326"/>
      <c r="AL955" s="313">
        <f t="shared" si="334"/>
        <v>0</v>
      </c>
      <c r="AM955" s="345"/>
      <c r="AN955" s="313">
        <f t="shared" si="323"/>
        <v>0</v>
      </c>
      <c r="AO955" s="314">
        <f t="shared" si="335"/>
        <v>0</v>
      </c>
      <c r="AP955" s="315">
        <f>IF(OR(AND(B955="GRUP_A1",IF(IFERROR(MATCH(CONCATENATE("I",Tabel!$N$4),inst_performance,0),0)&gt;0,0,1)),B955="Grup_A5",B955="Grup_B1"),0,(AD955+AF955)*0.1)</f>
        <v>0</v>
      </c>
      <c r="AQ955" s="337"/>
      <c r="AR955" s="339"/>
      <c r="AS955" s="339"/>
      <c r="AT955" s="339"/>
      <c r="AU955" s="339"/>
      <c r="AV955" s="339"/>
      <c r="AW955" s="339"/>
      <c r="AX955" s="339"/>
      <c r="AY955" s="339"/>
      <c r="AZ955" s="339"/>
      <c r="BA955" s="339"/>
      <c r="BB955" s="339"/>
      <c r="BC955" s="339"/>
      <c r="BD955" s="339"/>
      <c r="BE955" s="339"/>
      <c r="BF955" s="339"/>
      <c r="BG955" s="315">
        <f t="shared" si="336"/>
        <v>0</v>
      </c>
      <c r="BH955" s="346">
        <f t="shared" si="337"/>
        <v>0</v>
      </c>
      <c r="BI955" s="315">
        <f t="shared" si="338"/>
        <v>0</v>
      </c>
      <c r="BJ955" s="341"/>
      <c r="BK955" s="315">
        <f t="shared" si="339"/>
        <v>0</v>
      </c>
      <c r="BL955" s="315">
        <f t="shared" si="340"/>
        <v>0</v>
      </c>
      <c r="BM955" s="340"/>
      <c r="BN955" s="342"/>
      <c r="BO955" s="343"/>
      <c r="BP955" s="340"/>
      <c r="BQ955" s="344"/>
      <c r="BR955" s="315">
        <f t="shared" si="341"/>
        <v>0</v>
      </c>
      <c r="BS955" s="344"/>
      <c r="BT955" s="344"/>
      <c r="BU955" s="344"/>
      <c r="BV955" s="344"/>
      <c r="BW955" s="315">
        <f t="shared" si="342"/>
        <v>0</v>
      </c>
      <c r="BX955" s="322"/>
      <c r="BY955" s="316"/>
    </row>
    <row r="956" spans="1:77" x14ac:dyDescent="0.25">
      <c r="A956" s="326"/>
      <c r="B956" s="307" t="str">
        <f t="shared" si="324"/>
        <v/>
      </c>
      <c r="C956" s="327"/>
      <c r="D956" s="307" t="str">
        <f t="shared" si="325"/>
        <v/>
      </c>
      <c r="E956" s="328"/>
      <c r="F956" s="329"/>
      <c r="G956" s="330" t="s">
        <v>86</v>
      </c>
      <c r="H956" s="308">
        <f t="shared" si="326"/>
        <v>0</v>
      </c>
      <c r="I956" s="323"/>
      <c r="J956" s="323"/>
      <c r="K956" s="309">
        <f t="shared" si="327"/>
        <v>0</v>
      </c>
      <c r="L956" s="328"/>
      <c r="M956" s="328"/>
      <c r="N956" s="328"/>
      <c r="O956" s="328"/>
      <c r="P956" s="331"/>
      <c r="Q956" s="331"/>
      <c r="R956" s="332"/>
      <c r="S956" s="333"/>
      <c r="T956" s="332"/>
      <c r="U956" s="333"/>
      <c r="V956" s="332"/>
      <c r="W956" s="333"/>
      <c r="X956" s="332"/>
      <c r="Y956" s="333"/>
      <c r="Z956" s="309">
        <f t="shared" si="328"/>
        <v>0</v>
      </c>
      <c r="AA956" s="310">
        <f t="shared" si="329"/>
        <v>0</v>
      </c>
      <c r="AB956" s="334"/>
      <c r="AC956" s="311">
        <f t="shared" si="322"/>
        <v>0</v>
      </c>
      <c r="AD956" s="312">
        <f t="shared" si="330"/>
        <v>0</v>
      </c>
      <c r="AE956" s="335"/>
      <c r="AF956" s="312">
        <f t="shared" si="331"/>
        <v>0</v>
      </c>
      <c r="AG956" s="326"/>
      <c r="AH956" s="313">
        <f t="shared" si="332"/>
        <v>0</v>
      </c>
      <c r="AI956" s="336"/>
      <c r="AJ956" s="313">
        <f t="shared" si="333"/>
        <v>0</v>
      </c>
      <c r="AK956" s="326"/>
      <c r="AL956" s="313">
        <f t="shared" si="334"/>
        <v>0</v>
      </c>
      <c r="AM956" s="345"/>
      <c r="AN956" s="313">
        <f t="shared" si="323"/>
        <v>0</v>
      </c>
      <c r="AO956" s="314">
        <f t="shared" si="335"/>
        <v>0</v>
      </c>
      <c r="AP956" s="315">
        <f>IF(OR(AND(B956="GRUP_A1",IF(IFERROR(MATCH(CONCATENATE("I",Tabel!$N$4),inst_performance,0),0)&gt;0,0,1)),B956="Grup_A5",B956="Grup_B1"),0,(AD956+AF956)*0.1)</f>
        <v>0</v>
      </c>
      <c r="AQ956" s="337"/>
      <c r="AR956" s="339"/>
      <c r="AS956" s="339"/>
      <c r="AT956" s="339"/>
      <c r="AU956" s="339"/>
      <c r="AV956" s="339"/>
      <c r="AW956" s="339"/>
      <c r="AX956" s="339"/>
      <c r="AY956" s="339"/>
      <c r="AZ956" s="339"/>
      <c r="BA956" s="339"/>
      <c r="BB956" s="339"/>
      <c r="BC956" s="339"/>
      <c r="BD956" s="339"/>
      <c r="BE956" s="339"/>
      <c r="BF956" s="339"/>
      <c r="BG956" s="315">
        <f t="shared" si="336"/>
        <v>0</v>
      </c>
      <c r="BH956" s="346">
        <f t="shared" si="337"/>
        <v>0</v>
      </c>
      <c r="BI956" s="315">
        <f t="shared" si="338"/>
        <v>0</v>
      </c>
      <c r="BJ956" s="341"/>
      <c r="BK956" s="315">
        <f t="shared" si="339"/>
        <v>0</v>
      </c>
      <c r="BL956" s="315">
        <f t="shared" si="340"/>
        <v>0</v>
      </c>
      <c r="BM956" s="340"/>
      <c r="BN956" s="342"/>
      <c r="BO956" s="343"/>
      <c r="BP956" s="340"/>
      <c r="BQ956" s="344"/>
      <c r="BR956" s="315">
        <f t="shared" si="341"/>
        <v>0</v>
      </c>
      <c r="BS956" s="344"/>
      <c r="BT956" s="344"/>
      <c r="BU956" s="344"/>
      <c r="BV956" s="344"/>
      <c r="BW956" s="315">
        <f t="shared" si="342"/>
        <v>0</v>
      </c>
      <c r="BX956" s="322"/>
      <c r="BY956" s="316"/>
    </row>
    <row r="957" spans="1:77" x14ac:dyDescent="0.25">
      <c r="A957" s="326"/>
      <c r="B957" s="307" t="str">
        <f t="shared" si="324"/>
        <v/>
      </c>
      <c r="C957" s="327"/>
      <c r="D957" s="307" t="str">
        <f t="shared" si="325"/>
        <v/>
      </c>
      <c r="E957" s="328"/>
      <c r="F957" s="329"/>
      <c r="G957" s="330" t="s">
        <v>86</v>
      </c>
      <c r="H957" s="308">
        <f t="shared" si="326"/>
        <v>0</v>
      </c>
      <c r="I957" s="323"/>
      <c r="J957" s="323"/>
      <c r="K957" s="309">
        <f t="shared" si="327"/>
        <v>0</v>
      </c>
      <c r="L957" s="328"/>
      <c r="M957" s="328"/>
      <c r="N957" s="328"/>
      <c r="O957" s="328"/>
      <c r="P957" s="331"/>
      <c r="Q957" s="331"/>
      <c r="R957" s="332"/>
      <c r="S957" s="333"/>
      <c r="T957" s="332"/>
      <c r="U957" s="333"/>
      <c r="V957" s="332"/>
      <c r="W957" s="333"/>
      <c r="X957" s="332"/>
      <c r="Y957" s="333"/>
      <c r="Z957" s="309">
        <f t="shared" si="328"/>
        <v>0</v>
      </c>
      <c r="AA957" s="310">
        <f t="shared" si="329"/>
        <v>0</v>
      </c>
      <c r="AB957" s="334"/>
      <c r="AC957" s="311">
        <f t="shared" si="322"/>
        <v>0</v>
      </c>
      <c r="AD957" s="312">
        <f t="shared" si="330"/>
        <v>0</v>
      </c>
      <c r="AE957" s="335"/>
      <c r="AF957" s="312">
        <f t="shared" si="331"/>
        <v>0</v>
      </c>
      <c r="AG957" s="326"/>
      <c r="AH957" s="313">
        <f t="shared" si="332"/>
        <v>0</v>
      </c>
      <c r="AI957" s="336"/>
      <c r="AJ957" s="313">
        <f t="shared" si="333"/>
        <v>0</v>
      </c>
      <c r="AK957" s="326"/>
      <c r="AL957" s="313">
        <f t="shared" si="334"/>
        <v>0</v>
      </c>
      <c r="AM957" s="345"/>
      <c r="AN957" s="313">
        <f t="shared" si="323"/>
        <v>0</v>
      </c>
      <c r="AO957" s="314">
        <f t="shared" si="335"/>
        <v>0</v>
      </c>
      <c r="AP957" s="315">
        <f>IF(OR(AND(B957="GRUP_A1",IF(IFERROR(MATCH(CONCATENATE("I",Tabel!$N$4),inst_performance,0),0)&gt;0,0,1)),B957="Grup_A5",B957="Grup_B1"),0,(AD957+AF957)*0.1)</f>
        <v>0</v>
      </c>
      <c r="AQ957" s="337"/>
      <c r="AR957" s="339"/>
      <c r="AS957" s="339"/>
      <c r="AT957" s="339"/>
      <c r="AU957" s="339"/>
      <c r="AV957" s="339"/>
      <c r="AW957" s="339"/>
      <c r="AX957" s="339"/>
      <c r="AY957" s="339"/>
      <c r="AZ957" s="339"/>
      <c r="BA957" s="339"/>
      <c r="BB957" s="339"/>
      <c r="BC957" s="339"/>
      <c r="BD957" s="339"/>
      <c r="BE957" s="339"/>
      <c r="BF957" s="339"/>
      <c r="BG957" s="315">
        <f t="shared" si="336"/>
        <v>0</v>
      </c>
      <c r="BH957" s="346">
        <f t="shared" si="337"/>
        <v>0</v>
      </c>
      <c r="BI957" s="315">
        <f t="shared" si="338"/>
        <v>0</v>
      </c>
      <c r="BJ957" s="341"/>
      <c r="BK957" s="315">
        <f t="shared" si="339"/>
        <v>0</v>
      </c>
      <c r="BL957" s="315">
        <f t="shared" si="340"/>
        <v>0</v>
      </c>
      <c r="BM957" s="340"/>
      <c r="BN957" s="342"/>
      <c r="BO957" s="343"/>
      <c r="BP957" s="340"/>
      <c r="BQ957" s="344"/>
      <c r="BR957" s="315">
        <f t="shared" si="341"/>
        <v>0</v>
      </c>
      <c r="BS957" s="344"/>
      <c r="BT957" s="344"/>
      <c r="BU957" s="344"/>
      <c r="BV957" s="344"/>
      <c r="BW957" s="315">
        <f t="shared" si="342"/>
        <v>0</v>
      </c>
      <c r="BX957" s="322"/>
      <c r="BY957" s="316"/>
    </row>
    <row r="958" spans="1:77" x14ac:dyDescent="0.25">
      <c r="A958" s="326"/>
      <c r="B958" s="307" t="str">
        <f t="shared" si="324"/>
        <v/>
      </c>
      <c r="C958" s="327"/>
      <c r="D958" s="307" t="str">
        <f t="shared" si="325"/>
        <v/>
      </c>
      <c r="E958" s="328"/>
      <c r="F958" s="329"/>
      <c r="G958" s="330" t="s">
        <v>86</v>
      </c>
      <c r="H958" s="308">
        <f t="shared" si="326"/>
        <v>0</v>
      </c>
      <c r="I958" s="323"/>
      <c r="J958" s="323"/>
      <c r="K958" s="309">
        <f t="shared" si="327"/>
        <v>0</v>
      </c>
      <c r="L958" s="328"/>
      <c r="M958" s="328"/>
      <c r="N958" s="328"/>
      <c r="O958" s="328"/>
      <c r="P958" s="331"/>
      <c r="Q958" s="331"/>
      <c r="R958" s="332"/>
      <c r="S958" s="333"/>
      <c r="T958" s="332"/>
      <c r="U958" s="333"/>
      <c r="V958" s="332"/>
      <c r="W958" s="333"/>
      <c r="X958" s="332"/>
      <c r="Y958" s="333"/>
      <c r="Z958" s="309">
        <f t="shared" si="328"/>
        <v>0</v>
      </c>
      <c r="AA958" s="310">
        <f t="shared" si="329"/>
        <v>0</v>
      </c>
      <c r="AB958" s="334"/>
      <c r="AC958" s="311">
        <f t="shared" si="322"/>
        <v>0</v>
      </c>
      <c r="AD958" s="312">
        <f t="shared" si="330"/>
        <v>0</v>
      </c>
      <c r="AE958" s="335"/>
      <c r="AF958" s="312">
        <f t="shared" si="331"/>
        <v>0</v>
      </c>
      <c r="AG958" s="326"/>
      <c r="AH958" s="313">
        <f t="shared" si="332"/>
        <v>0</v>
      </c>
      <c r="AI958" s="336"/>
      <c r="AJ958" s="313">
        <f t="shared" si="333"/>
        <v>0</v>
      </c>
      <c r="AK958" s="326"/>
      <c r="AL958" s="313">
        <f t="shared" si="334"/>
        <v>0</v>
      </c>
      <c r="AM958" s="345"/>
      <c r="AN958" s="313">
        <f t="shared" si="323"/>
        <v>0</v>
      </c>
      <c r="AO958" s="314">
        <f t="shared" si="335"/>
        <v>0</v>
      </c>
      <c r="AP958" s="315">
        <f>IF(OR(AND(B958="GRUP_A1",IF(IFERROR(MATCH(CONCATENATE("I",Tabel!$N$4),inst_performance,0),0)&gt;0,0,1)),B958="Grup_A5",B958="Grup_B1"),0,(AD958+AF958)*0.1)</f>
        <v>0</v>
      </c>
      <c r="AQ958" s="337"/>
      <c r="AR958" s="339"/>
      <c r="AS958" s="339"/>
      <c r="AT958" s="339"/>
      <c r="AU958" s="339"/>
      <c r="AV958" s="339"/>
      <c r="AW958" s="339"/>
      <c r="AX958" s="339"/>
      <c r="AY958" s="339"/>
      <c r="AZ958" s="339"/>
      <c r="BA958" s="339"/>
      <c r="BB958" s="339"/>
      <c r="BC958" s="339"/>
      <c r="BD958" s="339"/>
      <c r="BE958" s="339"/>
      <c r="BF958" s="339"/>
      <c r="BG958" s="315">
        <f t="shared" si="336"/>
        <v>0</v>
      </c>
      <c r="BH958" s="346">
        <f t="shared" si="337"/>
        <v>0</v>
      </c>
      <c r="BI958" s="315">
        <f t="shared" si="338"/>
        <v>0</v>
      </c>
      <c r="BJ958" s="341"/>
      <c r="BK958" s="315">
        <f t="shared" si="339"/>
        <v>0</v>
      </c>
      <c r="BL958" s="315">
        <f t="shared" si="340"/>
        <v>0</v>
      </c>
      <c r="BM958" s="340"/>
      <c r="BN958" s="342"/>
      <c r="BO958" s="343"/>
      <c r="BP958" s="340"/>
      <c r="BQ958" s="344"/>
      <c r="BR958" s="315">
        <f t="shared" si="341"/>
        <v>0</v>
      </c>
      <c r="BS958" s="344"/>
      <c r="BT958" s="344"/>
      <c r="BU958" s="344"/>
      <c r="BV958" s="344"/>
      <c r="BW958" s="315">
        <f t="shared" si="342"/>
        <v>0</v>
      </c>
      <c r="BX958" s="322"/>
      <c r="BY958" s="316"/>
    </row>
    <row r="959" spans="1:77" x14ac:dyDescent="0.25">
      <c r="A959" s="326"/>
      <c r="B959" s="307" t="str">
        <f t="shared" si="324"/>
        <v/>
      </c>
      <c r="C959" s="327"/>
      <c r="D959" s="307" t="str">
        <f t="shared" si="325"/>
        <v/>
      </c>
      <c r="E959" s="328"/>
      <c r="F959" s="329"/>
      <c r="G959" s="330" t="s">
        <v>86</v>
      </c>
      <c r="H959" s="308">
        <f t="shared" si="326"/>
        <v>0</v>
      </c>
      <c r="I959" s="323"/>
      <c r="J959" s="323"/>
      <c r="K959" s="309">
        <f t="shared" si="327"/>
        <v>0</v>
      </c>
      <c r="L959" s="328"/>
      <c r="M959" s="328"/>
      <c r="N959" s="328"/>
      <c r="O959" s="328"/>
      <c r="P959" s="331"/>
      <c r="Q959" s="331"/>
      <c r="R959" s="332"/>
      <c r="S959" s="333"/>
      <c r="T959" s="332"/>
      <c r="U959" s="333"/>
      <c r="V959" s="332"/>
      <c r="W959" s="333"/>
      <c r="X959" s="332"/>
      <c r="Y959" s="333"/>
      <c r="Z959" s="309">
        <f t="shared" si="328"/>
        <v>0</v>
      </c>
      <c r="AA959" s="310">
        <f t="shared" si="329"/>
        <v>0</v>
      </c>
      <c r="AB959" s="334"/>
      <c r="AC959" s="311">
        <f t="shared" si="322"/>
        <v>0</v>
      </c>
      <c r="AD959" s="312">
        <f t="shared" si="330"/>
        <v>0</v>
      </c>
      <c r="AE959" s="335"/>
      <c r="AF959" s="312">
        <f t="shared" si="331"/>
        <v>0</v>
      </c>
      <c r="AG959" s="326"/>
      <c r="AH959" s="313">
        <f t="shared" si="332"/>
        <v>0</v>
      </c>
      <c r="AI959" s="336"/>
      <c r="AJ959" s="313">
        <f t="shared" si="333"/>
        <v>0</v>
      </c>
      <c r="AK959" s="326"/>
      <c r="AL959" s="313">
        <f t="shared" si="334"/>
        <v>0</v>
      </c>
      <c r="AM959" s="345"/>
      <c r="AN959" s="313">
        <f t="shared" si="323"/>
        <v>0</v>
      </c>
      <c r="AO959" s="314">
        <f t="shared" si="335"/>
        <v>0</v>
      </c>
      <c r="AP959" s="315">
        <f>IF(OR(AND(B959="GRUP_A1",IF(IFERROR(MATCH(CONCATENATE("I",Tabel!$N$4),inst_performance,0),0)&gt;0,0,1)),B959="Grup_A5",B959="Grup_B1"),0,(AD959+AF959)*0.1)</f>
        <v>0</v>
      </c>
      <c r="AQ959" s="337"/>
      <c r="AR959" s="339"/>
      <c r="AS959" s="339"/>
      <c r="AT959" s="339"/>
      <c r="AU959" s="339"/>
      <c r="AV959" s="339"/>
      <c r="AW959" s="339"/>
      <c r="AX959" s="339"/>
      <c r="AY959" s="339"/>
      <c r="AZ959" s="339"/>
      <c r="BA959" s="339"/>
      <c r="BB959" s="339"/>
      <c r="BC959" s="339"/>
      <c r="BD959" s="339"/>
      <c r="BE959" s="339"/>
      <c r="BF959" s="339"/>
      <c r="BG959" s="315">
        <f t="shared" si="336"/>
        <v>0</v>
      </c>
      <c r="BH959" s="346">
        <f t="shared" si="337"/>
        <v>0</v>
      </c>
      <c r="BI959" s="315">
        <f t="shared" si="338"/>
        <v>0</v>
      </c>
      <c r="BJ959" s="341"/>
      <c r="BK959" s="315">
        <f t="shared" si="339"/>
        <v>0</v>
      </c>
      <c r="BL959" s="315">
        <f t="shared" si="340"/>
        <v>0</v>
      </c>
      <c r="BM959" s="340"/>
      <c r="BN959" s="342"/>
      <c r="BO959" s="343"/>
      <c r="BP959" s="340"/>
      <c r="BQ959" s="344"/>
      <c r="BR959" s="315">
        <f t="shared" si="341"/>
        <v>0</v>
      </c>
      <c r="BS959" s="344"/>
      <c r="BT959" s="344"/>
      <c r="BU959" s="344"/>
      <c r="BV959" s="344"/>
      <c r="BW959" s="315">
        <f t="shared" si="342"/>
        <v>0</v>
      </c>
      <c r="BX959" s="322"/>
      <c r="BY959" s="316"/>
    </row>
    <row r="960" spans="1:77" x14ac:dyDescent="0.25">
      <c r="A960" s="326"/>
      <c r="B960" s="307" t="str">
        <f t="shared" si="324"/>
        <v/>
      </c>
      <c r="C960" s="327"/>
      <c r="D960" s="307" t="str">
        <f t="shared" si="325"/>
        <v/>
      </c>
      <c r="E960" s="328"/>
      <c r="F960" s="329"/>
      <c r="G960" s="330" t="s">
        <v>86</v>
      </c>
      <c r="H960" s="308">
        <f t="shared" si="326"/>
        <v>0</v>
      </c>
      <c r="I960" s="323"/>
      <c r="J960" s="323"/>
      <c r="K960" s="309">
        <f t="shared" si="327"/>
        <v>0</v>
      </c>
      <c r="L960" s="328"/>
      <c r="M960" s="328"/>
      <c r="N960" s="328"/>
      <c r="O960" s="328"/>
      <c r="P960" s="331"/>
      <c r="Q960" s="331"/>
      <c r="R960" s="332"/>
      <c r="S960" s="333"/>
      <c r="T960" s="332"/>
      <c r="U960" s="333"/>
      <c r="V960" s="332"/>
      <c r="W960" s="333"/>
      <c r="X960" s="332"/>
      <c r="Y960" s="333"/>
      <c r="Z960" s="309">
        <f t="shared" si="328"/>
        <v>0</v>
      </c>
      <c r="AA960" s="310">
        <f t="shared" si="329"/>
        <v>0</v>
      </c>
      <c r="AB960" s="334"/>
      <c r="AC960" s="311">
        <f t="shared" si="322"/>
        <v>0</v>
      </c>
      <c r="AD960" s="312">
        <f t="shared" si="330"/>
        <v>0</v>
      </c>
      <c r="AE960" s="335"/>
      <c r="AF960" s="312">
        <f t="shared" si="331"/>
        <v>0</v>
      </c>
      <c r="AG960" s="326"/>
      <c r="AH960" s="313">
        <f t="shared" si="332"/>
        <v>0</v>
      </c>
      <c r="AI960" s="336"/>
      <c r="AJ960" s="313">
        <f t="shared" si="333"/>
        <v>0</v>
      </c>
      <c r="AK960" s="326"/>
      <c r="AL960" s="313">
        <f t="shared" si="334"/>
        <v>0</v>
      </c>
      <c r="AM960" s="345"/>
      <c r="AN960" s="313">
        <f t="shared" si="323"/>
        <v>0</v>
      </c>
      <c r="AO960" s="314">
        <f t="shared" si="335"/>
        <v>0</v>
      </c>
      <c r="AP960" s="315">
        <f>IF(OR(AND(B960="GRUP_A1",IF(IFERROR(MATCH(CONCATENATE("I",Tabel!$N$4),inst_performance,0),0)&gt;0,0,1)),B960="Grup_A5",B960="Grup_B1"),0,(AD960+AF960)*0.1)</f>
        <v>0</v>
      </c>
      <c r="AQ960" s="337"/>
      <c r="AR960" s="339"/>
      <c r="AS960" s="339"/>
      <c r="AT960" s="339"/>
      <c r="AU960" s="339"/>
      <c r="AV960" s="339"/>
      <c r="AW960" s="339"/>
      <c r="AX960" s="339"/>
      <c r="AY960" s="339"/>
      <c r="AZ960" s="339"/>
      <c r="BA960" s="339"/>
      <c r="BB960" s="339"/>
      <c r="BC960" s="339"/>
      <c r="BD960" s="339"/>
      <c r="BE960" s="339"/>
      <c r="BF960" s="339"/>
      <c r="BG960" s="315">
        <f t="shared" si="336"/>
        <v>0</v>
      </c>
      <c r="BH960" s="346">
        <f t="shared" si="337"/>
        <v>0</v>
      </c>
      <c r="BI960" s="315">
        <f t="shared" si="338"/>
        <v>0</v>
      </c>
      <c r="BJ960" s="341"/>
      <c r="BK960" s="315">
        <f t="shared" si="339"/>
        <v>0</v>
      </c>
      <c r="BL960" s="315">
        <f t="shared" si="340"/>
        <v>0</v>
      </c>
      <c r="BM960" s="340"/>
      <c r="BN960" s="342"/>
      <c r="BO960" s="343"/>
      <c r="BP960" s="340"/>
      <c r="BQ960" s="344"/>
      <c r="BR960" s="315">
        <f t="shared" si="341"/>
        <v>0</v>
      </c>
      <c r="BS960" s="344"/>
      <c r="BT960" s="344"/>
      <c r="BU960" s="344"/>
      <c r="BV960" s="344"/>
      <c r="BW960" s="315">
        <f t="shared" si="342"/>
        <v>0</v>
      </c>
      <c r="BX960" s="322"/>
      <c r="BY960" s="316"/>
    </row>
    <row r="961" spans="1:77" x14ac:dyDescent="0.25">
      <c r="A961" s="326"/>
      <c r="B961" s="307" t="str">
        <f t="shared" si="324"/>
        <v/>
      </c>
      <c r="C961" s="327"/>
      <c r="D961" s="307" t="str">
        <f t="shared" si="325"/>
        <v/>
      </c>
      <c r="E961" s="328"/>
      <c r="F961" s="329"/>
      <c r="G961" s="330" t="s">
        <v>86</v>
      </c>
      <c r="H961" s="308">
        <f t="shared" si="326"/>
        <v>0</v>
      </c>
      <c r="I961" s="323"/>
      <c r="J961" s="323"/>
      <c r="K961" s="309">
        <f t="shared" si="327"/>
        <v>0</v>
      </c>
      <c r="L961" s="328"/>
      <c r="M961" s="328"/>
      <c r="N961" s="328"/>
      <c r="O961" s="328"/>
      <c r="P961" s="331"/>
      <c r="Q961" s="331"/>
      <c r="R961" s="332"/>
      <c r="S961" s="333"/>
      <c r="T961" s="332"/>
      <c r="U961" s="333"/>
      <c r="V961" s="332"/>
      <c r="W961" s="333"/>
      <c r="X961" s="332"/>
      <c r="Y961" s="333"/>
      <c r="Z961" s="309">
        <f t="shared" si="328"/>
        <v>0</v>
      </c>
      <c r="AA961" s="310">
        <f t="shared" si="329"/>
        <v>0</v>
      </c>
      <c r="AB961" s="334"/>
      <c r="AC961" s="311">
        <f t="shared" si="322"/>
        <v>0</v>
      </c>
      <c r="AD961" s="312">
        <f t="shared" si="330"/>
        <v>0</v>
      </c>
      <c r="AE961" s="335"/>
      <c r="AF961" s="312">
        <f t="shared" si="331"/>
        <v>0</v>
      </c>
      <c r="AG961" s="326"/>
      <c r="AH961" s="313">
        <f t="shared" si="332"/>
        <v>0</v>
      </c>
      <c r="AI961" s="336"/>
      <c r="AJ961" s="313">
        <f t="shared" si="333"/>
        <v>0</v>
      </c>
      <c r="AK961" s="326"/>
      <c r="AL961" s="313">
        <f t="shared" si="334"/>
        <v>0</v>
      </c>
      <c r="AM961" s="345"/>
      <c r="AN961" s="313">
        <f t="shared" si="323"/>
        <v>0</v>
      </c>
      <c r="AO961" s="314">
        <f t="shared" si="335"/>
        <v>0</v>
      </c>
      <c r="AP961" s="315">
        <f>IF(OR(AND(B961="GRUP_A1",IF(IFERROR(MATCH(CONCATENATE("I",Tabel!$N$4),inst_performance,0),0)&gt;0,0,1)),B961="Grup_A5",B961="Grup_B1"),0,(AD961+AF961)*0.1)</f>
        <v>0</v>
      </c>
      <c r="AQ961" s="337"/>
      <c r="AR961" s="339"/>
      <c r="AS961" s="339"/>
      <c r="AT961" s="339"/>
      <c r="AU961" s="339"/>
      <c r="AV961" s="339"/>
      <c r="AW961" s="339"/>
      <c r="AX961" s="339"/>
      <c r="AY961" s="339"/>
      <c r="AZ961" s="339"/>
      <c r="BA961" s="339"/>
      <c r="BB961" s="339"/>
      <c r="BC961" s="339"/>
      <c r="BD961" s="339"/>
      <c r="BE961" s="339"/>
      <c r="BF961" s="339"/>
      <c r="BG961" s="315">
        <f t="shared" si="336"/>
        <v>0</v>
      </c>
      <c r="BH961" s="346">
        <f t="shared" si="337"/>
        <v>0</v>
      </c>
      <c r="BI961" s="315">
        <f t="shared" si="338"/>
        <v>0</v>
      </c>
      <c r="BJ961" s="341"/>
      <c r="BK961" s="315">
        <f t="shared" si="339"/>
        <v>0</v>
      </c>
      <c r="BL961" s="315">
        <f t="shared" si="340"/>
        <v>0</v>
      </c>
      <c r="BM961" s="340"/>
      <c r="BN961" s="342"/>
      <c r="BO961" s="343"/>
      <c r="BP961" s="340"/>
      <c r="BQ961" s="344"/>
      <c r="BR961" s="315">
        <f t="shared" si="341"/>
        <v>0</v>
      </c>
      <c r="BS961" s="344"/>
      <c r="BT961" s="344"/>
      <c r="BU961" s="344"/>
      <c r="BV961" s="344"/>
      <c r="BW961" s="315">
        <f t="shared" si="342"/>
        <v>0</v>
      </c>
      <c r="BX961" s="322"/>
      <c r="BY961" s="316"/>
    </row>
    <row r="962" spans="1:77" x14ac:dyDescent="0.25">
      <c r="A962" s="326"/>
      <c r="B962" s="307" t="str">
        <f t="shared" si="324"/>
        <v/>
      </c>
      <c r="C962" s="327"/>
      <c r="D962" s="307" t="str">
        <f t="shared" si="325"/>
        <v/>
      </c>
      <c r="E962" s="328"/>
      <c r="F962" s="329"/>
      <c r="G962" s="330" t="s">
        <v>86</v>
      </c>
      <c r="H962" s="308">
        <f t="shared" si="326"/>
        <v>0</v>
      </c>
      <c r="I962" s="323"/>
      <c r="J962" s="323"/>
      <c r="K962" s="309">
        <f t="shared" si="327"/>
        <v>0</v>
      </c>
      <c r="L962" s="328"/>
      <c r="M962" s="328"/>
      <c r="N962" s="328"/>
      <c r="O962" s="328"/>
      <c r="P962" s="331"/>
      <c r="Q962" s="331"/>
      <c r="R962" s="332"/>
      <c r="S962" s="333"/>
      <c r="T962" s="332"/>
      <c r="U962" s="333"/>
      <c r="V962" s="332"/>
      <c r="W962" s="333"/>
      <c r="X962" s="332"/>
      <c r="Y962" s="333"/>
      <c r="Z962" s="309">
        <f t="shared" si="328"/>
        <v>0</v>
      </c>
      <c r="AA962" s="310">
        <f t="shared" si="329"/>
        <v>0</v>
      </c>
      <c r="AB962" s="334"/>
      <c r="AC962" s="311">
        <f t="shared" si="322"/>
        <v>0</v>
      </c>
      <c r="AD962" s="312">
        <f t="shared" si="330"/>
        <v>0</v>
      </c>
      <c r="AE962" s="335"/>
      <c r="AF962" s="312">
        <f t="shared" si="331"/>
        <v>0</v>
      </c>
      <c r="AG962" s="326"/>
      <c r="AH962" s="313">
        <f t="shared" si="332"/>
        <v>0</v>
      </c>
      <c r="AI962" s="336"/>
      <c r="AJ962" s="313">
        <f t="shared" si="333"/>
        <v>0</v>
      </c>
      <c r="AK962" s="326"/>
      <c r="AL962" s="313">
        <f t="shared" si="334"/>
        <v>0</v>
      </c>
      <c r="AM962" s="345"/>
      <c r="AN962" s="313">
        <f t="shared" si="323"/>
        <v>0</v>
      </c>
      <c r="AO962" s="314">
        <f t="shared" si="335"/>
        <v>0</v>
      </c>
      <c r="AP962" s="315">
        <f>IF(OR(AND(B962="GRUP_A1",IF(IFERROR(MATCH(CONCATENATE("I",Tabel!$N$4),inst_performance,0),0)&gt;0,0,1)),B962="Grup_A5",B962="Grup_B1"),0,(AD962+AF962)*0.1)</f>
        <v>0</v>
      </c>
      <c r="AQ962" s="337"/>
      <c r="AR962" s="339"/>
      <c r="AS962" s="339"/>
      <c r="AT962" s="339"/>
      <c r="AU962" s="339"/>
      <c r="AV962" s="339"/>
      <c r="AW962" s="339"/>
      <c r="AX962" s="339"/>
      <c r="AY962" s="339"/>
      <c r="AZ962" s="339"/>
      <c r="BA962" s="339"/>
      <c r="BB962" s="339"/>
      <c r="BC962" s="339"/>
      <c r="BD962" s="339"/>
      <c r="BE962" s="339"/>
      <c r="BF962" s="339"/>
      <c r="BG962" s="315">
        <f t="shared" si="336"/>
        <v>0</v>
      </c>
      <c r="BH962" s="346">
        <f t="shared" si="337"/>
        <v>0</v>
      </c>
      <c r="BI962" s="315">
        <f t="shared" si="338"/>
        <v>0</v>
      </c>
      <c r="BJ962" s="341"/>
      <c r="BK962" s="315">
        <f t="shared" si="339"/>
        <v>0</v>
      </c>
      <c r="BL962" s="315">
        <f t="shared" si="340"/>
        <v>0</v>
      </c>
      <c r="BM962" s="340"/>
      <c r="BN962" s="342"/>
      <c r="BO962" s="343"/>
      <c r="BP962" s="340"/>
      <c r="BQ962" s="344"/>
      <c r="BR962" s="315">
        <f t="shared" si="341"/>
        <v>0</v>
      </c>
      <c r="BS962" s="344"/>
      <c r="BT962" s="344"/>
      <c r="BU962" s="344"/>
      <c r="BV962" s="344"/>
      <c r="BW962" s="315">
        <f t="shared" si="342"/>
        <v>0</v>
      </c>
      <c r="BX962" s="322"/>
      <c r="BY962" s="316"/>
    </row>
    <row r="963" spans="1:77" x14ac:dyDescent="0.25">
      <c r="A963" s="326"/>
      <c r="B963" s="307" t="str">
        <f t="shared" si="324"/>
        <v/>
      </c>
      <c r="C963" s="327"/>
      <c r="D963" s="307" t="str">
        <f t="shared" si="325"/>
        <v/>
      </c>
      <c r="E963" s="328"/>
      <c r="F963" s="329"/>
      <c r="G963" s="330" t="s">
        <v>86</v>
      </c>
      <c r="H963" s="308">
        <f t="shared" si="326"/>
        <v>0</v>
      </c>
      <c r="I963" s="323"/>
      <c r="J963" s="323"/>
      <c r="K963" s="309">
        <f t="shared" si="327"/>
        <v>0</v>
      </c>
      <c r="L963" s="328"/>
      <c r="M963" s="328"/>
      <c r="N963" s="328"/>
      <c r="O963" s="328"/>
      <c r="P963" s="331"/>
      <c r="Q963" s="331"/>
      <c r="R963" s="332"/>
      <c r="S963" s="333"/>
      <c r="T963" s="332"/>
      <c r="U963" s="333"/>
      <c r="V963" s="332"/>
      <c r="W963" s="333"/>
      <c r="X963" s="332"/>
      <c r="Y963" s="333"/>
      <c r="Z963" s="309">
        <f t="shared" si="328"/>
        <v>0</v>
      </c>
      <c r="AA963" s="310">
        <f t="shared" si="329"/>
        <v>0</v>
      </c>
      <c r="AB963" s="334"/>
      <c r="AC963" s="311">
        <f t="shared" si="322"/>
        <v>0</v>
      </c>
      <c r="AD963" s="312">
        <f t="shared" si="330"/>
        <v>0</v>
      </c>
      <c r="AE963" s="335"/>
      <c r="AF963" s="312">
        <f t="shared" si="331"/>
        <v>0</v>
      </c>
      <c r="AG963" s="326"/>
      <c r="AH963" s="313">
        <f t="shared" si="332"/>
        <v>0</v>
      </c>
      <c r="AI963" s="336"/>
      <c r="AJ963" s="313">
        <f t="shared" si="333"/>
        <v>0</v>
      </c>
      <c r="AK963" s="326"/>
      <c r="AL963" s="313">
        <f t="shared" si="334"/>
        <v>0</v>
      </c>
      <c r="AM963" s="345"/>
      <c r="AN963" s="313">
        <f t="shared" si="323"/>
        <v>0</v>
      </c>
      <c r="AO963" s="314">
        <f t="shared" si="335"/>
        <v>0</v>
      </c>
      <c r="AP963" s="315">
        <f>IF(OR(AND(B963="GRUP_A1",IF(IFERROR(MATCH(CONCATENATE("I",Tabel!$N$4),inst_performance,0),0)&gt;0,0,1)),B963="Grup_A5",B963="Grup_B1"),0,(AD963+AF963)*0.1)</f>
        <v>0</v>
      </c>
      <c r="AQ963" s="337"/>
      <c r="AR963" s="339"/>
      <c r="AS963" s="339"/>
      <c r="AT963" s="339"/>
      <c r="AU963" s="339"/>
      <c r="AV963" s="339"/>
      <c r="AW963" s="339"/>
      <c r="AX963" s="339"/>
      <c r="AY963" s="339"/>
      <c r="AZ963" s="339"/>
      <c r="BA963" s="339"/>
      <c r="BB963" s="339"/>
      <c r="BC963" s="339"/>
      <c r="BD963" s="339"/>
      <c r="BE963" s="339"/>
      <c r="BF963" s="339"/>
      <c r="BG963" s="315">
        <f t="shared" si="336"/>
        <v>0</v>
      </c>
      <c r="BH963" s="346">
        <f t="shared" si="337"/>
        <v>0</v>
      </c>
      <c r="BI963" s="315">
        <f t="shared" si="338"/>
        <v>0</v>
      </c>
      <c r="BJ963" s="341"/>
      <c r="BK963" s="315">
        <f t="shared" si="339"/>
        <v>0</v>
      </c>
      <c r="BL963" s="315">
        <f t="shared" si="340"/>
        <v>0</v>
      </c>
      <c r="BM963" s="340"/>
      <c r="BN963" s="342"/>
      <c r="BO963" s="343"/>
      <c r="BP963" s="340"/>
      <c r="BQ963" s="344"/>
      <c r="BR963" s="315">
        <f t="shared" si="341"/>
        <v>0</v>
      </c>
      <c r="BS963" s="344"/>
      <c r="BT963" s="344"/>
      <c r="BU963" s="344"/>
      <c r="BV963" s="344"/>
      <c r="BW963" s="315">
        <f t="shared" si="342"/>
        <v>0</v>
      </c>
      <c r="BX963" s="322"/>
      <c r="BY963" s="316"/>
    </row>
    <row r="964" spans="1:77" x14ac:dyDescent="0.25">
      <c r="A964" s="326"/>
      <c r="B964" s="307" t="str">
        <f t="shared" si="324"/>
        <v/>
      </c>
      <c r="C964" s="327"/>
      <c r="D964" s="307" t="str">
        <f t="shared" si="325"/>
        <v/>
      </c>
      <c r="E964" s="328"/>
      <c r="F964" s="329"/>
      <c r="G964" s="330" t="s">
        <v>86</v>
      </c>
      <c r="H964" s="308">
        <f t="shared" si="326"/>
        <v>0</v>
      </c>
      <c r="I964" s="323"/>
      <c r="J964" s="323"/>
      <c r="K964" s="309">
        <f t="shared" si="327"/>
        <v>0</v>
      </c>
      <c r="L964" s="328"/>
      <c r="M964" s="328"/>
      <c r="N964" s="328"/>
      <c r="O964" s="328"/>
      <c r="P964" s="331"/>
      <c r="Q964" s="331"/>
      <c r="R964" s="332"/>
      <c r="S964" s="333"/>
      <c r="T964" s="332"/>
      <c r="U964" s="333"/>
      <c r="V964" s="332"/>
      <c r="W964" s="333"/>
      <c r="X964" s="332"/>
      <c r="Y964" s="333"/>
      <c r="Z964" s="309">
        <f t="shared" si="328"/>
        <v>0</v>
      </c>
      <c r="AA964" s="310">
        <f t="shared" si="329"/>
        <v>0</v>
      </c>
      <c r="AB964" s="334"/>
      <c r="AC964" s="311">
        <f t="shared" si="322"/>
        <v>0</v>
      </c>
      <c r="AD964" s="312">
        <f t="shared" si="330"/>
        <v>0</v>
      </c>
      <c r="AE964" s="335"/>
      <c r="AF964" s="312">
        <f t="shared" si="331"/>
        <v>0</v>
      </c>
      <c r="AG964" s="326"/>
      <c r="AH964" s="313">
        <f t="shared" si="332"/>
        <v>0</v>
      </c>
      <c r="AI964" s="336"/>
      <c r="AJ964" s="313">
        <f t="shared" si="333"/>
        <v>0</v>
      </c>
      <c r="AK964" s="326"/>
      <c r="AL964" s="313">
        <f t="shared" si="334"/>
        <v>0</v>
      </c>
      <c r="AM964" s="345"/>
      <c r="AN964" s="313">
        <f t="shared" si="323"/>
        <v>0</v>
      </c>
      <c r="AO964" s="314">
        <f t="shared" si="335"/>
        <v>0</v>
      </c>
      <c r="AP964" s="315">
        <f>IF(OR(AND(B964="GRUP_A1",IF(IFERROR(MATCH(CONCATENATE("I",Tabel!$N$4),inst_performance,0),0)&gt;0,0,1)),B964="Grup_A5",B964="Grup_B1"),0,(AD964+AF964)*0.1)</f>
        <v>0</v>
      </c>
      <c r="AQ964" s="337"/>
      <c r="AR964" s="339"/>
      <c r="AS964" s="339"/>
      <c r="AT964" s="339"/>
      <c r="AU964" s="339"/>
      <c r="AV964" s="339"/>
      <c r="AW964" s="339"/>
      <c r="AX964" s="339"/>
      <c r="AY964" s="339"/>
      <c r="AZ964" s="339"/>
      <c r="BA964" s="339"/>
      <c r="BB964" s="339"/>
      <c r="BC964" s="339"/>
      <c r="BD964" s="339"/>
      <c r="BE964" s="339"/>
      <c r="BF964" s="339"/>
      <c r="BG964" s="315">
        <f t="shared" si="336"/>
        <v>0</v>
      </c>
      <c r="BH964" s="346">
        <f t="shared" si="337"/>
        <v>0</v>
      </c>
      <c r="BI964" s="315">
        <f t="shared" si="338"/>
        <v>0</v>
      </c>
      <c r="BJ964" s="341"/>
      <c r="BK964" s="315">
        <f t="shared" si="339"/>
        <v>0</v>
      </c>
      <c r="BL964" s="315">
        <f t="shared" si="340"/>
        <v>0</v>
      </c>
      <c r="BM964" s="340"/>
      <c r="BN964" s="342"/>
      <c r="BO964" s="343"/>
      <c r="BP964" s="340"/>
      <c r="BQ964" s="344"/>
      <c r="BR964" s="315">
        <f t="shared" si="341"/>
        <v>0</v>
      </c>
      <c r="BS964" s="344"/>
      <c r="BT964" s="344"/>
      <c r="BU964" s="344"/>
      <c r="BV964" s="344"/>
      <c r="BW964" s="315">
        <f t="shared" si="342"/>
        <v>0</v>
      </c>
      <c r="BX964" s="322"/>
      <c r="BY964" s="316"/>
    </row>
    <row r="965" spans="1:77" x14ac:dyDescent="0.25">
      <c r="A965" s="326"/>
      <c r="B965" s="307" t="str">
        <f t="shared" si="324"/>
        <v/>
      </c>
      <c r="C965" s="327"/>
      <c r="D965" s="307" t="str">
        <f t="shared" si="325"/>
        <v/>
      </c>
      <c r="E965" s="328"/>
      <c r="F965" s="329"/>
      <c r="G965" s="330" t="s">
        <v>86</v>
      </c>
      <c r="H965" s="308">
        <f t="shared" si="326"/>
        <v>0</v>
      </c>
      <c r="I965" s="323"/>
      <c r="J965" s="323"/>
      <c r="K965" s="309">
        <f t="shared" si="327"/>
        <v>0</v>
      </c>
      <c r="L965" s="328"/>
      <c r="M965" s="328"/>
      <c r="N965" s="328"/>
      <c r="O965" s="328"/>
      <c r="P965" s="331"/>
      <c r="Q965" s="331"/>
      <c r="R965" s="332"/>
      <c r="S965" s="333"/>
      <c r="T965" s="332"/>
      <c r="U965" s="333"/>
      <c r="V965" s="332"/>
      <c r="W965" s="333"/>
      <c r="X965" s="332"/>
      <c r="Y965" s="333"/>
      <c r="Z965" s="309">
        <f t="shared" si="328"/>
        <v>0</v>
      </c>
      <c r="AA965" s="310">
        <f t="shared" si="329"/>
        <v>0</v>
      </c>
      <c r="AB965" s="334"/>
      <c r="AC965" s="311">
        <f t="shared" si="322"/>
        <v>0</v>
      </c>
      <c r="AD965" s="312">
        <f t="shared" si="330"/>
        <v>0</v>
      </c>
      <c r="AE965" s="335"/>
      <c r="AF965" s="312">
        <f t="shared" si="331"/>
        <v>0</v>
      </c>
      <c r="AG965" s="326"/>
      <c r="AH965" s="313">
        <f t="shared" si="332"/>
        <v>0</v>
      </c>
      <c r="AI965" s="336"/>
      <c r="AJ965" s="313">
        <f t="shared" si="333"/>
        <v>0</v>
      </c>
      <c r="AK965" s="326"/>
      <c r="AL965" s="313">
        <f t="shared" si="334"/>
        <v>0</v>
      </c>
      <c r="AM965" s="345"/>
      <c r="AN965" s="313">
        <f t="shared" si="323"/>
        <v>0</v>
      </c>
      <c r="AO965" s="314">
        <f t="shared" si="335"/>
        <v>0</v>
      </c>
      <c r="AP965" s="315">
        <f>IF(OR(AND(B965="GRUP_A1",IF(IFERROR(MATCH(CONCATENATE("I",Tabel!$N$4),inst_performance,0),0)&gt;0,0,1)),B965="Grup_A5",B965="Grup_B1"),0,(AD965+AF965)*0.1)</f>
        <v>0</v>
      </c>
      <c r="AQ965" s="337"/>
      <c r="AR965" s="339"/>
      <c r="AS965" s="339"/>
      <c r="AT965" s="339"/>
      <c r="AU965" s="339"/>
      <c r="AV965" s="339"/>
      <c r="AW965" s="339"/>
      <c r="AX965" s="339"/>
      <c r="AY965" s="339"/>
      <c r="AZ965" s="339"/>
      <c r="BA965" s="339"/>
      <c r="BB965" s="339"/>
      <c r="BC965" s="339"/>
      <c r="BD965" s="339"/>
      <c r="BE965" s="339"/>
      <c r="BF965" s="339"/>
      <c r="BG965" s="315">
        <f t="shared" si="336"/>
        <v>0</v>
      </c>
      <c r="BH965" s="346">
        <f t="shared" si="337"/>
        <v>0</v>
      </c>
      <c r="BI965" s="315">
        <f t="shared" si="338"/>
        <v>0</v>
      </c>
      <c r="BJ965" s="341"/>
      <c r="BK965" s="315">
        <f t="shared" si="339"/>
        <v>0</v>
      </c>
      <c r="BL965" s="315">
        <f t="shared" si="340"/>
        <v>0</v>
      </c>
      <c r="BM965" s="340"/>
      <c r="BN965" s="342"/>
      <c r="BO965" s="343"/>
      <c r="BP965" s="340"/>
      <c r="BQ965" s="344"/>
      <c r="BR965" s="315">
        <f t="shared" si="341"/>
        <v>0</v>
      </c>
      <c r="BS965" s="344"/>
      <c r="BT965" s="344"/>
      <c r="BU965" s="344"/>
      <c r="BV965" s="344"/>
      <c r="BW965" s="315">
        <f t="shared" si="342"/>
        <v>0</v>
      </c>
      <c r="BX965" s="322"/>
      <c r="BY965" s="316"/>
    </row>
    <row r="966" spans="1:77" x14ac:dyDescent="0.25">
      <c r="A966" s="326"/>
      <c r="B966" s="307" t="str">
        <f t="shared" si="324"/>
        <v/>
      </c>
      <c r="C966" s="327"/>
      <c r="D966" s="307" t="str">
        <f t="shared" si="325"/>
        <v/>
      </c>
      <c r="E966" s="328"/>
      <c r="F966" s="329"/>
      <c r="G966" s="330" t="s">
        <v>86</v>
      </c>
      <c r="H966" s="308">
        <f t="shared" si="326"/>
        <v>0</v>
      </c>
      <c r="I966" s="323"/>
      <c r="J966" s="323"/>
      <c r="K966" s="309">
        <f t="shared" si="327"/>
        <v>0</v>
      </c>
      <c r="L966" s="328"/>
      <c r="M966" s="328"/>
      <c r="N966" s="328"/>
      <c r="O966" s="328"/>
      <c r="P966" s="331"/>
      <c r="Q966" s="331"/>
      <c r="R966" s="332"/>
      <c r="S966" s="333"/>
      <c r="T966" s="332"/>
      <c r="U966" s="333"/>
      <c r="V966" s="332"/>
      <c r="W966" s="333"/>
      <c r="X966" s="332"/>
      <c r="Y966" s="333"/>
      <c r="Z966" s="309">
        <f t="shared" si="328"/>
        <v>0</v>
      </c>
      <c r="AA966" s="310">
        <f t="shared" si="329"/>
        <v>0</v>
      </c>
      <c r="AB966" s="334"/>
      <c r="AC966" s="311">
        <f t="shared" si="322"/>
        <v>0</v>
      </c>
      <c r="AD966" s="312">
        <f t="shared" si="330"/>
        <v>0</v>
      </c>
      <c r="AE966" s="335"/>
      <c r="AF966" s="312">
        <f t="shared" si="331"/>
        <v>0</v>
      </c>
      <c r="AG966" s="326"/>
      <c r="AH966" s="313">
        <f t="shared" si="332"/>
        <v>0</v>
      </c>
      <c r="AI966" s="336"/>
      <c r="AJ966" s="313">
        <f t="shared" si="333"/>
        <v>0</v>
      </c>
      <c r="AK966" s="326"/>
      <c r="AL966" s="313">
        <f t="shared" si="334"/>
        <v>0</v>
      </c>
      <c r="AM966" s="345"/>
      <c r="AN966" s="313">
        <f t="shared" si="323"/>
        <v>0</v>
      </c>
      <c r="AO966" s="314">
        <f t="shared" si="335"/>
        <v>0</v>
      </c>
      <c r="AP966" s="315">
        <f>IF(OR(AND(B966="GRUP_A1",IF(IFERROR(MATCH(CONCATENATE("I",Tabel!$N$4),inst_performance,0),0)&gt;0,0,1)),B966="Grup_A5",B966="Grup_B1"),0,(AD966+AF966)*0.1)</f>
        <v>0</v>
      </c>
      <c r="AQ966" s="337"/>
      <c r="AR966" s="339"/>
      <c r="AS966" s="339"/>
      <c r="AT966" s="339"/>
      <c r="AU966" s="339"/>
      <c r="AV966" s="339"/>
      <c r="AW966" s="339"/>
      <c r="AX966" s="339"/>
      <c r="AY966" s="339"/>
      <c r="AZ966" s="339"/>
      <c r="BA966" s="339"/>
      <c r="BB966" s="339"/>
      <c r="BC966" s="339"/>
      <c r="BD966" s="339"/>
      <c r="BE966" s="339"/>
      <c r="BF966" s="339"/>
      <c r="BG966" s="315">
        <f t="shared" si="336"/>
        <v>0</v>
      </c>
      <c r="BH966" s="346">
        <f t="shared" si="337"/>
        <v>0</v>
      </c>
      <c r="BI966" s="315">
        <f t="shared" si="338"/>
        <v>0</v>
      </c>
      <c r="BJ966" s="341"/>
      <c r="BK966" s="315">
        <f t="shared" si="339"/>
        <v>0</v>
      </c>
      <c r="BL966" s="315">
        <f t="shared" si="340"/>
        <v>0</v>
      </c>
      <c r="BM966" s="340"/>
      <c r="BN966" s="342"/>
      <c r="BO966" s="343"/>
      <c r="BP966" s="340"/>
      <c r="BQ966" s="344"/>
      <c r="BR966" s="315">
        <f t="shared" si="341"/>
        <v>0</v>
      </c>
      <c r="BS966" s="344"/>
      <c r="BT966" s="344"/>
      <c r="BU966" s="344"/>
      <c r="BV966" s="344"/>
      <c r="BW966" s="315">
        <f t="shared" si="342"/>
        <v>0</v>
      </c>
      <c r="BX966" s="322"/>
      <c r="BY966" s="316"/>
    </row>
    <row r="967" spans="1:77" x14ac:dyDescent="0.25">
      <c r="A967" s="326"/>
      <c r="B967" s="307" t="str">
        <f t="shared" si="324"/>
        <v/>
      </c>
      <c r="C967" s="327"/>
      <c r="D967" s="307" t="str">
        <f t="shared" si="325"/>
        <v/>
      </c>
      <c r="E967" s="328"/>
      <c r="F967" s="329"/>
      <c r="G967" s="330" t="s">
        <v>86</v>
      </c>
      <c r="H967" s="308">
        <f t="shared" si="326"/>
        <v>0</v>
      </c>
      <c r="I967" s="323"/>
      <c r="J967" s="323"/>
      <c r="K967" s="309">
        <f t="shared" si="327"/>
        <v>0</v>
      </c>
      <c r="L967" s="328"/>
      <c r="M967" s="328"/>
      <c r="N967" s="328"/>
      <c r="O967" s="328"/>
      <c r="P967" s="331"/>
      <c r="Q967" s="331"/>
      <c r="R967" s="332"/>
      <c r="S967" s="333"/>
      <c r="T967" s="332"/>
      <c r="U967" s="333"/>
      <c r="V967" s="332"/>
      <c r="W967" s="333"/>
      <c r="X967" s="332"/>
      <c r="Y967" s="333"/>
      <c r="Z967" s="309">
        <f t="shared" si="328"/>
        <v>0</v>
      </c>
      <c r="AA967" s="310">
        <f t="shared" si="329"/>
        <v>0</v>
      </c>
      <c r="AB967" s="334"/>
      <c r="AC967" s="311">
        <f t="shared" si="322"/>
        <v>0</v>
      </c>
      <c r="AD967" s="312">
        <f t="shared" si="330"/>
        <v>0</v>
      </c>
      <c r="AE967" s="335"/>
      <c r="AF967" s="312">
        <f t="shared" si="331"/>
        <v>0</v>
      </c>
      <c r="AG967" s="326"/>
      <c r="AH967" s="313">
        <f t="shared" si="332"/>
        <v>0</v>
      </c>
      <c r="AI967" s="336"/>
      <c r="AJ967" s="313">
        <f t="shared" si="333"/>
        <v>0</v>
      </c>
      <c r="AK967" s="326"/>
      <c r="AL967" s="313">
        <f t="shared" si="334"/>
        <v>0</v>
      </c>
      <c r="AM967" s="345"/>
      <c r="AN967" s="313">
        <f t="shared" si="323"/>
        <v>0</v>
      </c>
      <c r="AO967" s="314">
        <f t="shared" si="335"/>
        <v>0</v>
      </c>
      <c r="AP967" s="315">
        <f>IF(OR(AND(B967="GRUP_A1",IF(IFERROR(MATCH(CONCATENATE("I",Tabel!$N$4),inst_performance,0),0)&gt;0,0,1)),B967="Grup_A5",B967="Grup_B1"),0,(AD967+AF967)*0.1)</f>
        <v>0</v>
      </c>
      <c r="AQ967" s="337"/>
      <c r="AR967" s="339"/>
      <c r="AS967" s="339"/>
      <c r="AT967" s="339"/>
      <c r="AU967" s="339"/>
      <c r="AV967" s="339"/>
      <c r="AW967" s="339"/>
      <c r="AX967" s="339"/>
      <c r="AY967" s="339"/>
      <c r="AZ967" s="339"/>
      <c r="BA967" s="339"/>
      <c r="BB967" s="339"/>
      <c r="BC967" s="339"/>
      <c r="BD967" s="339"/>
      <c r="BE967" s="339"/>
      <c r="BF967" s="339"/>
      <c r="BG967" s="315">
        <f t="shared" si="336"/>
        <v>0</v>
      </c>
      <c r="BH967" s="346">
        <f t="shared" si="337"/>
        <v>0</v>
      </c>
      <c r="BI967" s="315">
        <f t="shared" si="338"/>
        <v>0</v>
      </c>
      <c r="BJ967" s="341"/>
      <c r="BK967" s="315">
        <f t="shared" si="339"/>
        <v>0</v>
      </c>
      <c r="BL967" s="315">
        <f t="shared" si="340"/>
        <v>0</v>
      </c>
      <c r="BM967" s="340"/>
      <c r="BN967" s="342"/>
      <c r="BO967" s="343"/>
      <c r="BP967" s="340"/>
      <c r="BQ967" s="344"/>
      <c r="BR967" s="315">
        <f t="shared" si="341"/>
        <v>0</v>
      </c>
      <c r="BS967" s="344"/>
      <c r="BT967" s="344"/>
      <c r="BU967" s="344"/>
      <c r="BV967" s="344"/>
      <c r="BW967" s="315">
        <f t="shared" si="342"/>
        <v>0</v>
      </c>
      <c r="BX967" s="322"/>
      <c r="BY967" s="316"/>
    </row>
    <row r="968" spans="1:77" x14ac:dyDescent="0.25">
      <c r="A968" s="326"/>
      <c r="B968" s="307" t="str">
        <f t="shared" si="324"/>
        <v/>
      </c>
      <c r="C968" s="327"/>
      <c r="D968" s="307" t="str">
        <f t="shared" si="325"/>
        <v/>
      </c>
      <c r="E968" s="328"/>
      <c r="F968" s="329"/>
      <c r="G968" s="330" t="s">
        <v>86</v>
      </c>
      <c r="H968" s="308">
        <f t="shared" si="326"/>
        <v>0</v>
      </c>
      <c r="I968" s="323"/>
      <c r="J968" s="323"/>
      <c r="K968" s="309">
        <f t="shared" si="327"/>
        <v>0</v>
      </c>
      <c r="L968" s="328"/>
      <c r="M968" s="328"/>
      <c r="N968" s="328"/>
      <c r="O968" s="328"/>
      <c r="P968" s="331"/>
      <c r="Q968" s="331"/>
      <c r="R968" s="332"/>
      <c r="S968" s="333"/>
      <c r="T968" s="332"/>
      <c r="U968" s="333"/>
      <c r="V968" s="332"/>
      <c r="W968" s="333"/>
      <c r="X968" s="332"/>
      <c r="Y968" s="333"/>
      <c r="Z968" s="309">
        <f t="shared" si="328"/>
        <v>0</v>
      </c>
      <c r="AA968" s="310">
        <f t="shared" si="329"/>
        <v>0</v>
      </c>
      <c r="AB968" s="334"/>
      <c r="AC968" s="311">
        <f t="shared" si="322"/>
        <v>0</v>
      </c>
      <c r="AD968" s="312">
        <f t="shared" si="330"/>
        <v>0</v>
      </c>
      <c r="AE968" s="335"/>
      <c r="AF968" s="312">
        <f t="shared" si="331"/>
        <v>0</v>
      </c>
      <c r="AG968" s="326"/>
      <c r="AH968" s="313">
        <f t="shared" si="332"/>
        <v>0</v>
      </c>
      <c r="AI968" s="336"/>
      <c r="AJ968" s="313">
        <f t="shared" si="333"/>
        <v>0</v>
      </c>
      <c r="AK968" s="326"/>
      <c r="AL968" s="313">
        <f t="shared" si="334"/>
        <v>0</v>
      </c>
      <c r="AM968" s="345"/>
      <c r="AN968" s="313">
        <f t="shared" si="323"/>
        <v>0</v>
      </c>
      <c r="AO968" s="314">
        <f t="shared" si="335"/>
        <v>0</v>
      </c>
      <c r="AP968" s="315">
        <f>IF(OR(AND(B968="GRUP_A1",IF(IFERROR(MATCH(CONCATENATE("I",Tabel!$N$4),inst_performance,0),0)&gt;0,0,1)),B968="Grup_A5",B968="Grup_B1"),0,(AD968+AF968)*0.1)</f>
        <v>0</v>
      </c>
      <c r="AQ968" s="337"/>
      <c r="AR968" s="339"/>
      <c r="AS968" s="339"/>
      <c r="AT968" s="339"/>
      <c r="AU968" s="339"/>
      <c r="AV968" s="339"/>
      <c r="AW968" s="339"/>
      <c r="AX968" s="339"/>
      <c r="AY968" s="339"/>
      <c r="AZ968" s="339"/>
      <c r="BA968" s="339"/>
      <c r="BB968" s="339"/>
      <c r="BC968" s="339"/>
      <c r="BD968" s="339"/>
      <c r="BE968" s="339"/>
      <c r="BF968" s="339"/>
      <c r="BG968" s="315">
        <f t="shared" si="336"/>
        <v>0</v>
      </c>
      <c r="BH968" s="346">
        <f t="shared" si="337"/>
        <v>0</v>
      </c>
      <c r="BI968" s="315">
        <f t="shared" si="338"/>
        <v>0</v>
      </c>
      <c r="BJ968" s="341"/>
      <c r="BK968" s="315">
        <f t="shared" si="339"/>
        <v>0</v>
      </c>
      <c r="BL968" s="315">
        <f t="shared" si="340"/>
        <v>0</v>
      </c>
      <c r="BM968" s="340"/>
      <c r="BN968" s="342"/>
      <c r="BO968" s="343"/>
      <c r="BP968" s="340"/>
      <c r="BQ968" s="344"/>
      <c r="BR968" s="315">
        <f t="shared" si="341"/>
        <v>0</v>
      </c>
      <c r="BS968" s="344"/>
      <c r="BT968" s="344"/>
      <c r="BU968" s="344"/>
      <c r="BV968" s="344"/>
      <c r="BW968" s="315">
        <f t="shared" si="342"/>
        <v>0</v>
      </c>
      <c r="BX968" s="322"/>
      <c r="BY968" s="316"/>
    </row>
    <row r="969" spans="1:77" x14ac:dyDescent="0.25">
      <c r="A969" s="326"/>
      <c r="B969" s="307" t="str">
        <f t="shared" si="324"/>
        <v/>
      </c>
      <c r="C969" s="327"/>
      <c r="D969" s="307" t="str">
        <f t="shared" si="325"/>
        <v/>
      </c>
      <c r="E969" s="328"/>
      <c r="F969" s="329"/>
      <c r="G969" s="330" t="s">
        <v>86</v>
      </c>
      <c r="H969" s="308">
        <f t="shared" si="326"/>
        <v>0</v>
      </c>
      <c r="I969" s="323"/>
      <c r="J969" s="323"/>
      <c r="K969" s="309">
        <f t="shared" si="327"/>
        <v>0</v>
      </c>
      <c r="L969" s="328"/>
      <c r="M969" s="328"/>
      <c r="N969" s="328"/>
      <c r="O969" s="328"/>
      <c r="P969" s="331"/>
      <c r="Q969" s="331"/>
      <c r="R969" s="332"/>
      <c r="S969" s="333"/>
      <c r="T969" s="332"/>
      <c r="U969" s="333"/>
      <c r="V969" s="332"/>
      <c r="W969" s="333"/>
      <c r="X969" s="332"/>
      <c r="Y969" s="333"/>
      <c r="Z969" s="309">
        <f t="shared" si="328"/>
        <v>0</v>
      </c>
      <c r="AA969" s="310">
        <f t="shared" si="329"/>
        <v>0</v>
      </c>
      <c r="AB969" s="334"/>
      <c r="AC969" s="311">
        <f t="shared" si="322"/>
        <v>0</v>
      </c>
      <c r="AD969" s="312">
        <f t="shared" si="330"/>
        <v>0</v>
      </c>
      <c r="AE969" s="335"/>
      <c r="AF969" s="312">
        <f t="shared" si="331"/>
        <v>0</v>
      </c>
      <c r="AG969" s="326"/>
      <c r="AH969" s="313">
        <f t="shared" si="332"/>
        <v>0</v>
      </c>
      <c r="AI969" s="336"/>
      <c r="AJ969" s="313">
        <f t="shared" si="333"/>
        <v>0</v>
      </c>
      <c r="AK969" s="326"/>
      <c r="AL969" s="313">
        <f t="shared" si="334"/>
        <v>0</v>
      </c>
      <c r="AM969" s="345"/>
      <c r="AN969" s="313">
        <f t="shared" si="323"/>
        <v>0</v>
      </c>
      <c r="AO969" s="314">
        <f t="shared" si="335"/>
        <v>0</v>
      </c>
      <c r="AP969" s="315">
        <f>IF(OR(AND(B969="GRUP_A1",IF(IFERROR(MATCH(CONCATENATE("I",Tabel!$N$4),inst_performance,0),0)&gt;0,0,1)),B969="Grup_A5",B969="Grup_B1"),0,(AD969+AF969)*0.1)</f>
        <v>0</v>
      </c>
      <c r="AQ969" s="337"/>
      <c r="AR969" s="339"/>
      <c r="AS969" s="339"/>
      <c r="AT969" s="339"/>
      <c r="AU969" s="339"/>
      <c r="AV969" s="339"/>
      <c r="AW969" s="339"/>
      <c r="AX969" s="339"/>
      <c r="AY969" s="339"/>
      <c r="AZ969" s="339"/>
      <c r="BA969" s="339"/>
      <c r="BB969" s="339"/>
      <c r="BC969" s="339"/>
      <c r="BD969" s="339"/>
      <c r="BE969" s="339"/>
      <c r="BF969" s="339"/>
      <c r="BG969" s="315">
        <f t="shared" si="336"/>
        <v>0</v>
      </c>
      <c r="BH969" s="346">
        <f t="shared" si="337"/>
        <v>0</v>
      </c>
      <c r="BI969" s="315">
        <f t="shared" si="338"/>
        <v>0</v>
      </c>
      <c r="BJ969" s="341"/>
      <c r="BK969" s="315">
        <f t="shared" si="339"/>
        <v>0</v>
      </c>
      <c r="BL969" s="315">
        <f t="shared" si="340"/>
        <v>0</v>
      </c>
      <c r="BM969" s="340"/>
      <c r="BN969" s="342"/>
      <c r="BO969" s="343"/>
      <c r="BP969" s="340"/>
      <c r="BQ969" s="344"/>
      <c r="BR969" s="315">
        <f t="shared" si="341"/>
        <v>0</v>
      </c>
      <c r="BS969" s="344"/>
      <c r="BT969" s="344"/>
      <c r="BU969" s="344"/>
      <c r="BV969" s="344"/>
      <c r="BW969" s="315">
        <f t="shared" si="342"/>
        <v>0</v>
      </c>
      <c r="BX969" s="322"/>
      <c r="BY969" s="316"/>
    </row>
    <row r="970" spans="1:77" x14ac:dyDescent="0.25">
      <c r="A970" s="326"/>
      <c r="B970" s="307" t="str">
        <f t="shared" si="324"/>
        <v/>
      </c>
      <c r="C970" s="327"/>
      <c r="D970" s="307" t="str">
        <f t="shared" si="325"/>
        <v/>
      </c>
      <c r="E970" s="328"/>
      <c r="F970" s="329"/>
      <c r="G970" s="330" t="s">
        <v>86</v>
      </c>
      <c r="H970" s="308">
        <f t="shared" si="326"/>
        <v>0</v>
      </c>
      <c r="I970" s="323"/>
      <c r="J970" s="323"/>
      <c r="K970" s="309">
        <f t="shared" si="327"/>
        <v>0</v>
      </c>
      <c r="L970" s="328"/>
      <c r="M970" s="328"/>
      <c r="N970" s="328"/>
      <c r="O970" s="328"/>
      <c r="P970" s="331"/>
      <c r="Q970" s="331"/>
      <c r="R970" s="332"/>
      <c r="S970" s="333"/>
      <c r="T970" s="332"/>
      <c r="U970" s="333"/>
      <c r="V970" s="332"/>
      <c r="W970" s="333"/>
      <c r="X970" s="332"/>
      <c r="Y970" s="333"/>
      <c r="Z970" s="309">
        <f t="shared" si="328"/>
        <v>0</v>
      </c>
      <c r="AA970" s="310">
        <f t="shared" si="329"/>
        <v>0</v>
      </c>
      <c r="AB970" s="334"/>
      <c r="AC970" s="311">
        <f t="shared" si="322"/>
        <v>0</v>
      </c>
      <c r="AD970" s="312">
        <f t="shared" si="330"/>
        <v>0</v>
      </c>
      <c r="AE970" s="335"/>
      <c r="AF970" s="312">
        <f t="shared" si="331"/>
        <v>0</v>
      </c>
      <c r="AG970" s="326"/>
      <c r="AH970" s="313">
        <f t="shared" si="332"/>
        <v>0</v>
      </c>
      <c r="AI970" s="336"/>
      <c r="AJ970" s="313">
        <f t="shared" si="333"/>
        <v>0</v>
      </c>
      <c r="AK970" s="326"/>
      <c r="AL970" s="313">
        <f t="shared" si="334"/>
        <v>0</v>
      </c>
      <c r="AM970" s="345"/>
      <c r="AN970" s="313">
        <f t="shared" si="323"/>
        <v>0</v>
      </c>
      <c r="AO970" s="314">
        <f t="shared" si="335"/>
        <v>0</v>
      </c>
      <c r="AP970" s="315">
        <f>IF(OR(AND(B970="GRUP_A1",IF(IFERROR(MATCH(CONCATENATE("I",Tabel!$N$4),inst_performance,0),0)&gt;0,0,1)),B970="Grup_A5",B970="Grup_B1"),0,(AD970+AF970)*0.1)</f>
        <v>0</v>
      </c>
      <c r="AQ970" s="337"/>
      <c r="AR970" s="339"/>
      <c r="AS970" s="339"/>
      <c r="AT970" s="339"/>
      <c r="AU970" s="339"/>
      <c r="AV970" s="339"/>
      <c r="AW970" s="339"/>
      <c r="AX970" s="339"/>
      <c r="AY970" s="339"/>
      <c r="AZ970" s="339"/>
      <c r="BA970" s="339"/>
      <c r="BB970" s="339"/>
      <c r="BC970" s="339"/>
      <c r="BD970" s="339"/>
      <c r="BE970" s="339"/>
      <c r="BF970" s="339"/>
      <c r="BG970" s="315">
        <f t="shared" si="336"/>
        <v>0</v>
      </c>
      <c r="BH970" s="346">
        <f t="shared" si="337"/>
        <v>0</v>
      </c>
      <c r="BI970" s="315">
        <f t="shared" si="338"/>
        <v>0</v>
      </c>
      <c r="BJ970" s="341"/>
      <c r="BK970" s="315">
        <f t="shared" si="339"/>
        <v>0</v>
      </c>
      <c r="BL970" s="315">
        <f t="shared" si="340"/>
        <v>0</v>
      </c>
      <c r="BM970" s="340"/>
      <c r="BN970" s="342"/>
      <c r="BO970" s="343"/>
      <c r="BP970" s="340"/>
      <c r="BQ970" s="344"/>
      <c r="BR970" s="315">
        <f t="shared" si="341"/>
        <v>0</v>
      </c>
      <c r="BS970" s="344"/>
      <c r="BT970" s="344"/>
      <c r="BU970" s="344"/>
      <c r="BV970" s="344"/>
      <c r="BW970" s="315">
        <f t="shared" si="342"/>
        <v>0</v>
      </c>
      <c r="BX970" s="322"/>
      <c r="BY970" s="316"/>
    </row>
    <row r="971" spans="1:77" x14ac:dyDescent="0.25">
      <c r="A971" s="326"/>
      <c r="B971" s="307" t="str">
        <f t="shared" si="324"/>
        <v/>
      </c>
      <c r="C971" s="327"/>
      <c r="D971" s="307" t="str">
        <f t="shared" si="325"/>
        <v/>
      </c>
      <c r="E971" s="328"/>
      <c r="F971" s="329"/>
      <c r="G971" s="330" t="s">
        <v>86</v>
      </c>
      <c r="H971" s="308">
        <f t="shared" si="326"/>
        <v>0</v>
      </c>
      <c r="I971" s="323"/>
      <c r="J971" s="323"/>
      <c r="K971" s="309">
        <f t="shared" si="327"/>
        <v>0</v>
      </c>
      <c r="L971" s="328"/>
      <c r="M971" s="328"/>
      <c r="N971" s="328"/>
      <c r="O971" s="328"/>
      <c r="P971" s="331"/>
      <c r="Q971" s="331"/>
      <c r="R971" s="332"/>
      <c r="S971" s="333"/>
      <c r="T971" s="332"/>
      <c r="U971" s="333"/>
      <c r="V971" s="332"/>
      <c r="W971" s="333"/>
      <c r="X971" s="332"/>
      <c r="Y971" s="333"/>
      <c r="Z971" s="309">
        <f t="shared" si="328"/>
        <v>0</v>
      </c>
      <c r="AA971" s="310">
        <f t="shared" si="329"/>
        <v>0</v>
      </c>
      <c r="AB971" s="334"/>
      <c r="AC971" s="311">
        <f t="shared" si="322"/>
        <v>0</v>
      </c>
      <c r="AD971" s="312">
        <f t="shared" si="330"/>
        <v>0</v>
      </c>
      <c r="AE971" s="335"/>
      <c r="AF971" s="312">
        <f t="shared" si="331"/>
        <v>0</v>
      </c>
      <c r="AG971" s="326"/>
      <c r="AH971" s="313">
        <f t="shared" si="332"/>
        <v>0</v>
      </c>
      <c r="AI971" s="336"/>
      <c r="AJ971" s="313">
        <f t="shared" si="333"/>
        <v>0</v>
      </c>
      <c r="AK971" s="326"/>
      <c r="AL971" s="313">
        <f t="shared" si="334"/>
        <v>0</v>
      </c>
      <c r="AM971" s="345"/>
      <c r="AN971" s="313">
        <f t="shared" si="323"/>
        <v>0</v>
      </c>
      <c r="AO971" s="314">
        <f t="shared" si="335"/>
        <v>0</v>
      </c>
      <c r="AP971" s="315">
        <f>IF(OR(AND(B971="GRUP_A1",IF(IFERROR(MATCH(CONCATENATE("I",Tabel!$N$4),inst_performance,0),0)&gt;0,0,1)),B971="Grup_A5",B971="Grup_B1"),0,(AD971+AF971)*0.1)</f>
        <v>0</v>
      </c>
      <c r="AQ971" s="337"/>
      <c r="AR971" s="339"/>
      <c r="AS971" s="339"/>
      <c r="AT971" s="339"/>
      <c r="AU971" s="339"/>
      <c r="AV971" s="339"/>
      <c r="AW971" s="339"/>
      <c r="AX971" s="339"/>
      <c r="AY971" s="339"/>
      <c r="AZ971" s="339"/>
      <c r="BA971" s="339"/>
      <c r="BB971" s="339"/>
      <c r="BC971" s="339"/>
      <c r="BD971" s="339"/>
      <c r="BE971" s="339"/>
      <c r="BF971" s="339"/>
      <c r="BG971" s="315">
        <f t="shared" si="336"/>
        <v>0</v>
      </c>
      <c r="BH971" s="346">
        <f t="shared" si="337"/>
        <v>0</v>
      </c>
      <c r="BI971" s="315">
        <f t="shared" si="338"/>
        <v>0</v>
      </c>
      <c r="BJ971" s="341"/>
      <c r="BK971" s="315">
        <f t="shared" si="339"/>
        <v>0</v>
      </c>
      <c r="BL971" s="315">
        <f t="shared" si="340"/>
        <v>0</v>
      </c>
      <c r="BM971" s="340"/>
      <c r="BN971" s="342"/>
      <c r="BO971" s="343"/>
      <c r="BP971" s="340"/>
      <c r="BQ971" s="344"/>
      <c r="BR971" s="315">
        <f t="shared" si="341"/>
        <v>0</v>
      </c>
      <c r="BS971" s="344"/>
      <c r="BT971" s="344"/>
      <c r="BU971" s="344"/>
      <c r="BV971" s="344"/>
      <c r="BW971" s="315">
        <f t="shared" si="342"/>
        <v>0</v>
      </c>
      <c r="BX971" s="322"/>
      <c r="BY971" s="316"/>
    </row>
    <row r="972" spans="1:77" x14ac:dyDescent="0.25">
      <c r="A972" s="326"/>
      <c r="B972" s="307" t="str">
        <f t="shared" si="324"/>
        <v/>
      </c>
      <c r="C972" s="327"/>
      <c r="D972" s="307" t="str">
        <f t="shared" si="325"/>
        <v/>
      </c>
      <c r="E972" s="328"/>
      <c r="F972" s="329"/>
      <c r="G972" s="330" t="s">
        <v>86</v>
      </c>
      <c r="H972" s="308">
        <f t="shared" si="326"/>
        <v>0</v>
      </c>
      <c r="I972" s="323"/>
      <c r="J972" s="323"/>
      <c r="K972" s="309">
        <f t="shared" si="327"/>
        <v>0</v>
      </c>
      <c r="L972" s="328"/>
      <c r="M972" s="328"/>
      <c r="N972" s="328"/>
      <c r="O972" s="328"/>
      <c r="P972" s="331"/>
      <c r="Q972" s="331"/>
      <c r="R972" s="332"/>
      <c r="S972" s="333"/>
      <c r="T972" s="332"/>
      <c r="U972" s="333"/>
      <c r="V972" s="332"/>
      <c r="W972" s="333"/>
      <c r="X972" s="332"/>
      <c r="Y972" s="333"/>
      <c r="Z972" s="309">
        <f t="shared" si="328"/>
        <v>0</v>
      </c>
      <c r="AA972" s="310">
        <f t="shared" si="329"/>
        <v>0</v>
      </c>
      <c r="AB972" s="334"/>
      <c r="AC972" s="311">
        <f t="shared" si="322"/>
        <v>0</v>
      </c>
      <c r="AD972" s="312">
        <f t="shared" si="330"/>
        <v>0</v>
      </c>
      <c r="AE972" s="335"/>
      <c r="AF972" s="312">
        <f t="shared" si="331"/>
        <v>0</v>
      </c>
      <c r="AG972" s="326"/>
      <c r="AH972" s="313">
        <f t="shared" si="332"/>
        <v>0</v>
      </c>
      <c r="AI972" s="336"/>
      <c r="AJ972" s="313">
        <f t="shared" si="333"/>
        <v>0</v>
      </c>
      <c r="AK972" s="326"/>
      <c r="AL972" s="313">
        <f t="shared" si="334"/>
        <v>0</v>
      </c>
      <c r="AM972" s="345"/>
      <c r="AN972" s="313">
        <f t="shared" si="323"/>
        <v>0</v>
      </c>
      <c r="AO972" s="314">
        <f t="shared" si="335"/>
        <v>0</v>
      </c>
      <c r="AP972" s="315">
        <f>IF(OR(AND(B972="GRUP_A1",IF(IFERROR(MATCH(CONCATENATE("I",Tabel!$N$4),inst_performance,0),0)&gt;0,0,1)),B972="Grup_A5",B972="Grup_B1"),0,(AD972+AF972)*0.1)</f>
        <v>0</v>
      </c>
      <c r="AQ972" s="337"/>
      <c r="AR972" s="339"/>
      <c r="AS972" s="339"/>
      <c r="AT972" s="339"/>
      <c r="AU972" s="339"/>
      <c r="AV972" s="339"/>
      <c r="AW972" s="339"/>
      <c r="AX972" s="339"/>
      <c r="AY972" s="339"/>
      <c r="AZ972" s="339"/>
      <c r="BA972" s="339"/>
      <c r="BB972" s="339"/>
      <c r="BC972" s="339"/>
      <c r="BD972" s="339"/>
      <c r="BE972" s="339"/>
      <c r="BF972" s="339"/>
      <c r="BG972" s="315">
        <f t="shared" si="336"/>
        <v>0</v>
      </c>
      <c r="BH972" s="346">
        <f t="shared" si="337"/>
        <v>0</v>
      </c>
      <c r="BI972" s="315">
        <f t="shared" si="338"/>
        <v>0</v>
      </c>
      <c r="BJ972" s="341"/>
      <c r="BK972" s="315">
        <f t="shared" si="339"/>
        <v>0</v>
      </c>
      <c r="BL972" s="315">
        <f t="shared" si="340"/>
        <v>0</v>
      </c>
      <c r="BM972" s="340"/>
      <c r="BN972" s="342"/>
      <c r="BO972" s="343"/>
      <c r="BP972" s="340"/>
      <c r="BQ972" s="344"/>
      <c r="BR972" s="315">
        <f t="shared" si="341"/>
        <v>0</v>
      </c>
      <c r="BS972" s="344"/>
      <c r="BT972" s="344"/>
      <c r="BU972" s="344"/>
      <c r="BV972" s="344"/>
      <c r="BW972" s="315">
        <f t="shared" si="342"/>
        <v>0</v>
      </c>
      <c r="BX972" s="322"/>
      <c r="BY972" s="316"/>
    </row>
    <row r="973" spans="1:77" x14ac:dyDescent="0.25">
      <c r="A973" s="326"/>
      <c r="B973" s="307" t="str">
        <f t="shared" si="324"/>
        <v/>
      </c>
      <c r="C973" s="327"/>
      <c r="D973" s="307" t="str">
        <f t="shared" si="325"/>
        <v/>
      </c>
      <c r="E973" s="328"/>
      <c r="F973" s="329"/>
      <c r="G973" s="330" t="s">
        <v>86</v>
      </c>
      <c r="H973" s="308">
        <f t="shared" si="326"/>
        <v>0</v>
      </c>
      <c r="I973" s="323"/>
      <c r="J973" s="323"/>
      <c r="K973" s="309">
        <f t="shared" si="327"/>
        <v>0</v>
      </c>
      <c r="L973" s="328"/>
      <c r="M973" s="328"/>
      <c r="N973" s="328"/>
      <c r="O973" s="328"/>
      <c r="P973" s="331"/>
      <c r="Q973" s="331"/>
      <c r="R973" s="332"/>
      <c r="S973" s="333"/>
      <c r="T973" s="332"/>
      <c r="U973" s="333"/>
      <c r="V973" s="332"/>
      <c r="W973" s="333"/>
      <c r="X973" s="332"/>
      <c r="Y973" s="333"/>
      <c r="Z973" s="309">
        <f t="shared" si="328"/>
        <v>0</v>
      </c>
      <c r="AA973" s="310">
        <f t="shared" si="329"/>
        <v>0</v>
      </c>
      <c r="AB973" s="334"/>
      <c r="AC973" s="311">
        <f t="shared" ref="AC973:AC1013" si="343">IF(AB973&gt;"",VLOOKUP(LEFT(AB973,250),Categorii_referinta,2,0),)</f>
        <v>0</v>
      </c>
      <c r="AD973" s="312">
        <f t="shared" si="330"/>
        <v>0</v>
      </c>
      <c r="AE973" s="335"/>
      <c r="AF973" s="312">
        <f t="shared" si="331"/>
        <v>0</v>
      </c>
      <c r="AG973" s="326"/>
      <c r="AH973" s="313">
        <f t="shared" si="332"/>
        <v>0</v>
      </c>
      <c r="AI973" s="336"/>
      <c r="AJ973" s="313">
        <f t="shared" si="333"/>
        <v>0</v>
      </c>
      <c r="AK973" s="326"/>
      <c r="AL973" s="313">
        <f t="shared" si="334"/>
        <v>0</v>
      </c>
      <c r="AM973" s="345"/>
      <c r="AN973" s="313">
        <f t="shared" ref="AN973:AN1013" si="344">IF(AM973&gt;"",VLOOKUP(AM973,Grad_managerial_values,2,0)*F973,)</f>
        <v>0</v>
      </c>
      <c r="AO973" s="314">
        <f t="shared" si="335"/>
        <v>0</v>
      </c>
      <c r="AP973" s="315">
        <f>IF(OR(AND(B973="GRUP_A1",IF(IFERROR(MATCH(CONCATENATE("I",Tabel!$N$4),inst_performance,0),0)&gt;0,0,1)),B973="Grup_A5",B973="Grup_B1"),0,(AD973+AF973)*0.1)</f>
        <v>0</v>
      </c>
      <c r="AQ973" s="337"/>
      <c r="AR973" s="339"/>
      <c r="AS973" s="339"/>
      <c r="AT973" s="339"/>
      <c r="AU973" s="339"/>
      <c r="AV973" s="339"/>
      <c r="AW973" s="339"/>
      <c r="AX973" s="339"/>
      <c r="AY973" s="339"/>
      <c r="AZ973" s="339"/>
      <c r="BA973" s="339"/>
      <c r="BB973" s="339"/>
      <c r="BC973" s="339"/>
      <c r="BD973" s="339"/>
      <c r="BE973" s="339"/>
      <c r="BF973" s="339"/>
      <c r="BG973" s="315">
        <f t="shared" si="336"/>
        <v>0</v>
      </c>
      <c r="BH973" s="346">
        <f t="shared" si="337"/>
        <v>0</v>
      </c>
      <c r="BI973" s="315">
        <f t="shared" si="338"/>
        <v>0</v>
      </c>
      <c r="BJ973" s="341"/>
      <c r="BK973" s="315">
        <f t="shared" si="339"/>
        <v>0</v>
      </c>
      <c r="BL973" s="315">
        <f t="shared" si="340"/>
        <v>0</v>
      </c>
      <c r="BM973" s="340"/>
      <c r="BN973" s="342"/>
      <c r="BO973" s="343"/>
      <c r="BP973" s="340"/>
      <c r="BQ973" s="344"/>
      <c r="BR973" s="315">
        <f t="shared" si="341"/>
        <v>0</v>
      </c>
      <c r="BS973" s="344"/>
      <c r="BT973" s="344"/>
      <c r="BU973" s="344"/>
      <c r="BV973" s="344"/>
      <c r="BW973" s="315">
        <f t="shared" si="342"/>
        <v>0</v>
      </c>
      <c r="BX973" s="322"/>
      <c r="BY973" s="316"/>
    </row>
    <row r="974" spans="1:77" x14ac:dyDescent="0.25">
      <c r="A974" s="326"/>
      <c r="B974" s="307" t="str">
        <f t="shared" ref="B974:B1013" si="345">IF(A974&gt;"", VLOOKUP(A974,Categories,2,0),"")</f>
        <v/>
      </c>
      <c r="C974" s="327"/>
      <c r="D974" s="307" t="str">
        <f t="shared" ref="D974:D1013" si="346">IF(B974&gt;"", VLOOKUP(C974,Functions_Classes,2,0),"")</f>
        <v/>
      </c>
      <c r="E974" s="328"/>
      <c r="F974" s="329"/>
      <c r="G974" s="330" t="s">
        <v>86</v>
      </c>
      <c r="H974" s="308">
        <f t="shared" ref="H974:H1013" si="347">IF(C974&gt;"", VLOOKUP(C974,Functions_Classes,3,0),)</f>
        <v>0</v>
      </c>
      <c r="I974" s="323"/>
      <c r="J974" s="323"/>
      <c r="K974" s="309">
        <f t="shared" ref="K974:K1013" si="348">IF(I974&gt;0, VLOOKUP(I974,Vechime_min,2,1),)</f>
        <v>0</v>
      </c>
      <c r="L974" s="328"/>
      <c r="M974" s="328"/>
      <c r="N974" s="328"/>
      <c r="O974" s="328"/>
      <c r="P974" s="331"/>
      <c r="Q974" s="331"/>
      <c r="R974" s="332"/>
      <c r="S974" s="333"/>
      <c r="T974" s="332"/>
      <c r="U974" s="333"/>
      <c r="V974" s="332"/>
      <c r="W974" s="333"/>
      <c r="X974" s="332"/>
      <c r="Y974" s="333"/>
      <c r="Z974" s="309">
        <f t="shared" ref="Z974:Z1013" si="349">IF(H974&gt;0,MAX(MIN(SUM(H974)+SUM(K974,0)+SUM(L974:Y974),130),1),)</f>
        <v>0</v>
      </c>
      <c r="AA974" s="310">
        <f t="shared" ref="AA974:AA1013" si="350">IF(H974&gt;0,VLOOKUP(Z974,Class_coeficient,2,0),)</f>
        <v>0</v>
      </c>
      <c r="AB974" s="334"/>
      <c r="AC974" s="311">
        <f t="shared" si="343"/>
        <v>0</v>
      </c>
      <c r="AD974" s="312">
        <f t="shared" ref="AD974:AD1013" si="351">CEILING((AA974*AC974*F974),10)</f>
        <v>0</v>
      </c>
      <c r="AE974" s="335"/>
      <c r="AF974" s="312">
        <f t="shared" ref="AF974:AF1013" si="352">IF(AE974&gt;"",IF(F974&gt;0, VLOOKUP(AE974,Grad_didactic_values,2,0)*F974,),)</f>
        <v>0</v>
      </c>
      <c r="AG974" s="326"/>
      <c r="AH974" s="313">
        <f t="shared" ref="AH974:AH1013" si="353">IF(AG974&gt;"",VLOOKUP(AG974,Grad_values,2,0)*F974,)</f>
        <v>0</v>
      </c>
      <c r="AI974" s="336"/>
      <c r="AJ974" s="313">
        <f t="shared" ref="AJ974:AJ1013" si="354">IF(AI974&gt;"",VLOOKUP(AI974,Grad_stiintific,2,0)*F974,)*IF($S$4="DA",1,0.5)</f>
        <v>0</v>
      </c>
      <c r="AK974" s="326"/>
      <c r="AL974" s="313">
        <f t="shared" ref="AL974:AL1013" si="355">IF(AK974&gt;"",VLOOKUP(AK974,Titlu_onorific,2,0)*F974,)</f>
        <v>0</v>
      </c>
      <c r="AM974" s="345"/>
      <c r="AN974" s="313">
        <f t="shared" si="344"/>
        <v>0</v>
      </c>
      <c r="AO974" s="314">
        <f t="shared" ref="AO974:AO1013" si="356">IF(AC974=1400,0, F974*1300)</f>
        <v>0</v>
      </c>
      <c r="AP974" s="315">
        <f>IF(OR(AND(B974="GRUP_A1",IF(IFERROR(MATCH(CONCATENATE("I",Tabel!$N$4),inst_performance,0),0)&gt;0,0,1)),B974="Grup_A5",B974="Grup_B1"),0,(AD974+AF974)*0.1)</f>
        <v>0</v>
      </c>
      <c r="AQ974" s="337"/>
      <c r="AR974" s="339"/>
      <c r="AS974" s="339"/>
      <c r="AT974" s="339"/>
      <c r="AU974" s="339"/>
      <c r="AV974" s="339"/>
      <c r="AW974" s="339"/>
      <c r="AX974" s="339"/>
      <c r="AY974" s="339"/>
      <c r="AZ974" s="339"/>
      <c r="BA974" s="339"/>
      <c r="BB974" s="339"/>
      <c r="BC974" s="339"/>
      <c r="BD974" s="339"/>
      <c r="BE974" s="339"/>
      <c r="BF974" s="339"/>
      <c r="BG974" s="315">
        <f t="shared" ref="BG974:BG1013" si="357">AP974+AQ974+AR974+AS974+AT974+AU974+AV974+AW974+AX974+AY974+AZ974+BA974+BB974+BC974+BD974+BE974+BF974</f>
        <v>0</v>
      </c>
      <c r="BH974" s="346">
        <f t="shared" ref="BH974:BH1013" si="358">IF(AD974&gt;0,BG974/AD974,)</f>
        <v>0</v>
      </c>
      <c r="BI974" s="315">
        <f t="shared" ref="BI974:BI1013" si="359">AD974+AF974+AH974+AJ974+AL974+AN974+AO974+BG974</f>
        <v>0</v>
      </c>
      <c r="BJ974" s="341"/>
      <c r="BK974" s="315">
        <f t="shared" ref="BK974:BK1013" si="360">IF(BI974&lt;BJ974,BJ974-BI974,0)</f>
        <v>0</v>
      </c>
      <c r="BL974" s="315">
        <f t="shared" ref="BL974:BL1013" si="361">IF(AND(BI974&gt;BJ974,BI974&lt;5500*F974),5500*F974-BI974,0)</f>
        <v>0</v>
      </c>
      <c r="BM974" s="340"/>
      <c r="BN974" s="342"/>
      <c r="BO974" s="343"/>
      <c r="BP974" s="340"/>
      <c r="BQ974" s="344"/>
      <c r="BR974" s="315">
        <f t="shared" ref="BR974:BR1013" si="362">AD974/169*1/2*BQ974</f>
        <v>0</v>
      </c>
      <c r="BS974" s="344"/>
      <c r="BT974" s="344"/>
      <c r="BU974" s="344"/>
      <c r="BV974" s="344"/>
      <c r="BW974" s="315">
        <f t="shared" ref="BW974:BW1013" si="363">BI974+BK974+BL974+BM974+BP974+BR974+BS974+BT974+BU974+BV974</f>
        <v>0</v>
      </c>
      <c r="BX974" s="322"/>
      <c r="BY974" s="316"/>
    </row>
    <row r="975" spans="1:77" x14ac:dyDescent="0.25">
      <c r="A975" s="326"/>
      <c r="B975" s="307" t="str">
        <f t="shared" si="345"/>
        <v/>
      </c>
      <c r="C975" s="327"/>
      <c r="D975" s="307" t="str">
        <f t="shared" si="346"/>
        <v/>
      </c>
      <c r="E975" s="328"/>
      <c r="F975" s="329"/>
      <c r="G975" s="330" t="s">
        <v>86</v>
      </c>
      <c r="H975" s="308">
        <f t="shared" si="347"/>
        <v>0</v>
      </c>
      <c r="I975" s="323"/>
      <c r="J975" s="323"/>
      <c r="K975" s="309">
        <f t="shared" si="348"/>
        <v>0</v>
      </c>
      <c r="L975" s="328"/>
      <c r="M975" s="328"/>
      <c r="N975" s="328"/>
      <c r="O975" s="328"/>
      <c r="P975" s="331"/>
      <c r="Q975" s="331"/>
      <c r="R975" s="332"/>
      <c r="S975" s="333"/>
      <c r="T975" s="332"/>
      <c r="U975" s="333"/>
      <c r="V975" s="332"/>
      <c r="W975" s="333"/>
      <c r="X975" s="332"/>
      <c r="Y975" s="333"/>
      <c r="Z975" s="309">
        <f t="shared" si="349"/>
        <v>0</v>
      </c>
      <c r="AA975" s="310">
        <f t="shared" si="350"/>
        <v>0</v>
      </c>
      <c r="AB975" s="334"/>
      <c r="AC975" s="311">
        <f t="shared" si="343"/>
        <v>0</v>
      </c>
      <c r="AD975" s="312">
        <f t="shared" si="351"/>
        <v>0</v>
      </c>
      <c r="AE975" s="335"/>
      <c r="AF975" s="312">
        <f t="shared" si="352"/>
        <v>0</v>
      </c>
      <c r="AG975" s="326"/>
      <c r="AH975" s="313">
        <f t="shared" si="353"/>
        <v>0</v>
      </c>
      <c r="AI975" s="336"/>
      <c r="AJ975" s="313">
        <f t="shared" si="354"/>
        <v>0</v>
      </c>
      <c r="AK975" s="326"/>
      <c r="AL975" s="313">
        <f t="shared" si="355"/>
        <v>0</v>
      </c>
      <c r="AM975" s="345"/>
      <c r="AN975" s="313">
        <f t="shared" si="344"/>
        <v>0</v>
      </c>
      <c r="AO975" s="314">
        <f t="shared" si="356"/>
        <v>0</v>
      </c>
      <c r="AP975" s="315">
        <f>IF(OR(AND(B975="GRUP_A1",IF(IFERROR(MATCH(CONCATENATE("I",Tabel!$N$4),inst_performance,0),0)&gt;0,0,1)),B975="Grup_A5",B975="Grup_B1"),0,(AD975+AF975)*0.1)</f>
        <v>0</v>
      </c>
      <c r="AQ975" s="337"/>
      <c r="AR975" s="339"/>
      <c r="AS975" s="339"/>
      <c r="AT975" s="339"/>
      <c r="AU975" s="339"/>
      <c r="AV975" s="339"/>
      <c r="AW975" s="339"/>
      <c r="AX975" s="339"/>
      <c r="AY975" s="339"/>
      <c r="AZ975" s="339"/>
      <c r="BA975" s="339"/>
      <c r="BB975" s="339"/>
      <c r="BC975" s="339"/>
      <c r="BD975" s="339"/>
      <c r="BE975" s="339"/>
      <c r="BF975" s="339"/>
      <c r="BG975" s="315">
        <f t="shared" si="357"/>
        <v>0</v>
      </c>
      <c r="BH975" s="346">
        <f t="shared" si="358"/>
        <v>0</v>
      </c>
      <c r="BI975" s="315">
        <f t="shared" si="359"/>
        <v>0</v>
      </c>
      <c r="BJ975" s="341"/>
      <c r="BK975" s="315">
        <f t="shared" si="360"/>
        <v>0</v>
      </c>
      <c r="BL975" s="315">
        <f t="shared" si="361"/>
        <v>0</v>
      </c>
      <c r="BM975" s="340"/>
      <c r="BN975" s="342"/>
      <c r="BO975" s="343"/>
      <c r="BP975" s="340"/>
      <c r="BQ975" s="344"/>
      <c r="BR975" s="315">
        <f t="shared" si="362"/>
        <v>0</v>
      </c>
      <c r="BS975" s="344"/>
      <c r="BT975" s="344"/>
      <c r="BU975" s="344"/>
      <c r="BV975" s="344"/>
      <c r="BW975" s="315">
        <f t="shared" si="363"/>
        <v>0</v>
      </c>
      <c r="BX975" s="322"/>
      <c r="BY975" s="316"/>
    </row>
    <row r="976" spans="1:77" x14ac:dyDescent="0.25">
      <c r="A976" s="326"/>
      <c r="B976" s="307" t="str">
        <f t="shared" si="345"/>
        <v/>
      </c>
      <c r="C976" s="327"/>
      <c r="D976" s="307" t="str">
        <f t="shared" si="346"/>
        <v/>
      </c>
      <c r="E976" s="328"/>
      <c r="F976" s="329"/>
      <c r="G976" s="330" t="s">
        <v>86</v>
      </c>
      <c r="H976" s="308">
        <f t="shared" si="347"/>
        <v>0</v>
      </c>
      <c r="I976" s="323"/>
      <c r="J976" s="323"/>
      <c r="K976" s="309">
        <f t="shared" si="348"/>
        <v>0</v>
      </c>
      <c r="L976" s="328"/>
      <c r="M976" s="328"/>
      <c r="N976" s="328"/>
      <c r="O976" s="328"/>
      <c r="P976" s="331"/>
      <c r="Q976" s="331"/>
      <c r="R976" s="332"/>
      <c r="S976" s="333"/>
      <c r="T976" s="332"/>
      <c r="U976" s="333"/>
      <c r="V976" s="332"/>
      <c r="W976" s="333"/>
      <c r="X976" s="332"/>
      <c r="Y976" s="333"/>
      <c r="Z976" s="309">
        <f t="shared" si="349"/>
        <v>0</v>
      </c>
      <c r="AA976" s="310">
        <f t="shared" si="350"/>
        <v>0</v>
      </c>
      <c r="AB976" s="334"/>
      <c r="AC976" s="311">
        <f t="shared" si="343"/>
        <v>0</v>
      </c>
      <c r="AD976" s="312">
        <f t="shared" si="351"/>
        <v>0</v>
      </c>
      <c r="AE976" s="335"/>
      <c r="AF976" s="312">
        <f t="shared" si="352"/>
        <v>0</v>
      </c>
      <c r="AG976" s="326"/>
      <c r="AH976" s="313">
        <f t="shared" si="353"/>
        <v>0</v>
      </c>
      <c r="AI976" s="336"/>
      <c r="AJ976" s="313">
        <f t="shared" si="354"/>
        <v>0</v>
      </c>
      <c r="AK976" s="326"/>
      <c r="AL976" s="313">
        <f t="shared" si="355"/>
        <v>0</v>
      </c>
      <c r="AM976" s="345"/>
      <c r="AN976" s="313">
        <f t="shared" si="344"/>
        <v>0</v>
      </c>
      <c r="AO976" s="314">
        <f t="shared" si="356"/>
        <v>0</v>
      </c>
      <c r="AP976" s="315">
        <f>IF(OR(AND(B976="GRUP_A1",IF(IFERROR(MATCH(CONCATENATE("I",Tabel!$N$4),inst_performance,0),0)&gt;0,0,1)),B976="Grup_A5",B976="Grup_B1"),0,(AD976+AF976)*0.1)</f>
        <v>0</v>
      </c>
      <c r="AQ976" s="337"/>
      <c r="AR976" s="339"/>
      <c r="AS976" s="339"/>
      <c r="AT976" s="339"/>
      <c r="AU976" s="339"/>
      <c r="AV976" s="339"/>
      <c r="AW976" s="339"/>
      <c r="AX976" s="339"/>
      <c r="AY976" s="339"/>
      <c r="AZ976" s="339"/>
      <c r="BA976" s="339"/>
      <c r="BB976" s="339"/>
      <c r="BC976" s="339"/>
      <c r="BD976" s="339"/>
      <c r="BE976" s="339"/>
      <c r="BF976" s="339"/>
      <c r="BG976" s="315">
        <f t="shared" si="357"/>
        <v>0</v>
      </c>
      <c r="BH976" s="346">
        <f t="shared" si="358"/>
        <v>0</v>
      </c>
      <c r="BI976" s="315">
        <f t="shared" si="359"/>
        <v>0</v>
      </c>
      <c r="BJ976" s="341"/>
      <c r="BK976" s="315">
        <f t="shared" si="360"/>
        <v>0</v>
      </c>
      <c r="BL976" s="315">
        <f t="shared" si="361"/>
        <v>0</v>
      </c>
      <c r="BM976" s="340"/>
      <c r="BN976" s="342"/>
      <c r="BO976" s="343"/>
      <c r="BP976" s="340"/>
      <c r="BQ976" s="344"/>
      <c r="BR976" s="315">
        <f t="shared" si="362"/>
        <v>0</v>
      </c>
      <c r="BS976" s="344"/>
      <c r="BT976" s="344"/>
      <c r="BU976" s="344"/>
      <c r="BV976" s="344"/>
      <c r="BW976" s="315">
        <f t="shared" si="363"/>
        <v>0</v>
      </c>
      <c r="BX976" s="322"/>
      <c r="BY976" s="316"/>
    </row>
    <row r="977" spans="1:77" x14ac:dyDescent="0.25">
      <c r="A977" s="326"/>
      <c r="B977" s="307" t="str">
        <f t="shared" si="345"/>
        <v/>
      </c>
      <c r="C977" s="327"/>
      <c r="D977" s="307" t="str">
        <f t="shared" si="346"/>
        <v/>
      </c>
      <c r="E977" s="328"/>
      <c r="F977" s="329"/>
      <c r="G977" s="330" t="s">
        <v>86</v>
      </c>
      <c r="H977" s="308">
        <f t="shared" si="347"/>
        <v>0</v>
      </c>
      <c r="I977" s="323"/>
      <c r="J977" s="323"/>
      <c r="K977" s="309">
        <f t="shared" si="348"/>
        <v>0</v>
      </c>
      <c r="L977" s="328"/>
      <c r="M977" s="328"/>
      <c r="N977" s="328"/>
      <c r="O977" s="328"/>
      <c r="P977" s="331"/>
      <c r="Q977" s="331"/>
      <c r="R977" s="332"/>
      <c r="S977" s="333"/>
      <c r="T977" s="332"/>
      <c r="U977" s="333"/>
      <c r="V977" s="332"/>
      <c r="W977" s="333"/>
      <c r="X977" s="332"/>
      <c r="Y977" s="333"/>
      <c r="Z977" s="309">
        <f t="shared" si="349"/>
        <v>0</v>
      </c>
      <c r="AA977" s="310">
        <f t="shared" si="350"/>
        <v>0</v>
      </c>
      <c r="AB977" s="334"/>
      <c r="AC977" s="311">
        <f t="shared" si="343"/>
        <v>0</v>
      </c>
      <c r="AD977" s="312">
        <f t="shared" si="351"/>
        <v>0</v>
      </c>
      <c r="AE977" s="335"/>
      <c r="AF977" s="312">
        <f t="shared" si="352"/>
        <v>0</v>
      </c>
      <c r="AG977" s="326"/>
      <c r="AH977" s="313">
        <f t="shared" si="353"/>
        <v>0</v>
      </c>
      <c r="AI977" s="336"/>
      <c r="AJ977" s="313">
        <f t="shared" si="354"/>
        <v>0</v>
      </c>
      <c r="AK977" s="326"/>
      <c r="AL977" s="313">
        <f t="shared" si="355"/>
        <v>0</v>
      </c>
      <c r="AM977" s="345"/>
      <c r="AN977" s="313">
        <f t="shared" si="344"/>
        <v>0</v>
      </c>
      <c r="AO977" s="314">
        <f t="shared" si="356"/>
        <v>0</v>
      </c>
      <c r="AP977" s="315">
        <f>IF(OR(AND(B977="GRUP_A1",IF(IFERROR(MATCH(CONCATENATE("I",Tabel!$N$4),inst_performance,0),0)&gt;0,0,1)),B977="Grup_A5",B977="Grup_B1"),0,(AD977+AF977)*0.1)</f>
        <v>0</v>
      </c>
      <c r="AQ977" s="337"/>
      <c r="AR977" s="339"/>
      <c r="AS977" s="339"/>
      <c r="AT977" s="339"/>
      <c r="AU977" s="339"/>
      <c r="AV977" s="339"/>
      <c r="AW977" s="339"/>
      <c r="AX977" s="339"/>
      <c r="AY977" s="339"/>
      <c r="AZ977" s="339"/>
      <c r="BA977" s="339"/>
      <c r="BB977" s="339"/>
      <c r="BC977" s="339"/>
      <c r="BD977" s="339"/>
      <c r="BE977" s="339"/>
      <c r="BF977" s="339"/>
      <c r="BG977" s="315">
        <f t="shared" si="357"/>
        <v>0</v>
      </c>
      <c r="BH977" s="346">
        <f t="shared" si="358"/>
        <v>0</v>
      </c>
      <c r="BI977" s="315">
        <f t="shared" si="359"/>
        <v>0</v>
      </c>
      <c r="BJ977" s="341"/>
      <c r="BK977" s="315">
        <f t="shared" si="360"/>
        <v>0</v>
      </c>
      <c r="BL977" s="315">
        <f t="shared" si="361"/>
        <v>0</v>
      </c>
      <c r="BM977" s="340"/>
      <c r="BN977" s="342"/>
      <c r="BO977" s="343"/>
      <c r="BP977" s="340"/>
      <c r="BQ977" s="344"/>
      <c r="BR977" s="315">
        <f t="shared" si="362"/>
        <v>0</v>
      </c>
      <c r="BS977" s="344"/>
      <c r="BT977" s="344"/>
      <c r="BU977" s="344"/>
      <c r="BV977" s="344"/>
      <c r="BW977" s="315">
        <f t="shared" si="363"/>
        <v>0</v>
      </c>
      <c r="BX977" s="322"/>
      <c r="BY977" s="316"/>
    </row>
    <row r="978" spans="1:77" x14ac:dyDescent="0.25">
      <c r="A978" s="326"/>
      <c r="B978" s="307" t="str">
        <f t="shared" si="345"/>
        <v/>
      </c>
      <c r="C978" s="327"/>
      <c r="D978" s="307" t="str">
        <f t="shared" si="346"/>
        <v/>
      </c>
      <c r="E978" s="328"/>
      <c r="F978" s="329"/>
      <c r="G978" s="330" t="s">
        <v>86</v>
      </c>
      <c r="H978" s="308">
        <f t="shared" si="347"/>
        <v>0</v>
      </c>
      <c r="I978" s="323"/>
      <c r="J978" s="323"/>
      <c r="K978" s="309">
        <f t="shared" si="348"/>
        <v>0</v>
      </c>
      <c r="L978" s="328"/>
      <c r="M978" s="328"/>
      <c r="N978" s="328"/>
      <c r="O978" s="328"/>
      <c r="P978" s="331"/>
      <c r="Q978" s="331"/>
      <c r="R978" s="332"/>
      <c r="S978" s="333"/>
      <c r="T978" s="332"/>
      <c r="U978" s="333"/>
      <c r="V978" s="332"/>
      <c r="W978" s="333"/>
      <c r="X978" s="332"/>
      <c r="Y978" s="333"/>
      <c r="Z978" s="309">
        <f t="shared" si="349"/>
        <v>0</v>
      </c>
      <c r="AA978" s="310">
        <f t="shared" si="350"/>
        <v>0</v>
      </c>
      <c r="AB978" s="334"/>
      <c r="AC978" s="311">
        <f t="shared" si="343"/>
        <v>0</v>
      </c>
      <c r="AD978" s="312">
        <f t="shared" si="351"/>
        <v>0</v>
      </c>
      <c r="AE978" s="335"/>
      <c r="AF978" s="312">
        <f t="shared" si="352"/>
        <v>0</v>
      </c>
      <c r="AG978" s="326"/>
      <c r="AH978" s="313">
        <f t="shared" si="353"/>
        <v>0</v>
      </c>
      <c r="AI978" s="336"/>
      <c r="AJ978" s="313">
        <f t="shared" si="354"/>
        <v>0</v>
      </c>
      <c r="AK978" s="326"/>
      <c r="AL978" s="313">
        <f t="shared" si="355"/>
        <v>0</v>
      </c>
      <c r="AM978" s="345"/>
      <c r="AN978" s="313">
        <f t="shared" si="344"/>
        <v>0</v>
      </c>
      <c r="AO978" s="314">
        <f t="shared" si="356"/>
        <v>0</v>
      </c>
      <c r="AP978" s="315">
        <f>IF(OR(AND(B978="GRUP_A1",IF(IFERROR(MATCH(CONCATENATE("I",Tabel!$N$4),inst_performance,0),0)&gt;0,0,1)),B978="Grup_A5",B978="Grup_B1"),0,(AD978+AF978)*0.1)</f>
        <v>0</v>
      </c>
      <c r="AQ978" s="337"/>
      <c r="AR978" s="339"/>
      <c r="AS978" s="339"/>
      <c r="AT978" s="339"/>
      <c r="AU978" s="339"/>
      <c r="AV978" s="339"/>
      <c r="AW978" s="339"/>
      <c r="AX978" s="339"/>
      <c r="AY978" s="339"/>
      <c r="AZ978" s="339"/>
      <c r="BA978" s="339"/>
      <c r="BB978" s="339"/>
      <c r="BC978" s="339"/>
      <c r="BD978" s="339"/>
      <c r="BE978" s="339"/>
      <c r="BF978" s="339"/>
      <c r="BG978" s="315">
        <f t="shared" si="357"/>
        <v>0</v>
      </c>
      <c r="BH978" s="346">
        <f t="shared" si="358"/>
        <v>0</v>
      </c>
      <c r="BI978" s="315">
        <f t="shared" si="359"/>
        <v>0</v>
      </c>
      <c r="BJ978" s="341"/>
      <c r="BK978" s="315">
        <f t="shared" si="360"/>
        <v>0</v>
      </c>
      <c r="BL978" s="315">
        <f t="shared" si="361"/>
        <v>0</v>
      </c>
      <c r="BM978" s="340"/>
      <c r="BN978" s="342"/>
      <c r="BO978" s="343"/>
      <c r="BP978" s="340"/>
      <c r="BQ978" s="344"/>
      <c r="BR978" s="315">
        <f t="shared" si="362"/>
        <v>0</v>
      </c>
      <c r="BS978" s="344"/>
      <c r="BT978" s="344"/>
      <c r="BU978" s="344"/>
      <c r="BV978" s="344"/>
      <c r="BW978" s="315">
        <f t="shared" si="363"/>
        <v>0</v>
      </c>
      <c r="BX978" s="322"/>
      <c r="BY978" s="316"/>
    </row>
    <row r="979" spans="1:77" x14ac:dyDescent="0.25">
      <c r="A979" s="326"/>
      <c r="B979" s="307" t="str">
        <f t="shared" si="345"/>
        <v/>
      </c>
      <c r="C979" s="327"/>
      <c r="D979" s="307" t="str">
        <f t="shared" si="346"/>
        <v/>
      </c>
      <c r="E979" s="328"/>
      <c r="F979" s="329"/>
      <c r="G979" s="330" t="s">
        <v>86</v>
      </c>
      <c r="H979" s="308">
        <f t="shared" si="347"/>
        <v>0</v>
      </c>
      <c r="I979" s="323"/>
      <c r="J979" s="323"/>
      <c r="K979" s="309">
        <f t="shared" si="348"/>
        <v>0</v>
      </c>
      <c r="L979" s="328"/>
      <c r="M979" s="328"/>
      <c r="N979" s="328"/>
      <c r="O979" s="328"/>
      <c r="P979" s="331"/>
      <c r="Q979" s="331"/>
      <c r="R979" s="332"/>
      <c r="S979" s="333"/>
      <c r="T979" s="332"/>
      <c r="U979" s="333"/>
      <c r="V979" s="332"/>
      <c r="W979" s="333"/>
      <c r="X979" s="332"/>
      <c r="Y979" s="333"/>
      <c r="Z979" s="309">
        <f t="shared" si="349"/>
        <v>0</v>
      </c>
      <c r="AA979" s="310">
        <f t="shared" si="350"/>
        <v>0</v>
      </c>
      <c r="AB979" s="334"/>
      <c r="AC979" s="311">
        <f t="shared" si="343"/>
        <v>0</v>
      </c>
      <c r="AD979" s="312">
        <f t="shared" si="351"/>
        <v>0</v>
      </c>
      <c r="AE979" s="335"/>
      <c r="AF979" s="312">
        <f t="shared" si="352"/>
        <v>0</v>
      </c>
      <c r="AG979" s="326"/>
      <c r="AH979" s="313">
        <f t="shared" si="353"/>
        <v>0</v>
      </c>
      <c r="AI979" s="336"/>
      <c r="AJ979" s="313">
        <f t="shared" si="354"/>
        <v>0</v>
      </c>
      <c r="AK979" s="326"/>
      <c r="AL979" s="313">
        <f t="shared" si="355"/>
        <v>0</v>
      </c>
      <c r="AM979" s="345"/>
      <c r="AN979" s="313">
        <f t="shared" si="344"/>
        <v>0</v>
      </c>
      <c r="AO979" s="314">
        <f t="shared" si="356"/>
        <v>0</v>
      </c>
      <c r="AP979" s="315">
        <f>IF(OR(AND(B979="GRUP_A1",IF(IFERROR(MATCH(CONCATENATE("I",Tabel!$N$4),inst_performance,0),0)&gt;0,0,1)),B979="Grup_A5",B979="Grup_B1"),0,(AD979+AF979)*0.1)</f>
        <v>0</v>
      </c>
      <c r="AQ979" s="337"/>
      <c r="AR979" s="339"/>
      <c r="AS979" s="339"/>
      <c r="AT979" s="339"/>
      <c r="AU979" s="339"/>
      <c r="AV979" s="339"/>
      <c r="AW979" s="339"/>
      <c r="AX979" s="339"/>
      <c r="AY979" s="339"/>
      <c r="AZ979" s="339"/>
      <c r="BA979" s="339"/>
      <c r="BB979" s="339"/>
      <c r="BC979" s="339"/>
      <c r="BD979" s="339"/>
      <c r="BE979" s="339"/>
      <c r="BF979" s="339"/>
      <c r="BG979" s="315">
        <f t="shared" si="357"/>
        <v>0</v>
      </c>
      <c r="BH979" s="346">
        <f t="shared" si="358"/>
        <v>0</v>
      </c>
      <c r="BI979" s="315">
        <f t="shared" si="359"/>
        <v>0</v>
      </c>
      <c r="BJ979" s="341"/>
      <c r="BK979" s="315">
        <f t="shared" si="360"/>
        <v>0</v>
      </c>
      <c r="BL979" s="315">
        <f t="shared" si="361"/>
        <v>0</v>
      </c>
      <c r="BM979" s="340"/>
      <c r="BN979" s="342"/>
      <c r="BO979" s="343"/>
      <c r="BP979" s="340"/>
      <c r="BQ979" s="344"/>
      <c r="BR979" s="315">
        <f t="shared" si="362"/>
        <v>0</v>
      </c>
      <c r="BS979" s="344"/>
      <c r="BT979" s="344"/>
      <c r="BU979" s="344"/>
      <c r="BV979" s="344"/>
      <c r="BW979" s="315">
        <f t="shared" si="363"/>
        <v>0</v>
      </c>
      <c r="BX979" s="322"/>
      <c r="BY979" s="316"/>
    </row>
    <row r="980" spans="1:77" x14ac:dyDescent="0.25">
      <c r="A980" s="326"/>
      <c r="B980" s="307" t="str">
        <f t="shared" si="345"/>
        <v/>
      </c>
      <c r="C980" s="327"/>
      <c r="D980" s="307" t="str">
        <f t="shared" si="346"/>
        <v/>
      </c>
      <c r="E980" s="328"/>
      <c r="F980" s="329"/>
      <c r="G980" s="330" t="s">
        <v>86</v>
      </c>
      <c r="H980" s="308">
        <f t="shared" si="347"/>
        <v>0</v>
      </c>
      <c r="I980" s="323"/>
      <c r="J980" s="323"/>
      <c r="K980" s="309">
        <f t="shared" si="348"/>
        <v>0</v>
      </c>
      <c r="L980" s="328"/>
      <c r="M980" s="328"/>
      <c r="N980" s="328"/>
      <c r="O980" s="328"/>
      <c r="P980" s="331"/>
      <c r="Q980" s="331"/>
      <c r="R980" s="332"/>
      <c r="S980" s="333"/>
      <c r="T980" s="332"/>
      <c r="U980" s="333"/>
      <c r="V980" s="332"/>
      <c r="W980" s="333"/>
      <c r="X980" s="332"/>
      <c r="Y980" s="333"/>
      <c r="Z980" s="309">
        <f t="shared" si="349"/>
        <v>0</v>
      </c>
      <c r="AA980" s="310">
        <f t="shared" si="350"/>
        <v>0</v>
      </c>
      <c r="AB980" s="334"/>
      <c r="AC980" s="311">
        <f t="shared" si="343"/>
        <v>0</v>
      </c>
      <c r="AD980" s="312">
        <f t="shared" si="351"/>
        <v>0</v>
      </c>
      <c r="AE980" s="335"/>
      <c r="AF980" s="312">
        <f t="shared" si="352"/>
        <v>0</v>
      </c>
      <c r="AG980" s="326"/>
      <c r="AH980" s="313">
        <f t="shared" si="353"/>
        <v>0</v>
      </c>
      <c r="AI980" s="336"/>
      <c r="AJ980" s="313">
        <f t="shared" si="354"/>
        <v>0</v>
      </c>
      <c r="AK980" s="326"/>
      <c r="AL980" s="313">
        <f t="shared" si="355"/>
        <v>0</v>
      </c>
      <c r="AM980" s="345"/>
      <c r="AN980" s="313">
        <f t="shared" si="344"/>
        <v>0</v>
      </c>
      <c r="AO980" s="314">
        <f t="shared" si="356"/>
        <v>0</v>
      </c>
      <c r="AP980" s="315">
        <f>IF(OR(AND(B980="GRUP_A1",IF(IFERROR(MATCH(CONCATENATE("I",Tabel!$N$4),inst_performance,0),0)&gt;0,0,1)),B980="Grup_A5",B980="Grup_B1"),0,(AD980+AF980)*0.1)</f>
        <v>0</v>
      </c>
      <c r="AQ980" s="337"/>
      <c r="AR980" s="339"/>
      <c r="AS980" s="339"/>
      <c r="AT980" s="339"/>
      <c r="AU980" s="339"/>
      <c r="AV980" s="339"/>
      <c r="AW980" s="339"/>
      <c r="AX980" s="339"/>
      <c r="AY980" s="339"/>
      <c r="AZ980" s="339"/>
      <c r="BA980" s="339"/>
      <c r="BB980" s="339"/>
      <c r="BC980" s="339"/>
      <c r="BD980" s="339"/>
      <c r="BE980" s="339"/>
      <c r="BF980" s="339"/>
      <c r="BG980" s="315">
        <f t="shared" si="357"/>
        <v>0</v>
      </c>
      <c r="BH980" s="346">
        <f t="shared" si="358"/>
        <v>0</v>
      </c>
      <c r="BI980" s="315">
        <f t="shared" si="359"/>
        <v>0</v>
      </c>
      <c r="BJ980" s="341"/>
      <c r="BK980" s="315">
        <f t="shared" si="360"/>
        <v>0</v>
      </c>
      <c r="BL980" s="315">
        <f t="shared" si="361"/>
        <v>0</v>
      </c>
      <c r="BM980" s="340"/>
      <c r="BN980" s="342"/>
      <c r="BO980" s="343"/>
      <c r="BP980" s="340"/>
      <c r="BQ980" s="344"/>
      <c r="BR980" s="315">
        <f t="shared" si="362"/>
        <v>0</v>
      </c>
      <c r="BS980" s="344"/>
      <c r="BT980" s="344"/>
      <c r="BU980" s="344"/>
      <c r="BV980" s="344"/>
      <c r="BW980" s="315">
        <f t="shared" si="363"/>
        <v>0</v>
      </c>
      <c r="BX980" s="322"/>
      <c r="BY980" s="316"/>
    </row>
    <row r="981" spans="1:77" x14ac:dyDescent="0.25">
      <c r="A981" s="326"/>
      <c r="B981" s="307" t="str">
        <f t="shared" si="345"/>
        <v/>
      </c>
      <c r="C981" s="327"/>
      <c r="D981" s="307" t="str">
        <f t="shared" si="346"/>
        <v/>
      </c>
      <c r="E981" s="328"/>
      <c r="F981" s="329"/>
      <c r="G981" s="330" t="s">
        <v>86</v>
      </c>
      <c r="H981" s="308">
        <f t="shared" si="347"/>
        <v>0</v>
      </c>
      <c r="I981" s="323"/>
      <c r="J981" s="323"/>
      <c r="K981" s="309">
        <f t="shared" si="348"/>
        <v>0</v>
      </c>
      <c r="L981" s="328"/>
      <c r="M981" s="328"/>
      <c r="N981" s="328"/>
      <c r="O981" s="328"/>
      <c r="P981" s="331"/>
      <c r="Q981" s="331"/>
      <c r="R981" s="332"/>
      <c r="S981" s="333"/>
      <c r="T981" s="332"/>
      <c r="U981" s="333"/>
      <c r="V981" s="332"/>
      <c r="W981" s="333"/>
      <c r="X981" s="332"/>
      <c r="Y981" s="333"/>
      <c r="Z981" s="309">
        <f t="shared" si="349"/>
        <v>0</v>
      </c>
      <c r="AA981" s="310">
        <f t="shared" si="350"/>
        <v>0</v>
      </c>
      <c r="AB981" s="334"/>
      <c r="AC981" s="311">
        <f t="shared" si="343"/>
        <v>0</v>
      </c>
      <c r="AD981" s="312">
        <f t="shared" si="351"/>
        <v>0</v>
      </c>
      <c r="AE981" s="335"/>
      <c r="AF981" s="312">
        <f t="shared" si="352"/>
        <v>0</v>
      </c>
      <c r="AG981" s="326"/>
      <c r="AH981" s="313">
        <f t="shared" si="353"/>
        <v>0</v>
      </c>
      <c r="AI981" s="336"/>
      <c r="AJ981" s="313">
        <f t="shared" si="354"/>
        <v>0</v>
      </c>
      <c r="AK981" s="326"/>
      <c r="AL981" s="313">
        <f t="shared" si="355"/>
        <v>0</v>
      </c>
      <c r="AM981" s="345"/>
      <c r="AN981" s="313">
        <f t="shared" si="344"/>
        <v>0</v>
      </c>
      <c r="AO981" s="314">
        <f t="shared" si="356"/>
        <v>0</v>
      </c>
      <c r="AP981" s="315">
        <f>IF(OR(AND(B981="GRUP_A1",IF(IFERROR(MATCH(CONCATENATE("I",Tabel!$N$4),inst_performance,0),0)&gt;0,0,1)),B981="Grup_A5",B981="Grup_B1"),0,(AD981+AF981)*0.1)</f>
        <v>0</v>
      </c>
      <c r="AQ981" s="337"/>
      <c r="AR981" s="339"/>
      <c r="AS981" s="339"/>
      <c r="AT981" s="339"/>
      <c r="AU981" s="339"/>
      <c r="AV981" s="339"/>
      <c r="AW981" s="339"/>
      <c r="AX981" s="339"/>
      <c r="AY981" s="339"/>
      <c r="AZ981" s="339"/>
      <c r="BA981" s="339"/>
      <c r="BB981" s="339"/>
      <c r="BC981" s="339"/>
      <c r="BD981" s="339"/>
      <c r="BE981" s="339"/>
      <c r="BF981" s="339"/>
      <c r="BG981" s="315">
        <f t="shared" si="357"/>
        <v>0</v>
      </c>
      <c r="BH981" s="346">
        <f t="shared" si="358"/>
        <v>0</v>
      </c>
      <c r="BI981" s="315">
        <f t="shared" si="359"/>
        <v>0</v>
      </c>
      <c r="BJ981" s="341"/>
      <c r="BK981" s="315">
        <f t="shared" si="360"/>
        <v>0</v>
      </c>
      <c r="BL981" s="315">
        <f t="shared" si="361"/>
        <v>0</v>
      </c>
      <c r="BM981" s="340"/>
      <c r="BN981" s="342"/>
      <c r="BO981" s="343"/>
      <c r="BP981" s="340"/>
      <c r="BQ981" s="344"/>
      <c r="BR981" s="315">
        <f t="shared" si="362"/>
        <v>0</v>
      </c>
      <c r="BS981" s="344"/>
      <c r="BT981" s="344"/>
      <c r="BU981" s="344"/>
      <c r="BV981" s="344"/>
      <c r="BW981" s="315">
        <f t="shared" si="363"/>
        <v>0</v>
      </c>
      <c r="BX981" s="322"/>
      <c r="BY981" s="316"/>
    </row>
    <row r="982" spans="1:77" x14ac:dyDescent="0.25">
      <c r="A982" s="326"/>
      <c r="B982" s="307" t="str">
        <f t="shared" si="345"/>
        <v/>
      </c>
      <c r="C982" s="327"/>
      <c r="D982" s="307" t="str">
        <f t="shared" si="346"/>
        <v/>
      </c>
      <c r="E982" s="328"/>
      <c r="F982" s="329"/>
      <c r="G982" s="330" t="s">
        <v>86</v>
      </c>
      <c r="H982" s="308">
        <f t="shared" si="347"/>
        <v>0</v>
      </c>
      <c r="I982" s="323"/>
      <c r="J982" s="323"/>
      <c r="K982" s="309">
        <f t="shared" si="348"/>
        <v>0</v>
      </c>
      <c r="L982" s="328"/>
      <c r="M982" s="328"/>
      <c r="N982" s="328"/>
      <c r="O982" s="328"/>
      <c r="P982" s="331"/>
      <c r="Q982" s="331"/>
      <c r="R982" s="332"/>
      <c r="S982" s="333"/>
      <c r="T982" s="332"/>
      <c r="U982" s="333"/>
      <c r="V982" s="332"/>
      <c r="W982" s="333"/>
      <c r="X982" s="332"/>
      <c r="Y982" s="333"/>
      <c r="Z982" s="309">
        <f t="shared" si="349"/>
        <v>0</v>
      </c>
      <c r="AA982" s="310">
        <f t="shared" si="350"/>
        <v>0</v>
      </c>
      <c r="AB982" s="334"/>
      <c r="AC982" s="311">
        <f t="shared" si="343"/>
        <v>0</v>
      </c>
      <c r="AD982" s="312">
        <f t="shared" si="351"/>
        <v>0</v>
      </c>
      <c r="AE982" s="335"/>
      <c r="AF982" s="312">
        <f t="shared" si="352"/>
        <v>0</v>
      </c>
      <c r="AG982" s="326"/>
      <c r="AH982" s="313">
        <f t="shared" si="353"/>
        <v>0</v>
      </c>
      <c r="AI982" s="336"/>
      <c r="AJ982" s="313">
        <f t="shared" si="354"/>
        <v>0</v>
      </c>
      <c r="AK982" s="326"/>
      <c r="AL982" s="313">
        <f t="shared" si="355"/>
        <v>0</v>
      </c>
      <c r="AM982" s="345"/>
      <c r="AN982" s="313">
        <f t="shared" si="344"/>
        <v>0</v>
      </c>
      <c r="AO982" s="314">
        <f t="shared" si="356"/>
        <v>0</v>
      </c>
      <c r="AP982" s="315">
        <f>IF(OR(AND(B982="GRUP_A1",IF(IFERROR(MATCH(CONCATENATE("I",Tabel!$N$4),inst_performance,0),0)&gt;0,0,1)),B982="Grup_A5",B982="Grup_B1"),0,(AD982+AF982)*0.1)</f>
        <v>0</v>
      </c>
      <c r="AQ982" s="337"/>
      <c r="AR982" s="339"/>
      <c r="AS982" s="339"/>
      <c r="AT982" s="339"/>
      <c r="AU982" s="339"/>
      <c r="AV982" s="339"/>
      <c r="AW982" s="339"/>
      <c r="AX982" s="339"/>
      <c r="AY982" s="339"/>
      <c r="AZ982" s="339"/>
      <c r="BA982" s="339"/>
      <c r="BB982" s="339"/>
      <c r="BC982" s="339"/>
      <c r="BD982" s="339"/>
      <c r="BE982" s="339"/>
      <c r="BF982" s="339"/>
      <c r="BG982" s="315">
        <f t="shared" si="357"/>
        <v>0</v>
      </c>
      <c r="BH982" s="346">
        <f t="shared" si="358"/>
        <v>0</v>
      </c>
      <c r="BI982" s="315">
        <f t="shared" si="359"/>
        <v>0</v>
      </c>
      <c r="BJ982" s="341"/>
      <c r="BK982" s="315">
        <f t="shared" si="360"/>
        <v>0</v>
      </c>
      <c r="BL982" s="315">
        <f t="shared" si="361"/>
        <v>0</v>
      </c>
      <c r="BM982" s="340"/>
      <c r="BN982" s="342"/>
      <c r="BO982" s="343"/>
      <c r="BP982" s="340"/>
      <c r="BQ982" s="344"/>
      <c r="BR982" s="315">
        <f t="shared" si="362"/>
        <v>0</v>
      </c>
      <c r="BS982" s="344"/>
      <c r="BT982" s="344"/>
      <c r="BU982" s="344"/>
      <c r="BV982" s="344"/>
      <c r="BW982" s="315">
        <f t="shared" si="363"/>
        <v>0</v>
      </c>
      <c r="BX982" s="322"/>
      <c r="BY982" s="316"/>
    </row>
    <row r="983" spans="1:77" x14ac:dyDescent="0.25">
      <c r="A983" s="326"/>
      <c r="B983" s="307" t="str">
        <f t="shared" si="345"/>
        <v/>
      </c>
      <c r="C983" s="327"/>
      <c r="D983" s="307" t="str">
        <f t="shared" si="346"/>
        <v/>
      </c>
      <c r="E983" s="328"/>
      <c r="F983" s="329"/>
      <c r="G983" s="330" t="s">
        <v>86</v>
      </c>
      <c r="H983" s="308">
        <f t="shared" si="347"/>
        <v>0</v>
      </c>
      <c r="I983" s="323"/>
      <c r="J983" s="323"/>
      <c r="K983" s="309">
        <f t="shared" si="348"/>
        <v>0</v>
      </c>
      <c r="L983" s="328"/>
      <c r="M983" s="328"/>
      <c r="N983" s="328"/>
      <c r="O983" s="328"/>
      <c r="P983" s="331"/>
      <c r="Q983" s="331"/>
      <c r="R983" s="332"/>
      <c r="S983" s="333"/>
      <c r="T983" s="332"/>
      <c r="U983" s="333"/>
      <c r="V983" s="332"/>
      <c r="W983" s="333"/>
      <c r="X983" s="332"/>
      <c r="Y983" s="333"/>
      <c r="Z983" s="309">
        <f t="shared" si="349"/>
        <v>0</v>
      </c>
      <c r="AA983" s="310">
        <f t="shared" si="350"/>
        <v>0</v>
      </c>
      <c r="AB983" s="334"/>
      <c r="AC983" s="311">
        <f t="shared" si="343"/>
        <v>0</v>
      </c>
      <c r="AD983" s="312">
        <f t="shared" si="351"/>
        <v>0</v>
      </c>
      <c r="AE983" s="335"/>
      <c r="AF983" s="312">
        <f t="shared" si="352"/>
        <v>0</v>
      </c>
      <c r="AG983" s="326"/>
      <c r="AH983" s="313">
        <f t="shared" si="353"/>
        <v>0</v>
      </c>
      <c r="AI983" s="336"/>
      <c r="AJ983" s="313">
        <f t="shared" si="354"/>
        <v>0</v>
      </c>
      <c r="AK983" s="326"/>
      <c r="AL983" s="313">
        <f t="shared" si="355"/>
        <v>0</v>
      </c>
      <c r="AM983" s="345"/>
      <c r="AN983" s="313">
        <f t="shared" si="344"/>
        <v>0</v>
      </c>
      <c r="AO983" s="314">
        <f t="shared" si="356"/>
        <v>0</v>
      </c>
      <c r="AP983" s="315">
        <f>IF(OR(AND(B983="GRUP_A1",IF(IFERROR(MATCH(CONCATENATE("I",Tabel!$N$4),inst_performance,0),0)&gt;0,0,1)),B983="Grup_A5",B983="Grup_B1"),0,(AD983+AF983)*0.1)</f>
        <v>0</v>
      </c>
      <c r="AQ983" s="337"/>
      <c r="AR983" s="339"/>
      <c r="AS983" s="339"/>
      <c r="AT983" s="339"/>
      <c r="AU983" s="339"/>
      <c r="AV983" s="339"/>
      <c r="AW983" s="339"/>
      <c r="AX983" s="339"/>
      <c r="AY983" s="339"/>
      <c r="AZ983" s="339"/>
      <c r="BA983" s="339"/>
      <c r="BB983" s="339"/>
      <c r="BC983" s="339"/>
      <c r="BD983" s="339"/>
      <c r="BE983" s="339"/>
      <c r="BF983" s="339"/>
      <c r="BG983" s="315">
        <f t="shared" si="357"/>
        <v>0</v>
      </c>
      <c r="BH983" s="346">
        <f t="shared" si="358"/>
        <v>0</v>
      </c>
      <c r="BI983" s="315">
        <f t="shared" si="359"/>
        <v>0</v>
      </c>
      <c r="BJ983" s="341"/>
      <c r="BK983" s="315">
        <f t="shared" si="360"/>
        <v>0</v>
      </c>
      <c r="BL983" s="315">
        <f t="shared" si="361"/>
        <v>0</v>
      </c>
      <c r="BM983" s="340"/>
      <c r="BN983" s="342"/>
      <c r="BO983" s="343"/>
      <c r="BP983" s="340"/>
      <c r="BQ983" s="344"/>
      <c r="BR983" s="315">
        <f t="shared" si="362"/>
        <v>0</v>
      </c>
      <c r="BS983" s="344"/>
      <c r="BT983" s="344"/>
      <c r="BU983" s="344"/>
      <c r="BV983" s="344"/>
      <c r="BW983" s="315">
        <f t="shared" si="363"/>
        <v>0</v>
      </c>
      <c r="BX983" s="322"/>
      <c r="BY983" s="316"/>
    </row>
    <row r="984" spans="1:77" x14ac:dyDescent="0.25">
      <c r="A984" s="326"/>
      <c r="B984" s="307" t="str">
        <f t="shared" si="345"/>
        <v/>
      </c>
      <c r="C984" s="327"/>
      <c r="D984" s="307" t="str">
        <f t="shared" si="346"/>
        <v/>
      </c>
      <c r="E984" s="328"/>
      <c r="F984" s="329"/>
      <c r="G984" s="330" t="s">
        <v>86</v>
      </c>
      <c r="H984" s="308">
        <f t="shared" si="347"/>
        <v>0</v>
      </c>
      <c r="I984" s="323"/>
      <c r="J984" s="323"/>
      <c r="K984" s="309">
        <f t="shared" si="348"/>
        <v>0</v>
      </c>
      <c r="L984" s="328"/>
      <c r="M984" s="328"/>
      <c r="N984" s="328"/>
      <c r="O984" s="328"/>
      <c r="P984" s="331"/>
      <c r="Q984" s="331"/>
      <c r="R984" s="332"/>
      <c r="S984" s="333"/>
      <c r="T984" s="332"/>
      <c r="U984" s="333"/>
      <c r="V984" s="332"/>
      <c r="W984" s="333"/>
      <c r="X984" s="332"/>
      <c r="Y984" s="333"/>
      <c r="Z984" s="309">
        <f t="shared" si="349"/>
        <v>0</v>
      </c>
      <c r="AA984" s="310">
        <f t="shared" si="350"/>
        <v>0</v>
      </c>
      <c r="AB984" s="334"/>
      <c r="AC984" s="311">
        <f t="shared" si="343"/>
        <v>0</v>
      </c>
      <c r="AD984" s="312">
        <f t="shared" si="351"/>
        <v>0</v>
      </c>
      <c r="AE984" s="335"/>
      <c r="AF984" s="312">
        <f t="shared" si="352"/>
        <v>0</v>
      </c>
      <c r="AG984" s="326"/>
      <c r="AH984" s="313">
        <f t="shared" si="353"/>
        <v>0</v>
      </c>
      <c r="AI984" s="336"/>
      <c r="AJ984" s="313">
        <f t="shared" si="354"/>
        <v>0</v>
      </c>
      <c r="AK984" s="326"/>
      <c r="AL984" s="313">
        <f t="shared" si="355"/>
        <v>0</v>
      </c>
      <c r="AM984" s="345"/>
      <c r="AN984" s="313">
        <f t="shared" si="344"/>
        <v>0</v>
      </c>
      <c r="AO984" s="314">
        <f t="shared" si="356"/>
        <v>0</v>
      </c>
      <c r="AP984" s="315">
        <f>IF(OR(AND(B984="GRUP_A1",IF(IFERROR(MATCH(CONCATENATE("I",Tabel!$N$4),inst_performance,0),0)&gt;0,0,1)),B984="Grup_A5",B984="Grup_B1"),0,(AD984+AF984)*0.1)</f>
        <v>0</v>
      </c>
      <c r="AQ984" s="337"/>
      <c r="AR984" s="339"/>
      <c r="AS984" s="339"/>
      <c r="AT984" s="339"/>
      <c r="AU984" s="339"/>
      <c r="AV984" s="339"/>
      <c r="AW984" s="339"/>
      <c r="AX984" s="339"/>
      <c r="AY984" s="339"/>
      <c r="AZ984" s="339"/>
      <c r="BA984" s="339"/>
      <c r="BB984" s="339"/>
      <c r="BC984" s="339"/>
      <c r="BD984" s="339"/>
      <c r="BE984" s="339"/>
      <c r="BF984" s="339"/>
      <c r="BG984" s="315">
        <f t="shared" si="357"/>
        <v>0</v>
      </c>
      <c r="BH984" s="346">
        <f t="shared" si="358"/>
        <v>0</v>
      </c>
      <c r="BI984" s="315">
        <f t="shared" si="359"/>
        <v>0</v>
      </c>
      <c r="BJ984" s="341"/>
      <c r="BK984" s="315">
        <f t="shared" si="360"/>
        <v>0</v>
      </c>
      <c r="BL984" s="315">
        <f t="shared" si="361"/>
        <v>0</v>
      </c>
      <c r="BM984" s="340"/>
      <c r="BN984" s="342"/>
      <c r="BO984" s="343"/>
      <c r="BP984" s="340"/>
      <c r="BQ984" s="344"/>
      <c r="BR984" s="315">
        <f t="shared" si="362"/>
        <v>0</v>
      </c>
      <c r="BS984" s="344"/>
      <c r="BT984" s="344"/>
      <c r="BU984" s="344"/>
      <c r="BV984" s="344"/>
      <c r="BW984" s="315">
        <f t="shared" si="363"/>
        <v>0</v>
      </c>
      <c r="BX984" s="322"/>
      <c r="BY984" s="316"/>
    </row>
    <row r="985" spans="1:77" x14ac:dyDescent="0.25">
      <c r="A985" s="326"/>
      <c r="B985" s="307" t="str">
        <f t="shared" si="345"/>
        <v/>
      </c>
      <c r="C985" s="327"/>
      <c r="D985" s="307" t="str">
        <f t="shared" si="346"/>
        <v/>
      </c>
      <c r="E985" s="328"/>
      <c r="F985" s="329"/>
      <c r="G985" s="330" t="s">
        <v>86</v>
      </c>
      <c r="H985" s="308">
        <f t="shared" si="347"/>
        <v>0</v>
      </c>
      <c r="I985" s="323"/>
      <c r="J985" s="323"/>
      <c r="K985" s="309">
        <f t="shared" si="348"/>
        <v>0</v>
      </c>
      <c r="L985" s="328"/>
      <c r="M985" s="328"/>
      <c r="N985" s="328"/>
      <c r="O985" s="328"/>
      <c r="P985" s="331"/>
      <c r="Q985" s="331"/>
      <c r="R985" s="332"/>
      <c r="S985" s="333"/>
      <c r="T985" s="332"/>
      <c r="U985" s="333"/>
      <c r="V985" s="332"/>
      <c r="W985" s="333"/>
      <c r="X985" s="332"/>
      <c r="Y985" s="333"/>
      <c r="Z985" s="309">
        <f t="shared" si="349"/>
        <v>0</v>
      </c>
      <c r="AA985" s="310">
        <f t="shared" si="350"/>
        <v>0</v>
      </c>
      <c r="AB985" s="334"/>
      <c r="AC985" s="311">
        <f t="shared" si="343"/>
        <v>0</v>
      </c>
      <c r="AD985" s="312">
        <f t="shared" si="351"/>
        <v>0</v>
      </c>
      <c r="AE985" s="335"/>
      <c r="AF985" s="312">
        <f t="shared" si="352"/>
        <v>0</v>
      </c>
      <c r="AG985" s="326"/>
      <c r="AH985" s="313">
        <f t="shared" si="353"/>
        <v>0</v>
      </c>
      <c r="AI985" s="336"/>
      <c r="AJ985" s="313">
        <f t="shared" si="354"/>
        <v>0</v>
      </c>
      <c r="AK985" s="326"/>
      <c r="AL985" s="313">
        <f t="shared" si="355"/>
        <v>0</v>
      </c>
      <c r="AM985" s="345"/>
      <c r="AN985" s="313">
        <f t="shared" si="344"/>
        <v>0</v>
      </c>
      <c r="AO985" s="314">
        <f t="shared" si="356"/>
        <v>0</v>
      </c>
      <c r="AP985" s="315">
        <f>IF(OR(AND(B985="GRUP_A1",IF(IFERROR(MATCH(CONCATENATE("I",Tabel!$N$4),inst_performance,0),0)&gt;0,0,1)),B985="Grup_A5",B985="Grup_B1"),0,(AD985+AF985)*0.1)</f>
        <v>0</v>
      </c>
      <c r="AQ985" s="337"/>
      <c r="AR985" s="339"/>
      <c r="AS985" s="339"/>
      <c r="AT985" s="339"/>
      <c r="AU985" s="339"/>
      <c r="AV985" s="339"/>
      <c r="AW985" s="339"/>
      <c r="AX985" s="339"/>
      <c r="AY985" s="339"/>
      <c r="AZ985" s="339"/>
      <c r="BA985" s="339"/>
      <c r="BB985" s="339"/>
      <c r="BC985" s="339"/>
      <c r="BD985" s="339"/>
      <c r="BE985" s="339"/>
      <c r="BF985" s="339"/>
      <c r="BG985" s="315">
        <f t="shared" si="357"/>
        <v>0</v>
      </c>
      <c r="BH985" s="346">
        <f t="shared" si="358"/>
        <v>0</v>
      </c>
      <c r="BI985" s="315">
        <f t="shared" si="359"/>
        <v>0</v>
      </c>
      <c r="BJ985" s="341"/>
      <c r="BK985" s="315">
        <f t="shared" si="360"/>
        <v>0</v>
      </c>
      <c r="BL985" s="315">
        <f t="shared" si="361"/>
        <v>0</v>
      </c>
      <c r="BM985" s="340"/>
      <c r="BN985" s="342"/>
      <c r="BO985" s="343"/>
      <c r="BP985" s="340"/>
      <c r="BQ985" s="344"/>
      <c r="BR985" s="315">
        <f t="shared" si="362"/>
        <v>0</v>
      </c>
      <c r="BS985" s="344"/>
      <c r="BT985" s="344"/>
      <c r="BU985" s="344"/>
      <c r="BV985" s="344"/>
      <c r="BW985" s="315">
        <f t="shared" si="363"/>
        <v>0</v>
      </c>
      <c r="BX985" s="322"/>
      <c r="BY985" s="316"/>
    </row>
    <row r="986" spans="1:77" x14ac:dyDescent="0.25">
      <c r="A986" s="326"/>
      <c r="B986" s="307" t="str">
        <f t="shared" si="345"/>
        <v/>
      </c>
      <c r="C986" s="327"/>
      <c r="D986" s="307" t="str">
        <f t="shared" si="346"/>
        <v/>
      </c>
      <c r="E986" s="328"/>
      <c r="F986" s="329"/>
      <c r="G986" s="330" t="s">
        <v>86</v>
      </c>
      <c r="H986" s="308">
        <f t="shared" si="347"/>
        <v>0</v>
      </c>
      <c r="I986" s="323"/>
      <c r="J986" s="323"/>
      <c r="K986" s="309">
        <f t="shared" si="348"/>
        <v>0</v>
      </c>
      <c r="L986" s="328"/>
      <c r="M986" s="328"/>
      <c r="N986" s="328"/>
      <c r="O986" s="328"/>
      <c r="P986" s="331"/>
      <c r="Q986" s="331"/>
      <c r="R986" s="332"/>
      <c r="S986" s="333"/>
      <c r="T986" s="332"/>
      <c r="U986" s="333"/>
      <c r="V986" s="332"/>
      <c r="W986" s="333"/>
      <c r="X986" s="332"/>
      <c r="Y986" s="333"/>
      <c r="Z986" s="309">
        <f t="shared" si="349"/>
        <v>0</v>
      </c>
      <c r="AA986" s="310">
        <f t="shared" si="350"/>
        <v>0</v>
      </c>
      <c r="AB986" s="334"/>
      <c r="AC986" s="311">
        <f t="shared" si="343"/>
        <v>0</v>
      </c>
      <c r="AD986" s="312">
        <f t="shared" si="351"/>
        <v>0</v>
      </c>
      <c r="AE986" s="335"/>
      <c r="AF986" s="312">
        <f t="shared" si="352"/>
        <v>0</v>
      </c>
      <c r="AG986" s="326"/>
      <c r="AH986" s="313">
        <f t="shared" si="353"/>
        <v>0</v>
      </c>
      <c r="AI986" s="336"/>
      <c r="AJ986" s="313">
        <f t="shared" si="354"/>
        <v>0</v>
      </c>
      <c r="AK986" s="326"/>
      <c r="AL986" s="313">
        <f t="shared" si="355"/>
        <v>0</v>
      </c>
      <c r="AM986" s="345"/>
      <c r="AN986" s="313">
        <f t="shared" si="344"/>
        <v>0</v>
      </c>
      <c r="AO986" s="314">
        <f t="shared" si="356"/>
        <v>0</v>
      </c>
      <c r="AP986" s="315">
        <f>IF(OR(AND(B986="GRUP_A1",IF(IFERROR(MATCH(CONCATENATE("I",Tabel!$N$4),inst_performance,0),0)&gt;0,0,1)),B986="Grup_A5",B986="Grup_B1"),0,(AD986+AF986)*0.1)</f>
        <v>0</v>
      </c>
      <c r="AQ986" s="337"/>
      <c r="AR986" s="339"/>
      <c r="AS986" s="339"/>
      <c r="AT986" s="339"/>
      <c r="AU986" s="339"/>
      <c r="AV986" s="339"/>
      <c r="AW986" s="339"/>
      <c r="AX986" s="339"/>
      <c r="AY986" s="339"/>
      <c r="AZ986" s="339"/>
      <c r="BA986" s="339"/>
      <c r="BB986" s="339"/>
      <c r="BC986" s="339"/>
      <c r="BD986" s="339"/>
      <c r="BE986" s="339"/>
      <c r="BF986" s="339"/>
      <c r="BG986" s="315">
        <f t="shared" si="357"/>
        <v>0</v>
      </c>
      <c r="BH986" s="346">
        <f t="shared" si="358"/>
        <v>0</v>
      </c>
      <c r="BI986" s="315">
        <f t="shared" si="359"/>
        <v>0</v>
      </c>
      <c r="BJ986" s="341"/>
      <c r="BK986" s="315">
        <f t="shared" si="360"/>
        <v>0</v>
      </c>
      <c r="BL986" s="315">
        <f t="shared" si="361"/>
        <v>0</v>
      </c>
      <c r="BM986" s="340"/>
      <c r="BN986" s="342"/>
      <c r="BO986" s="343"/>
      <c r="BP986" s="340"/>
      <c r="BQ986" s="344"/>
      <c r="BR986" s="315">
        <f t="shared" si="362"/>
        <v>0</v>
      </c>
      <c r="BS986" s="344"/>
      <c r="BT986" s="344"/>
      <c r="BU986" s="344"/>
      <c r="BV986" s="344"/>
      <c r="BW986" s="315">
        <f t="shared" si="363"/>
        <v>0</v>
      </c>
      <c r="BX986" s="322"/>
      <c r="BY986" s="316"/>
    </row>
    <row r="987" spans="1:77" x14ac:dyDescent="0.25">
      <c r="A987" s="326"/>
      <c r="B987" s="307" t="str">
        <f t="shared" si="345"/>
        <v/>
      </c>
      <c r="C987" s="327"/>
      <c r="D987" s="307" t="str">
        <f t="shared" si="346"/>
        <v/>
      </c>
      <c r="E987" s="328"/>
      <c r="F987" s="329"/>
      <c r="G987" s="330" t="s">
        <v>86</v>
      </c>
      <c r="H987" s="308">
        <f t="shared" si="347"/>
        <v>0</v>
      </c>
      <c r="I987" s="323"/>
      <c r="J987" s="323"/>
      <c r="K987" s="309">
        <f t="shared" si="348"/>
        <v>0</v>
      </c>
      <c r="L987" s="328"/>
      <c r="M987" s="328"/>
      <c r="N987" s="328"/>
      <c r="O987" s="328"/>
      <c r="P987" s="331"/>
      <c r="Q987" s="331"/>
      <c r="R987" s="332"/>
      <c r="S987" s="333"/>
      <c r="T987" s="332"/>
      <c r="U987" s="333"/>
      <c r="V987" s="332"/>
      <c r="W987" s="333"/>
      <c r="X987" s="332"/>
      <c r="Y987" s="333"/>
      <c r="Z987" s="309">
        <f t="shared" si="349"/>
        <v>0</v>
      </c>
      <c r="AA987" s="310">
        <f t="shared" si="350"/>
        <v>0</v>
      </c>
      <c r="AB987" s="334"/>
      <c r="AC987" s="311">
        <f t="shared" si="343"/>
        <v>0</v>
      </c>
      <c r="AD987" s="312">
        <f t="shared" si="351"/>
        <v>0</v>
      </c>
      <c r="AE987" s="335"/>
      <c r="AF987" s="312">
        <f t="shared" si="352"/>
        <v>0</v>
      </c>
      <c r="AG987" s="326"/>
      <c r="AH987" s="313">
        <f t="shared" si="353"/>
        <v>0</v>
      </c>
      <c r="AI987" s="336"/>
      <c r="AJ987" s="313">
        <f t="shared" si="354"/>
        <v>0</v>
      </c>
      <c r="AK987" s="326"/>
      <c r="AL987" s="313">
        <f t="shared" si="355"/>
        <v>0</v>
      </c>
      <c r="AM987" s="345"/>
      <c r="AN987" s="313">
        <f t="shared" si="344"/>
        <v>0</v>
      </c>
      <c r="AO987" s="314">
        <f t="shared" si="356"/>
        <v>0</v>
      </c>
      <c r="AP987" s="315">
        <f>IF(OR(AND(B987="GRUP_A1",IF(IFERROR(MATCH(CONCATENATE("I",Tabel!$N$4),inst_performance,0),0)&gt;0,0,1)),B987="Grup_A5",B987="Grup_B1"),0,(AD987+AF987)*0.1)</f>
        <v>0</v>
      </c>
      <c r="AQ987" s="337"/>
      <c r="AR987" s="339"/>
      <c r="AS987" s="339"/>
      <c r="AT987" s="339"/>
      <c r="AU987" s="339"/>
      <c r="AV987" s="339"/>
      <c r="AW987" s="339"/>
      <c r="AX987" s="339"/>
      <c r="AY987" s="339"/>
      <c r="AZ987" s="339"/>
      <c r="BA987" s="339"/>
      <c r="BB987" s="339"/>
      <c r="BC987" s="339"/>
      <c r="BD987" s="339"/>
      <c r="BE987" s="339"/>
      <c r="BF987" s="339"/>
      <c r="BG987" s="315">
        <f t="shared" si="357"/>
        <v>0</v>
      </c>
      <c r="BH987" s="346">
        <f t="shared" si="358"/>
        <v>0</v>
      </c>
      <c r="BI987" s="315">
        <f t="shared" si="359"/>
        <v>0</v>
      </c>
      <c r="BJ987" s="341"/>
      <c r="BK987" s="315">
        <f t="shared" si="360"/>
        <v>0</v>
      </c>
      <c r="BL987" s="315">
        <f t="shared" si="361"/>
        <v>0</v>
      </c>
      <c r="BM987" s="340"/>
      <c r="BN987" s="342"/>
      <c r="BO987" s="343"/>
      <c r="BP987" s="340"/>
      <c r="BQ987" s="344"/>
      <c r="BR987" s="315">
        <f t="shared" si="362"/>
        <v>0</v>
      </c>
      <c r="BS987" s="344"/>
      <c r="BT987" s="344"/>
      <c r="BU987" s="344"/>
      <c r="BV987" s="344"/>
      <c r="BW987" s="315">
        <f t="shared" si="363"/>
        <v>0</v>
      </c>
      <c r="BX987" s="322"/>
      <c r="BY987" s="316"/>
    </row>
    <row r="988" spans="1:77" x14ac:dyDescent="0.25">
      <c r="A988" s="326"/>
      <c r="B988" s="307" t="str">
        <f t="shared" si="345"/>
        <v/>
      </c>
      <c r="C988" s="327"/>
      <c r="D988" s="307" t="str">
        <f t="shared" si="346"/>
        <v/>
      </c>
      <c r="E988" s="328"/>
      <c r="F988" s="329"/>
      <c r="G988" s="330" t="s">
        <v>86</v>
      </c>
      <c r="H988" s="308">
        <f t="shared" si="347"/>
        <v>0</v>
      </c>
      <c r="I988" s="323"/>
      <c r="J988" s="323"/>
      <c r="K988" s="309">
        <f t="shared" si="348"/>
        <v>0</v>
      </c>
      <c r="L988" s="328"/>
      <c r="M988" s="328"/>
      <c r="N988" s="328"/>
      <c r="O988" s="328"/>
      <c r="P988" s="331"/>
      <c r="Q988" s="331"/>
      <c r="R988" s="332"/>
      <c r="S988" s="333"/>
      <c r="T988" s="332"/>
      <c r="U988" s="333"/>
      <c r="V988" s="332"/>
      <c r="W988" s="333"/>
      <c r="X988" s="332"/>
      <c r="Y988" s="333"/>
      <c r="Z988" s="309">
        <f t="shared" si="349"/>
        <v>0</v>
      </c>
      <c r="AA988" s="310">
        <f t="shared" si="350"/>
        <v>0</v>
      </c>
      <c r="AB988" s="334"/>
      <c r="AC988" s="311">
        <f t="shared" si="343"/>
        <v>0</v>
      </c>
      <c r="AD988" s="312">
        <f t="shared" si="351"/>
        <v>0</v>
      </c>
      <c r="AE988" s="335"/>
      <c r="AF988" s="312">
        <f t="shared" si="352"/>
        <v>0</v>
      </c>
      <c r="AG988" s="326"/>
      <c r="AH988" s="313">
        <f t="shared" si="353"/>
        <v>0</v>
      </c>
      <c r="AI988" s="336"/>
      <c r="AJ988" s="313">
        <f t="shared" si="354"/>
        <v>0</v>
      </c>
      <c r="AK988" s="326"/>
      <c r="AL988" s="313">
        <f t="shared" si="355"/>
        <v>0</v>
      </c>
      <c r="AM988" s="345"/>
      <c r="AN988" s="313">
        <f t="shared" si="344"/>
        <v>0</v>
      </c>
      <c r="AO988" s="314">
        <f t="shared" si="356"/>
        <v>0</v>
      </c>
      <c r="AP988" s="315">
        <f>IF(OR(AND(B988="GRUP_A1",IF(IFERROR(MATCH(CONCATENATE("I",Tabel!$N$4),inst_performance,0),0)&gt;0,0,1)),B988="Grup_A5",B988="Grup_B1"),0,(AD988+AF988)*0.1)</f>
        <v>0</v>
      </c>
      <c r="AQ988" s="337"/>
      <c r="AR988" s="339"/>
      <c r="AS988" s="339"/>
      <c r="AT988" s="339"/>
      <c r="AU988" s="339"/>
      <c r="AV988" s="339"/>
      <c r="AW988" s="339"/>
      <c r="AX988" s="339"/>
      <c r="AY988" s="339"/>
      <c r="AZ988" s="339"/>
      <c r="BA988" s="339"/>
      <c r="BB988" s="339"/>
      <c r="BC988" s="339"/>
      <c r="BD988" s="339"/>
      <c r="BE988" s="339"/>
      <c r="BF988" s="339"/>
      <c r="BG988" s="315">
        <f t="shared" si="357"/>
        <v>0</v>
      </c>
      <c r="BH988" s="346">
        <f t="shared" si="358"/>
        <v>0</v>
      </c>
      <c r="BI988" s="315">
        <f t="shared" si="359"/>
        <v>0</v>
      </c>
      <c r="BJ988" s="341"/>
      <c r="BK988" s="315">
        <f t="shared" si="360"/>
        <v>0</v>
      </c>
      <c r="BL988" s="315">
        <f t="shared" si="361"/>
        <v>0</v>
      </c>
      <c r="BM988" s="340"/>
      <c r="BN988" s="342"/>
      <c r="BO988" s="343"/>
      <c r="BP988" s="340"/>
      <c r="BQ988" s="344"/>
      <c r="BR988" s="315">
        <f t="shared" si="362"/>
        <v>0</v>
      </c>
      <c r="BS988" s="344"/>
      <c r="BT988" s="344"/>
      <c r="BU988" s="344"/>
      <c r="BV988" s="344"/>
      <c r="BW988" s="315">
        <f t="shared" si="363"/>
        <v>0</v>
      </c>
      <c r="BX988" s="322"/>
      <c r="BY988" s="316"/>
    </row>
    <row r="989" spans="1:77" x14ac:dyDescent="0.25">
      <c r="A989" s="326"/>
      <c r="B989" s="307" t="str">
        <f t="shared" si="345"/>
        <v/>
      </c>
      <c r="C989" s="327"/>
      <c r="D989" s="307" t="str">
        <f t="shared" si="346"/>
        <v/>
      </c>
      <c r="E989" s="328"/>
      <c r="F989" s="329"/>
      <c r="G989" s="330" t="s">
        <v>86</v>
      </c>
      <c r="H989" s="308">
        <f t="shared" si="347"/>
        <v>0</v>
      </c>
      <c r="I989" s="323"/>
      <c r="J989" s="323"/>
      <c r="K989" s="309">
        <f t="shared" si="348"/>
        <v>0</v>
      </c>
      <c r="L989" s="328"/>
      <c r="M989" s="328"/>
      <c r="N989" s="328"/>
      <c r="O989" s="328"/>
      <c r="P989" s="331"/>
      <c r="Q989" s="331"/>
      <c r="R989" s="332"/>
      <c r="S989" s="333"/>
      <c r="T989" s="332"/>
      <c r="U989" s="333"/>
      <c r="V989" s="332"/>
      <c r="W989" s="333"/>
      <c r="X989" s="332"/>
      <c r="Y989" s="333"/>
      <c r="Z989" s="309">
        <f t="shared" si="349"/>
        <v>0</v>
      </c>
      <c r="AA989" s="310">
        <f t="shared" si="350"/>
        <v>0</v>
      </c>
      <c r="AB989" s="334"/>
      <c r="AC989" s="311">
        <f t="shared" si="343"/>
        <v>0</v>
      </c>
      <c r="AD989" s="312">
        <f t="shared" si="351"/>
        <v>0</v>
      </c>
      <c r="AE989" s="335"/>
      <c r="AF989" s="312">
        <f t="shared" si="352"/>
        <v>0</v>
      </c>
      <c r="AG989" s="326"/>
      <c r="AH989" s="313">
        <f t="shared" si="353"/>
        <v>0</v>
      </c>
      <c r="AI989" s="336"/>
      <c r="AJ989" s="313">
        <f t="shared" si="354"/>
        <v>0</v>
      </c>
      <c r="AK989" s="326"/>
      <c r="AL989" s="313">
        <f t="shared" si="355"/>
        <v>0</v>
      </c>
      <c r="AM989" s="345"/>
      <c r="AN989" s="313">
        <f t="shared" si="344"/>
        <v>0</v>
      </c>
      <c r="AO989" s="314">
        <f t="shared" si="356"/>
        <v>0</v>
      </c>
      <c r="AP989" s="315">
        <f>IF(OR(AND(B989="GRUP_A1",IF(IFERROR(MATCH(CONCATENATE("I",Tabel!$N$4),inst_performance,0),0)&gt;0,0,1)),B989="Grup_A5",B989="Grup_B1"),0,(AD989+AF989)*0.1)</f>
        <v>0</v>
      </c>
      <c r="AQ989" s="337"/>
      <c r="AR989" s="339"/>
      <c r="AS989" s="339"/>
      <c r="AT989" s="339"/>
      <c r="AU989" s="339"/>
      <c r="AV989" s="339"/>
      <c r="AW989" s="339"/>
      <c r="AX989" s="339"/>
      <c r="AY989" s="339"/>
      <c r="AZ989" s="339"/>
      <c r="BA989" s="339"/>
      <c r="BB989" s="339"/>
      <c r="BC989" s="339"/>
      <c r="BD989" s="339"/>
      <c r="BE989" s="339"/>
      <c r="BF989" s="339"/>
      <c r="BG989" s="315">
        <f t="shared" si="357"/>
        <v>0</v>
      </c>
      <c r="BH989" s="346">
        <f t="shared" si="358"/>
        <v>0</v>
      </c>
      <c r="BI989" s="315">
        <f t="shared" si="359"/>
        <v>0</v>
      </c>
      <c r="BJ989" s="341"/>
      <c r="BK989" s="315">
        <f t="shared" si="360"/>
        <v>0</v>
      </c>
      <c r="BL989" s="315">
        <f t="shared" si="361"/>
        <v>0</v>
      </c>
      <c r="BM989" s="340"/>
      <c r="BN989" s="342"/>
      <c r="BO989" s="343"/>
      <c r="BP989" s="340"/>
      <c r="BQ989" s="344"/>
      <c r="BR989" s="315">
        <f t="shared" si="362"/>
        <v>0</v>
      </c>
      <c r="BS989" s="344"/>
      <c r="BT989" s="344"/>
      <c r="BU989" s="344"/>
      <c r="BV989" s="344"/>
      <c r="BW989" s="315">
        <f t="shared" si="363"/>
        <v>0</v>
      </c>
      <c r="BX989" s="322"/>
      <c r="BY989" s="316"/>
    </row>
    <row r="990" spans="1:77" x14ac:dyDescent="0.25">
      <c r="A990" s="326"/>
      <c r="B990" s="307" t="str">
        <f t="shared" si="345"/>
        <v/>
      </c>
      <c r="C990" s="327"/>
      <c r="D990" s="307" t="str">
        <f t="shared" si="346"/>
        <v/>
      </c>
      <c r="E990" s="328"/>
      <c r="F990" s="329"/>
      <c r="G990" s="330" t="s">
        <v>86</v>
      </c>
      <c r="H990" s="308">
        <f t="shared" si="347"/>
        <v>0</v>
      </c>
      <c r="I990" s="323"/>
      <c r="J990" s="323"/>
      <c r="K990" s="309">
        <f t="shared" si="348"/>
        <v>0</v>
      </c>
      <c r="L990" s="328"/>
      <c r="M990" s="328"/>
      <c r="N990" s="328"/>
      <c r="O990" s="328"/>
      <c r="P990" s="331"/>
      <c r="Q990" s="331"/>
      <c r="R990" s="332"/>
      <c r="S990" s="333"/>
      <c r="T990" s="332"/>
      <c r="U990" s="333"/>
      <c r="V990" s="332"/>
      <c r="W990" s="333"/>
      <c r="X990" s="332"/>
      <c r="Y990" s="333"/>
      <c r="Z990" s="309">
        <f t="shared" si="349"/>
        <v>0</v>
      </c>
      <c r="AA990" s="310">
        <f t="shared" si="350"/>
        <v>0</v>
      </c>
      <c r="AB990" s="334"/>
      <c r="AC990" s="311">
        <f t="shared" si="343"/>
        <v>0</v>
      </c>
      <c r="AD990" s="312">
        <f t="shared" si="351"/>
        <v>0</v>
      </c>
      <c r="AE990" s="335"/>
      <c r="AF990" s="312">
        <f t="shared" si="352"/>
        <v>0</v>
      </c>
      <c r="AG990" s="326"/>
      <c r="AH990" s="313">
        <f t="shared" si="353"/>
        <v>0</v>
      </c>
      <c r="AI990" s="336"/>
      <c r="AJ990" s="313">
        <f t="shared" si="354"/>
        <v>0</v>
      </c>
      <c r="AK990" s="326"/>
      <c r="AL990" s="313">
        <f t="shared" si="355"/>
        <v>0</v>
      </c>
      <c r="AM990" s="345"/>
      <c r="AN990" s="313">
        <f t="shared" si="344"/>
        <v>0</v>
      </c>
      <c r="AO990" s="314">
        <f t="shared" si="356"/>
        <v>0</v>
      </c>
      <c r="AP990" s="315">
        <f>IF(OR(AND(B990="GRUP_A1",IF(IFERROR(MATCH(CONCATENATE("I",Tabel!$N$4),inst_performance,0),0)&gt;0,0,1)),B990="Grup_A5",B990="Grup_B1"),0,(AD990+AF990)*0.1)</f>
        <v>0</v>
      </c>
      <c r="AQ990" s="337"/>
      <c r="AR990" s="339"/>
      <c r="AS990" s="339"/>
      <c r="AT990" s="339"/>
      <c r="AU990" s="339"/>
      <c r="AV990" s="339"/>
      <c r="AW990" s="339"/>
      <c r="AX990" s="339"/>
      <c r="AY990" s="339"/>
      <c r="AZ990" s="339"/>
      <c r="BA990" s="339"/>
      <c r="BB990" s="339"/>
      <c r="BC990" s="339"/>
      <c r="BD990" s="339"/>
      <c r="BE990" s="339"/>
      <c r="BF990" s="339"/>
      <c r="BG990" s="315">
        <f t="shared" si="357"/>
        <v>0</v>
      </c>
      <c r="BH990" s="346">
        <f t="shared" si="358"/>
        <v>0</v>
      </c>
      <c r="BI990" s="315">
        <f t="shared" si="359"/>
        <v>0</v>
      </c>
      <c r="BJ990" s="341"/>
      <c r="BK990" s="315">
        <f t="shared" si="360"/>
        <v>0</v>
      </c>
      <c r="BL990" s="315">
        <f t="shared" si="361"/>
        <v>0</v>
      </c>
      <c r="BM990" s="340"/>
      <c r="BN990" s="342"/>
      <c r="BO990" s="343"/>
      <c r="BP990" s="340"/>
      <c r="BQ990" s="344"/>
      <c r="BR990" s="315">
        <f t="shared" si="362"/>
        <v>0</v>
      </c>
      <c r="BS990" s="344"/>
      <c r="BT990" s="344"/>
      <c r="BU990" s="344"/>
      <c r="BV990" s="344"/>
      <c r="BW990" s="315">
        <f t="shared" si="363"/>
        <v>0</v>
      </c>
      <c r="BX990" s="322"/>
      <c r="BY990" s="316"/>
    </row>
    <row r="991" spans="1:77" x14ac:dyDescent="0.25">
      <c r="A991" s="326"/>
      <c r="B991" s="307" t="str">
        <f t="shared" si="345"/>
        <v/>
      </c>
      <c r="C991" s="327"/>
      <c r="D991" s="307" t="str">
        <f t="shared" si="346"/>
        <v/>
      </c>
      <c r="E991" s="328"/>
      <c r="F991" s="329"/>
      <c r="G991" s="330" t="s">
        <v>86</v>
      </c>
      <c r="H991" s="308">
        <f t="shared" si="347"/>
        <v>0</v>
      </c>
      <c r="I991" s="323"/>
      <c r="J991" s="323"/>
      <c r="K991" s="309">
        <f t="shared" si="348"/>
        <v>0</v>
      </c>
      <c r="L991" s="328"/>
      <c r="M991" s="328"/>
      <c r="N991" s="328"/>
      <c r="O991" s="328"/>
      <c r="P991" s="331"/>
      <c r="Q991" s="331"/>
      <c r="R991" s="332"/>
      <c r="S991" s="333"/>
      <c r="T991" s="332"/>
      <c r="U991" s="333"/>
      <c r="V991" s="332"/>
      <c r="W991" s="333"/>
      <c r="X991" s="332"/>
      <c r="Y991" s="333"/>
      <c r="Z991" s="309">
        <f t="shared" si="349"/>
        <v>0</v>
      </c>
      <c r="AA991" s="310">
        <f t="shared" si="350"/>
        <v>0</v>
      </c>
      <c r="AB991" s="334"/>
      <c r="AC991" s="311">
        <f t="shared" si="343"/>
        <v>0</v>
      </c>
      <c r="AD991" s="312">
        <f t="shared" si="351"/>
        <v>0</v>
      </c>
      <c r="AE991" s="335"/>
      <c r="AF991" s="312">
        <f t="shared" si="352"/>
        <v>0</v>
      </c>
      <c r="AG991" s="326"/>
      <c r="AH991" s="313">
        <f t="shared" si="353"/>
        <v>0</v>
      </c>
      <c r="AI991" s="336"/>
      <c r="AJ991" s="313">
        <f t="shared" si="354"/>
        <v>0</v>
      </c>
      <c r="AK991" s="326"/>
      <c r="AL991" s="313">
        <f t="shared" si="355"/>
        <v>0</v>
      </c>
      <c r="AM991" s="345"/>
      <c r="AN991" s="313">
        <f t="shared" si="344"/>
        <v>0</v>
      </c>
      <c r="AO991" s="314">
        <f t="shared" si="356"/>
        <v>0</v>
      </c>
      <c r="AP991" s="315">
        <f>IF(OR(AND(B991="GRUP_A1",IF(IFERROR(MATCH(CONCATENATE("I",Tabel!$N$4),inst_performance,0),0)&gt;0,0,1)),B991="Grup_A5",B991="Grup_B1"),0,(AD991+AF991)*0.1)</f>
        <v>0</v>
      </c>
      <c r="AQ991" s="337"/>
      <c r="AR991" s="339"/>
      <c r="AS991" s="339"/>
      <c r="AT991" s="339"/>
      <c r="AU991" s="339"/>
      <c r="AV991" s="339"/>
      <c r="AW991" s="339"/>
      <c r="AX991" s="339"/>
      <c r="AY991" s="339"/>
      <c r="AZ991" s="339"/>
      <c r="BA991" s="339"/>
      <c r="BB991" s="339"/>
      <c r="BC991" s="339"/>
      <c r="BD991" s="339"/>
      <c r="BE991" s="339"/>
      <c r="BF991" s="339"/>
      <c r="BG991" s="315">
        <f t="shared" si="357"/>
        <v>0</v>
      </c>
      <c r="BH991" s="346">
        <f t="shared" si="358"/>
        <v>0</v>
      </c>
      <c r="BI991" s="315">
        <f t="shared" si="359"/>
        <v>0</v>
      </c>
      <c r="BJ991" s="341"/>
      <c r="BK991" s="315">
        <f t="shared" si="360"/>
        <v>0</v>
      </c>
      <c r="BL991" s="315">
        <f t="shared" si="361"/>
        <v>0</v>
      </c>
      <c r="BM991" s="340"/>
      <c r="BN991" s="342"/>
      <c r="BO991" s="343"/>
      <c r="BP991" s="340"/>
      <c r="BQ991" s="344"/>
      <c r="BR991" s="315">
        <f t="shared" si="362"/>
        <v>0</v>
      </c>
      <c r="BS991" s="344"/>
      <c r="BT991" s="344"/>
      <c r="BU991" s="344"/>
      <c r="BV991" s="344"/>
      <c r="BW991" s="315">
        <f t="shared" si="363"/>
        <v>0</v>
      </c>
      <c r="BX991" s="322"/>
      <c r="BY991" s="316"/>
    </row>
    <row r="992" spans="1:77" x14ac:dyDescent="0.25">
      <c r="A992" s="326"/>
      <c r="B992" s="307" t="str">
        <f t="shared" si="345"/>
        <v/>
      </c>
      <c r="C992" s="327"/>
      <c r="D992" s="307" t="str">
        <f t="shared" si="346"/>
        <v/>
      </c>
      <c r="E992" s="328"/>
      <c r="F992" s="329"/>
      <c r="G992" s="330" t="s">
        <v>86</v>
      </c>
      <c r="H992" s="308">
        <f t="shared" si="347"/>
        <v>0</v>
      </c>
      <c r="I992" s="323"/>
      <c r="J992" s="323"/>
      <c r="K992" s="309">
        <f t="shared" si="348"/>
        <v>0</v>
      </c>
      <c r="L992" s="328"/>
      <c r="M992" s="328"/>
      <c r="N992" s="328"/>
      <c r="O992" s="328"/>
      <c r="P992" s="331"/>
      <c r="Q992" s="331"/>
      <c r="R992" s="332"/>
      <c r="S992" s="333"/>
      <c r="T992" s="332"/>
      <c r="U992" s="333"/>
      <c r="V992" s="332"/>
      <c r="W992" s="333"/>
      <c r="X992" s="332"/>
      <c r="Y992" s="333"/>
      <c r="Z992" s="309">
        <f t="shared" si="349"/>
        <v>0</v>
      </c>
      <c r="AA992" s="310">
        <f t="shared" si="350"/>
        <v>0</v>
      </c>
      <c r="AB992" s="334"/>
      <c r="AC992" s="311">
        <f t="shared" si="343"/>
        <v>0</v>
      </c>
      <c r="AD992" s="312">
        <f t="shared" si="351"/>
        <v>0</v>
      </c>
      <c r="AE992" s="335"/>
      <c r="AF992" s="312">
        <f t="shared" si="352"/>
        <v>0</v>
      </c>
      <c r="AG992" s="326"/>
      <c r="AH992" s="313">
        <f t="shared" si="353"/>
        <v>0</v>
      </c>
      <c r="AI992" s="336"/>
      <c r="AJ992" s="313">
        <f t="shared" si="354"/>
        <v>0</v>
      </c>
      <c r="AK992" s="326"/>
      <c r="AL992" s="313">
        <f t="shared" si="355"/>
        <v>0</v>
      </c>
      <c r="AM992" s="345"/>
      <c r="AN992" s="313">
        <f t="shared" si="344"/>
        <v>0</v>
      </c>
      <c r="AO992" s="314">
        <f t="shared" si="356"/>
        <v>0</v>
      </c>
      <c r="AP992" s="315">
        <f>IF(OR(AND(B992="GRUP_A1",IF(IFERROR(MATCH(CONCATENATE("I",Tabel!$N$4),inst_performance,0),0)&gt;0,0,1)),B992="Grup_A5",B992="Grup_B1"),0,(AD992+AF992)*0.1)</f>
        <v>0</v>
      </c>
      <c r="AQ992" s="337"/>
      <c r="AR992" s="339"/>
      <c r="AS992" s="339"/>
      <c r="AT992" s="339"/>
      <c r="AU992" s="339"/>
      <c r="AV992" s="339"/>
      <c r="AW992" s="339"/>
      <c r="AX992" s="339"/>
      <c r="AY992" s="339"/>
      <c r="AZ992" s="339"/>
      <c r="BA992" s="339"/>
      <c r="BB992" s="339"/>
      <c r="BC992" s="339"/>
      <c r="BD992" s="339"/>
      <c r="BE992" s="339"/>
      <c r="BF992" s="339"/>
      <c r="BG992" s="315">
        <f t="shared" si="357"/>
        <v>0</v>
      </c>
      <c r="BH992" s="346">
        <f t="shared" si="358"/>
        <v>0</v>
      </c>
      <c r="BI992" s="315">
        <f t="shared" si="359"/>
        <v>0</v>
      </c>
      <c r="BJ992" s="341"/>
      <c r="BK992" s="315">
        <f t="shared" si="360"/>
        <v>0</v>
      </c>
      <c r="BL992" s="315">
        <f t="shared" si="361"/>
        <v>0</v>
      </c>
      <c r="BM992" s="340"/>
      <c r="BN992" s="342"/>
      <c r="BO992" s="343"/>
      <c r="BP992" s="340"/>
      <c r="BQ992" s="344"/>
      <c r="BR992" s="315">
        <f t="shared" si="362"/>
        <v>0</v>
      </c>
      <c r="BS992" s="344"/>
      <c r="BT992" s="344"/>
      <c r="BU992" s="344"/>
      <c r="BV992" s="344"/>
      <c r="BW992" s="315">
        <f t="shared" si="363"/>
        <v>0</v>
      </c>
      <c r="BX992" s="322"/>
      <c r="BY992" s="316"/>
    </row>
    <row r="993" spans="1:77" x14ac:dyDescent="0.25">
      <c r="A993" s="326"/>
      <c r="B993" s="307" t="str">
        <f t="shared" si="345"/>
        <v/>
      </c>
      <c r="C993" s="327"/>
      <c r="D993" s="307" t="str">
        <f t="shared" si="346"/>
        <v/>
      </c>
      <c r="E993" s="328"/>
      <c r="F993" s="329"/>
      <c r="G993" s="330" t="s">
        <v>86</v>
      </c>
      <c r="H993" s="308">
        <f t="shared" si="347"/>
        <v>0</v>
      </c>
      <c r="I993" s="323"/>
      <c r="J993" s="323"/>
      <c r="K993" s="309">
        <f t="shared" si="348"/>
        <v>0</v>
      </c>
      <c r="L993" s="328"/>
      <c r="M993" s="328"/>
      <c r="N993" s="328"/>
      <c r="O993" s="328"/>
      <c r="P993" s="331"/>
      <c r="Q993" s="331"/>
      <c r="R993" s="332"/>
      <c r="S993" s="333"/>
      <c r="T993" s="332"/>
      <c r="U993" s="333"/>
      <c r="V993" s="332"/>
      <c r="W993" s="333"/>
      <c r="X993" s="332"/>
      <c r="Y993" s="333"/>
      <c r="Z993" s="309">
        <f t="shared" si="349"/>
        <v>0</v>
      </c>
      <c r="AA993" s="310">
        <f t="shared" si="350"/>
        <v>0</v>
      </c>
      <c r="AB993" s="334"/>
      <c r="AC993" s="311">
        <f t="shared" si="343"/>
        <v>0</v>
      </c>
      <c r="AD993" s="312">
        <f t="shared" si="351"/>
        <v>0</v>
      </c>
      <c r="AE993" s="335"/>
      <c r="AF993" s="312">
        <f t="shared" si="352"/>
        <v>0</v>
      </c>
      <c r="AG993" s="326"/>
      <c r="AH993" s="313">
        <f t="shared" si="353"/>
        <v>0</v>
      </c>
      <c r="AI993" s="336"/>
      <c r="AJ993" s="313">
        <f t="shared" si="354"/>
        <v>0</v>
      </c>
      <c r="AK993" s="326"/>
      <c r="AL993" s="313">
        <f t="shared" si="355"/>
        <v>0</v>
      </c>
      <c r="AM993" s="345"/>
      <c r="AN993" s="313">
        <f t="shared" si="344"/>
        <v>0</v>
      </c>
      <c r="AO993" s="314">
        <f t="shared" si="356"/>
        <v>0</v>
      </c>
      <c r="AP993" s="315">
        <f>IF(OR(AND(B993="GRUP_A1",IF(IFERROR(MATCH(CONCATENATE("I",Tabel!$N$4),inst_performance,0),0)&gt;0,0,1)),B993="Grup_A5",B993="Grup_B1"),0,(AD993+AF993)*0.1)</f>
        <v>0</v>
      </c>
      <c r="AQ993" s="337"/>
      <c r="AR993" s="339"/>
      <c r="AS993" s="339"/>
      <c r="AT993" s="339"/>
      <c r="AU993" s="339"/>
      <c r="AV993" s="339"/>
      <c r="AW993" s="339"/>
      <c r="AX993" s="339"/>
      <c r="AY993" s="339"/>
      <c r="AZ993" s="339"/>
      <c r="BA993" s="339"/>
      <c r="BB993" s="339"/>
      <c r="BC993" s="339"/>
      <c r="BD993" s="339"/>
      <c r="BE993" s="339"/>
      <c r="BF993" s="339"/>
      <c r="BG993" s="315">
        <f t="shared" si="357"/>
        <v>0</v>
      </c>
      <c r="BH993" s="346">
        <f t="shared" si="358"/>
        <v>0</v>
      </c>
      <c r="BI993" s="315">
        <f t="shared" si="359"/>
        <v>0</v>
      </c>
      <c r="BJ993" s="341"/>
      <c r="BK993" s="315">
        <f t="shared" si="360"/>
        <v>0</v>
      </c>
      <c r="BL993" s="315">
        <f t="shared" si="361"/>
        <v>0</v>
      </c>
      <c r="BM993" s="340"/>
      <c r="BN993" s="342"/>
      <c r="BO993" s="343"/>
      <c r="BP993" s="340"/>
      <c r="BQ993" s="344"/>
      <c r="BR993" s="315">
        <f t="shared" si="362"/>
        <v>0</v>
      </c>
      <c r="BS993" s="344"/>
      <c r="BT993" s="344"/>
      <c r="BU993" s="344"/>
      <c r="BV993" s="344"/>
      <c r="BW993" s="315">
        <f t="shared" si="363"/>
        <v>0</v>
      </c>
      <c r="BX993" s="322"/>
      <c r="BY993" s="316"/>
    </row>
    <row r="994" spans="1:77" x14ac:dyDescent="0.25">
      <c r="A994" s="326"/>
      <c r="B994" s="307" t="str">
        <f t="shared" si="345"/>
        <v/>
      </c>
      <c r="C994" s="327"/>
      <c r="D994" s="307" t="str">
        <f t="shared" si="346"/>
        <v/>
      </c>
      <c r="E994" s="328"/>
      <c r="F994" s="329"/>
      <c r="G994" s="330" t="s">
        <v>86</v>
      </c>
      <c r="H994" s="308">
        <f t="shared" si="347"/>
        <v>0</v>
      </c>
      <c r="I994" s="323"/>
      <c r="J994" s="323"/>
      <c r="K994" s="309">
        <f t="shared" si="348"/>
        <v>0</v>
      </c>
      <c r="L994" s="328"/>
      <c r="M994" s="328"/>
      <c r="N994" s="328"/>
      <c r="O994" s="328"/>
      <c r="P994" s="331"/>
      <c r="Q994" s="331"/>
      <c r="R994" s="332"/>
      <c r="S994" s="333"/>
      <c r="T994" s="332"/>
      <c r="U994" s="333"/>
      <c r="V994" s="332"/>
      <c r="W994" s="333"/>
      <c r="X994" s="332"/>
      <c r="Y994" s="333"/>
      <c r="Z994" s="309">
        <f t="shared" si="349"/>
        <v>0</v>
      </c>
      <c r="AA994" s="310">
        <f t="shared" si="350"/>
        <v>0</v>
      </c>
      <c r="AB994" s="334"/>
      <c r="AC994" s="311">
        <f t="shared" si="343"/>
        <v>0</v>
      </c>
      <c r="AD994" s="312">
        <f t="shared" si="351"/>
        <v>0</v>
      </c>
      <c r="AE994" s="335"/>
      <c r="AF994" s="312">
        <f t="shared" si="352"/>
        <v>0</v>
      </c>
      <c r="AG994" s="326"/>
      <c r="AH994" s="313">
        <f t="shared" si="353"/>
        <v>0</v>
      </c>
      <c r="AI994" s="336"/>
      <c r="AJ994" s="313">
        <f t="shared" si="354"/>
        <v>0</v>
      </c>
      <c r="AK994" s="326"/>
      <c r="AL994" s="313">
        <f t="shared" si="355"/>
        <v>0</v>
      </c>
      <c r="AM994" s="345"/>
      <c r="AN994" s="313">
        <f t="shared" si="344"/>
        <v>0</v>
      </c>
      <c r="AO994" s="314">
        <f t="shared" si="356"/>
        <v>0</v>
      </c>
      <c r="AP994" s="315">
        <f>IF(OR(AND(B994="GRUP_A1",IF(IFERROR(MATCH(CONCATENATE("I",Tabel!$N$4),inst_performance,0),0)&gt;0,0,1)),B994="Grup_A5",B994="Grup_B1"),0,(AD994+AF994)*0.1)</f>
        <v>0</v>
      </c>
      <c r="AQ994" s="337"/>
      <c r="AR994" s="339"/>
      <c r="AS994" s="339"/>
      <c r="AT994" s="339"/>
      <c r="AU994" s="339"/>
      <c r="AV994" s="339"/>
      <c r="AW994" s="339"/>
      <c r="AX994" s="339"/>
      <c r="AY994" s="339"/>
      <c r="AZ994" s="339"/>
      <c r="BA994" s="339"/>
      <c r="BB994" s="339"/>
      <c r="BC994" s="339"/>
      <c r="BD994" s="339"/>
      <c r="BE994" s="339"/>
      <c r="BF994" s="339"/>
      <c r="BG994" s="315">
        <f t="shared" si="357"/>
        <v>0</v>
      </c>
      <c r="BH994" s="346">
        <f t="shared" si="358"/>
        <v>0</v>
      </c>
      <c r="BI994" s="315">
        <f t="shared" si="359"/>
        <v>0</v>
      </c>
      <c r="BJ994" s="341"/>
      <c r="BK994" s="315">
        <f t="shared" si="360"/>
        <v>0</v>
      </c>
      <c r="BL994" s="315">
        <f t="shared" si="361"/>
        <v>0</v>
      </c>
      <c r="BM994" s="340"/>
      <c r="BN994" s="342"/>
      <c r="BO994" s="343"/>
      <c r="BP994" s="340"/>
      <c r="BQ994" s="344"/>
      <c r="BR994" s="315">
        <f t="shared" si="362"/>
        <v>0</v>
      </c>
      <c r="BS994" s="344"/>
      <c r="BT994" s="344"/>
      <c r="BU994" s="344"/>
      <c r="BV994" s="344"/>
      <c r="BW994" s="315">
        <f t="shared" si="363"/>
        <v>0</v>
      </c>
      <c r="BX994" s="322"/>
      <c r="BY994" s="316"/>
    </row>
    <row r="995" spans="1:77" x14ac:dyDescent="0.25">
      <c r="A995" s="326"/>
      <c r="B995" s="307" t="str">
        <f t="shared" si="345"/>
        <v/>
      </c>
      <c r="C995" s="327"/>
      <c r="D995" s="307" t="str">
        <f t="shared" si="346"/>
        <v/>
      </c>
      <c r="E995" s="328"/>
      <c r="F995" s="329"/>
      <c r="G995" s="330" t="s">
        <v>86</v>
      </c>
      <c r="H995" s="308">
        <f t="shared" si="347"/>
        <v>0</v>
      </c>
      <c r="I995" s="323"/>
      <c r="J995" s="323"/>
      <c r="K995" s="309">
        <f t="shared" si="348"/>
        <v>0</v>
      </c>
      <c r="L995" s="328"/>
      <c r="M995" s="328"/>
      <c r="N995" s="328"/>
      <c r="O995" s="328"/>
      <c r="P995" s="331"/>
      <c r="Q995" s="331"/>
      <c r="R995" s="332"/>
      <c r="S995" s="333"/>
      <c r="T995" s="332"/>
      <c r="U995" s="333"/>
      <c r="V995" s="332"/>
      <c r="W995" s="333"/>
      <c r="X995" s="332"/>
      <c r="Y995" s="333"/>
      <c r="Z995" s="309">
        <f t="shared" si="349"/>
        <v>0</v>
      </c>
      <c r="AA995" s="310">
        <f t="shared" si="350"/>
        <v>0</v>
      </c>
      <c r="AB995" s="334"/>
      <c r="AC995" s="311">
        <f t="shared" si="343"/>
        <v>0</v>
      </c>
      <c r="AD995" s="312">
        <f t="shared" si="351"/>
        <v>0</v>
      </c>
      <c r="AE995" s="335"/>
      <c r="AF995" s="312">
        <f t="shared" si="352"/>
        <v>0</v>
      </c>
      <c r="AG995" s="326"/>
      <c r="AH995" s="313">
        <f t="shared" si="353"/>
        <v>0</v>
      </c>
      <c r="AI995" s="336"/>
      <c r="AJ995" s="313">
        <f t="shared" si="354"/>
        <v>0</v>
      </c>
      <c r="AK995" s="326"/>
      <c r="AL995" s="313">
        <f t="shared" si="355"/>
        <v>0</v>
      </c>
      <c r="AM995" s="345"/>
      <c r="AN995" s="313">
        <f t="shared" si="344"/>
        <v>0</v>
      </c>
      <c r="AO995" s="314">
        <f t="shared" si="356"/>
        <v>0</v>
      </c>
      <c r="AP995" s="315">
        <f>IF(OR(AND(B995="GRUP_A1",IF(IFERROR(MATCH(CONCATENATE("I",Tabel!$N$4),inst_performance,0),0)&gt;0,0,1)),B995="Grup_A5",B995="Grup_B1"),0,(AD995+AF995)*0.1)</f>
        <v>0</v>
      </c>
      <c r="AQ995" s="337"/>
      <c r="AR995" s="339"/>
      <c r="AS995" s="339"/>
      <c r="AT995" s="339"/>
      <c r="AU995" s="339"/>
      <c r="AV995" s="339"/>
      <c r="AW995" s="339"/>
      <c r="AX995" s="339"/>
      <c r="AY995" s="339"/>
      <c r="AZ995" s="339"/>
      <c r="BA995" s="339"/>
      <c r="BB995" s="339"/>
      <c r="BC995" s="339"/>
      <c r="BD995" s="339"/>
      <c r="BE995" s="339"/>
      <c r="BF995" s="339"/>
      <c r="BG995" s="315">
        <f t="shared" si="357"/>
        <v>0</v>
      </c>
      <c r="BH995" s="346">
        <f t="shared" si="358"/>
        <v>0</v>
      </c>
      <c r="BI995" s="315">
        <f t="shared" si="359"/>
        <v>0</v>
      </c>
      <c r="BJ995" s="341"/>
      <c r="BK995" s="315">
        <f t="shared" si="360"/>
        <v>0</v>
      </c>
      <c r="BL995" s="315">
        <f t="shared" si="361"/>
        <v>0</v>
      </c>
      <c r="BM995" s="340"/>
      <c r="BN995" s="342"/>
      <c r="BO995" s="343"/>
      <c r="BP995" s="340"/>
      <c r="BQ995" s="344"/>
      <c r="BR995" s="315">
        <f t="shared" si="362"/>
        <v>0</v>
      </c>
      <c r="BS995" s="344"/>
      <c r="BT995" s="344"/>
      <c r="BU995" s="344"/>
      <c r="BV995" s="344"/>
      <c r="BW995" s="315">
        <f t="shared" si="363"/>
        <v>0</v>
      </c>
      <c r="BX995" s="322"/>
      <c r="BY995" s="316"/>
    </row>
    <row r="996" spans="1:77" x14ac:dyDescent="0.25">
      <c r="A996" s="326"/>
      <c r="B996" s="307" t="str">
        <f t="shared" si="345"/>
        <v/>
      </c>
      <c r="C996" s="327"/>
      <c r="D996" s="307" t="str">
        <f t="shared" si="346"/>
        <v/>
      </c>
      <c r="E996" s="328"/>
      <c r="F996" s="329"/>
      <c r="G996" s="330" t="s">
        <v>86</v>
      </c>
      <c r="H996" s="308">
        <f t="shared" si="347"/>
        <v>0</v>
      </c>
      <c r="I996" s="323"/>
      <c r="J996" s="323"/>
      <c r="K996" s="309">
        <f t="shared" si="348"/>
        <v>0</v>
      </c>
      <c r="L996" s="328"/>
      <c r="M996" s="328"/>
      <c r="N996" s="328"/>
      <c r="O996" s="328"/>
      <c r="P996" s="331"/>
      <c r="Q996" s="331"/>
      <c r="R996" s="332"/>
      <c r="S996" s="333"/>
      <c r="T996" s="332"/>
      <c r="U996" s="333"/>
      <c r="V996" s="332"/>
      <c r="W996" s="333"/>
      <c r="X996" s="332"/>
      <c r="Y996" s="333"/>
      <c r="Z996" s="309">
        <f t="shared" si="349"/>
        <v>0</v>
      </c>
      <c r="AA996" s="310">
        <f t="shared" si="350"/>
        <v>0</v>
      </c>
      <c r="AB996" s="334"/>
      <c r="AC996" s="311">
        <f t="shared" si="343"/>
        <v>0</v>
      </c>
      <c r="AD996" s="312">
        <f t="shared" si="351"/>
        <v>0</v>
      </c>
      <c r="AE996" s="335"/>
      <c r="AF996" s="312">
        <f t="shared" si="352"/>
        <v>0</v>
      </c>
      <c r="AG996" s="326"/>
      <c r="AH996" s="313">
        <f t="shared" si="353"/>
        <v>0</v>
      </c>
      <c r="AI996" s="336"/>
      <c r="AJ996" s="313">
        <f t="shared" si="354"/>
        <v>0</v>
      </c>
      <c r="AK996" s="326"/>
      <c r="AL996" s="313">
        <f t="shared" si="355"/>
        <v>0</v>
      </c>
      <c r="AM996" s="345"/>
      <c r="AN996" s="313">
        <f t="shared" si="344"/>
        <v>0</v>
      </c>
      <c r="AO996" s="314">
        <f t="shared" si="356"/>
        <v>0</v>
      </c>
      <c r="AP996" s="315">
        <f>IF(OR(AND(B996="GRUP_A1",IF(IFERROR(MATCH(CONCATENATE("I",Tabel!$N$4),inst_performance,0),0)&gt;0,0,1)),B996="Grup_A5",B996="Grup_B1"),0,(AD996+AF996)*0.1)</f>
        <v>0</v>
      </c>
      <c r="AQ996" s="337"/>
      <c r="AR996" s="339"/>
      <c r="AS996" s="339"/>
      <c r="AT996" s="339"/>
      <c r="AU996" s="339"/>
      <c r="AV996" s="339"/>
      <c r="AW996" s="339"/>
      <c r="AX996" s="339"/>
      <c r="AY996" s="339"/>
      <c r="AZ996" s="339"/>
      <c r="BA996" s="339"/>
      <c r="BB996" s="339"/>
      <c r="BC996" s="339"/>
      <c r="BD996" s="339"/>
      <c r="BE996" s="339"/>
      <c r="BF996" s="339"/>
      <c r="BG996" s="315">
        <f t="shared" si="357"/>
        <v>0</v>
      </c>
      <c r="BH996" s="346">
        <f t="shared" si="358"/>
        <v>0</v>
      </c>
      <c r="BI996" s="315">
        <f t="shared" si="359"/>
        <v>0</v>
      </c>
      <c r="BJ996" s="341"/>
      <c r="BK996" s="315">
        <f t="shared" si="360"/>
        <v>0</v>
      </c>
      <c r="BL996" s="315">
        <f t="shared" si="361"/>
        <v>0</v>
      </c>
      <c r="BM996" s="340"/>
      <c r="BN996" s="342"/>
      <c r="BO996" s="343"/>
      <c r="BP996" s="340"/>
      <c r="BQ996" s="344"/>
      <c r="BR996" s="315">
        <f t="shared" si="362"/>
        <v>0</v>
      </c>
      <c r="BS996" s="344"/>
      <c r="BT996" s="344"/>
      <c r="BU996" s="344"/>
      <c r="BV996" s="344"/>
      <c r="BW996" s="315">
        <f t="shared" si="363"/>
        <v>0</v>
      </c>
      <c r="BX996" s="322"/>
      <c r="BY996" s="316"/>
    </row>
    <row r="997" spans="1:77" x14ac:dyDescent="0.25">
      <c r="A997" s="326"/>
      <c r="B997" s="307" t="str">
        <f t="shared" si="345"/>
        <v/>
      </c>
      <c r="C997" s="327"/>
      <c r="D997" s="307" t="str">
        <f t="shared" si="346"/>
        <v/>
      </c>
      <c r="E997" s="328"/>
      <c r="F997" s="329"/>
      <c r="G997" s="330" t="s">
        <v>86</v>
      </c>
      <c r="H997" s="308">
        <f t="shared" si="347"/>
        <v>0</v>
      </c>
      <c r="I997" s="323"/>
      <c r="J997" s="323"/>
      <c r="K997" s="309">
        <f t="shared" si="348"/>
        <v>0</v>
      </c>
      <c r="L997" s="328"/>
      <c r="M997" s="328"/>
      <c r="N997" s="328"/>
      <c r="O997" s="328"/>
      <c r="P997" s="331"/>
      <c r="Q997" s="331"/>
      <c r="R997" s="332"/>
      <c r="S997" s="333"/>
      <c r="T997" s="332"/>
      <c r="U997" s="333"/>
      <c r="V997" s="332"/>
      <c r="W997" s="333"/>
      <c r="X997" s="332"/>
      <c r="Y997" s="333"/>
      <c r="Z997" s="309">
        <f t="shared" si="349"/>
        <v>0</v>
      </c>
      <c r="AA997" s="310">
        <f t="shared" si="350"/>
        <v>0</v>
      </c>
      <c r="AB997" s="334"/>
      <c r="AC997" s="311">
        <f t="shared" si="343"/>
        <v>0</v>
      </c>
      <c r="AD997" s="312">
        <f t="shared" si="351"/>
        <v>0</v>
      </c>
      <c r="AE997" s="335"/>
      <c r="AF997" s="312">
        <f t="shared" si="352"/>
        <v>0</v>
      </c>
      <c r="AG997" s="326"/>
      <c r="AH997" s="313">
        <f t="shared" si="353"/>
        <v>0</v>
      </c>
      <c r="AI997" s="336"/>
      <c r="AJ997" s="313">
        <f t="shared" si="354"/>
        <v>0</v>
      </c>
      <c r="AK997" s="326"/>
      <c r="AL997" s="313">
        <f t="shared" si="355"/>
        <v>0</v>
      </c>
      <c r="AM997" s="345"/>
      <c r="AN997" s="313">
        <f t="shared" si="344"/>
        <v>0</v>
      </c>
      <c r="AO997" s="314">
        <f t="shared" si="356"/>
        <v>0</v>
      </c>
      <c r="AP997" s="315">
        <f>IF(OR(AND(B997="GRUP_A1",IF(IFERROR(MATCH(CONCATENATE("I",Tabel!$N$4),inst_performance,0),0)&gt;0,0,1)),B997="Grup_A5",B997="Grup_B1"),0,(AD997+AF997)*0.1)</f>
        <v>0</v>
      </c>
      <c r="AQ997" s="337"/>
      <c r="AR997" s="339"/>
      <c r="AS997" s="339"/>
      <c r="AT997" s="339"/>
      <c r="AU997" s="339"/>
      <c r="AV997" s="339"/>
      <c r="AW997" s="339"/>
      <c r="AX997" s="339"/>
      <c r="AY997" s="339"/>
      <c r="AZ997" s="339"/>
      <c r="BA997" s="339"/>
      <c r="BB997" s="339"/>
      <c r="BC997" s="339"/>
      <c r="BD997" s="339"/>
      <c r="BE997" s="339"/>
      <c r="BF997" s="339"/>
      <c r="BG997" s="315">
        <f t="shared" si="357"/>
        <v>0</v>
      </c>
      <c r="BH997" s="346">
        <f t="shared" si="358"/>
        <v>0</v>
      </c>
      <c r="BI997" s="315">
        <f t="shared" si="359"/>
        <v>0</v>
      </c>
      <c r="BJ997" s="341"/>
      <c r="BK997" s="315">
        <f t="shared" si="360"/>
        <v>0</v>
      </c>
      <c r="BL997" s="315">
        <f t="shared" si="361"/>
        <v>0</v>
      </c>
      <c r="BM997" s="340"/>
      <c r="BN997" s="342"/>
      <c r="BO997" s="343"/>
      <c r="BP997" s="340"/>
      <c r="BQ997" s="344"/>
      <c r="BR997" s="315">
        <f t="shared" si="362"/>
        <v>0</v>
      </c>
      <c r="BS997" s="344"/>
      <c r="BT997" s="344"/>
      <c r="BU997" s="344"/>
      <c r="BV997" s="344"/>
      <c r="BW997" s="315">
        <f t="shared" si="363"/>
        <v>0</v>
      </c>
      <c r="BX997" s="322"/>
      <c r="BY997" s="316"/>
    </row>
    <row r="998" spans="1:77" x14ac:dyDescent="0.25">
      <c r="A998" s="326"/>
      <c r="B998" s="307" t="str">
        <f t="shared" si="345"/>
        <v/>
      </c>
      <c r="C998" s="327"/>
      <c r="D998" s="307" t="str">
        <f t="shared" si="346"/>
        <v/>
      </c>
      <c r="E998" s="328"/>
      <c r="F998" s="329"/>
      <c r="G998" s="330" t="s">
        <v>86</v>
      </c>
      <c r="H998" s="308">
        <f t="shared" si="347"/>
        <v>0</v>
      </c>
      <c r="I998" s="323"/>
      <c r="J998" s="323"/>
      <c r="K998" s="309">
        <f t="shared" si="348"/>
        <v>0</v>
      </c>
      <c r="L998" s="328"/>
      <c r="M998" s="328"/>
      <c r="N998" s="328"/>
      <c r="O998" s="328"/>
      <c r="P998" s="331"/>
      <c r="Q998" s="331"/>
      <c r="R998" s="332"/>
      <c r="S998" s="333"/>
      <c r="T998" s="332"/>
      <c r="U998" s="333"/>
      <c r="V998" s="332"/>
      <c r="W998" s="333"/>
      <c r="X998" s="332"/>
      <c r="Y998" s="333"/>
      <c r="Z998" s="309">
        <f t="shared" si="349"/>
        <v>0</v>
      </c>
      <c r="AA998" s="310">
        <f t="shared" si="350"/>
        <v>0</v>
      </c>
      <c r="AB998" s="334"/>
      <c r="AC998" s="311">
        <f t="shared" si="343"/>
        <v>0</v>
      </c>
      <c r="AD998" s="312">
        <f t="shared" si="351"/>
        <v>0</v>
      </c>
      <c r="AE998" s="335"/>
      <c r="AF998" s="312">
        <f t="shared" si="352"/>
        <v>0</v>
      </c>
      <c r="AG998" s="326"/>
      <c r="AH998" s="313">
        <f t="shared" si="353"/>
        <v>0</v>
      </c>
      <c r="AI998" s="336"/>
      <c r="AJ998" s="313">
        <f t="shared" si="354"/>
        <v>0</v>
      </c>
      <c r="AK998" s="326"/>
      <c r="AL998" s="313">
        <f t="shared" si="355"/>
        <v>0</v>
      </c>
      <c r="AM998" s="345"/>
      <c r="AN998" s="313">
        <f t="shared" si="344"/>
        <v>0</v>
      </c>
      <c r="AO998" s="314">
        <f t="shared" si="356"/>
        <v>0</v>
      </c>
      <c r="AP998" s="315">
        <f>IF(OR(AND(B998="GRUP_A1",IF(IFERROR(MATCH(CONCATENATE("I",Tabel!$N$4),inst_performance,0),0)&gt;0,0,1)),B998="Grup_A5",B998="Grup_B1"),0,(AD998+AF998)*0.1)</f>
        <v>0</v>
      </c>
      <c r="AQ998" s="337"/>
      <c r="AR998" s="339"/>
      <c r="AS998" s="339"/>
      <c r="AT998" s="339"/>
      <c r="AU998" s="339"/>
      <c r="AV998" s="339"/>
      <c r="AW998" s="339"/>
      <c r="AX998" s="339"/>
      <c r="AY998" s="339"/>
      <c r="AZ998" s="339"/>
      <c r="BA998" s="339"/>
      <c r="BB998" s="339"/>
      <c r="BC998" s="339"/>
      <c r="BD998" s="339"/>
      <c r="BE998" s="339"/>
      <c r="BF998" s="339"/>
      <c r="BG998" s="315">
        <f t="shared" si="357"/>
        <v>0</v>
      </c>
      <c r="BH998" s="346">
        <f t="shared" si="358"/>
        <v>0</v>
      </c>
      <c r="BI998" s="315">
        <f t="shared" si="359"/>
        <v>0</v>
      </c>
      <c r="BJ998" s="341"/>
      <c r="BK998" s="315">
        <f t="shared" si="360"/>
        <v>0</v>
      </c>
      <c r="BL998" s="315">
        <f t="shared" si="361"/>
        <v>0</v>
      </c>
      <c r="BM998" s="340"/>
      <c r="BN998" s="342"/>
      <c r="BO998" s="343"/>
      <c r="BP998" s="340"/>
      <c r="BQ998" s="344"/>
      <c r="BR998" s="315">
        <f t="shared" si="362"/>
        <v>0</v>
      </c>
      <c r="BS998" s="344"/>
      <c r="BT998" s="344"/>
      <c r="BU998" s="344"/>
      <c r="BV998" s="344"/>
      <c r="BW998" s="315">
        <f t="shared" si="363"/>
        <v>0</v>
      </c>
      <c r="BX998" s="322"/>
      <c r="BY998" s="316"/>
    </row>
    <row r="999" spans="1:77" x14ac:dyDescent="0.25">
      <c r="A999" s="326"/>
      <c r="B999" s="307" t="str">
        <f t="shared" si="345"/>
        <v/>
      </c>
      <c r="C999" s="327"/>
      <c r="D999" s="307" t="str">
        <f t="shared" si="346"/>
        <v/>
      </c>
      <c r="E999" s="328"/>
      <c r="F999" s="329"/>
      <c r="G999" s="330" t="s">
        <v>86</v>
      </c>
      <c r="H999" s="308">
        <f t="shared" si="347"/>
        <v>0</v>
      </c>
      <c r="I999" s="323"/>
      <c r="J999" s="323"/>
      <c r="K999" s="309">
        <f t="shared" si="348"/>
        <v>0</v>
      </c>
      <c r="L999" s="328"/>
      <c r="M999" s="328"/>
      <c r="N999" s="328"/>
      <c r="O999" s="328"/>
      <c r="P999" s="331"/>
      <c r="Q999" s="331"/>
      <c r="R999" s="332"/>
      <c r="S999" s="333"/>
      <c r="T999" s="332"/>
      <c r="U999" s="333"/>
      <c r="V999" s="332"/>
      <c r="W999" s="333"/>
      <c r="X999" s="332"/>
      <c r="Y999" s="333"/>
      <c r="Z999" s="309">
        <f t="shared" si="349"/>
        <v>0</v>
      </c>
      <c r="AA999" s="310">
        <f t="shared" si="350"/>
        <v>0</v>
      </c>
      <c r="AB999" s="334"/>
      <c r="AC999" s="311">
        <f t="shared" si="343"/>
        <v>0</v>
      </c>
      <c r="AD999" s="312">
        <f t="shared" si="351"/>
        <v>0</v>
      </c>
      <c r="AE999" s="335"/>
      <c r="AF999" s="312">
        <f t="shared" si="352"/>
        <v>0</v>
      </c>
      <c r="AG999" s="326"/>
      <c r="AH999" s="313">
        <f t="shared" si="353"/>
        <v>0</v>
      </c>
      <c r="AI999" s="336"/>
      <c r="AJ999" s="313">
        <f t="shared" si="354"/>
        <v>0</v>
      </c>
      <c r="AK999" s="326"/>
      <c r="AL999" s="313">
        <f t="shared" si="355"/>
        <v>0</v>
      </c>
      <c r="AM999" s="345"/>
      <c r="AN999" s="313">
        <f t="shared" si="344"/>
        <v>0</v>
      </c>
      <c r="AO999" s="314">
        <f t="shared" si="356"/>
        <v>0</v>
      </c>
      <c r="AP999" s="315">
        <f>IF(OR(AND(B999="GRUP_A1",IF(IFERROR(MATCH(CONCATENATE("I",Tabel!$N$4),inst_performance,0),0)&gt;0,0,1)),B999="Grup_A5",B999="Grup_B1"),0,(AD999+AF999)*0.1)</f>
        <v>0</v>
      </c>
      <c r="AQ999" s="337"/>
      <c r="AR999" s="339"/>
      <c r="AS999" s="339"/>
      <c r="AT999" s="339"/>
      <c r="AU999" s="339"/>
      <c r="AV999" s="339"/>
      <c r="AW999" s="339"/>
      <c r="AX999" s="339"/>
      <c r="AY999" s="339"/>
      <c r="AZ999" s="339"/>
      <c r="BA999" s="339"/>
      <c r="BB999" s="339"/>
      <c r="BC999" s="339"/>
      <c r="BD999" s="339"/>
      <c r="BE999" s="339"/>
      <c r="BF999" s="339"/>
      <c r="BG999" s="315">
        <f t="shared" si="357"/>
        <v>0</v>
      </c>
      <c r="BH999" s="346">
        <f t="shared" si="358"/>
        <v>0</v>
      </c>
      <c r="BI999" s="315">
        <f t="shared" si="359"/>
        <v>0</v>
      </c>
      <c r="BJ999" s="341"/>
      <c r="BK999" s="315">
        <f t="shared" si="360"/>
        <v>0</v>
      </c>
      <c r="BL999" s="315">
        <f t="shared" si="361"/>
        <v>0</v>
      </c>
      <c r="BM999" s="340"/>
      <c r="BN999" s="342"/>
      <c r="BO999" s="343"/>
      <c r="BP999" s="340"/>
      <c r="BQ999" s="344"/>
      <c r="BR999" s="315">
        <f t="shared" si="362"/>
        <v>0</v>
      </c>
      <c r="BS999" s="344"/>
      <c r="BT999" s="344"/>
      <c r="BU999" s="344"/>
      <c r="BV999" s="344"/>
      <c r="BW999" s="315">
        <f t="shared" si="363"/>
        <v>0</v>
      </c>
      <c r="BX999" s="322"/>
      <c r="BY999" s="316"/>
    </row>
    <row r="1000" spans="1:77" x14ac:dyDescent="0.25">
      <c r="A1000" s="326"/>
      <c r="B1000" s="307" t="str">
        <f t="shared" si="345"/>
        <v/>
      </c>
      <c r="C1000" s="327"/>
      <c r="D1000" s="307" t="str">
        <f t="shared" si="346"/>
        <v/>
      </c>
      <c r="E1000" s="328"/>
      <c r="F1000" s="329"/>
      <c r="G1000" s="330" t="s">
        <v>86</v>
      </c>
      <c r="H1000" s="308">
        <f t="shared" si="347"/>
        <v>0</v>
      </c>
      <c r="I1000" s="323"/>
      <c r="J1000" s="323"/>
      <c r="K1000" s="309">
        <f t="shared" si="348"/>
        <v>0</v>
      </c>
      <c r="L1000" s="328"/>
      <c r="M1000" s="328"/>
      <c r="N1000" s="328"/>
      <c r="O1000" s="328"/>
      <c r="P1000" s="331"/>
      <c r="Q1000" s="331"/>
      <c r="R1000" s="332"/>
      <c r="S1000" s="333"/>
      <c r="T1000" s="332"/>
      <c r="U1000" s="333"/>
      <c r="V1000" s="332"/>
      <c r="W1000" s="333"/>
      <c r="X1000" s="332"/>
      <c r="Y1000" s="333"/>
      <c r="Z1000" s="309">
        <f t="shared" si="349"/>
        <v>0</v>
      </c>
      <c r="AA1000" s="310">
        <f t="shared" si="350"/>
        <v>0</v>
      </c>
      <c r="AB1000" s="334"/>
      <c r="AC1000" s="311">
        <f t="shared" si="343"/>
        <v>0</v>
      </c>
      <c r="AD1000" s="312">
        <f t="shared" si="351"/>
        <v>0</v>
      </c>
      <c r="AE1000" s="335"/>
      <c r="AF1000" s="312">
        <f t="shared" si="352"/>
        <v>0</v>
      </c>
      <c r="AG1000" s="326"/>
      <c r="AH1000" s="313">
        <f t="shared" si="353"/>
        <v>0</v>
      </c>
      <c r="AI1000" s="336"/>
      <c r="AJ1000" s="313">
        <f t="shared" si="354"/>
        <v>0</v>
      </c>
      <c r="AK1000" s="326"/>
      <c r="AL1000" s="313">
        <f t="shared" si="355"/>
        <v>0</v>
      </c>
      <c r="AM1000" s="345"/>
      <c r="AN1000" s="313">
        <f t="shared" si="344"/>
        <v>0</v>
      </c>
      <c r="AO1000" s="314">
        <f t="shared" si="356"/>
        <v>0</v>
      </c>
      <c r="AP1000" s="315">
        <f>IF(OR(AND(B1000="GRUP_A1",IF(IFERROR(MATCH(CONCATENATE("I",Tabel!$N$4),inst_performance,0),0)&gt;0,0,1)),B1000="Grup_A5",B1000="Grup_B1"),0,(AD1000+AF1000)*0.1)</f>
        <v>0</v>
      </c>
      <c r="AQ1000" s="337"/>
      <c r="AR1000" s="339"/>
      <c r="AS1000" s="339"/>
      <c r="AT1000" s="339"/>
      <c r="AU1000" s="339"/>
      <c r="AV1000" s="339"/>
      <c r="AW1000" s="339"/>
      <c r="AX1000" s="339"/>
      <c r="AY1000" s="339"/>
      <c r="AZ1000" s="339"/>
      <c r="BA1000" s="339"/>
      <c r="BB1000" s="339"/>
      <c r="BC1000" s="339"/>
      <c r="BD1000" s="339"/>
      <c r="BE1000" s="339"/>
      <c r="BF1000" s="339"/>
      <c r="BG1000" s="315">
        <f t="shared" si="357"/>
        <v>0</v>
      </c>
      <c r="BH1000" s="346">
        <f t="shared" si="358"/>
        <v>0</v>
      </c>
      <c r="BI1000" s="315">
        <f t="shared" si="359"/>
        <v>0</v>
      </c>
      <c r="BJ1000" s="341"/>
      <c r="BK1000" s="315">
        <f t="shared" si="360"/>
        <v>0</v>
      </c>
      <c r="BL1000" s="315">
        <f t="shared" si="361"/>
        <v>0</v>
      </c>
      <c r="BM1000" s="340"/>
      <c r="BN1000" s="342"/>
      <c r="BO1000" s="343"/>
      <c r="BP1000" s="340"/>
      <c r="BQ1000" s="344"/>
      <c r="BR1000" s="315">
        <f t="shared" si="362"/>
        <v>0</v>
      </c>
      <c r="BS1000" s="344"/>
      <c r="BT1000" s="344"/>
      <c r="BU1000" s="344"/>
      <c r="BV1000" s="344"/>
      <c r="BW1000" s="315">
        <f t="shared" si="363"/>
        <v>0</v>
      </c>
      <c r="BX1000" s="322"/>
      <c r="BY1000" s="316"/>
    </row>
    <row r="1001" spans="1:77" x14ac:dyDescent="0.25">
      <c r="A1001" s="326"/>
      <c r="B1001" s="307" t="str">
        <f t="shared" si="345"/>
        <v/>
      </c>
      <c r="C1001" s="327"/>
      <c r="D1001" s="307" t="str">
        <f t="shared" si="346"/>
        <v/>
      </c>
      <c r="E1001" s="328"/>
      <c r="F1001" s="329"/>
      <c r="G1001" s="330" t="s">
        <v>86</v>
      </c>
      <c r="H1001" s="308">
        <f t="shared" si="347"/>
        <v>0</v>
      </c>
      <c r="I1001" s="323"/>
      <c r="J1001" s="323"/>
      <c r="K1001" s="309">
        <f t="shared" si="348"/>
        <v>0</v>
      </c>
      <c r="L1001" s="328"/>
      <c r="M1001" s="328"/>
      <c r="N1001" s="328"/>
      <c r="O1001" s="328"/>
      <c r="P1001" s="331"/>
      <c r="Q1001" s="331"/>
      <c r="R1001" s="332"/>
      <c r="S1001" s="333"/>
      <c r="T1001" s="332"/>
      <c r="U1001" s="333"/>
      <c r="V1001" s="332"/>
      <c r="W1001" s="333"/>
      <c r="X1001" s="332"/>
      <c r="Y1001" s="333"/>
      <c r="Z1001" s="309">
        <f t="shared" si="349"/>
        <v>0</v>
      </c>
      <c r="AA1001" s="310">
        <f t="shared" si="350"/>
        <v>0</v>
      </c>
      <c r="AB1001" s="334"/>
      <c r="AC1001" s="311">
        <f t="shared" si="343"/>
        <v>0</v>
      </c>
      <c r="AD1001" s="312">
        <f t="shared" si="351"/>
        <v>0</v>
      </c>
      <c r="AE1001" s="335"/>
      <c r="AF1001" s="312">
        <f t="shared" si="352"/>
        <v>0</v>
      </c>
      <c r="AG1001" s="326"/>
      <c r="AH1001" s="313">
        <f t="shared" si="353"/>
        <v>0</v>
      </c>
      <c r="AI1001" s="336"/>
      <c r="AJ1001" s="313">
        <f t="shared" si="354"/>
        <v>0</v>
      </c>
      <c r="AK1001" s="326"/>
      <c r="AL1001" s="313">
        <f t="shared" si="355"/>
        <v>0</v>
      </c>
      <c r="AM1001" s="345"/>
      <c r="AN1001" s="313">
        <f t="shared" si="344"/>
        <v>0</v>
      </c>
      <c r="AO1001" s="314">
        <f t="shared" si="356"/>
        <v>0</v>
      </c>
      <c r="AP1001" s="315">
        <f>IF(OR(AND(B1001="GRUP_A1",IF(IFERROR(MATCH(CONCATENATE("I",Tabel!$N$4),inst_performance,0),0)&gt;0,0,1)),B1001="Grup_A5",B1001="Grup_B1"),0,(AD1001+AF1001)*0.1)</f>
        <v>0</v>
      </c>
      <c r="AQ1001" s="337"/>
      <c r="AR1001" s="339"/>
      <c r="AS1001" s="339"/>
      <c r="AT1001" s="339"/>
      <c r="AU1001" s="339"/>
      <c r="AV1001" s="339"/>
      <c r="AW1001" s="339"/>
      <c r="AX1001" s="339"/>
      <c r="AY1001" s="339"/>
      <c r="AZ1001" s="339"/>
      <c r="BA1001" s="339"/>
      <c r="BB1001" s="339"/>
      <c r="BC1001" s="339"/>
      <c r="BD1001" s="339"/>
      <c r="BE1001" s="339"/>
      <c r="BF1001" s="339"/>
      <c r="BG1001" s="315">
        <f t="shared" si="357"/>
        <v>0</v>
      </c>
      <c r="BH1001" s="346">
        <f t="shared" si="358"/>
        <v>0</v>
      </c>
      <c r="BI1001" s="315">
        <f t="shared" si="359"/>
        <v>0</v>
      </c>
      <c r="BJ1001" s="341"/>
      <c r="BK1001" s="315">
        <f t="shared" si="360"/>
        <v>0</v>
      </c>
      <c r="BL1001" s="315">
        <f t="shared" si="361"/>
        <v>0</v>
      </c>
      <c r="BM1001" s="340"/>
      <c r="BN1001" s="342"/>
      <c r="BO1001" s="343"/>
      <c r="BP1001" s="340"/>
      <c r="BQ1001" s="344"/>
      <c r="BR1001" s="315">
        <f t="shared" si="362"/>
        <v>0</v>
      </c>
      <c r="BS1001" s="344"/>
      <c r="BT1001" s="344"/>
      <c r="BU1001" s="344"/>
      <c r="BV1001" s="344"/>
      <c r="BW1001" s="315">
        <f t="shared" si="363"/>
        <v>0</v>
      </c>
      <c r="BX1001" s="322"/>
      <c r="BY1001" s="316"/>
    </row>
    <row r="1002" spans="1:77" x14ac:dyDescent="0.25">
      <c r="A1002" s="326"/>
      <c r="B1002" s="307" t="str">
        <f t="shared" si="345"/>
        <v/>
      </c>
      <c r="C1002" s="327"/>
      <c r="D1002" s="307" t="str">
        <f t="shared" si="346"/>
        <v/>
      </c>
      <c r="E1002" s="328"/>
      <c r="F1002" s="329"/>
      <c r="G1002" s="330" t="s">
        <v>86</v>
      </c>
      <c r="H1002" s="308">
        <f t="shared" si="347"/>
        <v>0</v>
      </c>
      <c r="I1002" s="323"/>
      <c r="J1002" s="323"/>
      <c r="K1002" s="309">
        <f t="shared" si="348"/>
        <v>0</v>
      </c>
      <c r="L1002" s="328"/>
      <c r="M1002" s="328"/>
      <c r="N1002" s="328"/>
      <c r="O1002" s="328"/>
      <c r="P1002" s="331"/>
      <c r="Q1002" s="331"/>
      <c r="R1002" s="332"/>
      <c r="S1002" s="333"/>
      <c r="T1002" s="332"/>
      <c r="U1002" s="333"/>
      <c r="V1002" s="332"/>
      <c r="W1002" s="333"/>
      <c r="X1002" s="332"/>
      <c r="Y1002" s="333"/>
      <c r="Z1002" s="309">
        <f t="shared" si="349"/>
        <v>0</v>
      </c>
      <c r="AA1002" s="310">
        <f t="shared" si="350"/>
        <v>0</v>
      </c>
      <c r="AB1002" s="334"/>
      <c r="AC1002" s="311">
        <f t="shared" si="343"/>
        <v>0</v>
      </c>
      <c r="AD1002" s="312">
        <f t="shared" si="351"/>
        <v>0</v>
      </c>
      <c r="AE1002" s="335"/>
      <c r="AF1002" s="312">
        <f t="shared" si="352"/>
        <v>0</v>
      </c>
      <c r="AG1002" s="326"/>
      <c r="AH1002" s="313">
        <f t="shared" si="353"/>
        <v>0</v>
      </c>
      <c r="AI1002" s="336"/>
      <c r="AJ1002" s="313">
        <f t="shared" si="354"/>
        <v>0</v>
      </c>
      <c r="AK1002" s="326"/>
      <c r="AL1002" s="313">
        <f t="shared" si="355"/>
        <v>0</v>
      </c>
      <c r="AM1002" s="345"/>
      <c r="AN1002" s="313">
        <f t="shared" si="344"/>
        <v>0</v>
      </c>
      <c r="AO1002" s="314">
        <f t="shared" si="356"/>
        <v>0</v>
      </c>
      <c r="AP1002" s="315">
        <f>IF(OR(AND(B1002="GRUP_A1",IF(IFERROR(MATCH(CONCATENATE("I",Tabel!$N$4),inst_performance,0),0)&gt;0,0,1)),B1002="Grup_A5",B1002="Grup_B1"),0,(AD1002+AF1002)*0.1)</f>
        <v>0</v>
      </c>
      <c r="AQ1002" s="337"/>
      <c r="AR1002" s="339"/>
      <c r="AS1002" s="339"/>
      <c r="AT1002" s="339"/>
      <c r="AU1002" s="339"/>
      <c r="AV1002" s="339"/>
      <c r="AW1002" s="339"/>
      <c r="AX1002" s="339"/>
      <c r="AY1002" s="339"/>
      <c r="AZ1002" s="339"/>
      <c r="BA1002" s="339"/>
      <c r="BB1002" s="339"/>
      <c r="BC1002" s="339"/>
      <c r="BD1002" s="339"/>
      <c r="BE1002" s="339"/>
      <c r="BF1002" s="339"/>
      <c r="BG1002" s="315">
        <f t="shared" si="357"/>
        <v>0</v>
      </c>
      <c r="BH1002" s="346">
        <f t="shared" si="358"/>
        <v>0</v>
      </c>
      <c r="BI1002" s="315">
        <f t="shared" si="359"/>
        <v>0</v>
      </c>
      <c r="BJ1002" s="341"/>
      <c r="BK1002" s="315">
        <f t="shared" si="360"/>
        <v>0</v>
      </c>
      <c r="BL1002" s="315">
        <f t="shared" si="361"/>
        <v>0</v>
      </c>
      <c r="BM1002" s="340"/>
      <c r="BN1002" s="342"/>
      <c r="BO1002" s="343"/>
      <c r="BP1002" s="340"/>
      <c r="BQ1002" s="344"/>
      <c r="BR1002" s="315">
        <f t="shared" si="362"/>
        <v>0</v>
      </c>
      <c r="BS1002" s="344"/>
      <c r="BT1002" s="344"/>
      <c r="BU1002" s="344"/>
      <c r="BV1002" s="344"/>
      <c r="BW1002" s="315">
        <f t="shared" si="363"/>
        <v>0</v>
      </c>
      <c r="BX1002" s="322"/>
      <c r="BY1002" s="316"/>
    </row>
    <row r="1003" spans="1:77" x14ac:dyDescent="0.25">
      <c r="A1003" s="326"/>
      <c r="B1003" s="307" t="str">
        <f t="shared" si="345"/>
        <v/>
      </c>
      <c r="C1003" s="327"/>
      <c r="D1003" s="307" t="str">
        <f t="shared" si="346"/>
        <v/>
      </c>
      <c r="E1003" s="328"/>
      <c r="F1003" s="329"/>
      <c r="G1003" s="330" t="s">
        <v>86</v>
      </c>
      <c r="H1003" s="308">
        <f t="shared" si="347"/>
        <v>0</v>
      </c>
      <c r="I1003" s="323"/>
      <c r="J1003" s="323"/>
      <c r="K1003" s="309">
        <f t="shared" si="348"/>
        <v>0</v>
      </c>
      <c r="L1003" s="328"/>
      <c r="M1003" s="328"/>
      <c r="N1003" s="328"/>
      <c r="O1003" s="328"/>
      <c r="P1003" s="331"/>
      <c r="Q1003" s="331"/>
      <c r="R1003" s="332"/>
      <c r="S1003" s="333"/>
      <c r="T1003" s="332"/>
      <c r="U1003" s="333"/>
      <c r="V1003" s="332"/>
      <c r="W1003" s="333"/>
      <c r="X1003" s="332"/>
      <c r="Y1003" s="333"/>
      <c r="Z1003" s="309">
        <f t="shared" si="349"/>
        <v>0</v>
      </c>
      <c r="AA1003" s="310">
        <f t="shared" si="350"/>
        <v>0</v>
      </c>
      <c r="AB1003" s="334"/>
      <c r="AC1003" s="311">
        <f t="shared" si="343"/>
        <v>0</v>
      </c>
      <c r="AD1003" s="312">
        <f t="shared" si="351"/>
        <v>0</v>
      </c>
      <c r="AE1003" s="335"/>
      <c r="AF1003" s="312">
        <f t="shared" si="352"/>
        <v>0</v>
      </c>
      <c r="AG1003" s="326"/>
      <c r="AH1003" s="313">
        <f t="shared" si="353"/>
        <v>0</v>
      </c>
      <c r="AI1003" s="336"/>
      <c r="AJ1003" s="313">
        <f t="shared" si="354"/>
        <v>0</v>
      </c>
      <c r="AK1003" s="326"/>
      <c r="AL1003" s="313">
        <f t="shared" si="355"/>
        <v>0</v>
      </c>
      <c r="AM1003" s="345"/>
      <c r="AN1003" s="313">
        <f t="shared" si="344"/>
        <v>0</v>
      </c>
      <c r="AO1003" s="314">
        <f t="shared" si="356"/>
        <v>0</v>
      </c>
      <c r="AP1003" s="315">
        <f>IF(OR(AND(B1003="GRUP_A1",IF(IFERROR(MATCH(CONCATENATE("I",Tabel!$N$4),inst_performance,0),0)&gt;0,0,1)),B1003="Grup_A5",B1003="Grup_B1"),0,(AD1003+AF1003)*0.1)</f>
        <v>0</v>
      </c>
      <c r="AQ1003" s="337"/>
      <c r="AR1003" s="339"/>
      <c r="AS1003" s="339"/>
      <c r="AT1003" s="339"/>
      <c r="AU1003" s="339"/>
      <c r="AV1003" s="339"/>
      <c r="AW1003" s="339"/>
      <c r="AX1003" s="339"/>
      <c r="AY1003" s="339"/>
      <c r="AZ1003" s="339"/>
      <c r="BA1003" s="339"/>
      <c r="BB1003" s="339"/>
      <c r="BC1003" s="339"/>
      <c r="BD1003" s="339"/>
      <c r="BE1003" s="339"/>
      <c r="BF1003" s="339"/>
      <c r="BG1003" s="315">
        <f t="shared" si="357"/>
        <v>0</v>
      </c>
      <c r="BH1003" s="346">
        <f t="shared" si="358"/>
        <v>0</v>
      </c>
      <c r="BI1003" s="315">
        <f t="shared" si="359"/>
        <v>0</v>
      </c>
      <c r="BJ1003" s="341"/>
      <c r="BK1003" s="315">
        <f t="shared" si="360"/>
        <v>0</v>
      </c>
      <c r="BL1003" s="315">
        <f t="shared" si="361"/>
        <v>0</v>
      </c>
      <c r="BM1003" s="340"/>
      <c r="BN1003" s="342"/>
      <c r="BO1003" s="343"/>
      <c r="BP1003" s="340"/>
      <c r="BQ1003" s="344"/>
      <c r="BR1003" s="315">
        <f t="shared" si="362"/>
        <v>0</v>
      </c>
      <c r="BS1003" s="344"/>
      <c r="BT1003" s="344"/>
      <c r="BU1003" s="344"/>
      <c r="BV1003" s="344"/>
      <c r="BW1003" s="315">
        <f t="shared" si="363"/>
        <v>0</v>
      </c>
      <c r="BX1003" s="322"/>
      <c r="BY1003" s="316"/>
    </row>
    <row r="1004" spans="1:77" x14ac:dyDescent="0.25">
      <c r="A1004" s="326"/>
      <c r="B1004" s="307" t="str">
        <f t="shared" si="345"/>
        <v/>
      </c>
      <c r="C1004" s="327"/>
      <c r="D1004" s="307" t="str">
        <f t="shared" si="346"/>
        <v/>
      </c>
      <c r="E1004" s="328"/>
      <c r="F1004" s="329"/>
      <c r="G1004" s="330" t="s">
        <v>86</v>
      </c>
      <c r="H1004" s="308">
        <f t="shared" si="347"/>
        <v>0</v>
      </c>
      <c r="I1004" s="323"/>
      <c r="J1004" s="323"/>
      <c r="K1004" s="309">
        <f t="shared" si="348"/>
        <v>0</v>
      </c>
      <c r="L1004" s="328"/>
      <c r="M1004" s="328"/>
      <c r="N1004" s="328"/>
      <c r="O1004" s="328"/>
      <c r="P1004" s="331"/>
      <c r="Q1004" s="331"/>
      <c r="R1004" s="332"/>
      <c r="S1004" s="333"/>
      <c r="T1004" s="332"/>
      <c r="U1004" s="333"/>
      <c r="V1004" s="332"/>
      <c r="W1004" s="333"/>
      <c r="X1004" s="332"/>
      <c r="Y1004" s="333"/>
      <c r="Z1004" s="309">
        <f t="shared" si="349"/>
        <v>0</v>
      </c>
      <c r="AA1004" s="310">
        <f t="shared" si="350"/>
        <v>0</v>
      </c>
      <c r="AB1004" s="334"/>
      <c r="AC1004" s="311">
        <f t="shared" si="343"/>
        <v>0</v>
      </c>
      <c r="AD1004" s="312">
        <f t="shared" si="351"/>
        <v>0</v>
      </c>
      <c r="AE1004" s="335"/>
      <c r="AF1004" s="312">
        <f t="shared" si="352"/>
        <v>0</v>
      </c>
      <c r="AG1004" s="326"/>
      <c r="AH1004" s="313">
        <f t="shared" si="353"/>
        <v>0</v>
      </c>
      <c r="AI1004" s="336"/>
      <c r="AJ1004" s="313">
        <f t="shared" si="354"/>
        <v>0</v>
      </c>
      <c r="AK1004" s="326"/>
      <c r="AL1004" s="313">
        <f t="shared" si="355"/>
        <v>0</v>
      </c>
      <c r="AM1004" s="345"/>
      <c r="AN1004" s="313">
        <f t="shared" si="344"/>
        <v>0</v>
      </c>
      <c r="AO1004" s="314">
        <f t="shared" si="356"/>
        <v>0</v>
      </c>
      <c r="AP1004" s="315">
        <f>IF(OR(AND(B1004="GRUP_A1",IF(IFERROR(MATCH(CONCATENATE("I",Tabel!$N$4),inst_performance,0),0)&gt;0,0,1)),B1004="Grup_A5",B1004="Grup_B1"),0,(AD1004+AF1004)*0.1)</f>
        <v>0</v>
      </c>
      <c r="AQ1004" s="337"/>
      <c r="AR1004" s="339"/>
      <c r="AS1004" s="339"/>
      <c r="AT1004" s="339"/>
      <c r="AU1004" s="339"/>
      <c r="AV1004" s="339"/>
      <c r="AW1004" s="339"/>
      <c r="AX1004" s="339"/>
      <c r="AY1004" s="339"/>
      <c r="AZ1004" s="339"/>
      <c r="BA1004" s="339"/>
      <c r="BB1004" s="339"/>
      <c r="BC1004" s="339"/>
      <c r="BD1004" s="339"/>
      <c r="BE1004" s="339"/>
      <c r="BF1004" s="339"/>
      <c r="BG1004" s="315">
        <f t="shared" si="357"/>
        <v>0</v>
      </c>
      <c r="BH1004" s="346">
        <f t="shared" si="358"/>
        <v>0</v>
      </c>
      <c r="BI1004" s="315">
        <f t="shared" si="359"/>
        <v>0</v>
      </c>
      <c r="BJ1004" s="341"/>
      <c r="BK1004" s="315">
        <f t="shared" si="360"/>
        <v>0</v>
      </c>
      <c r="BL1004" s="315">
        <f t="shared" si="361"/>
        <v>0</v>
      </c>
      <c r="BM1004" s="340"/>
      <c r="BN1004" s="342"/>
      <c r="BO1004" s="343"/>
      <c r="BP1004" s="340"/>
      <c r="BQ1004" s="344"/>
      <c r="BR1004" s="315">
        <f t="shared" si="362"/>
        <v>0</v>
      </c>
      <c r="BS1004" s="344"/>
      <c r="BT1004" s="344"/>
      <c r="BU1004" s="344"/>
      <c r="BV1004" s="344"/>
      <c r="BW1004" s="315">
        <f t="shared" si="363"/>
        <v>0</v>
      </c>
      <c r="BX1004" s="322"/>
      <c r="BY1004" s="316"/>
    </row>
    <row r="1005" spans="1:77" x14ac:dyDescent="0.25">
      <c r="A1005" s="326"/>
      <c r="B1005" s="307" t="str">
        <f t="shared" si="345"/>
        <v/>
      </c>
      <c r="C1005" s="327"/>
      <c r="D1005" s="307" t="str">
        <f t="shared" si="346"/>
        <v/>
      </c>
      <c r="E1005" s="328"/>
      <c r="F1005" s="329"/>
      <c r="G1005" s="330" t="s">
        <v>86</v>
      </c>
      <c r="H1005" s="308">
        <f t="shared" si="347"/>
        <v>0</v>
      </c>
      <c r="I1005" s="323"/>
      <c r="J1005" s="323"/>
      <c r="K1005" s="309">
        <f t="shared" si="348"/>
        <v>0</v>
      </c>
      <c r="L1005" s="328"/>
      <c r="M1005" s="328"/>
      <c r="N1005" s="328"/>
      <c r="O1005" s="328"/>
      <c r="P1005" s="331"/>
      <c r="Q1005" s="331"/>
      <c r="R1005" s="332"/>
      <c r="S1005" s="333"/>
      <c r="T1005" s="332"/>
      <c r="U1005" s="333"/>
      <c r="V1005" s="332"/>
      <c r="W1005" s="333"/>
      <c r="X1005" s="332"/>
      <c r="Y1005" s="333"/>
      <c r="Z1005" s="309">
        <f t="shared" si="349"/>
        <v>0</v>
      </c>
      <c r="AA1005" s="310">
        <f t="shared" si="350"/>
        <v>0</v>
      </c>
      <c r="AB1005" s="334"/>
      <c r="AC1005" s="311">
        <f t="shared" si="343"/>
        <v>0</v>
      </c>
      <c r="AD1005" s="312">
        <f t="shared" si="351"/>
        <v>0</v>
      </c>
      <c r="AE1005" s="335"/>
      <c r="AF1005" s="312">
        <f t="shared" si="352"/>
        <v>0</v>
      </c>
      <c r="AG1005" s="326"/>
      <c r="AH1005" s="313">
        <f t="shared" si="353"/>
        <v>0</v>
      </c>
      <c r="AI1005" s="336"/>
      <c r="AJ1005" s="313">
        <f t="shared" si="354"/>
        <v>0</v>
      </c>
      <c r="AK1005" s="326"/>
      <c r="AL1005" s="313">
        <f t="shared" si="355"/>
        <v>0</v>
      </c>
      <c r="AM1005" s="345"/>
      <c r="AN1005" s="313">
        <f t="shared" si="344"/>
        <v>0</v>
      </c>
      <c r="AO1005" s="314">
        <f t="shared" si="356"/>
        <v>0</v>
      </c>
      <c r="AP1005" s="315">
        <f>IF(OR(AND(B1005="GRUP_A1",IF(IFERROR(MATCH(CONCATENATE("I",Tabel!$N$4),inst_performance,0),0)&gt;0,0,1)),B1005="Grup_A5",B1005="Grup_B1"),0,(AD1005+AF1005)*0.1)</f>
        <v>0</v>
      </c>
      <c r="AQ1005" s="337"/>
      <c r="AR1005" s="339"/>
      <c r="AS1005" s="339"/>
      <c r="AT1005" s="339"/>
      <c r="AU1005" s="339"/>
      <c r="AV1005" s="339"/>
      <c r="AW1005" s="339"/>
      <c r="AX1005" s="339"/>
      <c r="AY1005" s="339"/>
      <c r="AZ1005" s="339"/>
      <c r="BA1005" s="339"/>
      <c r="BB1005" s="339"/>
      <c r="BC1005" s="339"/>
      <c r="BD1005" s="339"/>
      <c r="BE1005" s="339"/>
      <c r="BF1005" s="339"/>
      <c r="BG1005" s="315">
        <f t="shared" si="357"/>
        <v>0</v>
      </c>
      <c r="BH1005" s="346">
        <f t="shared" si="358"/>
        <v>0</v>
      </c>
      <c r="BI1005" s="315">
        <f t="shared" si="359"/>
        <v>0</v>
      </c>
      <c r="BJ1005" s="341"/>
      <c r="BK1005" s="315">
        <f t="shared" si="360"/>
        <v>0</v>
      </c>
      <c r="BL1005" s="315">
        <f t="shared" si="361"/>
        <v>0</v>
      </c>
      <c r="BM1005" s="340"/>
      <c r="BN1005" s="342"/>
      <c r="BO1005" s="343"/>
      <c r="BP1005" s="340"/>
      <c r="BQ1005" s="344"/>
      <c r="BR1005" s="315">
        <f t="shared" si="362"/>
        <v>0</v>
      </c>
      <c r="BS1005" s="344"/>
      <c r="BT1005" s="344"/>
      <c r="BU1005" s="344"/>
      <c r="BV1005" s="344"/>
      <c r="BW1005" s="315">
        <f t="shared" si="363"/>
        <v>0</v>
      </c>
      <c r="BX1005" s="322"/>
      <c r="BY1005" s="316"/>
    </row>
    <row r="1006" spans="1:77" x14ac:dyDescent="0.25">
      <c r="A1006" s="326"/>
      <c r="B1006" s="307" t="str">
        <f t="shared" si="345"/>
        <v/>
      </c>
      <c r="C1006" s="327"/>
      <c r="D1006" s="307" t="str">
        <f t="shared" si="346"/>
        <v/>
      </c>
      <c r="E1006" s="328"/>
      <c r="F1006" s="329"/>
      <c r="G1006" s="330" t="s">
        <v>86</v>
      </c>
      <c r="H1006" s="308">
        <f t="shared" si="347"/>
        <v>0</v>
      </c>
      <c r="I1006" s="323"/>
      <c r="J1006" s="323"/>
      <c r="K1006" s="309">
        <f t="shared" si="348"/>
        <v>0</v>
      </c>
      <c r="L1006" s="328"/>
      <c r="M1006" s="328"/>
      <c r="N1006" s="328"/>
      <c r="O1006" s="328"/>
      <c r="P1006" s="331"/>
      <c r="Q1006" s="331"/>
      <c r="R1006" s="332"/>
      <c r="S1006" s="333"/>
      <c r="T1006" s="332"/>
      <c r="U1006" s="333"/>
      <c r="V1006" s="332"/>
      <c r="W1006" s="333"/>
      <c r="X1006" s="332"/>
      <c r="Y1006" s="333"/>
      <c r="Z1006" s="309">
        <f t="shared" si="349"/>
        <v>0</v>
      </c>
      <c r="AA1006" s="310">
        <f t="shared" si="350"/>
        <v>0</v>
      </c>
      <c r="AB1006" s="334"/>
      <c r="AC1006" s="311">
        <f t="shared" si="343"/>
        <v>0</v>
      </c>
      <c r="AD1006" s="312">
        <f t="shared" si="351"/>
        <v>0</v>
      </c>
      <c r="AE1006" s="335"/>
      <c r="AF1006" s="312">
        <f t="shared" si="352"/>
        <v>0</v>
      </c>
      <c r="AG1006" s="326"/>
      <c r="AH1006" s="313">
        <f t="shared" si="353"/>
        <v>0</v>
      </c>
      <c r="AI1006" s="336"/>
      <c r="AJ1006" s="313">
        <f t="shared" si="354"/>
        <v>0</v>
      </c>
      <c r="AK1006" s="326"/>
      <c r="AL1006" s="313">
        <f t="shared" si="355"/>
        <v>0</v>
      </c>
      <c r="AM1006" s="345"/>
      <c r="AN1006" s="313">
        <f t="shared" si="344"/>
        <v>0</v>
      </c>
      <c r="AO1006" s="314">
        <f t="shared" si="356"/>
        <v>0</v>
      </c>
      <c r="AP1006" s="315">
        <f>IF(OR(AND(B1006="GRUP_A1",IF(IFERROR(MATCH(CONCATENATE("I",Tabel!$N$4),inst_performance,0),0)&gt;0,0,1)),B1006="Grup_A5",B1006="Grup_B1"),0,(AD1006+AF1006)*0.1)</f>
        <v>0</v>
      </c>
      <c r="AQ1006" s="337"/>
      <c r="AR1006" s="339"/>
      <c r="AS1006" s="339"/>
      <c r="AT1006" s="339"/>
      <c r="AU1006" s="339"/>
      <c r="AV1006" s="339"/>
      <c r="AW1006" s="339"/>
      <c r="AX1006" s="339"/>
      <c r="AY1006" s="339"/>
      <c r="AZ1006" s="339"/>
      <c r="BA1006" s="339"/>
      <c r="BB1006" s="339"/>
      <c r="BC1006" s="339"/>
      <c r="BD1006" s="339"/>
      <c r="BE1006" s="339"/>
      <c r="BF1006" s="339"/>
      <c r="BG1006" s="315">
        <f t="shared" si="357"/>
        <v>0</v>
      </c>
      <c r="BH1006" s="346">
        <f t="shared" si="358"/>
        <v>0</v>
      </c>
      <c r="BI1006" s="315">
        <f t="shared" si="359"/>
        <v>0</v>
      </c>
      <c r="BJ1006" s="341"/>
      <c r="BK1006" s="315">
        <f t="shared" si="360"/>
        <v>0</v>
      </c>
      <c r="BL1006" s="315">
        <f t="shared" si="361"/>
        <v>0</v>
      </c>
      <c r="BM1006" s="340"/>
      <c r="BN1006" s="342"/>
      <c r="BO1006" s="343"/>
      <c r="BP1006" s="340"/>
      <c r="BQ1006" s="344"/>
      <c r="BR1006" s="315">
        <f t="shared" si="362"/>
        <v>0</v>
      </c>
      <c r="BS1006" s="344"/>
      <c r="BT1006" s="344"/>
      <c r="BU1006" s="344"/>
      <c r="BV1006" s="344"/>
      <c r="BW1006" s="315">
        <f t="shared" si="363"/>
        <v>0</v>
      </c>
      <c r="BX1006" s="322"/>
      <c r="BY1006" s="316"/>
    </row>
    <row r="1007" spans="1:77" x14ac:dyDescent="0.25">
      <c r="A1007" s="326"/>
      <c r="B1007" s="307" t="str">
        <f t="shared" si="345"/>
        <v/>
      </c>
      <c r="C1007" s="327"/>
      <c r="D1007" s="307" t="str">
        <f t="shared" si="346"/>
        <v/>
      </c>
      <c r="E1007" s="328"/>
      <c r="F1007" s="329"/>
      <c r="G1007" s="330" t="s">
        <v>86</v>
      </c>
      <c r="H1007" s="308">
        <f t="shared" si="347"/>
        <v>0</v>
      </c>
      <c r="I1007" s="323"/>
      <c r="J1007" s="323"/>
      <c r="K1007" s="309">
        <f t="shared" si="348"/>
        <v>0</v>
      </c>
      <c r="L1007" s="328"/>
      <c r="M1007" s="328"/>
      <c r="N1007" s="328"/>
      <c r="O1007" s="328"/>
      <c r="P1007" s="331"/>
      <c r="Q1007" s="331"/>
      <c r="R1007" s="332"/>
      <c r="S1007" s="333"/>
      <c r="T1007" s="332"/>
      <c r="U1007" s="333"/>
      <c r="V1007" s="332"/>
      <c r="W1007" s="333"/>
      <c r="X1007" s="332"/>
      <c r="Y1007" s="333"/>
      <c r="Z1007" s="309">
        <f t="shared" si="349"/>
        <v>0</v>
      </c>
      <c r="AA1007" s="310">
        <f t="shared" si="350"/>
        <v>0</v>
      </c>
      <c r="AB1007" s="334"/>
      <c r="AC1007" s="311">
        <f t="shared" si="343"/>
        <v>0</v>
      </c>
      <c r="AD1007" s="312">
        <f t="shared" si="351"/>
        <v>0</v>
      </c>
      <c r="AE1007" s="335"/>
      <c r="AF1007" s="312">
        <f t="shared" si="352"/>
        <v>0</v>
      </c>
      <c r="AG1007" s="326"/>
      <c r="AH1007" s="313">
        <f t="shared" si="353"/>
        <v>0</v>
      </c>
      <c r="AI1007" s="336"/>
      <c r="AJ1007" s="313">
        <f t="shared" si="354"/>
        <v>0</v>
      </c>
      <c r="AK1007" s="326"/>
      <c r="AL1007" s="313">
        <f t="shared" si="355"/>
        <v>0</v>
      </c>
      <c r="AM1007" s="345"/>
      <c r="AN1007" s="313">
        <f t="shared" si="344"/>
        <v>0</v>
      </c>
      <c r="AO1007" s="314">
        <f t="shared" si="356"/>
        <v>0</v>
      </c>
      <c r="AP1007" s="315">
        <f>IF(OR(AND(B1007="GRUP_A1",IF(IFERROR(MATCH(CONCATENATE("I",Tabel!$N$4),inst_performance,0),0)&gt;0,0,1)),B1007="Grup_A5",B1007="Grup_B1"),0,(AD1007+AF1007)*0.1)</f>
        <v>0</v>
      </c>
      <c r="AQ1007" s="337"/>
      <c r="AR1007" s="339"/>
      <c r="AS1007" s="339"/>
      <c r="AT1007" s="339"/>
      <c r="AU1007" s="339"/>
      <c r="AV1007" s="339"/>
      <c r="AW1007" s="339"/>
      <c r="AX1007" s="339"/>
      <c r="AY1007" s="339"/>
      <c r="AZ1007" s="339"/>
      <c r="BA1007" s="339"/>
      <c r="BB1007" s="339"/>
      <c r="BC1007" s="339"/>
      <c r="BD1007" s="339"/>
      <c r="BE1007" s="339"/>
      <c r="BF1007" s="339"/>
      <c r="BG1007" s="315">
        <f t="shared" si="357"/>
        <v>0</v>
      </c>
      <c r="BH1007" s="346">
        <f t="shared" si="358"/>
        <v>0</v>
      </c>
      <c r="BI1007" s="315">
        <f t="shared" si="359"/>
        <v>0</v>
      </c>
      <c r="BJ1007" s="341"/>
      <c r="BK1007" s="315">
        <f t="shared" si="360"/>
        <v>0</v>
      </c>
      <c r="BL1007" s="315">
        <f t="shared" si="361"/>
        <v>0</v>
      </c>
      <c r="BM1007" s="340"/>
      <c r="BN1007" s="342"/>
      <c r="BO1007" s="343"/>
      <c r="BP1007" s="340"/>
      <c r="BQ1007" s="344"/>
      <c r="BR1007" s="315">
        <f t="shared" si="362"/>
        <v>0</v>
      </c>
      <c r="BS1007" s="344"/>
      <c r="BT1007" s="344"/>
      <c r="BU1007" s="344"/>
      <c r="BV1007" s="344"/>
      <c r="BW1007" s="315">
        <f t="shared" si="363"/>
        <v>0</v>
      </c>
      <c r="BX1007" s="322"/>
      <c r="BY1007" s="316"/>
    </row>
    <row r="1008" spans="1:77" x14ac:dyDescent="0.25">
      <c r="A1008" s="326"/>
      <c r="B1008" s="307" t="str">
        <f t="shared" si="345"/>
        <v/>
      </c>
      <c r="C1008" s="327"/>
      <c r="D1008" s="307" t="str">
        <f t="shared" si="346"/>
        <v/>
      </c>
      <c r="E1008" s="328"/>
      <c r="F1008" s="329"/>
      <c r="G1008" s="330" t="s">
        <v>86</v>
      </c>
      <c r="H1008" s="308">
        <f t="shared" si="347"/>
        <v>0</v>
      </c>
      <c r="I1008" s="323"/>
      <c r="J1008" s="323"/>
      <c r="K1008" s="309">
        <f t="shared" si="348"/>
        <v>0</v>
      </c>
      <c r="L1008" s="328"/>
      <c r="M1008" s="328"/>
      <c r="N1008" s="328"/>
      <c r="O1008" s="328"/>
      <c r="P1008" s="331"/>
      <c r="Q1008" s="331"/>
      <c r="R1008" s="332"/>
      <c r="S1008" s="333"/>
      <c r="T1008" s="332"/>
      <c r="U1008" s="333"/>
      <c r="V1008" s="332"/>
      <c r="W1008" s="333"/>
      <c r="X1008" s="332"/>
      <c r="Y1008" s="333"/>
      <c r="Z1008" s="309">
        <f t="shared" si="349"/>
        <v>0</v>
      </c>
      <c r="AA1008" s="310">
        <f t="shared" si="350"/>
        <v>0</v>
      </c>
      <c r="AB1008" s="334"/>
      <c r="AC1008" s="311">
        <f t="shared" si="343"/>
        <v>0</v>
      </c>
      <c r="AD1008" s="312">
        <f t="shared" si="351"/>
        <v>0</v>
      </c>
      <c r="AE1008" s="335"/>
      <c r="AF1008" s="312">
        <f t="shared" si="352"/>
        <v>0</v>
      </c>
      <c r="AG1008" s="326"/>
      <c r="AH1008" s="313">
        <f t="shared" si="353"/>
        <v>0</v>
      </c>
      <c r="AI1008" s="336"/>
      <c r="AJ1008" s="313">
        <f t="shared" si="354"/>
        <v>0</v>
      </c>
      <c r="AK1008" s="326"/>
      <c r="AL1008" s="313">
        <f t="shared" si="355"/>
        <v>0</v>
      </c>
      <c r="AM1008" s="345"/>
      <c r="AN1008" s="313">
        <f t="shared" si="344"/>
        <v>0</v>
      </c>
      <c r="AO1008" s="314">
        <f t="shared" si="356"/>
        <v>0</v>
      </c>
      <c r="AP1008" s="315">
        <f>IF(OR(AND(B1008="GRUP_A1",IF(IFERROR(MATCH(CONCATENATE("I",Tabel!$N$4),inst_performance,0),0)&gt;0,0,1)),B1008="Grup_A5",B1008="Grup_B1"),0,(AD1008+AF1008)*0.1)</f>
        <v>0</v>
      </c>
      <c r="AQ1008" s="337"/>
      <c r="AR1008" s="339"/>
      <c r="AS1008" s="339"/>
      <c r="AT1008" s="339"/>
      <c r="AU1008" s="339"/>
      <c r="AV1008" s="339"/>
      <c r="AW1008" s="339"/>
      <c r="AX1008" s="339"/>
      <c r="AY1008" s="339"/>
      <c r="AZ1008" s="339"/>
      <c r="BA1008" s="339"/>
      <c r="BB1008" s="339"/>
      <c r="BC1008" s="339"/>
      <c r="BD1008" s="339"/>
      <c r="BE1008" s="339"/>
      <c r="BF1008" s="339"/>
      <c r="BG1008" s="315">
        <f t="shared" si="357"/>
        <v>0</v>
      </c>
      <c r="BH1008" s="346">
        <f t="shared" si="358"/>
        <v>0</v>
      </c>
      <c r="BI1008" s="315">
        <f t="shared" si="359"/>
        <v>0</v>
      </c>
      <c r="BJ1008" s="341"/>
      <c r="BK1008" s="315">
        <f t="shared" si="360"/>
        <v>0</v>
      </c>
      <c r="BL1008" s="315">
        <f t="shared" si="361"/>
        <v>0</v>
      </c>
      <c r="BM1008" s="340"/>
      <c r="BN1008" s="342"/>
      <c r="BO1008" s="343"/>
      <c r="BP1008" s="340"/>
      <c r="BQ1008" s="344"/>
      <c r="BR1008" s="315">
        <f t="shared" si="362"/>
        <v>0</v>
      </c>
      <c r="BS1008" s="344"/>
      <c r="BT1008" s="344"/>
      <c r="BU1008" s="344"/>
      <c r="BV1008" s="344"/>
      <c r="BW1008" s="315">
        <f t="shared" si="363"/>
        <v>0</v>
      </c>
      <c r="BX1008" s="322"/>
      <c r="BY1008" s="316"/>
    </row>
    <row r="1009" spans="1:77" x14ac:dyDescent="0.25">
      <c r="A1009" s="326"/>
      <c r="B1009" s="307" t="str">
        <f t="shared" si="345"/>
        <v/>
      </c>
      <c r="C1009" s="327"/>
      <c r="D1009" s="307" t="str">
        <f t="shared" si="346"/>
        <v/>
      </c>
      <c r="E1009" s="328"/>
      <c r="F1009" s="329"/>
      <c r="G1009" s="330" t="s">
        <v>86</v>
      </c>
      <c r="H1009" s="308">
        <f t="shared" si="347"/>
        <v>0</v>
      </c>
      <c r="I1009" s="323"/>
      <c r="J1009" s="323"/>
      <c r="K1009" s="309">
        <f t="shared" si="348"/>
        <v>0</v>
      </c>
      <c r="L1009" s="328"/>
      <c r="M1009" s="328"/>
      <c r="N1009" s="328"/>
      <c r="O1009" s="328"/>
      <c r="P1009" s="331"/>
      <c r="Q1009" s="331"/>
      <c r="R1009" s="332"/>
      <c r="S1009" s="333"/>
      <c r="T1009" s="332"/>
      <c r="U1009" s="333"/>
      <c r="V1009" s="332"/>
      <c r="W1009" s="333"/>
      <c r="X1009" s="332"/>
      <c r="Y1009" s="333"/>
      <c r="Z1009" s="309">
        <f t="shared" si="349"/>
        <v>0</v>
      </c>
      <c r="AA1009" s="310">
        <f t="shared" si="350"/>
        <v>0</v>
      </c>
      <c r="AB1009" s="334"/>
      <c r="AC1009" s="311">
        <f t="shared" si="343"/>
        <v>0</v>
      </c>
      <c r="AD1009" s="312">
        <f t="shared" si="351"/>
        <v>0</v>
      </c>
      <c r="AE1009" s="335"/>
      <c r="AF1009" s="312">
        <f t="shared" si="352"/>
        <v>0</v>
      </c>
      <c r="AG1009" s="326"/>
      <c r="AH1009" s="313">
        <f t="shared" si="353"/>
        <v>0</v>
      </c>
      <c r="AI1009" s="336"/>
      <c r="AJ1009" s="313">
        <f t="shared" si="354"/>
        <v>0</v>
      </c>
      <c r="AK1009" s="326"/>
      <c r="AL1009" s="313">
        <f t="shared" si="355"/>
        <v>0</v>
      </c>
      <c r="AM1009" s="345"/>
      <c r="AN1009" s="313">
        <f t="shared" si="344"/>
        <v>0</v>
      </c>
      <c r="AO1009" s="314">
        <f t="shared" si="356"/>
        <v>0</v>
      </c>
      <c r="AP1009" s="315">
        <f>IF(OR(AND(B1009="GRUP_A1",IF(IFERROR(MATCH(CONCATENATE("I",Tabel!$N$4),inst_performance,0),0)&gt;0,0,1)),B1009="Grup_A5",B1009="Grup_B1"),0,(AD1009+AF1009)*0.1)</f>
        <v>0</v>
      </c>
      <c r="AQ1009" s="337"/>
      <c r="AR1009" s="339"/>
      <c r="AS1009" s="339"/>
      <c r="AT1009" s="339"/>
      <c r="AU1009" s="339"/>
      <c r="AV1009" s="339"/>
      <c r="AW1009" s="339"/>
      <c r="AX1009" s="339"/>
      <c r="AY1009" s="339"/>
      <c r="AZ1009" s="339"/>
      <c r="BA1009" s="339"/>
      <c r="BB1009" s="339"/>
      <c r="BC1009" s="339"/>
      <c r="BD1009" s="339"/>
      <c r="BE1009" s="339"/>
      <c r="BF1009" s="339"/>
      <c r="BG1009" s="315">
        <f t="shared" si="357"/>
        <v>0</v>
      </c>
      <c r="BH1009" s="346">
        <f t="shared" si="358"/>
        <v>0</v>
      </c>
      <c r="BI1009" s="315">
        <f t="shared" si="359"/>
        <v>0</v>
      </c>
      <c r="BJ1009" s="341"/>
      <c r="BK1009" s="315">
        <f t="shared" si="360"/>
        <v>0</v>
      </c>
      <c r="BL1009" s="315">
        <f t="shared" si="361"/>
        <v>0</v>
      </c>
      <c r="BM1009" s="340"/>
      <c r="BN1009" s="342"/>
      <c r="BO1009" s="343"/>
      <c r="BP1009" s="340"/>
      <c r="BQ1009" s="344"/>
      <c r="BR1009" s="315">
        <f t="shared" si="362"/>
        <v>0</v>
      </c>
      <c r="BS1009" s="344"/>
      <c r="BT1009" s="344"/>
      <c r="BU1009" s="344"/>
      <c r="BV1009" s="344"/>
      <c r="BW1009" s="315">
        <f t="shared" si="363"/>
        <v>0</v>
      </c>
      <c r="BX1009" s="322"/>
      <c r="BY1009" s="316"/>
    </row>
    <row r="1010" spans="1:77" x14ac:dyDescent="0.25">
      <c r="A1010" s="326"/>
      <c r="B1010" s="307" t="str">
        <f t="shared" si="345"/>
        <v/>
      </c>
      <c r="C1010" s="327"/>
      <c r="D1010" s="307" t="str">
        <f t="shared" si="346"/>
        <v/>
      </c>
      <c r="E1010" s="328"/>
      <c r="F1010" s="329"/>
      <c r="G1010" s="330" t="s">
        <v>86</v>
      </c>
      <c r="H1010" s="308">
        <f t="shared" si="347"/>
        <v>0</v>
      </c>
      <c r="I1010" s="323"/>
      <c r="J1010" s="323"/>
      <c r="K1010" s="309">
        <f t="shared" si="348"/>
        <v>0</v>
      </c>
      <c r="L1010" s="328"/>
      <c r="M1010" s="328"/>
      <c r="N1010" s="328"/>
      <c r="O1010" s="328"/>
      <c r="P1010" s="331"/>
      <c r="Q1010" s="331"/>
      <c r="R1010" s="332"/>
      <c r="S1010" s="333"/>
      <c r="T1010" s="332"/>
      <c r="U1010" s="333"/>
      <c r="V1010" s="332"/>
      <c r="W1010" s="333"/>
      <c r="X1010" s="332"/>
      <c r="Y1010" s="333"/>
      <c r="Z1010" s="309">
        <f t="shared" si="349"/>
        <v>0</v>
      </c>
      <c r="AA1010" s="310">
        <f t="shared" si="350"/>
        <v>0</v>
      </c>
      <c r="AB1010" s="334"/>
      <c r="AC1010" s="311">
        <f t="shared" si="343"/>
        <v>0</v>
      </c>
      <c r="AD1010" s="312">
        <f t="shared" si="351"/>
        <v>0</v>
      </c>
      <c r="AE1010" s="335"/>
      <c r="AF1010" s="312">
        <f t="shared" si="352"/>
        <v>0</v>
      </c>
      <c r="AG1010" s="326"/>
      <c r="AH1010" s="313">
        <f t="shared" si="353"/>
        <v>0</v>
      </c>
      <c r="AI1010" s="336"/>
      <c r="AJ1010" s="313">
        <f t="shared" si="354"/>
        <v>0</v>
      </c>
      <c r="AK1010" s="326"/>
      <c r="AL1010" s="313">
        <f t="shared" si="355"/>
        <v>0</v>
      </c>
      <c r="AM1010" s="345"/>
      <c r="AN1010" s="313">
        <f t="shared" si="344"/>
        <v>0</v>
      </c>
      <c r="AO1010" s="314">
        <f t="shared" si="356"/>
        <v>0</v>
      </c>
      <c r="AP1010" s="315">
        <f>IF(OR(AND(B1010="GRUP_A1",IF(IFERROR(MATCH(CONCATENATE("I",Tabel!$N$4),inst_performance,0),0)&gt;0,0,1)),B1010="Grup_A5",B1010="Grup_B1"),0,(AD1010+AF1010)*0.1)</f>
        <v>0</v>
      </c>
      <c r="AQ1010" s="337"/>
      <c r="AR1010" s="339"/>
      <c r="AS1010" s="339"/>
      <c r="AT1010" s="339"/>
      <c r="AU1010" s="339"/>
      <c r="AV1010" s="339"/>
      <c r="AW1010" s="339"/>
      <c r="AX1010" s="339"/>
      <c r="AY1010" s="339"/>
      <c r="AZ1010" s="339"/>
      <c r="BA1010" s="339"/>
      <c r="BB1010" s="339"/>
      <c r="BC1010" s="339"/>
      <c r="BD1010" s="339"/>
      <c r="BE1010" s="339"/>
      <c r="BF1010" s="339"/>
      <c r="BG1010" s="315">
        <f t="shared" si="357"/>
        <v>0</v>
      </c>
      <c r="BH1010" s="346">
        <f t="shared" si="358"/>
        <v>0</v>
      </c>
      <c r="BI1010" s="315">
        <f t="shared" si="359"/>
        <v>0</v>
      </c>
      <c r="BJ1010" s="341"/>
      <c r="BK1010" s="315">
        <f t="shared" si="360"/>
        <v>0</v>
      </c>
      <c r="BL1010" s="315">
        <f t="shared" si="361"/>
        <v>0</v>
      </c>
      <c r="BM1010" s="340"/>
      <c r="BN1010" s="342"/>
      <c r="BO1010" s="343"/>
      <c r="BP1010" s="340"/>
      <c r="BQ1010" s="344"/>
      <c r="BR1010" s="315">
        <f t="shared" si="362"/>
        <v>0</v>
      </c>
      <c r="BS1010" s="344"/>
      <c r="BT1010" s="344"/>
      <c r="BU1010" s="344"/>
      <c r="BV1010" s="344"/>
      <c r="BW1010" s="315">
        <f t="shared" si="363"/>
        <v>0</v>
      </c>
      <c r="BX1010" s="322"/>
      <c r="BY1010" s="316"/>
    </row>
    <row r="1011" spans="1:77" x14ac:dyDescent="0.25">
      <c r="A1011" s="326"/>
      <c r="B1011" s="307" t="str">
        <f t="shared" si="345"/>
        <v/>
      </c>
      <c r="C1011" s="327"/>
      <c r="D1011" s="307" t="str">
        <f t="shared" si="346"/>
        <v/>
      </c>
      <c r="E1011" s="328"/>
      <c r="F1011" s="329"/>
      <c r="G1011" s="330" t="s">
        <v>86</v>
      </c>
      <c r="H1011" s="308">
        <f t="shared" si="347"/>
        <v>0</v>
      </c>
      <c r="I1011" s="323"/>
      <c r="J1011" s="323"/>
      <c r="K1011" s="309">
        <f t="shared" si="348"/>
        <v>0</v>
      </c>
      <c r="L1011" s="328"/>
      <c r="M1011" s="328"/>
      <c r="N1011" s="328"/>
      <c r="O1011" s="328"/>
      <c r="P1011" s="331"/>
      <c r="Q1011" s="331"/>
      <c r="R1011" s="332"/>
      <c r="S1011" s="333"/>
      <c r="T1011" s="332"/>
      <c r="U1011" s="333"/>
      <c r="V1011" s="332"/>
      <c r="W1011" s="333"/>
      <c r="X1011" s="332"/>
      <c r="Y1011" s="333"/>
      <c r="Z1011" s="309">
        <f t="shared" si="349"/>
        <v>0</v>
      </c>
      <c r="AA1011" s="310">
        <f t="shared" si="350"/>
        <v>0</v>
      </c>
      <c r="AB1011" s="334"/>
      <c r="AC1011" s="311">
        <f t="shared" si="343"/>
        <v>0</v>
      </c>
      <c r="AD1011" s="312">
        <f t="shared" si="351"/>
        <v>0</v>
      </c>
      <c r="AE1011" s="335"/>
      <c r="AF1011" s="312">
        <f t="shared" si="352"/>
        <v>0</v>
      </c>
      <c r="AG1011" s="326"/>
      <c r="AH1011" s="313">
        <f t="shared" si="353"/>
        <v>0</v>
      </c>
      <c r="AI1011" s="336"/>
      <c r="AJ1011" s="313">
        <f t="shared" si="354"/>
        <v>0</v>
      </c>
      <c r="AK1011" s="326"/>
      <c r="AL1011" s="313">
        <f t="shared" si="355"/>
        <v>0</v>
      </c>
      <c r="AM1011" s="345"/>
      <c r="AN1011" s="313">
        <f t="shared" si="344"/>
        <v>0</v>
      </c>
      <c r="AO1011" s="314">
        <f t="shared" si="356"/>
        <v>0</v>
      </c>
      <c r="AP1011" s="315">
        <f>IF(OR(AND(B1011="GRUP_A1",IF(IFERROR(MATCH(CONCATENATE("I",Tabel!$N$4),inst_performance,0),0)&gt;0,0,1)),B1011="Grup_A5",B1011="Grup_B1"),0,(AD1011+AF1011)*0.1)</f>
        <v>0</v>
      </c>
      <c r="AQ1011" s="337"/>
      <c r="AR1011" s="339"/>
      <c r="AS1011" s="339"/>
      <c r="AT1011" s="339"/>
      <c r="AU1011" s="339"/>
      <c r="AV1011" s="339"/>
      <c r="AW1011" s="339"/>
      <c r="AX1011" s="339"/>
      <c r="AY1011" s="339"/>
      <c r="AZ1011" s="339"/>
      <c r="BA1011" s="339"/>
      <c r="BB1011" s="339"/>
      <c r="BC1011" s="339"/>
      <c r="BD1011" s="339"/>
      <c r="BE1011" s="339"/>
      <c r="BF1011" s="339"/>
      <c r="BG1011" s="315">
        <f t="shared" si="357"/>
        <v>0</v>
      </c>
      <c r="BH1011" s="346">
        <f t="shared" si="358"/>
        <v>0</v>
      </c>
      <c r="BI1011" s="315">
        <f t="shared" si="359"/>
        <v>0</v>
      </c>
      <c r="BJ1011" s="341"/>
      <c r="BK1011" s="315">
        <f t="shared" si="360"/>
        <v>0</v>
      </c>
      <c r="BL1011" s="315">
        <f t="shared" si="361"/>
        <v>0</v>
      </c>
      <c r="BM1011" s="340"/>
      <c r="BN1011" s="342"/>
      <c r="BO1011" s="343"/>
      <c r="BP1011" s="340"/>
      <c r="BQ1011" s="344"/>
      <c r="BR1011" s="315">
        <f t="shared" si="362"/>
        <v>0</v>
      </c>
      <c r="BS1011" s="344"/>
      <c r="BT1011" s="344"/>
      <c r="BU1011" s="344"/>
      <c r="BV1011" s="344"/>
      <c r="BW1011" s="315">
        <f t="shared" si="363"/>
        <v>0</v>
      </c>
      <c r="BX1011" s="322"/>
      <c r="BY1011" s="316"/>
    </row>
    <row r="1012" spans="1:77" x14ac:dyDescent="0.25">
      <c r="A1012" s="326"/>
      <c r="B1012" s="307" t="str">
        <f t="shared" si="345"/>
        <v/>
      </c>
      <c r="C1012" s="327"/>
      <c r="D1012" s="307" t="str">
        <f t="shared" si="346"/>
        <v/>
      </c>
      <c r="E1012" s="328"/>
      <c r="F1012" s="329"/>
      <c r="G1012" s="330" t="s">
        <v>86</v>
      </c>
      <c r="H1012" s="308">
        <f t="shared" si="347"/>
        <v>0</v>
      </c>
      <c r="I1012" s="323"/>
      <c r="J1012" s="323"/>
      <c r="K1012" s="309">
        <f t="shared" si="348"/>
        <v>0</v>
      </c>
      <c r="L1012" s="328"/>
      <c r="M1012" s="328"/>
      <c r="N1012" s="328"/>
      <c r="O1012" s="328"/>
      <c r="P1012" s="331"/>
      <c r="Q1012" s="331"/>
      <c r="R1012" s="332"/>
      <c r="S1012" s="333"/>
      <c r="T1012" s="332"/>
      <c r="U1012" s="333"/>
      <c r="V1012" s="332"/>
      <c r="W1012" s="333"/>
      <c r="X1012" s="332"/>
      <c r="Y1012" s="333"/>
      <c r="Z1012" s="309">
        <f t="shared" si="349"/>
        <v>0</v>
      </c>
      <c r="AA1012" s="310">
        <f t="shared" si="350"/>
        <v>0</v>
      </c>
      <c r="AB1012" s="334"/>
      <c r="AC1012" s="311">
        <f t="shared" si="343"/>
        <v>0</v>
      </c>
      <c r="AD1012" s="312">
        <f t="shared" si="351"/>
        <v>0</v>
      </c>
      <c r="AE1012" s="335"/>
      <c r="AF1012" s="312">
        <f t="shared" si="352"/>
        <v>0</v>
      </c>
      <c r="AG1012" s="326"/>
      <c r="AH1012" s="313">
        <f t="shared" si="353"/>
        <v>0</v>
      </c>
      <c r="AI1012" s="336"/>
      <c r="AJ1012" s="313">
        <f t="shared" si="354"/>
        <v>0</v>
      </c>
      <c r="AK1012" s="326"/>
      <c r="AL1012" s="313">
        <f t="shared" si="355"/>
        <v>0</v>
      </c>
      <c r="AM1012" s="345"/>
      <c r="AN1012" s="313">
        <f t="shared" si="344"/>
        <v>0</v>
      </c>
      <c r="AO1012" s="314">
        <f t="shared" si="356"/>
        <v>0</v>
      </c>
      <c r="AP1012" s="315">
        <f>IF(OR(AND(B1012="GRUP_A1",IF(IFERROR(MATCH(CONCATENATE("I",Tabel!$N$4),inst_performance,0),0)&gt;0,0,1)),B1012="Grup_A5",B1012="Grup_B1"),0,(AD1012+AF1012)*0.1)</f>
        <v>0</v>
      </c>
      <c r="AQ1012" s="337"/>
      <c r="AR1012" s="339"/>
      <c r="AS1012" s="339"/>
      <c r="AT1012" s="339"/>
      <c r="AU1012" s="339"/>
      <c r="AV1012" s="339"/>
      <c r="AW1012" s="339"/>
      <c r="AX1012" s="339"/>
      <c r="AY1012" s="339"/>
      <c r="AZ1012" s="339"/>
      <c r="BA1012" s="339"/>
      <c r="BB1012" s="339"/>
      <c r="BC1012" s="339"/>
      <c r="BD1012" s="339"/>
      <c r="BE1012" s="339"/>
      <c r="BF1012" s="339"/>
      <c r="BG1012" s="315">
        <f t="shared" si="357"/>
        <v>0</v>
      </c>
      <c r="BH1012" s="346">
        <f t="shared" si="358"/>
        <v>0</v>
      </c>
      <c r="BI1012" s="315">
        <f t="shared" si="359"/>
        <v>0</v>
      </c>
      <c r="BJ1012" s="341"/>
      <c r="BK1012" s="315">
        <f t="shared" si="360"/>
        <v>0</v>
      </c>
      <c r="BL1012" s="315">
        <f t="shared" si="361"/>
        <v>0</v>
      </c>
      <c r="BM1012" s="340"/>
      <c r="BN1012" s="342"/>
      <c r="BO1012" s="343"/>
      <c r="BP1012" s="340"/>
      <c r="BQ1012" s="344"/>
      <c r="BR1012" s="315">
        <f t="shared" si="362"/>
        <v>0</v>
      </c>
      <c r="BS1012" s="344"/>
      <c r="BT1012" s="344"/>
      <c r="BU1012" s="344"/>
      <c r="BV1012" s="344"/>
      <c r="BW1012" s="315">
        <f t="shared" si="363"/>
        <v>0</v>
      </c>
      <c r="BX1012" s="322"/>
      <c r="BY1012" s="316"/>
    </row>
    <row r="1013" spans="1:77" x14ac:dyDescent="0.25">
      <c r="A1013" s="326"/>
      <c r="B1013" s="307" t="str">
        <f t="shared" si="345"/>
        <v/>
      </c>
      <c r="C1013" s="327"/>
      <c r="D1013" s="307" t="str">
        <f t="shared" si="346"/>
        <v/>
      </c>
      <c r="E1013" s="328"/>
      <c r="F1013" s="329"/>
      <c r="G1013" s="330" t="s">
        <v>86</v>
      </c>
      <c r="H1013" s="308">
        <f t="shared" si="347"/>
        <v>0</v>
      </c>
      <c r="I1013" s="323"/>
      <c r="J1013" s="323"/>
      <c r="K1013" s="309">
        <f t="shared" si="348"/>
        <v>0</v>
      </c>
      <c r="L1013" s="328"/>
      <c r="M1013" s="328"/>
      <c r="N1013" s="328"/>
      <c r="O1013" s="328"/>
      <c r="P1013" s="331"/>
      <c r="Q1013" s="331"/>
      <c r="R1013" s="332"/>
      <c r="S1013" s="333"/>
      <c r="T1013" s="332"/>
      <c r="U1013" s="333"/>
      <c r="V1013" s="332"/>
      <c r="W1013" s="333"/>
      <c r="X1013" s="332"/>
      <c r="Y1013" s="333"/>
      <c r="Z1013" s="309">
        <f t="shared" si="349"/>
        <v>0</v>
      </c>
      <c r="AA1013" s="310">
        <f t="shared" si="350"/>
        <v>0</v>
      </c>
      <c r="AB1013" s="334"/>
      <c r="AC1013" s="311">
        <f t="shared" si="343"/>
        <v>0</v>
      </c>
      <c r="AD1013" s="312">
        <f t="shared" si="351"/>
        <v>0</v>
      </c>
      <c r="AE1013" s="335"/>
      <c r="AF1013" s="312">
        <f t="shared" si="352"/>
        <v>0</v>
      </c>
      <c r="AG1013" s="326"/>
      <c r="AH1013" s="313">
        <f t="shared" si="353"/>
        <v>0</v>
      </c>
      <c r="AI1013" s="336"/>
      <c r="AJ1013" s="313">
        <f t="shared" si="354"/>
        <v>0</v>
      </c>
      <c r="AK1013" s="326"/>
      <c r="AL1013" s="313">
        <f t="shared" si="355"/>
        <v>0</v>
      </c>
      <c r="AM1013" s="345"/>
      <c r="AN1013" s="313">
        <f t="shared" si="344"/>
        <v>0</v>
      </c>
      <c r="AO1013" s="314">
        <f t="shared" si="356"/>
        <v>0</v>
      </c>
      <c r="AP1013" s="315">
        <f>IF(OR(AND(B1013="GRUP_A1",IF(IFERROR(MATCH(CONCATENATE("I",Tabel!$N$4),inst_performance,0),0)&gt;0,0,1)),B1013="Grup_A5",B1013="Grup_B1"),0,(AD1013+AF1013)*0.1)</f>
        <v>0</v>
      </c>
      <c r="AQ1013" s="337"/>
      <c r="AR1013" s="339"/>
      <c r="AS1013" s="339"/>
      <c r="AT1013" s="339"/>
      <c r="AU1013" s="339"/>
      <c r="AV1013" s="339"/>
      <c r="AW1013" s="339"/>
      <c r="AX1013" s="339"/>
      <c r="AY1013" s="339"/>
      <c r="AZ1013" s="339"/>
      <c r="BA1013" s="339"/>
      <c r="BB1013" s="339"/>
      <c r="BC1013" s="339"/>
      <c r="BD1013" s="339"/>
      <c r="BE1013" s="339"/>
      <c r="BF1013" s="339"/>
      <c r="BG1013" s="315">
        <f t="shared" si="357"/>
        <v>0</v>
      </c>
      <c r="BH1013" s="346">
        <f t="shared" si="358"/>
        <v>0</v>
      </c>
      <c r="BI1013" s="315">
        <f t="shared" si="359"/>
        <v>0</v>
      </c>
      <c r="BJ1013" s="341"/>
      <c r="BK1013" s="315">
        <f t="shared" si="360"/>
        <v>0</v>
      </c>
      <c r="BL1013" s="315">
        <f t="shared" si="361"/>
        <v>0</v>
      </c>
      <c r="BM1013" s="340"/>
      <c r="BN1013" s="342"/>
      <c r="BO1013" s="343"/>
      <c r="BP1013" s="340"/>
      <c r="BQ1013" s="344"/>
      <c r="BR1013" s="315">
        <f t="shared" si="362"/>
        <v>0</v>
      </c>
      <c r="BS1013" s="344"/>
      <c r="BT1013" s="344"/>
      <c r="BU1013" s="344"/>
      <c r="BV1013" s="344"/>
      <c r="BW1013" s="315">
        <f t="shared" si="363"/>
        <v>0</v>
      </c>
      <c r="BX1013" s="322"/>
      <c r="BY1013" s="316"/>
    </row>
  </sheetData>
  <sheetProtection password="E246" sheet="1" objects="1" scenarios="1"/>
  <protectedRanges>
    <protectedRange sqref="S4:V4 AB4:AG4" name="update_org_category"/>
    <protectedRange sqref="BX13:BY1013" name="update_slariu_2025"/>
    <protectedRange sqref="AI13:AK1013" name="update_titluri"/>
    <protectedRange sqref="AG13:AG1013" name="update_grad_profesional"/>
    <protectedRange sqref="AE13:AE1013" name="update_grad_stiin"/>
    <protectedRange sqref="AB13:AB1013" name="update_reference_value"/>
    <protectedRange sqref="I13:J1013" name="uPDATE_VECHIME"/>
    <protectedRange sqref="A13:A1013" name="update_grup_ocup"/>
    <protectedRange sqref="C13:C1013" name="update_cod_funct"/>
    <protectedRange sqref="A4" name="update_region"/>
    <protectedRange sqref="D4" name="update_cod_org"/>
    <protectedRange sqref="J4" name="update_budget_line"/>
    <protectedRange sqref="E13:G1013" name="update_cod_salariat_statut"/>
    <protectedRange sqref="L13:Y1013" name="update_devieri_clase"/>
    <protectedRange sqref="AM13:AM1013" name="update_grad_managerial"/>
    <protectedRange sqref="AR4 AQ13:BF1013" name="update_sporuri_specifice"/>
    <protectedRange sqref="BJ13:BJ1013" name="update_salary_2018"/>
    <protectedRange sqref="BM13:BQ1013" name="update_plati_spulimentare"/>
    <protectedRange sqref="BS13:BV1013" name="update_sporuri_specificae"/>
    <protectedRange sqref="W4:AA4" name="update_org_category_education"/>
  </protectedRanges>
  <dataConsolidate/>
  <mergeCells count="81">
    <mergeCell ref="S3:U3"/>
    <mergeCell ref="S4:U4"/>
    <mergeCell ref="A1:AK1"/>
    <mergeCell ref="A2:B2"/>
    <mergeCell ref="D2:H2"/>
    <mergeCell ref="D3:I3"/>
    <mergeCell ref="J3:M3"/>
    <mergeCell ref="W3:AA3"/>
    <mergeCell ref="D4:I4"/>
    <mergeCell ref="J4:M4"/>
    <mergeCell ref="W4:AA4"/>
    <mergeCell ref="A6:B10"/>
    <mergeCell ref="C6:C10"/>
    <mergeCell ref="D6:D10"/>
    <mergeCell ref="E6:E10"/>
    <mergeCell ref="F6:F10"/>
    <mergeCell ref="G6:G10"/>
    <mergeCell ref="H6:AO6"/>
    <mergeCell ref="L8:S8"/>
    <mergeCell ref="Z8:Z10"/>
    <mergeCell ref="AA8:AA10"/>
    <mergeCell ref="AB8:AC10"/>
    <mergeCell ref="AD8:AD10"/>
    <mergeCell ref="O9:O10"/>
    <mergeCell ref="P9:P10"/>
    <mergeCell ref="Q9:Q10"/>
    <mergeCell ref="R9:Y9"/>
    <mergeCell ref="AP6:BG6"/>
    <mergeCell ref="BI6:BI10"/>
    <mergeCell ref="BJ6:BJ10"/>
    <mergeCell ref="BK6:BK10"/>
    <mergeCell ref="BL6:BL10"/>
    <mergeCell ref="AQ8:AQ10"/>
    <mergeCell ref="AR8:AR10"/>
    <mergeCell ref="AS8:AS10"/>
    <mergeCell ref="AT8:AT10"/>
    <mergeCell ref="AU8:AU10"/>
    <mergeCell ref="AV8:AV10"/>
    <mergeCell ref="AW8:AW10"/>
    <mergeCell ref="AX8:AX10"/>
    <mergeCell ref="AY8:AY10"/>
    <mergeCell ref="AZ8:AZ10"/>
    <mergeCell ref="BA8:BA10"/>
    <mergeCell ref="BM8:BM10"/>
    <mergeCell ref="BN8:BN10"/>
    <mergeCell ref="BM6:BV7"/>
    <mergeCell ref="BW6:BW10"/>
    <mergeCell ref="H7:AD7"/>
    <mergeCell ref="AE7:AF9"/>
    <mergeCell ref="AG7:AH9"/>
    <mergeCell ref="AI7:AJ9"/>
    <mergeCell ref="AK7:AL9"/>
    <mergeCell ref="AM7:AN9"/>
    <mergeCell ref="AO7:AO10"/>
    <mergeCell ref="AP7:AP10"/>
    <mergeCell ref="AQ7:BF7"/>
    <mergeCell ref="BG7:BG10"/>
    <mergeCell ref="H8:H10"/>
    <mergeCell ref="I8:K8"/>
    <mergeCell ref="BF8:BF10"/>
    <mergeCell ref="I9:J9"/>
    <mergeCell ref="K9:K10"/>
    <mergeCell ref="L9:L10"/>
    <mergeCell ref="M9:M10"/>
    <mergeCell ref="N9:N10"/>
    <mergeCell ref="BX9:BX10"/>
    <mergeCell ref="BY9:BY10"/>
    <mergeCell ref="BX6:BY8"/>
    <mergeCell ref="I11:J11"/>
    <mergeCell ref="S12:Y12"/>
    <mergeCell ref="BS8:BS10"/>
    <mergeCell ref="BT8:BT10"/>
    <mergeCell ref="BU8:BU10"/>
    <mergeCell ref="BO8:BP9"/>
    <mergeCell ref="BQ8:BR9"/>
    <mergeCell ref="BB8:BB10"/>
    <mergeCell ref="BC8:BC10"/>
    <mergeCell ref="BD8:BD10"/>
    <mergeCell ref="BE8:BE10"/>
    <mergeCell ref="BH6:BH10"/>
    <mergeCell ref="BV8:BV10"/>
  </mergeCells>
  <dataValidations count="34">
    <dataValidation type="list" allowBlank="1" showInputMessage="1" showErrorMessage="1" sqref="S4 V4">
      <formula1>"NU,DA"</formula1>
      <formula2>0</formula2>
    </dataValidation>
    <dataValidation type="list" allowBlank="1" showInputMessage="1" showErrorMessage="1" sqref="A4">
      <formula1>Regions_name1</formula1>
      <formula2>0</formula2>
    </dataValidation>
    <dataValidation type="list" allowBlank="1" showInputMessage="1" showErrorMessage="1" sqref="J5">
      <formula1>Org_linii</formula1>
      <formula2>0</formula2>
    </dataValidation>
    <dataValidation type="list" allowBlank="1" showInputMessage="1" showErrorMessage="1" sqref="A13:A1013">
      <formula1>Categories_names</formula1>
      <formula2>0</formula2>
    </dataValidation>
    <dataValidation type="whole" allowBlank="1" showInputMessage="1" showErrorMessage="1" prompt="&gt;=0" sqref="I13:I1013">
      <formula1>0</formula1>
      <formula2>100</formula2>
    </dataValidation>
    <dataValidation type="whole" allowBlank="1" showInputMessage="1" showErrorMessage="1" sqref="J13:J1013">
      <formula1>0</formula1>
      <formula2>11</formula2>
    </dataValidation>
    <dataValidation type="list" allowBlank="1" showInputMessage="1" showErrorMessage="1" sqref="L13:L1013">
      <formula1>",-5"</formula1>
      <formula2>0</formula2>
    </dataValidation>
    <dataValidation type="list" allowBlank="1" showInputMessage="1" showErrorMessage="1" sqref="M13:M1013">
      <formula1>",-4"</formula1>
      <formula2>0</formula2>
    </dataValidation>
    <dataValidation type="list" allowBlank="1" showInputMessage="1" showErrorMessage="1" sqref="N13:N1013">
      <formula1>",4"</formula1>
      <formula2>0</formula2>
    </dataValidation>
    <dataValidation type="list" allowBlank="1" showInputMessage="1" showErrorMessage="1" sqref="O13:O1013">
      <formula1>",2"</formula1>
      <formula2>0</formula2>
    </dataValidation>
    <dataValidation type="list" allowBlank="1" showInputMessage="1" showErrorMessage="1" sqref="AB13:AB1013">
      <formula1>Categorii_referinta_name</formula1>
      <formula2>0</formula2>
    </dataValidation>
    <dataValidation type="list" allowBlank="1" showInputMessage="1" showErrorMessage="1" sqref="AG13:AG1013">
      <formula1>Grad_names</formula1>
      <formula2>0</formula2>
    </dataValidation>
    <dataValidation type="list" allowBlank="1" showInputMessage="1" showErrorMessage="1" sqref="AI13:AI1013">
      <formula1>Grad_stiintific_name</formula1>
      <formula2>0</formula2>
    </dataValidation>
    <dataValidation type="list" allowBlank="1" showInputMessage="1" showErrorMessage="1" sqref="AK13:AK1013">
      <formula1>Titlu_onorific_name</formula1>
      <formula2>0</formula2>
    </dataValidation>
    <dataValidation type="decimal" operator="greaterThanOrEqual" allowBlank="1" showInputMessage="1" showErrorMessage="1" sqref="BP13:BP1013 BM13:BN1013 AJ13:AJ1013">
      <formula1>0</formula1>
      <formula2>0</formula2>
    </dataValidation>
    <dataValidation type="whole" allowBlank="1" showInputMessage="1" showErrorMessage="1" sqref="BO13:BO1013">
      <formula1>0</formula1>
      <formula2>365</formula2>
    </dataValidation>
    <dataValidation type="whole" allowBlank="1" showInputMessage="1" showErrorMessage="1" sqref="BQ13:BQ1013">
      <formula1>0</formula1>
      <formula2>1000</formula2>
    </dataValidation>
    <dataValidation type="decimal" allowBlank="1" showInputMessage="1" showErrorMessage="1" promptTitle="nivel de ocupare " prompt="intre 0 si 1" sqref="F13:F1013">
      <formula1>0</formula1>
      <formula2>1</formula2>
    </dataValidation>
    <dataValidation type="list" errorStyle="warning" allowBlank="1" showInputMessage="1" showErrorMessage="1" errorTitle="Valorile sunt limitate" error="de la -7 pina la 20" promptTitle="conform anexei" prompt="in dependenta de categoria institutiei -2 -3 -5 -6" sqref="Q13:Q1013">
      <formula1>INDIRECT(CONCATENATE(MID(B13,6,1),"C"))</formula1>
      <formula2>0</formula2>
    </dataValidation>
    <dataValidation type="list" allowBlank="1" showInputMessage="1" showErrorMessage="1" sqref="C13:C1013">
      <formula1>INDIRECT(B13)</formula1>
      <formula2>0</formula2>
    </dataValidation>
    <dataValidation type="list" allowBlank="1" showInputMessage="1" showErrorMessage="1" promptTitle="Selectati din lista" sqref="D4:I4">
      <formula1>Org_by_reg</formula1>
    </dataValidation>
    <dataValidation allowBlank="1" showInputMessage="1" showErrorMessage="1" sqref="E13:E1013">
      <formula1>INDIRECT(C13)</formula1>
      <formula2>0</formula2>
    </dataValidation>
    <dataValidation type="list" operator="equal" allowBlank="1" showErrorMessage="1" sqref="AE13:AE1013">
      <formula1>Grad_didactic</formula1>
      <formula2>0</formula2>
    </dataValidation>
    <dataValidation type="list" operator="equal" allowBlank="1" showErrorMessage="1" sqref="AM13:AM1013">
      <formula1>Grad_managerial</formula1>
      <formula2>0</formula2>
    </dataValidation>
    <dataValidation type="whole" allowBlank="1" showInputMessage="1" showErrorMessage="1" sqref="BT13:BT1013">
      <formula1>0</formula1>
      <formula2>AD13*0.5</formula2>
    </dataValidation>
    <dataValidation type="whole" allowBlank="1" showInputMessage="1" showErrorMessage="1" sqref="BV13:BV1013">
      <formula1>0</formula1>
      <formula2>AD13*0.5</formula2>
    </dataValidation>
    <dataValidation type="list" allowBlank="1" showInputMessage="1" showErrorMessage="1" errorTitle="Valorile sunt limitate " error="de la -7 pina la 20" sqref="P13:P1013">
      <formula1>INDIRECT(MID(B13,6,1))</formula1>
    </dataValidation>
    <dataValidation type="whole" allowBlank="1" showInputMessage="1" showErrorMessage="1" sqref="BS13:BS1013">
      <formula1>0</formula1>
      <formula2>AD13*0.75</formula2>
    </dataValidation>
    <dataValidation type="whole" allowBlank="1" showInputMessage="1" showErrorMessage="1" sqref="BU13:BU1013">
      <formula1>0</formula1>
      <formula2>AD13</formula2>
    </dataValidation>
    <dataValidation type="list" allowBlank="1" showInputMessage="1" showErrorMessage="1" sqref="W4:AA4 AO4">
      <formula1>"N/A,Nivel Republican,Națională,Superioară,Cat I,Cat II,Cat III,Cat IV,Cat V,Cat VI"</formula1>
      <formula2>0</formula2>
    </dataValidation>
    <dataValidation type="decimal" allowBlank="1" showInputMessage="1" showErrorMessage="1" sqref="BX13:BX1013">
      <formula1>0</formula1>
      <formula2>F13*100000</formula2>
    </dataValidation>
    <dataValidation type="decimal" allowBlank="1" showInputMessage="1" showErrorMessage="1" sqref="BY13:BY1013">
      <formula1>0</formula1>
      <formula2>F13*100000</formula2>
    </dataValidation>
    <dataValidation type="decimal" allowBlank="1" showErrorMessage="1" prompt="=&lt;100% col.22" sqref="AR4">
      <formula1>0</formula1>
      <formula2>AD26</formula2>
    </dataValidation>
    <dataValidation type="list" allowBlank="1" showInputMessage="1" showErrorMessage="1" sqref="J4:M4">
      <formula1>Org_linii</formula1>
    </dataValidation>
  </dataValidations>
  <pageMargins left="0.7" right="0.7" top="0.75" bottom="0.75" header="0.511811023622047" footer="0.511811023622047"/>
  <pageSetup paperSize="9" orientation="portrait" horizontalDpi="300" verticalDpi="300" r:id="rId1"/>
  <extLst>
    <ext xmlns:x14="http://schemas.microsoft.com/office/spreadsheetml/2009/9/main" uri="{CCE6A557-97BC-4b89-ADB6-D9C93CAAB3DF}">
      <x14:dataValidations xmlns:xm="http://schemas.microsoft.com/office/excel/2006/main" count="20">
        <x14:dataValidation type="list" allowBlank="1" showInputMessage="1" showErrorMessage="1" prompt="V-vacant  ">
          <x14:formula1>
            <xm:f>Regiune!$A$1:$A$2</xm:f>
          </x14:formula1>
          <x14:formula2>
            <xm:f>0</xm:f>
          </x14:formula2>
          <xm:sqref>G12</xm:sqref>
        </x14:dataValidation>
        <x14:dataValidation type="list" allowBlank="1" showInputMessage="1" showErrorMessage="1">
          <x14:formula1>
            <xm:f>OFFSET(Devieri!$S$2,MATCH(R13,Devieri!$S$2:$S$110,0)-1,1,COUNTIF(Devieri!$S$2:$S$110,R13),1)</xm:f>
          </x14:formula1>
          <x14:formula2>
            <xm:f>0</xm:f>
          </x14:formula2>
          <xm:sqref>W13:W1013 U13:U1013 S13:S1013 Y13:Y1013</xm:sqref>
        </x14:dataValidation>
        <x14:dataValidation type="list" allowBlank="1" showInputMessage="1" showErrorMessage="1">
          <x14:formula1>
            <xm:f>OFFSET(Devieri!$P$2,MATCH(MID($B13,1,6),Devieri!$P$2:$P$66,0)-1,1,COUNTIF(Devieri!$P$2:$P$66,MID($B13,1,6)),1)</xm:f>
          </x14:formula1>
          <x14:formula2>
            <xm:f>100</xm:f>
          </x14:formula2>
          <xm:sqref>V13:V1013 T13:T1013 R13:R1013 X13:X1013</xm:sqref>
        </x14:dataValidation>
        <x14:dataValidation type="list" allowBlank="1" showInputMessage="1" showErrorMessage="1" prompt="V-vacant  ">
          <x14:formula1>
            <xm:f>Regiune!$A$1:$A$2</xm:f>
          </x14:formula1>
          <xm:sqref>G13:G1013</xm:sqref>
        </x14:dataValidation>
        <x14:dataValidation type="list" allowBlank="1" showErrorMessage="1" prompt="=&lt;100% col.22">
          <x14:formula1>
            <xm:f>Devieri!$X3</xm:f>
          </x14:formula1>
          <xm:sqref>AQ13:AQ1013</xm:sqref>
        </x14:dataValidation>
        <x14:dataValidation type="list" allowBlank="1" showErrorMessage="1" prompt="=&lt;100% col.22">
          <x14:formula1>
            <xm:f>Devieri!$Y3</xm:f>
          </x14:formula1>
          <xm:sqref>AR13:AR1013</xm:sqref>
        </x14:dataValidation>
        <x14:dataValidation type="list" allowBlank="1" showErrorMessage="1" prompt="=&lt;100% col.22">
          <x14:formula1>
            <xm:f>Devieri!$Z3</xm:f>
          </x14:formula1>
          <xm:sqref>AS13:AS1013</xm:sqref>
        </x14:dataValidation>
        <x14:dataValidation type="list" allowBlank="1" showErrorMessage="1" prompt="=&lt;100% col.22">
          <x14:formula1>
            <xm:f>Devieri!$AA3</xm:f>
          </x14:formula1>
          <xm:sqref>AT13:AT1013</xm:sqref>
        </x14:dataValidation>
        <x14:dataValidation type="list" allowBlank="1" showErrorMessage="1" prompt="=&lt;100% col.22">
          <x14:formula1>
            <xm:f>Devieri!$AB3</xm:f>
          </x14:formula1>
          <xm:sqref>AU13:AU1013</xm:sqref>
        </x14:dataValidation>
        <x14:dataValidation type="list" allowBlank="1" showErrorMessage="1" prompt="=&lt;100% col.22">
          <x14:formula1>
            <xm:f>Devieri!$AC3</xm:f>
          </x14:formula1>
          <xm:sqref>AV13:AV1013</xm:sqref>
        </x14:dataValidation>
        <x14:dataValidation type="list" allowBlank="1" showErrorMessage="1" prompt="=&lt;100% col.22">
          <x14:formula1>
            <xm:f>Devieri!$AD3</xm:f>
          </x14:formula1>
          <xm:sqref>AW13:AW1013</xm:sqref>
        </x14:dataValidation>
        <x14:dataValidation type="list" allowBlank="1" showErrorMessage="1" prompt="=&lt;100% col.22">
          <x14:formula1>
            <xm:f>Devieri!$AE3</xm:f>
          </x14:formula1>
          <xm:sqref>AX13:AX1013</xm:sqref>
        </x14:dataValidation>
        <x14:dataValidation type="list" allowBlank="1" showErrorMessage="1" prompt="=&lt;100% col.22">
          <x14:formula1>
            <xm:f>Devieri!$AF3</xm:f>
          </x14:formula1>
          <xm:sqref>AY13:AY1013</xm:sqref>
        </x14:dataValidation>
        <x14:dataValidation type="list" allowBlank="1" showErrorMessage="1" prompt="=&lt;100% col.22">
          <x14:formula1>
            <xm:f>Devieri!$AG3</xm:f>
          </x14:formula1>
          <xm:sqref>AZ13:AZ1013</xm:sqref>
        </x14:dataValidation>
        <x14:dataValidation type="list" allowBlank="1" showErrorMessage="1" prompt="=&lt;100% col.22">
          <x14:formula1>
            <xm:f>Devieri!$AH3</xm:f>
          </x14:formula1>
          <xm:sqref>BA13:BA1013</xm:sqref>
        </x14:dataValidation>
        <x14:dataValidation type="list" allowBlank="1" showErrorMessage="1" prompt="=&lt;100% col.22">
          <x14:formula1>
            <xm:f>Devieri!$AI3</xm:f>
          </x14:formula1>
          <xm:sqref>BB13:BB1013</xm:sqref>
        </x14:dataValidation>
        <x14:dataValidation type="list" allowBlank="1" showErrorMessage="1" prompt="=&lt;100% col.22">
          <x14:formula1>
            <xm:f>Devieri!$AJ3</xm:f>
          </x14:formula1>
          <xm:sqref>BC13:BC1013</xm:sqref>
        </x14:dataValidation>
        <x14:dataValidation type="list" allowBlank="1" showErrorMessage="1" prompt="=&lt;100% col.22">
          <x14:formula1>
            <xm:f>Devieri!$AK3</xm:f>
          </x14:formula1>
          <xm:sqref>BD13:BD1013</xm:sqref>
        </x14:dataValidation>
        <x14:dataValidation type="list" allowBlank="1" showErrorMessage="1" prompt="=&lt;100% col.22">
          <x14:formula1>
            <xm:f>Devieri!$AL3</xm:f>
          </x14:formula1>
          <xm:sqref>BE13:BE1013</xm:sqref>
        </x14:dataValidation>
        <x14:dataValidation type="list" allowBlank="1" showErrorMessage="1" prompt="=&lt;100% col.22">
          <x14:formula1>
            <xm:f>Devieri!$AM3</xm:f>
          </x14:formula1>
          <xm:sqref>BF13:BF1013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B3:C133"/>
  <sheetViews>
    <sheetView topLeftCell="A106" zoomScale="95" zoomScaleNormal="95" workbookViewId="0">
      <selection activeCell="W22" sqref="W22"/>
    </sheetView>
  </sheetViews>
  <sheetFormatPr defaultColWidth="8.7109375" defaultRowHeight="15" x14ac:dyDescent="0.25"/>
  <sheetData>
    <row r="3" spans="2:3" s="292" customFormat="1" ht="63" x14ac:dyDescent="0.25">
      <c r="B3" s="293" t="s">
        <v>18319</v>
      </c>
      <c r="C3" s="293" t="s">
        <v>18320</v>
      </c>
    </row>
    <row r="4" spans="2:3" ht="15.75" x14ac:dyDescent="0.25">
      <c r="B4" s="294">
        <v>1</v>
      </c>
      <c r="C4" s="294">
        <v>1</v>
      </c>
    </row>
    <row r="5" spans="2:3" ht="15.75" x14ac:dyDescent="0.25">
      <c r="B5" s="294">
        <v>2</v>
      </c>
      <c r="C5" s="294">
        <v>1.02</v>
      </c>
    </row>
    <row r="6" spans="2:3" ht="15.75" x14ac:dyDescent="0.25">
      <c r="B6" s="294">
        <v>3</v>
      </c>
      <c r="C6" s="294">
        <v>1.04</v>
      </c>
    </row>
    <row r="7" spans="2:3" ht="15.75" x14ac:dyDescent="0.25">
      <c r="B7" s="294">
        <v>4</v>
      </c>
      <c r="C7" s="294">
        <v>1.06</v>
      </c>
    </row>
    <row r="8" spans="2:3" ht="15.75" x14ac:dyDescent="0.25">
      <c r="B8" s="294">
        <v>5</v>
      </c>
      <c r="C8" s="294">
        <v>1.0900000000000001</v>
      </c>
    </row>
    <row r="9" spans="2:3" ht="15.75" x14ac:dyDescent="0.25">
      <c r="B9" s="294">
        <v>6</v>
      </c>
      <c r="C9" s="294">
        <v>1.1100000000000001</v>
      </c>
    </row>
    <row r="10" spans="2:3" ht="15.75" x14ac:dyDescent="0.25">
      <c r="B10" s="294">
        <v>7</v>
      </c>
      <c r="C10" s="294">
        <v>1.1299999999999999</v>
      </c>
    </row>
    <row r="11" spans="2:3" ht="15.75" x14ac:dyDescent="0.25">
      <c r="B11" s="294">
        <v>8</v>
      </c>
      <c r="C11" s="294">
        <v>1.1599999999999999</v>
      </c>
    </row>
    <row r="12" spans="2:3" ht="15.75" x14ac:dyDescent="0.25">
      <c r="B12" s="294">
        <v>9</v>
      </c>
      <c r="C12" s="294">
        <v>1.18</v>
      </c>
    </row>
    <row r="13" spans="2:3" ht="15.75" x14ac:dyDescent="0.25">
      <c r="B13" s="294">
        <v>10</v>
      </c>
      <c r="C13" s="294">
        <v>1.21</v>
      </c>
    </row>
    <row r="14" spans="2:3" ht="15.75" x14ac:dyDescent="0.25">
      <c r="B14" s="294">
        <v>11</v>
      </c>
      <c r="C14" s="294">
        <v>1.23</v>
      </c>
    </row>
    <row r="15" spans="2:3" ht="15.75" x14ac:dyDescent="0.25">
      <c r="B15" s="294">
        <v>12</v>
      </c>
      <c r="C15" s="294">
        <v>1.26</v>
      </c>
    </row>
    <row r="16" spans="2:3" ht="15.75" x14ac:dyDescent="0.25">
      <c r="B16" s="294">
        <v>13</v>
      </c>
      <c r="C16" s="294">
        <v>1.29</v>
      </c>
    </row>
    <row r="17" spans="2:3" ht="15.75" x14ac:dyDescent="0.25">
      <c r="B17" s="294">
        <v>14</v>
      </c>
      <c r="C17" s="294">
        <v>1.31</v>
      </c>
    </row>
    <row r="18" spans="2:3" ht="15.75" x14ac:dyDescent="0.25">
      <c r="B18" s="294">
        <v>15</v>
      </c>
      <c r="C18" s="294">
        <v>1.34</v>
      </c>
    </row>
    <row r="19" spans="2:3" ht="15.75" x14ac:dyDescent="0.25">
      <c r="B19" s="294">
        <v>16</v>
      </c>
      <c r="C19" s="294">
        <v>1.37</v>
      </c>
    </row>
    <row r="20" spans="2:3" ht="15.75" x14ac:dyDescent="0.25">
      <c r="B20" s="294">
        <v>17</v>
      </c>
      <c r="C20" s="294">
        <v>1.4</v>
      </c>
    </row>
    <row r="21" spans="2:3" ht="15.75" x14ac:dyDescent="0.25">
      <c r="B21" s="294">
        <v>18</v>
      </c>
      <c r="C21" s="294">
        <v>1.43</v>
      </c>
    </row>
    <row r="22" spans="2:3" ht="15.75" x14ac:dyDescent="0.25">
      <c r="B22" s="294">
        <v>19</v>
      </c>
      <c r="C22" s="294">
        <v>1.46</v>
      </c>
    </row>
    <row r="23" spans="2:3" ht="15.75" x14ac:dyDescent="0.25">
      <c r="B23" s="294">
        <v>20</v>
      </c>
      <c r="C23" s="294">
        <v>1.49</v>
      </c>
    </row>
    <row r="24" spans="2:3" ht="15.75" x14ac:dyDescent="0.25">
      <c r="B24" s="294">
        <v>21</v>
      </c>
      <c r="C24" s="294">
        <v>1.52</v>
      </c>
    </row>
    <row r="25" spans="2:3" ht="15.75" x14ac:dyDescent="0.25">
      <c r="B25" s="294">
        <v>22</v>
      </c>
      <c r="C25" s="294">
        <v>1.55</v>
      </c>
    </row>
    <row r="26" spans="2:3" ht="15.75" x14ac:dyDescent="0.25">
      <c r="B26" s="294">
        <v>23</v>
      </c>
      <c r="C26" s="294">
        <v>1.58</v>
      </c>
    </row>
    <row r="27" spans="2:3" ht="15.75" x14ac:dyDescent="0.25">
      <c r="B27" s="294">
        <v>24</v>
      </c>
      <c r="C27" s="294">
        <v>1.62</v>
      </c>
    </row>
    <row r="28" spans="2:3" ht="15.75" x14ac:dyDescent="0.25">
      <c r="B28" s="294">
        <v>25</v>
      </c>
      <c r="C28" s="294">
        <v>1.65</v>
      </c>
    </row>
    <row r="29" spans="2:3" ht="15.75" x14ac:dyDescent="0.25">
      <c r="B29" s="294">
        <v>26</v>
      </c>
      <c r="C29" s="294">
        <v>1.69</v>
      </c>
    </row>
    <row r="30" spans="2:3" ht="15.75" x14ac:dyDescent="0.25">
      <c r="B30" s="294">
        <v>27</v>
      </c>
      <c r="C30" s="294">
        <v>1.72</v>
      </c>
    </row>
    <row r="31" spans="2:3" ht="15.75" x14ac:dyDescent="0.25">
      <c r="B31" s="294">
        <v>28</v>
      </c>
      <c r="C31" s="294">
        <v>1.76</v>
      </c>
    </row>
    <row r="32" spans="2:3" ht="15.75" x14ac:dyDescent="0.25">
      <c r="B32" s="294">
        <v>29</v>
      </c>
      <c r="C32" s="294">
        <v>1.8</v>
      </c>
    </row>
    <row r="33" spans="2:3" ht="15.75" x14ac:dyDescent="0.25">
      <c r="B33" s="294">
        <v>30</v>
      </c>
      <c r="C33" s="294">
        <v>1.83</v>
      </c>
    </row>
    <row r="34" spans="2:3" ht="15.75" x14ac:dyDescent="0.25">
      <c r="B34" s="294">
        <v>31</v>
      </c>
      <c r="C34" s="294">
        <v>1.87</v>
      </c>
    </row>
    <row r="35" spans="2:3" ht="15.75" x14ac:dyDescent="0.25">
      <c r="B35" s="294">
        <v>32</v>
      </c>
      <c r="C35" s="294">
        <v>1.91</v>
      </c>
    </row>
    <row r="36" spans="2:3" ht="15.75" x14ac:dyDescent="0.25">
      <c r="B36" s="294">
        <v>33</v>
      </c>
      <c r="C36" s="294">
        <v>1.95</v>
      </c>
    </row>
    <row r="37" spans="2:3" ht="15.75" x14ac:dyDescent="0.25">
      <c r="B37" s="294">
        <v>34</v>
      </c>
      <c r="C37" s="294">
        <v>1.99</v>
      </c>
    </row>
    <row r="38" spans="2:3" ht="15.75" x14ac:dyDescent="0.25">
      <c r="B38" s="294">
        <v>35</v>
      </c>
      <c r="C38" s="294">
        <v>2.04</v>
      </c>
    </row>
    <row r="39" spans="2:3" ht="15.75" x14ac:dyDescent="0.25">
      <c r="B39" s="294">
        <v>36</v>
      </c>
      <c r="C39" s="294">
        <v>2.08</v>
      </c>
    </row>
    <row r="40" spans="2:3" ht="15.75" x14ac:dyDescent="0.25">
      <c r="B40" s="294">
        <v>37</v>
      </c>
      <c r="C40" s="294">
        <v>2.12</v>
      </c>
    </row>
    <row r="41" spans="2:3" ht="15.75" x14ac:dyDescent="0.25">
      <c r="B41" s="294">
        <v>38</v>
      </c>
      <c r="C41" s="294">
        <v>2.17</v>
      </c>
    </row>
    <row r="42" spans="2:3" ht="15.75" x14ac:dyDescent="0.25">
      <c r="B42" s="294">
        <v>39</v>
      </c>
      <c r="C42" s="294">
        <v>2.21</v>
      </c>
    </row>
    <row r="43" spans="2:3" ht="15.75" x14ac:dyDescent="0.25">
      <c r="B43" s="294">
        <v>40</v>
      </c>
      <c r="C43" s="294">
        <v>2.2599999999999998</v>
      </c>
    </row>
    <row r="44" spans="2:3" ht="15.75" x14ac:dyDescent="0.25">
      <c r="B44" s="294">
        <v>41</v>
      </c>
      <c r="C44" s="294">
        <v>2.31</v>
      </c>
    </row>
    <row r="45" spans="2:3" ht="15.75" x14ac:dyDescent="0.25">
      <c r="B45" s="294">
        <v>42</v>
      </c>
      <c r="C45" s="294">
        <v>2.36</v>
      </c>
    </row>
    <row r="46" spans="2:3" ht="15.75" x14ac:dyDescent="0.25">
      <c r="B46" s="294">
        <v>43</v>
      </c>
      <c r="C46" s="294">
        <v>2.41</v>
      </c>
    </row>
    <row r="47" spans="2:3" ht="15.75" x14ac:dyDescent="0.25">
      <c r="B47" s="294">
        <v>44</v>
      </c>
      <c r="C47" s="294">
        <v>2.46</v>
      </c>
    </row>
    <row r="48" spans="2:3" ht="15.75" x14ac:dyDescent="0.25">
      <c r="B48" s="294">
        <v>45</v>
      </c>
      <c r="C48" s="294">
        <v>2.5099999999999998</v>
      </c>
    </row>
    <row r="49" spans="2:3" ht="15.75" x14ac:dyDescent="0.25">
      <c r="B49" s="294">
        <v>46</v>
      </c>
      <c r="C49" s="294">
        <v>2.56</v>
      </c>
    </row>
    <row r="50" spans="2:3" ht="15.75" x14ac:dyDescent="0.25">
      <c r="B50" s="294">
        <v>47</v>
      </c>
      <c r="C50" s="294">
        <v>2.62</v>
      </c>
    </row>
    <row r="51" spans="2:3" ht="15.75" x14ac:dyDescent="0.25">
      <c r="B51" s="294">
        <v>48</v>
      </c>
      <c r="C51" s="294">
        <v>2.67</v>
      </c>
    </row>
    <row r="52" spans="2:3" ht="15.75" x14ac:dyDescent="0.25">
      <c r="B52" s="294">
        <v>49</v>
      </c>
      <c r="C52" s="294">
        <v>2.73</v>
      </c>
    </row>
    <row r="53" spans="2:3" ht="15.75" x14ac:dyDescent="0.25">
      <c r="B53" s="294">
        <v>50</v>
      </c>
      <c r="C53" s="294">
        <v>2.79</v>
      </c>
    </row>
    <row r="54" spans="2:3" ht="15.75" x14ac:dyDescent="0.25">
      <c r="B54" s="294">
        <v>51</v>
      </c>
      <c r="C54" s="294">
        <v>2.84</v>
      </c>
    </row>
    <row r="55" spans="2:3" ht="15.75" x14ac:dyDescent="0.25">
      <c r="B55" s="294">
        <v>52</v>
      </c>
      <c r="C55" s="294">
        <v>2.9</v>
      </c>
    </row>
    <row r="56" spans="2:3" ht="15.75" x14ac:dyDescent="0.25">
      <c r="B56" s="294">
        <v>53</v>
      </c>
      <c r="C56" s="294">
        <v>2.97</v>
      </c>
    </row>
    <row r="57" spans="2:3" ht="15.75" x14ac:dyDescent="0.25">
      <c r="B57" s="294">
        <v>54</v>
      </c>
      <c r="C57" s="294">
        <v>3.03</v>
      </c>
    </row>
    <row r="58" spans="2:3" ht="15.75" x14ac:dyDescent="0.25">
      <c r="B58" s="294">
        <v>55</v>
      </c>
      <c r="C58" s="294">
        <v>3.09</v>
      </c>
    </row>
    <row r="59" spans="2:3" ht="15.75" x14ac:dyDescent="0.25">
      <c r="B59" s="294">
        <v>56</v>
      </c>
      <c r="C59" s="294">
        <v>3.16</v>
      </c>
    </row>
    <row r="60" spans="2:3" ht="15.75" x14ac:dyDescent="0.25">
      <c r="B60" s="294">
        <v>57</v>
      </c>
      <c r="C60" s="294">
        <v>3.23</v>
      </c>
    </row>
    <row r="61" spans="2:3" ht="15.75" x14ac:dyDescent="0.25">
      <c r="B61" s="294">
        <v>58</v>
      </c>
      <c r="C61" s="294">
        <v>3.29</v>
      </c>
    </row>
    <row r="62" spans="2:3" ht="15.75" x14ac:dyDescent="0.25">
      <c r="B62" s="294">
        <v>59</v>
      </c>
      <c r="C62" s="294">
        <v>3.36</v>
      </c>
    </row>
    <row r="63" spans="2:3" ht="15.75" x14ac:dyDescent="0.25">
      <c r="B63" s="294">
        <v>60</v>
      </c>
      <c r="C63" s="294">
        <v>3.43</v>
      </c>
    </row>
    <row r="64" spans="2:3" ht="15.75" x14ac:dyDescent="0.25">
      <c r="B64" s="294">
        <v>61</v>
      </c>
      <c r="C64" s="294">
        <v>3.51</v>
      </c>
    </row>
    <row r="65" spans="2:3" ht="15.75" x14ac:dyDescent="0.25">
      <c r="B65" s="294">
        <v>62</v>
      </c>
      <c r="C65" s="294">
        <v>3.58</v>
      </c>
    </row>
    <row r="66" spans="2:3" ht="15.75" x14ac:dyDescent="0.25">
      <c r="B66" s="294">
        <v>63</v>
      </c>
      <c r="C66" s="294">
        <v>3.66</v>
      </c>
    </row>
    <row r="67" spans="2:3" ht="15.75" x14ac:dyDescent="0.25">
      <c r="B67" s="294">
        <v>64</v>
      </c>
      <c r="C67" s="294">
        <v>3.73</v>
      </c>
    </row>
    <row r="68" spans="2:3" ht="15.75" x14ac:dyDescent="0.25">
      <c r="B68" s="294">
        <v>65</v>
      </c>
      <c r="C68" s="294">
        <v>3.81</v>
      </c>
    </row>
    <row r="69" spans="2:3" ht="15.75" x14ac:dyDescent="0.25">
      <c r="B69" s="295">
        <v>66</v>
      </c>
      <c r="C69" s="295">
        <v>3.89</v>
      </c>
    </row>
    <row r="70" spans="2:3" ht="15.75" x14ac:dyDescent="0.25">
      <c r="B70" s="295">
        <v>67</v>
      </c>
      <c r="C70" s="295">
        <v>3.98</v>
      </c>
    </row>
    <row r="71" spans="2:3" ht="15.75" x14ac:dyDescent="0.25">
      <c r="B71" s="295">
        <v>68</v>
      </c>
      <c r="C71" s="295">
        <v>4.0599999999999996</v>
      </c>
    </row>
    <row r="72" spans="2:3" ht="15.75" x14ac:dyDescent="0.25">
      <c r="B72" s="295">
        <v>69</v>
      </c>
      <c r="C72" s="295">
        <v>4.1399999999999997</v>
      </c>
    </row>
    <row r="73" spans="2:3" ht="15.75" x14ac:dyDescent="0.25">
      <c r="B73" s="295">
        <v>70</v>
      </c>
      <c r="C73" s="295">
        <v>4.2300000000000004</v>
      </c>
    </row>
    <row r="74" spans="2:3" ht="15.75" x14ac:dyDescent="0.25">
      <c r="B74" s="295">
        <v>71</v>
      </c>
      <c r="C74" s="295">
        <v>4.32</v>
      </c>
    </row>
    <row r="75" spans="2:3" ht="15.75" x14ac:dyDescent="0.25">
      <c r="B75" s="295">
        <v>72</v>
      </c>
      <c r="C75" s="295">
        <v>4.41</v>
      </c>
    </row>
    <row r="76" spans="2:3" ht="15.75" x14ac:dyDescent="0.25">
      <c r="B76" s="295">
        <v>73</v>
      </c>
      <c r="C76" s="295">
        <v>4.51</v>
      </c>
    </row>
    <row r="77" spans="2:3" ht="15.75" x14ac:dyDescent="0.25">
      <c r="B77" s="295">
        <v>74</v>
      </c>
      <c r="C77" s="295">
        <v>4.5999999999999996</v>
      </c>
    </row>
    <row r="78" spans="2:3" ht="15.75" x14ac:dyDescent="0.25">
      <c r="B78" s="295">
        <v>75</v>
      </c>
      <c r="C78" s="295">
        <v>4.7</v>
      </c>
    </row>
    <row r="79" spans="2:3" ht="15.75" x14ac:dyDescent="0.25">
      <c r="B79" s="295">
        <v>76</v>
      </c>
      <c r="C79" s="295">
        <v>4.8</v>
      </c>
    </row>
    <row r="80" spans="2:3" ht="15.75" x14ac:dyDescent="0.25">
      <c r="B80" s="295">
        <v>77</v>
      </c>
      <c r="C80" s="295">
        <v>4.9000000000000004</v>
      </c>
    </row>
    <row r="81" spans="2:3" ht="15.75" x14ac:dyDescent="0.25">
      <c r="B81" s="295">
        <v>78</v>
      </c>
      <c r="C81" s="295">
        <v>5</v>
      </c>
    </row>
    <row r="82" spans="2:3" ht="15.75" x14ac:dyDescent="0.25">
      <c r="B82" s="295">
        <v>79</v>
      </c>
      <c r="C82" s="295">
        <v>5.1100000000000003</v>
      </c>
    </row>
    <row r="83" spans="2:3" ht="15.75" x14ac:dyDescent="0.25">
      <c r="B83" s="295">
        <v>80</v>
      </c>
      <c r="C83" s="295">
        <v>5.22</v>
      </c>
    </row>
    <row r="84" spans="2:3" ht="15.75" x14ac:dyDescent="0.25">
      <c r="B84" s="295">
        <v>81</v>
      </c>
      <c r="C84" s="295">
        <v>5.33</v>
      </c>
    </row>
    <row r="85" spans="2:3" ht="15.75" x14ac:dyDescent="0.25">
      <c r="B85" s="295">
        <v>82</v>
      </c>
      <c r="C85" s="295">
        <v>5.44</v>
      </c>
    </row>
    <row r="86" spans="2:3" ht="15.75" x14ac:dyDescent="0.25">
      <c r="B86" s="295">
        <v>83</v>
      </c>
      <c r="C86" s="295">
        <v>5.55</v>
      </c>
    </row>
    <row r="87" spans="2:3" ht="15.75" x14ac:dyDescent="0.25">
      <c r="B87" s="295">
        <v>84</v>
      </c>
      <c r="C87" s="295">
        <v>5.67</v>
      </c>
    </row>
    <row r="88" spans="2:3" ht="15.75" x14ac:dyDescent="0.25">
      <c r="B88" s="295">
        <v>85</v>
      </c>
      <c r="C88" s="295">
        <v>5.79</v>
      </c>
    </row>
    <row r="89" spans="2:3" ht="15.75" x14ac:dyDescent="0.25">
      <c r="B89" s="295">
        <v>86</v>
      </c>
      <c r="C89" s="295">
        <v>5.91</v>
      </c>
    </row>
    <row r="90" spans="2:3" ht="15.75" x14ac:dyDescent="0.25">
      <c r="B90" s="295">
        <v>87</v>
      </c>
      <c r="C90" s="295">
        <v>6.04</v>
      </c>
    </row>
    <row r="91" spans="2:3" ht="15.75" x14ac:dyDescent="0.25">
      <c r="B91" s="295">
        <v>88</v>
      </c>
      <c r="C91" s="295">
        <v>6.17</v>
      </c>
    </row>
    <row r="92" spans="2:3" ht="15.75" x14ac:dyDescent="0.25">
      <c r="B92" s="295">
        <v>89</v>
      </c>
      <c r="C92" s="295">
        <v>6.3</v>
      </c>
    </row>
    <row r="93" spans="2:3" ht="15.75" x14ac:dyDescent="0.25">
      <c r="B93" s="295">
        <v>90</v>
      </c>
      <c r="C93" s="295">
        <v>6.43</v>
      </c>
    </row>
    <row r="94" spans="2:3" ht="15.75" x14ac:dyDescent="0.25">
      <c r="B94" s="295">
        <v>91</v>
      </c>
      <c r="C94" s="295">
        <v>6.57</v>
      </c>
    </row>
    <row r="95" spans="2:3" ht="15.75" x14ac:dyDescent="0.25">
      <c r="B95" s="295">
        <v>92</v>
      </c>
      <c r="C95" s="295">
        <v>6.7</v>
      </c>
    </row>
    <row r="96" spans="2:3" ht="15.75" x14ac:dyDescent="0.25">
      <c r="B96" s="295">
        <v>93</v>
      </c>
      <c r="C96" s="295">
        <v>6.85</v>
      </c>
    </row>
    <row r="97" spans="2:3" ht="15.75" x14ac:dyDescent="0.25">
      <c r="B97" s="295">
        <v>94</v>
      </c>
      <c r="C97" s="295">
        <v>6.99</v>
      </c>
    </row>
    <row r="98" spans="2:3" ht="15.75" x14ac:dyDescent="0.25">
      <c r="B98" s="295">
        <v>95</v>
      </c>
      <c r="C98" s="295">
        <v>7.14</v>
      </c>
    </row>
    <row r="99" spans="2:3" ht="15.75" x14ac:dyDescent="0.25">
      <c r="B99" s="295">
        <v>96</v>
      </c>
      <c r="C99" s="295">
        <v>7.29</v>
      </c>
    </row>
    <row r="100" spans="2:3" ht="15.75" x14ac:dyDescent="0.25">
      <c r="B100" s="295">
        <v>97</v>
      </c>
      <c r="C100" s="295">
        <v>7.44</v>
      </c>
    </row>
    <row r="101" spans="2:3" ht="15.75" x14ac:dyDescent="0.25">
      <c r="B101" s="295">
        <v>98</v>
      </c>
      <c r="C101" s="295">
        <v>7.6</v>
      </c>
    </row>
    <row r="102" spans="2:3" ht="15.75" x14ac:dyDescent="0.25">
      <c r="B102" s="295">
        <v>99</v>
      </c>
      <c r="C102" s="295">
        <v>7.76</v>
      </c>
    </row>
    <row r="103" spans="2:3" ht="15.75" x14ac:dyDescent="0.25">
      <c r="B103" s="295">
        <v>100</v>
      </c>
      <c r="C103" s="295">
        <v>7.93</v>
      </c>
    </row>
    <row r="104" spans="2:3" ht="15.75" x14ac:dyDescent="0.25">
      <c r="B104" s="295">
        <v>101</v>
      </c>
      <c r="C104" s="295">
        <v>8.09</v>
      </c>
    </row>
    <row r="105" spans="2:3" ht="15.75" x14ac:dyDescent="0.25">
      <c r="B105" s="295">
        <v>102</v>
      </c>
      <c r="C105" s="295">
        <v>8.26</v>
      </c>
    </row>
    <row r="106" spans="2:3" ht="15.75" x14ac:dyDescent="0.25">
      <c r="B106" s="295">
        <v>103</v>
      </c>
      <c r="C106" s="295">
        <v>8.44</v>
      </c>
    </row>
    <row r="107" spans="2:3" ht="15.75" x14ac:dyDescent="0.25">
      <c r="B107" s="295">
        <v>104</v>
      </c>
      <c r="C107" s="295">
        <v>8.6199999999999992</v>
      </c>
    </row>
    <row r="108" spans="2:3" ht="15.75" x14ac:dyDescent="0.25">
      <c r="B108" s="295">
        <v>105</v>
      </c>
      <c r="C108" s="295">
        <v>8.8000000000000007</v>
      </c>
    </row>
    <row r="109" spans="2:3" ht="15.75" x14ac:dyDescent="0.25">
      <c r="B109" s="295">
        <v>106</v>
      </c>
      <c r="C109" s="295">
        <v>8.98</v>
      </c>
    </row>
    <row r="110" spans="2:3" ht="15.75" x14ac:dyDescent="0.25">
      <c r="B110" s="295">
        <v>107</v>
      </c>
      <c r="C110" s="295">
        <v>9.17</v>
      </c>
    </row>
    <row r="111" spans="2:3" ht="15.75" x14ac:dyDescent="0.25">
      <c r="B111" s="295">
        <v>108</v>
      </c>
      <c r="C111" s="295">
        <v>9.3699999999999992</v>
      </c>
    </row>
    <row r="112" spans="2:3" ht="15.75" x14ac:dyDescent="0.25">
      <c r="B112" s="295">
        <v>109</v>
      </c>
      <c r="C112" s="295">
        <v>9.57</v>
      </c>
    </row>
    <row r="113" spans="2:3" ht="15.75" x14ac:dyDescent="0.25">
      <c r="B113" s="295">
        <v>110</v>
      </c>
      <c r="C113" s="295">
        <v>9.77</v>
      </c>
    </row>
    <row r="114" spans="2:3" ht="15.75" x14ac:dyDescent="0.25">
      <c r="B114" s="295">
        <v>111</v>
      </c>
      <c r="C114" s="295">
        <v>9.9700000000000006</v>
      </c>
    </row>
    <row r="115" spans="2:3" ht="15.75" x14ac:dyDescent="0.25">
      <c r="B115" s="295">
        <v>112</v>
      </c>
      <c r="C115" s="295">
        <v>10.19</v>
      </c>
    </row>
    <row r="116" spans="2:3" ht="15.75" x14ac:dyDescent="0.25">
      <c r="B116" s="295">
        <v>113</v>
      </c>
      <c r="C116" s="295">
        <v>10.4</v>
      </c>
    </row>
    <row r="117" spans="2:3" ht="15.75" x14ac:dyDescent="0.25">
      <c r="B117" s="295">
        <v>114</v>
      </c>
      <c r="C117" s="295">
        <v>10.62</v>
      </c>
    </row>
    <row r="118" spans="2:3" ht="15.75" x14ac:dyDescent="0.25">
      <c r="B118" s="295">
        <v>115</v>
      </c>
      <c r="C118" s="295">
        <v>10.85</v>
      </c>
    </row>
    <row r="119" spans="2:3" ht="15.75" x14ac:dyDescent="0.25">
      <c r="B119" s="295">
        <v>116</v>
      </c>
      <c r="C119" s="295">
        <v>11.07</v>
      </c>
    </row>
    <row r="120" spans="2:3" ht="15.75" x14ac:dyDescent="0.25">
      <c r="B120" s="295">
        <v>117</v>
      </c>
      <c r="C120" s="295">
        <v>11.31</v>
      </c>
    </row>
    <row r="121" spans="2:3" ht="15.75" x14ac:dyDescent="0.25">
      <c r="B121" s="295">
        <v>118</v>
      </c>
      <c r="C121" s="295">
        <v>11.55</v>
      </c>
    </row>
    <row r="122" spans="2:3" ht="15.75" x14ac:dyDescent="0.25">
      <c r="B122" s="295">
        <v>119</v>
      </c>
      <c r="C122" s="295">
        <v>11.79</v>
      </c>
    </row>
    <row r="123" spans="2:3" ht="15.75" x14ac:dyDescent="0.25">
      <c r="B123" s="295">
        <v>120</v>
      </c>
      <c r="C123" s="295">
        <v>12.04</v>
      </c>
    </row>
    <row r="124" spans="2:3" ht="15.75" x14ac:dyDescent="0.25">
      <c r="B124" s="295">
        <v>121</v>
      </c>
      <c r="C124" s="295">
        <v>12.29</v>
      </c>
    </row>
    <row r="125" spans="2:3" ht="15.75" x14ac:dyDescent="0.25">
      <c r="B125" s="295">
        <v>122</v>
      </c>
      <c r="C125" s="295">
        <v>12.55</v>
      </c>
    </row>
    <row r="126" spans="2:3" ht="15.75" x14ac:dyDescent="0.25">
      <c r="B126" s="295">
        <v>123</v>
      </c>
      <c r="C126" s="295">
        <v>12.82</v>
      </c>
    </row>
    <row r="127" spans="2:3" ht="15.75" x14ac:dyDescent="0.25">
      <c r="B127" s="295">
        <v>124</v>
      </c>
      <c r="C127" s="295">
        <v>13.09</v>
      </c>
    </row>
    <row r="128" spans="2:3" ht="15.75" x14ac:dyDescent="0.25">
      <c r="B128" s="295">
        <v>125</v>
      </c>
      <c r="C128" s="295">
        <v>13.37</v>
      </c>
    </row>
    <row r="129" spans="2:3" ht="15.75" x14ac:dyDescent="0.25">
      <c r="B129" s="295">
        <v>126</v>
      </c>
      <c r="C129" s="295">
        <v>13.65</v>
      </c>
    </row>
    <row r="130" spans="2:3" ht="15.75" x14ac:dyDescent="0.25">
      <c r="B130" s="295">
        <v>127</v>
      </c>
      <c r="C130" s="295">
        <v>13.94</v>
      </c>
    </row>
    <row r="131" spans="2:3" ht="15.75" x14ac:dyDescent="0.25">
      <c r="B131" s="295">
        <v>128</v>
      </c>
      <c r="C131" s="295">
        <v>14.23</v>
      </c>
    </row>
    <row r="132" spans="2:3" ht="15.75" x14ac:dyDescent="0.25">
      <c r="B132" s="295">
        <v>129</v>
      </c>
      <c r="C132" s="295">
        <v>14.53</v>
      </c>
    </row>
    <row r="133" spans="2:3" ht="15.75" x14ac:dyDescent="0.25">
      <c r="B133" s="295">
        <v>130</v>
      </c>
      <c r="C133" s="295">
        <v>15</v>
      </c>
    </row>
  </sheetData>
  <sheetProtection password="9017" sheet="1" objects="1" scenarios="1"/>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W7167"/>
  <sheetViews>
    <sheetView zoomScale="95" zoomScaleNormal="95" workbookViewId="0">
      <selection activeCell="Q15" sqref="Q15"/>
    </sheetView>
  </sheetViews>
  <sheetFormatPr defaultColWidth="8.7109375" defaultRowHeight="15" x14ac:dyDescent="0.25"/>
  <cols>
    <col min="1" max="1" width="18" customWidth="1"/>
    <col min="2" max="2" width="14.140625" customWidth="1"/>
  </cols>
  <sheetData>
    <row r="1" spans="1:23" x14ac:dyDescent="0.25">
      <c r="A1" t="s">
        <v>85</v>
      </c>
    </row>
    <row r="2" spans="1:23" x14ac:dyDescent="0.25">
      <c r="A2" t="s">
        <v>86</v>
      </c>
    </row>
    <row r="7" spans="1:23" ht="15" customHeight="1" x14ac:dyDescent="0.25">
      <c r="A7" s="404" t="s">
        <v>3</v>
      </c>
      <c r="B7" s="405" t="s">
        <v>87</v>
      </c>
      <c r="O7" t="s">
        <v>88</v>
      </c>
      <c r="Q7" t="s">
        <v>18345</v>
      </c>
      <c r="S7" t="s">
        <v>18354</v>
      </c>
      <c r="T7" t="s">
        <v>18496</v>
      </c>
      <c r="U7" t="s">
        <v>18504</v>
      </c>
      <c r="W7" t="s">
        <v>18606</v>
      </c>
    </row>
    <row r="8" spans="1:23" x14ac:dyDescent="0.25">
      <c r="A8" s="404"/>
      <c r="B8" s="405"/>
      <c r="E8" t="s">
        <v>89</v>
      </c>
      <c r="F8" t="s">
        <v>90</v>
      </c>
      <c r="O8" s="47" t="s">
        <v>18609</v>
      </c>
      <c r="Q8" t="s">
        <v>18346</v>
      </c>
      <c r="S8" t="s">
        <v>18355</v>
      </c>
      <c r="T8" t="s">
        <v>18355</v>
      </c>
      <c r="U8" t="s">
        <v>18505</v>
      </c>
      <c r="W8" t="s">
        <v>18607</v>
      </c>
    </row>
    <row r="9" spans="1:23" x14ac:dyDescent="0.25">
      <c r="A9" s="48" t="s">
        <v>91</v>
      </c>
      <c r="B9" s="49" t="s">
        <v>92</v>
      </c>
      <c r="E9" t="s">
        <v>93</v>
      </c>
      <c r="F9" t="s">
        <v>94</v>
      </c>
      <c r="O9" s="47" t="s">
        <v>101</v>
      </c>
      <c r="Q9" t="s">
        <v>18347</v>
      </c>
      <c r="S9" t="s">
        <v>18356</v>
      </c>
      <c r="T9" t="s">
        <v>18356</v>
      </c>
      <c r="U9" t="s">
        <v>18506</v>
      </c>
      <c r="W9" t="s">
        <v>18608</v>
      </c>
    </row>
    <row r="10" spans="1:23" ht="15.75" x14ac:dyDescent="0.25">
      <c r="A10" s="50" t="s">
        <v>95</v>
      </c>
      <c r="B10" s="51">
        <v>110000</v>
      </c>
      <c r="E10" t="s">
        <v>93</v>
      </c>
      <c r="F10" t="s">
        <v>96</v>
      </c>
      <c r="O10" s="47"/>
      <c r="Q10" t="s">
        <v>18348</v>
      </c>
      <c r="S10" t="s">
        <v>18357</v>
      </c>
      <c r="T10" t="s">
        <v>18357</v>
      </c>
      <c r="U10" t="s">
        <v>18507</v>
      </c>
      <c r="W10" t="s">
        <v>101</v>
      </c>
    </row>
    <row r="11" spans="1:23" ht="15.75" x14ac:dyDescent="0.25">
      <c r="A11" s="50" t="s">
        <v>97</v>
      </c>
      <c r="B11" s="51">
        <v>220100</v>
      </c>
      <c r="E11" t="s">
        <v>93</v>
      </c>
      <c r="F11" t="s">
        <v>98</v>
      </c>
      <c r="O11" s="47"/>
      <c r="Q11" t="s">
        <v>18349</v>
      </c>
      <c r="S11" t="s">
        <v>18358</v>
      </c>
      <c r="T11" t="s">
        <v>18358</v>
      </c>
      <c r="U11" t="s">
        <v>18508</v>
      </c>
      <c r="W11" t="s">
        <v>18609</v>
      </c>
    </row>
    <row r="12" spans="1:23" ht="15.75" x14ac:dyDescent="0.25">
      <c r="A12" s="50" t="s">
        <v>99</v>
      </c>
      <c r="B12" s="51">
        <v>220300</v>
      </c>
      <c r="E12" t="s">
        <v>93</v>
      </c>
      <c r="F12" t="s">
        <v>100</v>
      </c>
      <c r="Q12" t="s">
        <v>18350</v>
      </c>
      <c r="S12" t="s">
        <v>18359</v>
      </c>
      <c r="T12" t="s">
        <v>18359</v>
      </c>
      <c r="U12" t="s">
        <v>18509</v>
      </c>
    </row>
    <row r="13" spans="1:23" ht="15.75" x14ac:dyDescent="0.25">
      <c r="A13" s="50" t="s">
        <v>102</v>
      </c>
      <c r="B13" s="51">
        <v>221000</v>
      </c>
      <c r="E13" t="s">
        <v>93</v>
      </c>
      <c r="F13" t="s">
        <v>103</v>
      </c>
      <c r="Q13" t="s">
        <v>18351</v>
      </c>
      <c r="S13" t="s">
        <v>18360</v>
      </c>
      <c r="T13" t="s">
        <v>18360</v>
      </c>
      <c r="U13" t="s">
        <v>18510</v>
      </c>
    </row>
    <row r="14" spans="1:23" ht="15.75" x14ac:dyDescent="0.25">
      <c r="A14" s="50" t="s">
        <v>104</v>
      </c>
      <c r="B14" s="51">
        <v>221200</v>
      </c>
      <c r="E14" t="s">
        <v>93</v>
      </c>
      <c r="F14" t="s">
        <v>105</v>
      </c>
      <c r="Q14" t="s">
        <v>18610</v>
      </c>
      <c r="S14" t="s">
        <v>18361</v>
      </c>
      <c r="T14" t="s">
        <v>18361</v>
      </c>
      <c r="U14" t="s">
        <v>18511</v>
      </c>
    </row>
    <row r="15" spans="1:23" ht="15.75" x14ac:dyDescent="0.25">
      <c r="A15" s="50" t="s">
        <v>106</v>
      </c>
      <c r="B15" s="51">
        <v>221400</v>
      </c>
      <c r="E15" t="s">
        <v>93</v>
      </c>
      <c r="F15" t="s">
        <v>107</v>
      </c>
      <c r="S15" t="s">
        <v>18362</v>
      </c>
      <c r="T15" t="s">
        <v>18362</v>
      </c>
      <c r="U15" t="s">
        <v>18512</v>
      </c>
    </row>
    <row r="16" spans="1:23" ht="15.75" x14ac:dyDescent="0.25">
      <c r="A16" s="50" t="s">
        <v>108</v>
      </c>
      <c r="B16" s="51">
        <v>221700</v>
      </c>
      <c r="E16" t="s">
        <v>93</v>
      </c>
      <c r="F16" t="s">
        <v>109</v>
      </c>
      <c r="S16" t="s">
        <v>18363</v>
      </c>
      <c r="T16" t="s">
        <v>18363</v>
      </c>
      <c r="U16" t="s">
        <v>18513</v>
      </c>
    </row>
    <row r="17" spans="1:21" ht="15.75" x14ac:dyDescent="0.25">
      <c r="A17" s="50" t="s">
        <v>110</v>
      </c>
      <c r="B17" s="51">
        <v>222100</v>
      </c>
      <c r="E17" t="s">
        <v>93</v>
      </c>
      <c r="F17" t="s">
        <v>111</v>
      </c>
      <c r="S17" t="s">
        <v>18364</v>
      </c>
      <c r="T17" t="s">
        <v>18364</v>
      </c>
      <c r="U17" t="s">
        <v>18514</v>
      </c>
    </row>
    <row r="18" spans="1:21" ht="15.75" x14ac:dyDescent="0.25">
      <c r="A18" s="50" t="s">
        <v>112</v>
      </c>
      <c r="B18" s="51">
        <v>222500</v>
      </c>
      <c r="E18" t="s">
        <v>93</v>
      </c>
      <c r="F18" t="s">
        <v>113</v>
      </c>
      <c r="S18" t="s">
        <v>18365</v>
      </c>
      <c r="T18" t="s">
        <v>18365</v>
      </c>
      <c r="U18" t="s">
        <v>18515</v>
      </c>
    </row>
    <row r="19" spans="1:21" ht="15.75" x14ac:dyDescent="0.25">
      <c r="A19" s="50" t="s">
        <v>114</v>
      </c>
      <c r="B19" s="52">
        <v>222700</v>
      </c>
      <c r="E19" t="s">
        <v>93</v>
      </c>
      <c r="F19" t="s">
        <v>115</v>
      </c>
      <c r="S19" t="s">
        <v>18366</v>
      </c>
      <c r="T19" t="s">
        <v>18366</v>
      </c>
      <c r="U19" t="s">
        <v>18516</v>
      </c>
    </row>
    <row r="20" spans="1:21" ht="15.75" x14ac:dyDescent="0.25">
      <c r="A20" s="50" t="s">
        <v>116</v>
      </c>
      <c r="B20" s="51">
        <v>229600</v>
      </c>
      <c r="E20" t="s">
        <v>93</v>
      </c>
      <c r="F20" t="s">
        <v>117</v>
      </c>
      <c r="S20" t="s">
        <v>18367</v>
      </c>
      <c r="T20" t="s">
        <v>18367</v>
      </c>
      <c r="U20" t="s">
        <v>18517</v>
      </c>
    </row>
    <row r="21" spans="1:21" ht="15.75" x14ac:dyDescent="0.25">
      <c r="A21" s="50" t="s">
        <v>118</v>
      </c>
      <c r="B21" s="52" t="s">
        <v>119</v>
      </c>
      <c r="E21" t="s">
        <v>93</v>
      </c>
      <c r="F21" t="s">
        <v>120</v>
      </c>
      <c r="S21" t="s">
        <v>18368</v>
      </c>
      <c r="T21" t="s">
        <v>18368</v>
      </c>
      <c r="U21" t="s">
        <v>18518</v>
      </c>
    </row>
    <row r="22" spans="1:21" ht="15.75" x14ac:dyDescent="0.25">
      <c r="A22" s="50" t="s">
        <v>121</v>
      </c>
      <c r="B22" s="51">
        <v>223100</v>
      </c>
      <c r="E22" t="s">
        <v>93</v>
      </c>
      <c r="F22" t="s">
        <v>122</v>
      </c>
      <c r="S22" t="s">
        <v>18369</v>
      </c>
      <c r="T22" t="s">
        <v>18369</v>
      </c>
      <c r="U22" t="s">
        <v>18519</v>
      </c>
    </row>
    <row r="23" spans="1:21" ht="15.75" x14ac:dyDescent="0.25">
      <c r="A23" s="50" t="s">
        <v>123</v>
      </c>
      <c r="B23" s="51">
        <v>223400</v>
      </c>
      <c r="E23" t="s">
        <v>93</v>
      </c>
      <c r="F23" t="s">
        <v>124</v>
      </c>
      <c r="S23" t="s">
        <v>18370</v>
      </c>
      <c r="T23" t="s">
        <v>18370</v>
      </c>
      <c r="U23" t="s">
        <v>18520</v>
      </c>
    </row>
    <row r="24" spans="1:21" ht="15.75" x14ac:dyDescent="0.25">
      <c r="A24" s="50" t="s">
        <v>125</v>
      </c>
      <c r="B24" s="51">
        <v>223600</v>
      </c>
      <c r="E24" t="s">
        <v>93</v>
      </c>
      <c r="F24" t="s">
        <v>126</v>
      </c>
      <c r="S24" t="s">
        <v>18371</v>
      </c>
      <c r="T24" t="s">
        <v>18371</v>
      </c>
      <c r="U24" t="s">
        <v>18521</v>
      </c>
    </row>
    <row r="25" spans="1:21" ht="15.75" x14ac:dyDescent="0.25">
      <c r="A25" s="50" t="s">
        <v>127</v>
      </c>
      <c r="B25" s="51">
        <v>223800</v>
      </c>
      <c r="E25" t="s">
        <v>93</v>
      </c>
      <c r="F25" t="s">
        <v>128</v>
      </c>
      <c r="S25" t="s">
        <v>18372</v>
      </c>
      <c r="T25" t="s">
        <v>18372</v>
      </c>
      <c r="U25" t="s">
        <v>18522</v>
      </c>
    </row>
    <row r="26" spans="1:21" ht="15.75" x14ac:dyDescent="0.25">
      <c r="A26" s="50" t="s">
        <v>129</v>
      </c>
      <c r="B26" s="51">
        <v>224100</v>
      </c>
      <c r="E26" t="s">
        <v>93</v>
      </c>
      <c r="F26" t="s">
        <v>130</v>
      </c>
      <c r="S26" t="s">
        <v>18373</v>
      </c>
      <c r="T26" t="s">
        <v>18373</v>
      </c>
      <c r="U26" t="s">
        <v>18523</v>
      </c>
    </row>
    <row r="27" spans="1:21" ht="15.75" x14ac:dyDescent="0.25">
      <c r="A27" s="50" t="s">
        <v>131</v>
      </c>
      <c r="B27" s="51">
        <v>224300</v>
      </c>
      <c r="E27" t="s">
        <v>93</v>
      </c>
      <c r="F27" t="s">
        <v>132</v>
      </c>
      <c r="S27" t="s">
        <v>18374</v>
      </c>
      <c r="T27" t="s">
        <v>18374</v>
      </c>
      <c r="U27" t="s">
        <v>18524</v>
      </c>
    </row>
    <row r="28" spans="1:21" ht="15.75" x14ac:dyDescent="0.25">
      <c r="A28" s="50" t="s">
        <v>133</v>
      </c>
      <c r="B28" s="51">
        <v>224500</v>
      </c>
      <c r="E28" t="s">
        <v>93</v>
      </c>
      <c r="F28" t="s">
        <v>134</v>
      </c>
      <c r="S28" t="s">
        <v>18375</v>
      </c>
      <c r="T28" t="s">
        <v>18375</v>
      </c>
      <c r="U28" t="s">
        <v>18525</v>
      </c>
    </row>
    <row r="29" spans="1:21" ht="15.75" x14ac:dyDescent="0.25">
      <c r="A29" s="50" t="s">
        <v>135</v>
      </c>
      <c r="B29" s="51">
        <v>224800</v>
      </c>
      <c r="E29" t="s">
        <v>93</v>
      </c>
      <c r="F29" t="s">
        <v>136</v>
      </c>
      <c r="S29" t="s">
        <v>18376</v>
      </c>
      <c r="T29" t="s">
        <v>18376</v>
      </c>
      <c r="U29" t="s">
        <v>18526</v>
      </c>
    </row>
    <row r="30" spans="1:21" ht="15.75" x14ac:dyDescent="0.25">
      <c r="A30" s="50" t="s">
        <v>137</v>
      </c>
      <c r="B30" s="51">
        <v>225300</v>
      </c>
      <c r="E30" t="s">
        <v>93</v>
      </c>
      <c r="F30" t="s">
        <v>138</v>
      </c>
      <c r="S30" t="s">
        <v>18377</v>
      </c>
      <c r="T30" t="s">
        <v>18377</v>
      </c>
      <c r="U30" t="s">
        <v>18527</v>
      </c>
    </row>
    <row r="31" spans="1:21" ht="15.75" x14ac:dyDescent="0.25">
      <c r="A31" s="50" t="s">
        <v>139</v>
      </c>
      <c r="B31" s="51">
        <v>225500</v>
      </c>
      <c r="E31" t="s">
        <v>93</v>
      </c>
      <c r="F31" t="s">
        <v>140</v>
      </c>
      <c r="S31" t="s">
        <v>18378</v>
      </c>
      <c r="T31" t="s">
        <v>18378</v>
      </c>
      <c r="U31" t="s">
        <v>18528</v>
      </c>
    </row>
    <row r="32" spans="1:21" ht="15.75" x14ac:dyDescent="0.25">
      <c r="A32" s="50" t="s">
        <v>141</v>
      </c>
      <c r="B32" s="51">
        <v>225700</v>
      </c>
      <c r="E32" t="s">
        <v>93</v>
      </c>
      <c r="F32" t="s">
        <v>142</v>
      </c>
      <c r="S32" t="s">
        <v>18379</v>
      </c>
      <c r="T32" t="s">
        <v>18379</v>
      </c>
      <c r="U32" t="s">
        <v>18529</v>
      </c>
    </row>
    <row r="33" spans="1:21" ht="15.75" x14ac:dyDescent="0.25">
      <c r="A33" s="50" t="s">
        <v>143</v>
      </c>
      <c r="B33" s="51">
        <v>226000</v>
      </c>
      <c r="E33" t="s">
        <v>93</v>
      </c>
      <c r="F33" t="s">
        <v>144</v>
      </c>
      <c r="S33" t="s">
        <v>18380</v>
      </c>
      <c r="T33" t="s">
        <v>18380</v>
      </c>
      <c r="U33" t="s">
        <v>18530</v>
      </c>
    </row>
    <row r="34" spans="1:21" ht="15.75" x14ac:dyDescent="0.25">
      <c r="A34" s="50" t="s">
        <v>145</v>
      </c>
      <c r="B34" s="51">
        <v>226200</v>
      </c>
      <c r="E34" t="s">
        <v>93</v>
      </c>
      <c r="F34" t="s">
        <v>146</v>
      </c>
      <c r="S34" t="s">
        <v>18381</v>
      </c>
      <c r="T34" t="s">
        <v>18381</v>
      </c>
      <c r="U34" t="s">
        <v>18531</v>
      </c>
    </row>
    <row r="35" spans="1:21" ht="15.75" x14ac:dyDescent="0.25">
      <c r="A35" s="50" t="s">
        <v>147</v>
      </c>
      <c r="B35" s="51">
        <v>226400</v>
      </c>
      <c r="E35" t="s">
        <v>93</v>
      </c>
      <c r="F35" t="s">
        <v>148</v>
      </c>
      <c r="S35" t="s">
        <v>18382</v>
      </c>
      <c r="T35" t="s">
        <v>18382</v>
      </c>
      <c r="U35" t="s">
        <v>18532</v>
      </c>
    </row>
    <row r="36" spans="1:21" ht="15.75" x14ac:dyDescent="0.25">
      <c r="A36" s="50" t="s">
        <v>149</v>
      </c>
      <c r="B36" s="51">
        <v>226700</v>
      </c>
      <c r="E36" t="s">
        <v>93</v>
      </c>
      <c r="F36" t="s">
        <v>150</v>
      </c>
      <c r="S36" t="s">
        <v>18383</v>
      </c>
      <c r="T36" t="s">
        <v>18383</v>
      </c>
      <c r="U36" t="s">
        <v>18533</v>
      </c>
    </row>
    <row r="37" spans="1:21" ht="15.75" x14ac:dyDescent="0.25">
      <c r="A37" s="50" t="s">
        <v>151</v>
      </c>
      <c r="B37" s="51">
        <v>227100</v>
      </c>
      <c r="E37" t="s">
        <v>93</v>
      </c>
      <c r="F37" t="s">
        <v>152</v>
      </c>
      <c r="S37" t="s">
        <v>18384</v>
      </c>
      <c r="T37" t="s">
        <v>18384</v>
      </c>
      <c r="U37" t="s">
        <v>18534</v>
      </c>
    </row>
    <row r="38" spans="1:21" ht="15.75" x14ac:dyDescent="0.25">
      <c r="A38" s="50" t="s">
        <v>153</v>
      </c>
      <c r="B38" s="51">
        <v>227400</v>
      </c>
      <c r="E38" t="s">
        <v>93</v>
      </c>
      <c r="F38" t="s">
        <v>154</v>
      </c>
      <c r="S38" t="s">
        <v>18385</v>
      </c>
      <c r="T38" t="s">
        <v>18385</v>
      </c>
      <c r="U38" t="s">
        <v>18535</v>
      </c>
    </row>
    <row r="39" spans="1:21" ht="15.75" x14ac:dyDescent="0.25">
      <c r="A39" s="50" t="s">
        <v>155</v>
      </c>
      <c r="B39" s="51">
        <v>227800</v>
      </c>
      <c r="E39" t="s">
        <v>93</v>
      </c>
      <c r="F39" t="s">
        <v>156</v>
      </c>
      <c r="S39" t="s">
        <v>18386</v>
      </c>
      <c r="T39" t="s">
        <v>18386</v>
      </c>
      <c r="U39" t="s">
        <v>18536</v>
      </c>
    </row>
    <row r="40" spans="1:21" ht="15.75" x14ac:dyDescent="0.25">
      <c r="A40" s="50" t="s">
        <v>157</v>
      </c>
      <c r="B40" s="51">
        <v>228000</v>
      </c>
      <c r="E40" t="s">
        <v>93</v>
      </c>
      <c r="F40" t="s">
        <v>158</v>
      </c>
      <c r="S40" t="s">
        <v>18387</v>
      </c>
      <c r="T40" t="s">
        <v>18387</v>
      </c>
      <c r="U40" t="s">
        <v>18537</v>
      </c>
    </row>
    <row r="41" spans="1:21" ht="15.75" x14ac:dyDescent="0.25">
      <c r="A41" s="50" t="s">
        <v>159</v>
      </c>
      <c r="B41" s="51">
        <v>228300</v>
      </c>
      <c r="E41" t="s">
        <v>93</v>
      </c>
      <c r="F41" t="s">
        <v>160</v>
      </c>
      <c r="S41" t="s">
        <v>18388</v>
      </c>
      <c r="T41" t="s">
        <v>18388</v>
      </c>
      <c r="U41" t="s">
        <v>18538</v>
      </c>
    </row>
    <row r="42" spans="1:21" ht="15.75" x14ac:dyDescent="0.25">
      <c r="A42" s="50" t="s">
        <v>161</v>
      </c>
      <c r="B42" s="51">
        <v>228500</v>
      </c>
      <c r="E42" t="s">
        <v>93</v>
      </c>
      <c r="F42" t="s">
        <v>162</v>
      </c>
      <c r="S42" t="s">
        <v>18389</v>
      </c>
      <c r="T42" t="s">
        <v>18389</v>
      </c>
      <c r="U42" t="s">
        <v>18539</v>
      </c>
    </row>
    <row r="43" spans="1:21" ht="15.75" x14ac:dyDescent="0.25">
      <c r="A43" s="50" t="s">
        <v>163</v>
      </c>
      <c r="B43" s="51">
        <v>228700</v>
      </c>
      <c r="E43" t="s">
        <v>93</v>
      </c>
      <c r="F43" t="s">
        <v>164</v>
      </c>
      <c r="S43" t="s">
        <v>18390</v>
      </c>
      <c r="T43" t="s">
        <v>18390</v>
      </c>
      <c r="U43" t="s">
        <v>18540</v>
      </c>
    </row>
    <row r="44" spans="1:21" ht="15.75" x14ac:dyDescent="0.25">
      <c r="A44" s="50" t="s">
        <v>165</v>
      </c>
      <c r="B44" s="51">
        <v>228900</v>
      </c>
      <c r="E44" t="s">
        <v>93</v>
      </c>
      <c r="F44" t="s">
        <v>166</v>
      </c>
      <c r="S44" t="s">
        <v>18391</v>
      </c>
      <c r="T44" t="s">
        <v>18391</v>
      </c>
      <c r="U44" t="s">
        <v>18541</v>
      </c>
    </row>
    <row r="45" spans="1:21" ht="15.75" x14ac:dyDescent="0.25">
      <c r="A45" s="53" t="s">
        <v>167</v>
      </c>
      <c r="B45" s="54">
        <v>229200</v>
      </c>
      <c r="E45" t="s">
        <v>93</v>
      </c>
      <c r="F45" t="s">
        <v>168</v>
      </c>
      <c r="S45" t="s">
        <v>18392</v>
      </c>
      <c r="T45" t="s">
        <v>18392</v>
      </c>
      <c r="U45" t="s">
        <v>18542</v>
      </c>
    </row>
    <row r="46" spans="1:21" x14ac:dyDescent="0.25">
      <c r="E46" t="s">
        <v>93</v>
      </c>
      <c r="F46" t="s">
        <v>169</v>
      </c>
      <c r="S46" t="s">
        <v>18393</v>
      </c>
      <c r="T46" t="s">
        <v>18393</v>
      </c>
      <c r="U46" t="s">
        <v>18543</v>
      </c>
    </row>
    <row r="47" spans="1:21" x14ac:dyDescent="0.25">
      <c r="E47" t="s">
        <v>93</v>
      </c>
      <c r="F47" t="s">
        <v>170</v>
      </c>
      <c r="S47" t="s">
        <v>18394</v>
      </c>
      <c r="T47" t="s">
        <v>18394</v>
      </c>
      <c r="U47" t="s">
        <v>18544</v>
      </c>
    </row>
    <row r="48" spans="1:21" x14ac:dyDescent="0.25">
      <c r="E48" t="s">
        <v>93</v>
      </c>
      <c r="F48" t="s">
        <v>171</v>
      </c>
      <c r="S48" t="s">
        <v>18395</v>
      </c>
      <c r="T48" t="s">
        <v>18395</v>
      </c>
      <c r="U48" t="s">
        <v>18545</v>
      </c>
    </row>
    <row r="49" spans="5:21" x14ac:dyDescent="0.25">
      <c r="E49" t="s">
        <v>93</v>
      </c>
      <c r="F49" t="s">
        <v>172</v>
      </c>
      <c r="S49" t="s">
        <v>18396</v>
      </c>
      <c r="T49" t="s">
        <v>18396</v>
      </c>
      <c r="U49" t="s">
        <v>18546</v>
      </c>
    </row>
    <row r="50" spans="5:21" x14ac:dyDescent="0.25">
      <c r="E50" t="s">
        <v>93</v>
      </c>
      <c r="F50" t="s">
        <v>173</v>
      </c>
      <c r="S50" t="s">
        <v>18397</v>
      </c>
      <c r="T50" t="s">
        <v>18397</v>
      </c>
      <c r="U50" t="s">
        <v>18547</v>
      </c>
    </row>
    <row r="51" spans="5:21" x14ac:dyDescent="0.25">
      <c r="E51" t="s">
        <v>93</v>
      </c>
      <c r="F51" t="s">
        <v>174</v>
      </c>
      <c r="S51" t="s">
        <v>18398</v>
      </c>
      <c r="T51" t="s">
        <v>18398</v>
      </c>
      <c r="U51" t="s">
        <v>18548</v>
      </c>
    </row>
    <row r="52" spans="5:21" x14ac:dyDescent="0.25">
      <c r="E52" t="s">
        <v>93</v>
      </c>
      <c r="F52" t="s">
        <v>175</v>
      </c>
      <c r="S52" t="s">
        <v>18399</v>
      </c>
      <c r="T52" t="s">
        <v>18399</v>
      </c>
      <c r="U52" t="s">
        <v>18549</v>
      </c>
    </row>
    <row r="53" spans="5:21" x14ac:dyDescent="0.25">
      <c r="E53" t="s">
        <v>93</v>
      </c>
      <c r="F53" t="s">
        <v>176</v>
      </c>
      <c r="S53" t="s">
        <v>18400</v>
      </c>
      <c r="T53" t="s">
        <v>18400</v>
      </c>
      <c r="U53" t="s">
        <v>18550</v>
      </c>
    </row>
    <row r="54" spans="5:21" x14ac:dyDescent="0.25">
      <c r="E54" t="s">
        <v>93</v>
      </c>
      <c r="F54" t="s">
        <v>177</v>
      </c>
      <c r="S54" t="s">
        <v>18401</v>
      </c>
      <c r="T54" t="s">
        <v>18401</v>
      </c>
      <c r="U54" t="s">
        <v>18551</v>
      </c>
    </row>
    <row r="55" spans="5:21" x14ac:dyDescent="0.25">
      <c r="E55" t="s">
        <v>93</v>
      </c>
      <c r="F55" t="s">
        <v>178</v>
      </c>
      <c r="S55" t="s">
        <v>18402</v>
      </c>
      <c r="T55" t="s">
        <v>18402</v>
      </c>
      <c r="U55" t="s">
        <v>18552</v>
      </c>
    </row>
    <row r="56" spans="5:21" x14ac:dyDescent="0.25">
      <c r="E56" t="s">
        <v>93</v>
      </c>
      <c r="F56" t="s">
        <v>179</v>
      </c>
      <c r="S56" t="s">
        <v>18403</v>
      </c>
      <c r="T56" t="s">
        <v>18403</v>
      </c>
      <c r="U56" t="s">
        <v>18553</v>
      </c>
    </row>
    <row r="57" spans="5:21" x14ac:dyDescent="0.25">
      <c r="E57" t="s">
        <v>93</v>
      </c>
      <c r="F57" t="s">
        <v>180</v>
      </c>
      <c r="S57" t="s">
        <v>18404</v>
      </c>
      <c r="T57" t="s">
        <v>18404</v>
      </c>
      <c r="U57" t="s">
        <v>18554</v>
      </c>
    </row>
    <row r="58" spans="5:21" x14ac:dyDescent="0.25">
      <c r="E58" t="s">
        <v>93</v>
      </c>
      <c r="F58" t="s">
        <v>181</v>
      </c>
      <c r="S58" t="s">
        <v>18405</v>
      </c>
      <c r="T58" t="s">
        <v>18405</v>
      </c>
      <c r="U58" t="s">
        <v>18555</v>
      </c>
    </row>
    <row r="59" spans="5:21" x14ac:dyDescent="0.25">
      <c r="E59" t="s">
        <v>93</v>
      </c>
      <c r="F59" t="s">
        <v>182</v>
      </c>
      <c r="S59" t="s">
        <v>18406</v>
      </c>
      <c r="T59" t="s">
        <v>18406</v>
      </c>
      <c r="U59" t="s">
        <v>18556</v>
      </c>
    </row>
    <row r="60" spans="5:21" x14ac:dyDescent="0.25">
      <c r="E60" t="s">
        <v>93</v>
      </c>
      <c r="F60" t="s">
        <v>183</v>
      </c>
      <c r="S60" t="s">
        <v>18407</v>
      </c>
      <c r="T60" t="s">
        <v>18407</v>
      </c>
      <c r="U60" t="s">
        <v>18557</v>
      </c>
    </row>
    <row r="61" spans="5:21" x14ac:dyDescent="0.25">
      <c r="E61" t="s">
        <v>93</v>
      </c>
      <c r="F61" t="s">
        <v>184</v>
      </c>
      <c r="S61" t="s">
        <v>18408</v>
      </c>
      <c r="T61" t="s">
        <v>18408</v>
      </c>
      <c r="U61" t="s">
        <v>18558</v>
      </c>
    </row>
    <row r="62" spans="5:21" x14ac:dyDescent="0.25">
      <c r="E62" t="s">
        <v>93</v>
      </c>
      <c r="F62" t="s">
        <v>185</v>
      </c>
      <c r="S62" t="s">
        <v>18409</v>
      </c>
      <c r="T62" t="s">
        <v>18409</v>
      </c>
      <c r="U62" t="s">
        <v>18559</v>
      </c>
    </row>
    <row r="63" spans="5:21" x14ac:dyDescent="0.25">
      <c r="E63" t="s">
        <v>93</v>
      </c>
      <c r="F63" t="s">
        <v>186</v>
      </c>
      <c r="S63" t="s">
        <v>18410</v>
      </c>
      <c r="T63" t="s">
        <v>18410</v>
      </c>
      <c r="U63" t="s">
        <v>18560</v>
      </c>
    </row>
    <row r="64" spans="5:21" x14ac:dyDescent="0.25">
      <c r="E64" t="s">
        <v>93</v>
      </c>
      <c r="F64" t="s">
        <v>187</v>
      </c>
      <c r="S64" t="s">
        <v>18411</v>
      </c>
      <c r="T64" t="s">
        <v>18411</v>
      </c>
      <c r="U64" t="s">
        <v>18561</v>
      </c>
    </row>
    <row r="65" spans="5:21" x14ac:dyDescent="0.25">
      <c r="E65" t="s">
        <v>93</v>
      </c>
      <c r="F65" t="s">
        <v>188</v>
      </c>
      <c r="S65" t="s">
        <v>18412</v>
      </c>
      <c r="T65" t="s">
        <v>18412</v>
      </c>
      <c r="U65" t="s">
        <v>18562</v>
      </c>
    </row>
    <row r="66" spans="5:21" x14ac:dyDescent="0.25">
      <c r="E66" t="s">
        <v>93</v>
      </c>
      <c r="F66" t="s">
        <v>189</v>
      </c>
      <c r="S66" t="s">
        <v>18413</v>
      </c>
      <c r="T66" t="s">
        <v>18413</v>
      </c>
      <c r="U66" t="s">
        <v>18563</v>
      </c>
    </row>
    <row r="67" spans="5:21" x14ac:dyDescent="0.25">
      <c r="E67" t="s">
        <v>93</v>
      </c>
      <c r="F67" t="s">
        <v>190</v>
      </c>
      <c r="S67" t="s">
        <v>18414</v>
      </c>
      <c r="T67" t="s">
        <v>18414</v>
      </c>
      <c r="U67" t="s">
        <v>18564</v>
      </c>
    </row>
    <row r="68" spans="5:21" x14ac:dyDescent="0.25">
      <c r="E68" t="s">
        <v>93</v>
      </c>
      <c r="F68" t="s">
        <v>191</v>
      </c>
      <c r="S68" t="s">
        <v>18415</v>
      </c>
      <c r="T68" t="s">
        <v>18415</v>
      </c>
      <c r="U68" t="s">
        <v>18565</v>
      </c>
    </row>
    <row r="69" spans="5:21" x14ac:dyDescent="0.25">
      <c r="E69" t="s">
        <v>93</v>
      </c>
      <c r="F69" t="s">
        <v>192</v>
      </c>
      <c r="S69" t="s">
        <v>18416</v>
      </c>
      <c r="T69" t="s">
        <v>18416</v>
      </c>
      <c r="U69" t="s">
        <v>18566</v>
      </c>
    </row>
    <row r="70" spans="5:21" x14ac:dyDescent="0.25">
      <c r="E70" t="s">
        <v>93</v>
      </c>
      <c r="F70" t="s">
        <v>193</v>
      </c>
      <c r="S70" t="s">
        <v>18417</v>
      </c>
      <c r="T70" t="s">
        <v>18417</v>
      </c>
      <c r="U70" t="s">
        <v>18567</v>
      </c>
    </row>
    <row r="71" spans="5:21" x14ac:dyDescent="0.25">
      <c r="E71" t="s">
        <v>93</v>
      </c>
      <c r="F71" t="s">
        <v>194</v>
      </c>
      <c r="S71" t="s">
        <v>18418</v>
      </c>
      <c r="T71" t="s">
        <v>18418</v>
      </c>
      <c r="U71" t="s">
        <v>18568</v>
      </c>
    </row>
    <row r="72" spans="5:21" x14ac:dyDescent="0.25">
      <c r="E72" t="s">
        <v>93</v>
      </c>
      <c r="F72" t="s">
        <v>195</v>
      </c>
      <c r="S72" t="s">
        <v>18419</v>
      </c>
      <c r="T72" t="s">
        <v>18419</v>
      </c>
      <c r="U72" t="s">
        <v>18569</v>
      </c>
    </row>
    <row r="73" spans="5:21" x14ac:dyDescent="0.25">
      <c r="E73" t="s">
        <v>93</v>
      </c>
      <c r="F73" t="s">
        <v>196</v>
      </c>
      <c r="S73" t="s">
        <v>18420</v>
      </c>
      <c r="T73" t="s">
        <v>18420</v>
      </c>
      <c r="U73" t="s">
        <v>18570</v>
      </c>
    </row>
    <row r="74" spans="5:21" x14ac:dyDescent="0.25">
      <c r="E74" t="s">
        <v>93</v>
      </c>
      <c r="F74" t="s">
        <v>197</v>
      </c>
      <c r="S74" t="s">
        <v>18421</v>
      </c>
      <c r="T74" t="s">
        <v>18421</v>
      </c>
      <c r="U74" t="s">
        <v>18571</v>
      </c>
    </row>
    <row r="75" spans="5:21" x14ac:dyDescent="0.25">
      <c r="E75" t="s">
        <v>93</v>
      </c>
      <c r="F75" t="s">
        <v>198</v>
      </c>
      <c r="S75" t="s">
        <v>18422</v>
      </c>
      <c r="T75" t="s">
        <v>18422</v>
      </c>
      <c r="U75" t="s">
        <v>18572</v>
      </c>
    </row>
    <row r="76" spans="5:21" x14ac:dyDescent="0.25">
      <c r="E76" t="s">
        <v>93</v>
      </c>
      <c r="F76" t="s">
        <v>199</v>
      </c>
      <c r="S76" t="s">
        <v>18423</v>
      </c>
      <c r="T76" t="s">
        <v>18423</v>
      </c>
      <c r="U76" t="s">
        <v>18573</v>
      </c>
    </row>
    <row r="77" spans="5:21" x14ac:dyDescent="0.25">
      <c r="E77" t="s">
        <v>93</v>
      </c>
      <c r="F77" t="s">
        <v>200</v>
      </c>
      <c r="S77" t="s">
        <v>18424</v>
      </c>
      <c r="T77" t="s">
        <v>18424</v>
      </c>
      <c r="U77" t="s">
        <v>18574</v>
      </c>
    </row>
    <row r="78" spans="5:21" x14ac:dyDescent="0.25">
      <c r="E78" t="s">
        <v>93</v>
      </c>
      <c r="F78" t="s">
        <v>201</v>
      </c>
      <c r="S78" t="s">
        <v>18425</v>
      </c>
      <c r="T78" t="s">
        <v>18425</v>
      </c>
      <c r="U78" t="s">
        <v>18575</v>
      </c>
    </row>
    <row r="79" spans="5:21" x14ac:dyDescent="0.25">
      <c r="E79" t="s">
        <v>93</v>
      </c>
      <c r="F79" t="s">
        <v>202</v>
      </c>
      <c r="S79" t="s">
        <v>18426</v>
      </c>
      <c r="T79" t="s">
        <v>18426</v>
      </c>
      <c r="U79" t="s">
        <v>18576</v>
      </c>
    </row>
    <row r="80" spans="5:21" x14ac:dyDescent="0.25">
      <c r="E80" t="s">
        <v>93</v>
      </c>
      <c r="F80" t="s">
        <v>203</v>
      </c>
      <c r="S80" t="s">
        <v>18427</v>
      </c>
      <c r="T80" t="s">
        <v>18427</v>
      </c>
      <c r="U80" t="s">
        <v>18577</v>
      </c>
    </row>
    <row r="81" spans="5:21" x14ac:dyDescent="0.25">
      <c r="E81" t="s">
        <v>93</v>
      </c>
      <c r="F81" t="s">
        <v>204</v>
      </c>
      <c r="S81" t="s">
        <v>18428</v>
      </c>
      <c r="T81" t="s">
        <v>18428</v>
      </c>
      <c r="U81" t="s">
        <v>18578</v>
      </c>
    </row>
    <row r="82" spans="5:21" x14ac:dyDescent="0.25">
      <c r="E82" t="s">
        <v>93</v>
      </c>
      <c r="F82" t="s">
        <v>205</v>
      </c>
      <c r="S82" t="s">
        <v>18429</v>
      </c>
      <c r="T82" t="s">
        <v>18429</v>
      </c>
      <c r="U82" t="s">
        <v>18579</v>
      </c>
    </row>
    <row r="83" spans="5:21" x14ac:dyDescent="0.25">
      <c r="E83" t="s">
        <v>93</v>
      </c>
      <c r="F83" t="s">
        <v>206</v>
      </c>
      <c r="S83" t="s">
        <v>18430</v>
      </c>
      <c r="T83" t="s">
        <v>18430</v>
      </c>
      <c r="U83" t="s">
        <v>18580</v>
      </c>
    </row>
    <row r="84" spans="5:21" x14ac:dyDescent="0.25">
      <c r="E84" t="s">
        <v>93</v>
      </c>
      <c r="F84" t="s">
        <v>207</v>
      </c>
      <c r="S84" t="s">
        <v>18431</v>
      </c>
      <c r="T84" t="s">
        <v>18431</v>
      </c>
      <c r="U84" t="s">
        <v>18581</v>
      </c>
    </row>
    <row r="85" spans="5:21" x14ac:dyDescent="0.25">
      <c r="E85" t="s">
        <v>93</v>
      </c>
      <c r="F85" t="s">
        <v>208</v>
      </c>
      <c r="S85" t="s">
        <v>18432</v>
      </c>
      <c r="T85" t="s">
        <v>18432</v>
      </c>
      <c r="U85" t="s">
        <v>18582</v>
      </c>
    </row>
    <row r="86" spans="5:21" x14ac:dyDescent="0.25">
      <c r="E86" t="s">
        <v>93</v>
      </c>
      <c r="F86" t="s">
        <v>209</v>
      </c>
      <c r="S86" t="s">
        <v>18433</v>
      </c>
      <c r="T86" t="s">
        <v>18433</v>
      </c>
      <c r="U86" t="s">
        <v>18583</v>
      </c>
    </row>
    <row r="87" spans="5:21" x14ac:dyDescent="0.25">
      <c r="E87" t="s">
        <v>93</v>
      </c>
      <c r="F87" t="s">
        <v>210</v>
      </c>
      <c r="S87" t="s">
        <v>18434</v>
      </c>
      <c r="T87" t="s">
        <v>18434</v>
      </c>
      <c r="U87" t="s">
        <v>18584</v>
      </c>
    </row>
    <row r="88" spans="5:21" x14ac:dyDescent="0.25">
      <c r="E88" t="s">
        <v>93</v>
      </c>
      <c r="F88" t="s">
        <v>211</v>
      </c>
      <c r="S88" t="s">
        <v>18435</v>
      </c>
      <c r="T88" t="s">
        <v>18435</v>
      </c>
      <c r="U88" t="s">
        <v>18585</v>
      </c>
    </row>
    <row r="89" spans="5:21" x14ac:dyDescent="0.25">
      <c r="E89" t="s">
        <v>93</v>
      </c>
      <c r="F89" t="s">
        <v>212</v>
      </c>
      <c r="S89" t="s">
        <v>18436</v>
      </c>
      <c r="T89" t="s">
        <v>18436</v>
      </c>
    </row>
    <row r="90" spans="5:21" x14ac:dyDescent="0.25">
      <c r="E90" t="s">
        <v>93</v>
      </c>
      <c r="F90" t="s">
        <v>213</v>
      </c>
      <c r="S90" t="s">
        <v>18437</v>
      </c>
      <c r="T90" t="s">
        <v>18437</v>
      </c>
    </row>
    <row r="91" spans="5:21" x14ac:dyDescent="0.25">
      <c r="E91" t="s">
        <v>93</v>
      </c>
      <c r="F91" t="s">
        <v>214</v>
      </c>
      <c r="S91" t="s">
        <v>18438</v>
      </c>
      <c r="T91" t="s">
        <v>18438</v>
      </c>
    </row>
    <row r="92" spans="5:21" x14ac:dyDescent="0.25">
      <c r="E92" t="s">
        <v>93</v>
      </c>
      <c r="F92" t="s">
        <v>215</v>
      </c>
      <c r="S92" t="s">
        <v>18439</v>
      </c>
      <c r="T92" t="s">
        <v>18439</v>
      </c>
    </row>
    <row r="93" spans="5:21" x14ac:dyDescent="0.25">
      <c r="E93" t="s">
        <v>93</v>
      </c>
      <c r="F93" t="s">
        <v>216</v>
      </c>
      <c r="S93" t="s">
        <v>18440</v>
      </c>
      <c r="T93" t="s">
        <v>18440</v>
      </c>
    </row>
    <row r="94" spans="5:21" x14ac:dyDescent="0.25">
      <c r="E94" t="s">
        <v>93</v>
      </c>
      <c r="F94" t="s">
        <v>217</v>
      </c>
      <c r="S94" t="s">
        <v>18441</v>
      </c>
      <c r="T94" t="s">
        <v>18441</v>
      </c>
    </row>
    <row r="95" spans="5:21" x14ac:dyDescent="0.25">
      <c r="E95" t="s">
        <v>93</v>
      </c>
      <c r="F95" t="s">
        <v>218</v>
      </c>
      <c r="S95" t="s">
        <v>18442</v>
      </c>
      <c r="T95" t="s">
        <v>18442</v>
      </c>
    </row>
    <row r="96" spans="5:21" x14ac:dyDescent="0.25">
      <c r="E96" t="s">
        <v>93</v>
      </c>
      <c r="F96" t="s">
        <v>219</v>
      </c>
      <c r="S96" t="s">
        <v>18443</v>
      </c>
      <c r="T96" t="s">
        <v>18443</v>
      </c>
    </row>
    <row r="97" spans="5:20" x14ac:dyDescent="0.25">
      <c r="E97" t="s">
        <v>93</v>
      </c>
      <c r="F97" t="s">
        <v>220</v>
      </c>
      <c r="S97" t="s">
        <v>18444</v>
      </c>
      <c r="T97" t="s">
        <v>18444</v>
      </c>
    </row>
    <row r="98" spans="5:20" x14ac:dyDescent="0.25">
      <c r="E98" t="s">
        <v>93</v>
      </c>
      <c r="F98" t="s">
        <v>221</v>
      </c>
      <c r="S98" t="s">
        <v>18445</v>
      </c>
      <c r="T98" t="s">
        <v>18445</v>
      </c>
    </row>
    <row r="99" spans="5:20" x14ac:dyDescent="0.25">
      <c r="E99" t="s">
        <v>93</v>
      </c>
      <c r="F99" t="s">
        <v>222</v>
      </c>
      <c r="S99" t="s">
        <v>18446</v>
      </c>
      <c r="T99" t="s">
        <v>18446</v>
      </c>
    </row>
    <row r="100" spans="5:20" x14ac:dyDescent="0.25">
      <c r="E100" t="s">
        <v>93</v>
      </c>
      <c r="F100" t="s">
        <v>223</v>
      </c>
      <c r="S100" t="s">
        <v>18447</v>
      </c>
      <c r="T100" t="s">
        <v>18447</v>
      </c>
    </row>
    <row r="101" spans="5:20" x14ac:dyDescent="0.25">
      <c r="E101" t="s">
        <v>93</v>
      </c>
      <c r="F101" t="s">
        <v>224</v>
      </c>
      <c r="S101" t="s">
        <v>18448</v>
      </c>
      <c r="T101" t="s">
        <v>18448</v>
      </c>
    </row>
    <row r="102" spans="5:20" x14ac:dyDescent="0.25">
      <c r="E102" t="s">
        <v>93</v>
      </c>
      <c r="F102" t="s">
        <v>225</v>
      </c>
      <c r="S102" t="s">
        <v>18449</v>
      </c>
      <c r="T102" t="s">
        <v>18449</v>
      </c>
    </row>
    <row r="103" spans="5:20" x14ac:dyDescent="0.25">
      <c r="E103" t="s">
        <v>93</v>
      </c>
      <c r="F103" t="s">
        <v>226</v>
      </c>
      <c r="S103" t="s">
        <v>18450</v>
      </c>
      <c r="T103" t="s">
        <v>18450</v>
      </c>
    </row>
    <row r="104" spans="5:20" x14ac:dyDescent="0.25">
      <c r="E104" t="s">
        <v>93</v>
      </c>
      <c r="F104" t="s">
        <v>227</v>
      </c>
      <c r="S104" t="s">
        <v>18451</v>
      </c>
      <c r="T104" t="s">
        <v>18451</v>
      </c>
    </row>
    <row r="105" spans="5:20" x14ac:dyDescent="0.25">
      <c r="E105" t="s">
        <v>93</v>
      </c>
      <c r="F105" t="s">
        <v>228</v>
      </c>
      <c r="S105" t="s">
        <v>18452</v>
      </c>
      <c r="T105" t="s">
        <v>18452</v>
      </c>
    </row>
    <row r="106" spans="5:20" x14ac:dyDescent="0.25">
      <c r="E106" t="s">
        <v>93</v>
      </c>
      <c r="F106" t="s">
        <v>229</v>
      </c>
      <c r="S106" t="s">
        <v>18453</v>
      </c>
      <c r="T106" t="s">
        <v>18453</v>
      </c>
    </row>
    <row r="107" spans="5:20" x14ac:dyDescent="0.25">
      <c r="E107" t="s">
        <v>93</v>
      </c>
      <c r="F107" t="s">
        <v>230</v>
      </c>
      <c r="S107" t="s">
        <v>18454</v>
      </c>
      <c r="T107" t="s">
        <v>18454</v>
      </c>
    </row>
    <row r="108" spans="5:20" x14ac:dyDescent="0.25">
      <c r="E108" t="s">
        <v>93</v>
      </c>
      <c r="F108" t="s">
        <v>231</v>
      </c>
      <c r="S108" t="s">
        <v>18455</v>
      </c>
      <c r="T108" t="s">
        <v>18455</v>
      </c>
    </row>
    <row r="109" spans="5:20" x14ac:dyDescent="0.25">
      <c r="E109" t="s">
        <v>93</v>
      </c>
      <c r="F109" t="s">
        <v>232</v>
      </c>
      <c r="S109" t="s">
        <v>18456</v>
      </c>
      <c r="T109" t="s">
        <v>18456</v>
      </c>
    </row>
    <row r="110" spans="5:20" x14ac:dyDescent="0.25">
      <c r="E110" t="s">
        <v>93</v>
      </c>
      <c r="F110" t="s">
        <v>233</v>
      </c>
      <c r="S110" t="s">
        <v>18457</v>
      </c>
      <c r="T110" t="s">
        <v>18457</v>
      </c>
    </row>
    <row r="111" spans="5:20" x14ac:dyDescent="0.25">
      <c r="E111" t="s">
        <v>93</v>
      </c>
      <c r="F111" t="s">
        <v>234</v>
      </c>
      <c r="S111" t="s">
        <v>18458</v>
      </c>
      <c r="T111" t="s">
        <v>18458</v>
      </c>
    </row>
    <row r="112" spans="5:20" x14ac:dyDescent="0.25">
      <c r="E112" t="s">
        <v>93</v>
      </c>
      <c r="F112" t="s">
        <v>235</v>
      </c>
      <c r="S112" t="s">
        <v>18459</v>
      </c>
      <c r="T112" t="s">
        <v>18459</v>
      </c>
    </row>
    <row r="113" spans="5:20" x14ac:dyDescent="0.25">
      <c r="E113" t="s">
        <v>93</v>
      </c>
      <c r="F113" t="s">
        <v>236</v>
      </c>
      <c r="S113" t="s">
        <v>18460</v>
      </c>
      <c r="T113" t="s">
        <v>18460</v>
      </c>
    </row>
    <row r="114" spans="5:20" x14ac:dyDescent="0.25">
      <c r="E114" t="s">
        <v>93</v>
      </c>
      <c r="F114" t="s">
        <v>237</v>
      </c>
      <c r="S114" t="s">
        <v>18461</v>
      </c>
      <c r="T114" t="s">
        <v>18461</v>
      </c>
    </row>
    <row r="115" spans="5:20" x14ac:dyDescent="0.25">
      <c r="E115" t="s">
        <v>93</v>
      </c>
      <c r="F115" t="s">
        <v>238</v>
      </c>
      <c r="S115" t="s">
        <v>18462</v>
      </c>
      <c r="T115" t="s">
        <v>18462</v>
      </c>
    </row>
    <row r="116" spans="5:20" x14ac:dyDescent="0.25">
      <c r="E116" t="s">
        <v>93</v>
      </c>
      <c r="F116" t="s">
        <v>239</v>
      </c>
      <c r="S116" t="s">
        <v>18463</v>
      </c>
      <c r="T116" t="s">
        <v>18463</v>
      </c>
    </row>
    <row r="117" spans="5:20" x14ac:dyDescent="0.25">
      <c r="E117" t="s">
        <v>93</v>
      </c>
      <c r="F117" t="s">
        <v>240</v>
      </c>
      <c r="S117" t="s">
        <v>18464</v>
      </c>
      <c r="T117" t="s">
        <v>18464</v>
      </c>
    </row>
    <row r="118" spans="5:20" x14ac:dyDescent="0.25">
      <c r="E118" t="s">
        <v>93</v>
      </c>
      <c r="F118" t="s">
        <v>241</v>
      </c>
      <c r="S118" t="s">
        <v>18465</v>
      </c>
      <c r="T118" t="s">
        <v>18465</v>
      </c>
    </row>
    <row r="119" spans="5:20" x14ac:dyDescent="0.25">
      <c r="E119" t="s">
        <v>93</v>
      </c>
      <c r="F119" t="s">
        <v>242</v>
      </c>
      <c r="S119" t="s">
        <v>18466</v>
      </c>
      <c r="T119" t="s">
        <v>18466</v>
      </c>
    </row>
    <row r="120" spans="5:20" x14ac:dyDescent="0.25">
      <c r="E120" t="s">
        <v>93</v>
      </c>
      <c r="F120" t="s">
        <v>243</v>
      </c>
      <c r="S120" t="s">
        <v>18467</v>
      </c>
      <c r="T120" t="s">
        <v>18467</v>
      </c>
    </row>
    <row r="121" spans="5:20" x14ac:dyDescent="0.25">
      <c r="E121" t="s">
        <v>93</v>
      </c>
      <c r="F121" t="s">
        <v>244</v>
      </c>
      <c r="S121" t="s">
        <v>18468</v>
      </c>
      <c r="T121" t="s">
        <v>18468</v>
      </c>
    </row>
    <row r="122" spans="5:20" x14ac:dyDescent="0.25">
      <c r="E122" t="s">
        <v>93</v>
      </c>
      <c r="F122" t="s">
        <v>245</v>
      </c>
      <c r="S122" t="s">
        <v>18469</v>
      </c>
      <c r="T122" t="s">
        <v>18469</v>
      </c>
    </row>
    <row r="123" spans="5:20" x14ac:dyDescent="0.25">
      <c r="E123" t="s">
        <v>93</v>
      </c>
      <c r="F123" t="s">
        <v>246</v>
      </c>
      <c r="S123" t="s">
        <v>18470</v>
      </c>
      <c r="T123" t="s">
        <v>18470</v>
      </c>
    </row>
    <row r="124" spans="5:20" x14ac:dyDescent="0.25">
      <c r="E124" t="s">
        <v>93</v>
      </c>
      <c r="F124" t="s">
        <v>247</v>
      </c>
      <c r="S124" t="s">
        <v>18471</v>
      </c>
      <c r="T124" t="s">
        <v>18471</v>
      </c>
    </row>
    <row r="125" spans="5:20" x14ac:dyDescent="0.25">
      <c r="E125" t="s">
        <v>93</v>
      </c>
      <c r="F125" t="s">
        <v>248</v>
      </c>
      <c r="S125" t="s">
        <v>18472</v>
      </c>
      <c r="T125" t="s">
        <v>18472</v>
      </c>
    </row>
    <row r="126" spans="5:20" x14ac:dyDescent="0.25">
      <c r="E126" t="s">
        <v>93</v>
      </c>
      <c r="F126" t="s">
        <v>249</v>
      </c>
      <c r="S126" t="s">
        <v>18473</v>
      </c>
      <c r="T126" t="s">
        <v>18473</v>
      </c>
    </row>
    <row r="127" spans="5:20" x14ac:dyDescent="0.25">
      <c r="E127" t="s">
        <v>93</v>
      </c>
      <c r="F127" t="s">
        <v>250</v>
      </c>
      <c r="S127" t="s">
        <v>18474</v>
      </c>
      <c r="T127" t="s">
        <v>18474</v>
      </c>
    </row>
    <row r="128" spans="5:20" x14ac:dyDescent="0.25">
      <c r="E128" t="s">
        <v>93</v>
      </c>
      <c r="F128" t="s">
        <v>251</v>
      </c>
      <c r="S128" t="s">
        <v>18475</v>
      </c>
      <c r="T128" t="s">
        <v>18475</v>
      </c>
    </row>
    <row r="129" spans="5:20" x14ac:dyDescent="0.25">
      <c r="E129" t="s">
        <v>93</v>
      </c>
      <c r="F129" t="s">
        <v>252</v>
      </c>
      <c r="S129" t="s">
        <v>18476</v>
      </c>
      <c r="T129" t="s">
        <v>18476</v>
      </c>
    </row>
    <row r="130" spans="5:20" x14ac:dyDescent="0.25">
      <c r="E130" t="s">
        <v>93</v>
      </c>
      <c r="F130" t="s">
        <v>253</v>
      </c>
      <c r="S130" t="s">
        <v>18477</v>
      </c>
      <c r="T130" t="s">
        <v>18477</v>
      </c>
    </row>
    <row r="131" spans="5:20" x14ac:dyDescent="0.25">
      <c r="E131" t="s">
        <v>93</v>
      </c>
      <c r="F131" t="s">
        <v>254</v>
      </c>
      <c r="S131" t="s">
        <v>18478</v>
      </c>
      <c r="T131" t="s">
        <v>18478</v>
      </c>
    </row>
    <row r="132" spans="5:20" x14ac:dyDescent="0.25">
      <c r="E132" t="s">
        <v>93</v>
      </c>
      <c r="F132" t="s">
        <v>255</v>
      </c>
      <c r="S132" t="s">
        <v>18479</v>
      </c>
      <c r="T132" t="s">
        <v>18479</v>
      </c>
    </row>
    <row r="133" spans="5:20" x14ac:dyDescent="0.25">
      <c r="E133" t="s">
        <v>93</v>
      </c>
      <c r="F133" t="s">
        <v>256</v>
      </c>
      <c r="S133" t="s">
        <v>18480</v>
      </c>
      <c r="T133" t="s">
        <v>18480</v>
      </c>
    </row>
    <row r="134" spans="5:20" x14ac:dyDescent="0.25">
      <c r="E134" t="s">
        <v>93</v>
      </c>
      <c r="F134" t="s">
        <v>257</v>
      </c>
      <c r="S134" t="s">
        <v>18481</v>
      </c>
      <c r="T134" t="s">
        <v>18481</v>
      </c>
    </row>
    <row r="135" spans="5:20" x14ac:dyDescent="0.25">
      <c r="E135" t="s">
        <v>93</v>
      </c>
      <c r="F135" t="s">
        <v>258</v>
      </c>
      <c r="S135" t="s">
        <v>18482</v>
      </c>
      <c r="T135" t="s">
        <v>18482</v>
      </c>
    </row>
    <row r="136" spans="5:20" x14ac:dyDescent="0.25">
      <c r="E136" t="s">
        <v>93</v>
      </c>
      <c r="F136" t="s">
        <v>259</v>
      </c>
      <c r="S136" t="s">
        <v>18483</v>
      </c>
      <c r="T136" t="s">
        <v>18483</v>
      </c>
    </row>
    <row r="137" spans="5:20" x14ac:dyDescent="0.25">
      <c r="E137" t="s">
        <v>93</v>
      </c>
      <c r="F137" t="s">
        <v>260</v>
      </c>
      <c r="S137" t="s">
        <v>18484</v>
      </c>
      <c r="T137" t="s">
        <v>18484</v>
      </c>
    </row>
    <row r="138" spans="5:20" x14ac:dyDescent="0.25">
      <c r="E138" t="s">
        <v>93</v>
      </c>
      <c r="F138" t="s">
        <v>261</v>
      </c>
      <c r="S138" t="s">
        <v>18485</v>
      </c>
      <c r="T138" t="s">
        <v>18485</v>
      </c>
    </row>
    <row r="139" spans="5:20" x14ac:dyDescent="0.25">
      <c r="E139" t="s">
        <v>93</v>
      </c>
      <c r="F139" t="s">
        <v>262</v>
      </c>
      <c r="S139" t="s">
        <v>18486</v>
      </c>
      <c r="T139" t="s">
        <v>18497</v>
      </c>
    </row>
    <row r="140" spans="5:20" x14ac:dyDescent="0.25">
      <c r="E140" t="s">
        <v>93</v>
      </c>
      <c r="F140" t="s">
        <v>263</v>
      </c>
      <c r="S140" t="s">
        <v>18487</v>
      </c>
      <c r="T140" t="s">
        <v>18486</v>
      </c>
    </row>
    <row r="141" spans="5:20" x14ac:dyDescent="0.25">
      <c r="E141" t="s">
        <v>93</v>
      </c>
      <c r="F141" t="s">
        <v>264</v>
      </c>
      <c r="S141" t="s">
        <v>18488</v>
      </c>
      <c r="T141" t="s">
        <v>18487</v>
      </c>
    </row>
    <row r="142" spans="5:20" x14ac:dyDescent="0.25">
      <c r="E142" t="s">
        <v>93</v>
      </c>
      <c r="F142" t="s">
        <v>265</v>
      </c>
      <c r="S142" t="s">
        <v>18489</v>
      </c>
      <c r="T142" t="s">
        <v>18488</v>
      </c>
    </row>
    <row r="143" spans="5:20" x14ac:dyDescent="0.25">
      <c r="E143" t="s">
        <v>93</v>
      </c>
      <c r="F143" t="s">
        <v>266</v>
      </c>
      <c r="S143" t="s">
        <v>18490</v>
      </c>
      <c r="T143" t="s">
        <v>18489</v>
      </c>
    </row>
    <row r="144" spans="5:20" x14ac:dyDescent="0.25">
      <c r="E144" t="s">
        <v>93</v>
      </c>
      <c r="F144" t="s">
        <v>267</v>
      </c>
      <c r="S144" t="s">
        <v>18491</v>
      </c>
      <c r="T144" t="s">
        <v>18490</v>
      </c>
    </row>
    <row r="145" spans="5:20" x14ac:dyDescent="0.25">
      <c r="E145" t="s">
        <v>93</v>
      </c>
      <c r="F145" t="s">
        <v>268</v>
      </c>
      <c r="S145" t="s">
        <v>18492</v>
      </c>
      <c r="T145" t="s">
        <v>18491</v>
      </c>
    </row>
    <row r="146" spans="5:20" x14ac:dyDescent="0.25">
      <c r="E146" t="s">
        <v>93</v>
      </c>
      <c r="F146" t="s">
        <v>269</v>
      </c>
      <c r="S146" t="s">
        <v>18493</v>
      </c>
      <c r="T146" t="s">
        <v>18492</v>
      </c>
    </row>
    <row r="147" spans="5:20" x14ac:dyDescent="0.25">
      <c r="E147" t="s">
        <v>93</v>
      </c>
      <c r="F147" t="s">
        <v>270</v>
      </c>
      <c r="S147" t="s">
        <v>18494</v>
      </c>
      <c r="T147" t="s">
        <v>18493</v>
      </c>
    </row>
    <row r="148" spans="5:20" x14ac:dyDescent="0.25">
      <c r="E148" t="s">
        <v>93</v>
      </c>
      <c r="F148" t="s">
        <v>271</v>
      </c>
      <c r="T148" t="s">
        <v>18494</v>
      </c>
    </row>
    <row r="149" spans="5:20" x14ac:dyDescent="0.25">
      <c r="E149" t="s">
        <v>93</v>
      </c>
      <c r="F149" t="s">
        <v>272</v>
      </c>
    </row>
    <row r="150" spans="5:20" x14ac:dyDescent="0.25">
      <c r="E150" t="s">
        <v>93</v>
      </c>
      <c r="F150" t="s">
        <v>273</v>
      </c>
    </row>
    <row r="151" spans="5:20" x14ac:dyDescent="0.25">
      <c r="E151" t="s">
        <v>93</v>
      </c>
      <c r="F151" t="s">
        <v>274</v>
      </c>
    </row>
    <row r="152" spans="5:20" x14ac:dyDescent="0.25">
      <c r="E152" t="s">
        <v>93</v>
      </c>
      <c r="F152" t="s">
        <v>275</v>
      </c>
    </row>
    <row r="153" spans="5:20" x14ac:dyDescent="0.25">
      <c r="E153" t="s">
        <v>93</v>
      </c>
      <c r="F153" t="s">
        <v>276</v>
      </c>
    </row>
    <row r="154" spans="5:20" x14ac:dyDescent="0.25">
      <c r="E154" t="s">
        <v>93</v>
      </c>
      <c r="F154" t="s">
        <v>277</v>
      </c>
    </row>
    <row r="155" spans="5:20" x14ac:dyDescent="0.25">
      <c r="E155" t="s">
        <v>93</v>
      </c>
      <c r="F155" t="s">
        <v>278</v>
      </c>
    </row>
    <row r="156" spans="5:20" x14ac:dyDescent="0.25">
      <c r="E156" t="s">
        <v>93</v>
      </c>
      <c r="F156" t="s">
        <v>279</v>
      </c>
    </row>
    <row r="157" spans="5:20" x14ac:dyDescent="0.25">
      <c r="E157" t="s">
        <v>93</v>
      </c>
      <c r="F157" t="s">
        <v>280</v>
      </c>
    </row>
    <row r="158" spans="5:20" x14ac:dyDescent="0.25">
      <c r="E158" t="s">
        <v>93</v>
      </c>
      <c r="F158" t="s">
        <v>281</v>
      </c>
    </row>
    <row r="159" spans="5:20" x14ac:dyDescent="0.25">
      <c r="E159" t="s">
        <v>93</v>
      </c>
      <c r="F159" t="s">
        <v>282</v>
      </c>
    </row>
    <row r="160" spans="5:20" x14ac:dyDescent="0.25">
      <c r="E160" t="s">
        <v>93</v>
      </c>
      <c r="F160" t="s">
        <v>283</v>
      </c>
    </row>
    <row r="161" spans="5:6" x14ac:dyDescent="0.25">
      <c r="E161" t="s">
        <v>93</v>
      </c>
      <c r="F161" t="s">
        <v>284</v>
      </c>
    </row>
    <row r="162" spans="5:6" x14ac:dyDescent="0.25">
      <c r="E162" t="s">
        <v>93</v>
      </c>
      <c r="F162" t="s">
        <v>285</v>
      </c>
    </row>
    <row r="163" spans="5:6" x14ac:dyDescent="0.25">
      <c r="E163" t="s">
        <v>93</v>
      </c>
      <c r="F163" t="s">
        <v>286</v>
      </c>
    </row>
    <row r="164" spans="5:6" x14ac:dyDescent="0.25">
      <c r="E164" t="s">
        <v>93</v>
      </c>
      <c r="F164" t="s">
        <v>287</v>
      </c>
    </row>
    <row r="165" spans="5:6" x14ac:dyDescent="0.25">
      <c r="E165" t="s">
        <v>93</v>
      </c>
      <c r="F165" t="s">
        <v>288</v>
      </c>
    </row>
    <row r="166" spans="5:6" x14ac:dyDescent="0.25">
      <c r="E166" t="s">
        <v>93</v>
      </c>
      <c r="F166" t="s">
        <v>289</v>
      </c>
    </row>
    <row r="167" spans="5:6" x14ac:dyDescent="0.25">
      <c r="E167" t="s">
        <v>93</v>
      </c>
      <c r="F167" t="s">
        <v>290</v>
      </c>
    </row>
    <row r="168" spans="5:6" x14ac:dyDescent="0.25">
      <c r="E168" t="s">
        <v>93</v>
      </c>
      <c r="F168" t="s">
        <v>291</v>
      </c>
    </row>
    <row r="169" spans="5:6" x14ac:dyDescent="0.25">
      <c r="E169" t="s">
        <v>93</v>
      </c>
      <c r="F169" t="s">
        <v>292</v>
      </c>
    </row>
    <row r="170" spans="5:6" x14ac:dyDescent="0.25">
      <c r="E170" t="s">
        <v>93</v>
      </c>
      <c r="F170" t="s">
        <v>293</v>
      </c>
    </row>
    <row r="171" spans="5:6" x14ac:dyDescent="0.25">
      <c r="E171" t="s">
        <v>93</v>
      </c>
      <c r="F171" t="s">
        <v>294</v>
      </c>
    </row>
    <row r="172" spans="5:6" x14ac:dyDescent="0.25">
      <c r="E172" t="s">
        <v>93</v>
      </c>
      <c r="F172" t="s">
        <v>295</v>
      </c>
    </row>
    <row r="173" spans="5:6" x14ac:dyDescent="0.25">
      <c r="E173" t="s">
        <v>93</v>
      </c>
      <c r="F173" t="s">
        <v>296</v>
      </c>
    </row>
    <row r="174" spans="5:6" x14ac:dyDescent="0.25">
      <c r="E174" t="s">
        <v>93</v>
      </c>
      <c r="F174" t="s">
        <v>297</v>
      </c>
    </row>
    <row r="175" spans="5:6" x14ac:dyDescent="0.25">
      <c r="E175" t="s">
        <v>93</v>
      </c>
      <c r="F175" t="s">
        <v>298</v>
      </c>
    </row>
    <row r="176" spans="5:6" x14ac:dyDescent="0.25">
      <c r="E176" t="s">
        <v>93</v>
      </c>
      <c r="F176" t="s">
        <v>299</v>
      </c>
    </row>
    <row r="177" spans="5:6" x14ac:dyDescent="0.25">
      <c r="E177" t="s">
        <v>93</v>
      </c>
      <c r="F177" t="s">
        <v>300</v>
      </c>
    </row>
    <row r="178" spans="5:6" x14ac:dyDescent="0.25">
      <c r="E178" t="s">
        <v>93</v>
      </c>
      <c r="F178" t="s">
        <v>301</v>
      </c>
    </row>
    <row r="179" spans="5:6" x14ac:dyDescent="0.25">
      <c r="E179" t="s">
        <v>93</v>
      </c>
      <c r="F179" t="s">
        <v>302</v>
      </c>
    </row>
    <row r="180" spans="5:6" x14ac:dyDescent="0.25">
      <c r="E180" t="s">
        <v>93</v>
      </c>
      <c r="F180" t="s">
        <v>303</v>
      </c>
    </row>
    <row r="181" spans="5:6" x14ac:dyDescent="0.25">
      <c r="E181" t="s">
        <v>93</v>
      </c>
      <c r="F181" t="s">
        <v>304</v>
      </c>
    </row>
    <row r="182" spans="5:6" x14ac:dyDescent="0.25">
      <c r="E182" t="s">
        <v>93</v>
      </c>
      <c r="F182" t="s">
        <v>305</v>
      </c>
    </row>
    <row r="183" spans="5:6" x14ac:dyDescent="0.25">
      <c r="E183" t="s">
        <v>93</v>
      </c>
      <c r="F183" t="s">
        <v>306</v>
      </c>
    </row>
    <row r="184" spans="5:6" x14ac:dyDescent="0.25">
      <c r="E184" t="s">
        <v>93</v>
      </c>
      <c r="F184" t="s">
        <v>307</v>
      </c>
    </row>
    <row r="185" spans="5:6" x14ac:dyDescent="0.25">
      <c r="E185" t="s">
        <v>93</v>
      </c>
      <c r="F185" t="s">
        <v>308</v>
      </c>
    </row>
    <row r="186" spans="5:6" x14ac:dyDescent="0.25">
      <c r="E186" t="s">
        <v>93</v>
      </c>
      <c r="F186" t="s">
        <v>309</v>
      </c>
    </row>
    <row r="187" spans="5:6" x14ac:dyDescent="0.25">
      <c r="E187" t="s">
        <v>93</v>
      </c>
      <c r="F187" t="s">
        <v>310</v>
      </c>
    </row>
    <row r="188" spans="5:6" x14ac:dyDescent="0.25">
      <c r="E188" t="s">
        <v>93</v>
      </c>
      <c r="F188" t="s">
        <v>311</v>
      </c>
    </row>
    <row r="189" spans="5:6" x14ac:dyDescent="0.25">
      <c r="E189" t="s">
        <v>93</v>
      </c>
      <c r="F189" t="s">
        <v>312</v>
      </c>
    </row>
    <row r="190" spans="5:6" x14ac:dyDescent="0.25">
      <c r="E190" t="s">
        <v>93</v>
      </c>
      <c r="F190" t="s">
        <v>313</v>
      </c>
    </row>
    <row r="191" spans="5:6" x14ac:dyDescent="0.25">
      <c r="E191" t="s">
        <v>93</v>
      </c>
      <c r="F191" t="s">
        <v>314</v>
      </c>
    </row>
    <row r="192" spans="5:6" x14ac:dyDescent="0.25">
      <c r="E192" t="s">
        <v>93</v>
      </c>
      <c r="F192" t="s">
        <v>315</v>
      </c>
    </row>
    <row r="193" spans="5:6" x14ac:dyDescent="0.25">
      <c r="E193" t="s">
        <v>93</v>
      </c>
      <c r="F193" t="s">
        <v>316</v>
      </c>
    </row>
    <row r="194" spans="5:6" x14ac:dyDescent="0.25">
      <c r="E194" t="s">
        <v>93</v>
      </c>
      <c r="F194" t="s">
        <v>317</v>
      </c>
    </row>
    <row r="195" spans="5:6" x14ac:dyDescent="0.25">
      <c r="E195" t="s">
        <v>93</v>
      </c>
      <c r="F195" t="s">
        <v>318</v>
      </c>
    </row>
    <row r="196" spans="5:6" x14ac:dyDescent="0.25">
      <c r="E196" t="s">
        <v>93</v>
      </c>
      <c r="F196" t="s">
        <v>319</v>
      </c>
    </row>
    <row r="197" spans="5:6" x14ac:dyDescent="0.25">
      <c r="E197" t="s">
        <v>93</v>
      </c>
      <c r="F197" t="s">
        <v>320</v>
      </c>
    </row>
    <row r="198" spans="5:6" x14ac:dyDescent="0.25">
      <c r="E198" t="s">
        <v>93</v>
      </c>
      <c r="F198" t="s">
        <v>321</v>
      </c>
    </row>
    <row r="199" spans="5:6" x14ac:dyDescent="0.25">
      <c r="E199" t="s">
        <v>93</v>
      </c>
      <c r="F199" t="s">
        <v>322</v>
      </c>
    </row>
    <row r="200" spans="5:6" x14ac:dyDescent="0.25">
      <c r="E200" t="s">
        <v>93</v>
      </c>
      <c r="F200" t="s">
        <v>323</v>
      </c>
    </row>
    <row r="201" spans="5:6" x14ac:dyDescent="0.25">
      <c r="E201" t="s">
        <v>93</v>
      </c>
      <c r="F201" t="s">
        <v>324</v>
      </c>
    </row>
    <row r="202" spans="5:6" x14ac:dyDescent="0.25">
      <c r="E202" t="s">
        <v>93</v>
      </c>
      <c r="F202" t="s">
        <v>325</v>
      </c>
    </row>
    <row r="203" spans="5:6" x14ac:dyDescent="0.25">
      <c r="E203" t="s">
        <v>93</v>
      </c>
      <c r="F203" t="s">
        <v>326</v>
      </c>
    </row>
    <row r="204" spans="5:6" x14ac:dyDescent="0.25">
      <c r="E204" t="s">
        <v>93</v>
      </c>
      <c r="F204" t="s">
        <v>327</v>
      </c>
    </row>
    <row r="205" spans="5:6" x14ac:dyDescent="0.25">
      <c r="E205" t="s">
        <v>93</v>
      </c>
      <c r="F205" t="s">
        <v>328</v>
      </c>
    </row>
    <row r="206" spans="5:6" x14ac:dyDescent="0.25">
      <c r="E206" t="s">
        <v>93</v>
      </c>
      <c r="F206" t="s">
        <v>329</v>
      </c>
    </row>
    <row r="207" spans="5:6" x14ac:dyDescent="0.25">
      <c r="E207" t="s">
        <v>93</v>
      </c>
      <c r="F207" t="s">
        <v>330</v>
      </c>
    </row>
    <row r="208" spans="5:6" x14ac:dyDescent="0.25">
      <c r="E208" t="s">
        <v>93</v>
      </c>
      <c r="F208" t="s">
        <v>331</v>
      </c>
    </row>
    <row r="209" spans="5:6" x14ac:dyDescent="0.25">
      <c r="E209" t="s">
        <v>93</v>
      </c>
      <c r="F209" t="s">
        <v>332</v>
      </c>
    </row>
    <row r="210" spans="5:6" x14ac:dyDescent="0.25">
      <c r="E210" t="s">
        <v>93</v>
      </c>
      <c r="F210" t="s">
        <v>333</v>
      </c>
    </row>
    <row r="211" spans="5:6" x14ac:dyDescent="0.25">
      <c r="E211" t="s">
        <v>93</v>
      </c>
      <c r="F211" t="s">
        <v>334</v>
      </c>
    </row>
    <row r="212" spans="5:6" x14ac:dyDescent="0.25">
      <c r="E212" t="s">
        <v>93</v>
      </c>
      <c r="F212" t="s">
        <v>335</v>
      </c>
    </row>
    <row r="213" spans="5:6" x14ac:dyDescent="0.25">
      <c r="E213" t="s">
        <v>93</v>
      </c>
      <c r="F213" t="s">
        <v>336</v>
      </c>
    </row>
    <row r="214" spans="5:6" x14ac:dyDescent="0.25">
      <c r="E214" t="s">
        <v>93</v>
      </c>
      <c r="F214" t="s">
        <v>337</v>
      </c>
    </row>
    <row r="215" spans="5:6" x14ac:dyDescent="0.25">
      <c r="E215" t="s">
        <v>93</v>
      </c>
      <c r="F215" t="s">
        <v>338</v>
      </c>
    </row>
    <row r="216" spans="5:6" x14ac:dyDescent="0.25">
      <c r="E216" t="s">
        <v>93</v>
      </c>
      <c r="F216" t="s">
        <v>339</v>
      </c>
    </row>
    <row r="217" spans="5:6" x14ac:dyDescent="0.25">
      <c r="E217" t="s">
        <v>93</v>
      </c>
      <c r="F217" t="s">
        <v>340</v>
      </c>
    </row>
    <row r="218" spans="5:6" x14ac:dyDescent="0.25">
      <c r="E218" t="s">
        <v>93</v>
      </c>
      <c r="F218" t="s">
        <v>341</v>
      </c>
    </row>
    <row r="219" spans="5:6" x14ac:dyDescent="0.25">
      <c r="E219" t="s">
        <v>93</v>
      </c>
      <c r="F219" t="s">
        <v>342</v>
      </c>
    </row>
    <row r="220" spans="5:6" x14ac:dyDescent="0.25">
      <c r="E220" t="s">
        <v>93</v>
      </c>
      <c r="F220" t="s">
        <v>343</v>
      </c>
    </row>
    <row r="221" spans="5:6" x14ac:dyDescent="0.25">
      <c r="E221" t="s">
        <v>93</v>
      </c>
      <c r="F221" t="s">
        <v>344</v>
      </c>
    </row>
    <row r="222" spans="5:6" x14ac:dyDescent="0.25">
      <c r="E222" t="s">
        <v>93</v>
      </c>
      <c r="F222" t="s">
        <v>345</v>
      </c>
    </row>
    <row r="223" spans="5:6" x14ac:dyDescent="0.25">
      <c r="E223" t="s">
        <v>93</v>
      </c>
      <c r="F223" t="s">
        <v>346</v>
      </c>
    </row>
    <row r="224" spans="5:6" x14ac:dyDescent="0.25">
      <c r="E224" t="s">
        <v>93</v>
      </c>
      <c r="F224" t="s">
        <v>347</v>
      </c>
    </row>
    <row r="225" spans="5:6" x14ac:dyDescent="0.25">
      <c r="E225" t="s">
        <v>93</v>
      </c>
      <c r="F225" t="s">
        <v>348</v>
      </c>
    </row>
    <row r="226" spans="5:6" x14ac:dyDescent="0.25">
      <c r="E226" t="s">
        <v>93</v>
      </c>
      <c r="F226" t="s">
        <v>349</v>
      </c>
    </row>
    <row r="227" spans="5:6" x14ac:dyDescent="0.25">
      <c r="E227" t="s">
        <v>93</v>
      </c>
      <c r="F227" t="s">
        <v>350</v>
      </c>
    </row>
    <row r="228" spans="5:6" x14ac:dyDescent="0.25">
      <c r="E228" t="s">
        <v>93</v>
      </c>
      <c r="F228" t="s">
        <v>351</v>
      </c>
    </row>
    <row r="229" spans="5:6" x14ac:dyDescent="0.25">
      <c r="E229" t="s">
        <v>93</v>
      </c>
      <c r="F229" t="s">
        <v>352</v>
      </c>
    </row>
    <row r="230" spans="5:6" x14ac:dyDescent="0.25">
      <c r="E230" t="s">
        <v>93</v>
      </c>
      <c r="F230" t="s">
        <v>353</v>
      </c>
    </row>
    <row r="231" spans="5:6" x14ac:dyDescent="0.25">
      <c r="E231" t="s">
        <v>93</v>
      </c>
      <c r="F231" t="s">
        <v>354</v>
      </c>
    </row>
    <row r="232" spans="5:6" x14ac:dyDescent="0.25">
      <c r="E232" t="s">
        <v>93</v>
      </c>
      <c r="F232" t="s">
        <v>355</v>
      </c>
    </row>
    <row r="233" spans="5:6" x14ac:dyDescent="0.25">
      <c r="E233" t="s">
        <v>93</v>
      </c>
      <c r="F233" t="s">
        <v>356</v>
      </c>
    </row>
    <row r="234" spans="5:6" x14ac:dyDescent="0.25">
      <c r="E234" t="s">
        <v>93</v>
      </c>
      <c r="F234" t="s">
        <v>357</v>
      </c>
    </row>
    <row r="235" spans="5:6" x14ac:dyDescent="0.25">
      <c r="E235" t="s">
        <v>93</v>
      </c>
      <c r="F235" t="s">
        <v>358</v>
      </c>
    </row>
    <row r="236" spans="5:6" x14ac:dyDescent="0.25">
      <c r="E236" t="s">
        <v>93</v>
      </c>
      <c r="F236" t="s">
        <v>359</v>
      </c>
    </row>
    <row r="237" spans="5:6" x14ac:dyDescent="0.25">
      <c r="E237" t="s">
        <v>93</v>
      </c>
      <c r="F237" t="s">
        <v>360</v>
      </c>
    </row>
    <row r="238" spans="5:6" x14ac:dyDescent="0.25">
      <c r="E238" t="s">
        <v>93</v>
      </c>
      <c r="F238" t="s">
        <v>361</v>
      </c>
    </row>
    <row r="239" spans="5:6" x14ac:dyDescent="0.25">
      <c r="E239" t="s">
        <v>93</v>
      </c>
      <c r="F239" t="s">
        <v>362</v>
      </c>
    </row>
    <row r="240" spans="5:6" x14ac:dyDescent="0.25">
      <c r="E240" t="s">
        <v>93</v>
      </c>
      <c r="F240" t="s">
        <v>363</v>
      </c>
    </row>
    <row r="241" spans="5:6" x14ac:dyDescent="0.25">
      <c r="E241" t="s">
        <v>93</v>
      </c>
      <c r="F241" t="s">
        <v>364</v>
      </c>
    </row>
    <row r="242" spans="5:6" x14ac:dyDescent="0.25">
      <c r="E242" t="s">
        <v>93</v>
      </c>
      <c r="F242" t="s">
        <v>365</v>
      </c>
    </row>
    <row r="243" spans="5:6" x14ac:dyDescent="0.25">
      <c r="E243" t="s">
        <v>93</v>
      </c>
      <c r="F243" t="s">
        <v>366</v>
      </c>
    </row>
    <row r="244" spans="5:6" x14ac:dyDescent="0.25">
      <c r="E244" t="s">
        <v>93</v>
      </c>
      <c r="F244" t="s">
        <v>367</v>
      </c>
    </row>
    <row r="245" spans="5:6" x14ac:dyDescent="0.25">
      <c r="E245" t="s">
        <v>93</v>
      </c>
      <c r="F245" t="s">
        <v>368</v>
      </c>
    </row>
    <row r="246" spans="5:6" x14ac:dyDescent="0.25">
      <c r="E246" t="s">
        <v>93</v>
      </c>
      <c r="F246" t="s">
        <v>369</v>
      </c>
    </row>
    <row r="247" spans="5:6" x14ac:dyDescent="0.25">
      <c r="E247" t="s">
        <v>93</v>
      </c>
      <c r="F247" t="s">
        <v>370</v>
      </c>
    </row>
    <row r="248" spans="5:6" x14ac:dyDescent="0.25">
      <c r="E248" t="s">
        <v>93</v>
      </c>
      <c r="F248" t="s">
        <v>371</v>
      </c>
    </row>
    <row r="249" spans="5:6" x14ac:dyDescent="0.25">
      <c r="E249" t="s">
        <v>93</v>
      </c>
      <c r="F249" t="s">
        <v>372</v>
      </c>
    </row>
    <row r="250" spans="5:6" x14ac:dyDescent="0.25">
      <c r="E250" t="s">
        <v>93</v>
      </c>
      <c r="F250" t="s">
        <v>373</v>
      </c>
    </row>
    <row r="251" spans="5:6" x14ac:dyDescent="0.25">
      <c r="E251" t="s">
        <v>93</v>
      </c>
      <c r="F251" t="s">
        <v>374</v>
      </c>
    </row>
    <row r="252" spans="5:6" x14ac:dyDescent="0.25">
      <c r="E252" t="s">
        <v>93</v>
      </c>
      <c r="F252" t="s">
        <v>375</v>
      </c>
    </row>
    <row r="253" spans="5:6" x14ac:dyDescent="0.25">
      <c r="E253" t="s">
        <v>93</v>
      </c>
      <c r="F253" t="s">
        <v>376</v>
      </c>
    </row>
    <row r="254" spans="5:6" x14ac:dyDescent="0.25">
      <c r="E254" t="s">
        <v>93</v>
      </c>
      <c r="F254" t="s">
        <v>377</v>
      </c>
    </row>
    <row r="255" spans="5:6" x14ac:dyDescent="0.25">
      <c r="E255" t="s">
        <v>93</v>
      </c>
      <c r="F255" t="s">
        <v>378</v>
      </c>
    </row>
    <row r="256" spans="5:6" x14ac:dyDescent="0.25">
      <c r="E256" t="s">
        <v>93</v>
      </c>
      <c r="F256" t="s">
        <v>379</v>
      </c>
    </row>
    <row r="257" spans="5:6" x14ac:dyDescent="0.25">
      <c r="E257" t="s">
        <v>93</v>
      </c>
      <c r="F257" t="s">
        <v>380</v>
      </c>
    </row>
    <row r="258" spans="5:6" x14ac:dyDescent="0.25">
      <c r="E258" t="s">
        <v>93</v>
      </c>
      <c r="F258" t="s">
        <v>381</v>
      </c>
    </row>
    <row r="259" spans="5:6" x14ac:dyDescent="0.25">
      <c r="E259" t="s">
        <v>93</v>
      </c>
      <c r="F259" t="s">
        <v>382</v>
      </c>
    </row>
    <row r="260" spans="5:6" x14ac:dyDescent="0.25">
      <c r="E260" t="s">
        <v>93</v>
      </c>
      <c r="F260" t="s">
        <v>383</v>
      </c>
    </row>
    <row r="261" spans="5:6" x14ac:dyDescent="0.25">
      <c r="E261" t="s">
        <v>93</v>
      </c>
      <c r="F261" t="s">
        <v>384</v>
      </c>
    </row>
    <row r="262" spans="5:6" x14ac:dyDescent="0.25">
      <c r="E262" t="s">
        <v>93</v>
      </c>
      <c r="F262" t="s">
        <v>385</v>
      </c>
    </row>
    <row r="263" spans="5:6" x14ac:dyDescent="0.25">
      <c r="E263" t="s">
        <v>93</v>
      </c>
      <c r="F263" t="s">
        <v>386</v>
      </c>
    </row>
    <row r="264" spans="5:6" x14ac:dyDescent="0.25">
      <c r="E264" t="s">
        <v>93</v>
      </c>
      <c r="F264" t="s">
        <v>387</v>
      </c>
    </row>
    <row r="265" spans="5:6" x14ac:dyDescent="0.25">
      <c r="E265" t="s">
        <v>93</v>
      </c>
      <c r="F265" t="s">
        <v>388</v>
      </c>
    </row>
    <row r="266" spans="5:6" x14ac:dyDescent="0.25">
      <c r="E266" t="s">
        <v>93</v>
      </c>
      <c r="F266" t="s">
        <v>389</v>
      </c>
    </row>
    <row r="267" spans="5:6" x14ac:dyDescent="0.25">
      <c r="E267" t="s">
        <v>93</v>
      </c>
      <c r="F267" t="s">
        <v>390</v>
      </c>
    </row>
    <row r="268" spans="5:6" x14ac:dyDescent="0.25">
      <c r="E268" t="s">
        <v>93</v>
      </c>
      <c r="F268" t="s">
        <v>391</v>
      </c>
    </row>
    <row r="269" spans="5:6" x14ac:dyDescent="0.25">
      <c r="E269" t="s">
        <v>93</v>
      </c>
      <c r="F269" t="s">
        <v>392</v>
      </c>
    </row>
    <row r="270" spans="5:6" x14ac:dyDescent="0.25">
      <c r="E270" t="s">
        <v>93</v>
      </c>
      <c r="F270" t="s">
        <v>393</v>
      </c>
    </row>
    <row r="271" spans="5:6" x14ac:dyDescent="0.25">
      <c r="E271" t="s">
        <v>93</v>
      </c>
      <c r="F271" t="s">
        <v>394</v>
      </c>
    </row>
    <row r="272" spans="5:6" x14ac:dyDescent="0.25">
      <c r="E272" t="s">
        <v>93</v>
      </c>
      <c r="F272" t="s">
        <v>395</v>
      </c>
    </row>
    <row r="273" spans="5:6" x14ac:dyDescent="0.25">
      <c r="E273" t="s">
        <v>93</v>
      </c>
      <c r="F273" t="s">
        <v>396</v>
      </c>
    </row>
    <row r="274" spans="5:6" x14ac:dyDescent="0.25">
      <c r="E274" t="s">
        <v>93</v>
      </c>
      <c r="F274" t="s">
        <v>397</v>
      </c>
    </row>
    <row r="275" spans="5:6" x14ac:dyDescent="0.25">
      <c r="E275" t="s">
        <v>93</v>
      </c>
      <c r="F275" t="s">
        <v>398</v>
      </c>
    </row>
    <row r="276" spans="5:6" x14ac:dyDescent="0.25">
      <c r="E276" t="s">
        <v>93</v>
      </c>
      <c r="F276" t="s">
        <v>399</v>
      </c>
    </row>
    <row r="277" spans="5:6" x14ac:dyDescent="0.25">
      <c r="E277" t="s">
        <v>93</v>
      </c>
      <c r="F277" t="s">
        <v>400</v>
      </c>
    </row>
    <row r="278" spans="5:6" x14ac:dyDescent="0.25">
      <c r="E278" t="s">
        <v>93</v>
      </c>
      <c r="F278" t="s">
        <v>401</v>
      </c>
    </row>
    <row r="279" spans="5:6" x14ac:dyDescent="0.25">
      <c r="E279" t="s">
        <v>93</v>
      </c>
      <c r="F279" t="s">
        <v>402</v>
      </c>
    </row>
    <row r="280" spans="5:6" x14ac:dyDescent="0.25">
      <c r="E280" t="s">
        <v>93</v>
      </c>
      <c r="F280" t="s">
        <v>403</v>
      </c>
    </row>
    <row r="281" spans="5:6" x14ac:dyDescent="0.25">
      <c r="E281" t="s">
        <v>93</v>
      </c>
      <c r="F281" t="s">
        <v>404</v>
      </c>
    </row>
    <row r="282" spans="5:6" x14ac:dyDescent="0.25">
      <c r="E282" t="s">
        <v>93</v>
      </c>
      <c r="F282" t="s">
        <v>405</v>
      </c>
    </row>
    <row r="283" spans="5:6" x14ac:dyDescent="0.25">
      <c r="E283" t="s">
        <v>93</v>
      </c>
      <c r="F283" t="s">
        <v>406</v>
      </c>
    </row>
    <row r="284" spans="5:6" x14ac:dyDescent="0.25">
      <c r="E284" t="s">
        <v>93</v>
      </c>
      <c r="F284" t="s">
        <v>407</v>
      </c>
    </row>
    <row r="285" spans="5:6" x14ac:dyDescent="0.25">
      <c r="E285" t="s">
        <v>93</v>
      </c>
      <c r="F285" t="s">
        <v>408</v>
      </c>
    </row>
    <row r="286" spans="5:6" x14ac:dyDescent="0.25">
      <c r="E286" t="s">
        <v>93</v>
      </c>
      <c r="F286" t="s">
        <v>409</v>
      </c>
    </row>
    <row r="287" spans="5:6" x14ac:dyDescent="0.25">
      <c r="E287" t="s">
        <v>93</v>
      </c>
      <c r="F287" t="s">
        <v>410</v>
      </c>
    </row>
    <row r="288" spans="5:6" x14ac:dyDescent="0.25">
      <c r="E288" t="s">
        <v>93</v>
      </c>
      <c r="F288" t="s">
        <v>411</v>
      </c>
    </row>
    <row r="289" spans="5:6" x14ac:dyDescent="0.25">
      <c r="E289" t="s">
        <v>93</v>
      </c>
      <c r="F289" t="s">
        <v>412</v>
      </c>
    </row>
    <row r="290" spans="5:6" x14ac:dyDescent="0.25">
      <c r="E290" t="s">
        <v>93</v>
      </c>
      <c r="F290" t="s">
        <v>413</v>
      </c>
    </row>
    <row r="291" spans="5:6" x14ac:dyDescent="0.25">
      <c r="E291" t="s">
        <v>93</v>
      </c>
      <c r="F291" t="s">
        <v>414</v>
      </c>
    </row>
    <row r="292" spans="5:6" x14ac:dyDescent="0.25">
      <c r="E292" t="s">
        <v>93</v>
      </c>
      <c r="F292" t="s">
        <v>415</v>
      </c>
    </row>
    <row r="293" spans="5:6" x14ac:dyDescent="0.25">
      <c r="E293" t="s">
        <v>93</v>
      </c>
      <c r="F293" t="s">
        <v>416</v>
      </c>
    </row>
    <row r="294" spans="5:6" x14ac:dyDescent="0.25">
      <c r="E294" t="s">
        <v>93</v>
      </c>
      <c r="F294" t="s">
        <v>417</v>
      </c>
    </row>
    <row r="295" spans="5:6" x14ac:dyDescent="0.25">
      <c r="E295" t="s">
        <v>93</v>
      </c>
      <c r="F295" t="s">
        <v>418</v>
      </c>
    </row>
    <row r="296" spans="5:6" x14ac:dyDescent="0.25">
      <c r="E296" t="s">
        <v>93</v>
      </c>
      <c r="F296" t="s">
        <v>419</v>
      </c>
    </row>
    <row r="297" spans="5:6" x14ac:dyDescent="0.25">
      <c r="E297" t="s">
        <v>93</v>
      </c>
      <c r="F297" t="s">
        <v>420</v>
      </c>
    </row>
    <row r="298" spans="5:6" x14ac:dyDescent="0.25">
      <c r="E298" t="s">
        <v>93</v>
      </c>
      <c r="F298" t="s">
        <v>421</v>
      </c>
    </row>
    <row r="299" spans="5:6" x14ac:dyDescent="0.25">
      <c r="E299" t="s">
        <v>93</v>
      </c>
      <c r="F299" t="s">
        <v>422</v>
      </c>
    </row>
    <row r="300" spans="5:6" x14ac:dyDescent="0.25">
      <c r="E300" t="s">
        <v>93</v>
      </c>
      <c r="F300" t="s">
        <v>423</v>
      </c>
    </row>
    <row r="301" spans="5:6" x14ac:dyDescent="0.25">
      <c r="E301" t="s">
        <v>93</v>
      </c>
      <c r="F301" t="s">
        <v>424</v>
      </c>
    </row>
    <row r="302" spans="5:6" x14ac:dyDescent="0.25">
      <c r="E302" t="s">
        <v>93</v>
      </c>
      <c r="F302" t="s">
        <v>425</v>
      </c>
    </row>
    <row r="303" spans="5:6" x14ac:dyDescent="0.25">
      <c r="E303" t="s">
        <v>93</v>
      </c>
      <c r="F303" t="s">
        <v>426</v>
      </c>
    </row>
    <row r="304" spans="5:6" x14ac:dyDescent="0.25">
      <c r="E304" t="s">
        <v>93</v>
      </c>
      <c r="F304" t="s">
        <v>427</v>
      </c>
    </row>
    <row r="305" spans="5:6" x14ac:dyDescent="0.25">
      <c r="E305" t="s">
        <v>93</v>
      </c>
      <c r="F305" t="s">
        <v>428</v>
      </c>
    </row>
    <row r="306" spans="5:6" x14ac:dyDescent="0.25">
      <c r="E306" t="s">
        <v>93</v>
      </c>
      <c r="F306" t="s">
        <v>429</v>
      </c>
    </row>
    <row r="307" spans="5:6" x14ac:dyDescent="0.25">
      <c r="E307" t="s">
        <v>93</v>
      </c>
      <c r="F307" t="s">
        <v>430</v>
      </c>
    </row>
    <row r="308" spans="5:6" x14ac:dyDescent="0.25">
      <c r="E308" t="s">
        <v>93</v>
      </c>
      <c r="F308" t="s">
        <v>18591</v>
      </c>
    </row>
    <row r="309" spans="5:6" x14ac:dyDescent="0.25">
      <c r="E309" t="s">
        <v>93</v>
      </c>
      <c r="F309" t="s">
        <v>431</v>
      </c>
    </row>
    <row r="310" spans="5:6" x14ac:dyDescent="0.25">
      <c r="E310" t="s">
        <v>93</v>
      </c>
      <c r="F310" t="s">
        <v>432</v>
      </c>
    </row>
    <row r="311" spans="5:6" x14ac:dyDescent="0.25">
      <c r="E311" t="s">
        <v>93</v>
      </c>
      <c r="F311" t="s">
        <v>433</v>
      </c>
    </row>
    <row r="312" spans="5:6" x14ac:dyDescent="0.25">
      <c r="E312" t="s">
        <v>93</v>
      </c>
      <c r="F312" t="s">
        <v>434</v>
      </c>
    </row>
    <row r="313" spans="5:6" x14ac:dyDescent="0.25">
      <c r="E313" t="s">
        <v>93</v>
      </c>
      <c r="F313" t="s">
        <v>435</v>
      </c>
    </row>
    <row r="314" spans="5:6" x14ac:dyDescent="0.25">
      <c r="E314" t="s">
        <v>93</v>
      </c>
      <c r="F314" t="s">
        <v>436</v>
      </c>
    </row>
    <row r="315" spans="5:6" x14ac:dyDescent="0.25">
      <c r="E315" t="s">
        <v>93</v>
      </c>
      <c r="F315" t="s">
        <v>437</v>
      </c>
    </row>
    <row r="316" spans="5:6" x14ac:dyDescent="0.25">
      <c r="E316" t="s">
        <v>93</v>
      </c>
      <c r="F316" t="s">
        <v>438</v>
      </c>
    </row>
    <row r="317" spans="5:6" x14ac:dyDescent="0.25">
      <c r="E317" t="s">
        <v>93</v>
      </c>
      <c r="F317" t="s">
        <v>439</v>
      </c>
    </row>
    <row r="318" spans="5:6" x14ac:dyDescent="0.25">
      <c r="E318" t="s">
        <v>93</v>
      </c>
      <c r="F318" t="s">
        <v>440</v>
      </c>
    </row>
    <row r="319" spans="5:6" x14ac:dyDescent="0.25">
      <c r="E319" t="s">
        <v>93</v>
      </c>
      <c r="F319" t="s">
        <v>441</v>
      </c>
    </row>
    <row r="320" spans="5:6" x14ac:dyDescent="0.25">
      <c r="E320" t="s">
        <v>93</v>
      </c>
      <c r="F320" t="s">
        <v>442</v>
      </c>
    </row>
    <row r="321" spans="5:6" x14ac:dyDescent="0.25">
      <c r="E321" t="s">
        <v>93</v>
      </c>
      <c r="F321" t="s">
        <v>443</v>
      </c>
    </row>
    <row r="322" spans="5:6" x14ac:dyDescent="0.25">
      <c r="E322" t="s">
        <v>93</v>
      </c>
      <c r="F322" t="s">
        <v>444</v>
      </c>
    </row>
    <row r="323" spans="5:6" x14ac:dyDescent="0.25">
      <c r="E323" t="s">
        <v>93</v>
      </c>
      <c r="F323" t="s">
        <v>445</v>
      </c>
    </row>
    <row r="324" spans="5:6" x14ac:dyDescent="0.25">
      <c r="E324" t="s">
        <v>93</v>
      </c>
      <c r="F324" t="s">
        <v>446</v>
      </c>
    </row>
    <row r="325" spans="5:6" x14ac:dyDescent="0.25">
      <c r="E325" t="s">
        <v>93</v>
      </c>
      <c r="F325" t="s">
        <v>447</v>
      </c>
    </row>
    <row r="326" spans="5:6" x14ac:dyDescent="0.25">
      <c r="E326" t="s">
        <v>93</v>
      </c>
      <c r="F326" t="s">
        <v>448</v>
      </c>
    </row>
    <row r="327" spans="5:6" x14ac:dyDescent="0.25">
      <c r="E327" t="s">
        <v>93</v>
      </c>
      <c r="F327" t="s">
        <v>449</v>
      </c>
    </row>
    <row r="328" spans="5:6" x14ac:dyDescent="0.25">
      <c r="E328" t="s">
        <v>93</v>
      </c>
      <c r="F328" t="s">
        <v>450</v>
      </c>
    </row>
    <row r="329" spans="5:6" x14ac:dyDescent="0.25">
      <c r="E329" t="s">
        <v>93</v>
      </c>
      <c r="F329" t="s">
        <v>451</v>
      </c>
    </row>
    <row r="330" spans="5:6" x14ac:dyDescent="0.25">
      <c r="E330" t="s">
        <v>93</v>
      </c>
      <c r="F330" t="s">
        <v>452</v>
      </c>
    </row>
    <row r="331" spans="5:6" x14ac:dyDescent="0.25">
      <c r="E331" t="s">
        <v>93</v>
      </c>
      <c r="F331" t="s">
        <v>453</v>
      </c>
    </row>
    <row r="332" spans="5:6" x14ac:dyDescent="0.25">
      <c r="E332" t="s">
        <v>93</v>
      </c>
      <c r="F332" t="s">
        <v>454</v>
      </c>
    </row>
    <row r="333" spans="5:6" x14ac:dyDescent="0.25">
      <c r="E333" t="s">
        <v>93</v>
      </c>
      <c r="F333" t="s">
        <v>455</v>
      </c>
    </row>
    <row r="334" spans="5:6" x14ac:dyDescent="0.25">
      <c r="E334" t="s">
        <v>93</v>
      </c>
      <c r="F334" t="s">
        <v>456</v>
      </c>
    </row>
    <row r="335" spans="5:6" x14ac:dyDescent="0.25">
      <c r="E335" t="s">
        <v>93</v>
      </c>
      <c r="F335" t="s">
        <v>457</v>
      </c>
    </row>
    <row r="336" spans="5:6" x14ac:dyDescent="0.25">
      <c r="E336" t="s">
        <v>93</v>
      </c>
      <c r="F336" t="s">
        <v>458</v>
      </c>
    </row>
    <row r="337" spans="5:6" x14ac:dyDescent="0.25">
      <c r="E337" t="s">
        <v>93</v>
      </c>
      <c r="F337" t="s">
        <v>459</v>
      </c>
    </row>
    <row r="338" spans="5:6" x14ac:dyDescent="0.25">
      <c r="E338" t="s">
        <v>93</v>
      </c>
      <c r="F338" t="s">
        <v>460</v>
      </c>
    </row>
    <row r="339" spans="5:6" x14ac:dyDescent="0.25">
      <c r="E339" t="s">
        <v>93</v>
      </c>
      <c r="F339" t="s">
        <v>461</v>
      </c>
    </row>
    <row r="340" spans="5:6" x14ac:dyDescent="0.25">
      <c r="E340" t="s">
        <v>93</v>
      </c>
      <c r="F340" t="s">
        <v>462</v>
      </c>
    </row>
    <row r="341" spans="5:6" x14ac:dyDescent="0.25">
      <c r="E341" t="s">
        <v>93</v>
      </c>
      <c r="F341" t="s">
        <v>463</v>
      </c>
    </row>
    <row r="342" spans="5:6" x14ac:dyDescent="0.25">
      <c r="E342" t="s">
        <v>93</v>
      </c>
      <c r="F342" t="s">
        <v>464</v>
      </c>
    </row>
    <row r="343" spans="5:6" x14ac:dyDescent="0.25">
      <c r="E343" t="s">
        <v>93</v>
      </c>
      <c r="F343" t="s">
        <v>465</v>
      </c>
    </row>
    <row r="344" spans="5:6" x14ac:dyDescent="0.25">
      <c r="E344" t="s">
        <v>93</v>
      </c>
      <c r="F344" t="s">
        <v>466</v>
      </c>
    </row>
    <row r="345" spans="5:6" x14ac:dyDescent="0.25">
      <c r="E345" t="s">
        <v>93</v>
      </c>
      <c r="F345" t="s">
        <v>467</v>
      </c>
    </row>
    <row r="346" spans="5:6" x14ac:dyDescent="0.25">
      <c r="E346" t="s">
        <v>93</v>
      </c>
      <c r="F346" t="s">
        <v>468</v>
      </c>
    </row>
    <row r="347" spans="5:6" x14ac:dyDescent="0.25">
      <c r="E347" t="s">
        <v>93</v>
      </c>
      <c r="F347" t="s">
        <v>469</v>
      </c>
    </row>
    <row r="348" spans="5:6" x14ac:dyDescent="0.25">
      <c r="E348" t="s">
        <v>93</v>
      </c>
      <c r="F348" t="s">
        <v>470</v>
      </c>
    </row>
    <row r="349" spans="5:6" x14ac:dyDescent="0.25">
      <c r="E349" t="s">
        <v>93</v>
      </c>
      <c r="F349" t="s">
        <v>471</v>
      </c>
    </row>
    <row r="350" spans="5:6" x14ac:dyDescent="0.25">
      <c r="E350" t="s">
        <v>93</v>
      </c>
      <c r="F350" t="s">
        <v>472</v>
      </c>
    </row>
    <row r="351" spans="5:6" x14ac:dyDescent="0.25">
      <c r="E351" t="s">
        <v>93</v>
      </c>
      <c r="F351" t="s">
        <v>473</v>
      </c>
    </row>
    <row r="352" spans="5:6" x14ac:dyDescent="0.25">
      <c r="E352" t="s">
        <v>93</v>
      </c>
      <c r="F352" t="s">
        <v>474</v>
      </c>
    </row>
    <row r="353" spans="5:6" x14ac:dyDescent="0.25">
      <c r="E353" t="s">
        <v>93</v>
      </c>
      <c r="F353" t="s">
        <v>475</v>
      </c>
    </row>
    <row r="354" spans="5:6" x14ac:dyDescent="0.25">
      <c r="E354" t="s">
        <v>93</v>
      </c>
      <c r="F354" t="s">
        <v>476</v>
      </c>
    </row>
    <row r="355" spans="5:6" x14ac:dyDescent="0.25">
      <c r="E355" t="s">
        <v>93</v>
      </c>
      <c r="F355" t="s">
        <v>477</v>
      </c>
    </row>
    <row r="356" spans="5:6" x14ac:dyDescent="0.25">
      <c r="E356" t="s">
        <v>93</v>
      </c>
      <c r="F356" t="s">
        <v>478</v>
      </c>
    </row>
    <row r="357" spans="5:6" x14ac:dyDescent="0.25">
      <c r="E357" t="s">
        <v>93</v>
      </c>
      <c r="F357" t="s">
        <v>479</v>
      </c>
    </row>
    <row r="358" spans="5:6" x14ac:dyDescent="0.25">
      <c r="E358" t="s">
        <v>93</v>
      </c>
      <c r="F358" t="s">
        <v>480</v>
      </c>
    </row>
    <row r="359" spans="5:6" x14ac:dyDescent="0.25">
      <c r="E359" t="s">
        <v>93</v>
      </c>
      <c r="F359" t="s">
        <v>481</v>
      </c>
    </row>
    <row r="360" spans="5:6" x14ac:dyDescent="0.25">
      <c r="E360" t="s">
        <v>93</v>
      </c>
      <c r="F360" t="s">
        <v>482</v>
      </c>
    </row>
    <row r="361" spans="5:6" x14ac:dyDescent="0.25">
      <c r="E361" t="s">
        <v>93</v>
      </c>
      <c r="F361" t="s">
        <v>483</v>
      </c>
    </row>
    <row r="362" spans="5:6" x14ac:dyDescent="0.25">
      <c r="E362" t="s">
        <v>93</v>
      </c>
      <c r="F362" t="s">
        <v>484</v>
      </c>
    </row>
    <row r="363" spans="5:6" x14ac:dyDescent="0.25">
      <c r="E363" t="s">
        <v>93</v>
      </c>
      <c r="F363" t="s">
        <v>485</v>
      </c>
    </row>
    <row r="364" spans="5:6" x14ac:dyDescent="0.25">
      <c r="E364" t="s">
        <v>93</v>
      </c>
      <c r="F364" t="s">
        <v>486</v>
      </c>
    </row>
    <row r="365" spans="5:6" x14ac:dyDescent="0.25">
      <c r="E365" t="s">
        <v>93</v>
      </c>
      <c r="F365" t="s">
        <v>487</v>
      </c>
    </row>
    <row r="366" spans="5:6" x14ac:dyDescent="0.25">
      <c r="E366" t="s">
        <v>93</v>
      </c>
      <c r="F366" t="s">
        <v>488</v>
      </c>
    </row>
    <row r="367" spans="5:6" x14ac:dyDescent="0.25">
      <c r="E367" t="s">
        <v>93</v>
      </c>
      <c r="F367" t="s">
        <v>489</v>
      </c>
    </row>
    <row r="368" spans="5:6" x14ac:dyDescent="0.25">
      <c r="E368" t="s">
        <v>93</v>
      </c>
      <c r="F368" t="s">
        <v>490</v>
      </c>
    </row>
    <row r="369" spans="5:6" x14ac:dyDescent="0.25">
      <c r="E369" t="s">
        <v>93</v>
      </c>
      <c r="F369" t="s">
        <v>491</v>
      </c>
    </row>
    <row r="370" spans="5:6" x14ac:dyDescent="0.25">
      <c r="E370" t="s">
        <v>93</v>
      </c>
      <c r="F370" t="s">
        <v>492</v>
      </c>
    </row>
    <row r="371" spans="5:6" x14ac:dyDescent="0.25">
      <c r="E371" t="s">
        <v>93</v>
      </c>
      <c r="F371" t="s">
        <v>493</v>
      </c>
    </row>
    <row r="372" spans="5:6" x14ac:dyDescent="0.25">
      <c r="E372" t="s">
        <v>93</v>
      </c>
      <c r="F372" t="s">
        <v>494</v>
      </c>
    </row>
    <row r="373" spans="5:6" x14ac:dyDescent="0.25">
      <c r="E373" t="s">
        <v>93</v>
      </c>
      <c r="F373" t="s">
        <v>495</v>
      </c>
    </row>
    <row r="374" spans="5:6" x14ac:dyDescent="0.25">
      <c r="E374" t="s">
        <v>93</v>
      </c>
      <c r="F374" t="s">
        <v>496</v>
      </c>
    </row>
    <row r="375" spans="5:6" x14ac:dyDescent="0.25">
      <c r="E375" t="s">
        <v>93</v>
      </c>
      <c r="F375" t="s">
        <v>497</v>
      </c>
    </row>
    <row r="376" spans="5:6" x14ac:dyDescent="0.25">
      <c r="E376" t="s">
        <v>93</v>
      </c>
      <c r="F376" t="s">
        <v>498</v>
      </c>
    </row>
    <row r="377" spans="5:6" x14ac:dyDescent="0.25">
      <c r="E377" t="s">
        <v>93</v>
      </c>
      <c r="F377" t="s">
        <v>499</v>
      </c>
    </row>
    <row r="378" spans="5:6" x14ac:dyDescent="0.25">
      <c r="E378" t="s">
        <v>93</v>
      </c>
      <c r="F378" t="s">
        <v>500</v>
      </c>
    </row>
    <row r="379" spans="5:6" x14ac:dyDescent="0.25">
      <c r="E379" t="s">
        <v>93</v>
      </c>
      <c r="F379" t="s">
        <v>501</v>
      </c>
    </row>
    <row r="380" spans="5:6" x14ac:dyDescent="0.25">
      <c r="E380" t="s">
        <v>93</v>
      </c>
      <c r="F380" t="s">
        <v>502</v>
      </c>
    </row>
    <row r="381" spans="5:6" x14ac:dyDescent="0.25">
      <c r="E381" t="s">
        <v>93</v>
      </c>
      <c r="F381" t="s">
        <v>503</v>
      </c>
    </row>
    <row r="382" spans="5:6" x14ac:dyDescent="0.25">
      <c r="E382" t="s">
        <v>93</v>
      </c>
      <c r="F382" t="s">
        <v>504</v>
      </c>
    </row>
    <row r="383" spans="5:6" x14ac:dyDescent="0.25">
      <c r="E383" t="s">
        <v>93</v>
      </c>
      <c r="F383" t="s">
        <v>505</v>
      </c>
    </row>
    <row r="384" spans="5:6" x14ac:dyDescent="0.25">
      <c r="E384" t="s">
        <v>93</v>
      </c>
      <c r="F384" t="s">
        <v>506</v>
      </c>
    </row>
    <row r="385" spans="5:6" x14ac:dyDescent="0.25">
      <c r="E385" t="s">
        <v>93</v>
      </c>
      <c r="F385" t="s">
        <v>507</v>
      </c>
    </row>
    <row r="386" spans="5:6" x14ac:dyDescent="0.25">
      <c r="E386" t="s">
        <v>93</v>
      </c>
      <c r="F386" t="s">
        <v>508</v>
      </c>
    </row>
    <row r="387" spans="5:6" x14ac:dyDescent="0.25">
      <c r="E387" t="s">
        <v>93</v>
      </c>
      <c r="F387" t="s">
        <v>509</v>
      </c>
    </row>
    <row r="388" spans="5:6" x14ac:dyDescent="0.25">
      <c r="E388" t="s">
        <v>93</v>
      </c>
      <c r="F388" t="s">
        <v>510</v>
      </c>
    </row>
    <row r="389" spans="5:6" x14ac:dyDescent="0.25">
      <c r="E389" t="s">
        <v>93</v>
      </c>
      <c r="F389" t="s">
        <v>511</v>
      </c>
    </row>
    <row r="390" spans="5:6" x14ac:dyDescent="0.25">
      <c r="E390" t="s">
        <v>93</v>
      </c>
      <c r="F390" t="s">
        <v>512</v>
      </c>
    </row>
    <row r="391" spans="5:6" x14ac:dyDescent="0.25">
      <c r="E391" t="s">
        <v>93</v>
      </c>
      <c r="F391" t="s">
        <v>513</v>
      </c>
    </row>
    <row r="392" spans="5:6" x14ac:dyDescent="0.25">
      <c r="E392" t="s">
        <v>93</v>
      </c>
      <c r="F392" t="s">
        <v>514</v>
      </c>
    </row>
    <row r="393" spans="5:6" x14ac:dyDescent="0.25">
      <c r="E393" t="s">
        <v>93</v>
      </c>
      <c r="F393" t="s">
        <v>515</v>
      </c>
    </row>
    <row r="394" spans="5:6" x14ac:dyDescent="0.25">
      <c r="E394" t="s">
        <v>93</v>
      </c>
      <c r="F394" t="s">
        <v>516</v>
      </c>
    </row>
    <row r="395" spans="5:6" x14ac:dyDescent="0.25">
      <c r="E395" t="s">
        <v>93</v>
      </c>
      <c r="F395" t="s">
        <v>517</v>
      </c>
    </row>
    <row r="396" spans="5:6" x14ac:dyDescent="0.25">
      <c r="E396" t="s">
        <v>93</v>
      </c>
      <c r="F396" t="s">
        <v>518</v>
      </c>
    </row>
    <row r="397" spans="5:6" x14ac:dyDescent="0.25">
      <c r="E397" t="s">
        <v>93</v>
      </c>
      <c r="F397" t="s">
        <v>519</v>
      </c>
    </row>
    <row r="398" spans="5:6" x14ac:dyDescent="0.25">
      <c r="E398" t="s">
        <v>93</v>
      </c>
      <c r="F398" t="s">
        <v>520</v>
      </c>
    </row>
    <row r="399" spans="5:6" x14ac:dyDescent="0.25">
      <c r="E399" t="s">
        <v>93</v>
      </c>
      <c r="F399" t="s">
        <v>521</v>
      </c>
    </row>
    <row r="400" spans="5:6" x14ac:dyDescent="0.25">
      <c r="E400" t="s">
        <v>93</v>
      </c>
      <c r="F400" t="s">
        <v>522</v>
      </c>
    </row>
    <row r="401" spans="5:6" x14ac:dyDescent="0.25">
      <c r="E401" t="s">
        <v>93</v>
      </c>
      <c r="F401" t="s">
        <v>523</v>
      </c>
    </row>
    <row r="402" spans="5:6" x14ac:dyDescent="0.25">
      <c r="E402" t="s">
        <v>93</v>
      </c>
      <c r="F402" t="s">
        <v>524</v>
      </c>
    </row>
    <row r="403" spans="5:6" x14ac:dyDescent="0.25">
      <c r="E403" t="s">
        <v>93</v>
      </c>
      <c r="F403" t="s">
        <v>525</v>
      </c>
    </row>
    <row r="404" spans="5:6" x14ac:dyDescent="0.25">
      <c r="E404" t="s">
        <v>93</v>
      </c>
      <c r="F404" t="s">
        <v>526</v>
      </c>
    </row>
    <row r="405" spans="5:6" x14ac:dyDescent="0.25">
      <c r="E405" t="s">
        <v>93</v>
      </c>
      <c r="F405" t="s">
        <v>527</v>
      </c>
    </row>
    <row r="406" spans="5:6" x14ac:dyDescent="0.25">
      <c r="E406" t="s">
        <v>93</v>
      </c>
      <c r="F406" t="s">
        <v>528</v>
      </c>
    </row>
    <row r="407" spans="5:6" x14ac:dyDescent="0.25">
      <c r="E407" t="s">
        <v>93</v>
      </c>
      <c r="F407" t="s">
        <v>529</v>
      </c>
    </row>
    <row r="408" spans="5:6" x14ac:dyDescent="0.25">
      <c r="E408" t="s">
        <v>93</v>
      </c>
      <c r="F408" t="s">
        <v>530</v>
      </c>
    </row>
    <row r="409" spans="5:6" x14ac:dyDescent="0.25">
      <c r="E409" t="s">
        <v>93</v>
      </c>
      <c r="F409" t="s">
        <v>531</v>
      </c>
    </row>
    <row r="410" spans="5:6" x14ac:dyDescent="0.25">
      <c r="E410" t="s">
        <v>93</v>
      </c>
      <c r="F410" t="s">
        <v>532</v>
      </c>
    </row>
    <row r="411" spans="5:6" x14ac:dyDescent="0.25">
      <c r="E411" t="s">
        <v>93</v>
      </c>
      <c r="F411" t="s">
        <v>533</v>
      </c>
    </row>
    <row r="412" spans="5:6" x14ac:dyDescent="0.25">
      <c r="E412" t="s">
        <v>93</v>
      </c>
      <c r="F412" t="s">
        <v>534</v>
      </c>
    </row>
    <row r="413" spans="5:6" x14ac:dyDescent="0.25">
      <c r="E413" t="s">
        <v>93</v>
      </c>
      <c r="F413" t="s">
        <v>535</v>
      </c>
    </row>
    <row r="414" spans="5:6" x14ac:dyDescent="0.25">
      <c r="E414" t="s">
        <v>93</v>
      </c>
      <c r="F414" t="s">
        <v>536</v>
      </c>
    </row>
    <row r="415" spans="5:6" x14ac:dyDescent="0.25">
      <c r="E415" t="s">
        <v>93</v>
      </c>
      <c r="F415" t="s">
        <v>537</v>
      </c>
    </row>
    <row r="416" spans="5:6" x14ac:dyDescent="0.25">
      <c r="E416" t="s">
        <v>93</v>
      </c>
      <c r="F416" t="s">
        <v>538</v>
      </c>
    </row>
    <row r="417" spans="5:6" x14ac:dyDescent="0.25">
      <c r="E417" t="s">
        <v>93</v>
      </c>
      <c r="F417" t="s">
        <v>539</v>
      </c>
    </row>
    <row r="418" spans="5:6" x14ac:dyDescent="0.25">
      <c r="E418" t="s">
        <v>93</v>
      </c>
      <c r="F418" t="s">
        <v>540</v>
      </c>
    </row>
    <row r="419" spans="5:6" x14ac:dyDescent="0.25">
      <c r="E419" t="s">
        <v>93</v>
      </c>
      <c r="F419" t="s">
        <v>541</v>
      </c>
    </row>
    <row r="420" spans="5:6" x14ac:dyDescent="0.25">
      <c r="E420" t="s">
        <v>93</v>
      </c>
      <c r="F420" t="s">
        <v>542</v>
      </c>
    </row>
    <row r="421" spans="5:6" x14ac:dyDescent="0.25">
      <c r="E421" t="s">
        <v>93</v>
      </c>
      <c r="F421" t="s">
        <v>543</v>
      </c>
    </row>
    <row r="422" spans="5:6" x14ac:dyDescent="0.25">
      <c r="E422" t="s">
        <v>93</v>
      </c>
      <c r="F422" t="s">
        <v>18592</v>
      </c>
    </row>
    <row r="423" spans="5:6" x14ac:dyDescent="0.25">
      <c r="E423" t="s">
        <v>544</v>
      </c>
      <c r="F423" t="s">
        <v>545</v>
      </c>
    </row>
    <row r="424" spans="5:6" x14ac:dyDescent="0.25">
      <c r="E424" t="s">
        <v>544</v>
      </c>
      <c r="F424" t="s">
        <v>546</v>
      </c>
    </row>
    <row r="425" spans="5:6" x14ac:dyDescent="0.25">
      <c r="E425" t="s">
        <v>544</v>
      </c>
      <c r="F425" t="s">
        <v>547</v>
      </c>
    </row>
    <row r="426" spans="5:6" x14ac:dyDescent="0.25">
      <c r="E426" t="s">
        <v>544</v>
      </c>
      <c r="F426" t="s">
        <v>548</v>
      </c>
    </row>
    <row r="427" spans="5:6" x14ac:dyDescent="0.25">
      <c r="E427" t="s">
        <v>544</v>
      </c>
      <c r="F427" t="s">
        <v>549</v>
      </c>
    </row>
    <row r="428" spans="5:6" x14ac:dyDescent="0.25">
      <c r="E428" t="s">
        <v>544</v>
      </c>
      <c r="F428" t="s">
        <v>550</v>
      </c>
    </row>
    <row r="429" spans="5:6" x14ac:dyDescent="0.25">
      <c r="E429" t="s">
        <v>544</v>
      </c>
      <c r="F429" t="s">
        <v>551</v>
      </c>
    </row>
    <row r="430" spans="5:6" x14ac:dyDescent="0.25">
      <c r="E430" t="s">
        <v>544</v>
      </c>
      <c r="F430" t="s">
        <v>552</v>
      </c>
    </row>
    <row r="431" spans="5:6" x14ac:dyDescent="0.25">
      <c r="E431" t="s">
        <v>544</v>
      </c>
      <c r="F431" t="s">
        <v>553</v>
      </c>
    </row>
    <row r="432" spans="5:6" x14ac:dyDescent="0.25">
      <c r="E432" t="s">
        <v>544</v>
      </c>
      <c r="F432" t="s">
        <v>554</v>
      </c>
    </row>
    <row r="433" spans="5:6" x14ac:dyDescent="0.25">
      <c r="E433" t="s">
        <v>544</v>
      </c>
      <c r="F433" t="s">
        <v>555</v>
      </c>
    </row>
    <row r="434" spans="5:6" x14ac:dyDescent="0.25">
      <c r="E434" t="s">
        <v>544</v>
      </c>
      <c r="F434" t="s">
        <v>556</v>
      </c>
    </row>
    <row r="435" spans="5:6" x14ac:dyDescent="0.25">
      <c r="E435" t="s">
        <v>544</v>
      </c>
      <c r="F435" t="s">
        <v>557</v>
      </c>
    </row>
    <row r="436" spans="5:6" x14ac:dyDescent="0.25">
      <c r="E436" t="s">
        <v>544</v>
      </c>
      <c r="F436" t="s">
        <v>558</v>
      </c>
    </row>
    <row r="437" spans="5:6" x14ac:dyDescent="0.25">
      <c r="E437" t="s">
        <v>544</v>
      </c>
      <c r="F437" t="s">
        <v>559</v>
      </c>
    </row>
    <row r="438" spans="5:6" x14ac:dyDescent="0.25">
      <c r="E438" t="s">
        <v>544</v>
      </c>
      <c r="F438" t="s">
        <v>560</v>
      </c>
    </row>
    <row r="439" spans="5:6" x14ac:dyDescent="0.25">
      <c r="E439" t="s">
        <v>544</v>
      </c>
      <c r="F439" t="s">
        <v>561</v>
      </c>
    </row>
    <row r="440" spans="5:6" x14ac:dyDescent="0.25">
      <c r="E440" t="s">
        <v>544</v>
      </c>
      <c r="F440" t="s">
        <v>562</v>
      </c>
    </row>
    <row r="441" spans="5:6" x14ac:dyDescent="0.25">
      <c r="E441" t="s">
        <v>544</v>
      </c>
      <c r="F441" t="s">
        <v>563</v>
      </c>
    </row>
    <row r="442" spans="5:6" x14ac:dyDescent="0.25">
      <c r="E442" t="s">
        <v>544</v>
      </c>
      <c r="F442" t="s">
        <v>564</v>
      </c>
    </row>
    <row r="443" spans="5:6" x14ac:dyDescent="0.25">
      <c r="E443" t="s">
        <v>544</v>
      </c>
      <c r="F443" t="s">
        <v>565</v>
      </c>
    </row>
    <row r="444" spans="5:6" x14ac:dyDescent="0.25">
      <c r="E444" t="s">
        <v>544</v>
      </c>
      <c r="F444" t="s">
        <v>566</v>
      </c>
    </row>
    <row r="445" spans="5:6" x14ac:dyDescent="0.25">
      <c r="E445" t="s">
        <v>544</v>
      </c>
      <c r="F445" t="s">
        <v>567</v>
      </c>
    </row>
    <row r="446" spans="5:6" x14ac:dyDescent="0.25">
      <c r="E446" t="s">
        <v>544</v>
      </c>
      <c r="F446" t="s">
        <v>568</v>
      </c>
    </row>
    <row r="447" spans="5:6" x14ac:dyDescent="0.25">
      <c r="E447" t="s">
        <v>544</v>
      </c>
      <c r="F447" t="s">
        <v>569</v>
      </c>
    </row>
    <row r="448" spans="5:6" x14ac:dyDescent="0.25">
      <c r="E448" t="s">
        <v>544</v>
      </c>
      <c r="F448" t="s">
        <v>570</v>
      </c>
    </row>
    <row r="449" spans="5:6" x14ac:dyDescent="0.25">
      <c r="E449" t="s">
        <v>544</v>
      </c>
      <c r="F449" t="s">
        <v>571</v>
      </c>
    </row>
    <row r="450" spans="5:6" x14ac:dyDescent="0.25">
      <c r="E450" t="s">
        <v>544</v>
      </c>
      <c r="F450" t="s">
        <v>572</v>
      </c>
    </row>
    <row r="451" spans="5:6" x14ac:dyDescent="0.25">
      <c r="E451" t="s">
        <v>544</v>
      </c>
      <c r="F451" t="s">
        <v>573</v>
      </c>
    </row>
    <row r="452" spans="5:6" x14ac:dyDescent="0.25">
      <c r="E452" t="s">
        <v>544</v>
      </c>
      <c r="F452" t="s">
        <v>574</v>
      </c>
    </row>
    <row r="453" spans="5:6" x14ac:dyDescent="0.25">
      <c r="E453" t="s">
        <v>544</v>
      </c>
      <c r="F453" t="s">
        <v>575</v>
      </c>
    </row>
    <row r="454" spans="5:6" x14ac:dyDescent="0.25">
      <c r="E454" t="s">
        <v>544</v>
      </c>
      <c r="F454" t="s">
        <v>576</v>
      </c>
    </row>
    <row r="455" spans="5:6" x14ac:dyDescent="0.25">
      <c r="E455" t="s">
        <v>544</v>
      </c>
      <c r="F455" t="s">
        <v>577</v>
      </c>
    </row>
    <row r="456" spans="5:6" x14ac:dyDescent="0.25">
      <c r="E456" t="s">
        <v>544</v>
      </c>
      <c r="F456" t="s">
        <v>578</v>
      </c>
    </row>
    <row r="457" spans="5:6" x14ac:dyDescent="0.25">
      <c r="E457" t="s">
        <v>544</v>
      </c>
      <c r="F457" t="s">
        <v>579</v>
      </c>
    </row>
    <row r="458" spans="5:6" x14ac:dyDescent="0.25">
      <c r="E458" t="s">
        <v>544</v>
      </c>
      <c r="F458" t="s">
        <v>580</v>
      </c>
    </row>
    <row r="459" spans="5:6" x14ac:dyDescent="0.25">
      <c r="E459" t="s">
        <v>544</v>
      </c>
      <c r="F459" t="s">
        <v>581</v>
      </c>
    </row>
    <row r="460" spans="5:6" x14ac:dyDescent="0.25">
      <c r="E460" t="s">
        <v>544</v>
      </c>
      <c r="F460" t="s">
        <v>582</v>
      </c>
    </row>
    <row r="461" spans="5:6" x14ac:dyDescent="0.25">
      <c r="E461" t="s">
        <v>544</v>
      </c>
      <c r="F461" t="s">
        <v>583</v>
      </c>
    </row>
    <row r="462" spans="5:6" x14ac:dyDescent="0.25">
      <c r="E462" t="s">
        <v>544</v>
      </c>
      <c r="F462" t="s">
        <v>584</v>
      </c>
    </row>
    <row r="463" spans="5:6" x14ac:dyDescent="0.25">
      <c r="E463" t="s">
        <v>544</v>
      </c>
      <c r="F463" t="s">
        <v>585</v>
      </c>
    </row>
    <row r="464" spans="5:6" x14ac:dyDescent="0.25">
      <c r="E464" t="s">
        <v>544</v>
      </c>
      <c r="F464" t="s">
        <v>586</v>
      </c>
    </row>
    <row r="465" spans="5:6" x14ac:dyDescent="0.25">
      <c r="E465" t="s">
        <v>544</v>
      </c>
      <c r="F465" t="s">
        <v>587</v>
      </c>
    </row>
    <row r="466" spans="5:6" x14ac:dyDescent="0.25">
      <c r="E466" t="s">
        <v>544</v>
      </c>
      <c r="F466" t="s">
        <v>588</v>
      </c>
    </row>
    <row r="467" spans="5:6" x14ac:dyDescent="0.25">
      <c r="E467" t="s">
        <v>544</v>
      </c>
      <c r="F467" t="s">
        <v>589</v>
      </c>
    </row>
    <row r="468" spans="5:6" x14ac:dyDescent="0.25">
      <c r="E468" t="s">
        <v>544</v>
      </c>
      <c r="F468" t="s">
        <v>590</v>
      </c>
    </row>
    <row r="469" spans="5:6" x14ac:dyDescent="0.25">
      <c r="E469" t="s">
        <v>544</v>
      </c>
      <c r="F469" t="s">
        <v>591</v>
      </c>
    </row>
    <row r="470" spans="5:6" x14ac:dyDescent="0.25">
      <c r="E470" t="s">
        <v>544</v>
      </c>
      <c r="F470" t="s">
        <v>592</v>
      </c>
    </row>
    <row r="471" spans="5:6" x14ac:dyDescent="0.25">
      <c r="E471" t="s">
        <v>544</v>
      </c>
      <c r="F471" t="s">
        <v>593</v>
      </c>
    </row>
    <row r="472" spans="5:6" x14ac:dyDescent="0.25">
      <c r="E472" t="s">
        <v>544</v>
      </c>
      <c r="F472" t="s">
        <v>594</v>
      </c>
    </row>
    <row r="473" spans="5:6" x14ac:dyDescent="0.25">
      <c r="E473" t="s">
        <v>544</v>
      </c>
      <c r="F473" t="s">
        <v>595</v>
      </c>
    </row>
    <row r="474" spans="5:6" x14ac:dyDescent="0.25">
      <c r="E474" t="s">
        <v>544</v>
      </c>
      <c r="F474" t="s">
        <v>596</v>
      </c>
    </row>
    <row r="475" spans="5:6" x14ac:dyDescent="0.25">
      <c r="E475" t="s">
        <v>544</v>
      </c>
      <c r="F475" t="s">
        <v>597</v>
      </c>
    </row>
    <row r="476" spans="5:6" x14ac:dyDescent="0.25">
      <c r="E476" t="s">
        <v>544</v>
      </c>
      <c r="F476" t="s">
        <v>598</v>
      </c>
    </row>
    <row r="477" spans="5:6" x14ac:dyDescent="0.25">
      <c r="E477" t="s">
        <v>544</v>
      </c>
      <c r="F477" t="s">
        <v>599</v>
      </c>
    </row>
    <row r="478" spans="5:6" x14ac:dyDescent="0.25">
      <c r="E478" t="s">
        <v>544</v>
      </c>
      <c r="F478" t="s">
        <v>600</v>
      </c>
    </row>
    <row r="479" spans="5:6" x14ac:dyDescent="0.25">
      <c r="E479" t="s">
        <v>544</v>
      </c>
      <c r="F479" t="s">
        <v>601</v>
      </c>
    </row>
    <row r="480" spans="5:6" x14ac:dyDescent="0.25">
      <c r="E480" t="s">
        <v>544</v>
      </c>
      <c r="F480" t="s">
        <v>602</v>
      </c>
    </row>
    <row r="481" spans="5:6" x14ac:dyDescent="0.25">
      <c r="E481" t="s">
        <v>544</v>
      </c>
      <c r="F481" t="s">
        <v>603</v>
      </c>
    </row>
    <row r="482" spans="5:6" x14ac:dyDescent="0.25">
      <c r="E482" t="s">
        <v>544</v>
      </c>
      <c r="F482" t="s">
        <v>604</v>
      </c>
    </row>
    <row r="483" spans="5:6" x14ac:dyDescent="0.25">
      <c r="E483" t="s">
        <v>544</v>
      </c>
      <c r="F483" t="s">
        <v>605</v>
      </c>
    </row>
    <row r="484" spans="5:6" x14ac:dyDescent="0.25">
      <c r="E484" t="s">
        <v>544</v>
      </c>
      <c r="F484" t="s">
        <v>606</v>
      </c>
    </row>
    <row r="485" spans="5:6" x14ac:dyDescent="0.25">
      <c r="E485" t="s">
        <v>544</v>
      </c>
      <c r="F485" t="s">
        <v>607</v>
      </c>
    </row>
    <row r="486" spans="5:6" x14ac:dyDescent="0.25">
      <c r="E486" t="s">
        <v>544</v>
      </c>
      <c r="F486" t="s">
        <v>608</v>
      </c>
    </row>
    <row r="487" spans="5:6" x14ac:dyDescent="0.25">
      <c r="E487" t="s">
        <v>544</v>
      </c>
      <c r="F487" t="s">
        <v>609</v>
      </c>
    </row>
    <row r="488" spans="5:6" x14ac:dyDescent="0.25">
      <c r="E488" t="s">
        <v>544</v>
      </c>
      <c r="F488" t="s">
        <v>610</v>
      </c>
    </row>
    <row r="489" spans="5:6" x14ac:dyDescent="0.25">
      <c r="E489" t="s">
        <v>544</v>
      </c>
      <c r="F489" t="s">
        <v>611</v>
      </c>
    </row>
    <row r="490" spans="5:6" x14ac:dyDescent="0.25">
      <c r="E490" t="s">
        <v>544</v>
      </c>
      <c r="F490" t="s">
        <v>612</v>
      </c>
    </row>
    <row r="491" spans="5:6" x14ac:dyDescent="0.25">
      <c r="E491" t="s">
        <v>544</v>
      </c>
      <c r="F491" t="s">
        <v>613</v>
      </c>
    </row>
    <row r="492" spans="5:6" x14ac:dyDescent="0.25">
      <c r="E492" t="s">
        <v>544</v>
      </c>
      <c r="F492" t="s">
        <v>614</v>
      </c>
    </row>
    <row r="493" spans="5:6" x14ac:dyDescent="0.25">
      <c r="E493" t="s">
        <v>544</v>
      </c>
      <c r="F493" t="s">
        <v>615</v>
      </c>
    </row>
    <row r="494" spans="5:6" x14ac:dyDescent="0.25">
      <c r="E494" t="s">
        <v>544</v>
      </c>
      <c r="F494" t="s">
        <v>616</v>
      </c>
    </row>
    <row r="495" spans="5:6" x14ac:dyDescent="0.25">
      <c r="E495" t="s">
        <v>544</v>
      </c>
      <c r="F495" t="s">
        <v>617</v>
      </c>
    </row>
    <row r="496" spans="5:6" x14ac:dyDescent="0.25">
      <c r="E496" t="s">
        <v>544</v>
      </c>
      <c r="F496" t="s">
        <v>618</v>
      </c>
    </row>
    <row r="497" spans="5:6" x14ac:dyDescent="0.25">
      <c r="E497" t="s">
        <v>544</v>
      </c>
      <c r="F497" t="s">
        <v>619</v>
      </c>
    </row>
    <row r="498" spans="5:6" x14ac:dyDescent="0.25">
      <c r="E498" t="s">
        <v>544</v>
      </c>
      <c r="F498" t="s">
        <v>620</v>
      </c>
    </row>
    <row r="499" spans="5:6" x14ac:dyDescent="0.25">
      <c r="E499" t="s">
        <v>544</v>
      </c>
      <c r="F499" t="s">
        <v>621</v>
      </c>
    </row>
    <row r="500" spans="5:6" x14ac:dyDescent="0.25">
      <c r="E500" t="s">
        <v>544</v>
      </c>
      <c r="F500" t="s">
        <v>622</v>
      </c>
    </row>
    <row r="501" spans="5:6" x14ac:dyDescent="0.25">
      <c r="E501" t="s">
        <v>544</v>
      </c>
      <c r="F501" t="s">
        <v>623</v>
      </c>
    </row>
    <row r="502" spans="5:6" x14ac:dyDescent="0.25">
      <c r="E502" t="s">
        <v>544</v>
      </c>
      <c r="F502" t="s">
        <v>624</v>
      </c>
    </row>
    <row r="503" spans="5:6" x14ac:dyDescent="0.25">
      <c r="E503" t="s">
        <v>544</v>
      </c>
      <c r="F503" t="s">
        <v>625</v>
      </c>
    </row>
    <row r="504" spans="5:6" x14ac:dyDescent="0.25">
      <c r="E504" t="s">
        <v>544</v>
      </c>
      <c r="F504" t="s">
        <v>626</v>
      </c>
    </row>
    <row r="505" spans="5:6" x14ac:dyDescent="0.25">
      <c r="E505" t="s">
        <v>544</v>
      </c>
      <c r="F505" t="s">
        <v>627</v>
      </c>
    </row>
    <row r="506" spans="5:6" x14ac:dyDescent="0.25">
      <c r="E506" t="s">
        <v>544</v>
      </c>
      <c r="F506" t="s">
        <v>628</v>
      </c>
    </row>
    <row r="507" spans="5:6" x14ac:dyDescent="0.25">
      <c r="E507" t="s">
        <v>544</v>
      </c>
      <c r="F507" t="s">
        <v>629</v>
      </c>
    </row>
    <row r="508" spans="5:6" x14ac:dyDescent="0.25">
      <c r="E508" t="s">
        <v>544</v>
      </c>
      <c r="F508" t="s">
        <v>630</v>
      </c>
    </row>
    <row r="509" spans="5:6" x14ac:dyDescent="0.25">
      <c r="E509" t="s">
        <v>544</v>
      </c>
      <c r="F509" t="s">
        <v>631</v>
      </c>
    </row>
    <row r="510" spans="5:6" x14ac:dyDescent="0.25">
      <c r="E510" t="s">
        <v>544</v>
      </c>
      <c r="F510" t="s">
        <v>632</v>
      </c>
    </row>
    <row r="511" spans="5:6" x14ac:dyDescent="0.25">
      <c r="E511" t="s">
        <v>544</v>
      </c>
      <c r="F511" t="s">
        <v>633</v>
      </c>
    </row>
    <row r="512" spans="5:6" x14ac:dyDescent="0.25">
      <c r="E512" t="s">
        <v>544</v>
      </c>
      <c r="F512" t="s">
        <v>634</v>
      </c>
    </row>
    <row r="513" spans="5:6" x14ac:dyDescent="0.25">
      <c r="E513" t="s">
        <v>544</v>
      </c>
      <c r="F513" t="s">
        <v>635</v>
      </c>
    </row>
    <row r="514" spans="5:6" x14ac:dyDescent="0.25">
      <c r="E514" t="s">
        <v>544</v>
      </c>
      <c r="F514" t="s">
        <v>636</v>
      </c>
    </row>
    <row r="515" spans="5:6" x14ac:dyDescent="0.25">
      <c r="E515" t="s">
        <v>544</v>
      </c>
      <c r="F515" t="s">
        <v>637</v>
      </c>
    </row>
    <row r="516" spans="5:6" x14ac:dyDescent="0.25">
      <c r="E516" t="s">
        <v>544</v>
      </c>
      <c r="F516" t="s">
        <v>638</v>
      </c>
    </row>
    <row r="517" spans="5:6" x14ac:dyDescent="0.25">
      <c r="E517" t="s">
        <v>544</v>
      </c>
      <c r="F517" t="s">
        <v>639</v>
      </c>
    </row>
    <row r="518" spans="5:6" x14ac:dyDescent="0.25">
      <c r="E518" t="s">
        <v>544</v>
      </c>
      <c r="F518" t="s">
        <v>640</v>
      </c>
    </row>
    <row r="519" spans="5:6" x14ac:dyDescent="0.25">
      <c r="E519" t="s">
        <v>544</v>
      </c>
      <c r="F519" t="s">
        <v>641</v>
      </c>
    </row>
    <row r="520" spans="5:6" x14ac:dyDescent="0.25">
      <c r="E520" t="s">
        <v>544</v>
      </c>
      <c r="F520" t="s">
        <v>642</v>
      </c>
    </row>
    <row r="521" spans="5:6" x14ac:dyDescent="0.25">
      <c r="E521" t="s">
        <v>544</v>
      </c>
      <c r="F521" t="s">
        <v>643</v>
      </c>
    </row>
    <row r="522" spans="5:6" x14ac:dyDescent="0.25">
      <c r="E522" t="s">
        <v>544</v>
      </c>
      <c r="F522" t="s">
        <v>644</v>
      </c>
    </row>
    <row r="523" spans="5:6" x14ac:dyDescent="0.25">
      <c r="E523" t="s">
        <v>544</v>
      </c>
      <c r="F523" t="s">
        <v>645</v>
      </c>
    </row>
    <row r="524" spans="5:6" x14ac:dyDescent="0.25">
      <c r="E524" t="s">
        <v>544</v>
      </c>
      <c r="F524" t="s">
        <v>646</v>
      </c>
    </row>
    <row r="525" spans="5:6" x14ac:dyDescent="0.25">
      <c r="E525" t="s">
        <v>544</v>
      </c>
      <c r="F525" t="s">
        <v>647</v>
      </c>
    </row>
    <row r="526" spans="5:6" x14ac:dyDescent="0.25">
      <c r="E526" t="s">
        <v>544</v>
      </c>
      <c r="F526" t="s">
        <v>648</v>
      </c>
    </row>
    <row r="527" spans="5:6" x14ac:dyDescent="0.25">
      <c r="E527" t="s">
        <v>544</v>
      </c>
      <c r="F527" t="s">
        <v>649</v>
      </c>
    </row>
    <row r="528" spans="5:6" x14ac:dyDescent="0.25">
      <c r="E528" t="s">
        <v>544</v>
      </c>
      <c r="F528" t="s">
        <v>650</v>
      </c>
    </row>
    <row r="529" spans="5:6" x14ac:dyDescent="0.25">
      <c r="E529" t="s">
        <v>544</v>
      </c>
      <c r="F529" t="s">
        <v>651</v>
      </c>
    </row>
    <row r="530" spans="5:6" x14ac:dyDescent="0.25">
      <c r="E530" t="s">
        <v>544</v>
      </c>
      <c r="F530" t="s">
        <v>652</v>
      </c>
    </row>
    <row r="531" spans="5:6" x14ac:dyDescent="0.25">
      <c r="E531" t="s">
        <v>544</v>
      </c>
      <c r="F531" t="s">
        <v>653</v>
      </c>
    </row>
    <row r="532" spans="5:6" x14ac:dyDescent="0.25">
      <c r="E532" t="s">
        <v>544</v>
      </c>
      <c r="F532" t="s">
        <v>654</v>
      </c>
    </row>
    <row r="533" spans="5:6" x14ac:dyDescent="0.25">
      <c r="E533" t="s">
        <v>544</v>
      </c>
      <c r="F533" t="s">
        <v>655</v>
      </c>
    </row>
    <row r="534" spans="5:6" x14ac:dyDescent="0.25">
      <c r="E534" t="s">
        <v>544</v>
      </c>
      <c r="F534" t="s">
        <v>656</v>
      </c>
    </row>
    <row r="535" spans="5:6" x14ac:dyDescent="0.25">
      <c r="E535" t="s">
        <v>544</v>
      </c>
      <c r="F535" t="s">
        <v>657</v>
      </c>
    </row>
    <row r="536" spans="5:6" x14ac:dyDescent="0.25">
      <c r="E536" t="s">
        <v>544</v>
      </c>
      <c r="F536" t="s">
        <v>658</v>
      </c>
    </row>
    <row r="537" spans="5:6" x14ac:dyDescent="0.25">
      <c r="E537" t="s">
        <v>544</v>
      </c>
      <c r="F537" t="s">
        <v>659</v>
      </c>
    </row>
    <row r="538" spans="5:6" x14ac:dyDescent="0.25">
      <c r="E538" t="s">
        <v>544</v>
      </c>
      <c r="F538" t="s">
        <v>660</v>
      </c>
    </row>
    <row r="539" spans="5:6" x14ac:dyDescent="0.25">
      <c r="E539" t="s">
        <v>544</v>
      </c>
      <c r="F539" t="s">
        <v>661</v>
      </c>
    </row>
    <row r="540" spans="5:6" x14ac:dyDescent="0.25">
      <c r="E540" t="s">
        <v>544</v>
      </c>
      <c r="F540" t="s">
        <v>662</v>
      </c>
    </row>
    <row r="541" spans="5:6" x14ac:dyDescent="0.25">
      <c r="E541" t="s">
        <v>544</v>
      </c>
      <c r="F541" t="s">
        <v>663</v>
      </c>
    </row>
    <row r="542" spans="5:6" x14ac:dyDescent="0.25">
      <c r="E542" t="s">
        <v>544</v>
      </c>
      <c r="F542" t="s">
        <v>664</v>
      </c>
    </row>
    <row r="543" spans="5:6" x14ac:dyDescent="0.25">
      <c r="E543" t="s">
        <v>544</v>
      </c>
      <c r="F543" t="s">
        <v>665</v>
      </c>
    </row>
    <row r="544" spans="5:6" x14ac:dyDescent="0.25">
      <c r="E544" t="s">
        <v>544</v>
      </c>
      <c r="F544" t="s">
        <v>666</v>
      </c>
    </row>
    <row r="545" spans="5:6" x14ac:dyDescent="0.25">
      <c r="E545" t="s">
        <v>544</v>
      </c>
      <c r="F545" t="s">
        <v>667</v>
      </c>
    </row>
    <row r="546" spans="5:6" x14ac:dyDescent="0.25">
      <c r="E546" t="s">
        <v>544</v>
      </c>
      <c r="F546" t="s">
        <v>668</v>
      </c>
    </row>
    <row r="547" spans="5:6" x14ac:dyDescent="0.25">
      <c r="E547" t="s">
        <v>544</v>
      </c>
      <c r="F547" t="s">
        <v>669</v>
      </c>
    </row>
    <row r="548" spans="5:6" x14ac:dyDescent="0.25">
      <c r="E548" t="s">
        <v>544</v>
      </c>
      <c r="F548" t="s">
        <v>670</v>
      </c>
    </row>
    <row r="549" spans="5:6" x14ac:dyDescent="0.25">
      <c r="E549" t="s">
        <v>544</v>
      </c>
      <c r="F549" t="s">
        <v>671</v>
      </c>
    </row>
    <row r="550" spans="5:6" x14ac:dyDescent="0.25">
      <c r="E550" t="s">
        <v>544</v>
      </c>
      <c r="F550" t="s">
        <v>672</v>
      </c>
    </row>
    <row r="551" spans="5:6" x14ac:dyDescent="0.25">
      <c r="E551" t="s">
        <v>544</v>
      </c>
      <c r="F551" t="s">
        <v>673</v>
      </c>
    </row>
    <row r="552" spans="5:6" x14ac:dyDescent="0.25">
      <c r="E552" t="s">
        <v>544</v>
      </c>
      <c r="F552" t="s">
        <v>674</v>
      </c>
    </row>
    <row r="553" spans="5:6" x14ac:dyDescent="0.25">
      <c r="E553" t="s">
        <v>544</v>
      </c>
      <c r="F553" t="s">
        <v>675</v>
      </c>
    </row>
    <row r="554" spans="5:6" x14ac:dyDescent="0.25">
      <c r="E554" t="s">
        <v>544</v>
      </c>
      <c r="F554" t="s">
        <v>676</v>
      </c>
    </row>
    <row r="555" spans="5:6" x14ac:dyDescent="0.25">
      <c r="E555" t="s">
        <v>544</v>
      </c>
      <c r="F555" t="s">
        <v>677</v>
      </c>
    </row>
    <row r="556" spans="5:6" x14ac:dyDescent="0.25">
      <c r="E556" t="s">
        <v>544</v>
      </c>
      <c r="F556" t="s">
        <v>678</v>
      </c>
    </row>
    <row r="557" spans="5:6" x14ac:dyDescent="0.25">
      <c r="E557" t="s">
        <v>544</v>
      </c>
      <c r="F557" t="s">
        <v>679</v>
      </c>
    </row>
    <row r="558" spans="5:6" x14ac:dyDescent="0.25">
      <c r="E558" t="s">
        <v>544</v>
      </c>
      <c r="F558" t="s">
        <v>680</v>
      </c>
    </row>
    <row r="559" spans="5:6" x14ac:dyDescent="0.25">
      <c r="E559" t="s">
        <v>544</v>
      </c>
      <c r="F559" t="s">
        <v>681</v>
      </c>
    </row>
    <row r="560" spans="5:6" x14ac:dyDescent="0.25">
      <c r="E560" t="s">
        <v>544</v>
      </c>
      <c r="F560" t="s">
        <v>682</v>
      </c>
    </row>
    <row r="561" spans="5:6" x14ac:dyDescent="0.25">
      <c r="E561" t="s">
        <v>544</v>
      </c>
      <c r="F561" t="s">
        <v>683</v>
      </c>
    </row>
    <row r="562" spans="5:6" x14ac:dyDescent="0.25">
      <c r="E562" t="s">
        <v>544</v>
      </c>
      <c r="F562" t="s">
        <v>684</v>
      </c>
    </row>
    <row r="563" spans="5:6" x14ac:dyDescent="0.25">
      <c r="E563" t="s">
        <v>544</v>
      </c>
      <c r="F563" t="s">
        <v>685</v>
      </c>
    </row>
    <row r="564" spans="5:6" x14ac:dyDescent="0.25">
      <c r="E564" t="s">
        <v>544</v>
      </c>
      <c r="F564" t="s">
        <v>686</v>
      </c>
    </row>
    <row r="565" spans="5:6" x14ac:dyDescent="0.25">
      <c r="E565" t="s">
        <v>544</v>
      </c>
      <c r="F565" t="s">
        <v>687</v>
      </c>
    </row>
    <row r="566" spans="5:6" x14ac:dyDescent="0.25">
      <c r="E566" t="s">
        <v>544</v>
      </c>
      <c r="F566" t="s">
        <v>688</v>
      </c>
    </row>
    <row r="567" spans="5:6" x14ac:dyDescent="0.25">
      <c r="E567" t="s">
        <v>544</v>
      </c>
      <c r="F567" t="s">
        <v>689</v>
      </c>
    </row>
    <row r="568" spans="5:6" x14ac:dyDescent="0.25">
      <c r="E568" t="s">
        <v>544</v>
      </c>
      <c r="F568" t="s">
        <v>690</v>
      </c>
    </row>
    <row r="569" spans="5:6" x14ac:dyDescent="0.25">
      <c r="E569" t="s">
        <v>544</v>
      </c>
      <c r="F569" t="s">
        <v>691</v>
      </c>
    </row>
    <row r="570" spans="5:6" x14ac:dyDescent="0.25">
      <c r="E570" t="s">
        <v>544</v>
      </c>
      <c r="F570" t="s">
        <v>692</v>
      </c>
    </row>
    <row r="571" spans="5:6" x14ac:dyDescent="0.25">
      <c r="E571" t="s">
        <v>544</v>
      </c>
      <c r="F571" t="s">
        <v>693</v>
      </c>
    </row>
    <row r="572" spans="5:6" x14ac:dyDescent="0.25">
      <c r="E572" t="s">
        <v>544</v>
      </c>
      <c r="F572" t="s">
        <v>694</v>
      </c>
    </row>
    <row r="573" spans="5:6" x14ac:dyDescent="0.25">
      <c r="E573" t="s">
        <v>544</v>
      </c>
      <c r="F573" t="s">
        <v>695</v>
      </c>
    </row>
    <row r="574" spans="5:6" x14ac:dyDescent="0.25">
      <c r="E574" t="s">
        <v>544</v>
      </c>
      <c r="F574" t="s">
        <v>696</v>
      </c>
    </row>
    <row r="575" spans="5:6" x14ac:dyDescent="0.25">
      <c r="E575" t="s">
        <v>544</v>
      </c>
      <c r="F575" t="s">
        <v>697</v>
      </c>
    </row>
    <row r="576" spans="5:6" x14ac:dyDescent="0.25">
      <c r="E576" t="s">
        <v>544</v>
      </c>
      <c r="F576" t="s">
        <v>698</v>
      </c>
    </row>
    <row r="577" spans="5:6" x14ac:dyDescent="0.25">
      <c r="E577" t="s">
        <v>544</v>
      </c>
      <c r="F577" t="s">
        <v>699</v>
      </c>
    </row>
    <row r="578" spans="5:6" x14ac:dyDescent="0.25">
      <c r="E578" t="s">
        <v>544</v>
      </c>
      <c r="F578" t="s">
        <v>700</v>
      </c>
    </row>
    <row r="579" spans="5:6" x14ac:dyDescent="0.25">
      <c r="E579" t="s">
        <v>544</v>
      </c>
      <c r="F579" t="s">
        <v>701</v>
      </c>
    </row>
    <row r="580" spans="5:6" x14ac:dyDescent="0.25">
      <c r="E580" t="s">
        <v>544</v>
      </c>
      <c r="F580" t="s">
        <v>702</v>
      </c>
    </row>
    <row r="581" spans="5:6" x14ac:dyDescent="0.25">
      <c r="E581" t="s">
        <v>544</v>
      </c>
      <c r="F581" t="s">
        <v>703</v>
      </c>
    </row>
    <row r="582" spans="5:6" x14ac:dyDescent="0.25">
      <c r="E582" t="s">
        <v>544</v>
      </c>
      <c r="F582" t="s">
        <v>704</v>
      </c>
    </row>
    <row r="583" spans="5:6" x14ac:dyDescent="0.25">
      <c r="E583" t="s">
        <v>544</v>
      </c>
      <c r="F583" t="s">
        <v>705</v>
      </c>
    </row>
    <row r="584" spans="5:6" x14ac:dyDescent="0.25">
      <c r="E584" t="s">
        <v>544</v>
      </c>
      <c r="F584" t="s">
        <v>706</v>
      </c>
    </row>
    <row r="585" spans="5:6" x14ac:dyDescent="0.25">
      <c r="E585" t="s">
        <v>544</v>
      </c>
      <c r="F585" t="s">
        <v>707</v>
      </c>
    </row>
    <row r="586" spans="5:6" x14ac:dyDescent="0.25">
      <c r="E586" t="s">
        <v>544</v>
      </c>
      <c r="F586" t="s">
        <v>708</v>
      </c>
    </row>
    <row r="587" spans="5:6" x14ac:dyDescent="0.25">
      <c r="E587" t="s">
        <v>544</v>
      </c>
      <c r="F587" t="s">
        <v>709</v>
      </c>
    </row>
    <row r="588" spans="5:6" x14ac:dyDescent="0.25">
      <c r="E588" t="s">
        <v>544</v>
      </c>
      <c r="F588" t="s">
        <v>710</v>
      </c>
    </row>
    <row r="589" spans="5:6" x14ac:dyDescent="0.25">
      <c r="E589" t="s">
        <v>544</v>
      </c>
      <c r="F589" t="s">
        <v>711</v>
      </c>
    </row>
    <row r="590" spans="5:6" x14ac:dyDescent="0.25">
      <c r="E590" t="s">
        <v>544</v>
      </c>
      <c r="F590" t="s">
        <v>712</v>
      </c>
    </row>
    <row r="591" spans="5:6" x14ac:dyDescent="0.25">
      <c r="E591" t="s">
        <v>544</v>
      </c>
      <c r="F591" t="s">
        <v>713</v>
      </c>
    </row>
    <row r="592" spans="5:6" x14ac:dyDescent="0.25">
      <c r="E592" t="s">
        <v>544</v>
      </c>
      <c r="F592" t="s">
        <v>714</v>
      </c>
    </row>
    <row r="593" spans="5:6" x14ac:dyDescent="0.25">
      <c r="E593" t="s">
        <v>544</v>
      </c>
      <c r="F593" t="s">
        <v>715</v>
      </c>
    </row>
    <row r="594" spans="5:6" x14ac:dyDescent="0.25">
      <c r="E594" t="s">
        <v>544</v>
      </c>
      <c r="F594" t="s">
        <v>716</v>
      </c>
    </row>
    <row r="595" spans="5:6" x14ac:dyDescent="0.25">
      <c r="E595" t="s">
        <v>544</v>
      </c>
      <c r="F595" t="s">
        <v>717</v>
      </c>
    </row>
    <row r="596" spans="5:6" x14ac:dyDescent="0.25">
      <c r="E596" t="s">
        <v>544</v>
      </c>
      <c r="F596" t="s">
        <v>718</v>
      </c>
    </row>
    <row r="597" spans="5:6" x14ac:dyDescent="0.25">
      <c r="E597" t="s">
        <v>544</v>
      </c>
      <c r="F597" t="s">
        <v>719</v>
      </c>
    </row>
    <row r="598" spans="5:6" x14ac:dyDescent="0.25">
      <c r="E598" t="s">
        <v>544</v>
      </c>
      <c r="F598" t="s">
        <v>720</v>
      </c>
    </row>
    <row r="599" spans="5:6" x14ac:dyDescent="0.25">
      <c r="E599" t="s">
        <v>544</v>
      </c>
      <c r="F599" t="s">
        <v>721</v>
      </c>
    </row>
    <row r="600" spans="5:6" x14ac:dyDescent="0.25">
      <c r="E600" t="s">
        <v>544</v>
      </c>
      <c r="F600" t="s">
        <v>722</v>
      </c>
    </row>
    <row r="601" spans="5:6" x14ac:dyDescent="0.25">
      <c r="E601" t="s">
        <v>544</v>
      </c>
      <c r="F601" t="s">
        <v>723</v>
      </c>
    </row>
    <row r="602" spans="5:6" x14ac:dyDescent="0.25">
      <c r="E602" t="s">
        <v>544</v>
      </c>
      <c r="F602" t="s">
        <v>724</v>
      </c>
    </row>
    <row r="603" spans="5:6" x14ac:dyDescent="0.25">
      <c r="E603" t="s">
        <v>544</v>
      </c>
      <c r="F603" t="s">
        <v>725</v>
      </c>
    </row>
    <row r="604" spans="5:6" x14ac:dyDescent="0.25">
      <c r="E604" t="s">
        <v>544</v>
      </c>
      <c r="F604" t="s">
        <v>726</v>
      </c>
    </row>
    <row r="605" spans="5:6" x14ac:dyDescent="0.25">
      <c r="E605" t="s">
        <v>544</v>
      </c>
      <c r="F605" t="s">
        <v>727</v>
      </c>
    </row>
    <row r="606" spans="5:6" x14ac:dyDescent="0.25">
      <c r="E606" t="s">
        <v>544</v>
      </c>
      <c r="F606" t="s">
        <v>728</v>
      </c>
    </row>
    <row r="607" spans="5:6" x14ac:dyDescent="0.25">
      <c r="E607" t="s">
        <v>544</v>
      </c>
      <c r="F607" t="s">
        <v>729</v>
      </c>
    </row>
    <row r="608" spans="5:6" x14ac:dyDescent="0.25">
      <c r="E608" t="s">
        <v>544</v>
      </c>
      <c r="F608" t="s">
        <v>730</v>
      </c>
    </row>
    <row r="609" spans="5:6" x14ac:dyDescent="0.25">
      <c r="E609" t="s">
        <v>544</v>
      </c>
      <c r="F609" t="s">
        <v>731</v>
      </c>
    </row>
    <row r="610" spans="5:6" x14ac:dyDescent="0.25">
      <c r="E610" t="s">
        <v>544</v>
      </c>
      <c r="F610" t="s">
        <v>732</v>
      </c>
    </row>
    <row r="611" spans="5:6" x14ac:dyDescent="0.25">
      <c r="E611" t="s">
        <v>544</v>
      </c>
      <c r="F611" t="s">
        <v>733</v>
      </c>
    </row>
    <row r="612" spans="5:6" x14ac:dyDescent="0.25">
      <c r="E612" t="s">
        <v>544</v>
      </c>
      <c r="F612" t="s">
        <v>734</v>
      </c>
    </row>
    <row r="613" spans="5:6" x14ac:dyDescent="0.25">
      <c r="E613" t="s">
        <v>544</v>
      </c>
      <c r="F613" t="s">
        <v>735</v>
      </c>
    </row>
    <row r="614" spans="5:6" x14ac:dyDescent="0.25">
      <c r="E614" t="s">
        <v>544</v>
      </c>
      <c r="F614" t="s">
        <v>736</v>
      </c>
    </row>
    <row r="615" spans="5:6" x14ac:dyDescent="0.25">
      <c r="E615" t="s">
        <v>544</v>
      </c>
      <c r="F615" t="s">
        <v>737</v>
      </c>
    </row>
    <row r="616" spans="5:6" x14ac:dyDescent="0.25">
      <c r="E616" t="s">
        <v>544</v>
      </c>
      <c r="F616" t="s">
        <v>738</v>
      </c>
    </row>
    <row r="617" spans="5:6" x14ac:dyDescent="0.25">
      <c r="E617" t="s">
        <v>544</v>
      </c>
      <c r="F617" t="s">
        <v>739</v>
      </c>
    </row>
    <row r="618" spans="5:6" x14ac:dyDescent="0.25">
      <c r="E618" t="s">
        <v>544</v>
      </c>
      <c r="F618" t="s">
        <v>740</v>
      </c>
    </row>
    <row r="619" spans="5:6" x14ac:dyDescent="0.25">
      <c r="E619" t="s">
        <v>544</v>
      </c>
      <c r="F619" t="s">
        <v>741</v>
      </c>
    </row>
    <row r="620" spans="5:6" x14ac:dyDescent="0.25">
      <c r="E620" t="s">
        <v>544</v>
      </c>
      <c r="F620" t="s">
        <v>742</v>
      </c>
    </row>
    <row r="621" spans="5:6" x14ac:dyDescent="0.25">
      <c r="E621" t="s">
        <v>544</v>
      </c>
      <c r="F621" t="s">
        <v>743</v>
      </c>
    </row>
    <row r="622" spans="5:6" x14ac:dyDescent="0.25">
      <c r="E622" t="s">
        <v>544</v>
      </c>
      <c r="F622" t="s">
        <v>744</v>
      </c>
    </row>
    <row r="623" spans="5:6" x14ac:dyDescent="0.25">
      <c r="E623" t="s">
        <v>544</v>
      </c>
      <c r="F623" t="s">
        <v>745</v>
      </c>
    </row>
    <row r="624" spans="5:6" x14ac:dyDescent="0.25">
      <c r="E624" t="s">
        <v>544</v>
      </c>
      <c r="F624" t="s">
        <v>746</v>
      </c>
    </row>
    <row r="625" spans="5:6" x14ac:dyDescent="0.25">
      <c r="E625" t="s">
        <v>544</v>
      </c>
      <c r="F625" t="s">
        <v>747</v>
      </c>
    </row>
    <row r="626" spans="5:6" x14ac:dyDescent="0.25">
      <c r="E626" t="s">
        <v>544</v>
      </c>
      <c r="F626" t="s">
        <v>748</v>
      </c>
    </row>
    <row r="627" spans="5:6" x14ac:dyDescent="0.25">
      <c r="E627" t="s">
        <v>544</v>
      </c>
      <c r="F627" t="s">
        <v>749</v>
      </c>
    </row>
    <row r="628" spans="5:6" x14ac:dyDescent="0.25">
      <c r="E628" t="s">
        <v>544</v>
      </c>
      <c r="F628" t="s">
        <v>750</v>
      </c>
    </row>
    <row r="629" spans="5:6" x14ac:dyDescent="0.25">
      <c r="E629" t="s">
        <v>544</v>
      </c>
      <c r="F629" t="s">
        <v>751</v>
      </c>
    </row>
    <row r="630" spans="5:6" x14ac:dyDescent="0.25">
      <c r="E630" t="s">
        <v>544</v>
      </c>
      <c r="F630" t="s">
        <v>752</v>
      </c>
    </row>
    <row r="631" spans="5:6" x14ac:dyDescent="0.25">
      <c r="E631" t="s">
        <v>544</v>
      </c>
      <c r="F631" t="s">
        <v>753</v>
      </c>
    </row>
    <row r="632" spans="5:6" x14ac:dyDescent="0.25">
      <c r="E632" t="s">
        <v>544</v>
      </c>
      <c r="F632" t="s">
        <v>754</v>
      </c>
    </row>
    <row r="633" spans="5:6" x14ac:dyDescent="0.25">
      <c r="E633" t="s">
        <v>544</v>
      </c>
      <c r="F633" t="s">
        <v>755</v>
      </c>
    </row>
    <row r="634" spans="5:6" x14ac:dyDescent="0.25">
      <c r="E634" t="s">
        <v>544</v>
      </c>
      <c r="F634" t="s">
        <v>756</v>
      </c>
    </row>
    <row r="635" spans="5:6" x14ac:dyDescent="0.25">
      <c r="E635" t="s">
        <v>544</v>
      </c>
      <c r="F635" t="s">
        <v>757</v>
      </c>
    </row>
    <row r="636" spans="5:6" x14ac:dyDescent="0.25">
      <c r="E636" t="s">
        <v>544</v>
      </c>
      <c r="F636" t="s">
        <v>758</v>
      </c>
    </row>
    <row r="637" spans="5:6" x14ac:dyDescent="0.25">
      <c r="E637" t="s">
        <v>544</v>
      </c>
      <c r="F637" t="s">
        <v>759</v>
      </c>
    </row>
    <row r="638" spans="5:6" x14ac:dyDescent="0.25">
      <c r="E638" t="s">
        <v>544</v>
      </c>
      <c r="F638" t="s">
        <v>760</v>
      </c>
    </row>
    <row r="639" spans="5:6" x14ac:dyDescent="0.25">
      <c r="E639" t="s">
        <v>544</v>
      </c>
      <c r="F639" t="s">
        <v>761</v>
      </c>
    </row>
    <row r="640" spans="5:6" x14ac:dyDescent="0.25">
      <c r="E640" t="s">
        <v>544</v>
      </c>
      <c r="F640" t="s">
        <v>762</v>
      </c>
    </row>
    <row r="641" spans="5:6" x14ac:dyDescent="0.25">
      <c r="E641" t="s">
        <v>544</v>
      </c>
      <c r="F641" t="s">
        <v>763</v>
      </c>
    </row>
    <row r="642" spans="5:6" x14ac:dyDescent="0.25">
      <c r="E642" t="s">
        <v>544</v>
      </c>
      <c r="F642" t="s">
        <v>764</v>
      </c>
    </row>
    <row r="643" spans="5:6" x14ac:dyDescent="0.25">
      <c r="E643" t="s">
        <v>544</v>
      </c>
      <c r="F643" t="s">
        <v>765</v>
      </c>
    </row>
    <row r="644" spans="5:6" x14ac:dyDescent="0.25">
      <c r="E644" t="s">
        <v>544</v>
      </c>
      <c r="F644" t="s">
        <v>766</v>
      </c>
    </row>
    <row r="645" spans="5:6" x14ac:dyDescent="0.25">
      <c r="E645" t="s">
        <v>544</v>
      </c>
      <c r="F645" t="s">
        <v>767</v>
      </c>
    </row>
    <row r="646" spans="5:6" x14ac:dyDescent="0.25">
      <c r="E646" t="s">
        <v>544</v>
      </c>
      <c r="F646" t="s">
        <v>768</v>
      </c>
    </row>
    <row r="647" spans="5:6" x14ac:dyDescent="0.25">
      <c r="E647" t="s">
        <v>544</v>
      </c>
      <c r="F647" t="s">
        <v>769</v>
      </c>
    </row>
    <row r="648" spans="5:6" x14ac:dyDescent="0.25">
      <c r="E648" t="s">
        <v>544</v>
      </c>
      <c r="F648" t="s">
        <v>770</v>
      </c>
    </row>
    <row r="649" spans="5:6" x14ac:dyDescent="0.25">
      <c r="E649" t="s">
        <v>544</v>
      </c>
      <c r="F649" t="s">
        <v>771</v>
      </c>
    </row>
    <row r="650" spans="5:6" x14ac:dyDescent="0.25">
      <c r="E650" t="s">
        <v>544</v>
      </c>
      <c r="F650" t="s">
        <v>772</v>
      </c>
    </row>
    <row r="651" spans="5:6" x14ac:dyDescent="0.25">
      <c r="E651" t="s">
        <v>544</v>
      </c>
      <c r="F651" t="s">
        <v>773</v>
      </c>
    </row>
    <row r="652" spans="5:6" x14ac:dyDescent="0.25">
      <c r="E652" t="s">
        <v>544</v>
      </c>
      <c r="F652" t="s">
        <v>774</v>
      </c>
    </row>
    <row r="653" spans="5:6" x14ac:dyDescent="0.25">
      <c r="E653" t="s">
        <v>544</v>
      </c>
      <c r="F653" t="s">
        <v>775</v>
      </c>
    </row>
    <row r="654" spans="5:6" x14ac:dyDescent="0.25">
      <c r="E654" t="s">
        <v>544</v>
      </c>
      <c r="F654" t="s">
        <v>776</v>
      </c>
    </row>
    <row r="655" spans="5:6" x14ac:dyDescent="0.25">
      <c r="E655" t="s">
        <v>544</v>
      </c>
      <c r="F655" t="s">
        <v>777</v>
      </c>
    </row>
    <row r="656" spans="5:6" x14ac:dyDescent="0.25">
      <c r="E656" t="s">
        <v>544</v>
      </c>
      <c r="F656" t="s">
        <v>778</v>
      </c>
    </row>
    <row r="657" spans="5:6" x14ac:dyDescent="0.25">
      <c r="E657" t="s">
        <v>544</v>
      </c>
      <c r="F657" t="s">
        <v>779</v>
      </c>
    </row>
    <row r="658" spans="5:6" x14ac:dyDescent="0.25">
      <c r="E658" t="s">
        <v>544</v>
      </c>
      <c r="F658" t="s">
        <v>780</v>
      </c>
    </row>
    <row r="659" spans="5:6" x14ac:dyDescent="0.25">
      <c r="E659" t="s">
        <v>544</v>
      </c>
      <c r="F659" t="s">
        <v>781</v>
      </c>
    </row>
    <row r="660" spans="5:6" x14ac:dyDescent="0.25">
      <c r="E660" t="s">
        <v>544</v>
      </c>
      <c r="F660" t="s">
        <v>782</v>
      </c>
    </row>
    <row r="661" spans="5:6" x14ac:dyDescent="0.25">
      <c r="E661" t="s">
        <v>544</v>
      </c>
      <c r="F661" t="s">
        <v>783</v>
      </c>
    </row>
    <row r="662" spans="5:6" x14ac:dyDescent="0.25">
      <c r="E662" t="s">
        <v>544</v>
      </c>
      <c r="F662" t="s">
        <v>784</v>
      </c>
    </row>
    <row r="663" spans="5:6" x14ac:dyDescent="0.25">
      <c r="E663" t="s">
        <v>544</v>
      </c>
      <c r="F663" t="s">
        <v>785</v>
      </c>
    </row>
    <row r="664" spans="5:6" x14ac:dyDescent="0.25">
      <c r="E664" t="s">
        <v>544</v>
      </c>
      <c r="F664" t="s">
        <v>786</v>
      </c>
    </row>
    <row r="665" spans="5:6" x14ac:dyDescent="0.25">
      <c r="E665" t="s">
        <v>544</v>
      </c>
      <c r="F665" t="s">
        <v>787</v>
      </c>
    </row>
    <row r="666" spans="5:6" x14ac:dyDescent="0.25">
      <c r="E666" t="s">
        <v>544</v>
      </c>
      <c r="F666" t="s">
        <v>788</v>
      </c>
    </row>
    <row r="667" spans="5:6" x14ac:dyDescent="0.25">
      <c r="E667" t="s">
        <v>544</v>
      </c>
      <c r="F667" t="s">
        <v>789</v>
      </c>
    </row>
    <row r="668" spans="5:6" x14ac:dyDescent="0.25">
      <c r="E668" t="s">
        <v>544</v>
      </c>
      <c r="F668" t="s">
        <v>790</v>
      </c>
    </row>
    <row r="669" spans="5:6" x14ac:dyDescent="0.25">
      <c r="E669" t="s">
        <v>544</v>
      </c>
      <c r="F669" t="s">
        <v>791</v>
      </c>
    </row>
    <row r="670" spans="5:6" x14ac:dyDescent="0.25">
      <c r="E670" t="s">
        <v>544</v>
      </c>
      <c r="F670" t="s">
        <v>792</v>
      </c>
    </row>
    <row r="671" spans="5:6" x14ac:dyDescent="0.25">
      <c r="E671" t="s">
        <v>544</v>
      </c>
      <c r="F671" t="s">
        <v>793</v>
      </c>
    </row>
    <row r="672" spans="5:6" x14ac:dyDescent="0.25">
      <c r="E672" t="s">
        <v>544</v>
      </c>
      <c r="F672" t="s">
        <v>794</v>
      </c>
    </row>
    <row r="673" spans="5:6" x14ac:dyDescent="0.25">
      <c r="E673" t="s">
        <v>544</v>
      </c>
      <c r="F673" t="s">
        <v>795</v>
      </c>
    </row>
    <row r="674" spans="5:6" x14ac:dyDescent="0.25">
      <c r="E674" t="s">
        <v>544</v>
      </c>
      <c r="F674" t="s">
        <v>796</v>
      </c>
    </row>
    <row r="675" spans="5:6" x14ac:dyDescent="0.25">
      <c r="E675" t="s">
        <v>544</v>
      </c>
      <c r="F675" t="s">
        <v>797</v>
      </c>
    </row>
    <row r="676" spans="5:6" x14ac:dyDescent="0.25">
      <c r="E676" t="s">
        <v>544</v>
      </c>
      <c r="F676" t="s">
        <v>798</v>
      </c>
    </row>
    <row r="677" spans="5:6" x14ac:dyDescent="0.25">
      <c r="E677" t="s">
        <v>544</v>
      </c>
      <c r="F677" t="s">
        <v>799</v>
      </c>
    </row>
    <row r="678" spans="5:6" x14ac:dyDescent="0.25">
      <c r="E678" t="s">
        <v>544</v>
      </c>
      <c r="F678" t="s">
        <v>800</v>
      </c>
    </row>
    <row r="679" spans="5:6" x14ac:dyDescent="0.25">
      <c r="E679" t="s">
        <v>544</v>
      </c>
      <c r="F679" t="s">
        <v>801</v>
      </c>
    </row>
    <row r="680" spans="5:6" x14ac:dyDescent="0.25">
      <c r="E680" t="s">
        <v>544</v>
      </c>
      <c r="F680" t="s">
        <v>802</v>
      </c>
    </row>
    <row r="681" spans="5:6" x14ac:dyDescent="0.25">
      <c r="E681" t="s">
        <v>544</v>
      </c>
      <c r="F681" t="s">
        <v>803</v>
      </c>
    </row>
    <row r="682" spans="5:6" x14ac:dyDescent="0.25">
      <c r="E682" t="s">
        <v>544</v>
      </c>
      <c r="F682" t="s">
        <v>804</v>
      </c>
    </row>
    <row r="683" spans="5:6" x14ac:dyDescent="0.25">
      <c r="E683" t="s">
        <v>544</v>
      </c>
      <c r="F683" t="s">
        <v>805</v>
      </c>
    </row>
    <row r="684" spans="5:6" x14ac:dyDescent="0.25">
      <c r="E684" t="s">
        <v>544</v>
      </c>
      <c r="F684" t="s">
        <v>806</v>
      </c>
    </row>
    <row r="685" spans="5:6" x14ac:dyDescent="0.25">
      <c r="E685" t="s">
        <v>544</v>
      </c>
      <c r="F685" t="s">
        <v>807</v>
      </c>
    </row>
    <row r="686" spans="5:6" x14ac:dyDescent="0.25">
      <c r="E686" t="s">
        <v>544</v>
      </c>
      <c r="F686" t="s">
        <v>808</v>
      </c>
    </row>
    <row r="687" spans="5:6" x14ac:dyDescent="0.25">
      <c r="E687" t="s">
        <v>544</v>
      </c>
      <c r="F687" t="s">
        <v>809</v>
      </c>
    </row>
    <row r="688" spans="5:6" x14ac:dyDescent="0.25">
      <c r="E688" t="s">
        <v>544</v>
      </c>
      <c r="F688" t="s">
        <v>810</v>
      </c>
    </row>
    <row r="689" spans="5:6" x14ac:dyDescent="0.25">
      <c r="E689" t="s">
        <v>544</v>
      </c>
      <c r="F689" t="s">
        <v>811</v>
      </c>
    </row>
    <row r="690" spans="5:6" x14ac:dyDescent="0.25">
      <c r="E690" t="s">
        <v>544</v>
      </c>
      <c r="F690" t="s">
        <v>812</v>
      </c>
    </row>
    <row r="691" spans="5:6" x14ac:dyDescent="0.25">
      <c r="E691" t="s">
        <v>544</v>
      </c>
      <c r="F691" t="s">
        <v>813</v>
      </c>
    </row>
    <row r="692" spans="5:6" x14ac:dyDescent="0.25">
      <c r="E692" t="s">
        <v>544</v>
      </c>
      <c r="F692" t="s">
        <v>814</v>
      </c>
    </row>
    <row r="693" spans="5:6" x14ac:dyDescent="0.25">
      <c r="E693" t="s">
        <v>544</v>
      </c>
      <c r="F693" t="s">
        <v>815</v>
      </c>
    </row>
    <row r="694" spans="5:6" x14ac:dyDescent="0.25">
      <c r="E694" t="s">
        <v>544</v>
      </c>
      <c r="F694" t="s">
        <v>816</v>
      </c>
    </row>
    <row r="695" spans="5:6" x14ac:dyDescent="0.25">
      <c r="E695" t="s">
        <v>544</v>
      </c>
      <c r="F695" t="s">
        <v>817</v>
      </c>
    </row>
    <row r="696" spans="5:6" x14ac:dyDescent="0.25">
      <c r="E696" t="s">
        <v>544</v>
      </c>
      <c r="F696" t="s">
        <v>818</v>
      </c>
    </row>
    <row r="697" spans="5:6" x14ac:dyDescent="0.25">
      <c r="E697" t="s">
        <v>544</v>
      </c>
      <c r="F697" t="s">
        <v>819</v>
      </c>
    </row>
    <row r="698" spans="5:6" x14ac:dyDescent="0.25">
      <c r="E698" t="s">
        <v>544</v>
      </c>
      <c r="F698" t="s">
        <v>820</v>
      </c>
    </row>
    <row r="699" spans="5:6" x14ac:dyDescent="0.25">
      <c r="E699" t="s">
        <v>544</v>
      </c>
      <c r="F699" t="s">
        <v>821</v>
      </c>
    </row>
    <row r="700" spans="5:6" x14ac:dyDescent="0.25">
      <c r="E700" t="s">
        <v>544</v>
      </c>
      <c r="F700" t="s">
        <v>822</v>
      </c>
    </row>
    <row r="701" spans="5:6" x14ac:dyDescent="0.25">
      <c r="E701" t="s">
        <v>544</v>
      </c>
      <c r="F701" t="s">
        <v>823</v>
      </c>
    </row>
    <row r="702" spans="5:6" x14ac:dyDescent="0.25">
      <c r="E702" t="s">
        <v>544</v>
      </c>
      <c r="F702" t="s">
        <v>824</v>
      </c>
    </row>
    <row r="703" spans="5:6" x14ac:dyDescent="0.25">
      <c r="E703" t="s">
        <v>544</v>
      </c>
      <c r="F703" t="s">
        <v>825</v>
      </c>
    </row>
    <row r="704" spans="5:6" x14ac:dyDescent="0.25">
      <c r="E704" t="s">
        <v>544</v>
      </c>
      <c r="F704" t="s">
        <v>826</v>
      </c>
    </row>
    <row r="705" spans="5:6" x14ac:dyDescent="0.25">
      <c r="E705" t="s">
        <v>544</v>
      </c>
      <c r="F705" t="s">
        <v>827</v>
      </c>
    </row>
    <row r="706" spans="5:6" x14ac:dyDescent="0.25">
      <c r="E706" t="s">
        <v>544</v>
      </c>
      <c r="F706" t="s">
        <v>828</v>
      </c>
    </row>
    <row r="707" spans="5:6" x14ac:dyDescent="0.25">
      <c r="E707" t="s">
        <v>544</v>
      </c>
      <c r="F707" t="s">
        <v>829</v>
      </c>
    </row>
    <row r="708" spans="5:6" x14ac:dyDescent="0.25">
      <c r="E708" t="s">
        <v>544</v>
      </c>
      <c r="F708" t="s">
        <v>830</v>
      </c>
    </row>
    <row r="709" spans="5:6" x14ac:dyDescent="0.25">
      <c r="E709" t="s">
        <v>544</v>
      </c>
      <c r="F709" t="s">
        <v>831</v>
      </c>
    </row>
    <row r="710" spans="5:6" x14ac:dyDescent="0.25">
      <c r="E710" t="s">
        <v>544</v>
      </c>
      <c r="F710" t="s">
        <v>832</v>
      </c>
    </row>
    <row r="711" spans="5:6" x14ac:dyDescent="0.25">
      <c r="E711" t="s">
        <v>544</v>
      </c>
      <c r="F711" t="s">
        <v>833</v>
      </c>
    </row>
    <row r="712" spans="5:6" x14ac:dyDescent="0.25">
      <c r="E712" t="s">
        <v>544</v>
      </c>
      <c r="F712" t="s">
        <v>834</v>
      </c>
    </row>
    <row r="713" spans="5:6" x14ac:dyDescent="0.25">
      <c r="E713" t="s">
        <v>544</v>
      </c>
      <c r="F713" t="s">
        <v>835</v>
      </c>
    </row>
    <row r="714" spans="5:6" x14ac:dyDescent="0.25">
      <c r="E714" t="s">
        <v>544</v>
      </c>
      <c r="F714" t="s">
        <v>836</v>
      </c>
    </row>
    <row r="715" spans="5:6" x14ac:dyDescent="0.25">
      <c r="E715" t="s">
        <v>544</v>
      </c>
      <c r="F715" t="s">
        <v>837</v>
      </c>
    </row>
    <row r="716" spans="5:6" x14ac:dyDescent="0.25">
      <c r="E716" t="s">
        <v>544</v>
      </c>
      <c r="F716" t="s">
        <v>838</v>
      </c>
    </row>
    <row r="717" spans="5:6" x14ac:dyDescent="0.25">
      <c r="E717" t="s">
        <v>544</v>
      </c>
      <c r="F717" t="s">
        <v>839</v>
      </c>
    </row>
    <row r="718" spans="5:6" x14ac:dyDescent="0.25">
      <c r="E718" t="s">
        <v>544</v>
      </c>
      <c r="F718" t="s">
        <v>840</v>
      </c>
    </row>
    <row r="719" spans="5:6" x14ac:dyDescent="0.25">
      <c r="E719" t="s">
        <v>544</v>
      </c>
      <c r="F719" t="s">
        <v>841</v>
      </c>
    </row>
    <row r="720" spans="5:6" x14ac:dyDescent="0.25">
      <c r="E720" t="s">
        <v>544</v>
      </c>
      <c r="F720" t="s">
        <v>842</v>
      </c>
    </row>
    <row r="721" spans="5:6" x14ac:dyDescent="0.25">
      <c r="E721" t="s">
        <v>544</v>
      </c>
      <c r="F721" t="s">
        <v>843</v>
      </c>
    </row>
    <row r="722" spans="5:6" x14ac:dyDescent="0.25">
      <c r="E722" t="s">
        <v>544</v>
      </c>
      <c r="F722" t="s">
        <v>844</v>
      </c>
    </row>
    <row r="723" spans="5:6" x14ac:dyDescent="0.25">
      <c r="E723" t="s">
        <v>544</v>
      </c>
      <c r="F723" t="s">
        <v>845</v>
      </c>
    </row>
    <row r="724" spans="5:6" x14ac:dyDescent="0.25">
      <c r="E724" t="s">
        <v>544</v>
      </c>
      <c r="F724" t="s">
        <v>846</v>
      </c>
    </row>
    <row r="725" spans="5:6" x14ac:dyDescent="0.25">
      <c r="E725" t="s">
        <v>544</v>
      </c>
      <c r="F725" t="s">
        <v>847</v>
      </c>
    </row>
    <row r="726" spans="5:6" x14ac:dyDescent="0.25">
      <c r="E726" t="s">
        <v>544</v>
      </c>
      <c r="F726" t="s">
        <v>848</v>
      </c>
    </row>
    <row r="727" spans="5:6" x14ac:dyDescent="0.25">
      <c r="E727" t="s">
        <v>544</v>
      </c>
      <c r="F727" t="s">
        <v>849</v>
      </c>
    </row>
    <row r="728" spans="5:6" x14ac:dyDescent="0.25">
      <c r="E728" t="s">
        <v>544</v>
      </c>
      <c r="F728" t="s">
        <v>850</v>
      </c>
    </row>
    <row r="729" spans="5:6" x14ac:dyDescent="0.25">
      <c r="E729" t="s">
        <v>544</v>
      </c>
      <c r="F729" t="s">
        <v>851</v>
      </c>
    </row>
    <row r="730" spans="5:6" x14ac:dyDescent="0.25">
      <c r="E730" t="s">
        <v>544</v>
      </c>
      <c r="F730" t="s">
        <v>852</v>
      </c>
    </row>
    <row r="731" spans="5:6" x14ac:dyDescent="0.25">
      <c r="E731" t="s">
        <v>544</v>
      </c>
      <c r="F731" t="s">
        <v>853</v>
      </c>
    </row>
    <row r="732" spans="5:6" x14ac:dyDescent="0.25">
      <c r="E732" t="s">
        <v>544</v>
      </c>
      <c r="F732" t="s">
        <v>854</v>
      </c>
    </row>
    <row r="733" spans="5:6" x14ac:dyDescent="0.25">
      <c r="E733" t="s">
        <v>544</v>
      </c>
      <c r="F733" t="s">
        <v>855</v>
      </c>
    </row>
    <row r="734" spans="5:6" x14ac:dyDescent="0.25">
      <c r="E734" t="s">
        <v>544</v>
      </c>
      <c r="F734" t="s">
        <v>856</v>
      </c>
    </row>
    <row r="735" spans="5:6" x14ac:dyDescent="0.25">
      <c r="E735" t="s">
        <v>544</v>
      </c>
      <c r="F735" t="s">
        <v>857</v>
      </c>
    </row>
    <row r="736" spans="5:6" x14ac:dyDescent="0.25">
      <c r="E736" t="s">
        <v>544</v>
      </c>
      <c r="F736" t="s">
        <v>858</v>
      </c>
    </row>
    <row r="737" spans="5:6" x14ac:dyDescent="0.25">
      <c r="E737" t="s">
        <v>544</v>
      </c>
      <c r="F737" t="s">
        <v>859</v>
      </c>
    </row>
    <row r="738" spans="5:6" x14ac:dyDescent="0.25">
      <c r="E738" t="s">
        <v>544</v>
      </c>
      <c r="F738" t="s">
        <v>860</v>
      </c>
    </row>
    <row r="739" spans="5:6" x14ac:dyDescent="0.25">
      <c r="E739" t="s">
        <v>544</v>
      </c>
      <c r="F739" t="s">
        <v>861</v>
      </c>
    </row>
    <row r="740" spans="5:6" x14ac:dyDescent="0.25">
      <c r="E740" t="s">
        <v>544</v>
      </c>
      <c r="F740" t="s">
        <v>862</v>
      </c>
    </row>
    <row r="741" spans="5:6" x14ac:dyDescent="0.25">
      <c r="E741" t="s">
        <v>544</v>
      </c>
      <c r="F741" t="s">
        <v>863</v>
      </c>
    </row>
    <row r="742" spans="5:6" x14ac:dyDescent="0.25">
      <c r="E742" t="s">
        <v>544</v>
      </c>
      <c r="F742" t="s">
        <v>864</v>
      </c>
    </row>
    <row r="743" spans="5:6" x14ac:dyDescent="0.25">
      <c r="E743" t="s">
        <v>544</v>
      </c>
      <c r="F743" t="s">
        <v>865</v>
      </c>
    </row>
    <row r="744" spans="5:6" x14ac:dyDescent="0.25">
      <c r="E744" t="s">
        <v>544</v>
      </c>
      <c r="F744" t="s">
        <v>866</v>
      </c>
    </row>
    <row r="745" spans="5:6" x14ac:dyDescent="0.25">
      <c r="E745" t="s">
        <v>544</v>
      </c>
      <c r="F745" t="s">
        <v>867</v>
      </c>
    </row>
    <row r="746" spans="5:6" x14ac:dyDescent="0.25">
      <c r="E746" t="s">
        <v>544</v>
      </c>
      <c r="F746" t="s">
        <v>868</v>
      </c>
    </row>
    <row r="747" spans="5:6" x14ac:dyDescent="0.25">
      <c r="E747" t="s">
        <v>544</v>
      </c>
      <c r="F747" t="s">
        <v>869</v>
      </c>
    </row>
    <row r="748" spans="5:6" x14ac:dyDescent="0.25">
      <c r="E748" t="s">
        <v>544</v>
      </c>
      <c r="F748" t="s">
        <v>870</v>
      </c>
    </row>
    <row r="749" spans="5:6" x14ac:dyDescent="0.25">
      <c r="E749" t="s">
        <v>544</v>
      </c>
      <c r="F749" t="s">
        <v>871</v>
      </c>
    </row>
    <row r="750" spans="5:6" x14ac:dyDescent="0.25">
      <c r="E750" t="s">
        <v>544</v>
      </c>
      <c r="F750" t="s">
        <v>872</v>
      </c>
    </row>
    <row r="751" spans="5:6" x14ac:dyDescent="0.25">
      <c r="E751" t="s">
        <v>544</v>
      </c>
      <c r="F751" t="s">
        <v>873</v>
      </c>
    </row>
    <row r="752" spans="5:6" x14ac:dyDescent="0.25">
      <c r="E752" t="s">
        <v>544</v>
      </c>
      <c r="F752" t="s">
        <v>874</v>
      </c>
    </row>
    <row r="753" spans="5:6" x14ac:dyDescent="0.25">
      <c r="E753" t="s">
        <v>544</v>
      </c>
      <c r="F753" t="s">
        <v>875</v>
      </c>
    </row>
    <row r="754" spans="5:6" x14ac:dyDescent="0.25">
      <c r="E754" t="s">
        <v>544</v>
      </c>
      <c r="F754" t="s">
        <v>876</v>
      </c>
    </row>
    <row r="755" spans="5:6" x14ac:dyDescent="0.25">
      <c r="E755" t="s">
        <v>544</v>
      </c>
      <c r="F755" t="s">
        <v>877</v>
      </c>
    </row>
    <row r="756" spans="5:6" x14ac:dyDescent="0.25">
      <c r="E756" t="s">
        <v>544</v>
      </c>
      <c r="F756" t="s">
        <v>878</v>
      </c>
    </row>
    <row r="757" spans="5:6" x14ac:dyDescent="0.25">
      <c r="E757" t="s">
        <v>544</v>
      </c>
      <c r="F757" t="s">
        <v>879</v>
      </c>
    </row>
    <row r="758" spans="5:6" x14ac:dyDescent="0.25">
      <c r="E758" t="s">
        <v>544</v>
      </c>
      <c r="F758" t="s">
        <v>880</v>
      </c>
    </row>
    <row r="759" spans="5:6" x14ac:dyDescent="0.25">
      <c r="E759" t="s">
        <v>544</v>
      </c>
      <c r="F759" t="s">
        <v>881</v>
      </c>
    </row>
    <row r="760" spans="5:6" x14ac:dyDescent="0.25">
      <c r="E760" t="s">
        <v>544</v>
      </c>
      <c r="F760" t="s">
        <v>882</v>
      </c>
    </row>
    <row r="761" spans="5:6" x14ac:dyDescent="0.25">
      <c r="E761" t="s">
        <v>544</v>
      </c>
      <c r="F761" t="s">
        <v>883</v>
      </c>
    </row>
    <row r="762" spans="5:6" x14ac:dyDescent="0.25">
      <c r="E762" t="s">
        <v>544</v>
      </c>
      <c r="F762" t="s">
        <v>884</v>
      </c>
    </row>
    <row r="763" spans="5:6" x14ac:dyDescent="0.25">
      <c r="E763" t="s">
        <v>544</v>
      </c>
      <c r="F763" t="s">
        <v>18593</v>
      </c>
    </row>
    <row r="764" spans="5:6" x14ac:dyDescent="0.25">
      <c r="E764" t="s">
        <v>544</v>
      </c>
      <c r="F764" t="s">
        <v>885</v>
      </c>
    </row>
    <row r="765" spans="5:6" x14ac:dyDescent="0.25">
      <c r="E765" t="s">
        <v>544</v>
      </c>
      <c r="F765" t="s">
        <v>886</v>
      </c>
    </row>
    <row r="766" spans="5:6" x14ac:dyDescent="0.25">
      <c r="E766" t="s">
        <v>544</v>
      </c>
      <c r="F766" t="s">
        <v>887</v>
      </c>
    </row>
    <row r="767" spans="5:6" x14ac:dyDescent="0.25">
      <c r="E767" t="s">
        <v>544</v>
      </c>
      <c r="F767" t="s">
        <v>888</v>
      </c>
    </row>
    <row r="768" spans="5:6" x14ac:dyDescent="0.25">
      <c r="E768" t="s">
        <v>544</v>
      </c>
      <c r="F768" t="s">
        <v>889</v>
      </c>
    </row>
    <row r="769" spans="5:6" x14ac:dyDescent="0.25">
      <c r="E769" t="s">
        <v>544</v>
      </c>
      <c r="F769" t="s">
        <v>890</v>
      </c>
    </row>
    <row r="770" spans="5:6" x14ac:dyDescent="0.25">
      <c r="E770" t="s">
        <v>544</v>
      </c>
      <c r="F770" t="s">
        <v>891</v>
      </c>
    </row>
    <row r="771" spans="5:6" x14ac:dyDescent="0.25">
      <c r="E771" t="s">
        <v>544</v>
      </c>
      <c r="F771" t="s">
        <v>892</v>
      </c>
    </row>
    <row r="772" spans="5:6" x14ac:dyDescent="0.25">
      <c r="E772" t="s">
        <v>544</v>
      </c>
      <c r="F772" t="s">
        <v>893</v>
      </c>
    </row>
    <row r="773" spans="5:6" x14ac:dyDescent="0.25">
      <c r="E773" t="s">
        <v>544</v>
      </c>
      <c r="F773" t="s">
        <v>894</v>
      </c>
    </row>
    <row r="774" spans="5:6" x14ac:dyDescent="0.25">
      <c r="E774" t="s">
        <v>544</v>
      </c>
      <c r="F774" t="s">
        <v>895</v>
      </c>
    </row>
    <row r="775" spans="5:6" x14ac:dyDescent="0.25">
      <c r="E775" t="s">
        <v>544</v>
      </c>
      <c r="F775" t="s">
        <v>896</v>
      </c>
    </row>
    <row r="776" spans="5:6" x14ac:dyDescent="0.25">
      <c r="E776" t="s">
        <v>544</v>
      </c>
      <c r="F776" t="s">
        <v>897</v>
      </c>
    </row>
    <row r="777" spans="5:6" x14ac:dyDescent="0.25">
      <c r="E777" t="s">
        <v>544</v>
      </c>
      <c r="F777" t="s">
        <v>898</v>
      </c>
    </row>
    <row r="778" spans="5:6" x14ac:dyDescent="0.25">
      <c r="E778" t="s">
        <v>544</v>
      </c>
      <c r="F778" t="s">
        <v>899</v>
      </c>
    </row>
    <row r="779" spans="5:6" x14ac:dyDescent="0.25">
      <c r="E779" t="s">
        <v>544</v>
      </c>
      <c r="F779" t="s">
        <v>900</v>
      </c>
    </row>
    <row r="780" spans="5:6" x14ac:dyDescent="0.25">
      <c r="E780" t="s">
        <v>544</v>
      </c>
      <c r="F780" t="s">
        <v>901</v>
      </c>
    </row>
    <row r="781" spans="5:6" x14ac:dyDescent="0.25">
      <c r="E781" t="s">
        <v>544</v>
      </c>
      <c r="F781" t="s">
        <v>902</v>
      </c>
    </row>
    <row r="782" spans="5:6" x14ac:dyDescent="0.25">
      <c r="E782" t="s">
        <v>544</v>
      </c>
      <c r="F782" t="s">
        <v>903</v>
      </c>
    </row>
    <row r="783" spans="5:6" x14ac:dyDescent="0.25">
      <c r="E783" t="s">
        <v>544</v>
      </c>
      <c r="F783" t="s">
        <v>904</v>
      </c>
    </row>
    <row r="784" spans="5:6" x14ac:dyDescent="0.25">
      <c r="E784" t="s">
        <v>544</v>
      </c>
      <c r="F784" t="s">
        <v>905</v>
      </c>
    </row>
    <row r="785" spans="5:6" x14ac:dyDescent="0.25">
      <c r="E785" t="s">
        <v>544</v>
      </c>
      <c r="F785" t="s">
        <v>906</v>
      </c>
    </row>
    <row r="786" spans="5:6" x14ac:dyDescent="0.25">
      <c r="E786" t="s">
        <v>544</v>
      </c>
      <c r="F786" t="s">
        <v>907</v>
      </c>
    </row>
    <row r="787" spans="5:6" x14ac:dyDescent="0.25">
      <c r="E787" t="s">
        <v>544</v>
      </c>
      <c r="F787" t="s">
        <v>908</v>
      </c>
    </row>
    <row r="788" spans="5:6" x14ac:dyDescent="0.25">
      <c r="E788" t="s">
        <v>544</v>
      </c>
      <c r="F788" t="s">
        <v>909</v>
      </c>
    </row>
    <row r="789" spans="5:6" x14ac:dyDescent="0.25">
      <c r="E789" t="s">
        <v>544</v>
      </c>
      <c r="F789" t="s">
        <v>910</v>
      </c>
    </row>
    <row r="790" spans="5:6" x14ac:dyDescent="0.25">
      <c r="E790" t="s">
        <v>544</v>
      </c>
      <c r="F790" t="s">
        <v>911</v>
      </c>
    </row>
    <row r="791" spans="5:6" x14ac:dyDescent="0.25">
      <c r="E791" t="s">
        <v>544</v>
      </c>
      <c r="F791" t="s">
        <v>912</v>
      </c>
    </row>
    <row r="792" spans="5:6" x14ac:dyDescent="0.25">
      <c r="E792" t="s">
        <v>544</v>
      </c>
      <c r="F792" t="s">
        <v>913</v>
      </c>
    </row>
    <row r="793" spans="5:6" x14ac:dyDescent="0.25">
      <c r="E793" t="s">
        <v>544</v>
      </c>
      <c r="F793" t="s">
        <v>914</v>
      </c>
    </row>
    <row r="794" spans="5:6" x14ac:dyDescent="0.25">
      <c r="E794" t="s">
        <v>544</v>
      </c>
      <c r="F794" t="s">
        <v>915</v>
      </c>
    </row>
    <row r="795" spans="5:6" x14ac:dyDescent="0.25">
      <c r="E795" t="s">
        <v>544</v>
      </c>
      <c r="F795" t="s">
        <v>916</v>
      </c>
    </row>
    <row r="796" spans="5:6" x14ac:dyDescent="0.25">
      <c r="E796" t="s">
        <v>544</v>
      </c>
      <c r="F796" t="s">
        <v>917</v>
      </c>
    </row>
    <row r="797" spans="5:6" x14ac:dyDescent="0.25">
      <c r="E797" t="s">
        <v>544</v>
      </c>
      <c r="F797" t="s">
        <v>918</v>
      </c>
    </row>
    <row r="798" spans="5:6" x14ac:dyDescent="0.25">
      <c r="E798" t="s">
        <v>544</v>
      </c>
      <c r="F798" t="s">
        <v>919</v>
      </c>
    </row>
    <row r="799" spans="5:6" x14ac:dyDescent="0.25">
      <c r="E799" t="s">
        <v>544</v>
      </c>
      <c r="F799" t="s">
        <v>920</v>
      </c>
    </row>
    <row r="800" spans="5:6" x14ac:dyDescent="0.25">
      <c r="E800" t="s">
        <v>544</v>
      </c>
      <c r="F800" t="s">
        <v>921</v>
      </c>
    </row>
    <row r="801" spans="5:6" x14ac:dyDescent="0.25">
      <c r="E801" t="s">
        <v>544</v>
      </c>
      <c r="F801" t="s">
        <v>922</v>
      </c>
    </row>
    <row r="802" spans="5:6" x14ac:dyDescent="0.25">
      <c r="E802" t="s">
        <v>544</v>
      </c>
      <c r="F802" t="s">
        <v>923</v>
      </c>
    </row>
    <row r="803" spans="5:6" x14ac:dyDescent="0.25">
      <c r="E803" t="s">
        <v>544</v>
      </c>
      <c r="F803" t="s">
        <v>924</v>
      </c>
    </row>
    <row r="804" spans="5:6" x14ac:dyDescent="0.25">
      <c r="E804" t="s">
        <v>544</v>
      </c>
      <c r="F804" t="s">
        <v>925</v>
      </c>
    </row>
    <row r="805" spans="5:6" x14ac:dyDescent="0.25">
      <c r="E805" t="s">
        <v>544</v>
      </c>
      <c r="F805" t="s">
        <v>926</v>
      </c>
    </row>
    <row r="806" spans="5:6" x14ac:dyDescent="0.25">
      <c r="E806" t="s">
        <v>544</v>
      </c>
      <c r="F806" t="s">
        <v>927</v>
      </c>
    </row>
    <row r="807" spans="5:6" x14ac:dyDescent="0.25">
      <c r="E807" t="s">
        <v>544</v>
      </c>
      <c r="F807" t="s">
        <v>928</v>
      </c>
    </row>
    <row r="808" spans="5:6" x14ac:dyDescent="0.25">
      <c r="E808" t="s">
        <v>544</v>
      </c>
      <c r="F808" t="s">
        <v>929</v>
      </c>
    </row>
    <row r="809" spans="5:6" x14ac:dyDescent="0.25">
      <c r="E809" t="s">
        <v>544</v>
      </c>
      <c r="F809" t="s">
        <v>930</v>
      </c>
    </row>
    <row r="810" spans="5:6" x14ac:dyDescent="0.25">
      <c r="E810" t="s">
        <v>544</v>
      </c>
      <c r="F810" t="s">
        <v>931</v>
      </c>
    </row>
    <row r="811" spans="5:6" x14ac:dyDescent="0.25">
      <c r="E811" t="s">
        <v>544</v>
      </c>
      <c r="F811" t="s">
        <v>932</v>
      </c>
    </row>
    <row r="812" spans="5:6" x14ac:dyDescent="0.25">
      <c r="E812" t="s">
        <v>544</v>
      </c>
      <c r="F812" t="s">
        <v>933</v>
      </c>
    </row>
    <row r="813" spans="5:6" x14ac:dyDescent="0.25">
      <c r="E813" t="s">
        <v>544</v>
      </c>
      <c r="F813" t="s">
        <v>934</v>
      </c>
    </row>
    <row r="814" spans="5:6" x14ac:dyDescent="0.25">
      <c r="E814" t="s">
        <v>544</v>
      </c>
      <c r="F814" t="s">
        <v>935</v>
      </c>
    </row>
    <row r="815" spans="5:6" x14ac:dyDescent="0.25">
      <c r="E815" t="s">
        <v>544</v>
      </c>
      <c r="F815" t="s">
        <v>936</v>
      </c>
    </row>
    <row r="816" spans="5:6" x14ac:dyDescent="0.25">
      <c r="E816" t="s">
        <v>544</v>
      </c>
      <c r="F816" t="s">
        <v>937</v>
      </c>
    </row>
    <row r="817" spans="5:6" x14ac:dyDescent="0.25">
      <c r="E817" t="s">
        <v>544</v>
      </c>
      <c r="F817" t="s">
        <v>938</v>
      </c>
    </row>
    <row r="818" spans="5:6" x14ac:dyDescent="0.25">
      <c r="E818" t="s">
        <v>544</v>
      </c>
      <c r="F818" t="s">
        <v>939</v>
      </c>
    </row>
    <row r="819" spans="5:6" x14ac:dyDescent="0.25">
      <c r="E819" t="s">
        <v>544</v>
      </c>
      <c r="F819" t="s">
        <v>940</v>
      </c>
    </row>
    <row r="820" spans="5:6" x14ac:dyDescent="0.25">
      <c r="E820" t="s">
        <v>544</v>
      </c>
      <c r="F820" t="s">
        <v>941</v>
      </c>
    </row>
    <row r="821" spans="5:6" x14ac:dyDescent="0.25">
      <c r="E821" t="s">
        <v>544</v>
      </c>
      <c r="F821" t="s">
        <v>942</v>
      </c>
    </row>
    <row r="822" spans="5:6" x14ac:dyDescent="0.25">
      <c r="E822" t="s">
        <v>544</v>
      </c>
      <c r="F822" t="s">
        <v>943</v>
      </c>
    </row>
    <row r="823" spans="5:6" x14ac:dyDescent="0.25">
      <c r="E823" t="s">
        <v>544</v>
      </c>
      <c r="F823" t="s">
        <v>944</v>
      </c>
    </row>
    <row r="824" spans="5:6" x14ac:dyDescent="0.25">
      <c r="E824" t="s">
        <v>544</v>
      </c>
      <c r="F824" t="s">
        <v>945</v>
      </c>
    </row>
    <row r="825" spans="5:6" x14ac:dyDescent="0.25">
      <c r="E825" t="s">
        <v>544</v>
      </c>
      <c r="F825" t="s">
        <v>946</v>
      </c>
    </row>
    <row r="826" spans="5:6" x14ac:dyDescent="0.25">
      <c r="E826" t="s">
        <v>544</v>
      </c>
      <c r="F826" t="s">
        <v>947</v>
      </c>
    </row>
    <row r="827" spans="5:6" x14ac:dyDescent="0.25">
      <c r="E827" t="s">
        <v>544</v>
      </c>
      <c r="F827" t="s">
        <v>948</v>
      </c>
    </row>
    <row r="828" spans="5:6" x14ac:dyDescent="0.25">
      <c r="E828" t="s">
        <v>544</v>
      </c>
      <c r="F828" t="s">
        <v>949</v>
      </c>
    </row>
    <row r="829" spans="5:6" x14ac:dyDescent="0.25">
      <c r="E829" t="s">
        <v>544</v>
      </c>
      <c r="F829" t="s">
        <v>950</v>
      </c>
    </row>
    <row r="830" spans="5:6" x14ac:dyDescent="0.25">
      <c r="E830" t="s">
        <v>544</v>
      </c>
      <c r="F830" t="s">
        <v>951</v>
      </c>
    </row>
    <row r="831" spans="5:6" x14ac:dyDescent="0.25">
      <c r="E831" t="s">
        <v>544</v>
      </c>
      <c r="F831" t="s">
        <v>952</v>
      </c>
    </row>
    <row r="832" spans="5:6" x14ac:dyDescent="0.25">
      <c r="E832" t="s">
        <v>544</v>
      </c>
      <c r="F832" t="s">
        <v>953</v>
      </c>
    </row>
    <row r="833" spans="5:6" x14ac:dyDescent="0.25">
      <c r="E833" t="s">
        <v>544</v>
      </c>
      <c r="F833" t="s">
        <v>954</v>
      </c>
    </row>
    <row r="834" spans="5:6" x14ac:dyDescent="0.25">
      <c r="E834" t="s">
        <v>544</v>
      </c>
      <c r="F834" t="s">
        <v>955</v>
      </c>
    </row>
    <row r="835" spans="5:6" x14ac:dyDescent="0.25">
      <c r="E835" t="s">
        <v>544</v>
      </c>
      <c r="F835" t="s">
        <v>956</v>
      </c>
    </row>
    <row r="836" spans="5:6" x14ac:dyDescent="0.25">
      <c r="E836" t="s">
        <v>544</v>
      </c>
      <c r="F836" t="s">
        <v>957</v>
      </c>
    </row>
    <row r="837" spans="5:6" x14ac:dyDescent="0.25">
      <c r="E837" t="s">
        <v>544</v>
      </c>
      <c r="F837" t="s">
        <v>958</v>
      </c>
    </row>
    <row r="838" spans="5:6" x14ac:dyDescent="0.25">
      <c r="E838" t="s">
        <v>544</v>
      </c>
      <c r="F838" t="s">
        <v>959</v>
      </c>
    </row>
    <row r="839" spans="5:6" x14ac:dyDescent="0.25">
      <c r="E839" t="s">
        <v>544</v>
      </c>
      <c r="F839" t="s">
        <v>960</v>
      </c>
    </row>
    <row r="840" spans="5:6" x14ac:dyDescent="0.25">
      <c r="E840" t="s">
        <v>544</v>
      </c>
      <c r="F840" t="s">
        <v>961</v>
      </c>
    </row>
    <row r="841" spans="5:6" x14ac:dyDescent="0.25">
      <c r="E841" t="s">
        <v>544</v>
      </c>
      <c r="F841" t="s">
        <v>962</v>
      </c>
    </row>
    <row r="842" spans="5:6" x14ac:dyDescent="0.25">
      <c r="E842" t="s">
        <v>544</v>
      </c>
      <c r="F842" t="s">
        <v>963</v>
      </c>
    </row>
    <row r="843" spans="5:6" x14ac:dyDescent="0.25">
      <c r="E843" t="s">
        <v>544</v>
      </c>
      <c r="F843" t="s">
        <v>964</v>
      </c>
    </row>
    <row r="844" spans="5:6" x14ac:dyDescent="0.25">
      <c r="E844" t="s">
        <v>544</v>
      </c>
      <c r="F844" t="s">
        <v>965</v>
      </c>
    </row>
    <row r="845" spans="5:6" x14ac:dyDescent="0.25">
      <c r="E845" t="s">
        <v>544</v>
      </c>
      <c r="F845" t="s">
        <v>966</v>
      </c>
    </row>
    <row r="846" spans="5:6" x14ac:dyDescent="0.25">
      <c r="E846" t="s">
        <v>544</v>
      </c>
      <c r="F846" t="s">
        <v>967</v>
      </c>
    </row>
    <row r="847" spans="5:6" x14ac:dyDescent="0.25">
      <c r="E847" t="s">
        <v>544</v>
      </c>
      <c r="F847" t="s">
        <v>968</v>
      </c>
    </row>
    <row r="848" spans="5:6" x14ac:dyDescent="0.25">
      <c r="E848" t="s">
        <v>544</v>
      </c>
      <c r="F848" t="s">
        <v>969</v>
      </c>
    </row>
    <row r="849" spans="5:6" x14ac:dyDescent="0.25">
      <c r="E849" t="s">
        <v>544</v>
      </c>
      <c r="F849" t="s">
        <v>970</v>
      </c>
    </row>
    <row r="850" spans="5:6" x14ac:dyDescent="0.25">
      <c r="E850" t="s">
        <v>544</v>
      </c>
      <c r="F850" t="s">
        <v>971</v>
      </c>
    </row>
    <row r="851" spans="5:6" x14ac:dyDescent="0.25">
      <c r="E851" t="s">
        <v>544</v>
      </c>
      <c r="F851" t="s">
        <v>972</v>
      </c>
    </row>
    <row r="852" spans="5:6" x14ac:dyDescent="0.25">
      <c r="E852" t="s">
        <v>544</v>
      </c>
      <c r="F852" t="s">
        <v>973</v>
      </c>
    </row>
    <row r="853" spans="5:6" x14ac:dyDescent="0.25">
      <c r="E853" t="s">
        <v>544</v>
      </c>
      <c r="F853" t="s">
        <v>974</v>
      </c>
    </row>
    <row r="854" spans="5:6" x14ac:dyDescent="0.25">
      <c r="E854" t="s">
        <v>544</v>
      </c>
      <c r="F854" t="s">
        <v>975</v>
      </c>
    </row>
    <row r="855" spans="5:6" x14ac:dyDescent="0.25">
      <c r="E855" t="s">
        <v>544</v>
      </c>
      <c r="F855" t="s">
        <v>976</v>
      </c>
    </row>
    <row r="856" spans="5:6" x14ac:dyDescent="0.25">
      <c r="E856" t="s">
        <v>544</v>
      </c>
      <c r="F856" t="s">
        <v>977</v>
      </c>
    </row>
    <row r="857" spans="5:6" x14ac:dyDescent="0.25">
      <c r="E857" t="s">
        <v>544</v>
      </c>
      <c r="F857" t="s">
        <v>978</v>
      </c>
    </row>
    <row r="858" spans="5:6" x14ac:dyDescent="0.25">
      <c r="E858" t="s">
        <v>544</v>
      </c>
      <c r="F858" t="s">
        <v>979</v>
      </c>
    </row>
    <row r="859" spans="5:6" x14ac:dyDescent="0.25">
      <c r="E859" t="s">
        <v>544</v>
      </c>
      <c r="F859" t="s">
        <v>980</v>
      </c>
    </row>
    <row r="860" spans="5:6" x14ac:dyDescent="0.25">
      <c r="E860" t="s">
        <v>544</v>
      </c>
      <c r="F860" t="s">
        <v>981</v>
      </c>
    </row>
    <row r="861" spans="5:6" x14ac:dyDescent="0.25">
      <c r="E861" t="s">
        <v>544</v>
      </c>
      <c r="F861" t="s">
        <v>982</v>
      </c>
    </row>
    <row r="862" spans="5:6" x14ac:dyDescent="0.25">
      <c r="E862" t="s">
        <v>544</v>
      </c>
      <c r="F862" t="s">
        <v>983</v>
      </c>
    </row>
    <row r="863" spans="5:6" x14ac:dyDescent="0.25">
      <c r="E863" t="s">
        <v>544</v>
      </c>
      <c r="F863" t="s">
        <v>984</v>
      </c>
    </row>
    <row r="864" spans="5:6" x14ac:dyDescent="0.25">
      <c r="E864" t="s">
        <v>544</v>
      </c>
      <c r="F864" t="s">
        <v>985</v>
      </c>
    </row>
    <row r="865" spans="5:6" x14ac:dyDescent="0.25">
      <c r="E865" t="s">
        <v>544</v>
      </c>
      <c r="F865" t="s">
        <v>986</v>
      </c>
    </row>
    <row r="866" spans="5:6" x14ac:dyDescent="0.25">
      <c r="E866" t="s">
        <v>544</v>
      </c>
      <c r="F866" t="s">
        <v>987</v>
      </c>
    </row>
    <row r="867" spans="5:6" x14ac:dyDescent="0.25">
      <c r="E867" t="s">
        <v>544</v>
      </c>
      <c r="F867" t="s">
        <v>988</v>
      </c>
    </row>
    <row r="868" spans="5:6" x14ac:dyDescent="0.25">
      <c r="E868" t="s">
        <v>544</v>
      </c>
      <c r="F868" t="s">
        <v>989</v>
      </c>
    </row>
    <row r="869" spans="5:6" x14ac:dyDescent="0.25">
      <c r="E869" t="s">
        <v>544</v>
      </c>
      <c r="F869" t="s">
        <v>990</v>
      </c>
    </row>
    <row r="870" spans="5:6" x14ac:dyDescent="0.25">
      <c r="E870" t="s">
        <v>544</v>
      </c>
      <c r="F870" t="s">
        <v>991</v>
      </c>
    </row>
    <row r="871" spans="5:6" x14ac:dyDescent="0.25">
      <c r="E871" t="s">
        <v>544</v>
      </c>
      <c r="F871" t="s">
        <v>992</v>
      </c>
    </row>
    <row r="872" spans="5:6" x14ac:dyDescent="0.25">
      <c r="E872" t="s">
        <v>544</v>
      </c>
      <c r="F872" t="s">
        <v>993</v>
      </c>
    </row>
    <row r="873" spans="5:6" x14ac:dyDescent="0.25">
      <c r="E873" t="s">
        <v>544</v>
      </c>
      <c r="F873" t="s">
        <v>994</v>
      </c>
    </row>
    <row r="874" spans="5:6" x14ac:dyDescent="0.25">
      <c r="E874" t="s">
        <v>544</v>
      </c>
      <c r="F874" t="s">
        <v>995</v>
      </c>
    </row>
    <row r="875" spans="5:6" x14ac:dyDescent="0.25">
      <c r="E875" t="s">
        <v>544</v>
      </c>
      <c r="F875" t="s">
        <v>996</v>
      </c>
    </row>
    <row r="876" spans="5:6" x14ac:dyDescent="0.25">
      <c r="E876" t="s">
        <v>544</v>
      </c>
      <c r="F876" t="s">
        <v>997</v>
      </c>
    </row>
    <row r="877" spans="5:6" x14ac:dyDescent="0.25">
      <c r="E877" t="s">
        <v>544</v>
      </c>
      <c r="F877" t="s">
        <v>998</v>
      </c>
    </row>
    <row r="878" spans="5:6" x14ac:dyDescent="0.25">
      <c r="E878" t="s">
        <v>544</v>
      </c>
      <c r="F878" t="s">
        <v>999</v>
      </c>
    </row>
    <row r="879" spans="5:6" x14ac:dyDescent="0.25">
      <c r="E879" t="s">
        <v>544</v>
      </c>
      <c r="F879" t="s">
        <v>1000</v>
      </c>
    </row>
    <row r="880" spans="5:6" x14ac:dyDescent="0.25">
      <c r="E880" t="s">
        <v>544</v>
      </c>
      <c r="F880" t="s">
        <v>1001</v>
      </c>
    </row>
    <row r="881" spans="5:6" x14ac:dyDescent="0.25">
      <c r="E881" t="s">
        <v>544</v>
      </c>
      <c r="F881" t="s">
        <v>1002</v>
      </c>
    </row>
    <row r="882" spans="5:6" x14ac:dyDescent="0.25">
      <c r="E882" t="s">
        <v>544</v>
      </c>
      <c r="F882" t="s">
        <v>1003</v>
      </c>
    </row>
    <row r="883" spans="5:6" x14ac:dyDescent="0.25">
      <c r="E883" t="s">
        <v>544</v>
      </c>
      <c r="F883" t="s">
        <v>1004</v>
      </c>
    </row>
    <row r="884" spans="5:6" x14ac:dyDescent="0.25">
      <c r="E884" t="s">
        <v>544</v>
      </c>
      <c r="F884" t="s">
        <v>1005</v>
      </c>
    </row>
    <row r="885" spans="5:6" x14ac:dyDescent="0.25">
      <c r="E885" t="s">
        <v>544</v>
      </c>
      <c r="F885" t="s">
        <v>1006</v>
      </c>
    </row>
    <row r="886" spans="5:6" x14ac:dyDescent="0.25">
      <c r="E886" t="s">
        <v>1007</v>
      </c>
      <c r="F886" t="s">
        <v>1008</v>
      </c>
    </row>
    <row r="887" spans="5:6" x14ac:dyDescent="0.25">
      <c r="E887" t="s">
        <v>1007</v>
      </c>
      <c r="F887" t="s">
        <v>1009</v>
      </c>
    </row>
    <row r="888" spans="5:6" x14ac:dyDescent="0.25">
      <c r="E888" t="s">
        <v>1007</v>
      </c>
      <c r="F888" t="s">
        <v>1010</v>
      </c>
    </row>
    <row r="889" spans="5:6" x14ac:dyDescent="0.25">
      <c r="E889" t="s">
        <v>1007</v>
      </c>
      <c r="F889" t="s">
        <v>1011</v>
      </c>
    </row>
    <row r="890" spans="5:6" x14ac:dyDescent="0.25">
      <c r="E890" t="s">
        <v>1007</v>
      </c>
      <c r="F890" t="s">
        <v>1012</v>
      </c>
    </row>
    <row r="891" spans="5:6" x14ac:dyDescent="0.25">
      <c r="E891" t="s">
        <v>1007</v>
      </c>
      <c r="F891" t="s">
        <v>1013</v>
      </c>
    </row>
    <row r="892" spans="5:6" x14ac:dyDescent="0.25">
      <c r="E892" t="s">
        <v>1007</v>
      </c>
      <c r="F892" t="s">
        <v>1014</v>
      </c>
    </row>
    <row r="893" spans="5:6" x14ac:dyDescent="0.25">
      <c r="E893" t="s">
        <v>1007</v>
      </c>
      <c r="F893" t="s">
        <v>1015</v>
      </c>
    </row>
    <row r="894" spans="5:6" x14ac:dyDescent="0.25">
      <c r="E894" t="s">
        <v>1007</v>
      </c>
      <c r="F894" t="s">
        <v>1016</v>
      </c>
    </row>
    <row r="895" spans="5:6" x14ac:dyDescent="0.25">
      <c r="E895" t="s">
        <v>1007</v>
      </c>
      <c r="F895" t="s">
        <v>1017</v>
      </c>
    </row>
    <row r="896" spans="5:6" x14ac:dyDescent="0.25">
      <c r="E896" t="s">
        <v>1007</v>
      </c>
      <c r="F896" t="s">
        <v>1018</v>
      </c>
    </row>
    <row r="897" spans="5:6" x14ac:dyDescent="0.25">
      <c r="E897" t="s">
        <v>1007</v>
      </c>
      <c r="F897" t="s">
        <v>1019</v>
      </c>
    </row>
    <row r="898" spans="5:6" x14ac:dyDescent="0.25">
      <c r="E898" t="s">
        <v>1007</v>
      </c>
      <c r="F898" t="s">
        <v>1020</v>
      </c>
    </row>
    <row r="899" spans="5:6" x14ac:dyDescent="0.25">
      <c r="E899" t="s">
        <v>1007</v>
      </c>
      <c r="F899" t="s">
        <v>1021</v>
      </c>
    </row>
    <row r="900" spans="5:6" x14ac:dyDescent="0.25">
      <c r="E900" t="s">
        <v>1007</v>
      </c>
      <c r="F900" t="s">
        <v>1022</v>
      </c>
    </row>
    <row r="901" spans="5:6" x14ac:dyDescent="0.25">
      <c r="E901" t="s">
        <v>1007</v>
      </c>
      <c r="F901" t="s">
        <v>1023</v>
      </c>
    </row>
    <row r="902" spans="5:6" x14ac:dyDescent="0.25">
      <c r="E902" t="s">
        <v>1007</v>
      </c>
      <c r="F902" t="s">
        <v>1024</v>
      </c>
    </row>
    <row r="903" spans="5:6" x14ac:dyDescent="0.25">
      <c r="E903" t="s">
        <v>1007</v>
      </c>
      <c r="F903" t="s">
        <v>1025</v>
      </c>
    </row>
    <row r="904" spans="5:6" x14ac:dyDescent="0.25">
      <c r="E904" t="s">
        <v>1007</v>
      </c>
      <c r="F904" t="s">
        <v>1026</v>
      </c>
    </row>
    <row r="905" spans="5:6" x14ac:dyDescent="0.25">
      <c r="E905" t="s">
        <v>1007</v>
      </c>
      <c r="F905" t="s">
        <v>1027</v>
      </c>
    </row>
    <row r="906" spans="5:6" x14ac:dyDescent="0.25">
      <c r="E906" t="s">
        <v>1007</v>
      </c>
      <c r="F906" t="s">
        <v>1028</v>
      </c>
    </row>
    <row r="907" spans="5:6" x14ac:dyDescent="0.25">
      <c r="E907" t="s">
        <v>1007</v>
      </c>
      <c r="F907" t="s">
        <v>1029</v>
      </c>
    </row>
    <row r="908" spans="5:6" x14ac:dyDescent="0.25">
      <c r="E908" t="s">
        <v>1007</v>
      </c>
      <c r="F908" t="s">
        <v>1030</v>
      </c>
    </row>
    <row r="909" spans="5:6" x14ac:dyDescent="0.25">
      <c r="E909" t="s">
        <v>1007</v>
      </c>
      <c r="F909" t="s">
        <v>1031</v>
      </c>
    </row>
    <row r="910" spans="5:6" x14ac:dyDescent="0.25">
      <c r="E910" t="s">
        <v>1007</v>
      </c>
      <c r="F910" t="s">
        <v>1032</v>
      </c>
    </row>
    <row r="911" spans="5:6" x14ac:dyDescent="0.25">
      <c r="E911" t="s">
        <v>1007</v>
      </c>
      <c r="F911" t="s">
        <v>1033</v>
      </c>
    </row>
    <row r="912" spans="5:6" x14ac:dyDescent="0.25">
      <c r="E912" t="s">
        <v>1007</v>
      </c>
      <c r="F912" t="s">
        <v>1034</v>
      </c>
    </row>
    <row r="913" spans="5:6" x14ac:dyDescent="0.25">
      <c r="E913" t="s">
        <v>1007</v>
      </c>
      <c r="F913" t="s">
        <v>1035</v>
      </c>
    </row>
    <row r="914" spans="5:6" x14ac:dyDescent="0.25">
      <c r="E914" t="s">
        <v>1007</v>
      </c>
      <c r="F914" t="s">
        <v>1036</v>
      </c>
    </row>
    <row r="915" spans="5:6" x14ac:dyDescent="0.25">
      <c r="E915" t="s">
        <v>1007</v>
      </c>
      <c r="F915" t="s">
        <v>1037</v>
      </c>
    </row>
    <row r="916" spans="5:6" x14ac:dyDescent="0.25">
      <c r="E916" t="s">
        <v>1007</v>
      </c>
      <c r="F916" t="s">
        <v>1038</v>
      </c>
    </row>
    <row r="917" spans="5:6" x14ac:dyDescent="0.25">
      <c r="E917" t="s">
        <v>1007</v>
      </c>
      <c r="F917" t="s">
        <v>1039</v>
      </c>
    </row>
    <row r="918" spans="5:6" x14ac:dyDescent="0.25">
      <c r="E918" t="s">
        <v>1007</v>
      </c>
      <c r="F918" t="s">
        <v>1040</v>
      </c>
    </row>
    <row r="919" spans="5:6" x14ac:dyDescent="0.25">
      <c r="E919" t="s">
        <v>1007</v>
      </c>
      <c r="F919" t="s">
        <v>1041</v>
      </c>
    </row>
    <row r="920" spans="5:6" x14ac:dyDescent="0.25">
      <c r="E920" t="s">
        <v>1007</v>
      </c>
      <c r="F920" t="s">
        <v>1042</v>
      </c>
    </row>
    <row r="921" spans="5:6" x14ac:dyDescent="0.25">
      <c r="E921" t="s">
        <v>1007</v>
      </c>
      <c r="F921" t="s">
        <v>1043</v>
      </c>
    </row>
    <row r="922" spans="5:6" x14ac:dyDescent="0.25">
      <c r="E922" t="s">
        <v>1007</v>
      </c>
      <c r="F922" t="s">
        <v>1044</v>
      </c>
    </row>
    <row r="923" spans="5:6" x14ac:dyDescent="0.25">
      <c r="E923" t="s">
        <v>1007</v>
      </c>
      <c r="F923" t="s">
        <v>1045</v>
      </c>
    </row>
    <row r="924" spans="5:6" x14ac:dyDescent="0.25">
      <c r="E924" t="s">
        <v>1007</v>
      </c>
      <c r="F924" t="s">
        <v>1046</v>
      </c>
    </row>
    <row r="925" spans="5:6" x14ac:dyDescent="0.25">
      <c r="E925" t="s">
        <v>1007</v>
      </c>
      <c r="F925" t="s">
        <v>1047</v>
      </c>
    </row>
    <row r="926" spans="5:6" x14ac:dyDescent="0.25">
      <c r="E926" t="s">
        <v>1007</v>
      </c>
      <c r="F926" t="s">
        <v>1048</v>
      </c>
    </row>
    <row r="927" spans="5:6" x14ac:dyDescent="0.25">
      <c r="E927" t="s">
        <v>1007</v>
      </c>
      <c r="F927" t="s">
        <v>1049</v>
      </c>
    </row>
    <row r="928" spans="5:6" x14ac:dyDescent="0.25">
      <c r="E928" t="s">
        <v>1007</v>
      </c>
      <c r="F928" t="s">
        <v>1050</v>
      </c>
    </row>
    <row r="929" spans="5:6" x14ac:dyDescent="0.25">
      <c r="E929" t="s">
        <v>1007</v>
      </c>
      <c r="F929" t="s">
        <v>1051</v>
      </c>
    </row>
    <row r="930" spans="5:6" x14ac:dyDescent="0.25">
      <c r="E930" t="s">
        <v>1007</v>
      </c>
      <c r="F930" t="s">
        <v>1052</v>
      </c>
    </row>
    <row r="931" spans="5:6" x14ac:dyDescent="0.25">
      <c r="E931" t="s">
        <v>1007</v>
      </c>
      <c r="F931" t="s">
        <v>1053</v>
      </c>
    </row>
    <row r="932" spans="5:6" x14ac:dyDescent="0.25">
      <c r="E932" t="s">
        <v>1007</v>
      </c>
      <c r="F932" t="s">
        <v>1054</v>
      </c>
    </row>
    <row r="933" spans="5:6" x14ac:dyDescent="0.25">
      <c r="E933" t="s">
        <v>1007</v>
      </c>
      <c r="F933" t="s">
        <v>1055</v>
      </c>
    </row>
    <row r="934" spans="5:6" x14ac:dyDescent="0.25">
      <c r="E934" t="s">
        <v>1007</v>
      </c>
      <c r="F934" t="s">
        <v>1056</v>
      </c>
    </row>
    <row r="935" spans="5:6" x14ac:dyDescent="0.25">
      <c r="E935" t="s">
        <v>1007</v>
      </c>
      <c r="F935" t="s">
        <v>1057</v>
      </c>
    </row>
    <row r="936" spans="5:6" x14ac:dyDescent="0.25">
      <c r="E936" t="s">
        <v>1007</v>
      </c>
      <c r="F936" t="s">
        <v>1058</v>
      </c>
    </row>
    <row r="937" spans="5:6" x14ac:dyDescent="0.25">
      <c r="E937" t="s">
        <v>1007</v>
      </c>
      <c r="F937" t="s">
        <v>1059</v>
      </c>
    </row>
    <row r="938" spans="5:6" x14ac:dyDescent="0.25">
      <c r="E938" t="s">
        <v>1007</v>
      </c>
      <c r="F938" t="s">
        <v>1060</v>
      </c>
    </row>
    <row r="939" spans="5:6" x14ac:dyDescent="0.25">
      <c r="E939" t="s">
        <v>1007</v>
      </c>
      <c r="F939" t="s">
        <v>1061</v>
      </c>
    </row>
    <row r="940" spans="5:6" x14ac:dyDescent="0.25">
      <c r="E940" t="s">
        <v>1007</v>
      </c>
      <c r="F940" t="s">
        <v>1062</v>
      </c>
    </row>
    <row r="941" spans="5:6" x14ac:dyDescent="0.25">
      <c r="E941" t="s">
        <v>1007</v>
      </c>
      <c r="F941" t="s">
        <v>1063</v>
      </c>
    </row>
    <row r="942" spans="5:6" x14ac:dyDescent="0.25">
      <c r="E942" t="s">
        <v>1007</v>
      </c>
      <c r="F942" t="s">
        <v>1064</v>
      </c>
    </row>
    <row r="943" spans="5:6" x14ac:dyDescent="0.25">
      <c r="E943" t="s">
        <v>1007</v>
      </c>
      <c r="F943" t="s">
        <v>1065</v>
      </c>
    </row>
    <row r="944" spans="5:6" x14ac:dyDescent="0.25">
      <c r="E944" t="s">
        <v>1007</v>
      </c>
      <c r="F944" t="s">
        <v>1066</v>
      </c>
    </row>
    <row r="945" spans="5:6" x14ac:dyDescent="0.25">
      <c r="E945" t="s">
        <v>1007</v>
      </c>
      <c r="F945" t="s">
        <v>1067</v>
      </c>
    </row>
    <row r="946" spans="5:6" x14ac:dyDescent="0.25">
      <c r="E946" t="s">
        <v>1007</v>
      </c>
      <c r="F946" t="s">
        <v>1068</v>
      </c>
    </row>
    <row r="947" spans="5:6" x14ac:dyDescent="0.25">
      <c r="E947" t="s">
        <v>1007</v>
      </c>
      <c r="F947" t="s">
        <v>1069</v>
      </c>
    </row>
    <row r="948" spans="5:6" x14ac:dyDescent="0.25">
      <c r="E948" t="s">
        <v>1007</v>
      </c>
      <c r="F948" t="s">
        <v>1070</v>
      </c>
    </row>
    <row r="949" spans="5:6" x14ac:dyDescent="0.25">
      <c r="E949" t="s">
        <v>1007</v>
      </c>
      <c r="F949" t="s">
        <v>1071</v>
      </c>
    </row>
    <row r="950" spans="5:6" x14ac:dyDescent="0.25">
      <c r="E950" t="s">
        <v>1007</v>
      </c>
      <c r="F950" t="s">
        <v>1072</v>
      </c>
    </row>
    <row r="951" spans="5:6" x14ac:dyDescent="0.25">
      <c r="E951" t="s">
        <v>1007</v>
      </c>
      <c r="F951" t="s">
        <v>1073</v>
      </c>
    </row>
    <row r="952" spans="5:6" x14ac:dyDescent="0.25">
      <c r="E952" t="s">
        <v>1007</v>
      </c>
      <c r="F952" t="s">
        <v>1074</v>
      </c>
    </row>
    <row r="953" spans="5:6" x14ac:dyDescent="0.25">
      <c r="E953" t="s">
        <v>1007</v>
      </c>
      <c r="F953" t="s">
        <v>1075</v>
      </c>
    </row>
    <row r="954" spans="5:6" x14ac:dyDescent="0.25">
      <c r="E954" t="s">
        <v>1007</v>
      </c>
      <c r="F954" t="s">
        <v>1076</v>
      </c>
    </row>
    <row r="955" spans="5:6" x14ac:dyDescent="0.25">
      <c r="E955" t="s">
        <v>1007</v>
      </c>
      <c r="F955" t="s">
        <v>1077</v>
      </c>
    </row>
    <row r="956" spans="5:6" x14ac:dyDescent="0.25">
      <c r="E956" t="s">
        <v>1007</v>
      </c>
      <c r="F956" t="s">
        <v>1078</v>
      </c>
    </row>
    <row r="957" spans="5:6" x14ac:dyDescent="0.25">
      <c r="E957" t="s">
        <v>1007</v>
      </c>
      <c r="F957" t="s">
        <v>1079</v>
      </c>
    </row>
    <row r="958" spans="5:6" x14ac:dyDescent="0.25">
      <c r="E958" t="s">
        <v>1007</v>
      </c>
      <c r="F958" t="s">
        <v>1080</v>
      </c>
    </row>
    <row r="959" spans="5:6" x14ac:dyDescent="0.25">
      <c r="E959" t="s">
        <v>1007</v>
      </c>
      <c r="F959" t="s">
        <v>1081</v>
      </c>
    </row>
    <row r="960" spans="5:6" x14ac:dyDescent="0.25">
      <c r="E960" t="s">
        <v>1007</v>
      </c>
      <c r="F960" t="s">
        <v>1082</v>
      </c>
    </row>
    <row r="961" spans="5:6" x14ac:dyDescent="0.25">
      <c r="E961" t="s">
        <v>1007</v>
      </c>
      <c r="F961" t="s">
        <v>1083</v>
      </c>
    </row>
    <row r="962" spans="5:6" x14ac:dyDescent="0.25">
      <c r="E962" t="s">
        <v>1007</v>
      </c>
      <c r="F962" t="s">
        <v>1084</v>
      </c>
    </row>
    <row r="963" spans="5:6" x14ac:dyDescent="0.25">
      <c r="E963" t="s">
        <v>1007</v>
      </c>
      <c r="F963" t="s">
        <v>1085</v>
      </c>
    </row>
    <row r="964" spans="5:6" x14ac:dyDescent="0.25">
      <c r="E964" t="s">
        <v>1007</v>
      </c>
      <c r="F964" t="s">
        <v>1086</v>
      </c>
    </row>
    <row r="965" spans="5:6" x14ac:dyDescent="0.25">
      <c r="E965" t="s">
        <v>1007</v>
      </c>
      <c r="F965" t="s">
        <v>1087</v>
      </c>
    </row>
    <row r="966" spans="5:6" x14ac:dyDescent="0.25">
      <c r="E966" t="s">
        <v>1007</v>
      </c>
      <c r="F966" t="s">
        <v>1088</v>
      </c>
    </row>
    <row r="967" spans="5:6" x14ac:dyDescent="0.25">
      <c r="E967" t="s">
        <v>1007</v>
      </c>
      <c r="F967" t="s">
        <v>1089</v>
      </c>
    </row>
    <row r="968" spans="5:6" x14ac:dyDescent="0.25">
      <c r="E968" t="s">
        <v>1007</v>
      </c>
      <c r="F968" t="s">
        <v>1090</v>
      </c>
    </row>
    <row r="969" spans="5:6" x14ac:dyDescent="0.25">
      <c r="E969" t="s">
        <v>1007</v>
      </c>
      <c r="F969" t="s">
        <v>1091</v>
      </c>
    </row>
    <row r="970" spans="5:6" x14ac:dyDescent="0.25">
      <c r="E970" t="s">
        <v>1007</v>
      </c>
      <c r="F970" t="s">
        <v>1092</v>
      </c>
    </row>
    <row r="971" spans="5:6" x14ac:dyDescent="0.25">
      <c r="E971" t="s">
        <v>1007</v>
      </c>
      <c r="F971" t="s">
        <v>1093</v>
      </c>
    </row>
    <row r="972" spans="5:6" x14ac:dyDescent="0.25">
      <c r="E972" t="s">
        <v>1007</v>
      </c>
      <c r="F972" t="s">
        <v>1094</v>
      </c>
    </row>
    <row r="973" spans="5:6" x14ac:dyDescent="0.25">
      <c r="E973" t="s">
        <v>1007</v>
      </c>
      <c r="F973" t="s">
        <v>1095</v>
      </c>
    </row>
    <row r="974" spans="5:6" x14ac:dyDescent="0.25">
      <c r="E974" t="s">
        <v>1007</v>
      </c>
      <c r="F974" t="s">
        <v>1096</v>
      </c>
    </row>
    <row r="975" spans="5:6" x14ac:dyDescent="0.25">
      <c r="E975" t="s">
        <v>1007</v>
      </c>
      <c r="F975" t="s">
        <v>1097</v>
      </c>
    </row>
    <row r="976" spans="5:6" x14ac:dyDescent="0.25">
      <c r="E976" t="s">
        <v>1007</v>
      </c>
      <c r="F976" t="s">
        <v>1098</v>
      </c>
    </row>
    <row r="977" spans="5:6" x14ac:dyDescent="0.25">
      <c r="E977" t="s">
        <v>1007</v>
      </c>
      <c r="F977" t="s">
        <v>1099</v>
      </c>
    </row>
    <row r="978" spans="5:6" x14ac:dyDescent="0.25">
      <c r="E978" t="s">
        <v>1007</v>
      </c>
      <c r="F978" t="s">
        <v>1100</v>
      </c>
    </row>
    <row r="979" spans="5:6" x14ac:dyDescent="0.25">
      <c r="E979" t="s">
        <v>1007</v>
      </c>
      <c r="F979" t="s">
        <v>1101</v>
      </c>
    </row>
    <row r="980" spans="5:6" x14ac:dyDescent="0.25">
      <c r="E980" t="s">
        <v>1007</v>
      </c>
      <c r="F980" t="s">
        <v>1102</v>
      </c>
    </row>
    <row r="981" spans="5:6" x14ac:dyDescent="0.25">
      <c r="E981" t="s">
        <v>1007</v>
      </c>
      <c r="F981" t="s">
        <v>1103</v>
      </c>
    </row>
    <row r="982" spans="5:6" x14ac:dyDescent="0.25">
      <c r="E982" t="s">
        <v>1104</v>
      </c>
      <c r="F982" t="s">
        <v>1105</v>
      </c>
    </row>
    <row r="983" spans="5:6" x14ac:dyDescent="0.25">
      <c r="E983" t="s">
        <v>1104</v>
      </c>
      <c r="F983" t="s">
        <v>1106</v>
      </c>
    </row>
    <row r="984" spans="5:6" x14ac:dyDescent="0.25">
      <c r="E984" t="s">
        <v>1104</v>
      </c>
      <c r="F984" t="s">
        <v>1107</v>
      </c>
    </row>
    <row r="985" spans="5:6" x14ac:dyDescent="0.25">
      <c r="E985" t="s">
        <v>1104</v>
      </c>
      <c r="F985" t="s">
        <v>1108</v>
      </c>
    </row>
    <row r="986" spans="5:6" x14ac:dyDescent="0.25">
      <c r="E986" t="s">
        <v>1104</v>
      </c>
      <c r="F986" t="s">
        <v>1109</v>
      </c>
    </row>
    <row r="987" spans="5:6" x14ac:dyDescent="0.25">
      <c r="E987" t="s">
        <v>1104</v>
      </c>
      <c r="F987" t="s">
        <v>1110</v>
      </c>
    </row>
    <row r="988" spans="5:6" x14ac:dyDescent="0.25">
      <c r="E988" t="s">
        <v>1104</v>
      </c>
      <c r="F988" t="s">
        <v>1111</v>
      </c>
    </row>
    <row r="989" spans="5:6" x14ac:dyDescent="0.25">
      <c r="E989" t="s">
        <v>1104</v>
      </c>
      <c r="F989" t="s">
        <v>1112</v>
      </c>
    </row>
    <row r="990" spans="5:6" x14ac:dyDescent="0.25">
      <c r="E990" t="s">
        <v>1104</v>
      </c>
      <c r="F990" t="s">
        <v>1113</v>
      </c>
    </row>
    <row r="991" spans="5:6" x14ac:dyDescent="0.25">
      <c r="E991" t="s">
        <v>1104</v>
      </c>
      <c r="F991" t="s">
        <v>1114</v>
      </c>
    </row>
    <row r="992" spans="5:6" x14ac:dyDescent="0.25">
      <c r="E992" t="s">
        <v>1104</v>
      </c>
      <c r="F992" t="s">
        <v>1115</v>
      </c>
    </row>
    <row r="993" spans="5:6" x14ac:dyDescent="0.25">
      <c r="E993" t="s">
        <v>1104</v>
      </c>
      <c r="F993" t="s">
        <v>1116</v>
      </c>
    </row>
    <row r="994" spans="5:6" x14ac:dyDescent="0.25">
      <c r="E994" t="s">
        <v>1104</v>
      </c>
      <c r="F994" t="s">
        <v>1117</v>
      </c>
    </row>
    <row r="995" spans="5:6" x14ac:dyDescent="0.25">
      <c r="E995" t="s">
        <v>1104</v>
      </c>
      <c r="F995" t="s">
        <v>1118</v>
      </c>
    </row>
    <row r="996" spans="5:6" x14ac:dyDescent="0.25">
      <c r="E996" t="s">
        <v>1104</v>
      </c>
      <c r="F996" t="s">
        <v>1119</v>
      </c>
    </row>
    <row r="997" spans="5:6" x14ac:dyDescent="0.25">
      <c r="E997" t="s">
        <v>1104</v>
      </c>
      <c r="F997" t="s">
        <v>1120</v>
      </c>
    </row>
    <row r="998" spans="5:6" x14ac:dyDescent="0.25">
      <c r="E998" t="s">
        <v>1104</v>
      </c>
      <c r="F998" t="s">
        <v>1121</v>
      </c>
    </row>
    <row r="999" spans="5:6" x14ac:dyDescent="0.25">
      <c r="E999" t="s">
        <v>1104</v>
      </c>
      <c r="F999" t="s">
        <v>1122</v>
      </c>
    </row>
    <row r="1000" spans="5:6" x14ac:dyDescent="0.25">
      <c r="E1000" t="s">
        <v>1104</v>
      </c>
      <c r="F1000" t="s">
        <v>1123</v>
      </c>
    </row>
    <row r="1001" spans="5:6" x14ac:dyDescent="0.25">
      <c r="E1001" t="s">
        <v>1104</v>
      </c>
      <c r="F1001" t="s">
        <v>1124</v>
      </c>
    </row>
    <row r="1002" spans="5:6" x14ac:dyDescent="0.25">
      <c r="E1002" t="s">
        <v>1104</v>
      </c>
      <c r="F1002" t="s">
        <v>1125</v>
      </c>
    </row>
    <row r="1003" spans="5:6" x14ac:dyDescent="0.25">
      <c r="E1003" t="s">
        <v>1104</v>
      </c>
      <c r="F1003" t="s">
        <v>1126</v>
      </c>
    </row>
    <row r="1004" spans="5:6" x14ac:dyDescent="0.25">
      <c r="E1004" t="s">
        <v>1104</v>
      </c>
      <c r="F1004" t="s">
        <v>1127</v>
      </c>
    </row>
    <row r="1005" spans="5:6" x14ac:dyDescent="0.25">
      <c r="E1005" t="s">
        <v>1104</v>
      </c>
      <c r="F1005" t="s">
        <v>1128</v>
      </c>
    </row>
    <row r="1006" spans="5:6" x14ac:dyDescent="0.25">
      <c r="E1006" t="s">
        <v>1104</v>
      </c>
      <c r="F1006" t="s">
        <v>1129</v>
      </c>
    </row>
    <row r="1007" spans="5:6" x14ac:dyDescent="0.25">
      <c r="E1007" t="s">
        <v>1104</v>
      </c>
      <c r="F1007" t="s">
        <v>1130</v>
      </c>
    </row>
    <row r="1008" spans="5:6" x14ac:dyDescent="0.25">
      <c r="E1008" t="s">
        <v>1104</v>
      </c>
      <c r="F1008" t="s">
        <v>1131</v>
      </c>
    </row>
    <row r="1009" spans="5:6" x14ac:dyDescent="0.25">
      <c r="E1009" t="s">
        <v>1104</v>
      </c>
      <c r="F1009" t="s">
        <v>1132</v>
      </c>
    </row>
    <row r="1010" spans="5:6" x14ac:dyDescent="0.25">
      <c r="E1010" t="s">
        <v>1104</v>
      </c>
      <c r="F1010" t="s">
        <v>1133</v>
      </c>
    </row>
    <row r="1011" spans="5:6" x14ac:dyDescent="0.25">
      <c r="E1011" t="s">
        <v>1104</v>
      </c>
      <c r="F1011" t="s">
        <v>1134</v>
      </c>
    </row>
    <row r="1012" spans="5:6" x14ac:dyDescent="0.25">
      <c r="E1012" t="s">
        <v>1104</v>
      </c>
      <c r="F1012" t="s">
        <v>1135</v>
      </c>
    </row>
    <row r="1013" spans="5:6" x14ac:dyDescent="0.25">
      <c r="E1013" t="s">
        <v>1104</v>
      </c>
      <c r="F1013" t="s">
        <v>1136</v>
      </c>
    </row>
    <row r="1014" spans="5:6" x14ac:dyDescent="0.25">
      <c r="E1014" t="s">
        <v>1104</v>
      </c>
      <c r="F1014" t="s">
        <v>1137</v>
      </c>
    </row>
    <row r="1015" spans="5:6" x14ac:dyDescent="0.25">
      <c r="E1015" t="s">
        <v>1104</v>
      </c>
      <c r="F1015" t="s">
        <v>1138</v>
      </c>
    </row>
    <row r="1016" spans="5:6" x14ac:dyDescent="0.25">
      <c r="E1016" t="s">
        <v>1104</v>
      </c>
      <c r="F1016" t="s">
        <v>1139</v>
      </c>
    </row>
    <row r="1017" spans="5:6" x14ac:dyDescent="0.25">
      <c r="E1017" t="s">
        <v>1104</v>
      </c>
      <c r="F1017" t="s">
        <v>1140</v>
      </c>
    </row>
    <row r="1018" spans="5:6" x14ac:dyDescent="0.25">
      <c r="E1018" t="s">
        <v>1104</v>
      </c>
      <c r="F1018" t="s">
        <v>1141</v>
      </c>
    </row>
    <row r="1019" spans="5:6" x14ac:dyDescent="0.25">
      <c r="E1019" t="s">
        <v>1104</v>
      </c>
      <c r="F1019" t="s">
        <v>1142</v>
      </c>
    </row>
    <row r="1020" spans="5:6" x14ac:dyDescent="0.25">
      <c r="E1020" t="s">
        <v>1104</v>
      </c>
      <c r="F1020" t="s">
        <v>1143</v>
      </c>
    </row>
    <row r="1021" spans="5:6" x14ac:dyDescent="0.25">
      <c r="E1021" t="s">
        <v>1104</v>
      </c>
      <c r="F1021" t="s">
        <v>1144</v>
      </c>
    </row>
    <row r="1022" spans="5:6" x14ac:dyDescent="0.25">
      <c r="E1022" t="s">
        <v>1104</v>
      </c>
      <c r="F1022" t="s">
        <v>1145</v>
      </c>
    </row>
    <row r="1023" spans="5:6" x14ac:dyDescent="0.25">
      <c r="E1023" t="s">
        <v>1104</v>
      </c>
      <c r="F1023" t="s">
        <v>1146</v>
      </c>
    </row>
    <row r="1024" spans="5:6" x14ac:dyDescent="0.25">
      <c r="E1024" t="s">
        <v>1104</v>
      </c>
      <c r="F1024" t="s">
        <v>1147</v>
      </c>
    </row>
    <row r="1025" spans="5:6" x14ac:dyDescent="0.25">
      <c r="E1025" t="s">
        <v>1104</v>
      </c>
      <c r="F1025" t="s">
        <v>1148</v>
      </c>
    </row>
    <row r="1026" spans="5:6" x14ac:dyDescent="0.25">
      <c r="E1026" t="s">
        <v>1104</v>
      </c>
      <c r="F1026" t="s">
        <v>1149</v>
      </c>
    </row>
    <row r="1027" spans="5:6" x14ac:dyDescent="0.25">
      <c r="E1027" t="s">
        <v>1104</v>
      </c>
      <c r="F1027" t="s">
        <v>1150</v>
      </c>
    </row>
    <row r="1028" spans="5:6" x14ac:dyDescent="0.25">
      <c r="E1028" t="s">
        <v>1104</v>
      </c>
      <c r="F1028" t="s">
        <v>1151</v>
      </c>
    </row>
    <row r="1029" spans="5:6" x14ac:dyDescent="0.25">
      <c r="E1029" t="s">
        <v>1104</v>
      </c>
      <c r="F1029" t="s">
        <v>1152</v>
      </c>
    </row>
    <row r="1030" spans="5:6" x14ac:dyDescent="0.25">
      <c r="E1030" t="s">
        <v>1104</v>
      </c>
      <c r="F1030" t="s">
        <v>1153</v>
      </c>
    </row>
    <row r="1031" spans="5:6" x14ac:dyDescent="0.25">
      <c r="E1031" t="s">
        <v>1104</v>
      </c>
      <c r="F1031" t="s">
        <v>1154</v>
      </c>
    </row>
    <row r="1032" spans="5:6" x14ac:dyDescent="0.25">
      <c r="E1032" t="s">
        <v>1104</v>
      </c>
      <c r="F1032" t="s">
        <v>1155</v>
      </c>
    </row>
    <row r="1033" spans="5:6" x14ac:dyDescent="0.25">
      <c r="E1033" t="s">
        <v>1104</v>
      </c>
      <c r="F1033" t="s">
        <v>1156</v>
      </c>
    </row>
    <row r="1034" spans="5:6" x14ac:dyDescent="0.25">
      <c r="E1034" t="s">
        <v>1104</v>
      </c>
      <c r="F1034" t="s">
        <v>1157</v>
      </c>
    </row>
    <row r="1035" spans="5:6" x14ac:dyDescent="0.25">
      <c r="E1035" t="s">
        <v>1104</v>
      </c>
      <c r="F1035" t="s">
        <v>1158</v>
      </c>
    </row>
    <row r="1036" spans="5:6" x14ac:dyDescent="0.25">
      <c r="E1036" t="s">
        <v>1104</v>
      </c>
      <c r="F1036" t="s">
        <v>1159</v>
      </c>
    </row>
    <row r="1037" spans="5:6" x14ac:dyDescent="0.25">
      <c r="E1037" t="s">
        <v>1104</v>
      </c>
      <c r="F1037" t="s">
        <v>1160</v>
      </c>
    </row>
    <row r="1038" spans="5:6" x14ac:dyDescent="0.25">
      <c r="E1038" t="s">
        <v>1104</v>
      </c>
      <c r="F1038" t="s">
        <v>1161</v>
      </c>
    </row>
    <row r="1039" spans="5:6" x14ac:dyDescent="0.25">
      <c r="E1039" t="s">
        <v>1104</v>
      </c>
      <c r="F1039" t="s">
        <v>1162</v>
      </c>
    </row>
    <row r="1040" spans="5:6" x14ac:dyDescent="0.25">
      <c r="E1040" t="s">
        <v>1104</v>
      </c>
      <c r="F1040" t="s">
        <v>1163</v>
      </c>
    </row>
    <row r="1041" spans="5:6" x14ac:dyDescent="0.25">
      <c r="E1041" t="s">
        <v>1104</v>
      </c>
      <c r="F1041" t="s">
        <v>1164</v>
      </c>
    </row>
    <row r="1042" spans="5:6" x14ac:dyDescent="0.25">
      <c r="E1042" t="s">
        <v>1104</v>
      </c>
      <c r="F1042" t="s">
        <v>1165</v>
      </c>
    </row>
    <row r="1043" spans="5:6" x14ac:dyDescent="0.25">
      <c r="E1043" t="s">
        <v>1104</v>
      </c>
      <c r="F1043" t="s">
        <v>1166</v>
      </c>
    </row>
    <row r="1044" spans="5:6" x14ac:dyDescent="0.25">
      <c r="E1044" t="s">
        <v>1104</v>
      </c>
      <c r="F1044" t="s">
        <v>1167</v>
      </c>
    </row>
    <row r="1045" spans="5:6" x14ac:dyDescent="0.25">
      <c r="E1045" t="s">
        <v>1104</v>
      </c>
      <c r="F1045" t="s">
        <v>1168</v>
      </c>
    </row>
    <row r="1046" spans="5:6" x14ac:dyDescent="0.25">
      <c r="E1046" t="s">
        <v>1104</v>
      </c>
      <c r="F1046" t="s">
        <v>1169</v>
      </c>
    </row>
    <row r="1047" spans="5:6" x14ac:dyDescent="0.25">
      <c r="E1047" t="s">
        <v>1104</v>
      </c>
      <c r="F1047" t="s">
        <v>1170</v>
      </c>
    </row>
    <row r="1048" spans="5:6" x14ac:dyDescent="0.25">
      <c r="E1048" t="s">
        <v>1104</v>
      </c>
      <c r="F1048" t="s">
        <v>1171</v>
      </c>
    </row>
    <row r="1049" spans="5:6" x14ac:dyDescent="0.25">
      <c r="E1049" t="s">
        <v>1104</v>
      </c>
      <c r="F1049" t="s">
        <v>1172</v>
      </c>
    </row>
    <row r="1050" spans="5:6" x14ac:dyDescent="0.25">
      <c r="E1050" t="s">
        <v>1104</v>
      </c>
      <c r="F1050" t="s">
        <v>1173</v>
      </c>
    </row>
    <row r="1051" spans="5:6" x14ac:dyDescent="0.25">
      <c r="E1051" t="s">
        <v>1104</v>
      </c>
      <c r="F1051" t="s">
        <v>1174</v>
      </c>
    </row>
    <row r="1052" spans="5:6" x14ac:dyDescent="0.25">
      <c r="E1052" t="s">
        <v>1104</v>
      </c>
      <c r="F1052" t="s">
        <v>1175</v>
      </c>
    </row>
    <row r="1053" spans="5:6" x14ac:dyDescent="0.25">
      <c r="E1053" t="s">
        <v>1104</v>
      </c>
      <c r="F1053" t="s">
        <v>1176</v>
      </c>
    </row>
    <row r="1054" spans="5:6" x14ac:dyDescent="0.25">
      <c r="E1054" t="s">
        <v>1104</v>
      </c>
      <c r="F1054" t="s">
        <v>1177</v>
      </c>
    </row>
    <row r="1055" spans="5:6" x14ac:dyDescent="0.25">
      <c r="E1055" t="s">
        <v>1104</v>
      </c>
      <c r="F1055" t="s">
        <v>1178</v>
      </c>
    </row>
    <row r="1056" spans="5:6" x14ac:dyDescent="0.25">
      <c r="E1056" t="s">
        <v>1104</v>
      </c>
      <c r="F1056" t="s">
        <v>1179</v>
      </c>
    </row>
    <row r="1057" spans="5:6" x14ac:dyDescent="0.25">
      <c r="E1057" t="s">
        <v>1104</v>
      </c>
      <c r="F1057" t="s">
        <v>1180</v>
      </c>
    </row>
    <row r="1058" spans="5:6" x14ac:dyDescent="0.25">
      <c r="E1058" t="s">
        <v>1104</v>
      </c>
      <c r="F1058" t="s">
        <v>1181</v>
      </c>
    </row>
    <row r="1059" spans="5:6" x14ac:dyDescent="0.25">
      <c r="E1059" t="s">
        <v>1104</v>
      </c>
      <c r="F1059" t="s">
        <v>1182</v>
      </c>
    </row>
    <row r="1060" spans="5:6" x14ac:dyDescent="0.25">
      <c r="E1060" t="s">
        <v>1104</v>
      </c>
      <c r="F1060" t="s">
        <v>1183</v>
      </c>
    </row>
    <row r="1061" spans="5:6" x14ac:dyDescent="0.25">
      <c r="E1061" t="s">
        <v>1104</v>
      </c>
      <c r="F1061" t="s">
        <v>1184</v>
      </c>
    </row>
    <row r="1062" spans="5:6" x14ac:dyDescent="0.25">
      <c r="E1062" t="s">
        <v>1104</v>
      </c>
      <c r="F1062" t="s">
        <v>1185</v>
      </c>
    </row>
    <row r="1063" spans="5:6" x14ac:dyDescent="0.25">
      <c r="E1063" t="s">
        <v>1104</v>
      </c>
      <c r="F1063" t="s">
        <v>1186</v>
      </c>
    </row>
    <row r="1064" spans="5:6" x14ac:dyDescent="0.25">
      <c r="E1064" t="s">
        <v>1104</v>
      </c>
      <c r="F1064" t="s">
        <v>1187</v>
      </c>
    </row>
    <row r="1065" spans="5:6" x14ac:dyDescent="0.25">
      <c r="E1065" t="s">
        <v>1104</v>
      </c>
      <c r="F1065" t="s">
        <v>1188</v>
      </c>
    </row>
    <row r="1066" spans="5:6" x14ac:dyDescent="0.25">
      <c r="E1066" t="s">
        <v>1104</v>
      </c>
      <c r="F1066" t="s">
        <v>1189</v>
      </c>
    </row>
    <row r="1067" spans="5:6" x14ac:dyDescent="0.25">
      <c r="E1067" t="s">
        <v>1104</v>
      </c>
      <c r="F1067" t="s">
        <v>1190</v>
      </c>
    </row>
    <row r="1068" spans="5:6" x14ac:dyDescent="0.25">
      <c r="E1068" t="s">
        <v>1104</v>
      </c>
      <c r="F1068" t="s">
        <v>1191</v>
      </c>
    </row>
    <row r="1069" spans="5:6" x14ac:dyDescent="0.25">
      <c r="E1069" t="s">
        <v>1104</v>
      </c>
      <c r="F1069" t="s">
        <v>1192</v>
      </c>
    </row>
    <row r="1070" spans="5:6" x14ac:dyDescent="0.25">
      <c r="E1070" t="s">
        <v>1104</v>
      </c>
      <c r="F1070" t="s">
        <v>1193</v>
      </c>
    </row>
    <row r="1071" spans="5:6" x14ac:dyDescent="0.25">
      <c r="E1071" t="s">
        <v>1104</v>
      </c>
      <c r="F1071" t="s">
        <v>1194</v>
      </c>
    </row>
    <row r="1072" spans="5:6" x14ac:dyDescent="0.25">
      <c r="E1072" t="s">
        <v>1104</v>
      </c>
      <c r="F1072" t="s">
        <v>1195</v>
      </c>
    </row>
    <row r="1073" spans="5:6" x14ac:dyDescent="0.25">
      <c r="E1073" t="s">
        <v>1104</v>
      </c>
      <c r="F1073" t="s">
        <v>1196</v>
      </c>
    </row>
    <row r="1074" spans="5:6" x14ac:dyDescent="0.25">
      <c r="E1074" t="s">
        <v>1104</v>
      </c>
      <c r="F1074" t="s">
        <v>1197</v>
      </c>
    </row>
    <row r="1075" spans="5:6" x14ac:dyDescent="0.25">
      <c r="E1075" t="s">
        <v>1104</v>
      </c>
      <c r="F1075" t="s">
        <v>1198</v>
      </c>
    </row>
    <row r="1076" spans="5:6" x14ac:dyDescent="0.25">
      <c r="E1076" t="s">
        <v>1104</v>
      </c>
      <c r="F1076" t="s">
        <v>1199</v>
      </c>
    </row>
    <row r="1077" spans="5:6" x14ac:dyDescent="0.25">
      <c r="E1077" t="s">
        <v>1104</v>
      </c>
      <c r="F1077" t="s">
        <v>1200</v>
      </c>
    </row>
    <row r="1078" spans="5:6" x14ac:dyDescent="0.25">
      <c r="E1078" t="s">
        <v>1104</v>
      </c>
      <c r="F1078" t="s">
        <v>1201</v>
      </c>
    </row>
    <row r="1079" spans="5:6" x14ac:dyDescent="0.25">
      <c r="E1079" t="s">
        <v>1104</v>
      </c>
      <c r="F1079" t="s">
        <v>1202</v>
      </c>
    </row>
    <row r="1080" spans="5:6" x14ac:dyDescent="0.25">
      <c r="E1080" t="s">
        <v>1104</v>
      </c>
      <c r="F1080" t="s">
        <v>1203</v>
      </c>
    </row>
    <row r="1081" spans="5:6" x14ac:dyDescent="0.25">
      <c r="E1081" t="s">
        <v>1104</v>
      </c>
      <c r="F1081" t="s">
        <v>1204</v>
      </c>
    </row>
    <row r="1082" spans="5:6" x14ac:dyDescent="0.25">
      <c r="E1082" t="s">
        <v>1104</v>
      </c>
      <c r="F1082" t="s">
        <v>1205</v>
      </c>
    </row>
    <row r="1083" spans="5:6" x14ac:dyDescent="0.25">
      <c r="E1083" t="s">
        <v>1104</v>
      </c>
      <c r="F1083" t="s">
        <v>1206</v>
      </c>
    </row>
    <row r="1084" spans="5:6" x14ac:dyDescent="0.25">
      <c r="E1084" t="s">
        <v>1104</v>
      </c>
      <c r="F1084" t="s">
        <v>1207</v>
      </c>
    </row>
    <row r="1085" spans="5:6" x14ac:dyDescent="0.25">
      <c r="E1085" t="s">
        <v>1104</v>
      </c>
      <c r="F1085" t="s">
        <v>1208</v>
      </c>
    </row>
    <row r="1086" spans="5:6" x14ac:dyDescent="0.25">
      <c r="E1086" t="s">
        <v>1104</v>
      </c>
      <c r="F1086" t="s">
        <v>1209</v>
      </c>
    </row>
    <row r="1087" spans="5:6" x14ac:dyDescent="0.25">
      <c r="E1087" t="s">
        <v>1104</v>
      </c>
      <c r="F1087" t="s">
        <v>1210</v>
      </c>
    </row>
    <row r="1088" spans="5:6" x14ac:dyDescent="0.25">
      <c r="E1088" t="s">
        <v>1104</v>
      </c>
      <c r="F1088" t="s">
        <v>1211</v>
      </c>
    </row>
    <row r="1089" spans="5:6" x14ac:dyDescent="0.25">
      <c r="E1089" t="s">
        <v>1104</v>
      </c>
      <c r="F1089" t="s">
        <v>1212</v>
      </c>
    </row>
    <row r="1090" spans="5:6" x14ac:dyDescent="0.25">
      <c r="E1090" t="s">
        <v>1104</v>
      </c>
      <c r="F1090" t="s">
        <v>1213</v>
      </c>
    </row>
    <row r="1091" spans="5:6" x14ac:dyDescent="0.25">
      <c r="E1091" t="s">
        <v>1104</v>
      </c>
      <c r="F1091" t="s">
        <v>1214</v>
      </c>
    </row>
    <row r="1092" spans="5:6" x14ac:dyDescent="0.25">
      <c r="E1092" t="s">
        <v>1104</v>
      </c>
      <c r="F1092" t="s">
        <v>1215</v>
      </c>
    </row>
    <row r="1093" spans="5:6" x14ac:dyDescent="0.25">
      <c r="E1093" t="s">
        <v>1104</v>
      </c>
      <c r="F1093" t="s">
        <v>1216</v>
      </c>
    </row>
    <row r="1094" spans="5:6" x14ac:dyDescent="0.25">
      <c r="E1094" t="s">
        <v>1104</v>
      </c>
      <c r="F1094" t="s">
        <v>1217</v>
      </c>
    </row>
    <row r="1095" spans="5:6" x14ac:dyDescent="0.25">
      <c r="E1095" t="s">
        <v>1104</v>
      </c>
      <c r="F1095" t="s">
        <v>1218</v>
      </c>
    </row>
    <row r="1096" spans="5:6" x14ac:dyDescent="0.25">
      <c r="E1096" t="s">
        <v>1104</v>
      </c>
      <c r="F1096" t="s">
        <v>1219</v>
      </c>
    </row>
    <row r="1097" spans="5:6" x14ac:dyDescent="0.25">
      <c r="E1097" t="s">
        <v>1104</v>
      </c>
      <c r="F1097" t="s">
        <v>1220</v>
      </c>
    </row>
    <row r="1098" spans="5:6" x14ac:dyDescent="0.25">
      <c r="E1098" t="s">
        <v>1104</v>
      </c>
      <c r="F1098" t="s">
        <v>1221</v>
      </c>
    </row>
    <row r="1099" spans="5:6" x14ac:dyDescent="0.25">
      <c r="E1099" t="s">
        <v>1104</v>
      </c>
      <c r="F1099" t="s">
        <v>1222</v>
      </c>
    </row>
    <row r="1100" spans="5:6" x14ac:dyDescent="0.25">
      <c r="E1100" t="s">
        <v>1104</v>
      </c>
      <c r="F1100" t="s">
        <v>1223</v>
      </c>
    </row>
    <row r="1101" spans="5:6" x14ac:dyDescent="0.25">
      <c r="E1101" t="s">
        <v>1104</v>
      </c>
      <c r="F1101" t="s">
        <v>1224</v>
      </c>
    </row>
    <row r="1102" spans="5:6" x14ac:dyDescent="0.25">
      <c r="E1102" t="s">
        <v>1104</v>
      </c>
      <c r="F1102" t="s">
        <v>1225</v>
      </c>
    </row>
    <row r="1103" spans="5:6" x14ac:dyDescent="0.25">
      <c r="E1103" t="s">
        <v>1104</v>
      </c>
      <c r="F1103" t="s">
        <v>1226</v>
      </c>
    </row>
    <row r="1104" spans="5:6" x14ac:dyDescent="0.25">
      <c r="E1104" t="s">
        <v>1104</v>
      </c>
      <c r="F1104" t="s">
        <v>1227</v>
      </c>
    </row>
    <row r="1105" spans="5:6" x14ac:dyDescent="0.25">
      <c r="E1105" t="s">
        <v>1104</v>
      </c>
      <c r="F1105" t="s">
        <v>1228</v>
      </c>
    </row>
    <row r="1106" spans="5:6" x14ac:dyDescent="0.25">
      <c r="E1106" t="s">
        <v>1104</v>
      </c>
      <c r="F1106" t="s">
        <v>1229</v>
      </c>
    </row>
    <row r="1107" spans="5:6" x14ac:dyDescent="0.25">
      <c r="E1107" t="s">
        <v>1104</v>
      </c>
      <c r="F1107" t="s">
        <v>1230</v>
      </c>
    </row>
    <row r="1108" spans="5:6" x14ac:dyDescent="0.25">
      <c r="E1108" t="s">
        <v>1104</v>
      </c>
      <c r="F1108" t="s">
        <v>1231</v>
      </c>
    </row>
    <row r="1109" spans="5:6" x14ac:dyDescent="0.25">
      <c r="E1109" t="s">
        <v>1104</v>
      </c>
      <c r="F1109" t="s">
        <v>1232</v>
      </c>
    </row>
    <row r="1110" spans="5:6" x14ac:dyDescent="0.25">
      <c r="E1110" t="s">
        <v>1104</v>
      </c>
      <c r="F1110" t="s">
        <v>1233</v>
      </c>
    </row>
    <row r="1111" spans="5:6" x14ac:dyDescent="0.25">
      <c r="E1111" t="s">
        <v>1104</v>
      </c>
      <c r="F1111" t="s">
        <v>1234</v>
      </c>
    </row>
    <row r="1112" spans="5:6" x14ac:dyDescent="0.25">
      <c r="E1112" t="s">
        <v>1104</v>
      </c>
      <c r="F1112" t="s">
        <v>1235</v>
      </c>
    </row>
    <row r="1113" spans="5:6" x14ac:dyDescent="0.25">
      <c r="E1113" t="s">
        <v>1104</v>
      </c>
      <c r="F1113" t="s">
        <v>1236</v>
      </c>
    </row>
    <row r="1114" spans="5:6" x14ac:dyDescent="0.25">
      <c r="E1114" t="s">
        <v>1104</v>
      </c>
      <c r="F1114" t="s">
        <v>1237</v>
      </c>
    </row>
    <row r="1115" spans="5:6" x14ac:dyDescent="0.25">
      <c r="E1115" t="s">
        <v>1104</v>
      </c>
      <c r="F1115" t="s">
        <v>1238</v>
      </c>
    </row>
    <row r="1116" spans="5:6" x14ac:dyDescent="0.25">
      <c r="E1116" t="s">
        <v>1104</v>
      </c>
      <c r="F1116" t="s">
        <v>1239</v>
      </c>
    </row>
    <row r="1117" spans="5:6" x14ac:dyDescent="0.25">
      <c r="E1117" t="s">
        <v>1104</v>
      </c>
      <c r="F1117" t="s">
        <v>1240</v>
      </c>
    </row>
    <row r="1118" spans="5:6" x14ac:dyDescent="0.25">
      <c r="E1118" t="s">
        <v>1104</v>
      </c>
      <c r="F1118" t="s">
        <v>1241</v>
      </c>
    </row>
    <row r="1119" spans="5:6" x14ac:dyDescent="0.25">
      <c r="E1119" t="s">
        <v>1104</v>
      </c>
      <c r="F1119" t="s">
        <v>1242</v>
      </c>
    </row>
    <row r="1120" spans="5:6" x14ac:dyDescent="0.25">
      <c r="E1120" t="s">
        <v>1104</v>
      </c>
      <c r="F1120" t="s">
        <v>1243</v>
      </c>
    </row>
    <row r="1121" spans="5:6" x14ac:dyDescent="0.25">
      <c r="E1121" t="s">
        <v>1104</v>
      </c>
      <c r="F1121" t="s">
        <v>1244</v>
      </c>
    </row>
    <row r="1122" spans="5:6" x14ac:dyDescent="0.25">
      <c r="E1122" t="s">
        <v>1104</v>
      </c>
      <c r="F1122" t="s">
        <v>1245</v>
      </c>
    </row>
    <row r="1123" spans="5:6" x14ac:dyDescent="0.25">
      <c r="E1123" t="s">
        <v>1104</v>
      </c>
      <c r="F1123" t="s">
        <v>1246</v>
      </c>
    </row>
    <row r="1124" spans="5:6" x14ac:dyDescent="0.25">
      <c r="E1124" t="s">
        <v>1104</v>
      </c>
      <c r="F1124" t="s">
        <v>1247</v>
      </c>
    </row>
    <row r="1125" spans="5:6" x14ac:dyDescent="0.25">
      <c r="E1125" t="s">
        <v>1104</v>
      </c>
      <c r="F1125" t="s">
        <v>1248</v>
      </c>
    </row>
    <row r="1126" spans="5:6" x14ac:dyDescent="0.25">
      <c r="E1126" t="s">
        <v>1104</v>
      </c>
      <c r="F1126" t="s">
        <v>1249</v>
      </c>
    </row>
    <row r="1127" spans="5:6" x14ac:dyDescent="0.25">
      <c r="E1127" t="s">
        <v>1104</v>
      </c>
      <c r="F1127" t="s">
        <v>1250</v>
      </c>
    </row>
    <row r="1128" spans="5:6" x14ac:dyDescent="0.25">
      <c r="E1128" t="s">
        <v>1104</v>
      </c>
      <c r="F1128" t="s">
        <v>1251</v>
      </c>
    </row>
    <row r="1129" spans="5:6" x14ac:dyDescent="0.25">
      <c r="E1129" t="s">
        <v>1104</v>
      </c>
      <c r="F1129" t="s">
        <v>1252</v>
      </c>
    </row>
    <row r="1130" spans="5:6" x14ac:dyDescent="0.25">
      <c r="E1130" t="s">
        <v>1104</v>
      </c>
      <c r="F1130" t="s">
        <v>1253</v>
      </c>
    </row>
    <row r="1131" spans="5:6" x14ac:dyDescent="0.25">
      <c r="E1131" t="s">
        <v>1104</v>
      </c>
      <c r="F1131" t="s">
        <v>1254</v>
      </c>
    </row>
    <row r="1132" spans="5:6" x14ac:dyDescent="0.25">
      <c r="E1132" t="s">
        <v>1104</v>
      </c>
      <c r="F1132" t="s">
        <v>1255</v>
      </c>
    </row>
    <row r="1133" spans="5:6" x14ac:dyDescent="0.25">
      <c r="E1133" t="s">
        <v>1104</v>
      </c>
      <c r="F1133" t="s">
        <v>1256</v>
      </c>
    </row>
    <row r="1134" spans="5:6" x14ac:dyDescent="0.25">
      <c r="E1134" t="s">
        <v>1104</v>
      </c>
      <c r="F1134" t="s">
        <v>1257</v>
      </c>
    </row>
    <row r="1135" spans="5:6" x14ac:dyDescent="0.25">
      <c r="E1135" t="s">
        <v>1104</v>
      </c>
      <c r="F1135" t="s">
        <v>1258</v>
      </c>
    </row>
    <row r="1136" spans="5:6" x14ac:dyDescent="0.25">
      <c r="E1136" t="s">
        <v>1104</v>
      </c>
      <c r="F1136" t="s">
        <v>1259</v>
      </c>
    </row>
    <row r="1137" spans="5:6" x14ac:dyDescent="0.25">
      <c r="E1137" t="s">
        <v>1104</v>
      </c>
      <c r="F1137" t="s">
        <v>1260</v>
      </c>
    </row>
    <row r="1138" spans="5:6" x14ac:dyDescent="0.25">
      <c r="E1138" t="s">
        <v>1104</v>
      </c>
      <c r="F1138" t="s">
        <v>1261</v>
      </c>
    </row>
    <row r="1139" spans="5:6" x14ac:dyDescent="0.25">
      <c r="E1139" t="s">
        <v>1104</v>
      </c>
      <c r="F1139" t="s">
        <v>1262</v>
      </c>
    </row>
    <row r="1140" spans="5:6" x14ac:dyDescent="0.25">
      <c r="E1140" t="s">
        <v>1104</v>
      </c>
      <c r="F1140" t="s">
        <v>1263</v>
      </c>
    </row>
    <row r="1141" spans="5:6" x14ac:dyDescent="0.25">
      <c r="E1141" t="s">
        <v>1104</v>
      </c>
      <c r="F1141" t="s">
        <v>1264</v>
      </c>
    </row>
    <row r="1142" spans="5:6" x14ac:dyDescent="0.25">
      <c r="E1142" t="s">
        <v>1104</v>
      </c>
      <c r="F1142" t="s">
        <v>1265</v>
      </c>
    </row>
    <row r="1143" spans="5:6" x14ac:dyDescent="0.25">
      <c r="E1143" t="s">
        <v>1104</v>
      </c>
      <c r="F1143" t="s">
        <v>1266</v>
      </c>
    </row>
    <row r="1144" spans="5:6" x14ac:dyDescent="0.25">
      <c r="E1144" t="s">
        <v>1104</v>
      </c>
      <c r="F1144" t="s">
        <v>1267</v>
      </c>
    </row>
    <row r="1145" spans="5:6" x14ac:dyDescent="0.25">
      <c r="E1145" t="s">
        <v>1104</v>
      </c>
      <c r="F1145" t="s">
        <v>1268</v>
      </c>
    </row>
    <row r="1146" spans="5:6" x14ac:dyDescent="0.25">
      <c r="E1146" t="s">
        <v>1104</v>
      </c>
      <c r="F1146" t="s">
        <v>1269</v>
      </c>
    </row>
    <row r="1147" spans="5:6" x14ac:dyDescent="0.25">
      <c r="E1147" t="s">
        <v>1104</v>
      </c>
      <c r="F1147" t="s">
        <v>1270</v>
      </c>
    </row>
    <row r="1148" spans="5:6" x14ac:dyDescent="0.25">
      <c r="E1148" t="s">
        <v>1104</v>
      </c>
      <c r="F1148" t="s">
        <v>1271</v>
      </c>
    </row>
    <row r="1149" spans="5:6" x14ac:dyDescent="0.25">
      <c r="E1149" t="s">
        <v>1104</v>
      </c>
      <c r="F1149" t="s">
        <v>1272</v>
      </c>
    </row>
    <row r="1150" spans="5:6" x14ac:dyDescent="0.25">
      <c r="E1150" t="s">
        <v>1104</v>
      </c>
      <c r="F1150" t="s">
        <v>1273</v>
      </c>
    </row>
    <row r="1151" spans="5:6" x14ac:dyDescent="0.25">
      <c r="E1151" t="s">
        <v>1104</v>
      </c>
      <c r="F1151" t="s">
        <v>1274</v>
      </c>
    </row>
    <row r="1152" spans="5:6" x14ac:dyDescent="0.25">
      <c r="E1152" t="s">
        <v>1275</v>
      </c>
      <c r="F1152" t="s">
        <v>1276</v>
      </c>
    </row>
    <row r="1153" spans="5:6" x14ac:dyDescent="0.25">
      <c r="E1153" t="s">
        <v>1275</v>
      </c>
      <c r="F1153" t="s">
        <v>1277</v>
      </c>
    </row>
    <row r="1154" spans="5:6" x14ac:dyDescent="0.25">
      <c r="E1154" t="s">
        <v>1275</v>
      </c>
      <c r="F1154" t="s">
        <v>1278</v>
      </c>
    </row>
    <row r="1155" spans="5:6" x14ac:dyDescent="0.25">
      <c r="E1155" t="s">
        <v>1275</v>
      </c>
      <c r="F1155" t="s">
        <v>1279</v>
      </c>
    </row>
    <row r="1156" spans="5:6" x14ac:dyDescent="0.25">
      <c r="E1156" t="s">
        <v>1275</v>
      </c>
      <c r="F1156" t="s">
        <v>1280</v>
      </c>
    </row>
    <row r="1157" spans="5:6" x14ac:dyDescent="0.25">
      <c r="E1157" t="s">
        <v>1275</v>
      </c>
      <c r="F1157" t="s">
        <v>1281</v>
      </c>
    </row>
    <row r="1158" spans="5:6" x14ac:dyDescent="0.25">
      <c r="E1158" t="s">
        <v>1275</v>
      </c>
      <c r="F1158" t="s">
        <v>1282</v>
      </c>
    </row>
    <row r="1159" spans="5:6" x14ac:dyDescent="0.25">
      <c r="E1159" t="s">
        <v>1275</v>
      </c>
      <c r="F1159" t="s">
        <v>1283</v>
      </c>
    </row>
    <row r="1160" spans="5:6" x14ac:dyDescent="0.25">
      <c r="E1160" t="s">
        <v>1275</v>
      </c>
      <c r="F1160" t="s">
        <v>1284</v>
      </c>
    </row>
    <row r="1161" spans="5:6" x14ac:dyDescent="0.25">
      <c r="E1161" t="s">
        <v>1275</v>
      </c>
      <c r="F1161" t="s">
        <v>1285</v>
      </c>
    </row>
    <row r="1162" spans="5:6" x14ac:dyDescent="0.25">
      <c r="E1162" t="s">
        <v>1275</v>
      </c>
      <c r="F1162" t="s">
        <v>1286</v>
      </c>
    </row>
    <row r="1163" spans="5:6" x14ac:dyDescent="0.25">
      <c r="E1163" t="s">
        <v>1275</v>
      </c>
      <c r="F1163" t="s">
        <v>1287</v>
      </c>
    </row>
    <row r="1164" spans="5:6" x14ac:dyDescent="0.25">
      <c r="E1164" t="s">
        <v>1275</v>
      </c>
      <c r="F1164" t="s">
        <v>1288</v>
      </c>
    </row>
    <row r="1165" spans="5:6" x14ac:dyDescent="0.25">
      <c r="E1165" t="s">
        <v>1275</v>
      </c>
      <c r="F1165" t="s">
        <v>1289</v>
      </c>
    </row>
    <row r="1166" spans="5:6" x14ac:dyDescent="0.25">
      <c r="E1166" t="s">
        <v>1275</v>
      </c>
      <c r="F1166" t="s">
        <v>1290</v>
      </c>
    </row>
    <row r="1167" spans="5:6" x14ac:dyDescent="0.25">
      <c r="E1167" t="s">
        <v>1275</v>
      </c>
      <c r="F1167" t="s">
        <v>1291</v>
      </c>
    </row>
    <row r="1168" spans="5:6" x14ac:dyDescent="0.25">
      <c r="E1168" t="s">
        <v>1275</v>
      </c>
      <c r="F1168" t="s">
        <v>1292</v>
      </c>
    </row>
    <row r="1169" spans="5:6" x14ac:dyDescent="0.25">
      <c r="E1169" t="s">
        <v>1275</v>
      </c>
      <c r="F1169" t="s">
        <v>1293</v>
      </c>
    </row>
    <row r="1170" spans="5:6" x14ac:dyDescent="0.25">
      <c r="E1170" t="s">
        <v>1275</v>
      </c>
      <c r="F1170" t="s">
        <v>1294</v>
      </c>
    </row>
    <row r="1171" spans="5:6" x14ac:dyDescent="0.25">
      <c r="E1171" t="s">
        <v>1275</v>
      </c>
      <c r="F1171" t="s">
        <v>1295</v>
      </c>
    </row>
    <row r="1172" spans="5:6" x14ac:dyDescent="0.25">
      <c r="E1172" t="s">
        <v>1275</v>
      </c>
      <c r="F1172" t="s">
        <v>1296</v>
      </c>
    </row>
    <row r="1173" spans="5:6" x14ac:dyDescent="0.25">
      <c r="E1173" t="s">
        <v>1275</v>
      </c>
      <c r="F1173" t="s">
        <v>1297</v>
      </c>
    </row>
    <row r="1174" spans="5:6" x14ac:dyDescent="0.25">
      <c r="E1174" t="s">
        <v>1275</v>
      </c>
      <c r="F1174" t="s">
        <v>1298</v>
      </c>
    </row>
    <row r="1175" spans="5:6" x14ac:dyDescent="0.25">
      <c r="E1175" t="s">
        <v>1275</v>
      </c>
      <c r="F1175" t="s">
        <v>1299</v>
      </c>
    </row>
    <row r="1176" spans="5:6" x14ac:dyDescent="0.25">
      <c r="E1176" t="s">
        <v>1275</v>
      </c>
      <c r="F1176" t="s">
        <v>1300</v>
      </c>
    </row>
    <row r="1177" spans="5:6" x14ac:dyDescent="0.25">
      <c r="E1177" t="s">
        <v>1275</v>
      </c>
      <c r="F1177" t="s">
        <v>1301</v>
      </c>
    </row>
    <row r="1178" spans="5:6" x14ac:dyDescent="0.25">
      <c r="E1178" t="s">
        <v>1275</v>
      </c>
      <c r="F1178" t="s">
        <v>1302</v>
      </c>
    </row>
    <row r="1179" spans="5:6" x14ac:dyDescent="0.25">
      <c r="E1179" t="s">
        <v>1275</v>
      </c>
      <c r="F1179" t="s">
        <v>1303</v>
      </c>
    </row>
    <row r="1180" spans="5:6" x14ac:dyDescent="0.25">
      <c r="E1180" t="s">
        <v>1275</v>
      </c>
      <c r="F1180" t="s">
        <v>1304</v>
      </c>
    </row>
    <row r="1181" spans="5:6" x14ac:dyDescent="0.25">
      <c r="E1181" t="s">
        <v>1275</v>
      </c>
      <c r="F1181" t="s">
        <v>1305</v>
      </c>
    </row>
    <row r="1182" spans="5:6" x14ac:dyDescent="0.25">
      <c r="E1182" t="s">
        <v>1275</v>
      </c>
      <c r="F1182" t="s">
        <v>1306</v>
      </c>
    </row>
    <row r="1183" spans="5:6" x14ac:dyDescent="0.25">
      <c r="E1183" t="s">
        <v>1275</v>
      </c>
      <c r="F1183" t="s">
        <v>1307</v>
      </c>
    </row>
    <row r="1184" spans="5:6" x14ac:dyDescent="0.25">
      <c r="E1184" t="s">
        <v>1275</v>
      </c>
      <c r="F1184" t="s">
        <v>1308</v>
      </c>
    </row>
    <row r="1185" spans="5:6" x14ac:dyDescent="0.25">
      <c r="E1185" t="s">
        <v>1275</v>
      </c>
      <c r="F1185" t="s">
        <v>1309</v>
      </c>
    </row>
    <row r="1186" spans="5:6" x14ac:dyDescent="0.25">
      <c r="E1186" t="s">
        <v>1275</v>
      </c>
      <c r="F1186" t="s">
        <v>1310</v>
      </c>
    </row>
    <row r="1187" spans="5:6" x14ac:dyDescent="0.25">
      <c r="E1187" t="s">
        <v>1275</v>
      </c>
      <c r="F1187" t="s">
        <v>1311</v>
      </c>
    </row>
    <row r="1188" spans="5:6" x14ac:dyDescent="0.25">
      <c r="E1188" t="s">
        <v>1275</v>
      </c>
      <c r="F1188" t="s">
        <v>1312</v>
      </c>
    </row>
    <row r="1189" spans="5:6" x14ac:dyDescent="0.25">
      <c r="E1189" t="s">
        <v>1275</v>
      </c>
      <c r="F1189" t="s">
        <v>1313</v>
      </c>
    </row>
    <row r="1190" spans="5:6" x14ac:dyDescent="0.25">
      <c r="E1190" t="s">
        <v>1275</v>
      </c>
      <c r="F1190" t="s">
        <v>1314</v>
      </c>
    </row>
    <row r="1191" spans="5:6" x14ac:dyDescent="0.25">
      <c r="E1191" t="s">
        <v>1275</v>
      </c>
      <c r="F1191" t="s">
        <v>1315</v>
      </c>
    </row>
    <row r="1192" spans="5:6" x14ac:dyDescent="0.25">
      <c r="E1192" t="s">
        <v>1275</v>
      </c>
      <c r="F1192" t="s">
        <v>1316</v>
      </c>
    </row>
    <row r="1193" spans="5:6" x14ac:dyDescent="0.25">
      <c r="E1193" t="s">
        <v>1275</v>
      </c>
      <c r="F1193" t="s">
        <v>1317</v>
      </c>
    </row>
    <row r="1194" spans="5:6" x14ac:dyDescent="0.25">
      <c r="E1194" t="s">
        <v>1275</v>
      </c>
      <c r="F1194" t="s">
        <v>1318</v>
      </c>
    </row>
    <row r="1195" spans="5:6" x14ac:dyDescent="0.25">
      <c r="E1195" t="s">
        <v>1275</v>
      </c>
      <c r="F1195" t="s">
        <v>1319</v>
      </c>
    </row>
    <row r="1196" spans="5:6" x14ac:dyDescent="0.25">
      <c r="E1196" t="s">
        <v>1275</v>
      </c>
      <c r="F1196" t="s">
        <v>1320</v>
      </c>
    </row>
    <row r="1197" spans="5:6" x14ac:dyDescent="0.25">
      <c r="E1197" t="s">
        <v>1275</v>
      </c>
      <c r="F1197" t="s">
        <v>1321</v>
      </c>
    </row>
    <row r="1198" spans="5:6" x14ac:dyDescent="0.25">
      <c r="E1198" t="s">
        <v>1275</v>
      </c>
      <c r="F1198" t="s">
        <v>1322</v>
      </c>
    </row>
    <row r="1199" spans="5:6" x14ac:dyDescent="0.25">
      <c r="E1199" t="s">
        <v>1275</v>
      </c>
      <c r="F1199" t="s">
        <v>1323</v>
      </c>
    </row>
    <row r="1200" spans="5:6" x14ac:dyDescent="0.25">
      <c r="E1200" t="s">
        <v>1275</v>
      </c>
      <c r="F1200" t="s">
        <v>1324</v>
      </c>
    </row>
    <row r="1201" spans="5:6" x14ac:dyDescent="0.25">
      <c r="E1201" t="s">
        <v>1275</v>
      </c>
      <c r="F1201" t="s">
        <v>1325</v>
      </c>
    </row>
    <row r="1202" spans="5:6" x14ac:dyDescent="0.25">
      <c r="E1202" t="s">
        <v>1275</v>
      </c>
      <c r="F1202" t="s">
        <v>1326</v>
      </c>
    </row>
    <row r="1203" spans="5:6" x14ac:dyDescent="0.25">
      <c r="E1203" t="s">
        <v>1275</v>
      </c>
      <c r="F1203" t="s">
        <v>1327</v>
      </c>
    </row>
    <row r="1204" spans="5:6" x14ac:dyDescent="0.25">
      <c r="E1204" t="s">
        <v>1275</v>
      </c>
      <c r="F1204" t="s">
        <v>1328</v>
      </c>
    </row>
    <row r="1205" spans="5:6" x14ac:dyDescent="0.25">
      <c r="E1205" t="s">
        <v>1275</v>
      </c>
      <c r="F1205" t="s">
        <v>1329</v>
      </c>
    </row>
    <row r="1206" spans="5:6" x14ac:dyDescent="0.25">
      <c r="E1206" t="s">
        <v>1275</v>
      </c>
      <c r="F1206" t="s">
        <v>1330</v>
      </c>
    </row>
    <row r="1207" spans="5:6" x14ac:dyDescent="0.25">
      <c r="E1207" t="s">
        <v>1275</v>
      </c>
      <c r="F1207" t="s">
        <v>1331</v>
      </c>
    </row>
    <row r="1208" spans="5:6" x14ac:dyDescent="0.25">
      <c r="E1208" t="s">
        <v>1275</v>
      </c>
      <c r="F1208" t="s">
        <v>1332</v>
      </c>
    </row>
    <row r="1209" spans="5:6" x14ac:dyDescent="0.25">
      <c r="E1209" t="s">
        <v>1275</v>
      </c>
      <c r="F1209" t="s">
        <v>1333</v>
      </c>
    </row>
    <row r="1210" spans="5:6" x14ac:dyDescent="0.25">
      <c r="E1210" t="s">
        <v>1275</v>
      </c>
      <c r="F1210" t="s">
        <v>1334</v>
      </c>
    </row>
    <row r="1211" spans="5:6" x14ac:dyDescent="0.25">
      <c r="E1211" t="s">
        <v>1275</v>
      </c>
      <c r="F1211" t="s">
        <v>1335</v>
      </c>
    </row>
    <row r="1212" spans="5:6" x14ac:dyDescent="0.25">
      <c r="E1212" t="s">
        <v>1275</v>
      </c>
      <c r="F1212" t="s">
        <v>1336</v>
      </c>
    </row>
    <row r="1213" spans="5:6" x14ac:dyDescent="0.25">
      <c r="E1213" t="s">
        <v>1275</v>
      </c>
      <c r="F1213" t="s">
        <v>1337</v>
      </c>
    </row>
    <row r="1214" spans="5:6" x14ac:dyDescent="0.25">
      <c r="E1214" t="s">
        <v>1338</v>
      </c>
      <c r="F1214" t="s">
        <v>1339</v>
      </c>
    </row>
    <row r="1215" spans="5:6" x14ac:dyDescent="0.25">
      <c r="E1215" t="s">
        <v>1338</v>
      </c>
      <c r="F1215" t="s">
        <v>1340</v>
      </c>
    </row>
    <row r="1216" spans="5:6" x14ac:dyDescent="0.25">
      <c r="E1216" t="s">
        <v>1338</v>
      </c>
      <c r="F1216" t="s">
        <v>1341</v>
      </c>
    </row>
    <row r="1217" spans="5:6" x14ac:dyDescent="0.25">
      <c r="E1217" t="s">
        <v>1338</v>
      </c>
      <c r="F1217" t="s">
        <v>1342</v>
      </c>
    </row>
    <row r="1218" spans="5:6" x14ac:dyDescent="0.25">
      <c r="E1218" t="s">
        <v>1338</v>
      </c>
      <c r="F1218" t="s">
        <v>1343</v>
      </c>
    </row>
    <row r="1219" spans="5:6" x14ac:dyDescent="0.25">
      <c r="E1219" t="s">
        <v>1338</v>
      </c>
      <c r="F1219" t="s">
        <v>1344</v>
      </c>
    </row>
    <row r="1220" spans="5:6" x14ac:dyDescent="0.25">
      <c r="E1220" t="s">
        <v>1338</v>
      </c>
      <c r="F1220" t="s">
        <v>1345</v>
      </c>
    </row>
    <row r="1221" spans="5:6" x14ac:dyDescent="0.25">
      <c r="E1221" t="s">
        <v>1338</v>
      </c>
      <c r="F1221" t="s">
        <v>1346</v>
      </c>
    </row>
    <row r="1222" spans="5:6" x14ac:dyDescent="0.25">
      <c r="E1222" t="s">
        <v>1338</v>
      </c>
      <c r="F1222" t="s">
        <v>1347</v>
      </c>
    </row>
    <row r="1223" spans="5:6" x14ac:dyDescent="0.25">
      <c r="E1223" t="s">
        <v>1338</v>
      </c>
      <c r="F1223" t="s">
        <v>1348</v>
      </c>
    </row>
    <row r="1224" spans="5:6" x14ac:dyDescent="0.25">
      <c r="E1224" t="s">
        <v>1338</v>
      </c>
      <c r="F1224" t="s">
        <v>1349</v>
      </c>
    </row>
    <row r="1225" spans="5:6" x14ac:dyDescent="0.25">
      <c r="E1225" t="s">
        <v>1338</v>
      </c>
      <c r="F1225" t="s">
        <v>1350</v>
      </c>
    </row>
    <row r="1226" spans="5:6" x14ac:dyDescent="0.25">
      <c r="E1226" t="s">
        <v>1338</v>
      </c>
      <c r="F1226" t="s">
        <v>1351</v>
      </c>
    </row>
    <row r="1227" spans="5:6" x14ac:dyDescent="0.25">
      <c r="E1227" t="s">
        <v>1338</v>
      </c>
      <c r="F1227" t="s">
        <v>1352</v>
      </c>
    </row>
    <row r="1228" spans="5:6" x14ac:dyDescent="0.25">
      <c r="E1228" t="s">
        <v>1338</v>
      </c>
      <c r="F1228" t="s">
        <v>1353</v>
      </c>
    </row>
    <row r="1229" spans="5:6" x14ac:dyDescent="0.25">
      <c r="E1229" t="s">
        <v>1338</v>
      </c>
      <c r="F1229" t="s">
        <v>1354</v>
      </c>
    </row>
    <row r="1230" spans="5:6" x14ac:dyDescent="0.25">
      <c r="E1230" t="s">
        <v>1338</v>
      </c>
      <c r="F1230" t="s">
        <v>1355</v>
      </c>
    </row>
    <row r="1231" spans="5:6" x14ac:dyDescent="0.25">
      <c r="E1231" t="s">
        <v>1338</v>
      </c>
      <c r="F1231" t="s">
        <v>1356</v>
      </c>
    </row>
    <row r="1232" spans="5:6" x14ac:dyDescent="0.25">
      <c r="E1232" t="s">
        <v>1338</v>
      </c>
      <c r="F1232" t="s">
        <v>1357</v>
      </c>
    </row>
    <row r="1233" spans="5:6" x14ac:dyDescent="0.25">
      <c r="E1233" t="s">
        <v>1338</v>
      </c>
      <c r="F1233" t="s">
        <v>1358</v>
      </c>
    </row>
    <row r="1234" spans="5:6" x14ac:dyDescent="0.25">
      <c r="E1234" t="s">
        <v>1338</v>
      </c>
      <c r="F1234" t="s">
        <v>1359</v>
      </c>
    </row>
    <row r="1235" spans="5:6" x14ac:dyDescent="0.25">
      <c r="E1235" t="s">
        <v>1338</v>
      </c>
      <c r="F1235" t="s">
        <v>1360</v>
      </c>
    </row>
    <row r="1236" spans="5:6" x14ac:dyDescent="0.25">
      <c r="E1236" t="s">
        <v>1338</v>
      </c>
      <c r="F1236" t="s">
        <v>1361</v>
      </c>
    </row>
    <row r="1237" spans="5:6" x14ac:dyDescent="0.25">
      <c r="E1237" t="s">
        <v>1338</v>
      </c>
      <c r="F1237" t="s">
        <v>1362</v>
      </c>
    </row>
    <row r="1238" spans="5:6" x14ac:dyDescent="0.25">
      <c r="E1238" t="s">
        <v>1338</v>
      </c>
      <c r="F1238" t="s">
        <v>1363</v>
      </c>
    </row>
    <row r="1239" spans="5:6" x14ac:dyDescent="0.25">
      <c r="E1239" t="s">
        <v>1338</v>
      </c>
      <c r="F1239" t="s">
        <v>1364</v>
      </c>
    </row>
    <row r="1240" spans="5:6" x14ac:dyDescent="0.25">
      <c r="E1240" t="s">
        <v>1338</v>
      </c>
      <c r="F1240" t="s">
        <v>1365</v>
      </c>
    </row>
    <row r="1241" spans="5:6" x14ac:dyDescent="0.25">
      <c r="E1241" t="s">
        <v>1338</v>
      </c>
      <c r="F1241" t="s">
        <v>1366</v>
      </c>
    </row>
    <row r="1242" spans="5:6" x14ac:dyDescent="0.25">
      <c r="E1242" t="s">
        <v>1338</v>
      </c>
      <c r="F1242" t="s">
        <v>1367</v>
      </c>
    </row>
    <row r="1243" spans="5:6" x14ac:dyDescent="0.25">
      <c r="E1243" t="s">
        <v>1338</v>
      </c>
      <c r="F1243" t="s">
        <v>1368</v>
      </c>
    </row>
    <row r="1244" spans="5:6" x14ac:dyDescent="0.25">
      <c r="E1244" t="s">
        <v>1338</v>
      </c>
      <c r="F1244" t="s">
        <v>1369</v>
      </c>
    </row>
    <row r="1245" spans="5:6" x14ac:dyDescent="0.25">
      <c r="E1245" t="s">
        <v>1338</v>
      </c>
      <c r="F1245" t="s">
        <v>1370</v>
      </c>
    </row>
    <row r="1246" spans="5:6" x14ac:dyDescent="0.25">
      <c r="E1246" t="s">
        <v>1338</v>
      </c>
      <c r="F1246" t="s">
        <v>1371</v>
      </c>
    </row>
    <row r="1247" spans="5:6" x14ac:dyDescent="0.25">
      <c r="E1247" t="s">
        <v>1338</v>
      </c>
      <c r="F1247" t="s">
        <v>1372</v>
      </c>
    </row>
    <row r="1248" spans="5:6" x14ac:dyDescent="0.25">
      <c r="E1248" t="s">
        <v>1338</v>
      </c>
      <c r="F1248" t="s">
        <v>1373</v>
      </c>
    </row>
    <row r="1249" spans="5:6" x14ac:dyDescent="0.25">
      <c r="E1249" t="s">
        <v>1338</v>
      </c>
      <c r="F1249" t="s">
        <v>1374</v>
      </c>
    </row>
    <row r="1250" spans="5:6" x14ac:dyDescent="0.25">
      <c r="E1250" t="s">
        <v>1338</v>
      </c>
      <c r="F1250" t="s">
        <v>1375</v>
      </c>
    </row>
    <row r="1251" spans="5:6" x14ac:dyDescent="0.25">
      <c r="E1251" t="s">
        <v>1338</v>
      </c>
      <c r="F1251" t="s">
        <v>1376</v>
      </c>
    </row>
    <row r="1252" spans="5:6" x14ac:dyDescent="0.25">
      <c r="E1252" t="s">
        <v>1338</v>
      </c>
      <c r="F1252" t="s">
        <v>1377</v>
      </c>
    </row>
    <row r="1253" spans="5:6" x14ac:dyDescent="0.25">
      <c r="E1253" t="s">
        <v>1338</v>
      </c>
      <c r="F1253" t="s">
        <v>1378</v>
      </c>
    </row>
    <row r="1254" spans="5:6" x14ac:dyDescent="0.25">
      <c r="E1254" t="s">
        <v>1338</v>
      </c>
      <c r="F1254" t="s">
        <v>1379</v>
      </c>
    </row>
    <row r="1255" spans="5:6" x14ac:dyDescent="0.25">
      <c r="E1255" t="s">
        <v>1338</v>
      </c>
      <c r="F1255" t="s">
        <v>1380</v>
      </c>
    </row>
    <row r="1256" spans="5:6" x14ac:dyDescent="0.25">
      <c r="E1256" t="s">
        <v>1338</v>
      </c>
      <c r="F1256" t="s">
        <v>1381</v>
      </c>
    </row>
    <row r="1257" spans="5:6" x14ac:dyDescent="0.25">
      <c r="E1257" t="s">
        <v>1338</v>
      </c>
      <c r="F1257" t="s">
        <v>1382</v>
      </c>
    </row>
    <row r="1258" spans="5:6" x14ac:dyDescent="0.25">
      <c r="E1258" t="s">
        <v>1338</v>
      </c>
      <c r="F1258" t="s">
        <v>1383</v>
      </c>
    </row>
    <row r="1259" spans="5:6" x14ac:dyDescent="0.25">
      <c r="E1259" t="s">
        <v>1338</v>
      </c>
      <c r="F1259" t="s">
        <v>1384</v>
      </c>
    </row>
    <row r="1260" spans="5:6" x14ac:dyDescent="0.25">
      <c r="E1260" t="s">
        <v>1338</v>
      </c>
      <c r="F1260" t="s">
        <v>1385</v>
      </c>
    </row>
    <row r="1261" spans="5:6" x14ac:dyDescent="0.25">
      <c r="E1261" t="s">
        <v>1338</v>
      </c>
      <c r="F1261" t="s">
        <v>1386</v>
      </c>
    </row>
    <row r="1262" spans="5:6" x14ac:dyDescent="0.25">
      <c r="E1262" t="s">
        <v>1338</v>
      </c>
      <c r="F1262" t="s">
        <v>1387</v>
      </c>
    </row>
    <row r="1263" spans="5:6" x14ac:dyDescent="0.25">
      <c r="E1263" t="s">
        <v>1338</v>
      </c>
      <c r="F1263" t="s">
        <v>1388</v>
      </c>
    </row>
    <row r="1264" spans="5:6" x14ac:dyDescent="0.25">
      <c r="E1264" t="s">
        <v>1338</v>
      </c>
      <c r="F1264" t="s">
        <v>1389</v>
      </c>
    </row>
    <row r="1265" spans="5:6" x14ac:dyDescent="0.25">
      <c r="E1265" t="s">
        <v>1338</v>
      </c>
      <c r="F1265" t="s">
        <v>1390</v>
      </c>
    </row>
    <row r="1266" spans="5:6" x14ac:dyDescent="0.25">
      <c r="E1266" t="s">
        <v>1338</v>
      </c>
      <c r="F1266" t="s">
        <v>1391</v>
      </c>
    </row>
    <row r="1267" spans="5:6" x14ac:dyDescent="0.25">
      <c r="E1267" t="s">
        <v>1338</v>
      </c>
      <c r="F1267" t="s">
        <v>1392</v>
      </c>
    </row>
    <row r="1268" spans="5:6" x14ac:dyDescent="0.25">
      <c r="E1268" t="s">
        <v>1338</v>
      </c>
      <c r="F1268" t="s">
        <v>1393</v>
      </c>
    </row>
    <row r="1269" spans="5:6" x14ac:dyDescent="0.25">
      <c r="E1269" t="s">
        <v>1338</v>
      </c>
      <c r="F1269" t="s">
        <v>1394</v>
      </c>
    </row>
    <row r="1270" spans="5:6" x14ac:dyDescent="0.25">
      <c r="E1270" t="s">
        <v>1338</v>
      </c>
      <c r="F1270" t="s">
        <v>1395</v>
      </c>
    </row>
    <row r="1271" spans="5:6" x14ac:dyDescent="0.25">
      <c r="E1271" t="s">
        <v>1338</v>
      </c>
      <c r="F1271" t="s">
        <v>1396</v>
      </c>
    </row>
    <row r="1272" spans="5:6" x14ac:dyDescent="0.25">
      <c r="E1272" t="s">
        <v>1338</v>
      </c>
      <c r="F1272" t="s">
        <v>1397</v>
      </c>
    </row>
    <row r="1273" spans="5:6" x14ac:dyDescent="0.25">
      <c r="E1273" t="s">
        <v>1338</v>
      </c>
      <c r="F1273" t="s">
        <v>1398</v>
      </c>
    </row>
    <row r="1274" spans="5:6" x14ac:dyDescent="0.25">
      <c r="E1274" t="s">
        <v>1338</v>
      </c>
      <c r="F1274" t="s">
        <v>1399</v>
      </c>
    </row>
    <row r="1275" spans="5:6" x14ac:dyDescent="0.25">
      <c r="E1275" t="s">
        <v>1338</v>
      </c>
      <c r="F1275" t="s">
        <v>1400</v>
      </c>
    </row>
    <row r="1276" spans="5:6" x14ac:dyDescent="0.25">
      <c r="E1276" t="s">
        <v>1338</v>
      </c>
      <c r="F1276" t="s">
        <v>1401</v>
      </c>
    </row>
    <row r="1277" spans="5:6" x14ac:dyDescent="0.25">
      <c r="E1277" t="s">
        <v>1338</v>
      </c>
      <c r="F1277" t="s">
        <v>1402</v>
      </c>
    </row>
    <row r="1278" spans="5:6" x14ac:dyDescent="0.25">
      <c r="E1278" t="s">
        <v>1338</v>
      </c>
      <c r="F1278" t="s">
        <v>1403</v>
      </c>
    </row>
    <row r="1279" spans="5:6" x14ac:dyDescent="0.25">
      <c r="E1279" t="s">
        <v>1338</v>
      </c>
      <c r="F1279" t="s">
        <v>1404</v>
      </c>
    </row>
    <row r="1280" spans="5:6" x14ac:dyDescent="0.25">
      <c r="E1280" t="s">
        <v>1338</v>
      </c>
      <c r="F1280" t="s">
        <v>1405</v>
      </c>
    </row>
    <row r="1281" spans="5:6" x14ac:dyDescent="0.25">
      <c r="E1281" t="s">
        <v>1338</v>
      </c>
      <c r="F1281" t="s">
        <v>1406</v>
      </c>
    </row>
    <row r="1282" spans="5:6" x14ac:dyDescent="0.25">
      <c r="E1282" t="s">
        <v>1338</v>
      </c>
      <c r="F1282" t="s">
        <v>1407</v>
      </c>
    </row>
    <row r="1283" spans="5:6" x14ac:dyDescent="0.25">
      <c r="E1283" t="s">
        <v>1338</v>
      </c>
      <c r="F1283" t="s">
        <v>1408</v>
      </c>
    </row>
    <row r="1284" spans="5:6" x14ac:dyDescent="0.25">
      <c r="E1284" t="s">
        <v>1338</v>
      </c>
      <c r="F1284" t="s">
        <v>1409</v>
      </c>
    </row>
    <row r="1285" spans="5:6" x14ac:dyDescent="0.25">
      <c r="E1285" t="s">
        <v>1338</v>
      </c>
      <c r="F1285" t="s">
        <v>1410</v>
      </c>
    </row>
    <row r="1286" spans="5:6" x14ac:dyDescent="0.25">
      <c r="E1286" t="s">
        <v>1338</v>
      </c>
      <c r="F1286" t="s">
        <v>1411</v>
      </c>
    </row>
    <row r="1287" spans="5:6" x14ac:dyDescent="0.25">
      <c r="E1287" t="s">
        <v>1338</v>
      </c>
      <c r="F1287" t="s">
        <v>1412</v>
      </c>
    </row>
    <row r="1288" spans="5:6" x14ac:dyDescent="0.25">
      <c r="E1288" t="s">
        <v>1338</v>
      </c>
      <c r="F1288" t="s">
        <v>1413</v>
      </c>
    </row>
    <row r="1289" spans="5:6" x14ac:dyDescent="0.25">
      <c r="E1289" t="s">
        <v>1338</v>
      </c>
      <c r="F1289" t="s">
        <v>1414</v>
      </c>
    </row>
    <row r="1290" spans="5:6" x14ac:dyDescent="0.25">
      <c r="E1290" t="s">
        <v>1338</v>
      </c>
      <c r="F1290" t="s">
        <v>1415</v>
      </c>
    </row>
    <row r="1291" spans="5:6" x14ac:dyDescent="0.25">
      <c r="E1291" t="s">
        <v>1338</v>
      </c>
      <c r="F1291" t="s">
        <v>1416</v>
      </c>
    </row>
    <row r="1292" spans="5:6" x14ac:dyDescent="0.25">
      <c r="E1292" t="s">
        <v>1338</v>
      </c>
      <c r="F1292" t="s">
        <v>1417</v>
      </c>
    </row>
    <row r="1293" spans="5:6" x14ac:dyDescent="0.25">
      <c r="E1293" t="s">
        <v>1338</v>
      </c>
      <c r="F1293" t="s">
        <v>1418</v>
      </c>
    </row>
    <row r="1294" spans="5:6" x14ac:dyDescent="0.25">
      <c r="E1294" t="s">
        <v>1338</v>
      </c>
      <c r="F1294" t="s">
        <v>1419</v>
      </c>
    </row>
    <row r="1295" spans="5:6" x14ac:dyDescent="0.25">
      <c r="E1295" t="s">
        <v>1338</v>
      </c>
      <c r="F1295" t="s">
        <v>1420</v>
      </c>
    </row>
    <row r="1296" spans="5:6" x14ac:dyDescent="0.25">
      <c r="E1296" t="s">
        <v>1338</v>
      </c>
      <c r="F1296" t="s">
        <v>1421</v>
      </c>
    </row>
    <row r="1297" spans="5:6" x14ac:dyDescent="0.25">
      <c r="E1297" t="s">
        <v>1338</v>
      </c>
      <c r="F1297" t="s">
        <v>1422</v>
      </c>
    </row>
    <row r="1298" spans="5:6" x14ac:dyDescent="0.25">
      <c r="E1298" t="s">
        <v>1338</v>
      </c>
      <c r="F1298" t="s">
        <v>1423</v>
      </c>
    </row>
    <row r="1299" spans="5:6" x14ac:dyDescent="0.25">
      <c r="E1299" t="s">
        <v>1338</v>
      </c>
      <c r="F1299" t="s">
        <v>1424</v>
      </c>
    </row>
    <row r="1300" spans="5:6" x14ac:dyDescent="0.25">
      <c r="E1300" t="s">
        <v>1338</v>
      </c>
      <c r="F1300" t="s">
        <v>1425</v>
      </c>
    </row>
    <row r="1301" spans="5:6" x14ac:dyDescent="0.25">
      <c r="E1301" t="s">
        <v>1338</v>
      </c>
      <c r="F1301" t="s">
        <v>1426</v>
      </c>
    </row>
    <row r="1302" spans="5:6" x14ac:dyDescent="0.25">
      <c r="E1302" t="s">
        <v>1338</v>
      </c>
      <c r="F1302" t="s">
        <v>1427</v>
      </c>
    </row>
    <row r="1303" spans="5:6" x14ac:dyDescent="0.25">
      <c r="E1303" t="s">
        <v>1338</v>
      </c>
      <c r="F1303" t="s">
        <v>1428</v>
      </c>
    </row>
    <row r="1304" spans="5:6" x14ac:dyDescent="0.25">
      <c r="E1304" t="s">
        <v>1338</v>
      </c>
      <c r="F1304" t="s">
        <v>1429</v>
      </c>
    </row>
    <row r="1305" spans="5:6" x14ac:dyDescent="0.25">
      <c r="E1305" t="s">
        <v>1338</v>
      </c>
      <c r="F1305" t="s">
        <v>1430</v>
      </c>
    </row>
    <row r="1306" spans="5:6" x14ac:dyDescent="0.25">
      <c r="E1306" t="s">
        <v>1338</v>
      </c>
      <c r="F1306" t="s">
        <v>1431</v>
      </c>
    </row>
    <row r="1307" spans="5:6" x14ac:dyDescent="0.25">
      <c r="E1307" t="s">
        <v>1338</v>
      </c>
      <c r="F1307" t="s">
        <v>1432</v>
      </c>
    </row>
    <row r="1308" spans="5:6" x14ac:dyDescent="0.25">
      <c r="E1308" t="s">
        <v>1338</v>
      </c>
      <c r="F1308" t="s">
        <v>1433</v>
      </c>
    </row>
    <row r="1309" spans="5:6" x14ac:dyDescent="0.25">
      <c r="E1309" t="s">
        <v>1338</v>
      </c>
      <c r="F1309" t="s">
        <v>1434</v>
      </c>
    </row>
    <row r="1310" spans="5:6" x14ac:dyDescent="0.25">
      <c r="E1310" t="s">
        <v>1338</v>
      </c>
      <c r="F1310" t="s">
        <v>1435</v>
      </c>
    </row>
    <row r="1311" spans="5:6" x14ac:dyDescent="0.25">
      <c r="E1311" t="s">
        <v>1338</v>
      </c>
      <c r="F1311" t="s">
        <v>1436</v>
      </c>
    </row>
    <row r="1312" spans="5:6" x14ac:dyDescent="0.25">
      <c r="E1312" t="s">
        <v>1338</v>
      </c>
      <c r="F1312" t="s">
        <v>1437</v>
      </c>
    </row>
    <row r="1313" spans="5:6" x14ac:dyDescent="0.25">
      <c r="E1313" t="s">
        <v>1338</v>
      </c>
      <c r="F1313" t="s">
        <v>1438</v>
      </c>
    </row>
    <row r="1314" spans="5:6" x14ac:dyDescent="0.25">
      <c r="E1314" t="s">
        <v>1338</v>
      </c>
      <c r="F1314" t="s">
        <v>1439</v>
      </c>
    </row>
    <row r="1315" spans="5:6" x14ac:dyDescent="0.25">
      <c r="E1315" t="s">
        <v>1338</v>
      </c>
      <c r="F1315" t="s">
        <v>1440</v>
      </c>
    </row>
    <row r="1316" spans="5:6" x14ac:dyDescent="0.25">
      <c r="E1316" t="s">
        <v>1338</v>
      </c>
      <c r="F1316" t="s">
        <v>1441</v>
      </c>
    </row>
    <row r="1317" spans="5:6" x14ac:dyDescent="0.25">
      <c r="E1317" t="s">
        <v>1338</v>
      </c>
      <c r="F1317" t="s">
        <v>1442</v>
      </c>
    </row>
    <row r="1318" spans="5:6" x14ac:dyDescent="0.25">
      <c r="E1318" t="s">
        <v>1338</v>
      </c>
      <c r="F1318" t="s">
        <v>1443</v>
      </c>
    </row>
    <row r="1319" spans="5:6" x14ac:dyDescent="0.25">
      <c r="E1319" t="s">
        <v>1338</v>
      </c>
      <c r="F1319" t="s">
        <v>1444</v>
      </c>
    </row>
    <row r="1320" spans="5:6" x14ac:dyDescent="0.25">
      <c r="E1320" t="s">
        <v>1338</v>
      </c>
      <c r="F1320" t="s">
        <v>1445</v>
      </c>
    </row>
    <row r="1321" spans="5:6" x14ac:dyDescent="0.25">
      <c r="E1321" t="s">
        <v>1338</v>
      </c>
      <c r="F1321" t="s">
        <v>1446</v>
      </c>
    </row>
    <row r="1322" spans="5:6" x14ac:dyDescent="0.25">
      <c r="E1322" t="s">
        <v>1338</v>
      </c>
      <c r="F1322" t="s">
        <v>1447</v>
      </c>
    </row>
    <row r="1323" spans="5:6" x14ac:dyDescent="0.25">
      <c r="E1323" t="s">
        <v>1338</v>
      </c>
      <c r="F1323" t="s">
        <v>1448</v>
      </c>
    </row>
    <row r="1324" spans="5:6" x14ac:dyDescent="0.25">
      <c r="E1324" t="s">
        <v>1338</v>
      </c>
      <c r="F1324" t="s">
        <v>1449</v>
      </c>
    </row>
    <row r="1325" spans="5:6" x14ac:dyDescent="0.25">
      <c r="E1325" t="s">
        <v>1338</v>
      </c>
      <c r="F1325" t="s">
        <v>1450</v>
      </c>
    </row>
    <row r="1326" spans="5:6" x14ac:dyDescent="0.25">
      <c r="E1326" t="s">
        <v>1338</v>
      </c>
      <c r="F1326" t="s">
        <v>1451</v>
      </c>
    </row>
    <row r="1327" spans="5:6" x14ac:dyDescent="0.25">
      <c r="E1327" t="s">
        <v>1338</v>
      </c>
      <c r="F1327" t="s">
        <v>1452</v>
      </c>
    </row>
    <row r="1328" spans="5:6" x14ac:dyDescent="0.25">
      <c r="E1328" t="s">
        <v>1338</v>
      </c>
      <c r="F1328" t="s">
        <v>1453</v>
      </c>
    </row>
    <row r="1329" spans="5:6" x14ac:dyDescent="0.25">
      <c r="E1329" t="s">
        <v>1338</v>
      </c>
      <c r="F1329" t="s">
        <v>1454</v>
      </c>
    </row>
    <row r="1330" spans="5:6" x14ac:dyDescent="0.25">
      <c r="E1330" t="s">
        <v>1338</v>
      </c>
      <c r="F1330" t="s">
        <v>1455</v>
      </c>
    </row>
    <row r="1331" spans="5:6" x14ac:dyDescent="0.25">
      <c r="E1331" t="s">
        <v>1338</v>
      </c>
      <c r="F1331" t="s">
        <v>1456</v>
      </c>
    </row>
    <row r="1332" spans="5:6" x14ac:dyDescent="0.25">
      <c r="E1332" t="s">
        <v>1338</v>
      </c>
      <c r="F1332" t="s">
        <v>1457</v>
      </c>
    </row>
    <row r="1333" spans="5:6" x14ac:dyDescent="0.25">
      <c r="E1333" t="s">
        <v>1338</v>
      </c>
      <c r="F1333" t="s">
        <v>1458</v>
      </c>
    </row>
    <row r="1334" spans="5:6" x14ac:dyDescent="0.25">
      <c r="E1334" t="s">
        <v>1338</v>
      </c>
      <c r="F1334" t="s">
        <v>1459</v>
      </c>
    </row>
    <row r="1335" spans="5:6" x14ac:dyDescent="0.25">
      <c r="E1335" t="s">
        <v>1338</v>
      </c>
      <c r="F1335" t="s">
        <v>1460</v>
      </c>
    </row>
    <row r="1336" spans="5:6" x14ac:dyDescent="0.25">
      <c r="E1336" t="s">
        <v>1338</v>
      </c>
      <c r="F1336" t="s">
        <v>1461</v>
      </c>
    </row>
    <row r="1337" spans="5:6" x14ac:dyDescent="0.25">
      <c r="E1337" t="s">
        <v>1338</v>
      </c>
      <c r="F1337" t="s">
        <v>1462</v>
      </c>
    </row>
    <row r="1338" spans="5:6" x14ac:dyDescent="0.25">
      <c r="E1338" t="s">
        <v>1338</v>
      </c>
      <c r="F1338" t="s">
        <v>1463</v>
      </c>
    </row>
    <row r="1339" spans="5:6" x14ac:dyDescent="0.25">
      <c r="E1339" t="s">
        <v>1338</v>
      </c>
      <c r="F1339" t="s">
        <v>1464</v>
      </c>
    </row>
    <row r="1340" spans="5:6" x14ac:dyDescent="0.25">
      <c r="E1340" t="s">
        <v>1338</v>
      </c>
      <c r="F1340" t="s">
        <v>1465</v>
      </c>
    </row>
    <row r="1341" spans="5:6" x14ac:dyDescent="0.25">
      <c r="E1341" t="s">
        <v>1338</v>
      </c>
      <c r="F1341" t="s">
        <v>1466</v>
      </c>
    </row>
    <row r="1342" spans="5:6" x14ac:dyDescent="0.25">
      <c r="E1342" t="s">
        <v>1338</v>
      </c>
      <c r="F1342" t="s">
        <v>1467</v>
      </c>
    </row>
    <row r="1343" spans="5:6" x14ac:dyDescent="0.25">
      <c r="E1343" t="s">
        <v>1338</v>
      </c>
      <c r="F1343" t="s">
        <v>1468</v>
      </c>
    </row>
    <row r="1344" spans="5:6" x14ac:dyDescent="0.25">
      <c r="E1344" t="s">
        <v>1338</v>
      </c>
      <c r="F1344" t="s">
        <v>1469</v>
      </c>
    </row>
    <row r="1345" spans="5:6" x14ac:dyDescent="0.25">
      <c r="E1345" t="s">
        <v>1338</v>
      </c>
      <c r="F1345" t="s">
        <v>1470</v>
      </c>
    </row>
    <row r="1346" spans="5:6" x14ac:dyDescent="0.25">
      <c r="E1346" t="s">
        <v>1338</v>
      </c>
      <c r="F1346" t="s">
        <v>1471</v>
      </c>
    </row>
    <row r="1347" spans="5:6" x14ac:dyDescent="0.25">
      <c r="E1347" t="s">
        <v>1338</v>
      </c>
      <c r="F1347" t="s">
        <v>1472</v>
      </c>
    </row>
    <row r="1348" spans="5:6" x14ac:dyDescent="0.25">
      <c r="E1348" t="s">
        <v>1338</v>
      </c>
      <c r="F1348" t="s">
        <v>1473</v>
      </c>
    </row>
    <row r="1349" spans="5:6" x14ac:dyDescent="0.25">
      <c r="E1349" t="s">
        <v>1338</v>
      </c>
      <c r="F1349" t="s">
        <v>1474</v>
      </c>
    </row>
    <row r="1350" spans="5:6" x14ac:dyDescent="0.25">
      <c r="E1350" t="s">
        <v>1338</v>
      </c>
      <c r="F1350" t="s">
        <v>1475</v>
      </c>
    </row>
    <row r="1351" spans="5:6" x14ac:dyDescent="0.25">
      <c r="E1351" t="s">
        <v>1338</v>
      </c>
      <c r="F1351" t="s">
        <v>1476</v>
      </c>
    </row>
    <row r="1352" spans="5:6" x14ac:dyDescent="0.25">
      <c r="E1352" t="s">
        <v>1338</v>
      </c>
      <c r="F1352" t="s">
        <v>1477</v>
      </c>
    </row>
    <row r="1353" spans="5:6" x14ac:dyDescent="0.25">
      <c r="E1353" t="s">
        <v>1338</v>
      </c>
      <c r="F1353" t="s">
        <v>1478</v>
      </c>
    </row>
    <row r="1354" spans="5:6" x14ac:dyDescent="0.25">
      <c r="E1354" t="s">
        <v>1338</v>
      </c>
      <c r="F1354" t="s">
        <v>1479</v>
      </c>
    </row>
    <row r="1355" spans="5:6" x14ac:dyDescent="0.25">
      <c r="E1355" t="s">
        <v>1338</v>
      </c>
      <c r="F1355" t="s">
        <v>1480</v>
      </c>
    </row>
    <row r="1356" spans="5:6" x14ac:dyDescent="0.25">
      <c r="E1356" t="s">
        <v>1338</v>
      </c>
      <c r="F1356" t="s">
        <v>1481</v>
      </c>
    </row>
    <row r="1357" spans="5:6" x14ac:dyDescent="0.25">
      <c r="E1357" t="s">
        <v>1338</v>
      </c>
      <c r="F1357" t="s">
        <v>1482</v>
      </c>
    </row>
    <row r="1358" spans="5:6" x14ac:dyDescent="0.25">
      <c r="E1358" t="s">
        <v>1338</v>
      </c>
      <c r="F1358" t="s">
        <v>1483</v>
      </c>
    </row>
    <row r="1359" spans="5:6" x14ac:dyDescent="0.25">
      <c r="E1359" t="s">
        <v>1338</v>
      </c>
      <c r="F1359" t="s">
        <v>1484</v>
      </c>
    </row>
    <row r="1360" spans="5:6" x14ac:dyDescent="0.25">
      <c r="E1360" t="s">
        <v>1338</v>
      </c>
      <c r="F1360" t="s">
        <v>1485</v>
      </c>
    </row>
    <row r="1361" spans="5:6" x14ac:dyDescent="0.25">
      <c r="E1361" t="s">
        <v>1338</v>
      </c>
      <c r="F1361" t="s">
        <v>1486</v>
      </c>
    </row>
    <row r="1362" spans="5:6" x14ac:dyDescent="0.25">
      <c r="E1362" t="s">
        <v>1338</v>
      </c>
      <c r="F1362" t="s">
        <v>1487</v>
      </c>
    </row>
    <row r="1363" spans="5:6" x14ac:dyDescent="0.25">
      <c r="E1363" t="s">
        <v>1338</v>
      </c>
      <c r="F1363" t="s">
        <v>1488</v>
      </c>
    </row>
    <row r="1364" spans="5:6" x14ac:dyDescent="0.25">
      <c r="E1364" t="s">
        <v>1338</v>
      </c>
      <c r="F1364" t="s">
        <v>1489</v>
      </c>
    </row>
    <row r="1365" spans="5:6" x14ac:dyDescent="0.25">
      <c r="E1365" t="s">
        <v>1338</v>
      </c>
      <c r="F1365" t="s">
        <v>1490</v>
      </c>
    </row>
    <row r="1366" spans="5:6" x14ac:dyDescent="0.25">
      <c r="E1366" t="s">
        <v>1338</v>
      </c>
      <c r="F1366" t="s">
        <v>1491</v>
      </c>
    </row>
    <row r="1367" spans="5:6" x14ac:dyDescent="0.25">
      <c r="E1367" t="s">
        <v>1338</v>
      </c>
      <c r="F1367" t="s">
        <v>1492</v>
      </c>
    </row>
    <row r="1368" spans="5:6" x14ac:dyDescent="0.25">
      <c r="E1368" t="s">
        <v>1338</v>
      </c>
      <c r="F1368" t="s">
        <v>1493</v>
      </c>
    </row>
    <row r="1369" spans="5:6" x14ac:dyDescent="0.25">
      <c r="E1369" t="s">
        <v>1338</v>
      </c>
      <c r="F1369" t="s">
        <v>1494</v>
      </c>
    </row>
    <row r="1370" spans="5:6" x14ac:dyDescent="0.25">
      <c r="E1370" t="s">
        <v>1338</v>
      </c>
      <c r="F1370" t="s">
        <v>1495</v>
      </c>
    </row>
    <row r="1371" spans="5:6" x14ac:dyDescent="0.25">
      <c r="E1371" t="s">
        <v>1338</v>
      </c>
      <c r="F1371" t="s">
        <v>1496</v>
      </c>
    </row>
    <row r="1372" spans="5:6" x14ac:dyDescent="0.25">
      <c r="E1372" t="s">
        <v>1338</v>
      </c>
      <c r="F1372" t="s">
        <v>1497</v>
      </c>
    </row>
    <row r="1373" spans="5:6" x14ac:dyDescent="0.25">
      <c r="E1373" t="s">
        <v>1338</v>
      </c>
      <c r="F1373" t="s">
        <v>1498</v>
      </c>
    </row>
    <row r="1374" spans="5:6" x14ac:dyDescent="0.25">
      <c r="E1374" t="s">
        <v>1338</v>
      </c>
      <c r="F1374" t="s">
        <v>1499</v>
      </c>
    </row>
    <row r="1375" spans="5:6" x14ac:dyDescent="0.25">
      <c r="E1375" t="s">
        <v>1338</v>
      </c>
      <c r="F1375" t="s">
        <v>1500</v>
      </c>
    </row>
    <row r="1376" spans="5:6" x14ac:dyDescent="0.25">
      <c r="E1376" t="s">
        <v>1338</v>
      </c>
      <c r="F1376" t="s">
        <v>1501</v>
      </c>
    </row>
    <row r="1377" spans="5:6" x14ac:dyDescent="0.25">
      <c r="E1377" t="s">
        <v>1338</v>
      </c>
      <c r="F1377" t="s">
        <v>1502</v>
      </c>
    </row>
    <row r="1378" spans="5:6" x14ac:dyDescent="0.25">
      <c r="E1378" t="s">
        <v>1338</v>
      </c>
      <c r="F1378" t="s">
        <v>1503</v>
      </c>
    </row>
    <row r="1379" spans="5:6" x14ac:dyDescent="0.25">
      <c r="E1379" t="s">
        <v>1338</v>
      </c>
      <c r="F1379" t="s">
        <v>1504</v>
      </c>
    </row>
    <row r="1380" spans="5:6" x14ac:dyDescent="0.25">
      <c r="E1380" t="s">
        <v>1338</v>
      </c>
      <c r="F1380" t="s">
        <v>1505</v>
      </c>
    </row>
    <row r="1381" spans="5:6" x14ac:dyDescent="0.25">
      <c r="E1381" t="s">
        <v>1338</v>
      </c>
      <c r="F1381" t="s">
        <v>1506</v>
      </c>
    </row>
    <row r="1382" spans="5:6" x14ac:dyDescent="0.25">
      <c r="E1382" t="s">
        <v>1338</v>
      </c>
      <c r="F1382" t="s">
        <v>1507</v>
      </c>
    </row>
    <row r="1383" spans="5:6" x14ac:dyDescent="0.25">
      <c r="E1383" t="s">
        <v>1338</v>
      </c>
      <c r="F1383" t="s">
        <v>1508</v>
      </c>
    </row>
    <row r="1384" spans="5:6" x14ac:dyDescent="0.25">
      <c r="E1384" t="s">
        <v>1338</v>
      </c>
      <c r="F1384" t="s">
        <v>1509</v>
      </c>
    </row>
    <row r="1385" spans="5:6" x14ac:dyDescent="0.25">
      <c r="E1385" t="s">
        <v>1338</v>
      </c>
      <c r="F1385" t="s">
        <v>1510</v>
      </c>
    </row>
    <row r="1386" spans="5:6" x14ac:dyDescent="0.25">
      <c r="E1386" t="s">
        <v>1338</v>
      </c>
      <c r="F1386" t="s">
        <v>1511</v>
      </c>
    </row>
    <row r="1387" spans="5:6" x14ac:dyDescent="0.25">
      <c r="E1387" t="s">
        <v>1338</v>
      </c>
      <c r="F1387" t="s">
        <v>1512</v>
      </c>
    </row>
    <row r="1388" spans="5:6" x14ac:dyDescent="0.25">
      <c r="E1388" t="s">
        <v>1338</v>
      </c>
      <c r="F1388" t="s">
        <v>1513</v>
      </c>
    </row>
    <row r="1389" spans="5:6" x14ac:dyDescent="0.25">
      <c r="E1389" t="s">
        <v>1338</v>
      </c>
      <c r="F1389" t="s">
        <v>1514</v>
      </c>
    </row>
    <row r="1390" spans="5:6" x14ac:dyDescent="0.25">
      <c r="E1390" t="s">
        <v>1338</v>
      </c>
      <c r="F1390" t="s">
        <v>1515</v>
      </c>
    </row>
    <row r="1391" spans="5:6" x14ac:dyDescent="0.25">
      <c r="E1391" t="s">
        <v>1338</v>
      </c>
      <c r="F1391" t="s">
        <v>1516</v>
      </c>
    </row>
    <row r="1392" spans="5:6" x14ac:dyDescent="0.25">
      <c r="E1392" t="s">
        <v>1338</v>
      </c>
      <c r="F1392" t="s">
        <v>1517</v>
      </c>
    </row>
    <row r="1393" spans="5:6" x14ac:dyDescent="0.25">
      <c r="E1393" t="s">
        <v>1518</v>
      </c>
      <c r="F1393" t="s">
        <v>1519</v>
      </c>
    </row>
    <row r="1394" spans="5:6" x14ac:dyDescent="0.25">
      <c r="E1394" t="s">
        <v>1518</v>
      </c>
      <c r="F1394" t="s">
        <v>1520</v>
      </c>
    </row>
    <row r="1395" spans="5:6" x14ac:dyDescent="0.25">
      <c r="E1395" t="s">
        <v>1518</v>
      </c>
      <c r="F1395" t="s">
        <v>1521</v>
      </c>
    </row>
    <row r="1396" spans="5:6" x14ac:dyDescent="0.25">
      <c r="E1396" t="s">
        <v>1518</v>
      </c>
      <c r="F1396" t="s">
        <v>1522</v>
      </c>
    </row>
    <row r="1397" spans="5:6" x14ac:dyDescent="0.25">
      <c r="E1397" t="s">
        <v>1518</v>
      </c>
      <c r="F1397" t="s">
        <v>1523</v>
      </c>
    </row>
    <row r="1398" spans="5:6" x14ac:dyDescent="0.25">
      <c r="E1398" t="s">
        <v>1518</v>
      </c>
      <c r="F1398" t="s">
        <v>1524</v>
      </c>
    </row>
    <row r="1399" spans="5:6" x14ac:dyDescent="0.25">
      <c r="E1399" t="s">
        <v>1518</v>
      </c>
      <c r="F1399" t="s">
        <v>1525</v>
      </c>
    </row>
    <row r="1400" spans="5:6" x14ac:dyDescent="0.25">
      <c r="E1400" t="s">
        <v>1518</v>
      </c>
      <c r="F1400" t="s">
        <v>1526</v>
      </c>
    </row>
    <row r="1401" spans="5:6" x14ac:dyDescent="0.25">
      <c r="E1401" t="s">
        <v>1518</v>
      </c>
      <c r="F1401" t="s">
        <v>1527</v>
      </c>
    </row>
    <row r="1402" spans="5:6" x14ac:dyDescent="0.25">
      <c r="E1402" t="s">
        <v>1518</v>
      </c>
      <c r="F1402" t="s">
        <v>1528</v>
      </c>
    </row>
    <row r="1403" spans="5:6" x14ac:dyDescent="0.25">
      <c r="E1403" t="s">
        <v>1518</v>
      </c>
      <c r="F1403" t="s">
        <v>1529</v>
      </c>
    </row>
    <row r="1404" spans="5:6" x14ac:dyDescent="0.25">
      <c r="E1404" t="s">
        <v>1518</v>
      </c>
      <c r="F1404" t="s">
        <v>1530</v>
      </c>
    </row>
    <row r="1405" spans="5:6" x14ac:dyDescent="0.25">
      <c r="E1405" t="s">
        <v>1518</v>
      </c>
      <c r="F1405" t="s">
        <v>1531</v>
      </c>
    </row>
    <row r="1406" spans="5:6" x14ac:dyDescent="0.25">
      <c r="E1406" t="s">
        <v>1518</v>
      </c>
      <c r="F1406" t="s">
        <v>1532</v>
      </c>
    </row>
    <row r="1407" spans="5:6" x14ac:dyDescent="0.25">
      <c r="E1407" t="s">
        <v>1518</v>
      </c>
      <c r="F1407" t="s">
        <v>1533</v>
      </c>
    </row>
    <row r="1408" spans="5:6" x14ac:dyDescent="0.25">
      <c r="E1408" t="s">
        <v>1518</v>
      </c>
      <c r="F1408" t="s">
        <v>1534</v>
      </c>
    </row>
    <row r="1409" spans="5:6" x14ac:dyDescent="0.25">
      <c r="E1409" t="s">
        <v>1518</v>
      </c>
      <c r="F1409" t="s">
        <v>1535</v>
      </c>
    </row>
    <row r="1410" spans="5:6" x14ac:dyDescent="0.25">
      <c r="E1410" t="s">
        <v>1518</v>
      </c>
      <c r="F1410" t="s">
        <v>1536</v>
      </c>
    </row>
    <row r="1411" spans="5:6" x14ac:dyDescent="0.25">
      <c r="E1411" t="s">
        <v>1518</v>
      </c>
      <c r="F1411" t="s">
        <v>1537</v>
      </c>
    </row>
    <row r="1412" spans="5:6" x14ac:dyDescent="0.25">
      <c r="E1412" t="s">
        <v>1518</v>
      </c>
      <c r="F1412" t="s">
        <v>1538</v>
      </c>
    </row>
    <row r="1413" spans="5:6" x14ac:dyDescent="0.25">
      <c r="E1413" t="s">
        <v>1518</v>
      </c>
      <c r="F1413" t="s">
        <v>1539</v>
      </c>
    </row>
    <row r="1414" spans="5:6" x14ac:dyDescent="0.25">
      <c r="E1414" t="s">
        <v>1518</v>
      </c>
      <c r="F1414" t="s">
        <v>1540</v>
      </c>
    </row>
    <row r="1415" spans="5:6" x14ac:dyDescent="0.25">
      <c r="E1415" t="s">
        <v>1518</v>
      </c>
      <c r="F1415" t="s">
        <v>1541</v>
      </c>
    </row>
    <row r="1416" spans="5:6" x14ac:dyDescent="0.25">
      <c r="E1416" t="s">
        <v>1518</v>
      </c>
      <c r="F1416" t="s">
        <v>18594</v>
      </c>
    </row>
    <row r="1417" spans="5:6" x14ac:dyDescent="0.25">
      <c r="E1417" t="s">
        <v>1518</v>
      </c>
      <c r="F1417" t="s">
        <v>1542</v>
      </c>
    </row>
    <row r="1418" spans="5:6" x14ac:dyDescent="0.25">
      <c r="E1418" t="s">
        <v>1518</v>
      </c>
      <c r="F1418" t="s">
        <v>1543</v>
      </c>
    </row>
    <row r="1419" spans="5:6" x14ac:dyDescent="0.25">
      <c r="E1419" t="s">
        <v>1518</v>
      </c>
      <c r="F1419" t="s">
        <v>1544</v>
      </c>
    </row>
    <row r="1420" spans="5:6" x14ac:dyDescent="0.25">
      <c r="E1420" t="s">
        <v>1518</v>
      </c>
      <c r="F1420" t="s">
        <v>1545</v>
      </c>
    </row>
    <row r="1421" spans="5:6" x14ac:dyDescent="0.25">
      <c r="E1421" t="s">
        <v>1518</v>
      </c>
      <c r="F1421" t="s">
        <v>1546</v>
      </c>
    </row>
    <row r="1422" spans="5:6" x14ac:dyDescent="0.25">
      <c r="E1422" t="s">
        <v>1518</v>
      </c>
      <c r="F1422" t="s">
        <v>1547</v>
      </c>
    </row>
    <row r="1423" spans="5:6" x14ac:dyDescent="0.25">
      <c r="E1423" t="s">
        <v>1518</v>
      </c>
      <c r="F1423" t="s">
        <v>1548</v>
      </c>
    </row>
    <row r="1424" spans="5:6" x14ac:dyDescent="0.25">
      <c r="E1424" t="s">
        <v>1518</v>
      </c>
      <c r="F1424" t="s">
        <v>1549</v>
      </c>
    </row>
    <row r="1425" spans="5:6" x14ac:dyDescent="0.25">
      <c r="E1425" t="s">
        <v>1518</v>
      </c>
      <c r="F1425" t="s">
        <v>1550</v>
      </c>
    </row>
    <row r="1426" spans="5:6" x14ac:dyDescent="0.25">
      <c r="E1426" t="s">
        <v>1518</v>
      </c>
      <c r="F1426" t="s">
        <v>1551</v>
      </c>
    </row>
    <row r="1427" spans="5:6" x14ac:dyDescent="0.25">
      <c r="E1427" t="s">
        <v>1518</v>
      </c>
      <c r="F1427" t="s">
        <v>1552</v>
      </c>
    </row>
    <row r="1428" spans="5:6" x14ac:dyDescent="0.25">
      <c r="E1428" t="s">
        <v>1518</v>
      </c>
      <c r="F1428" t="s">
        <v>1553</v>
      </c>
    </row>
    <row r="1429" spans="5:6" x14ac:dyDescent="0.25">
      <c r="E1429" t="s">
        <v>1518</v>
      </c>
      <c r="F1429" t="s">
        <v>1554</v>
      </c>
    </row>
    <row r="1430" spans="5:6" x14ac:dyDescent="0.25">
      <c r="E1430" t="s">
        <v>1518</v>
      </c>
      <c r="F1430" t="s">
        <v>1555</v>
      </c>
    </row>
    <row r="1431" spans="5:6" x14ac:dyDescent="0.25">
      <c r="E1431" t="s">
        <v>1518</v>
      </c>
      <c r="F1431" t="s">
        <v>1556</v>
      </c>
    </row>
    <row r="1432" spans="5:6" x14ac:dyDescent="0.25">
      <c r="E1432" t="s">
        <v>1518</v>
      </c>
      <c r="F1432" t="s">
        <v>1557</v>
      </c>
    </row>
    <row r="1433" spans="5:6" x14ac:dyDescent="0.25">
      <c r="E1433" t="s">
        <v>1518</v>
      </c>
      <c r="F1433" t="s">
        <v>1558</v>
      </c>
    </row>
    <row r="1434" spans="5:6" x14ac:dyDescent="0.25">
      <c r="E1434" t="s">
        <v>1518</v>
      </c>
      <c r="F1434" t="s">
        <v>1559</v>
      </c>
    </row>
    <row r="1435" spans="5:6" x14ac:dyDescent="0.25">
      <c r="E1435" t="s">
        <v>1518</v>
      </c>
      <c r="F1435" t="s">
        <v>1560</v>
      </c>
    </row>
    <row r="1436" spans="5:6" x14ac:dyDescent="0.25">
      <c r="E1436" t="s">
        <v>1518</v>
      </c>
      <c r="F1436" t="s">
        <v>1561</v>
      </c>
    </row>
    <row r="1437" spans="5:6" x14ac:dyDescent="0.25">
      <c r="E1437" t="s">
        <v>1518</v>
      </c>
      <c r="F1437" t="s">
        <v>1562</v>
      </c>
    </row>
    <row r="1438" spans="5:6" x14ac:dyDescent="0.25">
      <c r="E1438" t="s">
        <v>1518</v>
      </c>
      <c r="F1438" t="s">
        <v>1563</v>
      </c>
    </row>
    <row r="1439" spans="5:6" x14ac:dyDescent="0.25">
      <c r="E1439" t="s">
        <v>1518</v>
      </c>
      <c r="F1439" t="s">
        <v>1564</v>
      </c>
    </row>
    <row r="1440" spans="5:6" x14ac:dyDescent="0.25">
      <c r="E1440" t="s">
        <v>1518</v>
      </c>
      <c r="F1440" t="s">
        <v>1565</v>
      </c>
    </row>
    <row r="1441" spans="5:6" x14ac:dyDescent="0.25">
      <c r="E1441" t="s">
        <v>1518</v>
      </c>
      <c r="F1441" t="s">
        <v>1566</v>
      </c>
    </row>
    <row r="1442" spans="5:6" x14ac:dyDescent="0.25">
      <c r="E1442" t="s">
        <v>1518</v>
      </c>
      <c r="F1442" t="s">
        <v>1567</v>
      </c>
    </row>
    <row r="1443" spans="5:6" x14ac:dyDescent="0.25">
      <c r="E1443" t="s">
        <v>1518</v>
      </c>
      <c r="F1443" t="s">
        <v>1568</v>
      </c>
    </row>
    <row r="1444" spans="5:6" x14ac:dyDescent="0.25">
      <c r="E1444" t="s">
        <v>1518</v>
      </c>
      <c r="F1444" t="s">
        <v>1569</v>
      </c>
    </row>
    <row r="1445" spans="5:6" x14ac:dyDescent="0.25">
      <c r="E1445" t="s">
        <v>1518</v>
      </c>
      <c r="F1445" t="s">
        <v>1570</v>
      </c>
    </row>
    <row r="1446" spans="5:6" x14ac:dyDescent="0.25">
      <c r="E1446" t="s">
        <v>1518</v>
      </c>
      <c r="F1446" t="s">
        <v>1571</v>
      </c>
    </row>
    <row r="1447" spans="5:6" x14ac:dyDescent="0.25">
      <c r="E1447" t="s">
        <v>1518</v>
      </c>
      <c r="F1447" t="s">
        <v>1572</v>
      </c>
    </row>
    <row r="1448" spans="5:6" x14ac:dyDescent="0.25">
      <c r="E1448" t="s">
        <v>1518</v>
      </c>
      <c r="F1448" t="s">
        <v>1573</v>
      </c>
    </row>
    <row r="1449" spans="5:6" x14ac:dyDescent="0.25">
      <c r="E1449" t="s">
        <v>1518</v>
      </c>
      <c r="F1449" t="s">
        <v>1574</v>
      </c>
    </row>
    <row r="1450" spans="5:6" x14ac:dyDescent="0.25">
      <c r="E1450" t="s">
        <v>1518</v>
      </c>
      <c r="F1450" t="s">
        <v>1575</v>
      </c>
    </row>
    <row r="1451" spans="5:6" x14ac:dyDescent="0.25">
      <c r="E1451" t="s">
        <v>1518</v>
      </c>
      <c r="F1451" t="s">
        <v>1576</v>
      </c>
    </row>
    <row r="1452" spans="5:6" x14ac:dyDescent="0.25">
      <c r="E1452" t="s">
        <v>1518</v>
      </c>
      <c r="F1452" t="s">
        <v>1577</v>
      </c>
    </row>
    <row r="1453" spans="5:6" x14ac:dyDescent="0.25">
      <c r="E1453" t="s">
        <v>1518</v>
      </c>
      <c r="F1453" t="s">
        <v>1578</v>
      </c>
    </row>
    <row r="1454" spans="5:6" x14ac:dyDescent="0.25">
      <c r="E1454" t="s">
        <v>1518</v>
      </c>
      <c r="F1454" t="s">
        <v>1579</v>
      </c>
    </row>
    <row r="1455" spans="5:6" x14ac:dyDescent="0.25">
      <c r="E1455" t="s">
        <v>1518</v>
      </c>
      <c r="F1455" t="s">
        <v>1580</v>
      </c>
    </row>
    <row r="1456" spans="5:6" x14ac:dyDescent="0.25">
      <c r="E1456" t="s">
        <v>1518</v>
      </c>
      <c r="F1456" t="s">
        <v>1581</v>
      </c>
    </row>
    <row r="1457" spans="5:6" x14ac:dyDescent="0.25">
      <c r="E1457" t="s">
        <v>1518</v>
      </c>
      <c r="F1457" t="s">
        <v>1582</v>
      </c>
    </row>
    <row r="1458" spans="5:6" x14ac:dyDescent="0.25">
      <c r="E1458" t="s">
        <v>1518</v>
      </c>
      <c r="F1458" t="s">
        <v>1583</v>
      </c>
    </row>
    <row r="1459" spans="5:6" x14ac:dyDescent="0.25">
      <c r="E1459" t="s">
        <v>1518</v>
      </c>
      <c r="F1459" t="s">
        <v>1584</v>
      </c>
    </row>
    <row r="1460" spans="5:6" x14ac:dyDescent="0.25">
      <c r="E1460" t="s">
        <v>1518</v>
      </c>
      <c r="F1460" t="s">
        <v>1585</v>
      </c>
    </row>
    <row r="1461" spans="5:6" x14ac:dyDescent="0.25">
      <c r="E1461" t="s">
        <v>1518</v>
      </c>
      <c r="F1461" t="s">
        <v>1586</v>
      </c>
    </row>
    <row r="1462" spans="5:6" x14ac:dyDescent="0.25">
      <c r="E1462" t="s">
        <v>1518</v>
      </c>
      <c r="F1462" t="s">
        <v>1587</v>
      </c>
    </row>
    <row r="1463" spans="5:6" x14ac:dyDescent="0.25">
      <c r="E1463" t="s">
        <v>1518</v>
      </c>
      <c r="F1463" t="s">
        <v>1588</v>
      </c>
    </row>
    <row r="1464" spans="5:6" x14ac:dyDescent="0.25">
      <c r="E1464" t="s">
        <v>1518</v>
      </c>
      <c r="F1464" t="s">
        <v>1589</v>
      </c>
    </row>
    <row r="1465" spans="5:6" x14ac:dyDescent="0.25">
      <c r="E1465" t="s">
        <v>1518</v>
      </c>
      <c r="F1465" t="s">
        <v>1590</v>
      </c>
    </row>
    <row r="1466" spans="5:6" x14ac:dyDescent="0.25">
      <c r="E1466" t="s">
        <v>1518</v>
      </c>
      <c r="F1466" t="s">
        <v>1591</v>
      </c>
    </row>
    <row r="1467" spans="5:6" x14ac:dyDescent="0.25">
      <c r="E1467" t="s">
        <v>1518</v>
      </c>
      <c r="F1467" t="s">
        <v>1592</v>
      </c>
    </row>
    <row r="1468" spans="5:6" x14ac:dyDescent="0.25">
      <c r="E1468" t="s">
        <v>1518</v>
      </c>
      <c r="F1468" t="s">
        <v>1593</v>
      </c>
    </row>
    <row r="1469" spans="5:6" x14ac:dyDescent="0.25">
      <c r="E1469" t="s">
        <v>1518</v>
      </c>
      <c r="F1469" t="s">
        <v>1594</v>
      </c>
    </row>
    <row r="1470" spans="5:6" x14ac:dyDescent="0.25">
      <c r="E1470" t="s">
        <v>1518</v>
      </c>
      <c r="F1470" t="s">
        <v>1595</v>
      </c>
    </row>
    <row r="1471" spans="5:6" x14ac:dyDescent="0.25">
      <c r="E1471" t="s">
        <v>1518</v>
      </c>
      <c r="F1471" t="s">
        <v>1596</v>
      </c>
    </row>
    <row r="1472" spans="5:6" x14ac:dyDescent="0.25">
      <c r="E1472" t="s">
        <v>1518</v>
      </c>
      <c r="F1472" t="s">
        <v>1597</v>
      </c>
    </row>
    <row r="1473" spans="5:6" x14ac:dyDescent="0.25">
      <c r="E1473" t="s">
        <v>1518</v>
      </c>
      <c r="F1473" t="s">
        <v>1598</v>
      </c>
    </row>
    <row r="1474" spans="5:6" x14ac:dyDescent="0.25">
      <c r="E1474" t="s">
        <v>1518</v>
      </c>
      <c r="F1474" t="s">
        <v>1599</v>
      </c>
    </row>
    <row r="1475" spans="5:6" x14ac:dyDescent="0.25">
      <c r="E1475" t="s">
        <v>1518</v>
      </c>
      <c r="F1475" t="s">
        <v>1600</v>
      </c>
    </row>
    <row r="1476" spans="5:6" x14ac:dyDescent="0.25">
      <c r="E1476" t="s">
        <v>1518</v>
      </c>
      <c r="F1476" t="s">
        <v>1601</v>
      </c>
    </row>
    <row r="1477" spans="5:6" x14ac:dyDescent="0.25">
      <c r="E1477" t="s">
        <v>1518</v>
      </c>
      <c r="F1477" t="s">
        <v>1602</v>
      </c>
    </row>
    <row r="1478" spans="5:6" x14ac:dyDescent="0.25">
      <c r="E1478" t="s">
        <v>1518</v>
      </c>
      <c r="F1478" t="s">
        <v>1603</v>
      </c>
    </row>
    <row r="1479" spans="5:6" x14ac:dyDescent="0.25">
      <c r="E1479" t="s">
        <v>1518</v>
      </c>
      <c r="F1479" t="s">
        <v>1604</v>
      </c>
    </row>
    <row r="1480" spans="5:6" x14ac:dyDescent="0.25">
      <c r="E1480" t="s">
        <v>1518</v>
      </c>
      <c r="F1480" t="s">
        <v>1605</v>
      </c>
    </row>
    <row r="1481" spans="5:6" x14ac:dyDescent="0.25">
      <c r="E1481" t="s">
        <v>1518</v>
      </c>
      <c r="F1481" t="s">
        <v>1606</v>
      </c>
    </row>
    <row r="1482" spans="5:6" x14ac:dyDescent="0.25">
      <c r="E1482" t="s">
        <v>1518</v>
      </c>
      <c r="F1482" t="s">
        <v>1607</v>
      </c>
    </row>
    <row r="1483" spans="5:6" x14ac:dyDescent="0.25">
      <c r="E1483" t="s">
        <v>1518</v>
      </c>
      <c r="F1483" t="s">
        <v>1608</v>
      </c>
    </row>
    <row r="1484" spans="5:6" x14ac:dyDescent="0.25">
      <c r="E1484" t="s">
        <v>1518</v>
      </c>
      <c r="F1484" t="s">
        <v>1609</v>
      </c>
    </row>
    <row r="1485" spans="5:6" x14ac:dyDescent="0.25">
      <c r="E1485" t="s">
        <v>1518</v>
      </c>
      <c r="F1485" t="s">
        <v>1610</v>
      </c>
    </row>
    <row r="1486" spans="5:6" x14ac:dyDescent="0.25">
      <c r="E1486" t="s">
        <v>1518</v>
      </c>
      <c r="F1486" t="s">
        <v>1611</v>
      </c>
    </row>
    <row r="1487" spans="5:6" x14ac:dyDescent="0.25">
      <c r="E1487" t="s">
        <v>1518</v>
      </c>
      <c r="F1487" t="s">
        <v>1612</v>
      </c>
    </row>
    <row r="1488" spans="5:6" x14ac:dyDescent="0.25">
      <c r="E1488" t="s">
        <v>1518</v>
      </c>
      <c r="F1488" t="s">
        <v>1613</v>
      </c>
    </row>
    <row r="1489" spans="5:6" x14ac:dyDescent="0.25">
      <c r="E1489" t="s">
        <v>1518</v>
      </c>
      <c r="F1489" t="s">
        <v>1614</v>
      </c>
    </row>
    <row r="1490" spans="5:6" x14ac:dyDescent="0.25">
      <c r="E1490" t="s">
        <v>1518</v>
      </c>
      <c r="F1490" t="s">
        <v>1615</v>
      </c>
    </row>
    <row r="1491" spans="5:6" x14ac:dyDescent="0.25">
      <c r="E1491" t="s">
        <v>1518</v>
      </c>
      <c r="F1491" t="s">
        <v>1616</v>
      </c>
    </row>
    <row r="1492" spans="5:6" x14ac:dyDescent="0.25">
      <c r="E1492" t="s">
        <v>1518</v>
      </c>
      <c r="F1492" t="s">
        <v>1617</v>
      </c>
    </row>
    <row r="1493" spans="5:6" x14ac:dyDescent="0.25">
      <c r="E1493" t="s">
        <v>1518</v>
      </c>
      <c r="F1493" t="s">
        <v>1618</v>
      </c>
    </row>
    <row r="1494" spans="5:6" x14ac:dyDescent="0.25">
      <c r="E1494" t="s">
        <v>1518</v>
      </c>
      <c r="F1494" t="s">
        <v>1619</v>
      </c>
    </row>
    <row r="1495" spans="5:6" x14ac:dyDescent="0.25">
      <c r="E1495" t="s">
        <v>1518</v>
      </c>
      <c r="F1495" t="s">
        <v>1620</v>
      </c>
    </row>
    <row r="1496" spans="5:6" x14ac:dyDescent="0.25">
      <c r="E1496" t="s">
        <v>1518</v>
      </c>
      <c r="F1496" t="s">
        <v>1621</v>
      </c>
    </row>
    <row r="1497" spans="5:6" x14ac:dyDescent="0.25">
      <c r="E1497" t="s">
        <v>1518</v>
      </c>
      <c r="F1497" t="s">
        <v>1622</v>
      </c>
    </row>
    <row r="1498" spans="5:6" x14ac:dyDescent="0.25">
      <c r="E1498" t="s">
        <v>1518</v>
      </c>
      <c r="F1498" t="s">
        <v>1623</v>
      </c>
    </row>
    <row r="1499" spans="5:6" x14ac:dyDescent="0.25">
      <c r="E1499" t="s">
        <v>1518</v>
      </c>
      <c r="F1499" t="s">
        <v>1624</v>
      </c>
    </row>
    <row r="1500" spans="5:6" x14ac:dyDescent="0.25">
      <c r="E1500" t="s">
        <v>1518</v>
      </c>
      <c r="F1500" t="s">
        <v>1625</v>
      </c>
    </row>
    <row r="1501" spans="5:6" x14ac:dyDescent="0.25">
      <c r="E1501" t="s">
        <v>1518</v>
      </c>
      <c r="F1501" t="s">
        <v>1626</v>
      </c>
    </row>
    <row r="1502" spans="5:6" x14ac:dyDescent="0.25">
      <c r="E1502" t="s">
        <v>1518</v>
      </c>
      <c r="F1502" t="s">
        <v>1627</v>
      </c>
    </row>
    <row r="1503" spans="5:6" x14ac:dyDescent="0.25">
      <c r="E1503" t="s">
        <v>1518</v>
      </c>
      <c r="F1503" t="s">
        <v>1628</v>
      </c>
    </row>
    <row r="1504" spans="5:6" x14ac:dyDescent="0.25">
      <c r="E1504" t="s">
        <v>1518</v>
      </c>
      <c r="F1504" t="s">
        <v>1629</v>
      </c>
    </row>
    <row r="1505" spans="5:6" x14ac:dyDescent="0.25">
      <c r="E1505" t="s">
        <v>1518</v>
      </c>
      <c r="F1505" t="s">
        <v>1630</v>
      </c>
    </row>
    <row r="1506" spans="5:6" x14ac:dyDescent="0.25">
      <c r="E1506" t="s">
        <v>1518</v>
      </c>
      <c r="F1506" t="s">
        <v>1631</v>
      </c>
    </row>
    <row r="1507" spans="5:6" x14ac:dyDescent="0.25">
      <c r="E1507" t="s">
        <v>1518</v>
      </c>
      <c r="F1507" t="s">
        <v>1632</v>
      </c>
    </row>
    <row r="1508" spans="5:6" x14ac:dyDescent="0.25">
      <c r="E1508" t="s">
        <v>1518</v>
      </c>
      <c r="F1508" t="s">
        <v>1633</v>
      </c>
    </row>
    <row r="1509" spans="5:6" x14ac:dyDescent="0.25">
      <c r="E1509" t="s">
        <v>1518</v>
      </c>
      <c r="F1509" t="s">
        <v>1634</v>
      </c>
    </row>
    <row r="1510" spans="5:6" x14ac:dyDescent="0.25">
      <c r="E1510" t="s">
        <v>1518</v>
      </c>
      <c r="F1510" t="s">
        <v>1635</v>
      </c>
    </row>
    <row r="1511" spans="5:6" x14ac:dyDescent="0.25">
      <c r="E1511" t="s">
        <v>1518</v>
      </c>
      <c r="F1511" t="s">
        <v>1636</v>
      </c>
    </row>
    <row r="1512" spans="5:6" x14ac:dyDescent="0.25">
      <c r="E1512" t="s">
        <v>1518</v>
      </c>
      <c r="F1512" t="s">
        <v>1637</v>
      </c>
    </row>
    <row r="1513" spans="5:6" x14ac:dyDescent="0.25">
      <c r="E1513" t="s">
        <v>1518</v>
      </c>
      <c r="F1513" t="s">
        <v>1638</v>
      </c>
    </row>
    <row r="1514" spans="5:6" x14ac:dyDescent="0.25">
      <c r="E1514" t="s">
        <v>1518</v>
      </c>
      <c r="F1514" t="s">
        <v>1639</v>
      </c>
    </row>
    <row r="1515" spans="5:6" x14ac:dyDescent="0.25">
      <c r="E1515" t="s">
        <v>1518</v>
      </c>
      <c r="F1515" t="s">
        <v>1640</v>
      </c>
    </row>
    <row r="1516" spans="5:6" x14ac:dyDescent="0.25">
      <c r="E1516" t="s">
        <v>1518</v>
      </c>
      <c r="F1516" t="s">
        <v>1641</v>
      </c>
    </row>
    <row r="1517" spans="5:6" x14ac:dyDescent="0.25">
      <c r="E1517" t="s">
        <v>1518</v>
      </c>
      <c r="F1517" t="s">
        <v>1642</v>
      </c>
    </row>
    <row r="1518" spans="5:6" x14ac:dyDescent="0.25">
      <c r="E1518" t="s">
        <v>1518</v>
      </c>
      <c r="F1518" t="s">
        <v>1643</v>
      </c>
    </row>
    <row r="1519" spans="5:6" x14ac:dyDescent="0.25">
      <c r="E1519" t="s">
        <v>1518</v>
      </c>
      <c r="F1519" t="s">
        <v>1644</v>
      </c>
    </row>
    <row r="1520" spans="5:6" x14ac:dyDescent="0.25">
      <c r="E1520" t="s">
        <v>1518</v>
      </c>
      <c r="F1520" t="s">
        <v>1645</v>
      </c>
    </row>
    <row r="1521" spans="5:6" x14ac:dyDescent="0.25">
      <c r="E1521" t="s">
        <v>1518</v>
      </c>
      <c r="F1521" t="s">
        <v>1646</v>
      </c>
    </row>
    <row r="1522" spans="5:6" x14ac:dyDescent="0.25">
      <c r="E1522" t="s">
        <v>1518</v>
      </c>
      <c r="F1522" t="s">
        <v>1647</v>
      </c>
    </row>
    <row r="1523" spans="5:6" x14ac:dyDescent="0.25">
      <c r="E1523" t="s">
        <v>1518</v>
      </c>
      <c r="F1523" t="s">
        <v>1648</v>
      </c>
    </row>
    <row r="1524" spans="5:6" x14ac:dyDescent="0.25">
      <c r="E1524" t="s">
        <v>1518</v>
      </c>
      <c r="F1524" t="s">
        <v>1649</v>
      </c>
    </row>
    <row r="1525" spans="5:6" x14ac:dyDescent="0.25">
      <c r="E1525" t="s">
        <v>1518</v>
      </c>
      <c r="F1525" t="s">
        <v>1650</v>
      </c>
    </row>
    <row r="1526" spans="5:6" x14ac:dyDescent="0.25">
      <c r="E1526" t="s">
        <v>1518</v>
      </c>
      <c r="F1526" t="s">
        <v>1651</v>
      </c>
    </row>
    <row r="1527" spans="5:6" x14ac:dyDescent="0.25">
      <c r="E1527" t="s">
        <v>1518</v>
      </c>
      <c r="F1527" t="s">
        <v>1652</v>
      </c>
    </row>
    <row r="1528" spans="5:6" x14ac:dyDescent="0.25">
      <c r="E1528" t="s">
        <v>1518</v>
      </c>
      <c r="F1528" t="s">
        <v>1653</v>
      </c>
    </row>
    <row r="1529" spans="5:6" x14ac:dyDescent="0.25">
      <c r="E1529" t="s">
        <v>1518</v>
      </c>
      <c r="F1529" t="s">
        <v>1654</v>
      </c>
    </row>
    <row r="1530" spans="5:6" x14ac:dyDescent="0.25">
      <c r="E1530" t="s">
        <v>1518</v>
      </c>
      <c r="F1530" t="s">
        <v>1655</v>
      </c>
    </row>
    <row r="1531" spans="5:6" x14ac:dyDescent="0.25">
      <c r="E1531" t="s">
        <v>1518</v>
      </c>
      <c r="F1531" t="s">
        <v>1656</v>
      </c>
    </row>
    <row r="1532" spans="5:6" x14ac:dyDescent="0.25">
      <c r="E1532" t="s">
        <v>1518</v>
      </c>
      <c r="F1532" t="s">
        <v>1657</v>
      </c>
    </row>
    <row r="1533" spans="5:6" x14ac:dyDescent="0.25">
      <c r="E1533" t="s">
        <v>1518</v>
      </c>
      <c r="F1533" t="s">
        <v>1658</v>
      </c>
    </row>
    <row r="1534" spans="5:6" x14ac:dyDescent="0.25">
      <c r="E1534" t="s">
        <v>1518</v>
      </c>
      <c r="F1534" t="s">
        <v>1659</v>
      </c>
    </row>
    <row r="1535" spans="5:6" x14ac:dyDescent="0.25">
      <c r="E1535" t="s">
        <v>1518</v>
      </c>
      <c r="F1535" t="s">
        <v>1660</v>
      </c>
    </row>
    <row r="1536" spans="5:6" x14ac:dyDescent="0.25">
      <c r="E1536" t="s">
        <v>1518</v>
      </c>
      <c r="F1536" t="s">
        <v>1661</v>
      </c>
    </row>
    <row r="1537" spans="5:6" x14ac:dyDescent="0.25">
      <c r="E1537" t="s">
        <v>1518</v>
      </c>
      <c r="F1537" t="s">
        <v>1662</v>
      </c>
    </row>
    <row r="1538" spans="5:6" x14ac:dyDescent="0.25">
      <c r="E1538" t="s">
        <v>1518</v>
      </c>
      <c r="F1538" t="s">
        <v>1663</v>
      </c>
    </row>
    <row r="1539" spans="5:6" x14ac:dyDescent="0.25">
      <c r="E1539" t="s">
        <v>1518</v>
      </c>
      <c r="F1539" t="s">
        <v>1664</v>
      </c>
    </row>
    <row r="1540" spans="5:6" x14ac:dyDescent="0.25">
      <c r="E1540" t="s">
        <v>1518</v>
      </c>
      <c r="F1540" t="s">
        <v>1665</v>
      </c>
    </row>
    <row r="1541" spans="5:6" x14ac:dyDescent="0.25">
      <c r="E1541" t="s">
        <v>1518</v>
      </c>
      <c r="F1541" t="s">
        <v>1666</v>
      </c>
    </row>
    <row r="1542" spans="5:6" x14ac:dyDescent="0.25">
      <c r="E1542" t="s">
        <v>1518</v>
      </c>
      <c r="F1542" t="s">
        <v>1667</v>
      </c>
    </row>
    <row r="1543" spans="5:6" x14ac:dyDescent="0.25">
      <c r="E1543" t="s">
        <v>1518</v>
      </c>
      <c r="F1543" t="s">
        <v>1668</v>
      </c>
    </row>
    <row r="1544" spans="5:6" x14ac:dyDescent="0.25">
      <c r="E1544" t="s">
        <v>1518</v>
      </c>
      <c r="F1544" t="s">
        <v>1669</v>
      </c>
    </row>
    <row r="1545" spans="5:6" x14ac:dyDescent="0.25">
      <c r="E1545" t="s">
        <v>1518</v>
      </c>
      <c r="F1545" t="s">
        <v>1670</v>
      </c>
    </row>
    <row r="1546" spans="5:6" x14ac:dyDescent="0.25">
      <c r="E1546" t="s">
        <v>1518</v>
      </c>
      <c r="F1546" t="s">
        <v>1671</v>
      </c>
    </row>
    <row r="1547" spans="5:6" x14ac:dyDescent="0.25">
      <c r="E1547" t="s">
        <v>1518</v>
      </c>
      <c r="F1547" t="s">
        <v>1672</v>
      </c>
    </row>
    <row r="1548" spans="5:6" x14ac:dyDescent="0.25">
      <c r="E1548" t="s">
        <v>1518</v>
      </c>
      <c r="F1548" t="s">
        <v>1673</v>
      </c>
    </row>
    <row r="1549" spans="5:6" x14ac:dyDescent="0.25">
      <c r="E1549" t="s">
        <v>1518</v>
      </c>
      <c r="F1549" t="s">
        <v>1674</v>
      </c>
    </row>
    <row r="1550" spans="5:6" x14ac:dyDescent="0.25">
      <c r="E1550" t="s">
        <v>1518</v>
      </c>
      <c r="F1550" t="s">
        <v>1675</v>
      </c>
    </row>
    <row r="1551" spans="5:6" x14ac:dyDescent="0.25">
      <c r="E1551" t="s">
        <v>1518</v>
      </c>
      <c r="F1551" t="s">
        <v>1676</v>
      </c>
    </row>
    <row r="1552" spans="5:6" x14ac:dyDescent="0.25">
      <c r="E1552" t="s">
        <v>1518</v>
      </c>
      <c r="F1552" t="s">
        <v>1677</v>
      </c>
    </row>
    <row r="1553" spans="5:6" x14ac:dyDescent="0.25">
      <c r="E1553" t="s">
        <v>1518</v>
      </c>
      <c r="F1553" t="s">
        <v>1678</v>
      </c>
    </row>
    <row r="1554" spans="5:6" x14ac:dyDescent="0.25">
      <c r="E1554" t="s">
        <v>1518</v>
      </c>
      <c r="F1554" t="s">
        <v>1679</v>
      </c>
    </row>
    <row r="1555" spans="5:6" x14ac:dyDescent="0.25">
      <c r="E1555" t="s">
        <v>1518</v>
      </c>
      <c r="F1555" t="s">
        <v>1680</v>
      </c>
    </row>
    <row r="1556" spans="5:6" x14ac:dyDescent="0.25">
      <c r="E1556" t="s">
        <v>1518</v>
      </c>
      <c r="F1556" t="s">
        <v>1681</v>
      </c>
    </row>
    <row r="1557" spans="5:6" x14ac:dyDescent="0.25">
      <c r="E1557" t="s">
        <v>1518</v>
      </c>
      <c r="F1557" t="s">
        <v>1682</v>
      </c>
    </row>
    <row r="1558" spans="5:6" x14ac:dyDescent="0.25">
      <c r="E1558" t="s">
        <v>1518</v>
      </c>
      <c r="F1558" t="s">
        <v>1683</v>
      </c>
    </row>
    <row r="1559" spans="5:6" x14ac:dyDescent="0.25">
      <c r="E1559" t="s">
        <v>1518</v>
      </c>
      <c r="F1559" t="s">
        <v>1684</v>
      </c>
    </row>
    <row r="1560" spans="5:6" x14ac:dyDescent="0.25">
      <c r="E1560" t="s">
        <v>1518</v>
      </c>
      <c r="F1560" t="s">
        <v>1685</v>
      </c>
    </row>
    <row r="1561" spans="5:6" x14ac:dyDescent="0.25">
      <c r="E1561" t="s">
        <v>1518</v>
      </c>
      <c r="F1561" t="s">
        <v>1686</v>
      </c>
    </row>
    <row r="1562" spans="5:6" x14ac:dyDescent="0.25">
      <c r="E1562" t="s">
        <v>1518</v>
      </c>
      <c r="F1562" t="s">
        <v>1687</v>
      </c>
    </row>
    <row r="1563" spans="5:6" x14ac:dyDescent="0.25">
      <c r="E1563" t="s">
        <v>1518</v>
      </c>
      <c r="F1563" t="s">
        <v>1688</v>
      </c>
    </row>
    <row r="1564" spans="5:6" x14ac:dyDescent="0.25">
      <c r="E1564" t="s">
        <v>1518</v>
      </c>
      <c r="F1564" t="s">
        <v>1689</v>
      </c>
    </row>
    <row r="1565" spans="5:6" x14ac:dyDescent="0.25">
      <c r="E1565" t="s">
        <v>1518</v>
      </c>
      <c r="F1565" t="s">
        <v>1690</v>
      </c>
    </row>
    <row r="1566" spans="5:6" x14ac:dyDescent="0.25">
      <c r="E1566" t="s">
        <v>1518</v>
      </c>
      <c r="F1566" t="s">
        <v>1691</v>
      </c>
    </row>
    <row r="1567" spans="5:6" x14ac:dyDescent="0.25">
      <c r="E1567" t="s">
        <v>1518</v>
      </c>
      <c r="F1567" t="s">
        <v>1692</v>
      </c>
    </row>
    <row r="1568" spans="5:6" x14ac:dyDescent="0.25">
      <c r="E1568" t="s">
        <v>1518</v>
      </c>
      <c r="F1568" t="s">
        <v>1693</v>
      </c>
    </row>
    <row r="1569" spans="5:6" x14ac:dyDescent="0.25">
      <c r="E1569" t="s">
        <v>1518</v>
      </c>
      <c r="F1569" t="s">
        <v>1694</v>
      </c>
    </row>
    <row r="1570" spans="5:6" x14ac:dyDescent="0.25">
      <c r="E1570" t="s">
        <v>1518</v>
      </c>
      <c r="F1570" t="s">
        <v>1695</v>
      </c>
    </row>
    <row r="1571" spans="5:6" x14ac:dyDescent="0.25">
      <c r="E1571" t="s">
        <v>1518</v>
      </c>
      <c r="F1571" t="s">
        <v>1696</v>
      </c>
    </row>
    <row r="1572" spans="5:6" x14ac:dyDescent="0.25">
      <c r="E1572" t="s">
        <v>1518</v>
      </c>
      <c r="F1572" t="s">
        <v>1697</v>
      </c>
    </row>
    <row r="1573" spans="5:6" x14ac:dyDescent="0.25">
      <c r="E1573" t="s">
        <v>1518</v>
      </c>
      <c r="F1573" t="s">
        <v>1698</v>
      </c>
    </row>
    <row r="1574" spans="5:6" x14ac:dyDescent="0.25">
      <c r="E1574" t="s">
        <v>1518</v>
      </c>
      <c r="F1574" t="s">
        <v>1699</v>
      </c>
    </row>
    <row r="1575" spans="5:6" x14ac:dyDescent="0.25">
      <c r="E1575" t="s">
        <v>1518</v>
      </c>
      <c r="F1575" t="s">
        <v>1700</v>
      </c>
    </row>
    <row r="1576" spans="5:6" x14ac:dyDescent="0.25">
      <c r="E1576" t="s">
        <v>1518</v>
      </c>
      <c r="F1576" t="s">
        <v>1701</v>
      </c>
    </row>
    <row r="1577" spans="5:6" x14ac:dyDescent="0.25">
      <c r="E1577" t="s">
        <v>1518</v>
      </c>
      <c r="F1577" t="s">
        <v>1702</v>
      </c>
    </row>
    <row r="1578" spans="5:6" x14ac:dyDescent="0.25">
      <c r="E1578" t="s">
        <v>1518</v>
      </c>
      <c r="F1578" t="s">
        <v>1703</v>
      </c>
    </row>
    <row r="1579" spans="5:6" x14ac:dyDescent="0.25">
      <c r="E1579" t="s">
        <v>1518</v>
      </c>
      <c r="F1579" t="s">
        <v>1704</v>
      </c>
    </row>
    <row r="1580" spans="5:6" x14ac:dyDescent="0.25">
      <c r="E1580" t="s">
        <v>1518</v>
      </c>
      <c r="F1580" t="s">
        <v>1705</v>
      </c>
    </row>
    <row r="1581" spans="5:6" x14ac:dyDescent="0.25">
      <c r="E1581" t="s">
        <v>1518</v>
      </c>
      <c r="F1581" t="s">
        <v>1706</v>
      </c>
    </row>
    <row r="1582" spans="5:6" x14ac:dyDescent="0.25">
      <c r="E1582" t="s">
        <v>1518</v>
      </c>
      <c r="F1582" t="s">
        <v>1707</v>
      </c>
    </row>
    <row r="1583" spans="5:6" x14ac:dyDescent="0.25">
      <c r="E1583" t="s">
        <v>1518</v>
      </c>
      <c r="F1583" t="s">
        <v>1708</v>
      </c>
    </row>
    <row r="1584" spans="5:6" x14ac:dyDescent="0.25">
      <c r="E1584" t="s">
        <v>1518</v>
      </c>
      <c r="F1584" t="s">
        <v>1709</v>
      </c>
    </row>
    <row r="1585" spans="5:6" x14ac:dyDescent="0.25">
      <c r="E1585" t="s">
        <v>1518</v>
      </c>
      <c r="F1585" t="s">
        <v>1710</v>
      </c>
    </row>
    <row r="1586" spans="5:6" x14ac:dyDescent="0.25">
      <c r="E1586" t="s">
        <v>1518</v>
      </c>
      <c r="F1586" t="s">
        <v>1711</v>
      </c>
    </row>
    <row r="1587" spans="5:6" x14ac:dyDescent="0.25">
      <c r="E1587" t="s">
        <v>1518</v>
      </c>
      <c r="F1587" t="s">
        <v>1712</v>
      </c>
    </row>
    <row r="1588" spans="5:6" x14ac:dyDescent="0.25">
      <c r="E1588" t="s">
        <v>1518</v>
      </c>
      <c r="F1588" t="s">
        <v>1713</v>
      </c>
    </row>
    <row r="1589" spans="5:6" x14ac:dyDescent="0.25">
      <c r="E1589" t="s">
        <v>1518</v>
      </c>
      <c r="F1589" t="s">
        <v>1714</v>
      </c>
    </row>
    <row r="1590" spans="5:6" x14ac:dyDescent="0.25">
      <c r="E1590" t="s">
        <v>1518</v>
      </c>
      <c r="F1590" t="s">
        <v>1715</v>
      </c>
    </row>
    <row r="1591" spans="5:6" x14ac:dyDescent="0.25">
      <c r="E1591" t="s">
        <v>1518</v>
      </c>
      <c r="F1591" t="s">
        <v>1716</v>
      </c>
    </row>
    <row r="1592" spans="5:6" x14ac:dyDescent="0.25">
      <c r="E1592" t="s">
        <v>1518</v>
      </c>
      <c r="F1592" t="s">
        <v>1717</v>
      </c>
    </row>
    <row r="1593" spans="5:6" x14ac:dyDescent="0.25">
      <c r="E1593" t="s">
        <v>1518</v>
      </c>
      <c r="F1593" t="s">
        <v>1718</v>
      </c>
    </row>
    <row r="1594" spans="5:6" x14ac:dyDescent="0.25">
      <c r="E1594" t="s">
        <v>1518</v>
      </c>
      <c r="F1594" t="s">
        <v>1719</v>
      </c>
    </row>
    <row r="1595" spans="5:6" x14ac:dyDescent="0.25">
      <c r="E1595" t="s">
        <v>1518</v>
      </c>
      <c r="F1595" t="s">
        <v>1720</v>
      </c>
    </row>
    <row r="1596" spans="5:6" x14ac:dyDescent="0.25">
      <c r="E1596" t="s">
        <v>1518</v>
      </c>
      <c r="F1596" t="s">
        <v>1721</v>
      </c>
    </row>
    <row r="1597" spans="5:6" x14ac:dyDescent="0.25">
      <c r="E1597" t="s">
        <v>1518</v>
      </c>
      <c r="F1597" t="s">
        <v>1722</v>
      </c>
    </row>
    <row r="1598" spans="5:6" x14ac:dyDescent="0.25">
      <c r="E1598" t="s">
        <v>1518</v>
      </c>
      <c r="F1598" t="s">
        <v>1723</v>
      </c>
    </row>
    <row r="1599" spans="5:6" x14ac:dyDescent="0.25">
      <c r="E1599" t="s">
        <v>1518</v>
      </c>
      <c r="F1599" t="s">
        <v>1724</v>
      </c>
    </row>
    <row r="1600" spans="5:6" x14ac:dyDescent="0.25">
      <c r="E1600" t="s">
        <v>1518</v>
      </c>
      <c r="F1600" t="s">
        <v>1725</v>
      </c>
    </row>
    <row r="1601" spans="5:6" x14ac:dyDescent="0.25">
      <c r="E1601" t="s">
        <v>1518</v>
      </c>
      <c r="F1601" t="s">
        <v>1726</v>
      </c>
    </row>
    <row r="1602" spans="5:6" x14ac:dyDescent="0.25">
      <c r="E1602" t="s">
        <v>1518</v>
      </c>
      <c r="F1602" t="s">
        <v>1727</v>
      </c>
    </row>
    <row r="1603" spans="5:6" x14ac:dyDescent="0.25">
      <c r="E1603" t="s">
        <v>1518</v>
      </c>
      <c r="F1603" t="s">
        <v>1728</v>
      </c>
    </row>
    <row r="1604" spans="5:6" x14ac:dyDescent="0.25">
      <c r="E1604" t="s">
        <v>1518</v>
      </c>
      <c r="F1604" t="s">
        <v>1729</v>
      </c>
    </row>
    <row r="1605" spans="5:6" x14ac:dyDescent="0.25">
      <c r="E1605" t="s">
        <v>1518</v>
      </c>
      <c r="F1605" t="s">
        <v>1730</v>
      </c>
    </row>
    <row r="1606" spans="5:6" x14ac:dyDescent="0.25">
      <c r="E1606" t="s">
        <v>1518</v>
      </c>
      <c r="F1606" t="s">
        <v>1731</v>
      </c>
    </row>
    <row r="1607" spans="5:6" x14ac:dyDescent="0.25">
      <c r="E1607" t="s">
        <v>1518</v>
      </c>
      <c r="F1607" t="s">
        <v>1732</v>
      </c>
    </row>
    <row r="1608" spans="5:6" x14ac:dyDescent="0.25">
      <c r="E1608" t="s">
        <v>1518</v>
      </c>
      <c r="F1608" t="s">
        <v>1733</v>
      </c>
    </row>
    <row r="1609" spans="5:6" x14ac:dyDescent="0.25">
      <c r="E1609" t="s">
        <v>1518</v>
      </c>
      <c r="F1609" t="s">
        <v>1734</v>
      </c>
    </row>
    <row r="1610" spans="5:6" x14ac:dyDescent="0.25">
      <c r="E1610" t="s">
        <v>1518</v>
      </c>
      <c r="F1610" t="s">
        <v>1735</v>
      </c>
    </row>
    <row r="1611" spans="5:6" x14ac:dyDescent="0.25">
      <c r="E1611" t="s">
        <v>1518</v>
      </c>
      <c r="F1611" t="s">
        <v>1736</v>
      </c>
    </row>
    <row r="1612" spans="5:6" x14ac:dyDescent="0.25">
      <c r="E1612" t="s">
        <v>1518</v>
      </c>
      <c r="F1612" t="s">
        <v>1737</v>
      </c>
    </row>
    <row r="1613" spans="5:6" x14ac:dyDescent="0.25">
      <c r="E1613" t="s">
        <v>1518</v>
      </c>
      <c r="F1613" t="s">
        <v>1738</v>
      </c>
    </row>
    <row r="1614" spans="5:6" x14ac:dyDescent="0.25">
      <c r="E1614" t="s">
        <v>1518</v>
      </c>
      <c r="F1614" t="s">
        <v>1739</v>
      </c>
    </row>
    <row r="1615" spans="5:6" x14ac:dyDescent="0.25">
      <c r="E1615" t="s">
        <v>1518</v>
      </c>
      <c r="F1615" t="s">
        <v>1740</v>
      </c>
    </row>
    <row r="1616" spans="5:6" x14ac:dyDescent="0.25">
      <c r="E1616" t="s">
        <v>1518</v>
      </c>
      <c r="F1616" t="s">
        <v>1741</v>
      </c>
    </row>
    <row r="1617" spans="5:6" x14ac:dyDescent="0.25">
      <c r="E1617" t="s">
        <v>1518</v>
      </c>
      <c r="F1617" t="s">
        <v>1742</v>
      </c>
    </row>
    <row r="1618" spans="5:6" x14ac:dyDescent="0.25">
      <c r="E1618" t="s">
        <v>1518</v>
      </c>
      <c r="F1618" t="s">
        <v>1743</v>
      </c>
    </row>
    <row r="1619" spans="5:6" x14ac:dyDescent="0.25">
      <c r="E1619" t="s">
        <v>1518</v>
      </c>
      <c r="F1619" t="s">
        <v>1744</v>
      </c>
    </row>
    <row r="1620" spans="5:6" x14ac:dyDescent="0.25">
      <c r="E1620" t="s">
        <v>1518</v>
      </c>
      <c r="F1620" t="s">
        <v>1745</v>
      </c>
    </row>
    <row r="1621" spans="5:6" x14ac:dyDescent="0.25">
      <c r="E1621" t="s">
        <v>1518</v>
      </c>
      <c r="F1621" t="s">
        <v>1746</v>
      </c>
    </row>
    <row r="1622" spans="5:6" x14ac:dyDescent="0.25">
      <c r="E1622" t="s">
        <v>1518</v>
      </c>
      <c r="F1622" t="s">
        <v>1747</v>
      </c>
    </row>
    <row r="1623" spans="5:6" x14ac:dyDescent="0.25">
      <c r="E1623" t="s">
        <v>1518</v>
      </c>
      <c r="F1623" t="s">
        <v>1748</v>
      </c>
    </row>
    <row r="1624" spans="5:6" x14ac:dyDescent="0.25">
      <c r="E1624" t="s">
        <v>1518</v>
      </c>
      <c r="F1624" t="s">
        <v>1749</v>
      </c>
    </row>
    <row r="1625" spans="5:6" x14ac:dyDescent="0.25">
      <c r="E1625" t="s">
        <v>1518</v>
      </c>
      <c r="F1625" t="s">
        <v>1750</v>
      </c>
    </row>
    <row r="1626" spans="5:6" x14ac:dyDescent="0.25">
      <c r="E1626" t="s">
        <v>1518</v>
      </c>
      <c r="F1626" t="s">
        <v>1751</v>
      </c>
    </row>
    <row r="1627" spans="5:6" x14ac:dyDescent="0.25">
      <c r="E1627" t="s">
        <v>1518</v>
      </c>
      <c r="F1627" t="s">
        <v>1752</v>
      </c>
    </row>
    <row r="1628" spans="5:6" x14ac:dyDescent="0.25">
      <c r="E1628" t="s">
        <v>1518</v>
      </c>
      <c r="F1628" t="s">
        <v>1753</v>
      </c>
    </row>
    <row r="1629" spans="5:6" x14ac:dyDescent="0.25">
      <c r="E1629" t="s">
        <v>1518</v>
      </c>
      <c r="F1629" t="s">
        <v>1754</v>
      </c>
    </row>
    <row r="1630" spans="5:6" x14ac:dyDescent="0.25">
      <c r="E1630" t="s">
        <v>1518</v>
      </c>
      <c r="F1630" t="s">
        <v>1755</v>
      </c>
    </row>
    <row r="1631" spans="5:6" x14ac:dyDescent="0.25">
      <c r="E1631" t="s">
        <v>1518</v>
      </c>
      <c r="F1631" t="s">
        <v>1756</v>
      </c>
    </row>
    <row r="1632" spans="5:6" x14ac:dyDescent="0.25">
      <c r="E1632" t="s">
        <v>1518</v>
      </c>
      <c r="F1632" t="s">
        <v>1757</v>
      </c>
    </row>
    <row r="1633" spans="5:6" x14ac:dyDescent="0.25">
      <c r="E1633" t="s">
        <v>1518</v>
      </c>
      <c r="F1633" t="s">
        <v>1758</v>
      </c>
    </row>
    <row r="1634" spans="5:6" x14ac:dyDescent="0.25">
      <c r="E1634" t="s">
        <v>1518</v>
      </c>
      <c r="F1634" t="s">
        <v>1759</v>
      </c>
    </row>
    <row r="1635" spans="5:6" x14ac:dyDescent="0.25">
      <c r="E1635" t="s">
        <v>1518</v>
      </c>
      <c r="F1635" t="s">
        <v>1760</v>
      </c>
    </row>
    <row r="1636" spans="5:6" x14ac:dyDescent="0.25">
      <c r="E1636" t="s">
        <v>1518</v>
      </c>
      <c r="F1636" t="s">
        <v>1761</v>
      </c>
    </row>
    <row r="1637" spans="5:6" x14ac:dyDescent="0.25">
      <c r="E1637" t="s">
        <v>1518</v>
      </c>
      <c r="F1637" t="s">
        <v>1762</v>
      </c>
    </row>
    <row r="1638" spans="5:6" x14ac:dyDescent="0.25">
      <c r="E1638" t="s">
        <v>1518</v>
      </c>
      <c r="F1638" t="s">
        <v>1763</v>
      </c>
    </row>
    <row r="1639" spans="5:6" x14ac:dyDescent="0.25">
      <c r="E1639" t="s">
        <v>1518</v>
      </c>
      <c r="F1639" t="s">
        <v>1764</v>
      </c>
    </row>
    <row r="1640" spans="5:6" x14ac:dyDescent="0.25">
      <c r="E1640" t="s">
        <v>1518</v>
      </c>
      <c r="F1640" t="s">
        <v>1765</v>
      </c>
    </row>
    <row r="1641" spans="5:6" x14ac:dyDescent="0.25">
      <c r="E1641" t="s">
        <v>1518</v>
      </c>
      <c r="F1641" t="s">
        <v>1766</v>
      </c>
    </row>
    <row r="1642" spans="5:6" x14ac:dyDescent="0.25">
      <c r="E1642" t="s">
        <v>1518</v>
      </c>
      <c r="F1642" t="s">
        <v>1767</v>
      </c>
    </row>
    <row r="1643" spans="5:6" x14ac:dyDescent="0.25">
      <c r="E1643" t="s">
        <v>1518</v>
      </c>
      <c r="F1643" t="s">
        <v>1768</v>
      </c>
    </row>
    <row r="1644" spans="5:6" x14ac:dyDescent="0.25">
      <c r="E1644" t="s">
        <v>1518</v>
      </c>
      <c r="F1644" t="s">
        <v>1769</v>
      </c>
    </row>
    <row r="1645" spans="5:6" x14ac:dyDescent="0.25">
      <c r="E1645" t="s">
        <v>1518</v>
      </c>
      <c r="F1645" t="s">
        <v>1770</v>
      </c>
    </row>
    <row r="1646" spans="5:6" x14ac:dyDescent="0.25">
      <c r="E1646" t="s">
        <v>1518</v>
      </c>
      <c r="F1646" t="s">
        <v>1771</v>
      </c>
    </row>
    <row r="1647" spans="5:6" x14ac:dyDescent="0.25">
      <c r="E1647" t="s">
        <v>1518</v>
      </c>
      <c r="F1647" t="s">
        <v>1772</v>
      </c>
    </row>
    <row r="1648" spans="5:6" x14ac:dyDescent="0.25">
      <c r="E1648" t="s">
        <v>1518</v>
      </c>
      <c r="F1648" t="s">
        <v>1773</v>
      </c>
    </row>
    <row r="1649" spans="5:6" x14ac:dyDescent="0.25">
      <c r="E1649" t="s">
        <v>1518</v>
      </c>
      <c r="F1649" t="s">
        <v>1774</v>
      </c>
    </row>
    <row r="1650" spans="5:6" x14ac:dyDescent="0.25">
      <c r="E1650" t="s">
        <v>1518</v>
      </c>
      <c r="F1650" t="s">
        <v>1775</v>
      </c>
    </row>
    <row r="1651" spans="5:6" x14ac:dyDescent="0.25">
      <c r="E1651" t="s">
        <v>1518</v>
      </c>
      <c r="F1651" t="s">
        <v>1776</v>
      </c>
    </row>
    <row r="1652" spans="5:6" x14ac:dyDescent="0.25">
      <c r="E1652" t="s">
        <v>1518</v>
      </c>
      <c r="F1652" t="s">
        <v>1777</v>
      </c>
    </row>
    <row r="1653" spans="5:6" x14ac:dyDescent="0.25">
      <c r="E1653" t="s">
        <v>1518</v>
      </c>
      <c r="F1653" t="s">
        <v>1778</v>
      </c>
    </row>
    <row r="1654" spans="5:6" x14ac:dyDescent="0.25">
      <c r="E1654" t="s">
        <v>1518</v>
      </c>
      <c r="F1654" t="s">
        <v>1779</v>
      </c>
    </row>
    <row r="1655" spans="5:6" x14ac:dyDescent="0.25">
      <c r="E1655" t="s">
        <v>1518</v>
      </c>
      <c r="F1655" t="s">
        <v>18595</v>
      </c>
    </row>
    <row r="1656" spans="5:6" x14ac:dyDescent="0.25">
      <c r="E1656" t="s">
        <v>1518</v>
      </c>
      <c r="F1656" t="s">
        <v>1780</v>
      </c>
    </row>
    <row r="1657" spans="5:6" x14ac:dyDescent="0.25">
      <c r="E1657" t="s">
        <v>1518</v>
      </c>
      <c r="F1657" t="s">
        <v>1781</v>
      </c>
    </row>
    <row r="1658" spans="5:6" x14ac:dyDescent="0.25">
      <c r="E1658" t="s">
        <v>1518</v>
      </c>
      <c r="F1658" t="s">
        <v>1782</v>
      </c>
    </row>
    <row r="1659" spans="5:6" x14ac:dyDescent="0.25">
      <c r="E1659" t="s">
        <v>1518</v>
      </c>
      <c r="F1659" t="s">
        <v>1783</v>
      </c>
    </row>
    <row r="1660" spans="5:6" x14ac:dyDescent="0.25">
      <c r="E1660" t="s">
        <v>1518</v>
      </c>
      <c r="F1660" t="s">
        <v>1784</v>
      </c>
    </row>
    <row r="1661" spans="5:6" x14ac:dyDescent="0.25">
      <c r="E1661" t="s">
        <v>1518</v>
      </c>
      <c r="F1661" t="s">
        <v>1785</v>
      </c>
    </row>
    <row r="1662" spans="5:6" x14ac:dyDescent="0.25">
      <c r="E1662" t="s">
        <v>1518</v>
      </c>
      <c r="F1662" t="s">
        <v>1786</v>
      </c>
    </row>
    <row r="1663" spans="5:6" x14ac:dyDescent="0.25">
      <c r="E1663" t="s">
        <v>1518</v>
      </c>
      <c r="F1663" t="s">
        <v>1787</v>
      </c>
    </row>
    <row r="1664" spans="5:6" x14ac:dyDescent="0.25">
      <c r="E1664" t="s">
        <v>1518</v>
      </c>
      <c r="F1664" t="s">
        <v>1788</v>
      </c>
    </row>
    <row r="1665" spans="5:6" x14ac:dyDescent="0.25">
      <c r="E1665" t="s">
        <v>1518</v>
      </c>
      <c r="F1665" t="s">
        <v>1789</v>
      </c>
    </row>
    <row r="1666" spans="5:6" x14ac:dyDescent="0.25">
      <c r="E1666" t="s">
        <v>1518</v>
      </c>
      <c r="F1666" t="s">
        <v>18596</v>
      </c>
    </row>
    <row r="1667" spans="5:6" x14ac:dyDescent="0.25">
      <c r="E1667" t="s">
        <v>1518</v>
      </c>
      <c r="F1667" t="s">
        <v>18597</v>
      </c>
    </row>
    <row r="1668" spans="5:6" x14ac:dyDescent="0.25">
      <c r="E1668" t="s">
        <v>1518</v>
      </c>
      <c r="F1668" t="s">
        <v>1790</v>
      </c>
    </row>
    <row r="1669" spans="5:6" x14ac:dyDescent="0.25">
      <c r="E1669" t="s">
        <v>1791</v>
      </c>
      <c r="F1669" t="s">
        <v>1792</v>
      </c>
    </row>
    <row r="1670" spans="5:6" x14ac:dyDescent="0.25">
      <c r="E1670" t="s">
        <v>1791</v>
      </c>
      <c r="F1670" t="s">
        <v>1793</v>
      </c>
    </row>
    <row r="1671" spans="5:6" x14ac:dyDescent="0.25">
      <c r="E1671" t="s">
        <v>1791</v>
      </c>
      <c r="F1671" t="s">
        <v>1794</v>
      </c>
    </row>
    <row r="1672" spans="5:6" x14ac:dyDescent="0.25">
      <c r="E1672" t="s">
        <v>1791</v>
      </c>
      <c r="F1672" t="s">
        <v>1795</v>
      </c>
    </row>
    <row r="1673" spans="5:6" x14ac:dyDescent="0.25">
      <c r="E1673" t="s">
        <v>1791</v>
      </c>
      <c r="F1673" t="s">
        <v>1796</v>
      </c>
    </row>
    <row r="1674" spans="5:6" x14ac:dyDescent="0.25">
      <c r="E1674" t="s">
        <v>1791</v>
      </c>
      <c r="F1674" t="s">
        <v>1797</v>
      </c>
    </row>
    <row r="1675" spans="5:6" x14ac:dyDescent="0.25">
      <c r="E1675" t="s">
        <v>1791</v>
      </c>
      <c r="F1675" t="s">
        <v>1798</v>
      </c>
    </row>
    <row r="1676" spans="5:6" x14ac:dyDescent="0.25">
      <c r="E1676" t="s">
        <v>1791</v>
      </c>
      <c r="F1676" t="s">
        <v>1799</v>
      </c>
    </row>
    <row r="1677" spans="5:6" x14ac:dyDescent="0.25">
      <c r="E1677" t="s">
        <v>1791</v>
      </c>
      <c r="F1677" t="s">
        <v>1800</v>
      </c>
    </row>
    <row r="1678" spans="5:6" x14ac:dyDescent="0.25">
      <c r="E1678" t="s">
        <v>1791</v>
      </c>
      <c r="F1678" t="s">
        <v>1801</v>
      </c>
    </row>
    <row r="1679" spans="5:6" x14ac:dyDescent="0.25">
      <c r="E1679" t="s">
        <v>1791</v>
      </c>
      <c r="F1679" t="s">
        <v>1802</v>
      </c>
    </row>
    <row r="1680" spans="5:6" x14ac:dyDescent="0.25">
      <c r="E1680" t="s">
        <v>1791</v>
      </c>
      <c r="F1680" t="s">
        <v>1803</v>
      </c>
    </row>
    <row r="1681" spans="5:6" x14ac:dyDescent="0.25">
      <c r="E1681" t="s">
        <v>1791</v>
      </c>
      <c r="F1681" t="s">
        <v>1804</v>
      </c>
    </row>
    <row r="1682" spans="5:6" x14ac:dyDescent="0.25">
      <c r="E1682" t="s">
        <v>1791</v>
      </c>
      <c r="F1682" t="s">
        <v>1805</v>
      </c>
    </row>
    <row r="1683" spans="5:6" x14ac:dyDescent="0.25">
      <c r="E1683" t="s">
        <v>1791</v>
      </c>
      <c r="F1683" t="s">
        <v>1806</v>
      </c>
    </row>
    <row r="1684" spans="5:6" x14ac:dyDescent="0.25">
      <c r="E1684" t="s">
        <v>1791</v>
      </c>
      <c r="F1684" t="s">
        <v>1807</v>
      </c>
    </row>
    <row r="1685" spans="5:6" x14ac:dyDescent="0.25">
      <c r="E1685" t="s">
        <v>1791</v>
      </c>
      <c r="F1685" t="s">
        <v>1808</v>
      </c>
    </row>
    <row r="1686" spans="5:6" x14ac:dyDescent="0.25">
      <c r="E1686" t="s">
        <v>1791</v>
      </c>
      <c r="F1686" t="s">
        <v>1809</v>
      </c>
    </row>
    <row r="1687" spans="5:6" x14ac:dyDescent="0.25">
      <c r="E1687" t="s">
        <v>1791</v>
      </c>
      <c r="F1687" t="s">
        <v>1810</v>
      </c>
    </row>
    <row r="1688" spans="5:6" x14ac:dyDescent="0.25">
      <c r="E1688" t="s">
        <v>1791</v>
      </c>
      <c r="F1688" t="s">
        <v>1811</v>
      </c>
    </row>
    <row r="1689" spans="5:6" x14ac:dyDescent="0.25">
      <c r="E1689" t="s">
        <v>1791</v>
      </c>
      <c r="F1689" t="s">
        <v>1812</v>
      </c>
    </row>
    <row r="1690" spans="5:6" x14ac:dyDescent="0.25">
      <c r="E1690" t="s">
        <v>1791</v>
      </c>
      <c r="F1690" t="s">
        <v>1813</v>
      </c>
    </row>
    <row r="1691" spans="5:6" x14ac:dyDescent="0.25">
      <c r="E1691" t="s">
        <v>1791</v>
      </c>
      <c r="F1691" t="s">
        <v>1814</v>
      </c>
    </row>
    <row r="1692" spans="5:6" x14ac:dyDescent="0.25">
      <c r="E1692" t="s">
        <v>1791</v>
      </c>
      <c r="F1692" t="s">
        <v>1815</v>
      </c>
    </row>
    <row r="1693" spans="5:6" x14ac:dyDescent="0.25">
      <c r="E1693" t="s">
        <v>1791</v>
      </c>
      <c r="F1693" t="s">
        <v>1816</v>
      </c>
    </row>
    <row r="1694" spans="5:6" x14ac:dyDescent="0.25">
      <c r="E1694" t="s">
        <v>1791</v>
      </c>
      <c r="F1694" t="s">
        <v>1817</v>
      </c>
    </row>
    <row r="1695" spans="5:6" x14ac:dyDescent="0.25">
      <c r="E1695" t="s">
        <v>1791</v>
      </c>
      <c r="F1695" t="s">
        <v>1818</v>
      </c>
    </row>
    <row r="1696" spans="5:6" x14ac:dyDescent="0.25">
      <c r="E1696" t="s">
        <v>1791</v>
      </c>
      <c r="F1696" t="s">
        <v>1819</v>
      </c>
    </row>
    <row r="1697" spans="5:6" x14ac:dyDescent="0.25">
      <c r="E1697" t="s">
        <v>1791</v>
      </c>
      <c r="F1697" t="s">
        <v>1820</v>
      </c>
    </row>
    <row r="1698" spans="5:6" x14ac:dyDescent="0.25">
      <c r="E1698" t="s">
        <v>1791</v>
      </c>
      <c r="F1698" t="s">
        <v>1821</v>
      </c>
    </row>
    <row r="1699" spans="5:6" x14ac:dyDescent="0.25">
      <c r="E1699" t="s">
        <v>1791</v>
      </c>
      <c r="F1699" t="s">
        <v>1822</v>
      </c>
    </row>
    <row r="1700" spans="5:6" x14ac:dyDescent="0.25">
      <c r="E1700" t="s">
        <v>1791</v>
      </c>
      <c r="F1700" t="s">
        <v>1823</v>
      </c>
    </row>
    <row r="1701" spans="5:6" x14ac:dyDescent="0.25">
      <c r="E1701" t="s">
        <v>1791</v>
      </c>
      <c r="F1701" t="s">
        <v>1824</v>
      </c>
    </row>
    <row r="1702" spans="5:6" x14ac:dyDescent="0.25">
      <c r="E1702" t="s">
        <v>1791</v>
      </c>
      <c r="F1702" t="s">
        <v>1825</v>
      </c>
    </row>
    <row r="1703" spans="5:6" x14ac:dyDescent="0.25">
      <c r="E1703" t="s">
        <v>1791</v>
      </c>
      <c r="F1703" t="s">
        <v>1826</v>
      </c>
    </row>
    <row r="1704" spans="5:6" x14ac:dyDescent="0.25">
      <c r="E1704" t="s">
        <v>1791</v>
      </c>
      <c r="F1704" t="s">
        <v>1827</v>
      </c>
    </row>
    <row r="1705" spans="5:6" x14ac:dyDescent="0.25">
      <c r="E1705" t="s">
        <v>1791</v>
      </c>
      <c r="F1705" t="s">
        <v>1828</v>
      </c>
    </row>
    <row r="1706" spans="5:6" x14ac:dyDescent="0.25">
      <c r="E1706" t="s">
        <v>1791</v>
      </c>
      <c r="F1706" t="s">
        <v>1829</v>
      </c>
    </row>
    <row r="1707" spans="5:6" x14ac:dyDescent="0.25">
      <c r="E1707" t="s">
        <v>1791</v>
      </c>
      <c r="F1707" t="s">
        <v>1830</v>
      </c>
    </row>
    <row r="1708" spans="5:6" x14ac:dyDescent="0.25">
      <c r="E1708" t="s">
        <v>1791</v>
      </c>
      <c r="F1708" t="s">
        <v>1831</v>
      </c>
    </row>
    <row r="1709" spans="5:6" x14ac:dyDescent="0.25">
      <c r="E1709" t="s">
        <v>1791</v>
      </c>
      <c r="F1709" t="s">
        <v>1832</v>
      </c>
    </row>
    <row r="1710" spans="5:6" x14ac:dyDescent="0.25">
      <c r="E1710" t="s">
        <v>1791</v>
      </c>
      <c r="F1710" t="s">
        <v>1833</v>
      </c>
    </row>
    <row r="1711" spans="5:6" x14ac:dyDescent="0.25">
      <c r="E1711" t="s">
        <v>1791</v>
      </c>
      <c r="F1711" t="s">
        <v>1834</v>
      </c>
    </row>
    <row r="1712" spans="5:6" x14ac:dyDescent="0.25">
      <c r="E1712" t="s">
        <v>1791</v>
      </c>
      <c r="F1712" t="s">
        <v>1835</v>
      </c>
    </row>
    <row r="1713" spans="5:6" x14ac:dyDescent="0.25">
      <c r="E1713" t="s">
        <v>1791</v>
      </c>
      <c r="F1713" t="s">
        <v>1836</v>
      </c>
    </row>
    <row r="1714" spans="5:6" x14ac:dyDescent="0.25">
      <c r="E1714" t="s">
        <v>1791</v>
      </c>
      <c r="F1714" t="s">
        <v>1837</v>
      </c>
    </row>
    <row r="1715" spans="5:6" x14ac:dyDescent="0.25">
      <c r="E1715" t="s">
        <v>1791</v>
      </c>
      <c r="F1715" t="s">
        <v>1838</v>
      </c>
    </row>
    <row r="1716" spans="5:6" x14ac:dyDescent="0.25">
      <c r="E1716" t="s">
        <v>1791</v>
      </c>
      <c r="F1716" t="s">
        <v>1839</v>
      </c>
    </row>
    <row r="1717" spans="5:6" x14ac:dyDescent="0.25">
      <c r="E1717" t="s">
        <v>1791</v>
      </c>
      <c r="F1717" t="s">
        <v>1840</v>
      </c>
    </row>
    <row r="1718" spans="5:6" x14ac:dyDescent="0.25">
      <c r="E1718" t="s">
        <v>1791</v>
      </c>
      <c r="F1718" t="s">
        <v>1841</v>
      </c>
    </row>
    <row r="1719" spans="5:6" x14ac:dyDescent="0.25">
      <c r="E1719" t="s">
        <v>1791</v>
      </c>
      <c r="F1719" t="s">
        <v>1842</v>
      </c>
    </row>
    <row r="1720" spans="5:6" x14ac:dyDescent="0.25">
      <c r="E1720" t="s">
        <v>1791</v>
      </c>
      <c r="F1720" t="s">
        <v>1843</v>
      </c>
    </row>
    <row r="1721" spans="5:6" x14ac:dyDescent="0.25">
      <c r="E1721" t="s">
        <v>1791</v>
      </c>
      <c r="F1721" t="s">
        <v>1844</v>
      </c>
    </row>
    <row r="1722" spans="5:6" x14ac:dyDescent="0.25">
      <c r="E1722" t="s">
        <v>1791</v>
      </c>
      <c r="F1722" t="s">
        <v>1845</v>
      </c>
    </row>
    <row r="1723" spans="5:6" x14ac:dyDescent="0.25">
      <c r="E1723" t="s">
        <v>1791</v>
      </c>
      <c r="F1723" t="s">
        <v>1846</v>
      </c>
    </row>
    <row r="1724" spans="5:6" x14ac:dyDescent="0.25">
      <c r="E1724" t="s">
        <v>1791</v>
      </c>
      <c r="F1724" t="s">
        <v>1847</v>
      </c>
    </row>
    <row r="1725" spans="5:6" x14ac:dyDescent="0.25">
      <c r="E1725" t="s">
        <v>1791</v>
      </c>
      <c r="F1725" t="s">
        <v>1848</v>
      </c>
    </row>
    <row r="1726" spans="5:6" x14ac:dyDescent="0.25">
      <c r="E1726" t="s">
        <v>1791</v>
      </c>
      <c r="F1726" t="s">
        <v>1849</v>
      </c>
    </row>
    <row r="1727" spans="5:6" x14ac:dyDescent="0.25">
      <c r="E1727" t="s">
        <v>1791</v>
      </c>
      <c r="F1727" t="s">
        <v>1850</v>
      </c>
    </row>
    <row r="1728" spans="5:6" x14ac:dyDescent="0.25">
      <c r="E1728" t="s">
        <v>1791</v>
      </c>
      <c r="F1728" t="s">
        <v>1851</v>
      </c>
    </row>
    <row r="1729" spans="5:6" x14ac:dyDescent="0.25">
      <c r="E1729" t="s">
        <v>1791</v>
      </c>
      <c r="F1729" t="s">
        <v>1852</v>
      </c>
    </row>
    <row r="1730" spans="5:6" x14ac:dyDescent="0.25">
      <c r="E1730" t="s">
        <v>1791</v>
      </c>
      <c r="F1730" t="s">
        <v>1853</v>
      </c>
    </row>
    <row r="1731" spans="5:6" x14ac:dyDescent="0.25">
      <c r="E1731" t="s">
        <v>1791</v>
      </c>
      <c r="F1731" t="s">
        <v>1854</v>
      </c>
    </row>
    <row r="1732" spans="5:6" x14ac:dyDescent="0.25">
      <c r="E1732" t="s">
        <v>1791</v>
      </c>
      <c r="F1732" t="s">
        <v>1855</v>
      </c>
    </row>
    <row r="1733" spans="5:6" x14ac:dyDescent="0.25">
      <c r="E1733" t="s">
        <v>1791</v>
      </c>
      <c r="F1733" t="s">
        <v>1856</v>
      </c>
    </row>
    <row r="1734" spans="5:6" x14ac:dyDescent="0.25">
      <c r="E1734" t="s">
        <v>1791</v>
      </c>
      <c r="F1734" t="s">
        <v>1857</v>
      </c>
    </row>
    <row r="1735" spans="5:6" x14ac:dyDescent="0.25">
      <c r="E1735" t="s">
        <v>1791</v>
      </c>
      <c r="F1735" t="s">
        <v>1858</v>
      </c>
    </row>
    <row r="1736" spans="5:6" x14ac:dyDescent="0.25">
      <c r="E1736" t="s">
        <v>1791</v>
      </c>
      <c r="F1736" t="s">
        <v>1859</v>
      </c>
    </row>
    <row r="1737" spans="5:6" x14ac:dyDescent="0.25">
      <c r="E1737" t="s">
        <v>1791</v>
      </c>
      <c r="F1737" t="s">
        <v>1860</v>
      </c>
    </row>
    <row r="1738" spans="5:6" x14ac:dyDescent="0.25">
      <c r="E1738" t="s">
        <v>1791</v>
      </c>
      <c r="F1738" t="s">
        <v>1861</v>
      </c>
    </row>
    <row r="1739" spans="5:6" x14ac:dyDescent="0.25">
      <c r="E1739" t="s">
        <v>1791</v>
      </c>
      <c r="F1739" t="s">
        <v>1862</v>
      </c>
    </row>
    <row r="1740" spans="5:6" x14ac:dyDescent="0.25">
      <c r="E1740" t="s">
        <v>1791</v>
      </c>
      <c r="F1740" t="s">
        <v>1863</v>
      </c>
    </row>
    <row r="1741" spans="5:6" x14ac:dyDescent="0.25">
      <c r="E1741" t="s">
        <v>1791</v>
      </c>
      <c r="F1741" t="s">
        <v>1864</v>
      </c>
    </row>
    <row r="1742" spans="5:6" x14ac:dyDescent="0.25">
      <c r="E1742" t="s">
        <v>1791</v>
      </c>
      <c r="F1742" t="s">
        <v>1865</v>
      </c>
    </row>
    <row r="1743" spans="5:6" x14ac:dyDescent="0.25">
      <c r="E1743" t="s">
        <v>1791</v>
      </c>
      <c r="F1743" t="s">
        <v>1866</v>
      </c>
    </row>
    <row r="1744" spans="5:6" x14ac:dyDescent="0.25">
      <c r="E1744" t="s">
        <v>1791</v>
      </c>
      <c r="F1744" t="s">
        <v>1867</v>
      </c>
    </row>
    <row r="1745" spans="5:6" x14ac:dyDescent="0.25">
      <c r="E1745" t="s">
        <v>1791</v>
      </c>
      <c r="F1745" t="s">
        <v>1868</v>
      </c>
    </row>
    <row r="1746" spans="5:6" x14ac:dyDescent="0.25">
      <c r="E1746" t="s">
        <v>1791</v>
      </c>
      <c r="F1746" t="s">
        <v>1869</v>
      </c>
    </row>
    <row r="1747" spans="5:6" x14ac:dyDescent="0.25">
      <c r="E1747" t="s">
        <v>1791</v>
      </c>
      <c r="F1747" t="s">
        <v>1870</v>
      </c>
    </row>
    <row r="1748" spans="5:6" x14ac:dyDescent="0.25">
      <c r="E1748" t="s">
        <v>1791</v>
      </c>
      <c r="F1748" t="s">
        <v>1871</v>
      </c>
    </row>
    <row r="1749" spans="5:6" x14ac:dyDescent="0.25">
      <c r="E1749" t="s">
        <v>1791</v>
      </c>
      <c r="F1749" t="s">
        <v>1872</v>
      </c>
    </row>
    <row r="1750" spans="5:6" x14ac:dyDescent="0.25">
      <c r="E1750" t="s">
        <v>1791</v>
      </c>
      <c r="F1750" t="s">
        <v>1873</v>
      </c>
    </row>
    <row r="1751" spans="5:6" x14ac:dyDescent="0.25">
      <c r="E1751" t="s">
        <v>1791</v>
      </c>
      <c r="F1751" t="s">
        <v>1874</v>
      </c>
    </row>
    <row r="1752" spans="5:6" x14ac:dyDescent="0.25">
      <c r="E1752" t="s">
        <v>1791</v>
      </c>
      <c r="F1752" t="s">
        <v>1875</v>
      </c>
    </row>
    <row r="1753" spans="5:6" x14ac:dyDescent="0.25">
      <c r="E1753" t="s">
        <v>1791</v>
      </c>
      <c r="F1753" t="s">
        <v>1876</v>
      </c>
    </row>
    <row r="1754" spans="5:6" x14ac:dyDescent="0.25">
      <c r="E1754" t="s">
        <v>1791</v>
      </c>
      <c r="F1754" t="s">
        <v>1877</v>
      </c>
    </row>
    <row r="1755" spans="5:6" x14ac:dyDescent="0.25">
      <c r="E1755" t="s">
        <v>1791</v>
      </c>
      <c r="F1755" t="s">
        <v>1878</v>
      </c>
    </row>
    <row r="1756" spans="5:6" x14ac:dyDescent="0.25">
      <c r="E1756" t="s">
        <v>1791</v>
      </c>
      <c r="F1756" t="s">
        <v>1879</v>
      </c>
    </row>
    <row r="1757" spans="5:6" x14ac:dyDescent="0.25">
      <c r="E1757" t="s">
        <v>1791</v>
      </c>
      <c r="F1757" t="s">
        <v>1880</v>
      </c>
    </row>
    <row r="1758" spans="5:6" x14ac:dyDescent="0.25">
      <c r="E1758" t="s">
        <v>1791</v>
      </c>
      <c r="F1758" t="s">
        <v>1881</v>
      </c>
    </row>
    <row r="1759" spans="5:6" x14ac:dyDescent="0.25">
      <c r="E1759" t="s">
        <v>1791</v>
      </c>
      <c r="F1759" t="s">
        <v>1882</v>
      </c>
    </row>
    <row r="1760" spans="5:6" x14ac:dyDescent="0.25">
      <c r="E1760" t="s">
        <v>1791</v>
      </c>
      <c r="F1760" t="s">
        <v>1883</v>
      </c>
    </row>
    <row r="1761" spans="5:6" x14ac:dyDescent="0.25">
      <c r="E1761" t="s">
        <v>1791</v>
      </c>
      <c r="F1761" t="s">
        <v>1884</v>
      </c>
    </row>
    <row r="1762" spans="5:6" x14ac:dyDescent="0.25">
      <c r="E1762" t="s">
        <v>1791</v>
      </c>
      <c r="F1762" t="s">
        <v>1885</v>
      </c>
    </row>
    <row r="1763" spans="5:6" x14ac:dyDescent="0.25">
      <c r="E1763" t="s">
        <v>1791</v>
      </c>
      <c r="F1763" t="s">
        <v>1886</v>
      </c>
    </row>
    <row r="1764" spans="5:6" x14ac:dyDescent="0.25">
      <c r="E1764" t="s">
        <v>1791</v>
      </c>
      <c r="F1764" t="s">
        <v>1887</v>
      </c>
    </row>
    <row r="1765" spans="5:6" x14ac:dyDescent="0.25">
      <c r="E1765" t="s">
        <v>1791</v>
      </c>
      <c r="F1765" t="s">
        <v>1888</v>
      </c>
    </row>
    <row r="1766" spans="5:6" x14ac:dyDescent="0.25">
      <c r="E1766" t="s">
        <v>1791</v>
      </c>
      <c r="F1766" t="s">
        <v>1889</v>
      </c>
    </row>
    <row r="1767" spans="5:6" x14ac:dyDescent="0.25">
      <c r="E1767" t="s">
        <v>1791</v>
      </c>
      <c r="F1767" t="s">
        <v>1890</v>
      </c>
    </row>
    <row r="1768" spans="5:6" x14ac:dyDescent="0.25">
      <c r="E1768" t="s">
        <v>1791</v>
      </c>
      <c r="F1768" t="s">
        <v>1891</v>
      </c>
    </row>
    <row r="1769" spans="5:6" x14ac:dyDescent="0.25">
      <c r="E1769" t="s">
        <v>1791</v>
      </c>
      <c r="F1769" t="s">
        <v>1892</v>
      </c>
    </row>
    <row r="1770" spans="5:6" x14ac:dyDescent="0.25">
      <c r="E1770" t="s">
        <v>1791</v>
      </c>
      <c r="F1770" t="s">
        <v>1893</v>
      </c>
    </row>
    <row r="1771" spans="5:6" x14ac:dyDescent="0.25">
      <c r="E1771" t="s">
        <v>1791</v>
      </c>
      <c r="F1771" t="s">
        <v>1894</v>
      </c>
    </row>
    <row r="1772" spans="5:6" x14ac:dyDescent="0.25">
      <c r="E1772" t="s">
        <v>1791</v>
      </c>
      <c r="F1772" t="s">
        <v>1895</v>
      </c>
    </row>
    <row r="1773" spans="5:6" x14ac:dyDescent="0.25">
      <c r="E1773" t="s">
        <v>1791</v>
      </c>
      <c r="F1773" t="s">
        <v>1896</v>
      </c>
    </row>
    <row r="1774" spans="5:6" x14ac:dyDescent="0.25">
      <c r="E1774" t="s">
        <v>1791</v>
      </c>
      <c r="F1774" t="s">
        <v>1897</v>
      </c>
    </row>
    <row r="1775" spans="5:6" x14ac:dyDescent="0.25">
      <c r="E1775" t="s">
        <v>1791</v>
      </c>
      <c r="F1775" t="s">
        <v>1898</v>
      </c>
    </row>
    <row r="1776" spans="5:6" x14ac:dyDescent="0.25">
      <c r="E1776" t="s">
        <v>1791</v>
      </c>
      <c r="F1776" t="s">
        <v>1899</v>
      </c>
    </row>
    <row r="1777" spans="5:6" x14ac:dyDescent="0.25">
      <c r="E1777" t="s">
        <v>1791</v>
      </c>
      <c r="F1777" t="s">
        <v>1900</v>
      </c>
    </row>
    <row r="1778" spans="5:6" x14ac:dyDescent="0.25">
      <c r="E1778" t="s">
        <v>1791</v>
      </c>
      <c r="F1778" t="s">
        <v>1901</v>
      </c>
    </row>
    <row r="1779" spans="5:6" x14ac:dyDescent="0.25">
      <c r="E1779" t="s">
        <v>1791</v>
      </c>
      <c r="F1779" t="s">
        <v>1902</v>
      </c>
    </row>
    <row r="1780" spans="5:6" x14ac:dyDescent="0.25">
      <c r="E1780" t="s">
        <v>1791</v>
      </c>
      <c r="F1780" t="s">
        <v>1903</v>
      </c>
    </row>
    <row r="1781" spans="5:6" x14ac:dyDescent="0.25">
      <c r="E1781" t="s">
        <v>1791</v>
      </c>
      <c r="F1781" t="s">
        <v>1904</v>
      </c>
    </row>
    <row r="1782" spans="5:6" x14ac:dyDescent="0.25">
      <c r="E1782" t="s">
        <v>1791</v>
      </c>
      <c r="F1782" t="s">
        <v>1905</v>
      </c>
    </row>
    <row r="1783" spans="5:6" x14ac:dyDescent="0.25">
      <c r="E1783" t="s">
        <v>1791</v>
      </c>
      <c r="F1783" t="s">
        <v>1906</v>
      </c>
    </row>
    <row r="1784" spans="5:6" x14ac:dyDescent="0.25">
      <c r="E1784" t="s">
        <v>1791</v>
      </c>
      <c r="F1784" t="s">
        <v>1907</v>
      </c>
    </row>
    <row r="1785" spans="5:6" x14ac:dyDescent="0.25">
      <c r="E1785" t="s">
        <v>1791</v>
      </c>
      <c r="F1785" t="s">
        <v>1908</v>
      </c>
    </row>
    <row r="1786" spans="5:6" x14ac:dyDescent="0.25">
      <c r="E1786" t="s">
        <v>1791</v>
      </c>
      <c r="F1786" t="s">
        <v>1909</v>
      </c>
    </row>
    <row r="1787" spans="5:6" x14ac:dyDescent="0.25">
      <c r="E1787" t="s">
        <v>1791</v>
      </c>
      <c r="F1787" t="s">
        <v>1910</v>
      </c>
    </row>
    <row r="1788" spans="5:6" x14ac:dyDescent="0.25">
      <c r="E1788" t="s">
        <v>1791</v>
      </c>
      <c r="F1788" t="s">
        <v>1911</v>
      </c>
    </row>
    <row r="1789" spans="5:6" x14ac:dyDescent="0.25">
      <c r="E1789" t="s">
        <v>1791</v>
      </c>
      <c r="F1789" t="s">
        <v>1912</v>
      </c>
    </row>
    <row r="1790" spans="5:6" x14ac:dyDescent="0.25">
      <c r="E1790" t="s">
        <v>1791</v>
      </c>
      <c r="F1790" t="s">
        <v>1913</v>
      </c>
    </row>
    <row r="1791" spans="5:6" x14ac:dyDescent="0.25">
      <c r="E1791" t="s">
        <v>1791</v>
      </c>
      <c r="F1791" t="s">
        <v>1914</v>
      </c>
    </row>
    <row r="1792" spans="5:6" x14ac:dyDescent="0.25">
      <c r="E1792" t="s">
        <v>1791</v>
      </c>
      <c r="F1792" t="s">
        <v>1915</v>
      </c>
    </row>
    <row r="1793" spans="5:6" x14ac:dyDescent="0.25">
      <c r="E1793" t="s">
        <v>1791</v>
      </c>
      <c r="F1793" t="s">
        <v>1916</v>
      </c>
    </row>
    <row r="1794" spans="5:6" x14ac:dyDescent="0.25">
      <c r="E1794" t="s">
        <v>1791</v>
      </c>
      <c r="F1794" t="s">
        <v>1917</v>
      </c>
    </row>
    <row r="1795" spans="5:6" x14ac:dyDescent="0.25">
      <c r="E1795" t="s">
        <v>1791</v>
      </c>
      <c r="F1795" t="s">
        <v>1918</v>
      </c>
    </row>
    <row r="1796" spans="5:6" x14ac:dyDescent="0.25">
      <c r="E1796" t="s">
        <v>1791</v>
      </c>
      <c r="F1796" t="s">
        <v>1919</v>
      </c>
    </row>
    <row r="1797" spans="5:6" x14ac:dyDescent="0.25">
      <c r="E1797" t="s">
        <v>1791</v>
      </c>
      <c r="F1797" t="s">
        <v>1920</v>
      </c>
    </row>
    <row r="1798" spans="5:6" x14ac:dyDescent="0.25">
      <c r="E1798" t="s">
        <v>1791</v>
      </c>
      <c r="F1798" t="s">
        <v>1921</v>
      </c>
    </row>
    <row r="1799" spans="5:6" x14ac:dyDescent="0.25">
      <c r="E1799" t="s">
        <v>1791</v>
      </c>
      <c r="F1799" t="s">
        <v>1922</v>
      </c>
    </row>
    <row r="1800" spans="5:6" x14ac:dyDescent="0.25">
      <c r="E1800" t="s">
        <v>1791</v>
      </c>
      <c r="F1800" t="s">
        <v>1923</v>
      </c>
    </row>
    <row r="1801" spans="5:6" x14ac:dyDescent="0.25">
      <c r="E1801" t="s">
        <v>1791</v>
      </c>
      <c r="F1801" t="s">
        <v>1924</v>
      </c>
    </row>
    <row r="1802" spans="5:6" x14ac:dyDescent="0.25">
      <c r="E1802" t="s">
        <v>1791</v>
      </c>
      <c r="F1802" t="s">
        <v>1925</v>
      </c>
    </row>
    <row r="1803" spans="5:6" x14ac:dyDescent="0.25">
      <c r="E1803" t="s">
        <v>1791</v>
      </c>
      <c r="F1803" t="s">
        <v>1926</v>
      </c>
    </row>
    <row r="1804" spans="5:6" x14ac:dyDescent="0.25">
      <c r="E1804" t="s">
        <v>1791</v>
      </c>
      <c r="F1804" t="s">
        <v>1927</v>
      </c>
    </row>
    <row r="1805" spans="5:6" x14ac:dyDescent="0.25">
      <c r="E1805" t="s">
        <v>1791</v>
      </c>
      <c r="F1805" t="s">
        <v>1928</v>
      </c>
    </row>
    <row r="1806" spans="5:6" x14ac:dyDescent="0.25">
      <c r="E1806" t="s">
        <v>1791</v>
      </c>
      <c r="F1806" t="s">
        <v>1929</v>
      </c>
    </row>
    <row r="1807" spans="5:6" x14ac:dyDescent="0.25">
      <c r="E1807" t="s">
        <v>1791</v>
      </c>
      <c r="F1807" t="s">
        <v>1930</v>
      </c>
    </row>
    <row r="1808" spans="5:6" x14ac:dyDescent="0.25">
      <c r="E1808" t="s">
        <v>1791</v>
      </c>
      <c r="F1808" t="s">
        <v>1931</v>
      </c>
    </row>
    <row r="1809" spans="5:6" x14ac:dyDescent="0.25">
      <c r="E1809" t="s">
        <v>1791</v>
      </c>
      <c r="F1809" t="s">
        <v>1932</v>
      </c>
    </row>
    <row r="1810" spans="5:6" x14ac:dyDescent="0.25">
      <c r="E1810" t="s">
        <v>1791</v>
      </c>
      <c r="F1810" t="s">
        <v>1933</v>
      </c>
    </row>
    <row r="1811" spans="5:6" x14ac:dyDescent="0.25">
      <c r="E1811" t="s">
        <v>1791</v>
      </c>
      <c r="F1811" t="s">
        <v>1934</v>
      </c>
    </row>
    <row r="1812" spans="5:6" x14ac:dyDescent="0.25">
      <c r="E1812" t="s">
        <v>1791</v>
      </c>
      <c r="F1812" t="s">
        <v>1935</v>
      </c>
    </row>
    <row r="1813" spans="5:6" x14ac:dyDescent="0.25">
      <c r="E1813" t="s">
        <v>1791</v>
      </c>
      <c r="F1813" t="s">
        <v>1936</v>
      </c>
    </row>
    <row r="1814" spans="5:6" x14ac:dyDescent="0.25">
      <c r="E1814" t="s">
        <v>1791</v>
      </c>
      <c r="F1814" t="s">
        <v>1937</v>
      </c>
    </row>
    <row r="1815" spans="5:6" x14ac:dyDescent="0.25">
      <c r="E1815" t="s">
        <v>1791</v>
      </c>
      <c r="F1815" t="s">
        <v>1938</v>
      </c>
    </row>
    <row r="1816" spans="5:6" x14ac:dyDescent="0.25">
      <c r="E1816" t="s">
        <v>1791</v>
      </c>
      <c r="F1816" t="s">
        <v>1939</v>
      </c>
    </row>
    <row r="1817" spans="5:6" x14ac:dyDescent="0.25">
      <c r="E1817" t="s">
        <v>1791</v>
      </c>
      <c r="F1817" t="s">
        <v>1940</v>
      </c>
    </row>
    <row r="1818" spans="5:6" x14ac:dyDescent="0.25">
      <c r="E1818" t="s">
        <v>1791</v>
      </c>
      <c r="F1818" t="s">
        <v>1941</v>
      </c>
    </row>
    <row r="1819" spans="5:6" x14ac:dyDescent="0.25">
      <c r="E1819" t="s">
        <v>1791</v>
      </c>
      <c r="F1819" t="s">
        <v>1942</v>
      </c>
    </row>
    <row r="1820" spans="5:6" x14ac:dyDescent="0.25">
      <c r="E1820" t="s">
        <v>1791</v>
      </c>
      <c r="F1820" t="s">
        <v>1943</v>
      </c>
    </row>
    <row r="1821" spans="5:6" x14ac:dyDescent="0.25">
      <c r="E1821" t="s">
        <v>1791</v>
      </c>
      <c r="F1821" t="s">
        <v>1944</v>
      </c>
    </row>
    <row r="1822" spans="5:6" x14ac:dyDescent="0.25">
      <c r="E1822" t="s">
        <v>1791</v>
      </c>
      <c r="F1822" t="s">
        <v>1945</v>
      </c>
    </row>
    <row r="1823" spans="5:6" x14ac:dyDescent="0.25">
      <c r="E1823" t="s">
        <v>1791</v>
      </c>
      <c r="F1823" t="s">
        <v>1946</v>
      </c>
    </row>
    <row r="1824" spans="5:6" x14ac:dyDescent="0.25">
      <c r="E1824" t="s">
        <v>1791</v>
      </c>
      <c r="F1824" t="s">
        <v>1947</v>
      </c>
    </row>
    <row r="1825" spans="5:6" x14ac:dyDescent="0.25">
      <c r="E1825" t="s">
        <v>1791</v>
      </c>
      <c r="F1825" t="s">
        <v>1948</v>
      </c>
    </row>
    <row r="1826" spans="5:6" x14ac:dyDescent="0.25">
      <c r="E1826" t="s">
        <v>1791</v>
      </c>
      <c r="F1826" t="s">
        <v>1949</v>
      </c>
    </row>
    <row r="1827" spans="5:6" x14ac:dyDescent="0.25">
      <c r="E1827" t="s">
        <v>1791</v>
      </c>
      <c r="F1827" t="s">
        <v>1950</v>
      </c>
    </row>
    <row r="1828" spans="5:6" x14ac:dyDescent="0.25">
      <c r="E1828" t="s">
        <v>1791</v>
      </c>
      <c r="F1828" t="s">
        <v>1951</v>
      </c>
    </row>
    <row r="1829" spans="5:6" x14ac:dyDescent="0.25">
      <c r="E1829" t="s">
        <v>1791</v>
      </c>
      <c r="F1829" t="s">
        <v>1952</v>
      </c>
    </row>
    <row r="1830" spans="5:6" x14ac:dyDescent="0.25">
      <c r="E1830" t="s">
        <v>1791</v>
      </c>
      <c r="F1830" t="s">
        <v>1953</v>
      </c>
    </row>
    <row r="1831" spans="5:6" x14ac:dyDescent="0.25">
      <c r="E1831" t="s">
        <v>1791</v>
      </c>
      <c r="F1831" t="s">
        <v>1954</v>
      </c>
    </row>
    <row r="1832" spans="5:6" x14ac:dyDescent="0.25">
      <c r="E1832" t="s">
        <v>1791</v>
      </c>
      <c r="F1832" t="s">
        <v>1955</v>
      </c>
    </row>
    <row r="1833" spans="5:6" x14ac:dyDescent="0.25">
      <c r="E1833" t="s">
        <v>1791</v>
      </c>
      <c r="F1833" t="s">
        <v>1956</v>
      </c>
    </row>
    <row r="1834" spans="5:6" x14ac:dyDescent="0.25">
      <c r="E1834" t="s">
        <v>1791</v>
      </c>
      <c r="F1834" t="s">
        <v>1957</v>
      </c>
    </row>
    <row r="1835" spans="5:6" x14ac:dyDescent="0.25">
      <c r="E1835" t="s">
        <v>1791</v>
      </c>
      <c r="F1835" t="s">
        <v>1958</v>
      </c>
    </row>
    <row r="1836" spans="5:6" x14ac:dyDescent="0.25">
      <c r="E1836" t="s">
        <v>1791</v>
      </c>
      <c r="F1836" t="s">
        <v>1959</v>
      </c>
    </row>
    <row r="1837" spans="5:6" x14ac:dyDescent="0.25">
      <c r="E1837" t="s">
        <v>1791</v>
      </c>
      <c r="F1837" t="s">
        <v>1960</v>
      </c>
    </row>
    <row r="1838" spans="5:6" x14ac:dyDescent="0.25">
      <c r="E1838" t="s">
        <v>1791</v>
      </c>
      <c r="F1838" t="s">
        <v>1961</v>
      </c>
    </row>
    <row r="1839" spans="5:6" x14ac:dyDescent="0.25">
      <c r="E1839" t="s">
        <v>1791</v>
      </c>
      <c r="F1839" t="s">
        <v>1962</v>
      </c>
    </row>
    <row r="1840" spans="5:6" x14ac:dyDescent="0.25">
      <c r="E1840" t="s">
        <v>1791</v>
      </c>
      <c r="F1840" t="s">
        <v>1963</v>
      </c>
    </row>
    <row r="1841" spans="5:6" x14ac:dyDescent="0.25">
      <c r="E1841" t="s">
        <v>1791</v>
      </c>
      <c r="F1841" t="s">
        <v>1964</v>
      </c>
    </row>
    <row r="1842" spans="5:6" x14ac:dyDescent="0.25">
      <c r="E1842" t="s">
        <v>1791</v>
      </c>
      <c r="F1842" t="s">
        <v>1965</v>
      </c>
    </row>
    <row r="1843" spans="5:6" x14ac:dyDescent="0.25">
      <c r="E1843" t="s">
        <v>1791</v>
      </c>
      <c r="F1843" t="s">
        <v>1966</v>
      </c>
    </row>
    <row r="1844" spans="5:6" x14ac:dyDescent="0.25">
      <c r="E1844" t="s">
        <v>1791</v>
      </c>
      <c r="F1844" t="s">
        <v>1967</v>
      </c>
    </row>
    <row r="1845" spans="5:6" x14ac:dyDescent="0.25">
      <c r="E1845" t="s">
        <v>1791</v>
      </c>
      <c r="F1845" t="s">
        <v>1968</v>
      </c>
    </row>
    <row r="1846" spans="5:6" x14ac:dyDescent="0.25">
      <c r="E1846" t="s">
        <v>1791</v>
      </c>
      <c r="F1846" t="s">
        <v>1969</v>
      </c>
    </row>
    <row r="1847" spans="5:6" x14ac:dyDescent="0.25">
      <c r="E1847" t="s">
        <v>1791</v>
      </c>
      <c r="F1847" t="s">
        <v>1970</v>
      </c>
    </row>
    <row r="1848" spans="5:6" x14ac:dyDescent="0.25">
      <c r="E1848" t="s">
        <v>1791</v>
      </c>
      <c r="F1848" t="s">
        <v>1971</v>
      </c>
    </row>
    <row r="1849" spans="5:6" x14ac:dyDescent="0.25">
      <c r="E1849" t="s">
        <v>1791</v>
      </c>
      <c r="F1849" t="s">
        <v>1972</v>
      </c>
    </row>
    <row r="1850" spans="5:6" x14ac:dyDescent="0.25">
      <c r="E1850" t="s">
        <v>1791</v>
      </c>
      <c r="F1850" t="s">
        <v>1973</v>
      </c>
    </row>
    <row r="1851" spans="5:6" x14ac:dyDescent="0.25">
      <c r="E1851" t="s">
        <v>1791</v>
      </c>
      <c r="F1851" t="s">
        <v>1974</v>
      </c>
    </row>
    <row r="1852" spans="5:6" x14ac:dyDescent="0.25">
      <c r="E1852" t="s">
        <v>1791</v>
      </c>
      <c r="F1852" t="s">
        <v>1975</v>
      </c>
    </row>
    <row r="1853" spans="5:6" x14ac:dyDescent="0.25">
      <c r="E1853" t="s">
        <v>1791</v>
      </c>
      <c r="F1853" t="s">
        <v>1976</v>
      </c>
    </row>
    <row r="1854" spans="5:6" x14ac:dyDescent="0.25">
      <c r="E1854" t="s">
        <v>1791</v>
      </c>
      <c r="F1854" t="s">
        <v>1977</v>
      </c>
    </row>
    <row r="1855" spans="5:6" x14ac:dyDescent="0.25">
      <c r="E1855" t="s">
        <v>1791</v>
      </c>
      <c r="F1855" t="s">
        <v>1978</v>
      </c>
    </row>
    <row r="1856" spans="5:6" x14ac:dyDescent="0.25">
      <c r="E1856" t="s">
        <v>1791</v>
      </c>
      <c r="F1856" t="s">
        <v>1979</v>
      </c>
    </row>
    <row r="1857" spans="5:6" x14ac:dyDescent="0.25">
      <c r="E1857" t="s">
        <v>1791</v>
      </c>
      <c r="F1857" t="s">
        <v>1980</v>
      </c>
    </row>
    <row r="1858" spans="5:6" x14ac:dyDescent="0.25">
      <c r="E1858" t="s">
        <v>1791</v>
      </c>
      <c r="F1858" t="s">
        <v>1981</v>
      </c>
    </row>
    <row r="1859" spans="5:6" x14ac:dyDescent="0.25">
      <c r="E1859" t="s">
        <v>1791</v>
      </c>
      <c r="F1859" t="s">
        <v>1982</v>
      </c>
    </row>
    <row r="1860" spans="5:6" x14ac:dyDescent="0.25">
      <c r="E1860" t="s">
        <v>1983</v>
      </c>
      <c r="F1860" t="s">
        <v>1984</v>
      </c>
    </row>
    <row r="1861" spans="5:6" x14ac:dyDescent="0.25">
      <c r="E1861" t="s">
        <v>1983</v>
      </c>
      <c r="F1861" t="s">
        <v>1985</v>
      </c>
    </row>
    <row r="1862" spans="5:6" x14ac:dyDescent="0.25">
      <c r="E1862" t="s">
        <v>1983</v>
      </c>
      <c r="F1862" t="s">
        <v>1986</v>
      </c>
    </row>
    <row r="1863" spans="5:6" x14ac:dyDescent="0.25">
      <c r="E1863" t="s">
        <v>1983</v>
      </c>
      <c r="F1863" t="s">
        <v>1987</v>
      </c>
    </row>
    <row r="1864" spans="5:6" x14ac:dyDescent="0.25">
      <c r="E1864" t="s">
        <v>1983</v>
      </c>
      <c r="F1864" t="s">
        <v>1988</v>
      </c>
    </row>
    <row r="1865" spans="5:6" x14ac:dyDescent="0.25">
      <c r="E1865" t="s">
        <v>1983</v>
      </c>
      <c r="F1865" t="s">
        <v>1989</v>
      </c>
    </row>
    <row r="1866" spans="5:6" x14ac:dyDescent="0.25">
      <c r="E1866" t="s">
        <v>1983</v>
      </c>
      <c r="F1866" t="s">
        <v>1990</v>
      </c>
    </row>
    <row r="1867" spans="5:6" x14ac:dyDescent="0.25">
      <c r="E1867" t="s">
        <v>1983</v>
      </c>
      <c r="F1867" t="s">
        <v>1991</v>
      </c>
    </row>
    <row r="1868" spans="5:6" x14ac:dyDescent="0.25">
      <c r="E1868" t="s">
        <v>1983</v>
      </c>
      <c r="F1868" t="s">
        <v>1992</v>
      </c>
    </row>
    <row r="1869" spans="5:6" x14ac:dyDescent="0.25">
      <c r="E1869" t="s">
        <v>1983</v>
      </c>
      <c r="F1869" t="s">
        <v>1993</v>
      </c>
    </row>
    <row r="1870" spans="5:6" x14ac:dyDescent="0.25">
      <c r="E1870" t="s">
        <v>1983</v>
      </c>
      <c r="F1870" t="s">
        <v>1994</v>
      </c>
    </row>
    <row r="1871" spans="5:6" x14ac:dyDescent="0.25">
      <c r="E1871" t="s">
        <v>1983</v>
      </c>
      <c r="F1871" t="s">
        <v>1995</v>
      </c>
    </row>
    <row r="1872" spans="5:6" x14ac:dyDescent="0.25">
      <c r="E1872" t="s">
        <v>1983</v>
      </c>
      <c r="F1872" t="s">
        <v>1996</v>
      </c>
    </row>
    <row r="1873" spans="5:6" x14ac:dyDescent="0.25">
      <c r="E1873" t="s">
        <v>1983</v>
      </c>
      <c r="F1873" t="s">
        <v>1997</v>
      </c>
    </row>
    <row r="1874" spans="5:6" x14ac:dyDescent="0.25">
      <c r="E1874" t="s">
        <v>1983</v>
      </c>
      <c r="F1874" t="s">
        <v>1998</v>
      </c>
    </row>
    <row r="1875" spans="5:6" x14ac:dyDescent="0.25">
      <c r="E1875" t="s">
        <v>1983</v>
      </c>
      <c r="F1875" t="s">
        <v>1999</v>
      </c>
    </row>
    <row r="1876" spans="5:6" x14ac:dyDescent="0.25">
      <c r="E1876" t="s">
        <v>1983</v>
      </c>
      <c r="F1876" t="s">
        <v>2000</v>
      </c>
    </row>
    <row r="1877" spans="5:6" x14ac:dyDescent="0.25">
      <c r="E1877" t="s">
        <v>1983</v>
      </c>
      <c r="F1877" t="s">
        <v>2001</v>
      </c>
    </row>
    <row r="1878" spans="5:6" x14ac:dyDescent="0.25">
      <c r="E1878" t="s">
        <v>1983</v>
      </c>
      <c r="F1878" t="s">
        <v>2002</v>
      </c>
    </row>
    <row r="1879" spans="5:6" x14ac:dyDescent="0.25">
      <c r="E1879" t="s">
        <v>1983</v>
      </c>
      <c r="F1879" t="s">
        <v>2003</v>
      </c>
    </row>
    <row r="1880" spans="5:6" x14ac:dyDescent="0.25">
      <c r="E1880" t="s">
        <v>1983</v>
      </c>
      <c r="F1880" t="s">
        <v>2004</v>
      </c>
    </row>
    <row r="1881" spans="5:6" x14ac:dyDescent="0.25">
      <c r="E1881" t="s">
        <v>1983</v>
      </c>
      <c r="F1881" t="s">
        <v>2005</v>
      </c>
    </row>
    <row r="1882" spans="5:6" x14ac:dyDescent="0.25">
      <c r="E1882" t="s">
        <v>1983</v>
      </c>
      <c r="F1882" t="s">
        <v>2006</v>
      </c>
    </row>
    <row r="1883" spans="5:6" x14ac:dyDescent="0.25">
      <c r="E1883" t="s">
        <v>1983</v>
      </c>
      <c r="F1883" t="s">
        <v>2007</v>
      </c>
    </row>
    <row r="1884" spans="5:6" x14ac:dyDescent="0.25">
      <c r="E1884" t="s">
        <v>1983</v>
      </c>
      <c r="F1884" t="s">
        <v>2008</v>
      </c>
    </row>
    <row r="1885" spans="5:6" x14ac:dyDescent="0.25">
      <c r="E1885" t="s">
        <v>1983</v>
      </c>
      <c r="F1885" t="s">
        <v>2009</v>
      </c>
    </row>
    <row r="1886" spans="5:6" x14ac:dyDescent="0.25">
      <c r="E1886" t="s">
        <v>1983</v>
      </c>
      <c r="F1886" t="s">
        <v>2010</v>
      </c>
    </row>
    <row r="1887" spans="5:6" x14ac:dyDescent="0.25">
      <c r="E1887" t="s">
        <v>1983</v>
      </c>
      <c r="F1887" t="s">
        <v>2011</v>
      </c>
    </row>
    <row r="1888" spans="5:6" x14ac:dyDescent="0.25">
      <c r="E1888" t="s">
        <v>1983</v>
      </c>
      <c r="F1888" t="s">
        <v>2012</v>
      </c>
    </row>
    <row r="1889" spans="5:6" x14ac:dyDescent="0.25">
      <c r="E1889" t="s">
        <v>1983</v>
      </c>
      <c r="F1889" t="s">
        <v>2013</v>
      </c>
    </row>
    <row r="1890" spans="5:6" x14ac:dyDescent="0.25">
      <c r="E1890" t="s">
        <v>1983</v>
      </c>
      <c r="F1890" t="s">
        <v>2014</v>
      </c>
    </row>
    <row r="1891" spans="5:6" x14ac:dyDescent="0.25">
      <c r="E1891" t="s">
        <v>1983</v>
      </c>
      <c r="F1891" t="s">
        <v>2015</v>
      </c>
    </row>
    <row r="1892" spans="5:6" x14ac:dyDescent="0.25">
      <c r="E1892" t="s">
        <v>1983</v>
      </c>
      <c r="F1892" t="s">
        <v>2016</v>
      </c>
    </row>
    <row r="1893" spans="5:6" x14ac:dyDescent="0.25">
      <c r="E1893" t="s">
        <v>1983</v>
      </c>
      <c r="F1893" t="s">
        <v>2017</v>
      </c>
    </row>
    <row r="1894" spans="5:6" x14ac:dyDescent="0.25">
      <c r="E1894" t="s">
        <v>1983</v>
      </c>
      <c r="F1894" t="s">
        <v>2018</v>
      </c>
    </row>
    <row r="1895" spans="5:6" x14ac:dyDescent="0.25">
      <c r="E1895" t="s">
        <v>1983</v>
      </c>
      <c r="F1895" t="s">
        <v>2019</v>
      </c>
    </row>
    <row r="1896" spans="5:6" x14ac:dyDescent="0.25">
      <c r="E1896" t="s">
        <v>1983</v>
      </c>
      <c r="F1896" t="s">
        <v>2020</v>
      </c>
    </row>
    <row r="1897" spans="5:6" x14ac:dyDescent="0.25">
      <c r="E1897" t="s">
        <v>1983</v>
      </c>
      <c r="F1897" t="s">
        <v>2021</v>
      </c>
    </row>
    <row r="1898" spans="5:6" x14ac:dyDescent="0.25">
      <c r="E1898" t="s">
        <v>1983</v>
      </c>
      <c r="F1898" t="s">
        <v>2022</v>
      </c>
    </row>
    <row r="1899" spans="5:6" x14ac:dyDescent="0.25">
      <c r="E1899" t="s">
        <v>1983</v>
      </c>
      <c r="F1899" t="s">
        <v>2023</v>
      </c>
    </row>
    <row r="1900" spans="5:6" x14ac:dyDescent="0.25">
      <c r="E1900" t="s">
        <v>1983</v>
      </c>
      <c r="F1900" t="s">
        <v>2024</v>
      </c>
    </row>
    <row r="1901" spans="5:6" x14ac:dyDescent="0.25">
      <c r="E1901" t="s">
        <v>1983</v>
      </c>
      <c r="F1901" t="s">
        <v>2025</v>
      </c>
    </row>
    <row r="1902" spans="5:6" x14ac:dyDescent="0.25">
      <c r="E1902" t="s">
        <v>1983</v>
      </c>
      <c r="F1902" t="s">
        <v>2026</v>
      </c>
    </row>
    <row r="1903" spans="5:6" x14ac:dyDescent="0.25">
      <c r="E1903" t="s">
        <v>1983</v>
      </c>
      <c r="F1903" t="s">
        <v>2027</v>
      </c>
    </row>
    <row r="1904" spans="5:6" x14ac:dyDescent="0.25">
      <c r="E1904" t="s">
        <v>1983</v>
      </c>
      <c r="F1904" t="s">
        <v>2028</v>
      </c>
    </row>
    <row r="1905" spans="5:6" x14ac:dyDescent="0.25">
      <c r="E1905" t="s">
        <v>1983</v>
      </c>
      <c r="F1905" t="s">
        <v>2029</v>
      </c>
    </row>
    <row r="1906" spans="5:6" x14ac:dyDescent="0.25">
      <c r="E1906" t="s">
        <v>1983</v>
      </c>
      <c r="F1906" t="s">
        <v>2030</v>
      </c>
    </row>
    <row r="1907" spans="5:6" x14ac:dyDescent="0.25">
      <c r="E1907" t="s">
        <v>1983</v>
      </c>
      <c r="F1907" t="s">
        <v>2031</v>
      </c>
    </row>
    <row r="1908" spans="5:6" x14ac:dyDescent="0.25">
      <c r="E1908" t="s">
        <v>1983</v>
      </c>
      <c r="F1908" t="s">
        <v>2032</v>
      </c>
    </row>
    <row r="1909" spans="5:6" x14ac:dyDescent="0.25">
      <c r="E1909" t="s">
        <v>1983</v>
      </c>
      <c r="F1909" t="s">
        <v>2033</v>
      </c>
    </row>
    <row r="1910" spans="5:6" x14ac:dyDescent="0.25">
      <c r="E1910" t="s">
        <v>1983</v>
      </c>
      <c r="F1910" t="s">
        <v>2034</v>
      </c>
    </row>
    <row r="1911" spans="5:6" x14ac:dyDescent="0.25">
      <c r="E1911" t="s">
        <v>1983</v>
      </c>
      <c r="F1911" t="s">
        <v>2035</v>
      </c>
    </row>
    <row r="1912" spans="5:6" x14ac:dyDescent="0.25">
      <c r="E1912" t="s">
        <v>1983</v>
      </c>
      <c r="F1912" t="s">
        <v>2036</v>
      </c>
    </row>
    <row r="1913" spans="5:6" x14ac:dyDescent="0.25">
      <c r="E1913" t="s">
        <v>1983</v>
      </c>
      <c r="F1913" t="s">
        <v>2037</v>
      </c>
    </row>
    <row r="1914" spans="5:6" x14ac:dyDescent="0.25">
      <c r="E1914" t="s">
        <v>1983</v>
      </c>
      <c r="F1914" t="s">
        <v>2038</v>
      </c>
    </row>
    <row r="1915" spans="5:6" x14ac:dyDescent="0.25">
      <c r="E1915" t="s">
        <v>1983</v>
      </c>
      <c r="F1915" t="s">
        <v>2039</v>
      </c>
    </row>
    <row r="1916" spans="5:6" x14ac:dyDescent="0.25">
      <c r="E1916" t="s">
        <v>1983</v>
      </c>
      <c r="F1916" t="s">
        <v>2040</v>
      </c>
    </row>
    <row r="1917" spans="5:6" x14ac:dyDescent="0.25">
      <c r="E1917" t="s">
        <v>1983</v>
      </c>
      <c r="F1917" t="s">
        <v>2041</v>
      </c>
    </row>
    <row r="1918" spans="5:6" x14ac:dyDescent="0.25">
      <c r="E1918" t="s">
        <v>1983</v>
      </c>
      <c r="F1918" t="s">
        <v>2042</v>
      </c>
    </row>
    <row r="1919" spans="5:6" x14ac:dyDescent="0.25">
      <c r="E1919" t="s">
        <v>1983</v>
      </c>
      <c r="F1919" t="s">
        <v>2043</v>
      </c>
    </row>
    <row r="1920" spans="5:6" x14ac:dyDescent="0.25">
      <c r="E1920" t="s">
        <v>1983</v>
      </c>
      <c r="F1920" t="s">
        <v>2044</v>
      </c>
    </row>
    <row r="1921" spans="5:6" x14ac:dyDescent="0.25">
      <c r="E1921" t="s">
        <v>1983</v>
      </c>
      <c r="F1921" t="s">
        <v>2045</v>
      </c>
    </row>
    <row r="1922" spans="5:6" x14ac:dyDescent="0.25">
      <c r="E1922" t="s">
        <v>1983</v>
      </c>
      <c r="F1922" t="s">
        <v>2046</v>
      </c>
    </row>
    <row r="1923" spans="5:6" x14ac:dyDescent="0.25">
      <c r="E1923" t="s">
        <v>1983</v>
      </c>
      <c r="F1923" t="s">
        <v>2047</v>
      </c>
    </row>
    <row r="1924" spans="5:6" x14ac:dyDescent="0.25">
      <c r="E1924" t="s">
        <v>1983</v>
      </c>
      <c r="F1924" t="s">
        <v>2048</v>
      </c>
    </row>
    <row r="1925" spans="5:6" x14ac:dyDescent="0.25">
      <c r="E1925" t="s">
        <v>1983</v>
      </c>
      <c r="F1925" t="s">
        <v>2049</v>
      </c>
    </row>
    <row r="1926" spans="5:6" x14ac:dyDescent="0.25">
      <c r="E1926" t="s">
        <v>1983</v>
      </c>
      <c r="F1926" t="s">
        <v>2050</v>
      </c>
    </row>
    <row r="1927" spans="5:6" x14ac:dyDescent="0.25">
      <c r="E1927" t="s">
        <v>1983</v>
      </c>
      <c r="F1927" t="s">
        <v>2051</v>
      </c>
    </row>
    <row r="1928" spans="5:6" x14ac:dyDescent="0.25">
      <c r="E1928" t="s">
        <v>1983</v>
      </c>
      <c r="F1928" t="s">
        <v>2052</v>
      </c>
    </row>
    <row r="1929" spans="5:6" x14ac:dyDescent="0.25">
      <c r="E1929" t="s">
        <v>1983</v>
      </c>
      <c r="F1929" t="s">
        <v>2053</v>
      </c>
    </row>
    <row r="1930" spans="5:6" x14ac:dyDescent="0.25">
      <c r="E1930" t="s">
        <v>1983</v>
      </c>
      <c r="F1930" t="s">
        <v>2054</v>
      </c>
    </row>
    <row r="1931" spans="5:6" x14ac:dyDescent="0.25">
      <c r="E1931" t="s">
        <v>1983</v>
      </c>
      <c r="F1931" t="s">
        <v>2055</v>
      </c>
    </row>
    <row r="1932" spans="5:6" x14ac:dyDescent="0.25">
      <c r="E1932" t="s">
        <v>1983</v>
      </c>
      <c r="F1932" t="s">
        <v>2056</v>
      </c>
    </row>
    <row r="1933" spans="5:6" x14ac:dyDescent="0.25">
      <c r="E1933" t="s">
        <v>1983</v>
      </c>
      <c r="F1933" t="s">
        <v>2057</v>
      </c>
    </row>
    <row r="1934" spans="5:6" x14ac:dyDescent="0.25">
      <c r="E1934" t="s">
        <v>1983</v>
      </c>
      <c r="F1934" t="s">
        <v>2058</v>
      </c>
    </row>
    <row r="1935" spans="5:6" x14ac:dyDescent="0.25">
      <c r="E1935" t="s">
        <v>1983</v>
      </c>
      <c r="F1935" t="s">
        <v>2059</v>
      </c>
    </row>
    <row r="1936" spans="5:6" x14ac:dyDescent="0.25">
      <c r="E1936" t="s">
        <v>1983</v>
      </c>
      <c r="F1936" t="s">
        <v>2060</v>
      </c>
    </row>
    <row r="1937" spans="5:6" x14ac:dyDescent="0.25">
      <c r="E1937" t="s">
        <v>1983</v>
      </c>
      <c r="F1937" t="s">
        <v>2061</v>
      </c>
    </row>
    <row r="1938" spans="5:6" x14ac:dyDescent="0.25">
      <c r="E1938" t="s">
        <v>1983</v>
      </c>
      <c r="F1938" t="s">
        <v>2062</v>
      </c>
    </row>
    <row r="1939" spans="5:6" x14ac:dyDescent="0.25">
      <c r="E1939" t="s">
        <v>1983</v>
      </c>
      <c r="F1939" t="s">
        <v>2063</v>
      </c>
    </row>
    <row r="1940" spans="5:6" x14ac:dyDescent="0.25">
      <c r="E1940" t="s">
        <v>1983</v>
      </c>
      <c r="F1940" t="s">
        <v>2064</v>
      </c>
    </row>
    <row r="1941" spans="5:6" x14ac:dyDescent="0.25">
      <c r="E1941" t="s">
        <v>1983</v>
      </c>
      <c r="F1941" t="s">
        <v>2065</v>
      </c>
    </row>
    <row r="1942" spans="5:6" x14ac:dyDescent="0.25">
      <c r="E1942" t="s">
        <v>1983</v>
      </c>
      <c r="F1942" t="s">
        <v>2066</v>
      </c>
    </row>
    <row r="1943" spans="5:6" x14ac:dyDescent="0.25">
      <c r="E1943" t="s">
        <v>1983</v>
      </c>
      <c r="F1943" t="s">
        <v>2067</v>
      </c>
    </row>
    <row r="1944" spans="5:6" x14ac:dyDescent="0.25">
      <c r="E1944" t="s">
        <v>1983</v>
      </c>
      <c r="F1944" t="s">
        <v>2068</v>
      </c>
    </row>
    <row r="1945" spans="5:6" x14ac:dyDescent="0.25">
      <c r="E1945" t="s">
        <v>1983</v>
      </c>
      <c r="F1945" t="s">
        <v>2069</v>
      </c>
    </row>
    <row r="1946" spans="5:6" x14ac:dyDescent="0.25">
      <c r="E1946" t="s">
        <v>1983</v>
      </c>
      <c r="F1946" t="s">
        <v>2070</v>
      </c>
    </row>
    <row r="1947" spans="5:6" x14ac:dyDescent="0.25">
      <c r="E1947" t="s">
        <v>1983</v>
      </c>
      <c r="F1947" t="s">
        <v>2071</v>
      </c>
    </row>
    <row r="1948" spans="5:6" x14ac:dyDescent="0.25">
      <c r="E1948" t="s">
        <v>1983</v>
      </c>
      <c r="F1948" t="s">
        <v>2072</v>
      </c>
    </row>
    <row r="1949" spans="5:6" x14ac:dyDescent="0.25">
      <c r="E1949" t="s">
        <v>1983</v>
      </c>
      <c r="F1949" t="s">
        <v>2073</v>
      </c>
    </row>
    <row r="1950" spans="5:6" x14ac:dyDescent="0.25">
      <c r="E1950" t="s">
        <v>1983</v>
      </c>
      <c r="F1950" t="s">
        <v>2074</v>
      </c>
    </row>
    <row r="1951" spans="5:6" x14ac:dyDescent="0.25">
      <c r="E1951" t="s">
        <v>1983</v>
      </c>
      <c r="F1951" t="s">
        <v>2075</v>
      </c>
    </row>
    <row r="1952" spans="5:6" x14ac:dyDescent="0.25">
      <c r="E1952" t="s">
        <v>1983</v>
      </c>
      <c r="F1952" t="s">
        <v>2076</v>
      </c>
    </row>
    <row r="1953" spans="5:6" x14ac:dyDescent="0.25">
      <c r="E1953" t="s">
        <v>1983</v>
      </c>
      <c r="F1953" t="s">
        <v>2077</v>
      </c>
    </row>
    <row r="1954" spans="5:6" x14ac:dyDescent="0.25">
      <c r="E1954" t="s">
        <v>1983</v>
      </c>
      <c r="F1954" t="s">
        <v>2078</v>
      </c>
    </row>
    <row r="1955" spans="5:6" x14ac:dyDescent="0.25">
      <c r="E1955" t="s">
        <v>1983</v>
      </c>
      <c r="F1955" t="s">
        <v>2079</v>
      </c>
    </row>
    <row r="1956" spans="5:6" x14ac:dyDescent="0.25">
      <c r="E1956" t="s">
        <v>1983</v>
      </c>
      <c r="F1956" t="s">
        <v>2080</v>
      </c>
    </row>
    <row r="1957" spans="5:6" x14ac:dyDescent="0.25">
      <c r="E1957" t="s">
        <v>1983</v>
      </c>
      <c r="F1957" t="s">
        <v>2081</v>
      </c>
    </row>
    <row r="1958" spans="5:6" x14ac:dyDescent="0.25">
      <c r="E1958" t="s">
        <v>1983</v>
      </c>
      <c r="F1958" t="s">
        <v>2082</v>
      </c>
    </row>
    <row r="1959" spans="5:6" x14ac:dyDescent="0.25">
      <c r="E1959" t="s">
        <v>1983</v>
      </c>
      <c r="F1959" t="s">
        <v>2083</v>
      </c>
    </row>
    <row r="1960" spans="5:6" x14ac:dyDescent="0.25">
      <c r="E1960" t="s">
        <v>1983</v>
      </c>
      <c r="F1960" t="s">
        <v>2084</v>
      </c>
    </row>
    <row r="1961" spans="5:6" x14ac:dyDescent="0.25">
      <c r="E1961" t="s">
        <v>1983</v>
      </c>
      <c r="F1961" t="s">
        <v>2085</v>
      </c>
    </row>
    <row r="1962" spans="5:6" x14ac:dyDescent="0.25">
      <c r="E1962" t="s">
        <v>1983</v>
      </c>
      <c r="F1962" t="s">
        <v>2086</v>
      </c>
    </row>
    <row r="1963" spans="5:6" x14ac:dyDescent="0.25">
      <c r="E1963" t="s">
        <v>1983</v>
      </c>
      <c r="F1963" t="s">
        <v>2087</v>
      </c>
    </row>
    <row r="1964" spans="5:6" x14ac:dyDescent="0.25">
      <c r="E1964" t="s">
        <v>1983</v>
      </c>
      <c r="F1964" t="s">
        <v>2088</v>
      </c>
    </row>
    <row r="1965" spans="5:6" x14ac:dyDescent="0.25">
      <c r="E1965" t="s">
        <v>1983</v>
      </c>
      <c r="F1965" t="s">
        <v>2089</v>
      </c>
    </row>
    <row r="1966" spans="5:6" x14ac:dyDescent="0.25">
      <c r="E1966" t="s">
        <v>1983</v>
      </c>
      <c r="F1966" t="s">
        <v>2090</v>
      </c>
    </row>
    <row r="1967" spans="5:6" x14ac:dyDescent="0.25">
      <c r="E1967" t="s">
        <v>1983</v>
      </c>
      <c r="F1967" t="s">
        <v>2091</v>
      </c>
    </row>
    <row r="1968" spans="5:6" x14ac:dyDescent="0.25">
      <c r="E1968" t="s">
        <v>1983</v>
      </c>
      <c r="F1968" t="s">
        <v>2092</v>
      </c>
    </row>
    <row r="1969" spans="5:6" x14ac:dyDescent="0.25">
      <c r="E1969" t="s">
        <v>1983</v>
      </c>
      <c r="F1969" t="s">
        <v>2093</v>
      </c>
    </row>
    <row r="1970" spans="5:6" x14ac:dyDescent="0.25">
      <c r="E1970" t="s">
        <v>1983</v>
      </c>
      <c r="F1970" t="s">
        <v>2094</v>
      </c>
    </row>
    <row r="1971" spans="5:6" x14ac:dyDescent="0.25">
      <c r="E1971" t="s">
        <v>1983</v>
      </c>
      <c r="F1971" t="s">
        <v>2095</v>
      </c>
    </row>
    <row r="1972" spans="5:6" x14ac:dyDescent="0.25">
      <c r="E1972" t="s">
        <v>1983</v>
      </c>
      <c r="F1972" t="s">
        <v>2096</v>
      </c>
    </row>
    <row r="1973" spans="5:6" x14ac:dyDescent="0.25">
      <c r="E1973" t="s">
        <v>1983</v>
      </c>
      <c r="F1973" t="s">
        <v>2097</v>
      </c>
    </row>
    <row r="1974" spans="5:6" x14ac:dyDescent="0.25">
      <c r="E1974" t="s">
        <v>1983</v>
      </c>
      <c r="F1974" t="s">
        <v>2098</v>
      </c>
    </row>
    <row r="1975" spans="5:6" x14ac:dyDescent="0.25">
      <c r="E1975" t="s">
        <v>1983</v>
      </c>
      <c r="F1975" t="s">
        <v>2099</v>
      </c>
    </row>
    <row r="1976" spans="5:6" x14ac:dyDescent="0.25">
      <c r="E1976" t="s">
        <v>1983</v>
      </c>
      <c r="F1976" t="s">
        <v>2100</v>
      </c>
    </row>
    <row r="1977" spans="5:6" x14ac:dyDescent="0.25">
      <c r="E1977" t="s">
        <v>1983</v>
      </c>
      <c r="F1977" t="s">
        <v>2101</v>
      </c>
    </row>
    <row r="1978" spans="5:6" x14ac:dyDescent="0.25">
      <c r="E1978" t="s">
        <v>1983</v>
      </c>
      <c r="F1978" t="s">
        <v>2102</v>
      </c>
    </row>
    <row r="1979" spans="5:6" x14ac:dyDescent="0.25">
      <c r="E1979" t="s">
        <v>1983</v>
      </c>
      <c r="F1979" t="s">
        <v>2103</v>
      </c>
    </row>
    <row r="1980" spans="5:6" x14ac:dyDescent="0.25">
      <c r="E1980" t="s">
        <v>1983</v>
      </c>
      <c r="F1980" t="s">
        <v>2104</v>
      </c>
    </row>
    <row r="1981" spans="5:6" x14ac:dyDescent="0.25">
      <c r="E1981" t="s">
        <v>1983</v>
      </c>
      <c r="F1981" t="s">
        <v>2105</v>
      </c>
    </row>
    <row r="1982" spans="5:6" x14ac:dyDescent="0.25">
      <c r="E1982" t="s">
        <v>1983</v>
      </c>
      <c r="F1982" t="s">
        <v>2106</v>
      </c>
    </row>
    <row r="1983" spans="5:6" x14ac:dyDescent="0.25">
      <c r="E1983" t="s">
        <v>1983</v>
      </c>
      <c r="F1983" t="s">
        <v>2107</v>
      </c>
    </row>
    <row r="1984" spans="5:6" x14ac:dyDescent="0.25">
      <c r="E1984" t="s">
        <v>1983</v>
      </c>
      <c r="F1984" t="s">
        <v>2108</v>
      </c>
    </row>
    <row r="1985" spans="5:6" x14ac:dyDescent="0.25">
      <c r="E1985" t="s">
        <v>1983</v>
      </c>
      <c r="F1985" t="s">
        <v>2109</v>
      </c>
    </row>
    <row r="1986" spans="5:6" x14ac:dyDescent="0.25">
      <c r="E1986" t="s">
        <v>1983</v>
      </c>
      <c r="F1986" t="s">
        <v>2110</v>
      </c>
    </row>
    <row r="1987" spans="5:6" x14ac:dyDescent="0.25">
      <c r="E1987" t="s">
        <v>1983</v>
      </c>
      <c r="F1987" t="s">
        <v>2111</v>
      </c>
    </row>
    <row r="1988" spans="5:6" x14ac:dyDescent="0.25">
      <c r="E1988" t="s">
        <v>1983</v>
      </c>
      <c r="F1988" t="s">
        <v>2112</v>
      </c>
    </row>
    <row r="1989" spans="5:6" x14ac:dyDescent="0.25">
      <c r="E1989" t="s">
        <v>1983</v>
      </c>
      <c r="F1989" t="s">
        <v>2113</v>
      </c>
    </row>
    <row r="1990" spans="5:6" x14ac:dyDescent="0.25">
      <c r="E1990" t="s">
        <v>1983</v>
      </c>
      <c r="F1990" t="s">
        <v>2114</v>
      </c>
    </row>
    <row r="1991" spans="5:6" x14ac:dyDescent="0.25">
      <c r="E1991" t="s">
        <v>1983</v>
      </c>
      <c r="F1991" t="s">
        <v>2115</v>
      </c>
    </row>
    <row r="1992" spans="5:6" x14ac:dyDescent="0.25">
      <c r="E1992" t="s">
        <v>1983</v>
      </c>
      <c r="F1992" t="s">
        <v>2116</v>
      </c>
    </row>
    <row r="1993" spans="5:6" x14ac:dyDescent="0.25">
      <c r="E1993" t="s">
        <v>1983</v>
      </c>
      <c r="F1993" t="s">
        <v>2117</v>
      </c>
    </row>
    <row r="1994" spans="5:6" x14ac:dyDescent="0.25">
      <c r="E1994" t="s">
        <v>1983</v>
      </c>
      <c r="F1994" t="s">
        <v>2118</v>
      </c>
    </row>
    <row r="1995" spans="5:6" x14ac:dyDescent="0.25">
      <c r="E1995" t="s">
        <v>1983</v>
      </c>
      <c r="F1995" t="s">
        <v>2119</v>
      </c>
    </row>
    <row r="1996" spans="5:6" x14ac:dyDescent="0.25">
      <c r="E1996" t="s">
        <v>1983</v>
      </c>
      <c r="F1996" t="s">
        <v>2120</v>
      </c>
    </row>
    <row r="1997" spans="5:6" x14ac:dyDescent="0.25">
      <c r="E1997" t="s">
        <v>1983</v>
      </c>
      <c r="F1997" t="s">
        <v>2121</v>
      </c>
    </row>
    <row r="1998" spans="5:6" x14ac:dyDescent="0.25">
      <c r="E1998" t="s">
        <v>1983</v>
      </c>
      <c r="F1998" t="s">
        <v>2122</v>
      </c>
    </row>
    <row r="1999" spans="5:6" x14ac:dyDescent="0.25">
      <c r="E1999" t="s">
        <v>1983</v>
      </c>
      <c r="F1999" t="s">
        <v>2123</v>
      </c>
    </row>
    <row r="2000" spans="5:6" x14ac:dyDescent="0.25">
      <c r="E2000" t="s">
        <v>1983</v>
      </c>
      <c r="F2000" t="s">
        <v>2124</v>
      </c>
    </row>
    <row r="2001" spans="5:6" x14ac:dyDescent="0.25">
      <c r="E2001" t="s">
        <v>1983</v>
      </c>
      <c r="F2001" t="s">
        <v>2125</v>
      </c>
    </row>
    <row r="2002" spans="5:6" x14ac:dyDescent="0.25">
      <c r="E2002" t="s">
        <v>1983</v>
      </c>
      <c r="F2002" t="s">
        <v>2126</v>
      </c>
    </row>
    <row r="2003" spans="5:6" x14ac:dyDescent="0.25">
      <c r="E2003" t="s">
        <v>1983</v>
      </c>
      <c r="F2003" t="s">
        <v>2127</v>
      </c>
    </row>
    <row r="2004" spans="5:6" x14ac:dyDescent="0.25">
      <c r="E2004" t="s">
        <v>1983</v>
      </c>
      <c r="F2004" t="s">
        <v>2128</v>
      </c>
    </row>
    <row r="2005" spans="5:6" x14ac:dyDescent="0.25">
      <c r="E2005" t="s">
        <v>1983</v>
      </c>
      <c r="F2005" t="s">
        <v>2129</v>
      </c>
    </row>
    <row r="2006" spans="5:6" x14ac:dyDescent="0.25">
      <c r="E2006" t="s">
        <v>1983</v>
      </c>
      <c r="F2006" t="s">
        <v>2130</v>
      </c>
    </row>
    <row r="2007" spans="5:6" x14ac:dyDescent="0.25">
      <c r="E2007" t="s">
        <v>1983</v>
      </c>
      <c r="F2007" t="s">
        <v>2131</v>
      </c>
    </row>
    <row r="2008" spans="5:6" x14ac:dyDescent="0.25">
      <c r="E2008" t="s">
        <v>1983</v>
      </c>
      <c r="F2008" t="s">
        <v>2132</v>
      </c>
    </row>
    <row r="2009" spans="5:6" x14ac:dyDescent="0.25">
      <c r="E2009" t="s">
        <v>1983</v>
      </c>
      <c r="F2009" t="s">
        <v>2133</v>
      </c>
    </row>
    <row r="2010" spans="5:6" x14ac:dyDescent="0.25">
      <c r="E2010" t="s">
        <v>1983</v>
      </c>
      <c r="F2010" t="s">
        <v>2134</v>
      </c>
    </row>
    <row r="2011" spans="5:6" x14ac:dyDescent="0.25">
      <c r="E2011" t="s">
        <v>1983</v>
      </c>
      <c r="F2011" t="s">
        <v>2135</v>
      </c>
    </row>
    <row r="2012" spans="5:6" x14ac:dyDescent="0.25">
      <c r="E2012" t="s">
        <v>1983</v>
      </c>
      <c r="F2012" t="s">
        <v>2136</v>
      </c>
    </row>
    <row r="2013" spans="5:6" x14ac:dyDescent="0.25">
      <c r="E2013" t="s">
        <v>1983</v>
      </c>
      <c r="F2013" t="s">
        <v>2137</v>
      </c>
    </row>
    <row r="2014" spans="5:6" x14ac:dyDescent="0.25">
      <c r="E2014" t="s">
        <v>1983</v>
      </c>
      <c r="F2014" t="s">
        <v>2138</v>
      </c>
    </row>
    <row r="2015" spans="5:6" x14ac:dyDescent="0.25">
      <c r="E2015" t="s">
        <v>1983</v>
      </c>
      <c r="F2015" t="s">
        <v>2139</v>
      </c>
    </row>
    <row r="2016" spans="5:6" x14ac:dyDescent="0.25">
      <c r="E2016" t="s">
        <v>1983</v>
      </c>
      <c r="F2016" t="s">
        <v>2140</v>
      </c>
    </row>
    <row r="2017" spans="5:6" x14ac:dyDescent="0.25">
      <c r="E2017" t="s">
        <v>1983</v>
      </c>
      <c r="F2017" t="s">
        <v>2141</v>
      </c>
    </row>
    <row r="2018" spans="5:6" x14ac:dyDescent="0.25">
      <c r="E2018" t="s">
        <v>1983</v>
      </c>
      <c r="F2018" t="s">
        <v>2142</v>
      </c>
    </row>
    <row r="2019" spans="5:6" x14ac:dyDescent="0.25">
      <c r="E2019" t="s">
        <v>1983</v>
      </c>
      <c r="F2019" t="s">
        <v>2143</v>
      </c>
    </row>
    <row r="2020" spans="5:6" x14ac:dyDescent="0.25">
      <c r="E2020" t="s">
        <v>1983</v>
      </c>
      <c r="F2020" t="s">
        <v>2144</v>
      </c>
    </row>
    <row r="2021" spans="5:6" x14ac:dyDescent="0.25">
      <c r="E2021" t="s">
        <v>1983</v>
      </c>
      <c r="F2021" t="s">
        <v>2145</v>
      </c>
    </row>
    <row r="2022" spans="5:6" x14ac:dyDescent="0.25">
      <c r="E2022" t="s">
        <v>1983</v>
      </c>
      <c r="F2022" t="s">
        <v>2146</v>
      </c>
    </row>
    <row r="2023" spans="5:6" x14ac:dyDescent="0.25">
      <c r="E2023" t="s">
        <v>1983</v>
      </c>
      <c r="F2023" t="s">
        <v>2147</v>
      </c>
    </row>
    <row r="2024" spans="5:6" x14ac:dyDescent="0.25">
      <c r="E2024" t="s">
        <v>1983</v>
      </c>
      <c r="F2024" t="s">
        <v>2148</v>
      </c>
    </row>
    <row r="2025" spans="5:6" x14ac:dyDescent="0.25">
      <c r="E2025" t="s">
        <v>1983</v>
      </c>
      <c r="F2025" t="s">
        <v>2149</v>
      </c>
    </row>
    <row r="2026" spans="5:6" x14ac:dyDescent="0.25">
      <c r="E2026" t="s">
        <v>1983</v>
      </c>
      <c r="F2026" t="s">
        <v>2150</v>
      </c>
    </row>
    <row r="2027" spans="5:6" x14ac:dyDescent="0.25">
      <c r="E2027" t="s">
        <v>1983</v>
      </c>
      <c r="F2027" t="s">
        <v>2151</v>
      </c>
    </row>
    <row r="2028" spans="5:6" x14ac:dyDescent="0.25">
      <c r="E2028" t="s">
        <v>1983</v>
      </c>
      <c r="F2028" t="s">
        <v>2152</v>
      </c>
    </row>
    <row r="2029" spans="5:6" x14ac:dyDescent="0.25">
      <c r="E2029" t="s">
        <v>1983</v>
      </c>
      <c r="F2029" t="s">
        <v>2153</v>
      </c>
    </row>
    <row r="2030" spans="5:6" x14ac:dyDescent="0.25">
      <c r="E2030" t="s">
        <v>1983</v>
      </c>
      <c r="F2030" t="s">
        <v>2154</v>
      </c>
    </row>
    <row r="2031" spans="5:6" x14ac:dyDescent="0.25">
      <c r="E2031" t="s">
        <v>1983</v>
      </c>
      <c r="F2031" t="s">
        <v>2155</v>
      </c>
    </row>
    <row r="2032" spans="5:6" x14ac:dyDescent="0.25">
      <c r="E2032" t="s">
        <v>1983</v>
      </c>
      <c r="F2032" t="s">
        <v>2156</v>
      </c>
    </row>
    <row r="2033" spans="5:6" x14ac:dyDescent="0.25">
      <c r="E2033" t="s">
        <v>1983</v>
      </c>
      <c r="F2033" t="s">
        <v>2157</v>
      </c>
    </row>
    <row r="2034" spans="5:6" x14ac:dyDescent="0.25">
      <c r="E2034" t="s">
        <v>1983</v>
      </c>
      <c r="F2034" t="s">
        <v>2158</v>
      </c>
    </row>
    <row r="2035" spans="5:6" x14ac:dyDescent="0.25">
      <c r="E2035" t="s">
        <v>1983</v>
      </c>
      <c r="F2035" t="s">
        <v>2159</v>
      </c>
    </row>
    <row r="2036" spans="5:6" x14ac:dyDescent="0.25">
      <c r="E2036" t="s">
        <v>1983</v>
      </c>
      <c r="F2036" t="s">
        <v>2160</v>
      </c>
    </row>
    <row r="2037" spans="5:6" x14ac:dyDescent="0.25">
      <c r="E2037" t="s">
        <v>1983</v>
      </c>
      <c r="F2037" t="s">
        <v>2161</v>
      </c>
    </row>
    <row r="2038" spans="5:6" x14ac:dyDescent="0.25">
      <c r="E2038" t="s">
        <v>2162</v>
      </c>
      <c r="F2038" t="s">
        <v>2163</v>
      </c>
    </row>
    <row r="2039" spans="5:6" x14ac:dyDescent="0.25">
      <c r="E2039" t="s">
        <v>2162</v>
      </c>
      <c r="F2039" t="s">
        <v>2164</v>
      </c>
    </row>
    <row r="2040" spans="5:6" x14ac:dyDescent="0.25">
      <c r="E2040" t="s">
        <v>2162</v>
      </c>
      <c r="F2040" t="s">
        <v>2165</v>
      </c>
    </row>
    <row r="2041" spans="5:6" x14ac:dyDescent="0.25">
      <c r="E2041" t="s">
        <v>2162</v>
      </c>
      <c r="F2041" t="s">
        <v>2166</v>
      </c>
    </row>
    <row r="2042" spans="5:6" x14ac:dyDescent="0.25">
      <c r="E2042" t="s">
        <v>2162</v>
      </c>
      <c r="F2042" t="s">
        <v>2167</v>
      </c>
    </row>
    <row r="2043" spans="5:6" x14ac:dyDescent="0.25">
      <c r="E2043" t="s">
        <v>2162</v>
      </c>
      <c r="F2043" t="s">
        <v>2168</v>
      </c>
    </row>
    <row r="2044" spans="5:6" x14ac:dyDescent="0.25">
      <c r="E2044" t="s">
        <v>2162</v>
      </c>
      <c r="F2044" t="s">
        <v>2169</v>
      </c>
    </row>
    <row r="2045" spans="5:6" x14ac:dyDescent="0.25">
      <c r="E2045" t="s">
        <v>2162</v>
      </c>
      <c r="F2045" t="s">
        <v>2170</v>
      </c>
    </row>
    <row r="2046" spans="5:6" x14ac:dyDescent="0.25">
      <c r="E2046" t="s">
        <v>2162</v>
      </c>
      <c r="F2046" t="s">
        <v>2171</v>
      </c>
    </row>
    <row r="2047" spans="5:6" x14ac:dyDescent="0.25">
      <c r="E2047" t="s">
        <v>2162</v>
      </c>
      <c r="F2047" t="s">
        <v>2172</v>
      </c>
    </row>
    <row r="2048" spans="5:6" x14ac:dyDescent="0.25">
      <c r="E2048" t="s">
        <v>2162</v>
      </c>
      <c r="F2048" t="s">
        <v>2173</v>
      </c>
    </row>
    <row r="2049" spans="5:6" x14ac:dyDescent="0.25">
      <c r="E2049" t="s">
        <v>2162</v>
      </c>
      <c r="F2049" t="s">
        <v>2174</v>
      </c>
    </row>
    <row r="2050" spans="5:6" x14ac:dyDescent="0.25">
      <c r="E2050" t="s">
        <v>2162</v>
      </c>
      <c r="F2050" t="s">
        <v>2175</v>
      </c>
    </row>
    <row r="2051" spans="5:6" x14ac:dyDescent="0.25">
      <c r="E2051" t="s">
        <v>2162</v>
      </c>
      <c r="F2051" t="s">
        <v>2176</v>
      </c>
    </row>
    <row r="2052" spans="5:6" x14ac:dyDescent="0.25">
      <c r="E2052" t="s">
        <v>2162</v>
      </c>
      <c r="F2052" t="s">
        <v>2177</v>
      </c>
    </row>
    <row r="2053" spans="5:6" x14ac:dyDescent="0.25">
      <c r="E2053" t="s">
        <v>2162</v>
      </c>
      <c r="F2053" t="s">
        <v>2178</v>
      </c>
    </row>
    <row r="2054" spans="5:6" x14ac:dyDescent="0.25">
      <c r="E2054" t="s">
        <v>2162</v>
      </c>
      <c r="F2054" t="s">
        <v>2179</v>
      </c>
    </row>
    <row r="2055" spans="5:6" x14ac:dyDescent="0.25">
      <c r="E2055" t="s">
        <v>2162</v>
      </c>
      <c r="F2055" t="s">
        <v>2180</v>
      </c>
    </row>
    <row r="2056" spans="5:6" x14ac:dyDescent="0.25">
      <c r="E2056" t="s">
        <v>2162</v>
      </c>
      <c r="F2056" t="s">
        <v>2181</v>
      </c>
    </row>
    <row r="2057" spans="5:6" x14ac:dyDescent="0.25">
      <c r="E2057" t="s">
        <v>2162</v>
      </c>
      <c r="F2057" t="s">
        <v>2182</v>
      </c>
    </row>
    <row r="2058" spans="5:6" x14ac:dyDescent="0.25">
      <c r="E2058" t="s">
        <v>2162</v>
      </c>
      <c r="F2058" t="s">
        <v>2183</v>
      </c>
    </row>
    <row r="2059" spans="5:6" x14ac:dyDescent="0.25">
      <c r="E2059" t="s">
        <v>2162</v>
      </c>
      <c r="F2059" t="s">
        <v>2184</v>
      </c>
    </row>
    <row r="2060" spans="5:6" x14ac:dyDescent="0.25">
      <c r="E2060" t="s">
        <v>2162</v>
      </c>
      <c r="F2060" t="s">
        <v>2185</v>
      </c>
    </row>
    <row r="2061" spans="5:6" x14ac:dyDescent="0.25">
      <c r="E2061" t="s">
        <v>2162</v>
      </c>
      <c r="F2061" t="s">
        <v>2186</v>
      </c>
    </row>
    <row r="2062" spans="5:6" x14ac:dyDescent="0.25">
      <c r="E2062" t="s">
        <v>2162</v>
      </c>
      <c r="F2062" t="s">
        <v>2187</v>
      </c>
    </row>
    <row r="2063" spans="5:6" x14ac:dyDescent="0.25">
      <c r="E2063" t="s">
        <v>2162</v>
      </c>
      <c r="F2063" t="s">
        <v>2188</v>
      </c>
    </row>
    <row r="2064" spans="5:6" x14ac:dyDescent="0.25">
      <c r="E2064" t="s">
        <v>2162</v>
      </c>
      <c r="F2064" t="s">
        <v>2189</v>
      </c>
    </row>
    <row r="2065" spans="5:6" x14ac:dyDescent="0.25">
      <c r="E2065" t="s">
        <v>2162</v>
      </c>
      <c r="F2065" t="s">
        <v>2190</v>
      </c>
    </row>
    <row r="2066" spans="5:6" x14ac:dyDescent="0.25">
      <c r="E2066" t="s">
        <v>2162</v>
      </c>
      <c r="F2066" t="s">
        <v>2191</v>
      </c>
    </row>
    <row r="2067" spans="5:6" x14ac:dyDescent="0.25">
      <c r="E2067" t="s">
        <v>2162</v>
      </c>
      <c r="F2067" t="s">
        <v>2192</v>
      </c>
    </row>
    <row r="2068" spans="5:6" x14ac:dyDescent="0.25">
      <c r="E2068" t="s">
        <v>2162</v>
      </c>
      <c r="F2068" t="s">
        <v>2193</v>
      </c>
    </row>
    <row r="2069" spans="5:6" x14ac:dyDescent="0.25">
      <c r="E2069" t="s">
        <v>2162</v>
      </c>
      <c r="F2069" t="s">
        <v>2194</v>
      </c>
    </row>
    <row r="2070" spans="5:6" x14ac:dyDescent="0.25">
      <c r="E2070" t="s">
        <v>2162</v>
      </c>
      <c r="F2070" t="s">
        <v>2195</v>
      </c>
    </row>
    <row r="2071" spans="5:6" x14ac:dyDescent="0.25">
      <c r="E2071" t="s">
        <v>2162</v>
      </c>
      <c r="F2071" t="s">
        <v>2196</v>
      </c>
    </row>
    <row r="2072" spans="5:6" x14ac:dyDescent="0.25">
      <c r="E2072" t="s">
        <v>2162</v>
      </c>
      <c r="F2072" t="s">
        <v>2197</v>
      </c>
    </row>
    <row r="2073" spans="5:6" x14ac:dyDescent="0.25">
      <c r="E2073" t="s">
        <v>2162</v>
      </c>
      <c r="F2073" t="s">
        <v>2198</v>
      </c>
    </row>
    <row r="2074" spans="5:6" x14ac:dyDescent="0.25">
      <c r="E2074" t="s">
        <v>2162</v>
      </c>
      <c r="F2074" t="s">
        <v>2199</v>
      </c>
    </row>
    <row r="2075" spans="5:6" x14ac:dyDescent="0.25">
      <c r="E2075" t="s">
        <v>2162</v>
      </c>
      <c r="F2075" t="s">
        <v>2200</v>
      </c>
    </row>
    <row r="2076" spans="5:6" x14ac:dyDescent="0.25">
      <c r="E2076" t="s">
        <v>2162</v>
      </c>
      <c r="F2076" t="s">
        <v>2201</v>
      </c>
    </row>
    <row r="2077" spans="5:6" x14ac:dyDescent="0.25">
      <c r="E2077" t="s">
        <v>2162</v>
      </c>
      <c r="F2077" t="s">
        <v>2202</v>
      </c>
    </row>
    <row r="2078" spans="5:6" x14ac:dyDescent="0.25">
      <c r="E2078" t="s">
        <v>2162</v>
      </c>
      <c r="F2078" t="s">
        <v>2203</v>
      </c>
    </row>
    <row r="2079" spans="5:6" x14ac:dyDescent="0.25">
      <c r="E2079" t="s">
        <v>2162</v>
      </c>
      <c r="F2079" t="s">
        <v>2204</v>
      </c>
    </row>
    <row r="2080" spans="5:6" x14ac:dyDescent="0.25">
      <c r="E2080" t="s">
        <v>2162</v>
      </c>
      <c r="F2080" t="s">
        <v>2205</v>
      </c>
    </row>
    <row r="2081" spans="5:6" x14ac:dyDescent="0.25">
      <c r="E2081" t="s">
        <v>2162</v>
      </c>
      <c r="F2081" t="s">
        <v>2206</v>
      </c>
    </row>
    <row r="2082" spans="5:6" x14ac:dyDescent="0.25">
      <c r="E2082" t="s">
        <v>2162</v>
      </c>
      <c r="F2082" t="s">
        <v>2207</v>
      </c>
    </row>
    <row r="2083" spans="5:6" x14ac:dyDescent="0.25">
      <c r="E2083" t="s">
        <v>2162</v>
      </c>
      <c r="F2083" t="s">
        <v>2208</v>
      </c>
    </row>
    <row r="2084" spans="5:6" x14ac:dyDescent="0.25">
      <c r="E2084" t="s">
        <v>2162</v>
      </c>
      <c r="F2084" t="s">
        <v>2209</v>
      </c>
    </row>
    <row r="2085" spans="5:6" x14ac:dyDescent="0.25">
      <c r="E2085" t="s">
        <v>2162</v>
      </c>
      <c r="F2085" t="s">
        <v>2210</v>
      </c>
    </row>
    <row r="2086" spans="5:6" x14ac:dyDescent="0.25">
      <c r="E2086" t="s">
        <v>2162</v>
      </c>
      <c r="F2086" t="s">
        <v>2211</v>
      </c>
    </row>
    <row r="2087" spans="5:6" x14ac:dyDescent="0.25">
      <c r="E2087" t="s">
        <v>2162</v>
      </c>
      <c r="F2087" t="s">
        <v>2212</v>
      </c>
    </row>
    <row r="2088" spans="5:6" x14ac:dyDescent="0.25">
      <c r="E2088" t="s">
        <v>2162</v>
      </c>
      <c r="F2088" t="s">
        <v>2213</v>
      </c>
    </row>
    <row r="2089" spans="5:6" x14ac:dyDescent="0.25">
      <c r="E2089" t="s">
        <v>2162</v>
      </c>
      <c r="F2089" t="s">
        <v>2214</v>
      </c>
    </row>
    <row r="2090" spans="5:6" x14ac:dyDescent="0.25">
      <c r="E2090" t="s">
        <v>2162</v>
      </c>
      <c r="F2090" t="s">
        <v>2215</v>
      </c>
    </row>
    <row r="2091" spans="5:6" x14ac:dyDescent="0.25">
      <c r="E2091" t="s">
        <v>2162</v>
      </c>
      <c r="F2091" t="s">
        <v>2216</v>
      </c>
    </row>
    <row r="2092" spans="5:6" x14ac:dyDescent="0.25">
      <c r="E2092" t="s">
        <v>2162</v>
      </c>
      <c r="F2092" t="s">
        <v>2217</v>
      </c>
    </row>
    <row r="2093" spans="5:6" x14ac:dyDescent="0.25">
      <c r="E2093" t="s">
        <v>2162</v>
      </c>
      <c r="F2093" t="s">
        <v>2218</v>
      </c>
    </row>
    <row r="2094" spans="5:6" x14ac:dyDescent="0.25">
      <c r="E2094" t="s">
        <v>2162</v>
      </c>
      <c r="F2094" t="s">
        <v>2219</v>
      </c>
    </row>
    <row r="2095" spans="5:6" x14ac:dyDescent="0.25">
      <c r="E2095" t="s">
        <v>2162</v>
      </c>
      <c r="F2095" t="s">
        <v>2220</v>
      </c>
    </row>
    <row r="2096" spans="5:6" x14ac:dyDescent="0.25">
      <c r="E2096" t="s">
        <v>2162</v>
      </c>
      <c r="F2096" t="s">
        <v>2221</v>
      </c>
    </row>
    <row r="2097" spans="5:6" x14ac:dyDescent="0.25">
      <c r="E2097" t="s">
        <v>2162</v>
      </c>
      <c r="F2097" t="s">
        <v>2222</v>
      </c>
    </row>
    <row r="2098" spans="5:6" x14ac:dyDescent="0.25">
      <c r="E2098" t="s">
        <v>2162</v>
      </c>
      <c r="F2098" t="s">
        <v>2223</v>
      </c>
    </row>
    <row r="2099" spans="5:6" x14ac:dyDescent="0.25">
      <c r="E2099" t="s">
        <v>2162</v>
      </c>
      <c r="F2099" t="s">
        <v>2224</v>
      </c>
    </row>
    <row r="2100" spans="5:6" x14ac:dyDescent="0.25">
      <c r="E2100" t="s">
        <v>2162</v>
      </c>
      <c r="F2100" t="s">
        <v>2225</v>
      </c>
    </row>
    <row r="2101" spans="5:6" x14ac:dyDescent="0.25">
      <c r="E2101" t="s">
        <v>2162</v>
      </c>
      <c r="F2101" t="s">
        <v>2226</v>
      </c>
    </row>
    <row r="2102" spans="5:6" x14ac:dyDescent="0.25">
      <c r="E2102" t="s">
        <v>2162</v>
      </c>
      <c r="F2102" t="s">
        <v>2227</v>
      </c>
    </row>
    <row r="2103" spans="5:6" x14ac:dyDescent="0.25">
      <c r="E2103" t="s">
        <v>2162</v>
      </c>
      <c r="F2103" t="s">
        <v>2228</v>
      </c>
    </row>
    <row r="2104" spans="5:6" x14ac:dyDescent="0.25">
      <c r="E2104" t="s">
        <v>2162</v>
      </c>
      <c r="F2104" t="s">
        <v>2229</v>
      </c>
    </row>
    <row r="2105" spans="5:6" x14ac:dyDescent="0.25">
      <c r="E2105" t="s">
        <v>2162</v>
      </c>
      <c r="F2105" t="s">
        <v>2230</v>
      </c>
    </row>
    <row r="2106" spans="5:6" x14ac:dyDescent="0.25">
      <c r="E2106" t="s">
        <v>2162</v>
      </c>
      <c r="F2106" t="s">
        <v>2231</v>
      </c>
    </row>
    <row r="2107" spans="5:6" x14ac:dyDescent="0.25">
      <c r="E2107" t="s">
        <v>2162</v>
      </c>
      <c r="F2107" t="s">
        <v>2232</v>
      </c>
    </row>
    <row r="2108" spans="5:6" x14ac:dyDescent="0.25">
      <c r="E2108" t="s">
        <v>2162</v>
      </c>
      <c r="F2108" t="s">
        <v>2233</v>
      </c>
    </row>
    <row r="2109" spans="5:6" x14ac:dyDescent="0.25">
      <c r="E2109" t="s">
        <v>2162</v>
      </c>
      <c r="F2109" t="s">
        <v>2234</v>
      </c>
    </row>
    <row r="2110" spans="5:6" x14ac:dyDescent="0.25">
      <c r="E2110" t="s">
        <v>2162</v>
      </c>
      <c r="F2110" t="s">
        <v>2235</v>
      </c>
    </row>
    <row r="2111" spans="5:6" x14ac:dyDescent="0.25">
      <c r="E2111" t="s">
        <v>2162</v>
      </c>
      <c r="F2111" t="s">
        <v>2236</v>
      </c>
    </row>
    <row r="2112" spans="5:6" x14ac:dyDescent="0.25">
      <c r="E2112" t="s">
        <v>2162</v>
      </c>
      <c r="F2112" t="s">
        <v>2237</v>
      </c>
    </row>
    <row r="2113" spans="5:6" x14ac:dyDescent="0.25">
      <c r="E2113" t="s">
        <v>2162</v>
      </c>
      <c r="F2113" t="s">
        <v>2238</v>
      </c>
    </row>
    <row r="2114" spans="5:6" x14ac:dyDescent="0.25">
      <c r="E2114" t="s">
        <v>2162</v>
      </c>
      <c r="F2114" t="s">
        <v>2239</v>
      </c>
    </row>
    <row r="2115" spans="5:6" x14ac:dyDescent="0.25">
      <c r="E2115" t="s">
        <v>2162</v>
      </c>
      <c r="F2115" t="s">
        <v>2240</v>
      </c>
    </row>
    <row r="2116" spans="5:6" x14ac:dyDescent="0.25">
      <c r="E2116" t="s">
        <v>2162</v>
      </c>
      <c r="F2116" t="s">
        <v>2241</v>
      </c>
    </row>
    <row r="2117" spans="5:6" x14ac:dyDescent="0.25">
      <c r="E2117" t="s">
        <v>2162</v>
      </c>
      <c r="F2117" t="s">
        <v>2242</v>
      </c>
    </row>
    <row r="2118" spans="5:6" x14ac:dyDescent="0.25">
      <c r="E2118" t="s">
        <v>2162</v>
      </c>
      <c r="F2118" t="s">
        <v>2243</v>
      </c>
    </row>
    <row r="2119" spans="5:6" x14ac:dyDescent="0.25">
      <c r="E2119" t="s">
        <v>2162</v>
      </c>
      <c r="F2119" t="s">
        <v>2244</v>
      </c>
    </row>
    <row r="2120" spans="5:6" x14ac:dyDescent="0.25">
      <c r="E2120" t="s">
        <v>2162</v>
      </c>
      <c r="F2120" t="s">
        <v>2245</v>
      </c>
    </row>
    <row r="2121" spans="5:6" x14ac:dyDescent="0.25">
      <c r="E2121" t="s">
        <v>2162</v>
      </c>
      <c r="F2121" t="s">
        <v>2246</v>
      </c>
    </row>
    <row r="2122" spans="5:6" x14ac:dyDescent="0.25">
      <c r="E2122" t="s">
        <v>2162</v>
      </c>
      <c r="F2122" t="s">
        <v>2247</v>
      </c>
    </row>
    <row r="2123" spans="5:6" x14ac:dyDescent="0.25">
      <c r="E2123" t="s">
        <v>2162</v>
      </c>
      <c r="F2123" t="s">
        <v>2248</v>
      </c>
    </row>
    <row r="2124" spans="5:6" x14ac:dyDescent="0.25">
      <c r="E2124" t="s">
        <v>2162</v>
      </c>
      <c r="F2124" t="s">
        <v>2249</v>
      </c>
    </row>
    <row r="2125" spans="5:6" x14ac:dyDescent="0.25">
      <c r="E2125" t="s">
        <v>2162</v>
      </c>
      <c r="F2125" t="s">
        <v>2250</v>
      </c>
    </row>
    <row r="2126" spans="5:6" x14ac:dyDescent="0.25">
      <c r="E2126" t="s">
        <v>2162</v>
      </c>
      <c r="F2126" t="s">
        <v>2251</v>
      </c>
    </row>
    <row r="2127" spans="5:6" x14ac:dyDescent="0.25">
      <c r="E2127" t="s">
        <v>2162</v>
      </c>
      <c r="F2127" t="s">
        <v>2252</v>
      </c>
    </row>
    <row r="2128" spans="5:6" x14ac:dyDescent="0.25">
      <c r="E2128" t="s">
        <v>2162</v>
      </c>
      <c r="F2128" t="s">
        <v>2253</v>
      </c>
    </row>
    <row r="2129" spans="5:6" x14ac:dyDescent="0.25">
      <c r="E2129" t="s">
        <v>2162</v>
      </c>
      <c r="F2129" t="s">
        <v>2254</v>
      </c>
    </row>
    <row r="2130" spans="5:6" x14ac:dyDescent="0.25">
      <c r="E2130" t="s">
        <v>2162</v>
      </c>
      <c r="F2130" t="s">
        <v>2255</v>
      </c>
    </row>
    <row r="2131" spans="5:6" x14ac:dyDescent="0.25">
      <c r="E2131" t="s">
        <v>2162</v>
      </c>
      <c r="F2131" t="s">
        <v>2256</v>
      </c>
    </row>
    <row r="2132" spans="5:6" x14ac:dyDescent="0.25">
      <c r="E2132" t="s">
        <v>2162</v>
      </c>
      <c r="F2132" t="s">
        <v>2257</v>
      </c>
    </row>
    <row r="2133" spans="5:6" x14ac:dyDescent="0.25">
      <c r="E2133" t="s">
        <v>2162</v>
      </c>
      <c r="F2133" t="s">
        <v>2258</v>
      </c>
    </row>
    <row r="2134" spans="5:6" x14ac:dyDescent="0.25">
      <c r="E2134" t="s">
        <v>2162</v>
      </c>
      <c r="F2134" t="s">
        <v>2259</v>
      </c>
    </row>
    <row r="2135" spans="5:6" x14ac:dyDescent="0.25">
      <c r="E2135" t="s">
        <v>2162</v>
      </c>
      <c r="F2135" t="s">
        <v>2260</v>
      </c>
    </row>
    <row r="2136" spans="5:6" x14ac:dyDescent="0.25">
      <c r="E2136" t="s">
        <v>2162</v>
      </c>
      <c r="F2136" t="s">
        <v>2261</v>
      </c>
    </row>
    <row r="2137" spans="5:6" x14ac:dyDescent="0.25">
      <c r="E2137" t="s">
        <v>2162</v>
      </c>
      <c r="F2137" t="s">
        <v>2262</v>
      </c>
    </row>
    <row r="2138" spans="5:6" x14ac:dyDescent="0.25">
      <c r="E2138" t="s">
        <v>2162</v>
      </c>
      <c r="F2138" t="s">
        <v>2263</v>
      </c>
    </row>
    <row r="2139" spans="5:6" x14ac:dyDescent="0.25">
      <c r="E2139" t="s">
        <v>2162</v>
      </c>
      <c r="F2139" t="s">
        <v>2264</v>
      </c>
    </row>
    <row r="2140" spans="5:6" x14ac:dyDescent="0.25">
      <c r="E2140" t="s">
        <v>2162</v>
      </c>
      <c r="F2140" t="s">
        <v>2265</v>
      </c>
    </row>
    <row r="2141" spans="5:6" x14ac:dyDescent="0.25">
      <c r="E2141" t="s">
        <v>2162</v>
      </c>
      <c r="F2141" t="s">
        <v>2266</v>
      </c>
    </row>
    <row r="2142" spans="5:6" x14ac:dyDescent="0.25">
      <c r="E2142" t="s">
        <v>2162</v>
      </c>
      <c r="F2142" t="s">
        <v>2267</v>
      </c>
    </row>
    <row r="2143" spans="5:6" x14ac:dyDescent="0.25">
      <c r="E2143" t="s">
        <v>2162</v>
      </c>
      <c r="F2143" t="s">
        <v>2268</v>
      </c>
    </row>
    <row r="2144" spans="5:6" x14ac:dyDescent="0.25">
      <c r="E2144" t="s">
        <v>2162</v>
      </c>
      <c r="F2144" t="s">
        <v>2269</v>
      </c>
    </row>
    <row r="2145" spans="5:6" x14ac:dyDescent="0.25">
      <c r="E2145" t="s">
        <v>2162</v>
      </c>
      <c r="F2145" t="s">
        <v>2270</v>
      </c>
    </row>
    <row r="2146" spans="5:6" x14ac:dyDescent="0.25">
      <c r="E2146" t="s">
        <v>2162</v>
      </c>
      <c r="F2146" t="s">
        <v>2271</v>
      </c>
    </row>
    <row r="2147" spans="5:6" x14ac:dyDescent="0.25">
      <c r="E2147" t="s">
        <v>2162</v>
      </c>
      <c r="F2147" t="s">
        <v>2272</v>
      </c>
    </row>
    <row r="2148" spans="5:6" x14ac:dyDescent="0.25">
      <c r="E2148" t="s">
        <v>2162</v>
      </c>
      <c r="F2148" t="s">
        <v>2273</v>
      </c>
    </row>
    <row r="2149" spans="5:6" x14ac:dyDescent="0.25">
      <c r="E2149" t="s">
        <v>2162</v>
      </c>
      <c r="F2149" t="s">
        <v>2274</v>
      </c>
    </row>
    <row r="2150" spans="5:6" x14ac:dyDescent="0.25">
      <c r="E2150" t="s">
        <v>2162</v>
      </c>
      <c r="F2150" t="s">
        <v>2275</v>
      </c>
    </row>
    <row r="2151" spans="5:6" x14ac:dyDescent="0.25">
      <c r="E2151" t="s">
        <v>2162</v>
      </c>
      <c r="F2151" t="s">
        <v>2276</v>
      </c>
    </row>
    <row r="2152" spans="5:6" x14ac:dyDescent="0.25">
      <c r="E2152" t="s">
        <v>2162</v>
      </c>
      <c r="F2152" t="s">
        <v>2277</v>
      </c>
    </row>
    <row r="2153" spans="5:6" x14ac:dyDescent="0.25">
      <c r="E2153" t="s">
        <v>2162</v>
      </c>
      <c r="F2153" t="s">
        <v>2278</v>
      </c>
    </row>
    <row r="2154" spans="5:6" x14ac:dyDescent="0.25">
      <c r="E2154" t="s">
        <v>2162</v>
      </c>
      <c r="F2154" t="s">
        <v>2279</v>
      </c>
    </row>
    <row r="2155" spans="5:6" x14ac:dyDescent="0.25">
      <c r="E2155" t="s">
        <v>2162</v>
      </c>
      <c r="F2155" t="s">
        <v>2280</v>
      </c>
    </row>
    <row r="2156" spans="5:6" x14ac:dyDescent="0.25">
      <c r="E2156" t="s">
        <v>2162</v>
      </c>
      <c r="F2156" t="s">
        <v>2281</v>
      </c>
    </row>
    <row r="2157" spans="5:6" x14ac:dyDescent="0.25">
      <c r="E2157" t="s">
        <v>2162</v>
      </c>
      <c r="F2157" t="s">
        <v>2282</v>
      </c>
    </row>
    <row r="2158" spans="5:6" x14ac:dyDescent="0.25">
      <c r="E2158" t="s">
        <v>2162</v>
      </c>
      <c r="F2158" t="s">
        <v>2283</v>
      </c>
    </row>
    <row r="2159" spans="5:6" x14ac:dyDescent="0.25">
      <c r="E2159" t="s">
        <v>2162</v>
      </c>
      <c r="F2159" t="s">
        <v>2284</v>
      </c>
    </row>
    <row r="2160" spans="5:6" x14ac:dyDescent="0.25">
      <c r="E2160" t="s">
        <v>2162</v>
      </c>
      <c r="F2160" t="s">
        <v>2285</v>
      </c>
    </row>
    <row r="2161" spans="5:6" x14ac:dyDescent="0.25">
      <c r="E2161" t="s">
        <v>2162</v>
      </c>
      <c r="F2161" t="s">
        <v>2286</v>
      </c>
    </row>
    <row r="2162" spans="5:6" x14ac:dyDescent="0.25">
      <c r="E2162" t="s">
        <v>2162</v>
      </c>
      <c r="F2162" t="s">
        <v>2287</v>
      </c>
    </row>
    <row r="2163" spans="5:6" x14ac:dyDescent="0.25">
      <c r="E2163" t="s">
        <v>2162</v>
      </c>
      <c r="F2163" t="s">
        <v>2288</v>
      </c>
    </row>
    <row r="2164" spans="5:6" x14ac:dyDescent="0.25">
      <c r="E2164" t="s">
        <v>2162</v>
      </c>
      <c r="F2164" t="s">
        <v>2289</v>
      </c>
    </row>
    <row r="2165" spans="5:6" x14ac:dyDescent="0.25">
      <c r="E2165" t="s">
        <v>2162</v>
      </c>
      <c r="F2165" t="s">
        <v>2290</v>
      </c>
    </row>
    <row r="2166" spans="5:6" x14ac:dyDescent="0.25">
      <c r="E2166" t="s">
        <v>2162</v>
      </c>
      <c r="F2166" t="s">
        <v>2291</v>
      </c>
    </row>
    <row r="2167" spans="5:6" x14ac:dyDescent="0.25">
      <c r="E2167" t="s">
        <v>2162</v>
      </c>
      <c r="F2167" t="s">
        <v>2292</v>
      </c>
    </row>
    <row r="2168" spans="5:6" x14ac:dyDescent="0.25">
      <c r="E2168" t="s">
        <v>2162</v>
      </c>
      <c r="F2168" t="s">
        <v>2293</v>
      </c>
    </row>
    <row r="2169" spans="5:6" x14ac:dyDescent="0.25">
      <c r="E2169" t="s">
        <v>2162</v>
      </c>
      <c r="F2169" t="s">
        <v>2294</v>
      </c>
    </row>
    <row r="2170" spans="5:6" x14ac:dyDescent="0.25">
      <c r="E2170" t="s">
        <v>2162</v>
      </c>
      <c r="F2170" t="s">
        <v>2295</v>
      </c>
    </row>
    <row r="2171" spans="5:6" x14ac:dyDescent="0.25">
      <c r="E2171" t="s">
        <v>2162</v>
      </c>
      <c r="F2171" t="s">
        <v>2296</v>
      </c>
    </row>
    <row r="2172" spans="5:6" x14ac:dyDescent="0.25">
      <c r="E2172" t="s">
        <v>2162</v>
      </c>
      <c r="F2172" t="s">
        <v>2297</v>
      </c>
    </row>
    <row r="2173" spans="5:6" x14ac:dyDescent="0.25">
      <c r="E2173" t="s">
        <v>2162</v>
      </c>
      <c r="F2173" t="s">
        <v>2298</v>
      </c>
    </row>
    <row r="2174" spans="5:6" x14ac:dyDescent="0.25">
      <c r="E2174" t="s">
        <v>2162</v>
      </c>
      <c r="F2174" t="s">
        <v>2299</v>
      </c>
    </row>
    <row r="2175" spans="5:6" x14ac:dyDescent="0.25">
      <c r="E2175" t="s">
        <v>2162</v>
      </c>
      <c r="F2175" t="s">
        <v>2300</v>
      </c>
    </row>
    <row r="2176" spans="5:6" x14ac:dyDescent="0.25">
      <c r="E2176" t="s">
        <v>2162</v>
      </c>
      <c r="F2176" t="s">
        <v>2301</v>
      </c>
    </row>
    <row r="2177" spans="5:6" x14ac:dyDescent="0.25">
      <c r="E2177" t="s">
        <v>2162</v>
      </c>
      <c r="F2177" t="s">
        <v>2302</v>
      </c>
    </row>
    <row r="2178" spans="5:6" x14ac:dyDescent="0.25">
      <c r="E2178" t="s">
        <v>2162</v>
      </c>
      <c r="F2178" t="s">
        <v>2303</v>
      </c>
    </row>
    <row r="2179" spans="5:6" x14ac:dyDescent="0.25">
      <c r="E2179" t="s">
        <v>2162</v>
      </c>
      <c r="F2179" t="s">
        <v>2304</v>
      </c>
    </row>
    <row r="2180" spans="5:6" x14ac:dyDescent="0.25">
      <c r="E2180" t="s">
        <v>2162</v>
      </c>
      <c r="F2180" t="s">
        <v>2305</v>
      </c>
    </row>
    <row r="2181" spans="5:6" x14ac:dyDescent="0.25">
      <c r="E2181" t="s">
        <v>2162</v>
      </c>
      <c r="F2181" t="s">
        <v>2306</v>
      </c>
    </row>
    <row r="2182" spans="5:6" x14ac:dyDescent="0.25">
      <c r="E2182" t="s">
        <v>2162</v>
      </c>
      <c r="F2182" t="s">
        <v>2307</v>
      </c>
    </row>
    <row r="2183" spans="5:6" x14ac:dyDescent="0.25">
      <c r="E2183" t="s">
        <v>2162</v>
      </c>
      <c r="F2183" t="s">
        <v>2308</v>
      </c>
    </row>
    <row r="2184" spans="5:6" x14ac:dyDescent="0.25">
      <c r="E2184" t="s">
        <v>2162</v>
      </c>
      <c r="F2184" t="s">
        <v>2309</v>
      </c>
    </row>
    <row r="2185" spans="5:6" x14ac:dyDescent="0.25">
      <c r="E2185" t="s">
        <v>2162</v>
      </c>
      <c r="F2185" t="s">
        <v>2310</v>
      </c>
    </row>
    <row r="2186" spans="5:6" x14ac:dyDescent="0.25">
      <c r="E2186" t="s">
        <v>2162</v>
      </c>
      <c r="F2186" t="s">
        <v>2311</v>
      </c>
    </row>
    <row r="2187" spans="5:6" x14ac:dyDescent="0.25">
      <c r="E2187" t="s">
        <v>2162</v>
      </c>
      <c r="F2187" t="s">
        <v>2312</v>
      </c>
    </row>
    <row r="2188" spans="5:6" x14ac:dyDescent="0.25">
      <c r="E2188" t="s">
        <v>2162</v>
      </c>
      <c r="F2188" t="s">
        <v>2313</v>
      </c>
    </row>
    <row r="2189" spans="5:6" x14ac:dyDescent="0.25">
      <c r="E2189" t="s">
        <v>2162</v>
      </c>
      <c r="F2189" t="s">
        <v>2314</v>
      </c>
    </row>
    <row r="2190" spans="5:6" x14ac:dyDescent="0.25">
      <c r="E2190" t="s">
        <v>2162</v>
      </c>
      <c r="F2190" t="s">
        <v>2315</v>
      </c>
    </row>
    <row r="2191" spans="5:6" x14ac:dyDescent="0.25">
      <c r="E2191" t="s">
        <v>2162</v>
      </c>
      <c r="F2191" t="s">
        <v>2316</v>
      </c>
    </row>
    <row r="2192" spans="5:6" x14ac:dyDescent="0.25">
      <c r="E2192" t="s">
        <v>2162</v>
      </c>
      <c r="F2192" t="s">
        <v>2317</v>
      </c>
    </row>
    <row r="2193" spans="5:6" x14ac:dyDescent="0.25">
      <c r="E2193" t="s">
        <v>2162</v>
      </c>
      <c r="F2193" t="s">
        <v>2318</v>
      </c>
    </row>
    <row r="2194" spans="5:6" x14ac:dyDescent="0.25">
      <c r="E2194" t="s">
        <v>2162</v>
      </c>
      <c r="F2194" t="s">
        <v>2319</v>
      </c>
    </row>
    <row r="2195" spans="5:6" x14ac:dyDescent="0.25">
      <c r="E2195" t="s">
        <v>2162</v>
      </c>
      <c r="F2195" t="s">
        <v>2320</v>
      </c>
    </row>
    <row r="2196" spans="5:6" x14ac:dyDescent="0.25">
      <c r="E2196" t="s">
        <v>2162</v>
      </c>
      <c r="F2196" t="s">
        <v>2321</v>
      </c>
    </row>
    <row r="2197" spans="5:6" x14ac:dyDescent="0.25">
      <c r="E2197" t="s">
        <v>2162</v>
      </c>
      <c r="F2197" t="s">
        <v>2322</v>
      </c>
    </row>
    <row r="2198" spans="5:6" x14ac:dyDescent="0.25">
      <c r="E2198" t="s">
        <v>2162</v>
      </c>
      <c r="F2198" t="s">
        <v>2323</v>
      </c>
    </row>
    <row r="2199" spans="5:6" x14ac:dyDescent="0.25">
      <c r="E2199" t="s">
        <v>2162</v>
      </c>
      <c r="F2199" t="s">
        <v>2324</v>
      </c>
    </row>
    <row r="2200" spans="5:6" x14ac:dyDescent="0.25">
      <c r="E2200" t="s">
        <v>2162</v>
      </c>
      <c r="F2200" t="s">
        <v>2325</v>
      </c>
    </row>
    <row r="2201" spans="5:6" x14ac:dyDescent="0.25">
      <c r="E2201" t="s">
        <v>2162</v>
      </c>
      <c r="F2201" t="s">
        <v>2326</v>
      </c>
    </row>
    <row r="2202" spans="5:6" x14ac:dyDescent="0.25">
      <c r="E2202" t="s">
        <v>2162</v>
      </c>
      <c r="F2202" t="s">
        <v>2327</v>
      </c>
    </row>
    <row r="2203" spans="5:6" x14ac:dyDescent="0.25">
      <c r="E2203" t="s">
        <v>2162</v>
      </c>
      <c r="F2203" t="s">
        <v>2328</v>
      </c>
    </row>
    <row r="2204" spans="5:6" x14ac:dyDescent="0.25">
      <c r="E2204" t="s">
        <v>2162</v>
      </c>
      <c r="F2204" t="s">
        <v>2329</v>
      </c>
    </row>
    <row r="2205" spans="5:6" x14ac:dyDescent="0.25">
      <c r="E2205" t="s">
        <v>2162</v>
      </c>
      <c r="F2205" t="s">
        <v>2330</v>
      </c>
    </row>
    <row r="2206" spans="5:6" x14ac:dyDescent="0.25">
      <c r="E2206" t="s">
        <v>2331</v>
      </c>
      <c r="F2206" t="s">
        <v>2332</v>
      </c>
    </row>
    <row r="2207" spans="5:6" x14ac:dyDescent="0.25">
      <c r="E2207" t="s">
        <v>2331</v>
      </c>
      <c r="F2207" t="s">
        <v>2333</v>
      </c>
    </row>
    <row r="2208" spans="5:6" x14ac:dyDescent="0.25">
      <c r="E2208" t="s">
        <v>2331</v>
      </c>
      <c r="F2208" t="s">
        <v>2334</v>
      </c>
    </row>
    <row r="2209" spans="5:6" x14ac:dyDescent="0.25">
      <c r="E2209" t="s">
        <v>2331</v>
      </c>
      <c r="F2209" t="s">
        <v>2335</v>
      </c>
    </row>
    <row r="2210" spans="5:6" x14ac:dyDescent="0.25">
      <c r="E2210" t="s">
        <v>2331</v>
      </c>
      <c r="F2210" t="s">
        <v>2336</v>
      </c>
    </row>
    <row r="2211" spans="5:6" x14ac:dyDescent="0.25">
      <c r="E2211" t="s">
        <v>2331</v>
      </c>
      <c r="F2211" t="s">
        <v>2337</v>
      </c>
    </row>
    <row r="2212" spans="5:6" x14ac:dyDescent="0.25">
      <c r="E2212" t="s">
        <v>2331</v>
      </c>
      <c r="F2212" t="s">
        <v>2338</v>
      </c>
    </row>
    <row r="2213" spans="5:6" x14ac:dyDescent="0.25">
      <c r="E2213" t="s">
        <v>2331</v>
      </c>
      <c r="F2213" t="s">
        <v>2339</v>
      </c>
    </row>
    <row r="2214" spans="5:6" x14ac:dyDescent="0.25">
      <c r="E2214" t="s">
        <v>2331</v>
      </c>
      <c r="F2214" t="s">
        <v>2340</v>
      </c>
    </row>
    <row r="2215" spans="5:6" x14ac:dyDescent="0.25">
      <c r="E2215" t="s">
        <v>2331</v>
      </c>
      <c r="F2215" t="s">
        <v>2341</v>
      </c>
    </row>
    <row r="2216" spans="5:6" x14ac:dyDescent="0.25">
      <c r="E2216" t="s">
        <v>2331</v>
      </c>
      <c r="F2216" t="s">
        <v>2342</v>
      </c>
    </row>
    <row r="2217" spans="5:6" x14ac:dyDescent="0.25">
      <c r="E2217" t="s">
        <v>2331</v>
      </c>
      <c r="F2217" t="s">
        <v>2343</v>
      </c>
    </row>
    <row r="2218" spans="5:6" x14ac:dyDescent="0.25">
      <c r="E2218" t="s">
        <v>2331</v>
      </c>
      <c r="F2218" t="s">
        <v>2344</v>
      </c>
    </row>
    <row r="2219" spans="5:6" x14ac:dyDescent="0.25">
      <c r="E2219" t="s">
        <v>2331</v>
      </c>
      <c r="F2219" t="s">
        <v>2345</v>
      </c>
    </row>
    <row r="2220" spans="5:6" x14ac:dyDescent="0.25">
      <c r="E2220" t="s">
        <v>2331</v>
      </c>
      <c r="F2220" t="s">
        <v>2346</v>
      </c>
    </row>
    <row r="2221" spans="5:6" x14ac:dyDescent="0.25">
      <c r="E2221" t="s">
        <v>2331</v>
      </c>
      <c r="F2221" t="s">
        <v>2347</v>
      </c>
    </row>
    <row r="2222" spans="5:6" x14ac:dyDescent="0.25">
      <c r="E2222" t="s">
        <v>2331</v>
      </c>
      <c r="F2222" t="s">
        <v>2348</v>
      </c>
    </row>
    <row r="2223" spans="5:6" x14ac:dyDescent="0.25">
      <c r="E2223" t="s">
        <v>2331</v>
      </c>
      <c r="F2223" t="s">
        <v>2349</v>
      </c>
    </row>
    <row r="2224" spans="5:6" x14ac:dyDescent="0.25">
      <c r="E2224" t="s">
        <v>2331</v>
      </c>
      <c r="F2224" t="s">
        <v>2350</v>
      </c>
    </row>
    <row r="2225" spans="5:6" x14ac:dyDescent="0.25">
      <c r="E2225" t="s">
        <v>2331</v>
      </c>
      <c r="F2225" t="s">
        <v>2351</v>
      </c>
    </row>
    <row r="2226" spans="5:6" x14ac:dyDescent="0.25">
      <c r="E2226" t="s">
        <v>2331</v>
      </c>
      <c r="F2226" t="s">
        <v>2352</v>
      </c>
    </row>
    <row r="2227" spans="5:6" x14ac:dyDescent="0.25">
      <c r="E2227" t="s">
        <v>2331</v>
      </c>
      <c r="F2227" t="s">
        <v>2353</v>
      </c>
    </row>
    <row r="2228" spans="5:6" x14ac:dyDescent="0.25">
      <c r="E2228" t="s">
        <v>2331</v>
      </c>
      <c r="F2228" t="s">
        <v>2354</v>
      </c>
    </row>
    <row r="2229" spans="5:6" x14ac:dyDescent="0.25">
      <c r="E2229" t="s">
        <v>2331</v>
      </c>
      <c r="F2229" t="s">
        <v>2355</v>
      </c>
    </row>
    <row r="2230" spans="5:6" x14ac:dyDescent="0.25">
      <c r="E2230" t="s">
        <v>2331</v>
      </c>
      <c r="F2230" t="s">
        <v>2356</v>
      </c>
    </row>
    <row r="2231" spans="5:6" x14ac:dyDescent="0.25">
      <c r="E2231" t="s">
        <v>2331</v>
      </c>
      <c r="F2231" t="s">
        <v>2357</v>
      </c>
    </row>
    <row r="2232" spans="5:6" x14ac:dyDescent="0.25">
      <c r="E2232" t="s">
        <v>2331</v>
      </c>
      <c r="F2232" t="s">
        <v>2358</v>
      </c>
    </row>
    <row r="2233" spans="5:6" x14ac:dyDescent="0.25">
      <c r="E2233" t="s">
        <v>2331</v>
      </c>
      <c r="F2233" t="s">
        <v>2359</v>
      </c>
    </row>
    <row r="2234" spans="5:6" x14ac:dyDescent="0.25">
      <c r="E2234" t="s">
        <v>2331</v>
      </c>
      <c r="F2234" t="s">
        <v>2360</v>
      </c>
    </row>
    <row r="2235" spans="5:6" x14ac:dyDescent="0.25">
      <c r="E2235" t="s">
        <v>2331</v>
      </c>
      <c r="F2235" t="s">
        <v>2361</v>
      </c>
    </row>
    <row r="2236" spans="5:6" x14ac:dyDescent="0.25">
      <c r="E2236" t="s">
        <v>2331</v>
      </c>
      <c r="F2236" t="s">
        <v>2362</v>
      </c>
    </row>
    <row r="2237" spans="5:6" x14ac:dyDescent="0.25">
      <c r="E2237" t="s">
        <v>2331</v>
      </c>
      <c r="F2237" t="s">
        <v>2363</v>
      </c>
    </row>
    <row r="2238" spans="5:6" x14ac:dyDescent="0.25">
      <c r="E2238" t="s">
        <v>2331</v>
      </c>
      <c r="F2238" t="s">
        <v>2364</v>
      </c>
    </row>
    <row r="2239" spans="5:6" x14ac:dyDescent="0.25">
      <c r="E2239" t="s">
        <v>2331</v>
      </c>
      <c r="F2239" t="s">
        <v>2365</v>
      </c>
    </row>
    <row r="2240" spans="5:6" x14ac:dyDescent="0.25">
      <c r="E2240" t="s">
        <v>2331</v>
      </c>
      <c r="F2240" t="s">
        <v>2366</v>
      </c>
    </row>
    <row r="2241" spans="5:6" x14ac:dyDescent="0.25">
      <c r="E2241" t="s">
        <v>2331</v>
      </c>
      <c r="F2241" t="s">
        <v>2367</v>
      </c>
    </row>
    <row r="2242" spans="5:6" x14ac:dyDescent="0.25">
      <c r="E2242" t="s">
        <v>2331</v>
      </c>
      <c r="F2242" t="s">
        <v>2368</v>
      </c>
    </row>
    <row r="2243" spans="5:6" x14ac:dyDescent="0.25">
      <c r="E2243" t="s">
        <v>2331</v>
      </c>
      <c r="F2243" t="s">
        <v>2369</v>
      </c>
    </row>
    <row r="2244" spans="5:6" x14ac:dyDescent="0.25">
      <c r="E2244" t="s">
        <v>2331</v>
      </c>
      <c r="F2244" t="s">
        <v>2370</v>
      </c>
    </row>
    <row r="2245" spans="5:6" x14ac:dyDescent="0.25">
      <c r="E2245" t="s">
        <v>2331</v>
      </c>
      <c r="F2245" t="s">
        <v>2371</v>
      </c>
    </row>
    <row r="2246" spans="5:6" x14ac:dyDescent="0.25">
      <c r="E2246" t="s">
        <v>2331</v>
      </c>
      <c r="F2246" t="s">
        <v>2372</v>
      </c>
    </row>
    <row r="2247" spans="5:6" x14ac:dyDescent="0.25">
      <c r="E2247" t="s">
        <v>2331</v>
      </c>
      <c r="F2247" t="s">
        <v>2373</v>
      </c>
    </row>
    <row r="2248" spans="5:6" x14ac:dyDescent="0.25">
      <c r="E2248" t="s">
        <v>2331</v>
      </c>
      <c r="F2248" t="s">
        <v>2374</v>
      </c>
    </row>
    <row r="2249" spans="5:6" x14ac:dyDescent="0.25">
      <c r="E2249" t="s">
        <v>2331</v>
      </c>
      <c r="F2249" t="s">
        <v>2375</v>
      </c>
    </row>
    <row r="2250" spans="5:6" x14ac:dyDescent="0.25">
      <c r="E2250" t="s">
        <v>2331</v>
      </c>
      <c r="F2250" t="s">
        <v>2376</v>
      </c>
    </row>
    <row r="2251" spans="5:6" x14ac:dyDescent="0.25">
      <c r="E2251" t="s">
        <v>2331</v>
      </c>
      <c r="F2251" t="s">
        <v>2377</v>
      </c>
    </row>
    <row r="2252" spans="5:6" x14ac:dyDescent="0.25">
      <c r="E2252" t="s">
        <v>2331</v>
      </c>
      <c r="F2252" t="s">
        <v>2378</v>
      </c>
    </row>
    <row r="2253" spans="5:6" x14ac:dyDescent="0.25">
      <c r="E2253" t="s">
        <v>2331</v>
      </c>
      <c r="F2253" t="s">
        <v>2379</v>
      </c>
    </row>
    <row r="2254" spans="5:6" x14ac:dyDescent="0.25">
      <c r="E2254" t="s">
        <v>2331</v>
      </c>
      <c r="F2254" t="s">
        <v>2380</v>
      </c>
    </row>
    <row r="2255" spans="5:6" x14ac:dyDescent="0.25">
      <c r="E2255" t="s">
        <v>2331</v>
      </c>
      <c r="F2255" t="s">
        <v>2381</v>
      </c>
    </row>
    <row r="2256" spans="5:6" x14ac:dyDescent="0.25">
      <c r="E2256" t="s">
        <v>2331</v>
      </c>
      <c r="F2256" t="s">
        <v>2382</v>
      </c>
    </row>
    <row r="2257" spans="5:6" x14ac:dyDescent="0.25">
      <c r="E2257" t="s">
        <v>2331</v>
      </c>
      <c r="F2257" t="s">
        <v>2383</v>
      </c>
    </row>
    <row r="2258" spans="5:6" x14ac:dyDescent="0.25">
      <c r="E2258" t="s">
        <v>2331</v>
      </c>
      <c r="F2258" t="s">
        <v>2384</v>
      </c>
    </row>
    <row r="2259" spans="5:6" x14ac:dyDescent="0.25">
      <c r="E2259" t="s">
        <v>2331</v>
      </c>
      <c r="F2259" t="s">
        <v>2385</v>
      </c>
    </row>
    <row r="2260" spans="5:6" x14ac:dyDescent="0.25">
      <c r="E2260" t="s">
        <v>2331</v>
      </c>
      <c r="F2260" t="s">
        <v>2386</v>
      </c>
    </row>
    <row r="2261" spans="5:6" x14ac:dyDescent="0.25">
      <c r="E2261" t="s">
        <v>2331</v>
      </c>
      <c r="F2261" t="s">
        <v>2387</v>
      </c>
    </row>
    <row r="2262" spans="5:6" x14ac:dyDescent="0.25">
      <c r="E2262" t="s">
        <v>2331</v>
      </c>
      <c r="F2262" t="s">
        <v>2388</v>
      </c>
    </row>
    <row r="2263" spans="5:6" x14ac:dyDescent="0.25">
      <c r="E2263" t="s">
        <v>2331</v>
      </c>
      <c r="F2263" t="s">
        <v>2389</v>
      </c>
    </row>
    <row r="2264" spans="5:6" x14ac:dyDescent="0.25">
      <c r="E2264" t="s">
        <v>2331</v>
      </c>
      <c r="F2264" t="s">
        <v>2390</v>
      </c>
    </row>
    <row r="2265" spans="5:6" x14ac:dyDescent="0.25">
      <c r="E2265" t="s">
        <v>2331</v>
      </c>
      <c r="F2265" t="s">
        <v>2391</v>
      </c>
    </row>
    <row r="2266" spans="5:6" x14ac:dyDescent="0.25">
      <c r="E2266" t="s">
        <v>2331</v>
      </c>
      <c r="F2266" t="s">
        <v>2392</v>
      </c>
    </row>
    <row r="2267" spans="5:6" x14ac:dyDescent="0.25">
      <c r="E2267" t="s">
        <v>2331</v>
      </c>
      <c r="F2267" t="s">
        <v>2393</v>
      </c>
    </row>
    <row r="2268" spans="5:6" x14ac:dyDescent="0.25">
      <c r="E2268" t="s">
        <v>2331</v>
      </c>
      <c r="F2268" t="s">
        <v>2394</v>
      </c>
    </row>
    <row r="2269" spans="5:6" x14ac:dyDescent="0.25">
      <c r="E2269" t="s">
        <v>2331</v>
      </c>
      <c r="F2269" t="s">
        <v>2395</v>
      </c>
    </row>
    <row r="2270" spans="5:6" x14ac:dyDescent="0.25">
      <c r="E2270" t="s">
        <v>2331</v>
      </c>
      <c r="F2270" t="s">
        <v>2396</v>
      </c>
    </row>
    <row r="2271" spans="5:6" x14ac:dyDescent="0.25">
      <c r="E2271" t="s">
        <v>2331</v>
      </c>
      <c r="F2271" t="s">
        <v>2397</v>
      </c>
    </row>
    <row r="2272" spans="5:6" x14ac:dyDescent="0.25">
      <c r="E2272" t="s">
        <v>2331</v>
      </c>
      <c r="F2272" t="s">
        <v>2398</v>
      </c>
    </row>
    <row r="2273" spans="5:6" x14ac:dyDescent="0.25">
      <c r="E2273" t="s">
        <v>2331</v>
      </c>
      <c r="F2273" t="s">
        <v>2399</v>
      </c>
    </row>
    <row r="2274" spans="5:6" x14ac:dyDescent="0.25">
      <c r="E2274" t="s">
        <v>2331</v>
      </c>
      <c r="F2274" t="s">
        <v>2400</v>
      </c>
    </row>
    <row r="2275" spans="5:6" x14ac:dyDescent="0.25">
      <c r="E2275" t="s">
        <v>2331</v>
      </c>
      <c r="F2275" t="s">
        <v>2401</v>
      </c>
    </row>
    <row r="2276" spans="5:6" x14ac:dyDescent="0.25">
      <c r="E2276" t="s">
        <v>2331</v>
      </c>
      <c r="F2276" t="s">
        <v>2402</v>
      </c>
    </row>
    <row r="2277" spans="5:6" x14ac:dyDescent="0.25">
      <c r="E2277" t="s">
        <v>2331</v>
      </c>
      <c r="F2277" t="s">
        <v>2403</v>
      </c>
    </row>
    <row r="2278" spans="5:6" x14ac:dyDescent="0.25">
      <c r="E2278" t="s">
        <v>2331</v>
      </c>
      <c r="F2278" t="s">
        <v>2404</v>
      </c>
    </row>
    <row r="2279" spans="5:6" x14ac:dyDescent="0.25">
      <c r="E2279" t="s">
        <v>2331</v>
      </c>
      <c r="F2279" t="s">
        <v>2405</v>
      </c>
    </row>
    <row r="2280" spans="5:6" x14ac:dyDescent="0.25">
      <c r="E2280" t="s">
        <v>2331</v>
      </c>
      <c r="F2280" t="s">
        <v>2406</v>
      </c>
    </row>
    <row r="2281" spans="5:6" x14ac:dyDescent="0.25">
      <c r="E2281" t="s">
        <v>2331</v>
      </c>
      <c r="F2281" t="s">
        <v>2407</v>
      </c>
    </row>
    <row r="2282" spans="5:6" x14ac:dyDescent="0.25">
      <c r="E2282" t="s">
        <v>2331</v>
      </c>
      <c r="F2282" t="s">
        <v>2408</v>
      </c>
    </row>
    <row r="2283" spans="5:6" x14ac:dyDescent="0.25">
      <c r="E2283" t="s">
        <v>2331</v>
      </c>
      <c r="F2283" t="s">
        <v>2409</v>
      </c>
    </row>
    <row r="2284" spans="5:6" x14ac:dyDescent="0.25">
      <c r="E2284" t="s">
        <v>2331</v>
      </c>
      <c r="F2284" t="s">
        <v>2410</v>
      </c>
    </row>
    <row r="2285" spans="5:6" x14ac:dyDescent="0.25">
      <c r="E2285" t="s">
        <v>2331</v>
      </c>
      <c r="F2285" t="s">
        <v>2411</v>
      </c>
    </row>
    <row r="2286" spans="5:6" x14ac:dyDescent="0.25">
      <c r="E2286" t="s">
        <v>2331</v>
      </c>
      <c r="F2286" t="s">
        <v>2412</v>
      </c>
    </row>
    <row r="2287" spans="5:6" x14ac:dyDescent="0.25">
      <c r="E2287" t="s">
        <v>2331</v>
      </c>
      <c r="F2287" t="s">
        <v>2413</v>
      </c>
    </row>
    <row r="2288" spans="5:6" x14ac:dyDescent="0.25">
      <c r="E2288" t="s">
        <v>2331</v>
      </c>
      <c r="F2288" t="s">
        <v>2414</v>
      </c>
    </row>
    <row r="2289" spans="5:6" x14ac:dyDescent="0.25">
      <c r="E2289" t="s">
        <v>2331</v>
      </c>
      <c r="F2289" t="s">
        <v>2415</v>
      </c>
    </row>
    <row r="2290" spans="5:6" x14ac:dyDescent="0.25">
      <c r="E2290" t="s">
        <v>2331</v>
      </c>
      <c r="F2290" t="s">
        <v>2416</v>
      </c>
    </row>
    <row r="2291" spans="5:6" x14ac:dyDescent="0.25">
      <c r="E2291" t="s">
        <v>2331</v>
      </c>
      <c r="F2291" t="s">
        <v>2417</v>
      </c>
    </row>
    <row r="2292" spans="5:6" x14ac:dyDescent="0.25">
      <c r="E2292" t="s">
        <v>2331</v>
      </c>
      <c r="F2292" t="s">
        <v>2418</v>
      </c>
    </row>
    <row r="2293" spans="5:6" x14ac:dyDescent="0.25">
      <c r="E2293" t="s">
        <v>2331</v>
      </c>
      <c r="F2293" t="s">
        <v>2419</v>
      </c>
    </row>
    <row r="2294" spans="5:6" x14ac:dyDescent="0.25">
      <c r="E2294" t="s">
        <v>2331</v>
      </c>
      <c r="F2294" t="s">
        <v>2420</v>
      </c>
    </row>
    <row r="2295" spans="5:6" x14ac:dyDescent="0.25">
      <c r="E2295" t="s">
        <v>2331</v>
      </c>
      <c r="F2295" t="s">
        <v>2421</v>
      </c>
    </row>
    <row r="2296" spans="5:6" x14ac:dyDescent="0.25">
      <c r="E2296" t="s">
        <v>2331</v>
      </c>
      <c r="F2296" t="s">
        <v>2422</v>
      </c>
    </row>
    <row r="2297" spans="5:6" x14ac:dyDescent="0.25">
      <c r="E2297" t="s">
        <v>2331</v>
      </c>
      <c r="F2297" t="s">
        <v>2423</v>
      </c>
    </row>
    <row r="2298" spans="5:6" x14ac:dyDescent="0.25">
      <c r="E2298" t="s">
        <v>2331</v>
      </c>
      <c r="F2298" t="s">
        <v>2424</v>
      </c>
    </row>
    <row r="2299" spans="5:6" x14ac:dyDescent="0.25">
      <c r="E2299" t="s">
        <v>2331</v>
      </c>
      <c r="F2299" t="s">
        <v>2425</v>
      </c>
    </row>
    <row r="2300" spans="5:6" x14ac:dyDescent="0.25">
      <c r="E2300" t="s">
        <v>2331</v>
      </c>
      <c r="F2300" t="s">
        <v>2426</v>
      </c>
    </row>
    <row r="2301" spans="5:6" x14ac:dyDescent="0.25">
      <c r="E2301" t="s">
        <v>2331</v>
      </c>
      <c r="F2301" t="s">
        <v>2427</v>
      </c>
    </row>
    <row r="2302" spans="5:6" x14ac:dyDescent="0.25">
      <c r="E2302" t="s">
        <v>2331</v>
      </c>
      <c r="F2302" t="s">
        <v>2428</v>
      </c>
    </row>
    <row r="2303" spans="5:6" x14ac:dyDescent="0.25">
      <c r="E2303" t="s">
        <v>2331</v>
      </c>
      <c r="F2303" t="s">
        <v>2429</v>
      </c>
    </row>
    <row r="2304" spans="5:6" x14ac:dyDescent="0.25">
      <c r="E2304" t="s">
        <v>2331</v>
      </c>
      <c r="F2304" t="s">
        <v>2430</v>
      </c>
    </row>
    <row r="2305" spans="5:6" x14ac:dyDescent="0.25">
      <c r="E2305" t="s">
        <v>2331</v>
      </c>
      <c r="F2305" t="s">
        <v>2431</v>
      </c>
    </row>
    <row r="2306" spans="5:6" x14ac:dyDescent="0.25">
      <c r="E2306" t="s">
        <v>2331</v>
      </c>
      <c r="F2306" t="s">
        <v>2432</v>
      </c>
    </row>
    <row r="2307" spans="5:6" x14ac:dyDescent="0.25">
      <c r="E2307" t="s">
        <v>2331</v>
      </c>
      <c r="F2307" t="s">
        <v>2433</v>
      </c>
    </row>
    <row r="2308" spans="5:6" x14ac:dyDescent="0.25">
      <c r="E2308" t="s">
        <v>2331</v>
      </c>
      <c r="F2308" t="s">
        <v>2434</v>
      </c>
    </row>
    <row r="2309" spans="5:6" x14ac:dyDescent="0.25">
      <c r="E2309" t="s">
        <v>2331</v>
      </c>
      <c r="F2309" t="s">
        <v>2435</v>
      </c>
    </row>
    <row r="2310" spans="5:6" x14ac:dyDescent="0.25">
      <c r="E2310" t="s">
        <v>2331</v>
      </c>
      <c r="F2310" t="s">
        <v>2436</v>
      </c>
    </row>
    <row r="2311" spans="5:6" x14ac:dyDescent="0.25">
      <c r="E2311" t="s">
        <v>2331</v>
      </c>
      <c r="F2311" t="s">
        <v>2437</v>
      </c>
    </row>
    <row r="2312" spans="5:6" x14ac:dyDescent="0.25">
      <c r="E2312" t="s">
        <v>2331</v>
      </c>
      <c r="F2312" t="s">
        <v>2438</v>
      </c>
    </row>
    <row r="2313" spans="5:6" x14ac:dyDescent="0.25">
      <c r="E2313" t="s">
        <v>2331</v>
      </c>
      <c r="F2313" t="s">
        <v>2439</v>
      </c>
    </row>
    <row r="2314" spans="5:6" x14ac:dyDescent="0.25">
      <c r="E2314" t="s">
        <v>2331</v>
      </c>
      <c r="F2314" t="s">
        <v>2440</v>
      </c>
    </row>
    <row r="2315" spans="5:6" x14ac:dyDescent="0.25">
      <c r="E2315" t="s">
        <v>2331</v>
      </c>
      <c r="F2315" t="s">
        <v>2441</v>
      </c>
    </row>
    <row r="2316" spans="5:6" x14ac:dyDescent="0.25">
      <c r="E2316" t="s">
        <v>2331</v>
      </c>
      <c r="F2316" t="s">
        <v>2442</v>
      </c>
    </row>
    <row r="2317" spans="5:6" x14ac:dyDescent="0.25">
      <c r="E2317" t="s">
        <v>2331</v>
      </c>
      <c r="F2317" t="s">
        <v>2443</v>
      </c>
    </row>
    <row r="2318" spans="5:6" x14ac:dyDescent="0.25">
      <c r="E2318" t="s">
        <v>2331</v>
      </c>
      <c r="F2318" t="s">
        <v>2444</v>
      </c>
    </row>
    <row r="2319" spans="5:6" x14ac:dyDescent="0.25">
      <c r="E2319" t="s">
        <v>2331</v>
      </c>
      <c r="F2319" t="s">
        <v>2445</v>
      </c>
    </row>
    <row r="2320" spans="5:6" x14ac:dyDescent="0.25">
      <c r="E2320" t="s">
        <v>2331</v>
      </c>
      <c r="F2320" t="s">
        <v>2446</v>
      </c>
    </row>
    <row r="2321" spans="5:6" x14ac:dyDescent="0.25">
      <c r="E2321" t="s">
        <v>2331</v>
      </c>
      <c r="F2321" t="s">
        <v>2447</v>
      </c>
    </row>
    <row r="2322" spans="5:6" x14ac:dyDescent="0.25">
      <c r="E2322" t="s">
        <v>2331</v>
      </c>
      <c r="F2322" t="s">
        <v>2448</v>
      </c>
    </row>
    <row r="2323" spans="5:6" x14ac:dyDescent="0.25">
      <c r="E2323" t="s">
        <v>2331</v>
      </c>
      <c r="F2323" t="s">
        <v>2449</v>
      </c>
    </row>
    <row r="2324" spans="5:6" x14ac:dyDescent="0.25">
      <c r="E2324" t="s">
        <v>2331</v>
      </c>
      <c r="F2324" t="s">
        <v>2450</v>
      </c>
    </row>
    <row r="2325" spans="5:6" x14ac:dyDescent="0.25">
      <c r="E2325" t="s">
        <v>2331</v>
      </c>
      <c r="F2325" t="s">
        <v>2451</v>
      </c>
    </row>
    <row r="2326" spans="5:6" x14ac:dyDescent="0.25">
      <c r="E2326" t="s">
        <v>2331</v>
      </c>
      <c r="F2326" t="s">
        <v>2452</v>
      </c>
    </row>
    <row r="2327" spans="5:6" x14ac:dyDescent="0.25">
      <c r="E2327" t="s">
        <v>2331</v>
      </c>
      <c r="F2327" t="s">
        <v>2453</v>
      </c>
    </row>
    <row r="2328" spans="5:6" x14ac:dyDescent="0.25">
      <c r="E2328" t="s">
        <v>2331</v>
      </c>
      <c r="F2328" t="s">
        <v>2454</v>
      </c>
    </row>
    <row r="2329" spans="5:6" x14ac:dyDescent="0.25">
      <c r="E2329" t="s">
        <v>2331</v>
      </c>
      <c r="F2329" t="s">
        <v>2455</v>
      </c>
    </row>
    <row r="2330" spans="5:6" x14ac:dyDescent="0.25">
      <c r="E2330" t="s">
        <v>2331</v>
      </c>
      <c r="F2330" t="s">
        <v>2456</v>
      </c>
    </row>
    <row r="2331" spans="5:6" x14ac:dyDescent="0.25">
      <c r="E2331" t="s">
        <v>2331</v>
      </c>
      <c r="F2331" t="s">
        <v>2457</v>
      </c>
    </row>
    <row r="2332" spans="5:6" x14ac:dyDescent="0.25">
      <c r="E2332" t="s">
        <v>2331</v>
      </c>
      <c r="F2332" t="s">
        <v>2458</v>
      </c>
    </row>
    <row r="2333" spans="5:6" x14ac:dyDescent="0.25">
      <c r="E2333" t="s">
        <v>2331</v>
      </c>
      <c r="F2333" t="s">
        <v>2459</v>
      </c>
    </row>
    <row r="2334" spans="5:6" x14ac:dyDescent="0.25">
      <c r="E2334" t="s">
        <v>2331</v>
      </c>
      <c r="F2334" t="s">
        <v>2460</v>
      </c>
    </row>
    <row r="2335" spans="5:6" x14ac:dyDescent="0.25">
      <c r="E2335" t="s">
        <v>2331</v>
      </c>
      <c r="F2335" t="s">
        <v>2461</v>
      </c>
    </row>
    <row r="2336" spans="5:6" x14ac:dyDescent="0.25">
      <c r="E2336" t="s">
        <v>2331</v>
      </c>
      <c r="F2336" t="s">
        <v>2462</v>
      </c>
    </row>
    <row r="2337" spans="5:6" x14ac:dyDescent="0.25">
      <c r="E2337" t="s">
        <v>2331</v>
      </c>
      <c r="F2337" t="s">
        <v>2463</v>
      </c>
    </row>
    <row r="2338" spans="5:6" x14ac:dyDescent="0.25">
      <c r="E2338" t="s">
        <v>2331</v>
      </c>
      <c r="F2338" t="s">
        <v>2464</v>
      </c>
    </row>
    <row r="2339" spans="5:6" x14ac:dyDescent="0.25">
      <c r="E2339" t="s">
        <v>2331</v>
      </c>
      <c r="F2339" t="s">
        <v>2465</v>
      </c>
    </row>
    <row r="2340" spans="5:6" x14ac:dyDescent="0.25">
      <c r="E2340" t="s">
        <v>2331</v>
      </c>
      <c r="F2340" t="s">
        <v>2466</v>
      </c>
    </row>
    <row r="2341" spans="5:6" x14ac:dyDescent="0.25">
      <c r="E2341" t="s">
        <v>2331</v>
      </c>
      <c r="F2341" t="s">
        <v>2467</v>
      </c>
    </row>
    <row r="2342" spans="5:6" x14ac:dyDescent="0.25">
      <c r="E2342" t="s">
        <v>2331</v>
      </c>
      <c r="F2342" t="s">
        <v>2468</v>
      </c>
    </row>
    <row r="2343" spans="5:6" x14ac:dyDescent="0.25">
      <c r="E2343" t="s">
        <v>2331</v>
      </c>
      <c r="F2343" t="s">
        <v>2469</v>
      </c>
    </row>
    <row r="2344" spans="5:6" x14ac:dyDescent="0.25">
      <c r="E2344" t="s">
        <v>2331</v>
      </c>
      <c r="F2344" t="s">
        <v>2470</v>
      </c>
    </row>
    <row r="2345" spans="5:6" x14ac:dyDescent="0.25">
      <c r="E2345" t="s">
        <v>2331</v>
      </c>
      <c r="F2345" t="s">
        <v>2471</v>
      </c>
    </row>
    <row r="2346" spans="5:6" x14ac:dyDescent="0.25">
      <c r="E2346" t="s">
        <v>2331</v>
      </c>
      <c r="F2346" t="s">
        <v>2472</v>
      </c>
    </row>
    <row r="2347" spans="5:6" x14ac:dyDescent="0.25">
      <c r="E2347" t="s">
        <v>2331</v>
      </c>
      <c r="F2347" t="s">
        <v>2473</v>
      </c>
    </row>
    <row r="2348" spans="5:6" x14ac:dyDescent="0.25">
      <c r="E2348" t="s">
        <v>2331</v>
      </c>
      <c r="F2348" t="s">
        <v>2474</v>
      </c>
    </row>
    <row r="2349" spans="5:6" x14ac:dyDescent="0.25">
      <c r="E2349" t="s">
        <v>2331</v>
      </c>
      <c r="F2349" t="s">
        <v>2475</v>
      </c>
    </row>
    <row r="2350" spans="5:6" x14ac:dyDescent="0.25">
      <c r="E2350" t="s">
        <v>2331</v>
      </c>
      <c r="F2350" t="s">
        <v>2476</v>
      </c>
    </row>
    <row r="2351" spans="5:6" x14ac:dyDescent="0.25">
      <c r="E2351" t="s">
        <v>2331</v>
      </c>
      <c r="F2351" t="s">
        <v>2477</v>
      </c>
    </row>
    <row r="2352" spans="5:6" x14ac:dyDescent="0.25">
      <c r="E2352" t="s">
        <v>2331</v>
      </c>
      <c r="F2352" t="s">
        <v>2478</v>
      </c>
    </row>
    <row r="2353" spans="5:6" x14ac:dyDescent="0.25">
      <c r="E2353" t="s">
        <v>2331</v>
      </c>
      <c r="F2353" t="s">
        <v>2479</v>
      </c>
    </row>
    <row r="2354" spans="5:6" x14ac:dyDescent="0.25">
      <c r="E2354" t="s">
        <v>2331</v>
      </c>
      <c r="F2354" t="s">
        <v>2480</v>
      </c>
    </row>
    <row r="2355" spans="5:6" x14ac:dyDescent="0.25">
      <c r="E2355" t="s">
        <v>2331</v>
      </c>
      <c r="F2355" t="s">
        <v>2481</v>
      </c>
    </row>
    <row r="2356" spans="5:6" x14ac:dyDescent="0.25">
      <c r="E2356" t="s">
        <v>2331</v>
      </c>
      <c r="F2356" t="s">
        <v>2482</v>
      </c>
    </row>
    <row r="2357" spans="5:6" x14ac:dyDescent="0.25">
      <c r="E2357" t="s">
        <v>2331</v>
      </c>
      <c r="F2357" t="s">
        <v>2483</v>
      </c>
    </row>
    <row r="2358" spans="5:6" x14ac:dyDescent="0.25">
      <c r="E2358" t="s">
        <v>2331</v>
      </c>
      <c r="F2358" t="s">
        <v>2484</v>
      </c>
    </row>
    <row r="2359" spans="5:6" x14ac:dyDescent="0.25">
      <c r="E2359" t="s">
        <v>2331</v>
      </c>
      <c r="F2359" t="s">
        <v>2485</v>
      </c>
    </row>
    <row r="2360" spans="5:6" x14ac:dyDescent="0.25">
      <c r="E2360" t="s">
        <v>2331</v>
      </c>
      <c r="F2360" t="s">
        <v>2486</v>
      </c>
    </row>
    <row r="2361" spans="5:6" x14ac:dyDescent="0.25">
      <c r="E2361" t="s">
        <v>2331</v>
      </c>
      <c r="F2361" t="s">
        <v>2487</v>
      </c>
    </row>
    <row r="2362" spans="5:6" x14ac:dyDescent="0.25">
      <c r="E2362" t="s">
        <v>2331</v>
      </c>
      <c r="F2362" t="s">
        <v>2488</v>
      </c>
    </row>
    <row r="2363" spans="5:6" x14ac:dyDescent="0.25">
      <c r="E2363" t="s">
        <v>2331</v>
      </c>
      <c r="F2363" t="s">
        <v>2489</v>
      </c>
    </row>
    <row r="2364" spans="5:6" x14ac:dyDescent="0.25">
      <c r="E2364" t="s">
        <v>2331</v>
      </c>
      <c r="F2364" t="s">
        <v>2490</v>
      </c>
    </row>
    <row r="2365" spans="5:6" x14ac:dyDescent="0.25">
      <c r="E2365" t="s">
        <v>2331</v>
      </c>
      <c r="F2365" t="s">
        <v>2491</v>
      </c>
    </row>
    <row r="2366" spans="5:6" x14ac:dyDescent="0.25">
      <c r="E2366" t="s">
        <v>2331</v>
      </c>
      <c r="F2366" t="s">
        <v>2492</v>
      </c>
    </row>
    <row r="2367" spans="5:6" x14ac:dyDescent="0.25">
      <c r="E2367" t="s">
        <v>2331</v>
      </c>
      <c r="F2367" t="s">
        <v>2493</v>
      </c>
    </row>
    <row r="2368" spans="5:6" x14ac:dyDescent="0.25">
      <c r="E2368" t="s">
        <v>2331</v>
      </c>
      <c r="F2368" t="s">
        <v>2494</v>
      </c>
    </row>
    <row r="2369" spans="5:6" x14ac:dyDescent="0.25">
      <c r="E2369" t="s">
        <v>2331</v>
      </c>
      <c r="F2369" t="s">
        <v>2495</v>
      </c>
    </row>
    <row r="2370" spans="5:6" x14ac:dyDescent="0.25">
      <c r="E2370" t="s">
        <v>2331</v>
      </c>
      <c r="F2370" t="s">
        <v>2496</v>
      </c>
    </row>
    <row r="2371" spans="5:6" x14ac:dyDescent="0.25">
      <c r="E2371" t="s">
        <v>2331</v>
      </c>
      <c r="F2371" t="s">
        <v>2497</v>
      </c>
    </row>
    <row r="2372" spans="5:6" x14ac:dyDescent="0.25">
      <c r="E2372" t="s">
        <v>2331</v>
      </c>
      <c r="F2372" t="s">
        <v>2498</v>
      </c>
    </row>
    <row r="2373" spans="5:6" x14ac:dyDescent="0.25">
      <c r="E2373" t="s">
        <v>2331</v>
      </c>
      <c r="F2373" t="s">
        <v>2499</v>
      </c>
    </row>
    <row r="2374" spans="5:6" x14ac:dyDescent="0.25">
      <c r="E2374" t="s">
        <v>2331</v>
      </c>
      <c r="F2374" t="s">
        <v>2500</v>
      </c>
    </row>
    <row r="2375" spans="5:6" x14ac:dyDescent="0.25">
      <c r="E2375" t="s">
        <v>2331</v>
      </c>
      <c r="F2375" t="s">
        <v>2501</v>
      </c>
    </row>
    <row r="2376" spans="5:6" x14ac:dyDescent="0.25">
      <c r="E2376" t="s">
        <v>2331</v>
      </c>
      <c r="F2376" t="s">
        <v>2502</v>
      </c>
    </row>
    <row r="2377" spans="5:6" x14ac:dyDescent="0.25">
      <c r="E2377" t="s">
        <v>2331</v>
      </c>
      <c r="F2377" t="s">
        <v>2503</v>
      </c>
    </row>
    <row r="2378" spans="5:6" x14ac:dyDescent="0.25">
      <c r="E2378" t="s">
        <v>2331</v>
      </c>
      <c r="F2378" t="s">
        <v>2504</v>
      </c>
    </row>
    <row r="2379" spans="5:6" x14ac:dyDescent="0.25">
      <c r="E2379" t="s">
        <v>2505</v>
      </c>
      <c r="F2379" t="s">
        <v>2506</v>
      </c>
    </row>
    <row r="2380" spans="5:6" x14ac:dyDescent="0.25">
      <c r="E2380" t="s">
        <v>2505</v>
      </c>
      <c r="F2380" t="s">
        <v>2507</v>
      </c>
    </row>
    <row r="2381" spans="5:6" x14ac:dyDescent="0.25">
      <c r="E2381" t="s">
        <v>2505</v>
      </c>
      <c r="F2381" t="s">
        <v>2508</v>
      </c>
    </row>
    <row r="2382" spans="5:6" x14ac:dyDescent="0.25">
      <c r="E2382" t="s">
        <v>2505</v>
      </c>
      <c r="F2382" t="s">
        <v>2509</v>
      </c>
    </row>
    <row r="2383" spans="5:6" x14ac:dyDescent="0.25">
      <c r="E2383" t="s">
        <v>2505</v>
      </c>
      <c r="F2383" t="s">
        <v>2510</v>
      </c>
    </row>
    <row r="2384" spans="5:6" x14ac:dyDescent="0.25">
      <c r="E2384" t="s">
        <v>2505</v>
      </c>
      <c r="F2384" t="s">
        <v>2511</v>
      </c>
    </row>
    <row r="2385" spans="5:6" x14ac:dyDescent="0.25">
      <c r="E2385" t="s">
        <v>2505</v>
      </c>
      <c r="F2385" t="s">
        <v>2512</v>
      </c>
    </row>
    <row r="2386" spans="5:6" x14ac:dyDescent="0.25">
      <c r="E2386" t="s">
        <v>2505</v>
      </c>
      <c r="F2386" t="s">
        <v>2513</v>
      </c>
    </row>
    <row r="2387" spans="5:6" x14ac:dyDescent="0.25">
      <c r="E2387" t="s">
        <v>2505</v>
      </c>
      <c r="F2387" t="s">
        <v>2514</v>
      </c>
    </row>
    <row r="2388" spans="5:6" x14ac:dyDescent="0.25">
      <c r="E2388" t="s">
        <v>2505</v>
      </c>
      <c r="F2388" t="s">
        <v>2515</v>
      </c>
    </row>
    <row r="2389" spans="5:6" x14ac:dyDescent="0.25">
      <c r="E2389" t="s">
        <v>2505</v>
      </c>
      <c r="F2389" t="s">
        <v>2516</v>
      </c>
    </row>
    <row r="2390" spans="5:6" x14ac:dyDescent="0.25">
      <c r="E2390" t="s">
        <v>2505</v>
      </c>
      <c r="F2390" t="s">
        <v>2517</v>
      </c>
    </row>
    <row r="2391" spans="5:6" x14ac:dyDescent="0.25">
      <c r="E2391" t="s">
        <v>2505</v>
      </c>
      <c r="F2391" t="s">
        <v>2518</v>
      </c>
    </row>
    <row r="2392" spans="5:6" x14ac:dyDescent="0.25">
      <c r="E2392" t="s">
        <v>2505</v>
      </c>
      <c r="F2392" t="s">
        <v>2519</v>
      </c>
    </row>
    <row r="2393" spans="5:6" x14ac:dyDescent="0.25">
      <c r="E2393" t="s">
        <v>2505</v>
      </c>
      <c r="F2393" t="s">
        <v>2520</v>
      </c>
    </row>
    <row r="2394" spans="5:6" x14ac:dyDescent="0.25">
      <c r="E2394" t="s">
        <v>2505</v>
      </c>
      <c r="F2394" t="s">
        <v>2521</v>
      </c>
    </row>
    <row r="2395" spans="5:6" x14ac:dyDescent="0.25">
      <c r="E2395" t="s">
        <v>2505</v>
      </c>
      <c r="F2395" t="s">
        <v>2522</v>
      </c>
    </row>
    <row r="2396" spans="5:6" x14ac:dyDescent="0.25">
      <c r="E2396" t="s">
        <v>2505</v>
      </c>
      <c r="F2396" t="s">
        <v>2523</v>
      </c>
    </row>
    <row r="2397" spans="5:6" x14ac:dyDescent="0.25">
      <c r="E2397" t="s">
        <v>2505</v>
      </c>
      <c r="F2397" t="s">
        <v>2524</v>
      </c>
    </row>
    <row r="2398" spans="5:6" x14ac:dyDescent="0.25">
      <c r="E2398" t="s">
        <v>2505</v>
      </c>
      <c r="F2398" t="s">
        <v>2525</v>
      </c>
    </row>
    <row r="2399" spans="5:6" x14ac:dyDescent="0.25">
      <c r="E2399" t="s">
        <v>2505</v>
      </c>
      <c r="F2399" t="s">
        <v>2526</v>
      </c>
    </row>
    <row r="2400" spans="5:6" x14ac:dyDescent="0.25">
      <c r="E2400" t="s">
        <v>2505</v>
      </c>
      <c r="F2400" t="s">
        <v>2527</v>
      </c>
    </row>
    <row r="2401" spans="5:6" x14ac:dyDescent="0.25">
      <c r="E2401" t="s">
        <v>2505</v>
      </c>
      <c r="F2401" t="s">
        <v>2528</v>
      </c>
    </row>
    <row r="2402" spans="5:6" x14ac:dyDescent="0.25">
      <c r="E2402" t="s">
        <v>2505</v>
      </c>
      <c r="F2402" t="s">
        <v>2529</v>
      </c>
    </row>
    <row r="2403" spans="5:6" x14ac:dyDescent="0.25">
      <c r="E2403" t="s">
        <v>2505</v>
      </c>
      <c r="F2403" t="s">
        <v>2530</v>
      </c>
    </row>
    <row r="2404" spans="5:6" x14ac:dyDescent="0.25">
      <c r="E2404" t="s">
        <v>2505</v>
      </c>
      <c r="F2404" t="s">
        <v>2531</v>
      </c>
    </row>
    <row r="2405" spans="5:6" x14ac:dyDescent="0.25">
      <c r="E2405" t="s">
        <v>2505</v>
      </c>
      <c r="F2405" t="s">
        <v>2532</v>
      </c>
    </row>
    <row r="2406" spans="5:6" x14ac:dyDescent="0.25">
      <c r="E2406" t="s">
        <v>2505</v>
      </c>
      <c r="F2406" t="s">
        <v>2533</v>
      </c>
    </row>
    <row r="2407" spans="5:6" x14ac:dyDescent="0.25">
      <c r="E2407" t="s">
        <v>2505</v>
      </c>
      <c r="F2407" t="s">
        <v>2534</v>
      </c>
    </row>
    <row r="2408" spans="5:6" x14ac:dyDescent="0.25">
      <c r="E2408" t="s">
        <v>2505</v>
      </c>
      <c r="F2408" t="s">
        <v>2535</v>
      </c>
    </row>
    <row r="2409" spans="5:6" x14ac:dyDescent="0.25">
      <c r="E2409" t="s">
        <v>2505</v>
      </c>
      <c r="F2409" t="s">
        <v>2536</v>
      </c>
    </row>
    <row r="2410" spans="5:6" x14ac:dyDescent="0.25">
      <c r="E2410" t="s">
        <v>2505</v>
      </c>
      <c r="F2410" t="s">
        <v>2537</v>
      </c>
    </row>
    <row r="2411" spans="5:6" x14ac:dyDescent="0.25">
      <c r="E2411" t="s">
        <v>2505</v>
      </c>
      <c r="F2411" t="s">
        <v>2538</v>
      </c>
    </row>
    <row r="2412" spans="5:6" x14ac:dyDescent="0.25">
      <c r="E2412" t="s">
        <v>2505</v>
      </c>
      <c r="F2412" t="s">
        <v>2539</v>
      </c>
    </row>
    <row r="2413" spans="5:6" x14ac:dyDescent="0.25">
      <c r="E2413" t="s">
        <v>2505</v>
      </c>
      <c r="F2413" t="s">
        <v>2540</v>
      </c>
    </row>
    <row r="2414" spans="5:6" x14ac:dyDescent="0.25">
      <c r="E2414" t="s">
        <v>2505</v>
      </c>
      <c r="F2414" t="s">
        <v>2541</v>
      </c>
    </row>
    <row r="2415" spans="5:6" x14ac:dyDescent="0.25">
      <c r="E2415" t="s">
        <v>2505</v>
      </c>
      <c r="F2415" t="s">
        <v>2542</v>
      </c>
    </row>
    <row r="2416" spans="5:6" x14ac:dyDescent="0.25">
      <c r="E2416" t="s">
        <v>2505</v>
      </c>
      <c r="F2416" t="s">
        <v>2543</v>
      </c>
    </row>
    <row r="2417" spans="5:6" x14ac:dyDescent="0.25">
      <c r="E2417" t="s">
        <v>2505</v>
      </c>
      <c r="F2417" t="s">
        <v>2544</v>
      </c>
    </row>
    <row r="2418" spans="5:6" x14ac:dyDescent="0.25">
      <c r="E2418" t="s">
        <v>2505</v>
      </c>
      <c r="F2418" t="s">
        <v>2545</v>
      </c>
    </row>
    <row r="2419" spans="5:6" x14ac:dyDescent="0.25">
      <c r="E2419" t="s">
        <v>2505</v>
      </c>
      <c r="F2419" t="s">
        <v>2546</v>
      </c>
    </row>
    <row r="2420" spans="5:6" x14ac:dyDescent="0.25">
      <c r="E2420" t="s">
        <v>2505</v>
      </c>
      <c r="F2420" t="s">
        <v>2547</v>
      </c>
    </row>
    <row r="2421" spans="5:6" x14ac:dyDescent="0.25">
      <c r="E2421" t="s">
        <v>2505</v>
      </c>
      <c r="F2421" t="s">
        <v>2548</v>
      </c>
    </row>
    <row r="2422" spans="5:6" x14ac:dyDescent="0.25">
      <c r="E2422" t="s">
        <v>2505</v>
      </c>
      <c r="F2422" t="s">
        <v>2549</v>
      </c>
    </row>
    <row r="2423" spans="5:6" x14ac:dyDescent="0.25">
      <c r="E2423" t="s">
        <v>2505</v>
      </c>
      <c r="F2423" t="s">
        <v>2550</v>
      </c>
    </row>
    <row r="2424" spans="5:6" x14ac:dyDescent="0.25">
      <c r="E2424" t="s">
        <v>2505</v>
      </c>
      <c r="F2424" t="s">
        <v>2551</v>
      </c>
    </row>
    <row r="2425" spans="5:6" x14ac:dyDescent="0.25">
      <c r="E2425" t="s">
        <v>2505</v>
      </c>
      <c r="F2425" t="s">
        <v>2552</v>
      </c>
    </row>
    <row r="2426" spans="5:6" x14ac:dyDescent="0.25">
      <c r="E2426" t="s">
        <v>2505</v>
      </c>
      <c r="F2426" t="s">
        <v>2553</v>
      </c>
    </row>
    <row r="2427" spans="5:6" x14ac:dyDescent="0.25">
      <c r="E2427" t="s">
        <v>2505</v>
      </c>
      <c r="F2427" t="s">
        <v>2554</v>
      </c>
    </row>
    <row r="2428" spans="5:6" x14ac:dyDescent="0.25">
      <c r="E2428" t="s">
        <v>2505</v>
      </c>
      <c r="F2428" t="s">
        <v>2555</v>
      </c>
    </row>
    <row r="2429" spans="5:6" x14ac:dyDescent="0.25">
      <c r="E2429" t="s">
        <v>2505</v>
      </c>
      <c r="F2429" t="s">
        <v>2556</v>
      </c>
    </row>
    <row r="2430" spans="5:6" x14ac:dyDescent="0.25">
      <c r="E2430" t="s">
        <v>2505</v>
      </c>
      <c r="F2430" t="s">
        <v>2557</v>
      </c>
    </row>
    <row r="2431" spans="5:6" x14ac:dyDescent="0.25">
      <c r="E2431" t="s">
        <v>2505</v>
      </c>
      <c r="F2431" t="s">
        <v>2558</v>
      </c>
    </row>
    <row r="2432" spans="5:6" x14ac:dyDescent="0.25">
      <c r="E2432" t="s">
        <v>2505</v>
      </c>
      <c r="F2432" t="s">
        <v>2559</v>
      </c>
    </row>
    <row r="2433" spans="5:6" x14ac:dyDescent="0.25">
      <c r="E2433" t="s">
        <v>2505</v>
      </c>
      <c r="F2433" t="s">
        <v>2560</v>
      </c>
    </row>
    <row r="2434" spans="5:6" x14ac:dyDescent="0.25">
      <c r="E2434" t="s">
        <v>2505</v>
      </c>
      <c r="F2434" t="s">
        <v>2561</v>
      </c>
    </row>
    <row r="2435" spans="5:6" x14ac:dyDescent="0.25">
      <c r="E2435" t="s">
        <v>2505</v>
      </c>
      <c r="F2435" t="s">
        <v>2562</v>
      </c>
    </row>
    <row r="2436" spans="5:6" x14ac:dyDescent="0.25">
      <c r="E2436" t="s">
        <v>2505</v>
      </c>
      <c r="F2436" t="s">
        <v>2563</v>
      </c>
    </row>
    <row r="2437" spans="5:6" x14ac:dyDescent="0.25">
      <c r="E2437" t="s">
        <v>2505</v>
      </c>
      <c r="F2437" t="s">
        <v>2564</v>
      </c>
    </row>
    <row r="2438" spans="5:6" x14ac:dyDescent="0.25">
      <c r="E2438" t="s">
        <v>2505</v>
      </c>
      <c r="F2438" t="s">
        <v>2565</v>
      </c>
    </row>
    <row r="2439" spans="5:6" x14ac:dyDescent="0.25">
      <c r="E2439" t="s">
        <v>2505</v>
      </c>
      <c r="F2439" t="s">
        <v>2566</v>
      </c>
    </row>
    <row r="2440" spans="5:6" x14ac:dyDescent="0.25">
      <c r="E2440" t="s">
        <v>2505</v>
      </c>
      <c r="F2440" t="s">
        <v>2567</v>
      </c>
    </row>
    <row r="2441" spans="5:6" x14ac:dyDescent="0.25">
      <c r="E2441" t="s">
        <v>2505</v>
      </c>
      <c r="F2441" t="s">
        <v>2568</v>
      </c>
    </row>
    <row r="2442" spans="5:6" x14ac:dyDescent="0.25">
      <c r="E2442" t="s">
        <v>2505</v>
      </c>
      <c r="F2442" t="s">
        <v>2569</v>
      </c>
    </row>
    <row r="2443" spans="5:6" x14ac:dyDescent="0.25">
      <c r="E2443" t="s">
        <v>2505</v>
      </c>
      <c r="F2443" t="s">
        <v>2570</v>
      </c>
    </row>
    <row r="2444" spans="5:6" x14ac:dyDescent="0.25">
      <c r="E2444" t="s">
        <v>2505</v>
      </c>
      <c r="F2444" t="s">
        <v>2571</v>
      </c>
    </row>
    <row r="2445" spans="5:6" x14ac:dyDescent="0.25">
      <c r="E2445" t="s">
        <v>2505</v>
      </c>
      <c r="F2445" t="s">
        <v>2572</v>
      </c>
    </row>
    <row r="2446" spans="5:6" x14ac:dyDescent="0.25">
      <c r="E2446" t="s">
        <v>2505</v>
      </c>
      <c r="F2446" t="s">
        <v>2573</v>
      </c>
    </row>
    <row r="2447" spans="5:6" x14ac:dyDescent="0.25">
      <c r="E2447" t="s">
        <v>2505</v>
      </c>
      <c r="F2447" t="s">
        <v>2574</v>
      </c>
    </row>
    <row r="2448" spans="5:6" x14ac:dyDescent="0.25">
      <c r="E2448" t="s">
        <v>2505</v>
      </c>
      <c r="F2448" t="s">
        <v>2575</v>
      </c>
    </row>
    <row r="2449" spans="5:6" x14ac:dyDescent="0.25">
      <c r="E2449" t="s">
        <v>2505</v>
      </c>
      <c r="F2449" t="s">
        <v>2576</v>
      </c>
    </row>
    <row r="2450" spans="5:6" x14ac:dyDescent="0.25">
      <c r="E2450" t="s">
        <v>2505</v>
      </c>
      <c r="F2450" t="s">
        <v>2577</v>
      </c>
    </row>
    <row r="2451" spans="5:6" x14ac:dyDescent="0.25">
      <c r="E2451" t="s">
        <v>2505</v>
      </c>
      <c r="F2451" t="s">
        <v>2578</v>
      </c>
    </row>
    <row r="2452" spans="5:6" x14ac:dyDescent="0.25">
      <c r="E2452" t="s">
        <v>2505</v>
      </c>
      <c r="F2452" t="s">
        <v>2579</v>
      </c>
    </row>
    <row r="2453" spans="5:6" x14ac:dyDescent="0.25">
      <c r="E2453" t="s">
        <v>2505</v>
      </c>
      <c r="F2453" t="s">
        <v>2580</v>
      </c>
    </row>
    <row r="2454" spans="5:6" x14ac:dyDescent="0.25">
      <c r="E2454" t="s">
        <v>2505</v>
      </c>
      <c r="F2454" t="s">
        <v>2581</v>
      </c>
    </row>
    <row r="2455" spans="5:6" x14ac:dyDescent="0.25">
      <c r="E2455" t="s">
        <v>2505</v>
      </c>
      <c r="F2455" t="s">
        <v>2582</v>
      </c>
    </row>
    <row r="2456" spans="5:6" x14ac:dyDescent="0.25">
      <c r="E2456" t="s">
        <v>2505</v>
      </c>
      <c r="F2456" t="s">
        <v>2583</v>
      </c>
    </row>
    <row r="2457" spans="5:6" x14ac:dyDescent="0.25">
      <c r="E2457" t="s">
        <v>2505</v>
      </c>
      <c r="F2457" t="s">
        <v>2584</v>
      </c>
    </row>
    <row r="2458" spans="5:6" x14ac:dyDescent="0.25">
      <c r="E2458" t="s">
        <v>2505</v>
      </c>
      <c r="F2458" t="s">
        <v>2585</v>
      </c>
    </row>
    <row r="2459" spans="5:6" x14ac:dyDescent="0.25">
      <c r="E2459" t="s">
        <v>2505</v>
      </c>
      <c r="F2459" t="s">
        <v>2586</v>
      </c>
    </row>
    <row r="2460" spans="5:6" x14ac:dyDescent="0.25">
      <c r="E2460" t="s">
        <v>2505</v>
      </c>
      <c r="F2460" t="s">
        <v>2587</v>
      </c>
    </row>
    <row r="2461" spans="5:6" x14ac:dyDescent="0.25">
      <c r="E2461" t="s">
        <v>2505</v>
      </c>
      <c r="F2461" t="s">
        <v>2588</v>
      </c>
    </row>
    <row r="2462" spans="5:6" x14ac:dyDescent="0.25">
      <c r="E2462" t="s">
        <v>2505</v>
      </c>
      <c r="F2462" t="s">
        <v>2589</v>
      </c>
    </row>
    <row r="2463" spans="5:6" x14ac:dyDescent="0.25">
      <c r="E2463" t="s">
        <v>2505</v>
      </c>
      <c r="F2463" t="s">
        <v>2590</v>
      </c>
    </row>
    <row r="2464" spans="5:6" x14ac:dyDescent="0.25">
      <c r="E2464" t="s">
        <v>2505</v>
      </c>
      <c r="F2464" t="s">
        <v>2591</v>
      </c>
    </row>
    <row r="2465" spans="5:6" x14ac:dyDescent="0.25">
      <c r="E2465" t="s">
        <v>2505</v>
      </c>
      <c r="F2465" t="s">
        <v>2592</v>
      </c>
    </row>
    <row r="2466" spans="5:6" x14ac:dyDescent="0.25">
      <c r="E2466" t="s">
        <v>2505</v>
      </c>
      <c r="F2466" t="s">
        <v>2593</v>
      </c>
    </row>
    <row r="2467" spans="5:6" x14ac:dyDescent="0.25">
      <c r="E2467" t="s">
        <v>2505</v>
      </c>
      <c r="F2467" t="s">
        <v>2594</v>
      </c>
    </row>
    <row r="2468" spans="5:6" x14ac:dyDescent="0.25">
      <c r="E2468" t="s">
        <v>2505</v>
      </c>
      <c r="F2468" t="s">
        <v>2595</v>
      </c>
    </row>
    <row r="2469" spans="5:6" x14ac:dyDescent="0.25">
      <c r="E2469" t="s">
        <v>2505</v>
      </c>
      <c r="F2469" t="s">
        <v>2596</v>
      </c>
    </row>
    <row r="2470" spans="5:6" x14ac:dyDescent="0.25">
      <c r="E2470" t="s">
        <v>2505</v>
      </c>
      <c r="F2470" t="s">
        <v>2597</v>
      </c>
    </row>
    <row r="2471" spans="5:6" x14ac:dyDescent="0.25">
      <c r="E2471" t="s">
        <v>2505</v>
      </c>
      <c r="F2471" t="s">
        <v>2598</v>
      </c>
    </row>
    <row r="2472" spans="5:6" x14ac:dyDescent="0.25">
      <c r="E2472" t="s">
        <v>2505</v>
      </c>
      <c r="F2472" t="s">
        <v>2599</v>
      </c>
    </row>
    <row r="2473" spans="5:6" x14ac:dyDescent="0.25">
      <c r="E2473" t="s">
        <v>2505</v>
      </c>
      <c r="F2473" t="s">
        <v>2600</v>
      </c>
    </row>
    <row r="2474" spans="5:6" x14ac:dyDescent="0.25">
      <c r="E2474" t="s">
        <v>2505</v>
      </c>
      <c r="F2474" t="s">
        <v>2601</v>
      </c>
    </row>
    <row r="2475" spans="5:6" x14ac:dyDescent="0.25">
      <c r="E2475" t="s">
        <v>2505</v>
      </c>
      <c r="F2475" t="s">
        <v>2602</v>
      </c>
    </row>
    <row r="2476" spans="5:6" x14ac:dyDescent="0.25">
      <c r="E2476" t="s">
        <v>2505</v>
      </c>
      <c r="F2476" t="s">
        <v>2603</v>
      </c>
    </row>
    <row r="2477" spans="5:6" x14ac:dyDescent="0.25">
      <c r="E2477" t="s">
        <v>2505</v>
      </c>
      <c r="F2477" t="s">
        <v>2604</v>
      </c>
    </row>
    <row r="2478" spans="5:6" x14ac:dyDescent="0.25">
      <c r="E2478" t="s">
        <v>2505</v>
      </c>
      <c r="F2478" t="s">
        <v>2605</v>
      </c>
    </row>
    <row r="2479" spans="5:6" x14ac:dyDescent="0.25">
      <c r="E2479" t="s">
        <v>2505</v>
      </c>
      <c r="F2479" t="s">
        <v>2606</v>
      </c>
    </row>
    <row r="2480" spans="5:6" x14ac:dyDescent="0.25">
      <c r="E2480" t="s">
        <v>2505</v>
      </c>
      <c r="F2480" t="s">
        <v>2607</v>
      </c>
    </row>
    <row r="2481" spans="5:6" x14ac:dyDescent="0.25">
      <c r="E2481" t="s">
        <v>2505</v>
      </c>
      <c r="F2481" t="s">
        <v>2608</v>
      </c>
    </row>
    <row r="2482" spans="5:6" x14ac:dyDescent="0.25">
      <c r="E2482" t="s">
        <v>2505</v>
      </c>
      <c r="F2482" t="s">
        <v>2609</v>
      </c>
    </row>
    <row r="2483" spans="5:6" x14ac:dyDescent="0.25">
      <c r="E2483" t="s">
        <v>2505</v>
      </c>
      <c r="F2483" t="s">
        <v>2610</v>
      </c>
    </row>
    <row r="2484" spans="5:6" x14ac:dyDescent="0.25">
      <c r="E2484" t="s">
        <v>2505</v>
      </c>
      <c r="F2484" t="s">
        <v>2611</v>
      </c>
    </row>
    <row r="2485" spans="5:6" x14ac:dyDescent="0.25">
      <c r="E2485" t="s">
        <v>2505</v>
      </c>
      <c r="F2485" t="s">
        <v>2612</v>
      </c>
    </row>
    <row r="2486" spans="5:6" x14ac:dyDescent="0.25">
      <c r="E2486" t="s">
        <v>2505</v>
      </c>
      <c r="F2486" t="s">
        <v>2613</v>
      </c>
    </row>
    <row r="2487" spans="5:6" x14ac:dyDescent="0.25">
      <c r="E2487" t="s">
        <v>2505</v>
      </c>
      <c r="F2487" t="s">
        <v>2614</v>
      </c>
    </row>
    <row r="2488" spans="5:6" x14ac:dyDescent="0.25">
      <c r="E2488" t="s">
        <v>2505</v>
      </c>
      <c r="F2488" t="s">
        <v>2615</v>
      </c>
    </row>
    <row r="2489" spans="5:6" x14ac:dyDescent="0.25">
      <c r="E2489" t="s">
        <v>2505</v>
      </c>
      <c r="F2489" t="s">
        <v>2616</v>
      </c>
    </row>
    <row r="2490" spans="5:6" x14ac:dyDescent="0.25">
      <c r="E2490" t="s">
        <v>2505</v>
      </c>
      <c r="F2490" t="s">
        <v>2617</v>
      </c>
    </row>
    <row r="2491" spans="5:6" x14ac:dyDescent="0.25">
      <c r="E2491" t="s">
        <v>2505</v>
      </c>
      <c r="F2491" t="s">
        <v>2618</v>
      </c>
    </row>
    <row r="2492" spans="5:6" x14ac:dyDescent="0.25">
      <c r="E2492" t="s">
        <v>2505</v>
      </c>
      <c r="F2492" t="s">
        <v>2619</v>
      </c>
    </row>
    <row r="2493" spans="5:6" x14ac:dyDescent="0.25">
      <c r="E2493" t="s">
        <v>2505</v>
      </c>
      <c r="F2493" t="s">
        <v>2620</v>
      </c>
    </row>
    <row r="2494" spans="5:6" x14ac:dyDescent="0.25">
      <c r="E2494" t="s">
        <v>2505</v>
      </c>
      <c r="F2494" t="s">
        <v>2621</v>
      </c>
    </row>
    <row r="2495" spans="5:6" x14ac:dyDescent="0.25">
      <c r="E2495" t="s">
        <v>2505</v>
      </c>
      <c r="F2495" t="s">
        <v>2622</v>
      </c>
    </row>
    <row r="2496" spans="5:6" x14ac:dyDescent="0.25">
      <c r="E2496" t="s">
        <v>2505</v>
      </c>
      <c r="F2496" t="s">
        <v>2623</v>
      </c>
    </row>
    <row r="2497" spans="5:6" x14ac:dyDescent="0.25">
      <c r="E2497" t="s">
        <v>2505</v>
      </c>
      <c r="F2497" t="s">
        <v>2624</v>
      </c>
    </row>
    <row r="2498" spans="5:6" x14ac:dyDescent="0.25">
      <c r="E2498" t="s">
        <v>2505</v>
      </c>
      <c r="F2498" t="s">
        <v>2625</v>
      </c>
    </row>
    <row r="2499" spans="5:6" x14ac:dyDescent="0.25">
      <c r="E2499" t="s">
        <v>2505</v>
      </c>
      <c r="F2499" t="s">
        <v>2626</v>
      </c>
    </row>
    <row r="2500" spans="5:6" x14ac:dyDescent="0.25">
      <c r="E2500" t="s">
        <v>2505</v>
      </c>
      <c r="F2500" t="s">
        <v>2627</v>
      </c>
    </row>
    <row r="2501" spans="5:6" x14ac:dyDescent="0.25">
      <c r="E2501" t="s">
        <v>2505</v>
      </c>
      <c r="F2501" t="s">
        <v>2628</v>
      </c>
    </row>
    <row r="2502" spans="5:6" x14ac:dyDescent="0.25">
      <c r="E2502" t="s">
        <v>2505</v>
      </c>
      <c r="F2502" t="s">
        <v>2629</v>
      </c>
    </row>
    <row r="2503" spans="5:6" x14ac:dyDescent="0.25">
      <c r="E2503" t="s">
        <v>2505</v>
      </c>
      <c r="F2503" t="s">
        <v>2630</v>
      </c>
    </row>
    <row r="2504" spans="5:6" x14ac:dyDescent="0.25">
      <c r="E2504" t="s">
        <v>2505</v>
      </c>
      <c r="F2504" t="s">
        <v>2631</v>
      </c>
    </row>
    <row r="2505" spans="5:6" x14ac:dyDescent="0.25">
      <c r="E2505" t="s">
        <v>2505</v>
      </c>
      <c r="F2505" t="s">
        <v>2632</v>
      </c>
    </row>
    <row r="2506" spans="5:6" x14ac:dyDescent="0.25">
      <c r="E2506" t="s">
        <v>2505</v>
      </c>
      <c r="F2506" t="s">
        <v>2633</v>
      </c>
    </row>
    <row r="2507" spans="5:6" x14ac:dyDescent="0.25">
      <c r="E2507" t="s">
        <v>2505</v>
      </c>
      <c r="F2507" t="s">
        <v>2634</v>
      </c>
    </row>
    <row r="2508" spans="5:6" x14ac:dyDescent="0.25">
      <c r="E2508" t="s">
        <v>2505</v>
      </c>
      <c r="F2508" t="s">
        <v>2635</v>
      </c>
    </row>
    <row r="2509" spans="5:6" x14ac:dyDescent="0.25">
      <c r="E2509" t="s">
        <v>2505</v>
      </c>
      <c r="F2509" t="s">
        <v>2636</v>
      </c>
    </row>
    <row r="2510" spans="5:6" x14ac:dyDescent="0.25">
      <c r="E2510" t="s">
        <v>2505</v>
      </c>
      <c r="F2510" t="s">
        <v>2637</v>
      </c>
    </row>
    <row r="2511" spans="5:6" x14ac:dyDescent="0.25">
      <c r="E2511" t="s">
        <v>2505</v>
      </c>
      <c r="F2511" t="s">
        <v>2638</v>
      </c>
    </row>
    <row r="2512" spans="5:6" x14ac:dyDescent="0.25">
      <c r="E2512" t="s">
        <v>2505</v>
      </c>
      <c r="F2512" t="s">
        <v>2639</v>
      </c>
    </row>
    <row r="2513" spans="5:6" x14ac:dyDescent="0.25">
      <c r="E2513" t="s">
        <v>2505</v>
      </c>
      <c r="F2513" t="s">
        <v>2640</v>
      </c>
    </row>
    <row r="2514" spans="5:6" x14ac:dyDescent="0.25">
      <c r="E2514" t="s">
        <v>2505</v>
      </c>
      <c r="F2514" t="s">
        <v>2641</v>
      </c>
    </row>
    <row r="2515" spans="5:6" x14ac:dyDescent="0.25">
      <c r="E2515" t="s">
        <v>2505</v>
      </c>
      <c r="F2515" t="s">
        <v>2642</v>
      </c>
    </row>
    <row r="2516" spans="5:6" x14ac:dyDescent="0.25">
      <c r="E2516" t="s">
        <v>2505</v>
      </c>
      <c r="F2516" t="s">
        <v>2643</v>
      </c>
    </row>
    <row r="2517" spans="5:6" x14ac:dyDescent="0.25">
      <c r="E2517" t="s">
        <v>2505</v>
      </c>
      <c r="F2517" t="s">
        <v>2644</v>
      </c>
    </row>
    <row r="2518" spans="5:6" x14ac:dyDescent="0.25">
      <c r="E2518" t="s">
        <v>2505</v>
      </c>
      <c r="F2518" t="s">
        <v>2645</v>
      </c>
    </row>
    <row r="2519" spans="5:6" x14ac:dyDescent="0.25">
      <c r="E2519" t="s">
        <v>2505</v>
      </c>
      <c r="F2519" t="s">
        <v>2646</v>
      </c>
    </row>
    <row r="2520" spans="5:6" x14ac:dyDescent="0.25">
      <c r="E2520" t="s">
        <v>2505</v>
      </c>
      <c r="F2520" t="s">
        <v>2647</v>
      </c>
    </row>
    <row r="2521" spans="5:6" x14ac:dyDescent="0.25">
      <c r="E2521" t="s">
        <v>2505</v>
      </c>
      <c r="F2521" t="s">
        <v>2648</v>
      </c>
    </row>
    <row r="2522" spans="5:6" x14ac:dyDescent="0.25">
      <c r="E2522" t="s">
        <v>2505</v>
      </c>
      <c r="F2522" t="s">
        <v>2649</v>
      </c>
    </row>
    <row r="2523" spans="5:6" x14ac:dyDescent="0.25">
      <c r="E2523" t="s">
        <v>2505</v>
      </c>
      <c r="F2523" t="s">
        <v>2650</v>
      </c>
    </row>
    <row r="2524" spans="5:6" x14ac:dyDescent="0.25">
      <c r="E2524" t="s">
        <v>2505</v>
      </c>
      <c r="F2524" t="s">
        <v>2651</v>
      </c>
    </row>
    <row r="2525" spans="5:6" x14ac:dyDescent="0.25">
      <c r="E2525" t="s">
        <v>2505</v>
      </c>
      <c r="F2525" t="s">
        <v>2652</v>
      </c>
    </row>
    <row r="2526" spans="5:6" x14ac:dyDescent="0.25">
      <c r="E2526" t="s">
        <v>2505</v>
      </c>
      <c r="F2526" t="s">
        <v>2653</v>
      </c>
    </row>
    <row r="2527" spans="5:6" x14ac:dyDescent="0.25">
      <c r="E2527" t="s">
        <v>2505</v>
      </c>
      <c r="F2527" t="s">
        <v>2654</v>
      </c>
    </row>
    <row r="2528" spans="5:6" x14ac:dyDescent="0.25">
      <c r="E2528" t="s">
        <v>2505</v>
      </c>
      <c r="F2528" t="s">
        <v>2655</v>
      </c>
    </row>
    <row r="2529" spans="5:6" x14ac:dyDescent="0.25">
      <c r="E2529" t="s">
        <v>2505</v>
      </c>
      <c r="F2529" t="s">
        <v>2656</v>
      </c>
    </row>
    <row r="2530" spans="5:6" x14ac:dyDescent="0.25">
      <c r="E2530" t="s">
        <v>2505</v>
      </c>
      <c r="F2530" t="s">
        <v>2657</v>
      </c>
    </row>
    <row r="2531" spans="5:6" x14ac:dyDescent="0.25">
      <c r="E2531" t="s">
        <v>2505</v>
      </c>
      <c r="F2531" t="s">
        <v>2658</v>
      </c>
    </row>
    <row r="2532" spans="5:6" x14ac:dyDescent="0.25">
      <c r="E2532" t="s">
        <v>2505</v>
      </c>
      <c r="F2532" t="s">
        <v>2659</v>
      </c>
    </row>
    <row r="2533" spans="5:6" x14ac:dyDescent="0.25">
      <c r="E2533" t="s">
        <v>2505</v>
      </c>
      <c r="F2533" t="s">
        <v>2660</v>
      </c>
    </row>
    <row r="2534" spans="5:6" x14ac:dyDescent="0.25">
      <c r="E2534" t="s">
        <v>2505</v>
      </c>
      <c r="F2534" t="s">
        <v>2661</v>
      </c>
    </row>
    <row r="2535" spans="5:6" x14ac:dyDescent="0.25">
      <c r="E2535" t="s">
        <v>2505</v>
      </c>
      <c r="F2535" t="s">
        <v>2662</v>
      </c>
    </row>
    <row r="2536" spans="5:6" x14ac:dyDescent="0.25">
      <c r="E2536" t="s">
        <v>2505</v>
      </c>
      <c r="F2536" t="s">
        <v>2663</v>
      </c>
    </row>
    <row r="2537" spans="5:6" x14ac:dyDescent="0.25">
      <c r="E2537" t="s">
        <v>2505</v>
      </c>
      <c r="F2537" t="s">
        <v>2664</v>
      </c>
    </row>
    <row r="2538" spans="5:6" x14ac:dyDescent="0.25">
      <c r="E2538" t="s">
        <v>2505</v>
      </c>
      <c r="F2538" t="s">
        <v>2665</v>
      </c>
    </row>
    <row r="2539" spans="5:6" x14ac:dyDescent="0.25">
      <c r="E2539" t="s">
        <v>2505</v>
      </c>
      <c r="F2539" t="s">
        <v>2666</v>
      </c>
    </row>
    <row r="2540" spans="5:6" x14ac:dyDescent="0.25">
      <c r="E2540" t="s">
        <v>2505</v>
      </c>
      <c r="F2540" t="s">
        <v>2667</v>
      </c>
    </row>
    <row r="2541" spans="5:6" x14ac:dyDescent="0.25">
      <c r="E2541" t="s">
        <v>2505</v>
      </c>
      <c r="F2541" t="s">
        <v>2668</v>
      </c>
    </row>
    <row r="2542" spans="5:6" x14ac:dyDescent="0.25">
      <c r="E2542" t="s">
        <v>2505</v>
      </c>
      <c r="F2542" t="s">
        <v>2669</v>
      </c>
    </row>
    <row r="2543" spans="5:6" x14ac:dyDescent="0.25">
      <c r="E2543" t="s">
        <v>2505</v>
      </c>
      <c r="F2543" t="s">
        <v>2670</v>
      </c>
    </row>
    <row r="2544" spans="5:6" x14ac:dyDescent="0.25">
      <c r="E2544" t="s">
        <v>2505</v>
      </c>
      <c r="F2544" t="s">
        <v>2671</v>
      </c>
    </row>
    <row r="2545" spans="5:6" x14ac:dyDescent="0.25">
      <c r="E2545" t="s">
        <v>2505</v>
      </c>
      <c r="F2545" t="s">
        <v>2672</v>
      </c>
    </row>
    <row r="2546" spans="5:6" x14ac:dyDescent="0.25">
      <c r="E2546" t="s">
        <v>2505</v>
      </c>
      <c r="F2546" t="s">
        <v>2673</v>
      </c>
    </row>
    <row r="2547" spans="5:6" x14ac:dyDescent="0.25">
      <c r="E2547" t="s">
        <v>2505</v>
      </c>
      <c r="F2547" t="s">
        <v>2674</v>
      </c>
    </row>
    <row r="2548" spans="5:6" x14ac:dyDescent="0.25">
      <c r="E2548" t="s">
        <v>2505</v>
      </c>
      <c r="F2548" t="s">
        <v>2675</v>
      </c>
    </row>
    <row r="2549" spans="5:6" x14ac:dyDescent="0.25">
      <c r="E2549" t="s">
        <v>2676</v>
      </c>
      <c r="F2549" t="s">
        <v>2677</v>
      </c>
    </row>
    <row r="2550" spans="5:6" x14ac:dyDescent="0.25">
      <c r="E2550" t="s">
        <v>2676</v>
      </c>
      <c r="F2550" t="s">
        <v>2678</v>
      </c>
    </row>
    <row r="2551" spans="5:6" x14ac:dyDescent="0.25">
      <c r="E2551" t="s">
        <v>2676</v>
      </c>
      <c r="F2551" t="s">
        <v>2679</v>
      </c>
    </row>
    <row r="2552" spans="5:6" x14ac:dyDescent="0.25">
      <c r="E2552" t="s">
        <v>2676</v>
      </c>
      <c r="F2552" t="s">
        <v>2680</v>
      </c>
    </row>
    <row r="2553" spans="5:6" x14ac:dyDescent="0.25">
      <c r="E2553" t="s">
        <v>2676</v>
      </c>
      <c r="F2553" t="s">
        <v>2681</v>
      </c>
    </row>
    <row r="2554" spans="5:6" x14ac:dyDescent="0.25">
      <c r="E2554" t="s">
        <v>2676</v>
      </c>
      <c r="F2554" t="s">
        <v>2682</v>
      </c>
    </row>
    <row r="2555" spans="5:6" x14ac:dyDescent="0.25">
      <c r="E2555" t="s">
        <v>2676</v>
      </c>
      <c r="F2555" t="s">
        <v>2683</v>
      </c>
    </row>
    <row r="2556" spans="5:6" x14ac:dyDescent="0.25">
      <c r="E2556" t="s">
        <v>2676</v>
      </c>
      <c r="F2556" t="s">
        <v>2684</v>
      </c>
    </row>
    <row r="2557" spans="5:6" x14ac:dyDescent="0.25">
      <c r="E2557" t="s">
        <v>2676</v>
      </c>
      <c r="F2557" t="s">
        <v>2685</v>
      </c>
    </row>
    <row r="2558" spans="5:6" x14ac:dyDescent="0.25">
      <c r="E2558" t="s">
        <v>2676</v>
      </c>
      <c r="F2558" t="s">
        <v>2686</v>
      </c>
    </row>
    <row r="2559" spans="5:6" x14ac:dyDescent="0.25">
      <c r="E2559" t="s">
        <v>2676</v>
      </c>
      <c r="F2559" t="s">
        <v>2687</v>
      </c>
    </row>
    <row r="2560" spans="5:6" x14ac:dyDescent="0.25">
      <c r="E2560" t="s">
        <v>2676</v>
      </c>
      <c r="F2560" t="s">
        <v>2688</v>
      </c>
    </row>
    <row r="2561" spans="5:6" x14ac:dyDescent="0.25">
      <c r="E2561" t="s">
        <v>2676</v>
      </c>
      <c r="F2561" t="s">
        <v>2689</v>
      </c>
    </row>
    <row r="2562" spans="5:6" x14ac:dyDescent="0.25">
      <c r="E2562" t="s">
        <v>2676</v>
      </c>
      <c r="F2562" t="s">
        <v>2690</v>
      </c>
    </row>
    <row r="2563" spans="5:6" x14ac:dyDescent="0.25">
      <c r="E2563" t="s">
        <v>2676</v>
      </c>
      <c r="F2563" t="s">
        <v>2691</v>
      </c>
    </row>
    <row r="2564" spans="5:6" x14ac:dyDescent="0.25">
      <c r="E2564" t="s">
        <v>2676</v>
      </c>
      <c r="F2564" t="s">
        <v>2692</v>
      </c>
    </row>
    <row r="2565" spans="5:6" x14ac:dyDescent="0.25">
      <c r="E2565" t="s">
        <v>2676</v>
      </c>
      <c r="F2565" t="s">
        <v>2693</v>
      </c>
    </row>
    <row r="2566" spans="5:6" x14ac:dyDescent="0.25">
      <c r="E2566" t="s">
        <v>2676</v>
      </c>
      <c r="F2566" t="s">
        <v>2694</v>
      </c>
    </row>
    <row r="2567" spans="5:6" x14ac:dyDescent="0.25">
      <c r="E2567" t="s">
        <v>2676</v>
      </c>
      <c r="F2567" t="s">
        <v>2695</v>
      </c>
    </row>
    <row r="2568" spans="5:6" x14ac:dyDescent="0.25">
      <c r="E2568" t="s">
        <v>2676</v>
      </c>
      <c r="F2568" t="s">
        <v>2696</v>
      </c>
    </row>
    <row r="2569" spans="5:6" x14ac:dyDescent="0.25">
      <c r="E2569" t="s">
        <v>2676</v>
      </c>
      <c r="F2569" t="s">
        <v>2697</v>
      </c>
    </row>
    <row r="2570" spans="5:6" x14ac:dyDescent="0.25">
      <c r="E2570" t="s">
        <v>2676</v>
      </c>
      <c r="F2570" t="s">
        <v>2698</v>
      </c>
    </row>
    <row r="2571" spans="5:6" x14ac:dyDescent="0.25">
      <c r="E2571" t="s">
        <v>2676</v>
      </c>
      <c r="F2571" t="s">
        <v>2699</v>
      </c>
    </row>
    <row r="2572" spans="5:6" x14ac:dyDescent="0.25">
      <c r="E2572" t="s">
        <v>2676</v>
      </c>
      <c r="F2572" t="s">
        <v>2700</v>
      </c>
    </row>
    <row r="2573" spans="5:6" x14ac:dyDescent="0.25">
      <c r="E2573" t="s">
        <v>2676</v>
      </c>
      <c r="F2573" t="s">
        <v>2701</v>
      </c>
    </row>
    <row r="2574" spans="5:6" x14ac:dyDescent="0.25">
      <c r="E2574" t="s">
        <v>2676</v>
      </c>
      <c r="F2574" t="s">
        <v>2702</v>
      </c>
    </row>
    <row r="2575" spans="5:6" x14ac:dyDescent="0.25">
      <c r="E2575" t="s">
        <v>2676</v>
      </c>
      <c r="F2575" t="s">
        <v>2703</v>
      </c>
    </row>
    <row r="2576" spans="5:6" x14ac:dyDescent="0.25">
      <c r="E2576" t="s">
        <v>2676</v>
      </c>
      <c r="F2576" t="s">
        <v>2704</v>
      </c>
    </row>
    <row r="2577" spans="5:6" x14ac:dyDescent="0.25">
      <c r="E2577" t="s">
        <v>2676</v>
      </c>
      <c r="F2577" t="s">
        <v>2705</v>
      </c>
    </row>
    <row r="2578" spans="5:6" x14ac:dyDescent="0.25">
      <c r="E2578" t="s">
        <v>2676</v>
      </c>
      <c r="F2578" t="s">
        <v>2706</v>
      </c>
    </row>
    <row r="2579" spans="5:6" x14ac:dyDescent="0.25">
      <c r="E2579" t="s">
        <v>2676</v>
      </c>
      <c r="F2579" t="s">
        <v>2707</v>
      </c>
    </row>
    <row r="2580" spans="5:6" x14ac:dyDescent="0.25">
      <c r="E2580" t="s">
        <v>2676</v>
      </c>
      <c r="F2580" t="s">
        <v>2708</v>
      </c>
    </row>
    <row r="2581" spans="5:6" x14ac:dyDescent="0.25">
      <c r="E2581" t="s">
        <v>2676</v>
      </c>
      <c r="F2581" t="s">
        <v>2709</v>
      </c>
    </row>
    <row r="2582" spans="5:6" x14ac:dyDescent="0.25">
      <c r="E2582" t="s">
        <v>2676</v>
      </c>
      <c r="F2582" t="s">
        <v>2710</v>
      </c>
    </row>
    <row r="2583" spans="5:6" x14ac:dyDescent="0.25">
      <c r="E2583" t="s">
        <v>2676</v>
      </c>
      <c r="F2583" t="s">
        <v>2711</v>
      </c>
    </row>
    <row r="2584" spans="5:6" x14ac:dyDescent="0.25">
      <c r="E2584" t="s">
        <v>2676</v>
      </c>
      <c r="F2584" t="s">
        <v>2712</v>
      </c>
    </row>
    <row r="2585" spans="5:6" x14ac:dyDescent="0.25">
      <c r="E2585" t="s">
        <v>2676</v>
      </c>
      <c r="F2585" t="s">
        <v>2713</v>
      </c>
    </row>
    <row r="2586" spans="5:6" x14ac:dyDescent="0.25">
      <c r="E2586" t="s">
        <v>2676</v>
      </c>
      <c r="F2586" t="s">
        <v>2714</v>
      </c>
    </row>
    <row r="2587" spans="5:6" x14ac:dyDescent="0.25">
      <c r="E2587" t="s">
        <v>2676</v>
      </c>
      <c r="F2587" t="s">
        <v>2715</v>
      </c>
    </row>
    <row r="2588" spans="5:6" x14ac:dyDescent="0.25">
      <c r="E2588" t="s">
        <v>2676</v>
      </c>
      <c r="F2588" t="s">
        <v>2716</v>
      </c>
    </row>
    <row r="2589" spans="5:6" x14ac:dyDescent="0.25">
      <c r="E2589" t="s">
        <v>2676</v>
      </c>
      <c r="F2589" t="s">
        <v>2717</v>
      </c>
    </row>
    <row r="2590" spans="5:6" x14ac:dyDescent="0.25">
      <c r="E2590" t="s">
        <v>2676</v>
      </c>
      <c r="F2590" t="s">
        <v>2718</v>
      </c>
    </row>
    <row r="2591" spans="5:6" x14ac:dyDescent="0.25">
      <c r="E2591" t="s">
        <v>2676</v>
      </c>
      <c r="F2591" t="s">
        <v>2719</v>
      </c>
    </row>
    <row r="2592" spans="5:6" x14ac:dyDescent="0.25">
      <c r="E2592" t="s">
        <v>2676</v>
      </c>
      <c r="F2592" t="s">
        <v>2720</v>
      </c>
    </row>
    <row r="2593" spans="5:6" x14ac:dyDescent="0.25">
      <c r="E2593" t="s">
        <v>2676</v>
      </c>
      <c r="F2593" t="s">
        <v>2721</v>
      </c>
    </row>
    <row r="2594" spans="5:6" x14ac:dyDescent="0.25">
      <c r="E2594" t="s">
        <v>2676</v>
      </c>
      <c r="F2594" t="s">
        <v>2722</v>
      </c>
    </row>
    <row r="2595" spans="5:6" x14ac:dyDescent="0.25">
      <c r="E2595" t="s">
        <v>2676</v>
      </c>
      <c r="F2595" t="s">
        <v>2723</v>
      </c>
    </row>
    <row r="2596" spans="5:6" x14ac:dyDescent="0.25">
      <c r="E2596" t="s">
        <v>2676</v>
      </c>
      <c r="F2596" t="s">
        <v>2724</v>
      </c>
    </row>
    <row r="2597" spans="5:6" x14ac:dyDescent="0.25">
      <c r="E2597" t="s">
        <v>2676</v>
      </c>
      <c r="F2597" t="s">
        <v>2725</v>
      </c>
    </row>
    <row r="2598" spans="5:6" x14ac:dyDescent="0.25">
      <c r="E2598" t="s">
        <v>2676</v>
      </c>
      <c r="F2598" t="s">
        <v>2726</v>
      </c>
    </row>
    <row r="2599" spans="5:6" x14ac:dyDescent="0.25">
      <c r="E2599" t="s">
        <v>2676</v>
      </c>
      <c r="F2599" t="s">
        <v>2727</v>
      </c>
    </row>
    <row r="2600" spans="5:6" x14ac:dyDescent="0.25">
      <c r="E2600" t="s">
        <v>2676</v>
      </c>
      <c r="F2600" t="s">
        <v>2728</v>
      </c>
    </row>
    <row r="2601" spans="5:6" x14ac:dyDescent="0.25">
      <c r="E2601" t="s">
        <v>2676</v>
      </c>
      <c r="F2601" t="s">
        <v>2729</v>
      </c>
    </row>
    <row r="2602" spans="5:6" x14ac:dyDescent="0.25">
      <c r="E2602" t="s">
        <v>2676</v>
      </c>
      <c r="F2602" t="s">
        <v>2730</v>
      </c>
    </row>
    <row r="2603" spans="5:6" x14ac:dyDescent="0.25">
      <c r="E2603" t="s">
        <v>2676</v>
      </c>
      <c r="F2603" t="s">
        <v>2731</v>
      </c>
    </row>
    <row r="2604" spans="5:6" x14ac:dyDescent="0.25">
      <c r="E2604" t="s">
        <v>2676</v>
      </c>
      <c r="F2604" t="s">
        <v>2732</v>
      </c>
    </row>
    <row r="2605" spans="5:6" x14ac:dyDescent="0.25">
      <c r="E2605" t="s">
        <v>2676</v>
      </c>
      <c r="F2605" t="s">
        <v>2733</v>
      </c>
    </row>
    <row r="2606" spans="5:6" x14ac:dyDescent="0.25">
      <c r="E2606" t="s">
        <v>2676</v>
      </c>
      <c r="F2606" t="s">
        <v>2734</v>
      </c>
    </row>
    <row r="2607" spans="5:6" x14ac:dyDescent="0.25">
      <c r="E2607" t="s">
        <v>2676</v>
      </c>
      <c r="F2607" t="s">
        <v>2735</v>
      </c>
    </row>
    <row r="2608" spans="5:6" x14ac:dyDescent="0.25">
      <c r="E2608" t="s">
        <v>2676</v>
      </c>
      <c r="F2608" t="s">
        <v>2736</v>
      </c>
    </row>
    <row r="2609" spans="5:6" x14ac:dyDescent="0.25">
      <c r="E2609" t="s">
        <v>2676</v>
      </c>
      <c r="F2609" t="s">
        <v>2737</v>
      </c>
    </row>
    <row r="2610" spans="5:6" x14ac:dyDescent="0.25">
      <c r="E2610" t="s">
        <v>2676</v>
      </c>
      <c r="F2610" t="s">
        <v>2738</v>
      </c>
    </row>
    <row r="2611" spans="5:6" x14ac:dyDescent="0.25">
      <c r="E2611" t="s">
        <v>2676</v>
      </c>
      <c r="F2611" t="s">
        <v>2739</v>
      </c>
    </row>
    <row r="2612" spans="5:6" x14ac:dyDescent="0.25">
      <c r="E2612" t="s">
        <v>2676</v>
      </c>
      <c r="F2612" t="s">
        <v>2740</v>
      </c>
    </row>
    <row r="2613" spans="5:6" x14ac:dyDescent="0.25">
      <c r="E2613" t="s">
        <v>2676</v>
      </c>
      <c r="F2613" t="s">
        <v>2741</v>
      </c>
    </row>
    <row r="2614" spans="5:6" x14ac:dyDescent="0.25">
      <c r="E2614" t="s">
        <v>2676</v>
      </c>
      <c r="F2614" t="s">
        <v>2742</v>
      </c>
    </row>
    <row r="2615" spans="5:6" x14ac:dyDescent="0.25">
      <c r="E2615" t="s">
        <v>2676</v>
      </c>
      <c r="F2615" t="s">
        <v>2743</v>
      </c>
    </row>
    <row r="2616" spans="5:6" x14ac:dyDescent="0.25">
      <c r="E2616" t="s">
        <v>2676</v>
      </c>
      <c r="F2616" t="s">
        <v>2744</v>
      </c>
    </row>
    <row r="2617" spans="5:6" x14ac:dyDescent="0.25">
      <c r="E2617" t="s">
        <v>2676</v>
      </c>
      <c r="F2617" t="s">
        <v>2745</v>
      </c>
    </row>
    <row r="2618" spans="5:6" x14ac:dyDescent="0.25">
      <c r="E2618" t="s">
        <v>2676</v>
      </c>
      <c r="F2618" t="s">
        <v>2746</v>
      </c>
    </row>
    <row r="2619" spans="5:6" x14ac:dyDescent="0.25">
      <c r="E2619" t="s">
        <v>2676</v>
      </c>
      <c r="F2619" t="s">
        <v>2747</v>
      </c>
    </row>
    <row r="2620" spans="5:6" x14ac:dyDescent="0.25">
      <c r="E2620" t="s">
        <v>2676</v>
      </c>
      <c r="F2620" t="s">
        <v>2748</v>
      </c>
    </row>
    <row r="2621" spans="5:6" x14ac:dyDescent="0.25">
      <c r="E2621" t="s">
        <v>2676</v>
      </c>
      <c r="F2621" t="s">
        <v>2749</v>
      </c>
    </row>
    <row r="2622" spans="5:6" x14ac:dyDescent="0.25">
      <c r="E2622" t="s">
        <v>2676</v>
      </c>
      <c r="F2622" t="s">
        <v>2750</v>
      </c>
    </row>
    <row r="2623" spans="5:6" x14ac:dyDescent="0.25">
      <c r="E2623" t="s">
        <v>2676</v>
      </c>
      <c r="F2623" t="s">
        <v>2751</v>
      </c>
    </row>
    <row r="2624" spans="5:6" x14ac:dyDescent="0.25">
      <c r="E2624" t="s">
        <v>2676</v>
      </c>
      <c r="F2624" t="s">
        <v>2752</v>
      </c>
    </row>
    <row r="2625" spans="5:6" x14ac:dyDescent="0.25">
      <c r="E2625" t="s">
        <v>2676</v>
      </c>
      <c r="F2625" t="s">
        <v>2753</v>
      </c>
    </row>
    <row r="2626" spans="5:6" x14ac:dyDescent="0.25">
      <c r="E2626" t="s">
        <v>2676</v>
      </c>
      <c r="F2626" t="s">
        <v>2754</v>
      </c>
    </row>
    <row r="2627" spans="5:6" x14ac:dyDescent="0.25">
      <c r="E2627" t="s">
        <v>2676</v>
      </c>
      <c r="F2627" t="s">
        <v>2755</v>
      </c>
    </row>
    <row r="2628" spans="5:6" x14ac:dyDescent="0.25">
      <c r="E2628" t="s">
        <v>2676</v>
      </c>
      <c r="F2628" t="s">
        <v>2756</v>
      </c>
    </row>
    <row r="2629" spans="5:6" x14ac:dyDescent="0.25">
      <c r="E2629" t="s">
        <v>2676</v>
      </c>
      <c r="F2629" t="s">
        <v>2757</v>
      </c>
    </row>
    <row r="2630" spans="5:6" x14ac:dyDescent="0.25">
      <c r="E2630" t="s">
        <v>2676</v>
      </c>
      <c r="F2630" t="s">
        <v>2758</v>
      </c>
    </row>
    <row r="2631" spans="5:6" x14ac:dyDescent="0.25">
      <c r="E2631" t="s">
        <v>2676</v>
      </c>
      <c r="F2631" t="s">
        <v>2759</v>
      </c>
    </row>
    <row r="2632" spans="5:6" x14ac:dyDescent="0.25">
      <c r="E2632" t="s">
        <v>2676</v>
      </c>
      <c r="F2632" t="s">
        <v>2760</v>
      </c>
    </row>
    <row r="2633" spans="5:6" x14ac:dyDescent="0.25">
      <c r="E2633" t="s">
        <v>2676</v>
      </c>
      <c r="F2633" t="s">
        <v>2761</v>
      </c>
    </row>
    <row r="2634" spans="5:6" x14ac:dyDescent="0.25">
      <c r="E2634" t="s">
        <v>2676</v>
      </c>
      <c r="F2634" t="s">
        <v>2762</v>
      </c>
    </row>
    <row r="2635" spans="5:6" x14ac:dyDescent="0.25">
      <c r="E2635" t="s">
        <v>2676</v>
      </c>
      <c r="F2635" t="s">
        <v>2763</v>
      </c>
    </row>
    <row r="2636" spans="5:6" x14ac:dyDescent="0.25">
      <c r="E2636" t="s">
        <v>2676</v>
      </c>
      <c r="F2636" t="s">
        <v>2764</v>
      </c>
    </row>
    <row r="2637" spans="5:6" x14ac:dyDescent="0.25">
      <c r="E2637" t="s">
        <v>2676</v>
      </c>
      <c r="F2637" t="s">
        <v>2765</v>
      </c>
    </row>
    <row r="2638" spans="5:6" x14ac:dyDescent="0.25">
      <c r="E2638" t="s">
        <v>2676</v>
      </c>
      <c r="F2638" t="s">
        <v>2766</v>
      </c>
    </row>
    <row r="2639" spans="5:6" x14ac:dyDescent="0.25">
      <c r="E2639" t="s">
        <v>2676</v>
      </c>
      <c r="F2639" t="s">
        <v>2767</v>
      </c>
    </row>
    <row r="2640" spans="5:6" x14ac:dyDescent="0.25">
      <c r="E2640" t="s">
        <v>2676</v>
      </c>
      <c r="F2640" t="s">
        <v>2768</v>
      </c>
    </row>
    <row r="2641" spans="5:6" x14ac:dyDescent="0.25">
      <c r="E2641" t="s">
        <v>2676</v>
      </c>
      <c r="F2641" t="s">
        <v>2769</v>
      </c>
    </row>
    <row r="2642" spans="5:6" x14ac:dyDescent="0.25">
      <c r="E2642" t="s">
        <v>2676</v>
      </c>
      <c r="F2642" t="s">
        <v>2770</v>
      </c>
    </row>
    <row r="2643" spans="5:6" x14ac:dyDescent="0.25">
      <c r="E2643" t="s">
        <v>2676</v>
      </c>
      <c r="F2643" t="s">
        <v>2771</v>
      </c>
    </row>
    <row r="2644" spans="5:6" x14ac:dyDescent="0.25">
      <c r="E2644" t="s">
        <v>2676</v>
      </c>
      <c r="F2644" t="s">
        <v>2772</v>
      </c>
    </row>
    <row r="2645" spans="5:6" x14ac:dyDescent="0.25">
      <c r="E2645" t="s">
        <v>2676</v>
      </c>
      <c r="F2645" t="s">
        <v>2773</v>
      </c>
    </row>
    <row r="2646" spans="5:6" x14ac:dyDescent="0.25">
      <c r="E2646" t="s">
        <v>2676</v>
      </c>
      <c r="F2646" t="s">
        <v>2774</v>
      </c>
    </row>
    <row r="2647" spans="5:6" x14ac:dyDescent="0.25">
      <c r="E2647" t="s">
        <v>2676</v>
      </c>
      <c r="F2647" t="s">
        <v>2775</v>
      </c>
    </row>
    <row r="2648" spans="5:6" x14ac:dyDescent="0.25">
      <c r="E2648" t="s">
        <v>2676</v>
      </c>
      <c r="F2648" t="s">
        <v>2776</v>
      </c>
    </row>
    <row r="2649" spans="5:6" x14ac:dyDescent="0.25">
      <c r="E2649" t="s">
        <v>2676</v>
      </c>
      <c r="F2649" t="s">
        <v>2777</v>
      </c>
    </row>
    <row r="2650" spans="5:6" x14ac:dyDescent="0.25">
      <c r="E2650" t="s">
        <v>2676</v>
      </c>
      <c r="F2650" t="s">
        <v>2778</v>
      </c>
    </row>
    <row r="2651" spans="5:6" x14ac:dyDescent="0.25">
      <c r="E2651" t="s">
        <v>2676</v>
      </c>
      <c r="F2651" t="s">
        <v>2779</v>
      </c>
    </row>
    <row r="2652" spans="5:6" x14ac:dyDescent="0.25">
      <c r="E2652" t="s">
        <v>2676</v>
      </c>
      <c r="F2652" t="s">
        <v>2780</v>
      </c>
    </row>
    <row r="2653" spans="5:6" x14ac:dyDescent="0.25">
      <c r="E2653" t="s">
        <v>2676</v>
      </c>
      <c r="F2653" t="s">
        <v>2781</v>
      </c>
    </row>
    <row r="2654" spans="5:6" x14ac:dyDescent="0.25">
      <c r="E2654" t="s">
        <v>2676</v>
      </c>
      <c r="F2654" t="s">
        <v>2782</v>
      </c>
    </row>
    <row r="2655" spans="5:6" x14ac:dyDescent="0.25">
      <c r="E2655" t="s">
        <v>2676</v>
      </c>
      <c r="F2655" t="s">
        <v>2783</v>
      </c>
    </row>
    <row r="2656" spans="5:6" x14ac:dyDescent="0.25">
      <c r="E2656" t="s">
        <v>2676</v>
      </c>
      <c r="F2656" t="s">
        <v>2784</v>
      </c>
    </row>
    <row r="2657" spans="5:6" x14ac:dyDescent="0.25">
      <c r="E2657" t="s">
        <v>2676</v>
      </c>
      <c r="F2657" t="s">
        <v>2785</v>
      </c>
    </row>
    <row r="2658" spans="5:6" x14ac:dyDescent="0.25">
      <c r="E2658" t="s">
        <v>2676</v>
      </c>
      <c r="F2658" t="s">
        <v>2786</v>
      </c>
    </row>
    <row r="2659" spans="5:6" x14ac:dyDescent="0.25">
      <c r="E2659" t="s">
        <v>2676</v>
      </c>
      <c r="F2659" t="s">
        <v>2787</v>
      </c>
    </row>
    <row r="2660" spans="5:6" x14ac:dyDescent="0.25">
      <c r="E2660" t="s">
        <v>2676</v>
      </c>
      <c r="F2660" t="s">
        <v>2788</v>
      </c>
    </row>
    <row r="2661" spans="5:6" x14ac:dyDescent="0.25">
      <c r="E2661" t="s">
        <v>2676</v>
      </c>
      <c r="F2661" t="s">
        <v>2789</v>
      </c>
    </row>
    <row r="2662" spans="5:6" x14ac:dyDescent="0.25">
      <c r="E2662" t="s">
        <v>2676</v>
      </c>
      <c r="F2662" t="s">
        <v>2790</v>
      </c>
    </row>
    <row r="2663" spans="5:6" x14ac:dyDescent="0.25">
      <c r="E2663" t="s">
        <v>2676</v>
      </c>
      <c r="F2663" t="s">
        <v>2791</v>
      </c>
    </row>
    <row r="2664" spans="5:6" x14ac:dyDescent="0.25">
      <c r="E2664" t="s">
        <v>2676</v>
      </c>
      <c r="F2664" t="s">
        <v>2792</v>
      </c>
    </row>
    <row r="2665" spans="5:6" x14ac:dyDescent="0.25">
      <c r="E2665" t="s">
        <v>2676</v>
      </c>
      <c r="F2665" t="s">
        <v>2793</v>
      </c>
    </row>
    <row r="2666" spans="5:6" x14ac:dyDescent="0.25">
      <c r="E2666" t="s">
        <v>2676</v>
      </c>
      <c r="F2666" t="s">
        <v>2794</v>
      </c>
    </row>
    <row r="2667" spans="5:6" x14ac:dyDescent="0.25">
      <c r="E2667" t="s">
        <v>2676</v>
      </c>
      <c r="F2667" t="s">
        <v>2795</v>
      </c>
    </row>
    <row r="2668" spans="5:6" x14ac:dyDescent="0.25">
      <c r="E2668" t="s">
        <v>2676</v>
      </c>
      <c r="F2668" t="s">
        <v>2796</v>
      </c>
    </row>
    <row r="2669" spans="5:6" x14ac:dyDescent="0.25">
      <c r="E2669" t="s">
        <v>2797</v>
      </c>
      <c r="F2669" t="s">
        <v>2798</v>
      </c>
    </row>
    <row r="2670" spans="5:6" x14ac:dyDescent="0.25">
      <c r="E2670" t="s">
        <v>2797</v>
      </c>
      <c r="F2670" t="s">
        <v>2799</v>
      </c>
    </row>
    <row r="2671" spans="5:6" x14ac:dyDescent="0.25">
      <c r="E2671" t="s">
        <v>2797</v>
      </c>
      <c r="F2671" t="s">
        <v>2800</v>
      </c>
    </row>
    <row r="2672" spans="5:6" x14ac:dyDescent="0.25">
      <c r="E2672" t="s">
        <v>2797</v>
      </c>
      <c r="F2672" t="s">
        <v>2801</v>
      </c>
    </row>
    <row r="2673" spans="5:6" x14ac:dyDescent="0.25">
      <c r="E2673" t="s">
        <v>2797</v>
      </c>
      <c r="F2673" t="s">
        <v>2802</v>
      </c>
    </row>
    <row r="2674" spans="5:6" x14ac:dyDescent="0.25">
      <c r="E2674" t="s">
        <v>2797</v>
      </c>
      <c r="F2674" t="s">
        <v>2803</v>
      </c>
    </row>
    <row r="2675" spans="5:6" x14ac:dyDescent="0.25">
      <c r="E2675" t="s">
        <v>2797</v>
      </c>
      <c r="F2675" t="s">
        <v>2804</v>
      </c>
    </row>
    <row r="2676" spans="5:6" x14ac:dyDescent="0.25">
      <c r="E2676" t="s">
        <v>2797</v>
      </c>
      <c r="F2676" t="s">
        <v>2805</v>
      </c>
    </row>
    <row r="2677" spans="5:6" x14ac:dyDescent="0.25">
      <c r="E2677" t="s">
        <v>2797</v>
      </c>
      <c r="F2677" t="s">
        <v>2806</v>
      </c>
    </row>
    <row r="2678" spans="5:6" x14ac:dyDescent="0.25">
      <c r="E2678" t="s">
        <v>2797</v>
      </c>
      <c r="F2678" t="s">
        <v>2807</v>
      </c>
    </row>
    <row r="2679" spans="5:6" x14ac:dyDescent="0.25">
      <c r="E2679" t="s">
        <v>2797</v>
      </c>
      <c r="F2679" t="s">
        <v>2808</v>
      </c>
    </row>
    <row r="2680" spans="5:6" x14ac:dyDescent="0.25">
      <c r="E2680" t="s">
        <v>2797</v>
      </c>
      <c r="F2680" t="s">
        <v>2809</v>
      </c>
    </row>
    <row r="2681" spans="5:6" x14ac:dyDescent="0.25">
      <c r="E2681" t="s">
        <v>2797</v>
      </c>
      <c r="F2681" t="s">
        <v>2810</v>
      </c>
    </row>
    <row r="2682" spans="5:6" x14ac:dyDescent="0.25">
      <c r="E2682" t="s">
        <v>2797</v>
      </c>
      <c r="F2682" t="s">
        <v>2811</v>
      </c>
    </row>
    <row r="2683" spans="5:6" x14ac:dyDescent="0.25">
      <c r="E2683" t="s">
        <v>2797</v>
      </c>
      <c r="F2683" t="s">
        <v>2812</v>
      </c>
    </row>
    <row r="2684" spans="5:6" x14ac:dyDescent="0.25">
      <c r="E2684" t="s">
        <v>2797</v>
      </c>
      <c r="F2684" t="s">
        <v>2813</v>
      </c>
    </row>
    <row r="2685" spans="5:6" x14ac:dyDescent="0.25">
      <c r="E2685" t="s">
        <v>2797</v>
      </c>
      <c r="F2685" t="s">
        <v>2814</v>
      </c>
    </row>
    <row r="2686" spans="5:6" x14ac:dyDescent="0.25">
      <c r="E2686" t="s">
        <v>2797</v>
      </c>
      <c r="F2686" t="s">
        <v>2815</v>
      </c>
    </row>
    <row r="2687" spans="5:6" x14ac:dyDescent="0.25">
      <c r="E2687" t="s">
        <v>2797</v>
      </c>
      <c r="F2687" t="s">
        <v>2816</v>
      </c>
    </row>
    <row r="2688" spans="5:6" x14ac:dyDescent="0.25">
      <c r="E2688" t="s">
        <v>2797</v>
      </c>
      <c r="F2688" t="s">
        <v>2817</v>
      </c>
    </row>
    <row r="2689" spans="5:6" x14ac:dyDescent="0.25">
      <c r="E2689" t="s">
        <v>2797</v>
      </c>
      <c r="F2689" t="s">
        <v>2818</v>
      </c>
    </row>
    <row r="2690" spans="5:6" x14ac:dyDescent="0.25">
      <c r="E2690" t="s">
        <v>2797</v>
      </c>
      <c r="F2690" t="s">
        <v>2819</v>
      </c>
    </row>
    <row r="2691" spans="5:6" x14ac:dyDescent="0.25">
      <c r="E2691" t="s">
        <v>2797</v>
      </c>
      <c r="F2691" t="s">
        <v>2820</v>
      </c>
    </row>
    <row r="2692" spans="5:6" x14ac:dyDescent="0.25">
      <c r="E2692" t="s">
        <v>2797</v>
      </c>
      <c r="F2692" t="s">
        <v>2821</v>
      </c>
    </row>
    <row r="2693" spans="5:6" x14ac:dyDescent="0.25">
      <c r="E2693" t="s">
        <v>2797</v>
      </c>
      <c r="F2693" t="s">
        <v>2822</v>
      </c>
    </row>
    <row r="2694" spans="5:6" x14ac:dyDescent="0.25">
      <c r="E2694" t="s">
        <v>2797</v>
      </c>
      <c r="F2694" t="s">
        <v>2823</v>
      </c>
    </row>
    <row r="2695" spans="5:6" x14ac:dyDescent="0.25">
      <c r="E2695" t="s">
        <v>2797</v>
      </c>
      <c r="F2695" t="s">
        <v>2824</v>
      </c>
    </row>
    <row r="2696" spans="5:6" x14ac:dyDescent="0.25">
      <c r="E2696" t="s">
        <v>2797</v>
      </c>
      <c r="F2696" t="s">
        <v>2825</v>
      </c>
    </row>
    <row r="2697" spans="5:6" x14ac:dyDescent="0.25">
      <c r="E2697" t="s">
        <v>2797</v>
      </c>
      <c r="F2697" t="s">
        <v>2826</v>
      </c>
    </row>
    <row r="2698" spans="5:6" x14ac:dyDescent="0.25">
      <c r="E2698" t="s">
        <v>2797</v>
      </c>
      <c r="F2698" t="s">
        <v>2827</v>
      </c>
    </row>
    <row r="2699" spans="5:6" x14ac:dyDescent="0.25">
      <c r="E2699" t="s">
        <v>2797</v>
      </c>
      <c r="F2699" t="s">
        <v>2828</v>
      </c>
    </row>
    <row r="2700" spans="5:6" x14ac:dyDescent="0.25">
      <c r="E2700" t="s">
        <v>2797</v>
      </c>
      <c r="F2700" t="s">
        <v>2829</v>
      </c>
    </row>
    <row r="2701" spans="5:6" x14ac:dyDescent="0.25">
      <c r="E2701" t="s">
        <v>2797</v>
      </c>
      <c r="F2701" t="s">
        <v>2830</v>
      </c>
    </row>
    <row r="2702" spans="5:6" x14ac:dyDescent="0.25">
      <c r="E2702" t="s">
        <v>2797</v>
      </c>
      <c r="F2702" t="s">
        <v>2831</v>
      </c>
    </row>
    <row r="2703" spans="5:6" x14ac:dyDescent="0.25">
      <c r="E2703" t="s">
        <v>2797</v>
      </c>
      <c r="F2703" t="s">
        <v>2832</v>
      </c>
    </row>
    <row r="2704" spans="5:6" x14ac:dyDescent="0.25">
      <c r="E2704" t="s">
        <v>2797</v>
      </c>
      <c r="F2704" t="s">
        <v>2833</v>
      </c>
    </row>
    <row r="2705" spans="5:6" x14ac:dyDescent="0.25">
      <c r="E2705" t="s">
        <v>2797</v>
      </c>
      <c r="F2705" t="s">
        <v>2834</v>
      </c>
    </row>
    <row r="2706" spans="5:6" x14ac:dyDescent="0.25">
      <c r="E2706" t="s">
        <v>2797</v>
      </c>
      <c r="F2706" t="s">
        <v>2835</v>
      </c>
    </row>
    <row r="2707" spans="5:6" x14ac:dyDescent="0.25">
      <c r="E2707" t="s">
        <v>2797</v>
      </c>
      <c r="F2707" t="s">
        <v>2836</v>
      </c>
    </row>
    <row r="2708" spans="5:6" x14ac:dyDescent="0.25">
      <c r="E2708" t="s">
        <v>2797</v>
      </c>
      <c r="F2708" t="s">
        <v>2837</v>
      </c>
    </row>
    <row r="2709" spans="5:6" x14ac:dyDescent="0.25">
      <c r="E2709" t="s">
        <v>2797</v>
      </c>
      <c r="F2709" t="s">
        <v>2838</v>
      </c>
    </row>
    <row r="2710" spans="5:6" x14ac:dyDescent="0.25">
      <c r="E2710" t="s">
        <v>2797</v>
      </c>
      <c r="F2710" t="s">
        <v>2839</v>
      </c>
    </row>
    <row r="2711" spans="5:6" x14ac:dyDescent="0.25">
      <c r="E2711" t="s">
        <v>2797</v>
      </c>
      <c r="F2711" t="s">
        <v>2840</v>
      </c>
    </row>
    <row r="2712" spans="5:6" x14ac:dyDescent="0.25">
      <c r="E2712" t="s">
        <v>2797</v>
      </c>
      <c r="F2712" t="s">
        <v>2841</v>
      </c>
    </row>
    <row r="2713" spans="5:6" x14ac:dyDescent="0.25">
      <c r="E2713" t="s">
        <v>2797</v>
      </c>
      <c r="F2713" t="s">
        <v>2842</v>
      </c>
    </row>
    <row r="2714" spans="5:6" x14ac:dyDescent="0.25">
      <c r="E2714" t="s">
        <v>2797</v>
      </c>
      <c r="F2714" t="s">
        <v>2843</v>
      </c>
    </row>
    <row r="2715" spans="5:6" x14ac:dyDescent="0.25">
      <c r="E2715" t="s">
        <v>2797</v>
      </c>
      <c r="F2715" t="s">
        <v>2844</v>
      </c>
    </row>
    <row r="2716" spans="5:6" x14ac:dyDescent="0.25">
      <c r="E2716" t="s">
        <v>2797</v>
      </c>
      <c r="F2716" t="s">
        <v>2845</v>
      </c>
    </row>
    <row r="2717" spans="5:6" x14ac:dyDescent="0.25">
      <c r="E2717" t="s">
        <v>2797</v>
      </c>
      <c r="F2717" t="s">
        <v>2846</v>
      </c>
    </row>
    <row r="2718" spans="5:6" x14ac:dyDescent="0.25">
      <c r="E2718" t="s">
        <v>2797</v>
      </c>
      <c r="F2718" t="s">
        <v>2847</v>
      </c>
    </row>
    <row r="2719" spans="5:6" x14ac:dyDescent="0.25">
      <c r="E2719" t="s">
        <v>2797</v>
      </c>
      <c r="F2719" t="s">
        <v>2848</v>
      </c>
    </row>
    <row r="2720" spans="5:6" x14ac:dyDescent="0.25">
      <c r="E2720" t="s">
        <v>2797</v>
      </c>
      <c r="F2720" t="s">
        <v>2849</v>
      </c>
    </row>
    <row r="2721" spans="5:6" x14ac:dyDescent="0.25">
      <c r="E2721" t="s">
        <v>2797</v>
      </c>
      <c r="F2721" t="s">
        <v>2850</v>
      </c>
    </row>
    <row r="2722" spans="5:6" x14ac:dyDescent="0.25">
      <c r="E2722" t="s">
        <v>2797</v>
      </c>
      <c r="F2722" t="s">
        <v>2851</v>
      </c>
    </row>
    <row r="2723" spans="5:6" x14ac:dyDescent="0.25">
      <c r="E2723" t="s">
        <v>2797</v>
      </c>
      <c r="F2723" t="s">
        <v>2852</v>
      </c>
    </row>
    <row r="2724" spans="5:6" x14ac:dyDescent="0.25">
      <c r="E2724" t="s">
        <v>2797</v>
      </c>
      <c r="F2724" t="s">
        <v>2853</v>
      </c>
    </row>
    <row r="2725" spans="5:6" x14ac:dyDescent="0.25">
      <c r="E2725" t="s">
        <v>2797</v>
      </c>
      <c r="F2725" t="s">
        <v>2854</v>
      </c>
    </row>
    <row r="2726" spans="5:6" x14ac:dyDescent="0.25">
      <c r="E2726" t="s">
        <v>2797</v>
      </c>
      <c r="F2726" t="s">
        <v>2855</v>
      </c>
    </row>
    <row r="2727" spans="5:6" x14ac:dyDescent="0.25">
      <c r="E2727" t="s">
        <v>2797</v>
      </c>
      <c r="F2727" t="s">
        <v>2856</v>
      </c>
    </row>
    <row r="2728" spans="5:6" x14ac:dyDescent="0.25">
      <c r="E2728" t="s">
        <v>2797</v>
      </c>
      <c r="F2728" t="s">
        <v>2857</v>
      </c>
    </row>
    <row r="2729" spans="5:6" x14ac:dyDescent="0.25">
      <c r="E2729" t="s">
        <v>2797</v>
      </c>
      <c r="F2729" t="s">
        <v>2858</v>
      </c>
    </row>
    <row r="2730" spans="5:6" x14ac:dyDescent="0.25">
      <c r="E2730" t="s">
        <v>2797</v>
      </c>
      <c r="F2730" t="s">
        <v>2859</v>
      </c>
    </row>
    <row r="2731" spans="5:6" x14ac:dyDescent="0.25">
      <c r="E2731" t="s">
        <v>2797</v>
      </c>
      <c r="F2731" t="s">
        <v>2860</v>
      </c>
    </row>
    <row r="2732" spans="5:6" x14ac:dyDescent="0.25">
      <c r="E2732" t="s">
        <v>2797</v>
      </c>
      <c r="F2732" t="s">
        <v>2861</v>
      </c>
    </row>
    <row r="2733" spans="5:6" x14ac:dyDescent="0.25">
      <c r="E2733" t="s">
        <v>2797</v>
      </c>
      <c r="F2733" t="s">
        <v>2862</v>
      </c>
    </row>
    <row r="2734" spans="5:6" x14ac:dyDescent="0.25">
      <c r="E2734" t="s">
        <v>2797</v>
      </c>
      <c r="F2734" t="s">
        <v>2863</v>
      </c>
    </row>
    <row r="2735" spans="5:6" x14ac:dyDescent="0.25">
      <c r="E2735" t="s">
        <v>2797</v>
      </c>
      <c r="F2735" t="s">
        <v>2864</v>
      </c>
    </row>
    <row r="2736" spans="5:6" x14ac:dyDescent="0.25">
      <c r="E2736" t="s">
        <v>2797</v>
      </c>
      <c r="F2736" t="s">
        <v>2865</v>
      </c>
    </row>
    <row r="2737" spans="5:6" x14ac:dyDescent="0.25">
      <c r="E2737" t="s">
        <v>2797</v>
      </c>
      <c r="F2737" t="s">
        <v>2866</v>
      </c>
    </row>
    <row r="2738" spans="5:6" x14ac:dyDescent="0.25">
      <c r="E2738" t="s">
        <v>2797</v>
      </c>
      <c r="F2738" t="s">
        <v>2867</v>
      </c>
    </row>
    <row r="2739" spans="5:6" x14ac:dyDescent="0.25">
      <c r="E2739" t="s">
        <v>2797</v>
      </c>
      <c r="F2739" t="s">
        <v>2868</v>
      </c>
    </row>
    <row r="2740" spans="5:6" x14ac:dyDescent="0.25">
      <c r="E2740" t="s">
        <v>2797</v>
      </c>
      <c r="F2740" t="s">
        <v>2869</v>
      </c>
    </row>
    <row r="2741" spans="5:6" x14ac:dyDescent="0.25">
      <c r="E2741" t="s">
        <v>2797</v>
      </c>
      <c r="F2741" t="s">
        <v>2870</v>
      </c>
    </row>
    <row r="2742" spans="5:6" x14ac:dyDescent="0.25">
      <c r="E2742" t="s">
        <v>2797</v>
      </c>
      <c r="F2742" t="s">
        <v>2871</v>
      </c>
    </row>
    <row r="2743" spans="5:6" x14ac:dyDescent="0.25">
      <c r="E2743" t="s">
        <v>2797</v>
      </c>
      <c r="F2743" t="s">
        <v>2872</v>
      </c>
    </row>
    <row r="2744" spans="5:6" x14ac:dyDescent="0.25">
      <c r="E2744" t="s">
        <v>2797</v>
      </c>
      <c r="F2744" t="s">
        <v>2873</v>
      </c>
    </row>
    <row r="2745" spans="5:6" x14ac:dyDescent="0.25">
      <c r="E2745" t="s">
        <v>2797</v>
      </c>
      <c r="F2745" t="s">
        <v>2874</v>
      </c>
    </row>
    <row r="2746" spans="5:6" x14ac:dyDescent="0.25">
      <c r="E2746" t="s">
        <v>2797</v>
      </c>
      <c r="F2746" t="s">
        <v>2875</v>
      </c>
    </row>
    <row r="2747" spans="5:6" x14ac:dyDescent="0.25">
      <c r="E2747" t="s">
        <v>2797</v>
      </c>
      <c r="F2747" t="s">
        <v>2876</v>
      </c>
    </row>
    <row r="2748" spans="5:6" x14ac:dyDescent="0.25">
      <c r="E2748" t="s">
        <v>2797</v>
      </c>
      <c r="F2748" t="s">
        <v>2877</v>
      </c>
    </row>
    <row r="2749" spans="5:6" x14ac:dyDescent="0.25">
      <c r="E2749" t="s">
        <v>2797</v>
      </c>
      <c r="F2749" t="s">
        <v>2878</v>
      </c>
    </row>
    <row r="2750" spans="5:6" x14ac:dyDescent="0.25">
      <c r="E2750" t="s">
        <v>2797</v>
      </c>
      <c r="F2750" t="s">
        <v>2879</v>
      </c>
    </row>
    <row r="2751" spans="5:6" x14ac:dyDescent="0.25">
      <c r="E2751" t="s">
        <v>2797</v>
      </c>
      <c r="F2751" t="s">
        <v>2880</v>
      </c>
    </row>
    <row r="2752" spans="5:6" x14ac:dyDescent="0.25">
      <c r="E2752" t="s">
        <v>2797</v>
      </c>
      <c r="F2752" t="s">
        <v>2881</v>
      </c>
    </row>
    <row r="2753" spans="5:6" x14ac:dyDescent="0.25">
      <c r="E2753" t="s">
        <v>2797</v>
      </c>
      <c r="F2753" t="s">
        <v>2882</v>
      </c>
    </row>
    <row r="2754" spans="5:6" x14ac:dyDescent="0.25">
      <c r="E2754" t="s">
        <v>2797</v>
      </c>
      <c r="F2754" t="s">
        <v>2883</v>
      </c>
    </row>
    <row r="2755" spans="5:6" x14ac:dyDescent="0.25">
      <c r="E2755" t="s">
        <v>2797</v>
      </c>
      <c r="F2755" t="s">
        <v>2884</v>
      </c>
    </row>
    <row r="2756" spans="5:6" x14ac:dyDescent="0.25">
      <c r="E2756" t="s">
        <v>2797</v>
      </c>
      <c r="F2756" t="s">
        <v>2885</v>
      </c>
    </row>
    <row r="2757" spans="5:6" x14ac:dyDescent="0.25">
      <c r="E2757" t="s">
        <v>2797</v>
      </c>
      <c r="F2757" t="s">
        <v>2886</v>
      </c>
    </row>
    <row r="2758" spans="5:6" x14ac:dyDescent="0.25">
      <c r="E2758" t="s">
        <v>2797</v>
      </c>
      <c r="F2758" t="s">
        <v>2887</v>
      </c>
    </row>
    <row r="2759" spans="5:6" x14ac:dyDescent="0.25">
      <c r="E2759" t="s">
        <v>2797</v>
      </c>
      <c r="F2759" t="s">
        <v>2888</v>
      </c>
    </row>
    <row r="2760" spans="5:6" x14ac:dyDescent="0.25">
      <c r="E2760" t="s">
        <v>2797</v>
      </c>
      <c r="F2760" t="s">
        <v>2889</v>
      </c>
    </row>
    <row r="2761" spans="5:6" x14ac:dyDescent="0.25">
      <c r="E2761" t="s">
        <v>2797</v>
      </c>
      <c r="F2761" t="s">
        <v>2890</v>
      </c>
    </row>
    <row r="2762" spans="5:6" x14ac:dyDescent="0.25">
      <c r="E2762" t="s">
        <v>2797</v>
      </c>
      <c r="F2762" t="s">
        <v>2891</v>
      </c>
    </row>
    <row r="2763" spans="5:6" x14ac:dyDescent="0.25">
      <c r="E2763" t="s">
        <v>2797</v>
      </c>
      <c r="F2763" t="s">
        <v>2892</v>
      </c>
    </row>
    <row r="2764" spans="5:6" x14ac:dyDescent="0.25">
      <c r="E2764" t="s">
        <v>2797</v>
      </c>
      <c r="F2764" t="s">
        <v>2893</v>
      </c>
    </row>
    <row r="2765" spans="5:6" x14ac:dyDescent="0.25">
      <c r="E2765" t="s">
        <v>2797</v>
      </c>
      <c r="F2765" t="s">
        <v>2894</v>
      </c>
    </row>
    <row r="2766" spans="5:6" x14ac:dyDescent="0.25">
      <c r="E2766" t="s">
        <v>2797</v>
      </c>
      <c r="F2766" t="s">
        <v>2895</v>
      </c>
    </row>
    <row r="2767" spans="5:6" x14ac:dyDescent="0.25">
      <c r="E2767" t="s">
        <v>2797</v>
      </c>
      <c r="F2767" t="s">
        <v>2896</v>
      </c>
    </row>
    <row r="2768" spans="5:6" x14ac:dyDescent="0.25">
      <c r="E2768" t="s">
        <v>2797</v>
      </c>
      <c r="F2768" t="s">
        <v>2897</v>
      </c>
    </row>
    <row r="2769" spans="5:6" x14ac:dyDescent="0.25">
      <c r="E2769" t="s">
        <v>2797</v>
      </c>
      <c r="F2769" t="s">
        <v>2898</v>
      </c>
    </row>
    <row r="2770" spans="5:6" x14ac:dyDescent="0.25">
      <c r="E2770" t="s">
        <v>2797</v>
      </c>
      <c r="F2770" t="s">
        <v>2899</v>
      </c>
    </row>
    <row r="2771" spans="5:6" x14ac:dyDescent="0.25">
      <c r="E2771" t="s">
        <v>2797</v>
      </c>
      <c r="F2771" t="s">
        <v>2900</v>
      </c>
    </row>
    <row r="2772" spans="5:6" x14ac:dyDescent="0.25">
      <c r="E2772" t="s">
        <v>2797</v>
      </c>
      <c r="F2772" t="s">
        <v>2901</v>
      </c>
    </row>
    <row r="2773" spans="5:6" x14ac:dyDescent="0.25">
      <c r="E2773" t="s">
        <v>2797</v>
      </c>
      <c r="F2773" t="s">
        <v>2902</v>
      </c>
    </row>
    <row r="2774" spans="5:6" x14ac:dyDescent="0.25">
      <c r="E2774" t="s">
        <v>2797</v>
      </c>
      <c r="F2774" t="s">
        <v>2903</v>
      </c>
    </row>
    <row r="2775" spans="5:6" x14ac:dyDescent="0.25">
      <c r="E2775" t="s">
        <v>2797</v>
      </c>
      <c r="F2775" t="s">
        <v>2904</v>
      </c>
    </row>
    <row r="2776" spans="5:6" x14ac:dyDescent="0.25">
      <c r="E2776" t="s">
        <v>2797</v>
      </c>
      <c r="F2776" t="s">
        <v>2905</v>
      </c>
    </row>
    <row r="2777" spans="5:6" x14ac:dyDescent="0.25">
      <c r="E2777" t="s">
        <v>2797</v>
      </c>
      <c r="F2777" t="s">
        <v>2906</v>
      </c>
    </row>
    <row r="2778" spans="5:6" x14ac:dyDescent="0.25">
      <c r="E2778" t="s">
        <v>2797</v>
      </c>
      <c r="F2778" t="s">
        <v>2907</v>
      </c>
    </row>
    <row r="2779" spans="5:6" x14ac:dyDescent="0.25">
      <c r="E2779" t="s">
        <v>2797</v>
      </c>
      <c r="F2779" t="s">
        <v>2908</v>
      </c>
    </row>
    <row r="2780" spans="5:6" x14ac:dyDescent="0.25">
      <c r="E2780" t="s">
        <v>2797</v>
      </c>
      <c r="F2780" t="s">
        <v>2909</v>
      </c>
    </row>
    <row r="2781" spans="5:6" x14ac:dyDescent="0.25">
      <c r="E2781" t="s">
        <v>2797</v>
      </c>
      <c r="F2781" t="s">
        <v>2910</v>
      </c>
    </row>
    <row r="2782" spans="5:6" x14ac:dyDescent="0.25">
      <c r="E2782" t="s">
        <v>2797</v>
      </c>
      <c r="F2782" t="s">
        <v>2911</v>
      </c>
    </row>
    <row r="2783" spans="5:6" x14ac:dyDescent="0.25">
      <c r="E2783" t="s">
        <v>2797</v>
      </c>
      <c r="F2783" t="s">
        <v>2912</v>
      </c>
    </row>
    <row r="2784" spans="5:6" x14ac:dyDescent="0.25">
      <c r="E2784" t="s">
        <v>2797</v>
      </c>
      <c r="F2784" t="s">
        <v>2913</v>
      </c>
    </row>
    <row r="2785" spans="5:6" x14ac:dyDescent="0.25">
      <c r="E2785" t="s">
        <v>2797</v>
      </c>
      <c r="F2785" t="s">
        <v>2914</v>
      </c>
    </row>
    <row r="2786" spans="5:6" x14ac:dyDescent="0.25">
      <c r="E2786" t="s">
        <v>2797</v>
      </c>
      <c r="F2786" t="s">
        <v>2915</v>
      </c>
    </row>
    <row r="2787" spans="5:6" x14ac:dyDescent="0.25">
      <c r="E2787" t="s">
        <v>2797</v>
      </c>
      <c r="F2787" t="s">
        <v>2916</v>
      </c>
    </row>
    <row r="2788" spans="5:6" x14ac:dyDescent="0.25">
      <c r="E2788" t="s">
        <v>2797</v>
      </c>
      <c r="F2788" t="s">
        <v>2917</v>
      </c>
    </row>
    <row r="2789" spans="5:6" x14ac:dyDescent="0.25">
      <c r="E2789" t="s">
        <v>2797</v>
      </c>
      <c r="F2789" t="s">
        <v>2918</v>
      </c>
    </row>
    <row r="2790" spans="5:6" x14ac:dyDescent="0.25">
      <c r="E2790" t="s">
        <v>2797</v>
      </c>
      <c r="F2790" t="s">
        <v>2919</v>
      </c>
    </row>
    <row r="2791" spans="5:6" x14ac:dyDescent="0.25">
      <c r="E2791" t="s">
        <v>2797</v>
      </c>
      <c r="F2791" t="s">
        <v>2920</v>
      </c>
    </row>
    <row r="2792" spans="5:6" x14ac:dyDescent="0.25">
      <c r="E2792" t="s">
        <v>2797</v>
      </c>
      <c r="F2792" t="s">
        <v>2921</v>
      </c>
    </row>
    <row r="2793" spans="5:6" x14ac:dyDescent="0.25">
      <c r="E2793" t="s">
        <v>2797</v>
      </c>
      <c r="F2793" t="s">
        <v>2922</v>
      </c>
    </row>
    <row r="2794" spans="5:6" x14ac:dyDescent="0.25">
      <c r="E2794" t="s">
        <v>2797</v>
      </c>
      <c r="F2794" t="s">
        <v>2923</v>
      </c>
    </row>
    <row r="2795" spans="5:6" x14ac:dyDescent="0.25">
      <c r="E2795" t="s">
        <v>2797</v>
      </c>
      <c r="F2795" t="s">
        <v>2924</v>
      </c>
    </row>
    <row r="2796" spans="5:6" x14ac:dyDescent="0.25">
      <c r="E2796" t="s">
        <v>2797</v>
      </c>
      <c r="F2796" t="s">
        <v>2925</v>
      </c>
    </row>
    <row r="2797" spans="5:6" x14ac:dyDescent="0.25">
      <c r="E2797" t="s">
        <v>2797</v>
      </c>
      <c r="F2797" t="s">
        <v>2926</v>
      </c>
    </row>
    <row r="2798" spans="5:6" x14ac:dyDescent="0.25">
      <c r="E2798" t="s">
        <v>2797</v>
      </c>
      <c r="F2798" t="s">
        <v>2927</v>
      </c>
    </row>
    <row r="2799" spans="5:6" x14ac:dyDescent="0.25">
      <c r="E2799" t="s">
        <v>2797</v>
      </c>
      <c r="F2799" t="s">
        <v>2928</v>
      </c>
    </row>
    <row r="2800" spans="5:6" x14ac:dyDescent="0.25">
      <c r="E2800" t="s">
        <v>2797</v>
      </c>
      <c r="F2800" t="s">
        <v>2929</v>
      </c>
    </row>
    <row r="2801" spans="5:6" x14ac:dyDescent="0.25">
      <c r="E2801" t="s">
        <v>2797</v>
      </c>
      <c r="F2801" t="s">
        <v>2930</v>
      </c>
    </row>
    <row r="2802" spans="5:6" x14ac:dyDescent="0.25">
      <c r="E2802" t="s">
        <v>2797</v>
      </c>
      <c r="F2802" t="s">
        <v>2931</v>
      </c>
    </row>
    <row r="2803" spans="5:6" x14ac:dyDescent="0.25">
      <c r="E2803" t="s">
        <v>2797</v>
      </c>
      <c r="F2803" t="s">
        <v>2932</v>
      </c>
    </row>
    <row r="2804" spans="5:6" x14ac:dyDescent="0.25">
      <c r="E2804" t="s">
        <v>2797</v>
      </c>
      <c r="F2804" t="s">
        <v>2933</v>
      </c>
    </row>
    <row r="2805" spans="5:6" x14ac:dyDescent="0.25">
      <c r="E2805" t="s">
        <v>2797</v>
      </c>
      <c r="F2805" t="s">
        <v>2934</v>
      </c>
    </row>
    <row r="2806" spans="5:6" x14ac:dyDescent="0.25">
      <c r="E2806" t="s">
        <v>2797</v>
      </c>
      <c r="F2806" t="s">
        <v>2935</v>
      </c>
    </row>
    <row r="2807" spans="5:6" x14ac:dyDescent="0.25">
      <c r="E2807" t="s">
        <v>2797</v>
      </c>
      <c r="F2807" t="s">
        <v>2936</v>
      </c>
    </row>
    <row r="2808" spans="5:6" x14ac:dyDescent="0.25">
      <c r="E2808" t="s">
        <v>2797</v>
      </c>
      <c r="F2808" t="s">
        <v>2937</v>
      </c>
    </row>
    <row r="2809" spans="5:6" x14ac:dyDescent="0.25">
      <c r="E2809" t="s">
        <v>2797</v>
      </c>
      <c r="F2809" t="s">
        <v>2938</v>
      </c>
    </row>
    <row r="2810" spans="5:6" x14ac:dyDescent="0.25">
      <c r="E2810" t="s">
        <v>2797</v>
      </c>
      <c r="F2810" t="s">
        <v>2939</v>
      </c>
    </row>
    <row r="2811" spans="5:6" x14ac:dyDescent="0.25">
      <c r="E2811" t="s">
        <v>2797</v>
      </c>
      <c r="F2811" t="s">
        <v>2940</v>
      </c>
    </row>
    <row r="2812" spans="5:6" x14ac:dyDescent="0.25">
      <c r="E2812" t="s">
        <v>2797</v>
      </c>
      <c r="F2812" t="s">
        <v>2941</v>
      </c>
    </row>
    <row r="2813" spans="5:6" x14ac:dyDescent="0.25">
      <c r="E2813" t="s">
        <v>2797</v>
      </c>
      <c r="F2813" t="s">
        <v>2942</v>
      </c>
    </row>
    <row r="2814" spans="5:6" x14ac:dyDescent="0.25">
      <c r="E2814" t="s">
        <v>2797</v>
      </c>
      <c r="F2814" t="s">
        <v>2943</v>
      </c>
    </row>
    <row r="2815" spans="5:6" x14ac:dyDescent="0.25">
      <c r="E2815" t="s">
        <v>2797</v>
      </c>
      <c r="F2815" t="s">
        <v>2944</v>
      </c>
    </row>
    <row r="2816" spans="5:6" x14ac:dyDescent="0.25">
      <c r="E2816" t="s">
        <v>2797</v>
      </c>
      <c r="F2816" t="s">
        <v>2945</v>
      </c>
    </row>
    <row r="2817" spans="5:6" x14ac:dyDescent="0.25">
      <c r="E2817" t="s">
        <v>2797</v>
      </c>
      <c r="F2817" t="s">
        <v>2946</v>
      </c>
    </row>
    <row r="2818" spans="5:6" x14ac:dyDescent="0.25">
      <c r="E2818" t="s">
        <v>2797</v>
      </c>
      <c r="F2818" t="s">
        <v>2947</v>
      </c>
    </row>
    <row r="2819" spans="5:6" x14ac:dyDescent="0.25">
      <c r="E2819" t="s">
        <v>2797</v>
      </c>
      <c r="F2819" t="s">
        <v>2948</v>
      </c>
    </row>
    <row r="2820" spans="5:6" x14ac:dyDescent="0.25">
      <c r="E2820" t="s">
        <v>2797</v>
      </c>
      <c r="F2820" t="s">
        <v>2949</v>
      </c>
    </row>
    <row r="2821" spans="5:6" x14ac:dyDescent="0.25">
      <c r="E2821" t="s">
        <v>2797</v>
      </c>
      <c r="F2821" t="s">
        <v>2950</v>
      </c>
    </row>
    <row r="2822" spans="5:6" x14ac:dyDescent="0.25">
      <c r="E2822" t="s">
        <v>2797</v>
      </c>
      <c r="F2822" t="s">
        <v>2951</v>
      </c>
    </row>
    <row r="2823" spans="5:6" x14ac:dyDescent="0.25">
      <c r="E2823" t="s">
        <v>2797</v>
      </c>
      <c r="F2823" t="s">
        <v>2952</v>
      </c>
    </row>
    <row r="2824" spans="5:6" x14ac:dyDescent="0.25">
      <c r="E2824" t="s">
        <v>2797</v>
      </c>
      <c r="F2824" t="s">
        <v>2953</v>
      </c>
    </row>
    <row r="2825" spans="5:6" x14ac:dyDescent="0.25">
      <c r="E2825" t="s">
        <v>2797</v>
      </c>
      <c r="F2825" t="s">
        <v>2954</v>
      </c>
    </row>
    <row r="2826" spans="5:6" x14ac:dyDescent="0.25">
      <c r="E2826" t="s">
        <v>2797</v>
      </c>
      <c r="F2826" t="s">
        <v>2955</v>
      </c>
    </row>
    <row r="2827" spans="5:6" x14ac:dyDescent="0.25">
      <c r="E2827" t="s">
        <v>2797</v>
      </c>
      <c r="F2827" t="s">
        <v>2956</v>
      </c>
    </row>
    <row r="2828" spans="5:6" x14ac:dyDescent="0.25">
      <c r="E2828" t="s">
        <v>2797</v>
      </c>
      <c r="F2828" t="s">
        <v>2957</v>
      </c>
    </row>
    <row r="2829" spans="5:6" x14ac:dyDescent="0.25">
      <c r="E2829" t="s">
        <v>2797</v>
      </c>
      <c r="F2829" t="s">
        <v>2958</v>
      </c>
    </row>
    <row r="2830" spans="5:6" x14ac:dyDescent="0.25">
      <c r="E2830" t="s">
        <v>2797</v>
      </c>
      <c r="F2830" t="s">
        <v>2959</v>
      </c>
    </row>
    <row r="2831" spans="5:6" x14ac:dyDescent="0.25">
      <c r="E2831" t="s">
        <v>2797</v>
      </c>
      <c r="F2831" t="s">
        <v>2960</v>
      </c>
    </row>
    <row r="2832" spans="5:6" x14ac:dyDescent="0.25">
      <c r="E2832" t="s">
        <v>2797</v>
      </c>
      <c r="F2832" t="s">
        <v>2961</v>
      </c>
    </row>
    <row r="2833" spans="5:6" x14ac:dyDescent="0.25">
      <c r="E2833" t="s">
        <v>2797</v>
      </c>
      <c r="F2833" t="s">
        <v>2962</v>
      </c>
    </row>
    <row r="2834" spans="5:6" x14ac:dyDescent="0.25">
      <c r="E2834" t="s">
        <v>2797</v>
      </c>
      <c r="F2834" t="s">
        <v>2963</v>
      </c>
    </row>
    <row r="2835" spans="5:6" x14ac:dyDescent="0.25">
      <c r="E2835" t="s">
        <v>2797</v>
      </c>
      <c r="F2835" t="s">
        <v>2964</v>
      </c>
    </row>
    <row r="2836" spans="5:6" x14ac:dyDescent="0.25">
      <c r="E2836" t="s">
        <v>2797</v>
      </c>
      <c r="F2836" t="s">
        <v>2965</v>
      </c>
    </row>
    <row r="2837" spans="5:6" x14ac:dyDescent="0.25">
      <c r="E2837" t="s">
        <v>2797</v>
      </c>
      <c r="F2837" t="s">
        <v>2966</v>
      </c>
    </row>
    <row r="2838" spans="5:6" x14ac:dyDescent="0.25">
      <c r="E2838" t="s">
        <v>2797</v>
      </c>
      <c r="F2838" t="s">
        <v>2967</v>
      </c>
    </row>
    <row r="2839" spans="5:6" x14ac:dyDescent="0.25">
      <c r="E2839" t="s">
        <v>2797</v>
      </c>
      <c r="F2839" t="s">
        <v>2968</v>
      </c>
    </row>
    <row r="2840" spans="5:6" x14ac:dyDescent="0.25">
      <c r="E2840" t="s">
        <v>2797</v>
      </c>
      <c r="F2840" t="s">
        <v>2969</v>
      </c>
    </row>
    <row r="2841" spans="5:6" x14ac:dyDescent="0.25">
      <c r="E2841" t="s">
        <v>2797</v>
      </c>
      <c r="F2841" t="s">
        <v>2970</v>
      </c>
    </row>
    <row r="2842" spans="5:6" x14ac:dyDescent="0.25">
      <c r="E2842" t="s">
        <v>2797</v>
      </c>
      <c r="F2842" t="s">
        <v>2971</v>
      </c>
    </row>
    <row r="2843" spans="5:6" x14ac:dyDescent="0.25">
      <c r="E2843" t="s">
        <v>2797</v>
      </c>
      <c r="F2843" t="s">
        <v>2972</v>
      </c>
    </row>
    <row r="2844" spans="5:6" x14ac:dyDescent="0.25">
      <c r="E2844" t="s">
        <v>2797</v>
      </c>
      <c r="F2844" t="s">
        <v>2973</v>
      </c>
    </row>
    <row r="2845" spans="5:6" x14ac:dyDescent="0.25">
      <c r="E2845" t="s">
        <v>2797</v>
      </c>
      <c r="F2845" t="s">
        <v>2974</v>
      </c>
    </row>
    <row r="2846" spans="5:6" x14ac:dyDescent="0.25">
      <c r="E2846" t="s">
        <v>2797</v>
      </c>
      <c r="F2846" t="s">
        <v>2975</v>
      </c>
    </row>
    <row r="2847" spans="5:6" x14ac:dyDescent="0.25">
      <c r="E2847" t="s">
        <v>2797</v>
      </c>
      <c r="F2847" t="s">
        <v>2976</v>
      </c>
    </row>
    <row r="2848" spans="5:6" x14ac:dyDescent="0.25">
      <c r="E2848" t="s">
        <v>2797</v>
      </c>
      <c r="F2848" t="s">
        <v>2977</v>
      </c>
    </row>
    <row r="2849" spans="5:6" x14ac:dyDescent="0.25">
      <c r="E2849" t="s">
        <v>2797</v>
      </c>
      <c r="F2849" t="s">
        <v>2978</v>
      </c>
    </row>
    <row r="2850" spans="5:6" x14ac:dyDescent="0.25">
      <c r="E2850" t="s">
        <v>2797</v>
      </c>
      <c r="F2850" t="s">
        <v>2979</v>
      </c>
    </row>
    <row r="2851" spans="5:6" x14ac:dyDescent="0.25">
      <c r="E2851" t="s">
        <v>2797</v>
      </c>
      <c r="F2851" t="s">
        <v>2980</v>
      </c>
    </row>
    <row r="2852" spans="5:6" x14ac:dyDescent="0.25">
      <c r="E2852" t="s">
        <v>2797</v>
      </c>
      <c r="F2852" t="s">
        <v>2981</v>
      </c>
    </row>
    <row r="2853" spans="5:6" x14ac:dyDescent="0.25">
      <c r="E2853" t="s">
        <v>2797</v>
      </c>
      <c r="F2853" t="s">
        <v>2982</v>
      </c>
    </row>
    <row r="2854" spans="5:6" x14ac:dyDescent="0.25">
      <c r="E2854" t="s">
        <v>2797</v>
      </c>
      <c r="F2854" t="s">
        <v>2983</v>
      </c>
    </row>
    <row r="2855" spans="5:6" x14ac:dyDescent="0.25">
      <c r="E2855" t="s">
        <v>2797</v>
      </c>
      <c r="F2855" t="s">
        <v>2984</v>
      </c>
    </row>
    <row r="2856" spans="5:6" x14ac:dyDescent="0.25">
      <c r="E2856" t="s">
        <v>2797</v>
      </c>
      <c r="F2856" t="s">
        <v>2985</v>
      </c>
    </row>
    <row r="2857" spans="5:6" x14ac:dyDescent="0.25">
      <c r="E2857" t="s">
        <v>2797</v>
      </c>
      <c r="F2857" t="s">
        <v>2986</v>
      </c>
    </row>
    <row r="2858" spans="5:6" x14ac:dyDescent="0.25">
      <c r="E2858" t="s">
        <v>2797</v>
      </c>
      <c r="F2858" t="s">
        <v>2987</v>
      </c>
    </row>
    <row r="2859" spans="5:6" x14ac:dyDescent="0.25">
      <c r="E2859" t="s">
        <v>2797</v>
      </c>
      <c r="F2859" t="s">
        <v>2988</v>
      </c>
    </row>
    <row r="2860" spans="5:6" x14ac:dyDescent="0.25">
      <c r="E2860" t="s">
        <v>2797</v>
      </c>
      <c r="F2860" t="s">
        <v>2989</v>
      </c>
    </row>
    <row r="2861" spans="5:6" x14ac:dyDescent="0.25">
      <c r="E2861" t="s">
        <v>2797</v>
      </c>
      <c r="F2861" t="s">
        <v>2990</v>
      </c>
    </row>
    <row r="2862" spans="5:6" x14ac:dyDescent="0.25">
      <c r="E2862" t="s">
        <v>2797</v>
      </c>
      <c r="F2862" t="s">
        <v>2991</v>
      </c>
    </row>
    <row r="2863" spans="5:6" x14ac:dyDescent="0.25">
      <c r="E2863" t="s">
        <v>2797</v>
      </c>
      <c r="F2863" t="s">
        <v>2992</v>
      </c>
    </row>
    <row r="2864" spans="5:6" x14ac:dyDescent="0.25">
      <c r="E2864" t="s">
        <v>2797</v>
      </c>
      <c r="F2864" t="s">
        <v>2993</v>
      </c>
    </row>
    <row r="2865" spans="5:6" x14ac:dyDescent="0.25">
      <c r="E2865" t="s">
        <v>2797</v>
      </c>
      <c r="F2865" t="s">
        <v>2994</v>
      </c>
    </row>
    <row r="2866" spans="5:6" x14ac:dyDescent="0.25">
      <c r="E2866" t="s">
        <v>2797</v>
      </c>
      <c r="F2866" t="s">
        <v>2995</v>
      </c>
    </row>
    <row r="2867" spans="5:6" x14ac:dyDescent="0.25">
      <c r="E2867" t="s">
        <v>2797</v>
      </c>
      <c r="F2867" t="s">
        <v>2996</v>
      </c>
    </row>
    <row r="2868" spans="5:6" x14ac:dyDescent="0.25">
      <c r="E2868" t="s">
        <v>2797</v>
      </c>
      <c r="F2868" t="s">
        <v>2997</v>
      </c>
    </row>
    <row r="2869" spans="5:6" x14ac:dyDescent="0.25">
      <c r="E2869" t="s">
        <v>2797</v>
      </c>
      <c r="F2869" t="s">
        <v>2998</v>
      </c>
    </row>
    <row r="2870" spans="5:6" x14ac:dyDescent="0.25">
      <c r="E2870" t="s">
        <v>2999</v>
      </c>
      <c r="F2870" t="s">
        <v>3000</v>
      </c>
    </row>
    <row r="2871" spans="5:6" x14ac:dyDescent="0.25">
      <c r="E2871" t="s">
        <v>2999</v>
      </c>
      <c r="F2871" t="s">
        <v>3001</v>
      </c>
    </row>
    <row r="2872" spans="5:6" x14ac:dyDescent="0.25">
      <c r="E2872" t="s">
        <v>2999</v>
      </c>
      <c r="F2872" t="s">
        <v>3002</v>
      </c>
    </row>
    <row r="2873" spans="5:6" x14ac:dyDescent="0.25">
      <c r="E2873" t="s">
        <v>2999</v>
      </c>
      <c r="F2873" t="s">
        <v>3003</v>
      </c>
    </row>
    <row r="2874" spans="5:6" x14ac:dyDescent="0.25">
      <c r="E2874" t="s">
        <v>2999</v>
      </c>
      <c r="F2874" t="s">
        <v>3004</v>
      </c>
    </row>
    <row r="2875" spans="5:6" x14ac:dyDescent="0.25">
      <c r="E2875" t="s">
        <v>2999</v>
      </c>
      <c r="F2875" t="s">
        <v>3005</v>
      </c>
    </row>
    <row r="2876" spans="5:6" x14ac:dyDescent="0.25">
      <c r="E2876" t="s">
        <v>2999</v>
      </c>
      <c r="F2876" t="s">
        <v>3006</v>
      </c>
    </row>
    <row r="2877" spans="5:6" x14ac:dyDescent="0.25">
      <c r="E2877" t="s">
        <v>2999</v>
      </c>
      <c r="F2877" t="s">
        <v>3007</v>
      </c>
    </row>
    <row r="2878" spans="5:6" x14ac:dyDescent="0.25">
      <c r="E2878" t="s">
        <v>2999</v>
      </c>
      <c r="F2878" t="s">
        <v>3008</v>
      </c>
    </row>
    <row r="2879" spans="5:6" x14ac:dyDescent="0.25">
      <c r="E2879" t="s">
        <v>2999</v>
      </c>
      <c r="F2879" t="s">
        <v>3009</v>
      </c>
    </row>
    <row r="2880" spans="5:6" x14ac:dyDescent="0.25">
      <c r="E2880" t="s">
        <v>2999</v>
      </c>
      <c r="F2880" t="s">
        <v>3010</v>
      </c>
    </row>
    <row r="2881" spans="5:6" x14ac:dyDescent="0.25">
      <c r="E2881" t="s">
        <v>2999</v>
      </c>
      <c r="F2881" t="s">
        <v>3011</v>
      </c>
    </row>
    <row r="2882" spans="5:6" x14ac:dyDescent="0.25">
      <c r="E2882" t="s">
        <v>2999</v>
      </c>
      <c r="F2882" t="s">
        <v>3012</v>
      </c>
    </row>
    <row r="2883" spans="5:6" x14ac:dyDescent="0.25">
      <c r="E2883" t="s">
        <v>2999</v>
      </c>
      <c r="F2883" t="s">
        <v>3013</v>
      </c>
    </row>
    <row r="2884" spans="5:6" x14ac:dyDescent="0.25">
      <c r="E2884" t="s">
        <v>2999</v>
      </c>
      <c r="F2884" t="s">
        <v>3014</v>
      </c>
    </row>
    <row r="2885" spans="5:6" x14ac:dyDescent="0.25">
      <c r="E2885" t="s">
        <v>2999</v>
      </c>
      <c r="F2885" t="s">
        <v>3015</v>
      </c>
    </row>
    <row r="2886" spans="5:6" x14ac:dyDescent="0.25">
      <c r="E2886" t="s">
        <v>2999</v>
      </c>
      <c r="F2886" t="s">
        <v>3016</v>
      </c>
    </row>
    <row r="2887" spans="5:6" x14ac:dyDescent="0.25">
      <c r="E2887" t="s">
        <v>2999</v>
      </c>
      <c r="F2887" t="s">
        <v>3017</v>
      </c>
    </row>
    <row r="2888" spans="5:6" x14ac:dyDescent="0.25">
      <c r="E2888" t="s">
        <v>2999</v>
      </c>
      <c r="F2888" t="s">
        <v>3018</v>
      </c>
    </row>
    <row r="2889" spans="5:6" x14ac:dyDescent="0.25">
      <c r="E2889" t="s">
        <v>2999</v>
      </c>
      <c r="F2889" t="s">
        <v>3019</v>
      </c>
    </row>
    <row r="2890" spans="5:6" x14ac:dyDescent="0.25">
      <c r="E2890" t="s">
        <v>2999</v>
      </c>
      <c r="F2890" t="s">
        <v>3020</v>
      </c>
    </row>
    <row r="2891" spans="5:6" x14ac:dyDescent="0.25">
      <c r="E2891" t="s">
        <v>2999</v>
      </c>
      <c r="F2891" t="s">
        <v>3021</v>
      </c>
    </row>
    <row r="2892" spans="5:6" x14ac:dyDescent="0.25">
      <c r="E2892" t="s">
        <v>2999</v>
      </c>
      <c r="F2892" t="s">
        <v>3022</v>
      </c>
    </row>
    <row r="2893" spans="5:6" x14ac:dyDescent="0.25">
      <c r="E2893" t="s">
        <v>2999</v>
      </c>
      <c r="F2893" t="s">
        <v>3023</v>
      </c>
    </row>
    <row r="2894" spans="5:6" x14ac:dyDescent="0.25">
      <c r="E2894" t="s">
        <v>2999</v>
      </c>
      <c r="F2894" t="s">
        <v>3024</v>
      </c>
    </row>
    <row r="2895" spans="5:6" x14ac:dyDescent="0.25">
      <c r="E2895" t="s">
        <v>2999</v>
      </c>
      <c r="F2895" t="s">
        <v>3025</v>
      </c>
    </row>
    <row r="2896" spans="5:6" x14ac:dyDescent="0.25">
      <c r="E2896" t="s">
        <v>2999</v>
      </c>
      <c r="F2896" t="s">
        <v>3026</v>
      </c>
    </row>
    <row r="2897" spans="5:6" x14ac:dyDescent="0.25">
      <c r="E2897" t="s">
        <v>2999</v>
      </c>
      <c r="F2897" t="s">
        <v>3027</v>
      </c>
    </row>
    <row r="2898" spans="5:6" x14ac:dyDescent="0.25">
      <c r="E2898" t="s">
        <v>2999</v>
      </c>
      <c r="F2898" t="s">
        <v>3028</v>
      </c>
    </row>
    <row r="2899" spans="5:6" x14ac:dyDescent="0.25">
      <c r="E2899" t="s">
        <v>2999</v>
      </c>
      <c r="F2899" t="s">
        <v>3029</v>
      </c>
    </row>
    <row r="2900" spans="5:6" x14ac:dyDescent="0.25">
      <c r="E2900" t="s">
        <v>2999</v>
      </c>
      <c r="F2900" t="s">
        <v>3030</v>
      </c>
    </row>
    <row r="2901" spans="5:6" x14ac:dyDescent="0.25">
      <c r="E2901" t="s">
        <v>2999</v>
      </c>
      <c r="F2901" t="s">
        <v>3031</v>
      </c>
    </row>
    <row r="2902" spans="5:6" x14ac:dyDescent="0.25">
      <c r="E2902" t="s">
        <v>2999</v>
      </c>
      <c r="F2902" t="s">
        <v>3032</v>
      </c>
    </row>
    <row r="2903" spans="5:6" x14ac:dyDescent="0.25">
      <c r="E2903" t="s">
        <v>2999</v>
      </c>
      <c r="F2903" t="s">
        <v>3033</v>
      </c>
    </row>
    <row r="2904" spans="5:6" x14ac:dyDescent="0.25">
      <c r="E2904" t="s">
        <v>2999</v>
      </c>
      <c r="F2904" t="s">
        <v>3034</v>
      </c>
    </row>
    <row r="2905" spans="5:6" x14ac:dyDescent="0.25">
      <c r="E2905" t="s">
        <v>2999</v>
      </c>
      <c r="F2905" t="s">
        <v>3035</v>
      </c>
    </row>
    <row r="2906" spans="5:6" x14ac:dyDescent="0.25">
      <c r="E2906" t="s">
        <v>2999</v>
      </c>
      <c r="F2906" t="s">
        <v>3036</v>
      </c>
    </row>
    <row r="2907" spans="5:6" x14ac:dyDescent="0.25">
      <c r="E2907" t="s">
        <v>2999</v>
      </c>
      <c r="F2907" t="s">
        <v>3037</v>
      </c>
    </row>
    <row r="2908" spans="5:6" x14ac:dyDescent="0.25">
      <c r="E2908" t="s">
        <v>2999</v>
      </c>
      <c r="F2908" t="s">
        <v>3038</v>
      </c>
    </row>
    <row r="2909" spans="5:6" x14ac:dyDescent="0.25">
      <c r="E2909" t="s">
        <v>2999</v>
      </c>
      <c r="F2909" t="s">
        <v>3039</v>
      </c>
    </row>
    <row r="2910" spans="5:6" x14ac:dyDescent="0.25">
      <c r="E2910" t="s">
        <v>2999</v>
      </c>
      <c r="F2910" t="s">
        <v>3040</v>
      </c>
    </row>
    <row r="2911" spans="5:6" x14ac:dyDescent="0.25">
      <c r="E2911" t="s">
        <v>2999</v>
      </c>
      <c r="F2911" t="s">
        <v>3041</v>
      </c>
    </row>
    <row r="2912" spans="5:6" x14ac:dyDescent="0.25">
      <c r="E2912" t="s">
        <v>2999</v>
      </c>
      <c r="F2912" t="s">
        <v>3042</v>
      </c>
    </row>
    <row r="2913" spans="5:6" x14ac:dyDescent="0.25">
      <c r="E2913" t="s">
        <v>2999</v>
      </c>
      <c r="F2913" t="s">
        <v>3043</v>
      </c>
    </row>
    <row r="2914" spans="5:6" x14ac:dyDescent="0.25">
      <c r="E2914" t="s">
        <v>2999</v>
      </c>
      <c r="F2914" t="s">
        <v>3044</v>
      </c>
    </row>
    <row r="2915" spans="5:6" x14ac:dyDescent="0.25">
      <c r="E2915" t="s">
        <v>2999</v>
      </c>
      <c r="F2915" t="s">
        <v>3045</v>
      </c>
    </row>
    <row r="2916" spans="5:6" x14ac:dyDescent="0.25">
      <c r="E2916" t="s">
        <v>2999</v>
      </c>
      <c r="F2916" t="s">
        <v>3046</v>
      </c>
    </row>
    <row r="2917" spans="5:6" x14ac:dyDescent="0.25">
      <c r="E2917" t="s">
        <v>2999</v>
      </c>
      <c r="F2917" t="s">
        <v>3047</v>
      </c>
    </row>
    <row r="2918" spans="5:6" x14ac:dyDescent="0.25">
      <c r="E2918" t="s">
        <v>2999</v>
      </c>
      <c r="F2918" t="s">
        <v>3048</v>
      </c>
    </row>
    <row r="2919" spans="5:6" x14ac:dyDescent="0.25">
      <c r="E2919" t="s">
        <v>2999</v>
      </c>
      <c r="F2919" t="s">
        <v>3049</v>
      </c>
    </row>
    <row r="2920" spans="5:6" x14ac:dyDescent="0.25">
      <c r="E2920" t="s">
        <v>2999</v>
      </c>
      <c r="F2920" t="s">
        <v>3050</v>
      </c>
    </row>
    <row r="2921" spans="5:6" x14ac:dyDescent="0.25">
      <c r="E2921" t="s">
        <v>2999</v>
      </c>
      <c r="F2921" t="s">
        <v>3051</v>
      </c>
    </row>
    <row r="2922" spans="5:6" x14ac:dyDescent="0.25">
      <c r="E2922" t="s">
        <v>2999</v>
      </c>
      <c r="F2922" t="s">
        <v>3052</v>
      </c>
    </row>
    <row r="2923" spans="5:6" x14ac:dyDescent="0.25">
      <c r="E2923" t="s">
        <v>2999</v>
      </c>
      <c r="F2923" t="s">
        <v>3053</v>
      </c>
    </row>
    <row r="2924" spans="5:6" x14ac:dyDescent="0.25">
      <c r="E2924" t="s">
        <v>2999</v>
      </c>
      <c r="F2924" t="s">
        <v>3054</v>
      </c>
    </row>
    <row r="2925" spans="5:6" x14ac:dyDescent="0.25">
      <c r="E2925" t="s">
        <v>2999</v>
      </c>
      <c r="F2925" t="s">
        <v>3055</v>
      </c>
    </row>
    <row r="2926" spans="5:6" x14ac:dyDescent="0.25">
      <c r="E2926" t="s">
        <v>2999</v>
      </c>
      <c r="F2926" t="s">
        <v>3056</v>
      </c>
    </row>
    <row r="2927" spans="5:6" x14ac:dyDescent="0.25">
      <c r="E2927" t="s">
        <v>2999</v>
      </c>
      <c r="F2927" t="s">
        <v>3057</v>
      </c>
    </row>
    <row r="2928" spans="5:6" x14ac:dyDescent="0.25">
      <c r="E2928" t="s">
        <v>2999</v>
      </c>
      <c r="F2928" t="s">
        <v>3058</v>
      </c>
    </row>
    <row r="2929" spans="5:6" x14ac:dyDescent="0.25">
      <c r="E2929" t="s">
        <v>2999</v>
      </c>
      <c r="F2929" t="s">
        <v>3059</v>
      </c>
    </row>
    <row r="2930" spans="5:6" x14ac:dyDescent="0.25">
      <c r="E2930" t="s">
        <v>2999</v>
      </c>
      <c r="F2930" t="s">
        <v>3060</v>
      </c>
    </row>
    <row r="2931" spans="5:6" x14ac:dyDescent="0.25">
      <c r="E2931" t="s">
        <v>2999</v>
      </c>
      <c r="F2931" t="s">
        <v>3061</v>
      </c>
    </row>
    <row r="2932" spans="5:6" x14ac:dyDescent="0.25">
      <c r="E2932" t="s">
        <v>2999</v>
      </c>
      <c r="F2932" t="s">
        <v>3062</v>
      </c>
    </row>
    <row r="2933" spans="5:6" x14ac:dyDescent="0.25">
      <c r="E2933" t="s">
        <v>2999</v>
      </c>
      <c r="F2933" t="s">
        <v>3063</v>
      </c>
    </row>
    <row r="2934" spans="5:6" x14ac:dyDescent="0.25">
      <c r="E2934" t="s">
        <v>2999</v>
      </c>
      <c r="F2934" t="s">
        <v>3064</v>
      </c>
    </row>
    <row r="2935" spans="5:6" x14ac:dyDescent="0.25">
      <c r="E2935" t="s">
        <v>2999</v>
      </c>
      <c r="F2935" t="s">
        <v>3065</v>
      </c>
    </row>
    <row r="2936" spans="5:6" x14ac:dyDescent="0.25">
      <c r="E2936" t="s">
        <v>2999</v>
      </c>
      <c r="F2936" t="s">
        <v>3066</v>
      </c>
    </row>
    <row r="2937" spans="5:6" x14ac:dyDescent="0.25">
      <c r="E2937" t="s">
        <v>2999</v>
      </c>
      <c r="F2937" t="s">
        <v>3067</v>
      </c>
    </row>
    <row r="2938" spans="5:6" x14ac:dyDescent="0.25">
      <c r="E2938" t="s">
        <v>2999</v>
      </c>
      <c r="F2938" t="s">
        <v>3068</v>
      </c>
    </row>
    <row r="2939" spans="5:6" x14ac:dyDescent="0.25">
      <c r="E2939" t="s">
        <v>2999</v>
      </c>
      <c r="F2939" t="s">
        <v>3069</v>
      </c>
    </row>
    <row r="2940" spans="5:6" x14ac:dyDescent="0.25">
      <c r="E2940" t="s">
        <v>2999</v>
      </c>
      <c r="F2940" t="s">
        <v>3070</v>
      </c>
    </row>
    <row r="2941" spans="5:6" x14ac:dyDescent="0.25">
      <c r="E2941" t="s">
        <v>2999</v>
      </c>
      <c r="F2941" t="s">
        <v>3071</v>
      </c>
    </row>
    <row r="2942" spans="5:6" x14ac:dyDescent="0.25">
      <c r="E2942" t="s">
        <v>2999</v>
      </c>
      <c r="F2942" t="s">
        <v>3072</v>
      </c>
    </row>
    <row r="2943" spans="5:6" x14ac:dyDescent="0.25">
      <c r="E2943" t="s">
        <v>2999</v>
      </c>
      <c r="F2943" t="s">
        <v>3073</v>
      </c>
    </row>
    <row r="2944" spans="5:6" x14ac:dyDescent="0.25">
      <c r="E2944" t="s">
        <v>3074</v>
      </c>
      <c r="F2944" t="s">
        <v>3075</v>
      </c>
    </row>
    <row r="2945" spans="5:6" x14ac:dyDescent="0.25">
      <c r="E2945" t="s">
        <v>3074</v>
      </c>
      <c r="F2945" t="s">
        <v>3076</v>
      </c>
    </row>
    <row r="2946" spans="5:6" x14ac:dyDescent="0.25">
      <c r="E2946" t="s">
        <v>3074</v>
      </c>
      <c r="F2946" t="s">
        <v>3077</v>
      </c>
    </row>
    <row r="2947" spans="5:6" x14ac:dyDescent="0.25">
      <c r="E2947" t="s">
        <v>3074</v>
      </c>
      <c r="F2947" t="s">
        <v>3078</v>
      </c>
    </row>
    <row r="2948" spans="5:6" x14ac:dyDescent="0.25">
      <c r="E2948" t="s">
        <v>3074</v>
      </c>
      <c r="F2948" t="s">
        <v>3079</v>
      </c>
    </row>
    <row r="2949" spans="5:6" x14ac:dyDescent="0.25">
      <c r="E2949" t="s">
        <v>3074</v>
      </c>
      <c r="F2949" t="s">
        <v>3080</v>
      </c>
    </row>
    <row r="2950" spans="5:6" x14ac:dyDescent="0.25">
      <c r="E2950" t="s">
        <v>3074</v>
      </c>
      <c r="F2950" t="s">
        <v>3081</v>
      </c>
    </row>
    <row r="2951" spans="5:6" x14ac:dyDescent="0.25">
      <c r="E2951" t="s">
        <v>3074</v>
      </c>
      <c r="F2951" t="s">
        <v>3082</v>
      </c>
    </row>
    <row r="2952" spans="5:6" x14ac:dyDescent="0.25">
      <c r="E2952" t="s">
        <v>3074</v>
      </c>
      <c r="F2952" t="s">
        <v>3083</v>
      </c>
    </row>
    <row r="2953" spans="5:6" x14ac:dyDescent="0.25">
      <c r="E2953" t="s">
        <v>3074</v>
      </c>
      <c r="F2953" t="s">
        <v>3084</v>
      </c>
    </row>
    <row r="2954" spans="5:6" x14ac:dyDescent="0.25">
      <c r="E2954" t="s">
        <v>3074</v>
      </c>
      <c r="F2954" t="s">
        <v>3085</v>
      </c>
    </row>
    <row r="2955" spans="5:6" x14ac:dyDescent="0.25">
      <c r="E2955" t="s">
        <v>3074</v>
      </c>
      <c r="F2955" t="s">
        <v>3086</v>
      </c>
    </row>
    <row r="2956" spans="5:6" x14ac:dyDescent="0.25">
      <c r="E2956" t="s">
        <v>3074</v>
      </c>
      <c r="F2956" t="s">
        <v>3087</v>
      </c>
    </row>
    <row r="2957" spans="5:6" x14ac:dyDescent="0.25">
      <c r="E2957" t="s">
        <v>3074</v>
      </c>
      <c r="F2957" t="s">
        <v>3088</v>
      </c>
    </row>
    <row r="2958" spans="5:6" x14ac:dyDescent="0.25">
      <c r="E2958" t="s">
        <v>3074</v>
      </c>
      <c r="F2958" t="s">
        <v>3089</v>
      </c>
    </row>
    <row r="2959" spans="5:6" x14ac:dyDescent="0.25">
      <c r="E2959" t="s">
        <v>3074</v>
      </c>
      <c r="F2959" t="s">
        <v>3090</v>
      </c>
    </row>
    <row r="2960" spans="5:6" x14ac:dyDescent="0.25">
      <c r="E2960" t="s">
        <v>3074</v>
      </c>
      <c r="F2960" t="s">
        <v>3091</v>
      </c>
    </row>
    <row r="2961" spans="5:6" x14ac:dyDescent="0.25">
      <c r="E2961" t="s">
        <v>3074</v>
      </c>
      <c r="F2961" t="s">
        <v>3092</v>
      </c>
    </row>
    <row r="2962" spans="5:6" x14ac:dyDescent="0.25">
      <c r="E2962" t="s">
        <v>3074</v>
      </c>
      <c r="F2962" t="s">
        <v>3093</v>
      </c>
    </row>
    <row r="2963" spans="5:6" x14ac:dyDescent="0.25">
      <c r="E2963" t="s">
        <v>3074</v>
      </c>
      <c r="F2963" t="s">
        <v>3094</v>
      </c>
    </row>
    <row r="2964" spans="5:6" x14ac:dyDescent="0.25">
      <c r="E2964" t="s">
        <v>3074</v>
      </c>
      <c r="F2964" t="s">
        <v>3095</v>
      </c>
    </row>
    <row r="2965" spans="5:6" x14ac:dyDescent="0.25">
      <c r="E2965" t="s">
        <v>3074</v>
      </c>
      <c r="F2965" t="s">
        <v>3096</v>
      </c>
    </row>
    <row r="2966" spans="5:6" x14ac:dyDescent="0.25">
      <c r="E2966" t="s">
        <v>3074</v>
      </c>
      <c r="F2966" t="s">
        <v>3097</v>
      </c>
    </row>
    <row r="2967" spans="5:6" x14ac:dyDescent="0.25">
      <c r="E2967" t="s">
        <v>3074</v>
      </c>
      <c r="F2967" t="s">
        <v>3098</v>
      </c>
    </row>
    <row r="2968" spans="5:6" x14ac:dyDescent="0.25">
      <c r="E2968" t="s">
        <v>3074</v>
      </c>
      <c r="F2968" t="s">
        <v>3099</v>
      </c>
    </row>
    <row r="2969" spans="5:6" x14ac:dyDescent="0.25">
      <c r="E2969" t="s">
        <v>3074</v>
      </c>
      <c r="F2969" t="s">
        <v>3100</v>
      </c>
    </row>
    <row r="2970" spans="5:6" x14ac:dyDescent="0.25">
      <c r="E2970" t="s">
        <v>3074</v>
      </c>
      <c r="F2970" t="s">
        <v>3101</v>
      </c>
    </row>
    <row r="2971" spans="5:6" x14ac:dyDescent="0.25">
      <c r="E2971" t="s">
        <v>3074</v>
      </c>
      <c r="F2971" t="s">
        <v>3102</v>
      </c>
    </row>
    <row r="2972" spans="5:6" x14ac:dyDescent="0.25">
      <c r="E2972" t="s">
        <v>3074</v>
      </c>
      <c r="F2972" t="s">
        <v>3103</v>
      </c>
    </row>
    <row r="2973" spans="5:6" x14ac:dyDescent="0.25">
      <c r="E2973" t="s">
        <v>3074</v>
      </c>
      <c r="F2973" t="s">
        <v>3104</v>
      </c>
    </row>
    <row r="2974" spans="5:6" x14ac:dyDescent="0.25">
      <c r="E2974" t="s">
        <v>3074</v>
      </c>
      <c r="F2974" t="s">
        <v>3105</v>
      </c>
    </row>
    <row r="2975" spans="5:6" x14ac:dyDescent="0.25">
      <c r="E2975" t="s">
        <v>3074</v>
      </c>
      <c r="F2975" t="s">
        <v>3106</v>
      </c>
    </row>
    <row r="2976" spans="5:6" x14ac:dyDescent="0.25">
      <c r="E2976" t="s">
        <v>3074</v>
      </c>
      <c r="F2976" t="s">
        <v>3107</v>
      </c>
    </row>
    <row r="2977" spans="5:6" x14ac:dyDescent="0.25">
      <c r="E2977" t="s">
        <v>3074</v>
      </c>
      <c r="F2977" t="s">
        <v>3108</v>
      </c>
    </row>
    <row r="2978" spans="5:6" x14ac:dyDescent="0.25">
      <c r="E2978" t="s">
        <v>3074</v>
      </c>
      <c r="F2978" t="s">
        <v>3109</v>
      </c>
    </row>
    <row r="2979" spans="5:6" x14ac:dyDescent="0.25">
      <c r="E2979" t="s">
        <v>3074</v>
      </c>
      <c r="F2979" t="s">
        <v>3110</v>
      </c>
    </row>
    <row r="2980" spans="5:6" x14ac:dyDescent="0.25">
      <c r="E2980" t="s">
        <v>3074</v>
      </c>
      <c r="F2980" t="s">
        <v>3111</v>
      </c>
    </row>
    <row r="2981" spans="5:6" x14ac:dyDescent="0.25">
      <c r="E2981" t="s">
        <v>3074</v>
      </c>
      <c r="F2981" t="s">
        <v>3112</v>
      </c>
    </row>
    <row r="2982" spans="5:6" x14ac:dyDescent="0.25">
      <c r="E2982" t="s">
        <v>3074</v>
      </c>
      <c r="F2982" t="s">
        <v>3113</v>
      </c>
    </row>
    <row r="2983" spans="5:6" x14ac:dyDescent="0.25">
      <c r="E2983" t="s">
        <v>3074</v>
      </c>
      <c r="F2983" t="s">
        <v>3114</v>
      </c>
    </row>
    <row r="2984" spans="5:6" x14ac:dyDescent="0.25">
      <c r="E2984" t="s">
        <v>3074</v>
      </c>
      <c r="F2984" t="s">
        <v>3115</v>
      </c>
    </row>
    <row r="2985" spans="5:6" x14ac:dyDescent="0.25">
      <c r="E2985" t="s">
        <v>3074</v>
      </c>
      <c r="F2985" t="s">
        <v>3116</v>
      </c>
    </row>
    <row r="2986" spans="5:6" x14ac:dyDescent="0.25">
      <c r="E2986" t="s">
        <v>3074</v>
      </c>
      <c r="F2986" t="s">
        <v>3117</v>
      </c>
    </row>
    <row r="2987" spans="5:6" x14ac:dyDescent="0.25">
      <c r="E2987" t="s">
        <v>3074</v>
      </c>
      <c r="F2987" t="s">
        <v>3118</v>
      </c>
    </row>
    <row r="2988" spans="5:6" x14ac:dyDescent="0.25">
      <c r="E2988" t="s">
        <v>3074</v>
      </c>
      <c r="F2988" t="s">
        <v>3119</v>
      </c>
    </row>
    <row r="2989" spans="5:6" x14ac:dyDescent="0.25">
      <c r="E2989" t="s">
        <v>3074</v>
      </c>
      <c r="F2989" t="s">
        <v>3120</v>
      </c>
    </row>
    <row r="2990" spans="5:6" x14ac:dyDescent="0.25">
      <c r="E2990" t="s">
        <v>3074</v>
      </c>
      <c r="F2990" t="s">
        <v>3121</v>
      </c>
    </row>
    <row r="2991" spans="5:6" x14ac:dyDescent="0.25">
      <c r="E2991" t="s">
        <v>3074</v>
      </c>
      <c r="F2991" t="s">
        <v>3122</v>
      </c>
    </row>
    <row r="2992" spans="5:6" x14ac:dyDescent="0.25">
      <c r="E2992" t="s">
        <v>3074</v>
      </c>
      <c r="F2992" t="s">
        <v>3123</v>
      </c>
    </row>
    <row r="2993" spans="5:6" x14ac:dyDescent="0.25">
      <c r="E2993" t="s">
        <v>3074</v>
      </c>
      <c r="F2993" t="s">
        <v>3124</v>
      </c>
    </row>
    <row r="2994" spans="5:6" x14ac:dyDescent="0.25">
      <c r="E2994" t="s">
        <v>3074</v>
      </c>
      <c r="F2994" t="s">
        <v>3125</v>
      </c>
    </row>
    <row r="2995" spans="5:6" x14ac:dyDescent="0.25">
      <c r="E2995" t="s">
        <v>3074</v>
      </c>
      <c r="F2995" t="s">
        <v>3126</v>
      </c>
    </row>
    <row r="2996" spans="5:6" x14ac:dyDescent="0.25">
      <c r="E2996" t="s">
        <v>3074</v>
      </c>
      <c r="F2996" t="s">
        <v>3127</v>
      </c>
    </row>
    <row r="2997" spans="5:6" x14ac:dyDescent="0.25">
      <c r="E2997" t="s">
        <v>3074</v>
      </c>
      <c r="F2997" t="s">
        <v>3128</v>
      </c>
    </row>
    <row r="2998" spans="5:6" x14ac:dyDescent="0.25">
      <c r="E2998" t="s">
        <v>3074</v>
      </c>
      <c r="F2998" t="s">
        <v>3129</v>
      </c>
    </row>
    <row r="2999" spans="5:6" x14ac:dyDescent="0.25">
      <c r="E2999" t="s">
        <v>3074</v>
      </c>
      <c r="F2999" t="s">
        <v>3130</v>
      </c>
    </row>
    <row r="3000" spans="5:6" x14ac:dyDescent="0.25">
      <c r="E3000" t="s">
        <v>3074</v>
      </c>
      <c r="F3000" t="s">
        <v>3131</v>
      </c>
    </row>
    <row r="3001" spans="5:6" x14ac:dyDescent="0.25">
      <c r="E3001" t="s">
        <v>3074</v>
      </c>
      <c r="F3001" t="s">
        <v>3132</v>
      </c>
    </row>
    <row r="3002" spans="5:6" x14ac:dyDescent="0.25">
      <c r="E3002" t="s">
        <v>3074</v>
      </c>
      <c r="F3002" t="s">
        <v>3133</v>
      </c>
    </row>
    <row r="3003" spans="5:6" x14ac:dyDescent="0.25">
      <c r="E3003" t="s">
        <v>3074</v>
      </c>
      <c r="F3003" t="s">
        <v>3134</v>
      </c>
    </row>
    <row r="3004" spans="5:6" x14ac:dyDescent="0.25">
      <c r="E3004" t="s">
        <v>3074</v>
      </c>
      <c r="F3004" t="s">
        <v>3135</v>
      </c>
    </row>
    <row r="3005" spans="5:6" x14ac:dyDescent="0.25">
      <c r="E3005" t="s">
        <v>3074</v>
      </c>
      <c r="F3005" t="s">
        <v>3136</v>
      </c>
    </row>
    <row r="3006" spans="5:6" x14ac:dyDescent="0.25">
      <c r="E3006" t="s">
        <v>3074</v>
      </c>
      <c r="F3006" t="s">
        <v>3137</v>
      </c>
    </row>
    <row r="3007" spans="5:6" x14ac:dyDescent="0.25">
      <c r="E3007" t="s">
        <v>3074</v>
      </c>
      <c r="F3007" t="s">
        <v>3138</v>
      </c>
    </row>
    <row r="3008" spans="5:6" x14ac:dyDescent="0.25">
      <c r="E3008" t="s">
        <v>3074</v>
      </c>
      <c r="F3008" t="s">
        <v>3139</v>
      </c>
    </row>
    <row r="3009" spans="5:6" x14ac:dyDescent="0.25">
      <c r="E3009" t="s">
        <v>3074</v>
      </c>
      <c r="F3009" t="s">
        <v>3140</v>
      </c>
    </row>
    <row r="3010" spans="5:6" x14ac:dyDescent="0.25">
      <c r="E3010" t="s">
        <v>3074</v>
      </c>
      <c r="F3010" t="s">
        <v>3141</v>
      </c>
    </row>
    <row r="3011" spans="5:6" x14ac:dyDescent="0.25">
      <c r="E3011" t="s">
        <v>3074</v>
      </c>
      <c r="F3011" t="s">
        <v>3142</v>
      </c>
    </row>
    <row r="3012" spans="5:6" x14ac:dyDescent="0.25">
      <c r="E3012" t="s">
        <v>3074</v>
      </c>
      <c r="F3012" t="s">
        <v>3143</v>
      </c>
    </row>
    <row r="3013" spans="5:6" x14ac:dyDescent="0.25">
      <c r="E3013" t="s">
        <v>3074</v>
      </c>
      <c r="F3013" t="s">
        <v>3144</v>
      </c>
    </row>
    <row r="3014" spans="5:6" x14ac:dyDescent="0.25">
      <c r="E3014" t="s">
        <v>3074</v>
      </c>
      <c r="F3014" t="s">
        <v>3145</v>
      </c>
    </row>
    <row r="3015" spans="5:6" x14ac:dyDescent="0.25">
      <c r="E3015" t="s">
        <v>3074</v>
      </c>
      <c r="F3015" t="s">
        <v>3146</v>
      </c>
    </row>
    <row r="3016" spans="5:6" x14ac:dyDescent="0.25">
      <c r="E3016" t="s">
        <v>3074</v>
      </c>
      <c r="F3016" t="s">
        <v>3147</v>
      </c>
    </row>
    <row r="3017" spans="5:6" x14ac:dyDescent="0.25">
      <c r="E3017" t="s">
        <v>3074</v>
      </c>
      <c r="F3017" t="s">
        <v>3148</v>
      </c>
    </row>
    <row r="3018" spans="5:6" x14ac:dyDescent="0.25">
      <c r="E3018" t="s">
        <v>3074</v>
      </c>
      <c r="F3018" t="s">
        <v>3149</v>
      </c>
    </row>
    <row r="3019" spans="5:6" x14ac:dyDescent="0.25">
      <c r="E3019" t="s">
        <v>3074</v>
      </c>
      <c r="F3019" t="s">
        <v>3150</v>
      </c>
    </row>
    <row r="3020" spans="5:6" x14ac:dyDescent="0.25">
      <c r="E3020" t="s">
        <v>3074</v>
      </c>
      <c r="F3020" t="s">
        <v>3151</v>
      </c>
    </row>
    <row r="3021" spans="5:6" x14ac:dyDescent="0.25">
      <c r="E3021" t="s">
        <v>3074</v>
      </c>
      <c r="F3021" t="s">
        <v>3152</v>
      </c>
    </row>
    <row r="3022" spans="5:6" x14ac:dyDescent="0.25">
      <c r="E3022" t="s">
        <v>3074</v>
      </c>
      <c r="F3022" t="s">
        <v>3153</v>
      </c>
    </row>
    <row r="3023" spans="5:6" x14ac:dyDescent="0.25">
      <c r="E3023" t="s">
        <v>3074</v>
      </c>
      <c r="F3023" t="s">
        <v>3154</v>
      </c>
    </row>
    <row r="3024" spans="5:6" x14ac:dyDescent="0.25">
      <c r="E3024" t="s">
        <v>3074</v>
      </c>
      <c r="F3024" t="s">
        <v>3155</v>
      </c>
    </row>
    <row r="3025" spans="5:6" x14ac:dyDescent="0.25">
      <c r="E3025" t="s">
        <v>3074</v>
      </c>
      <c r="F3025" t="s">
        <v>3156</v>
      </c>
    </row>
    <row r="3026" spans="5:6" x14ac:dyDescent="0.25">
      <c r="E3026" t="s">
        <v>3074</v>
      </c>
      <c r="F3026" t="s">
        <v>3157</v>
      </c>
    </row>
    <row r="3027" spans="5:6" x14ac:dyDescent="0.25">
      <c r="E3027" t="s">
        <v>3074</v>
      </c>
      <c r="F3027" t="s">
        <v>3158</v>
      </c>
    </row>
    <row r="3028" spans="5:6" x14ac:dyDescent="0.25">
      <c r="E3028" t="s">
        <v>3074</v>
      </c>
      <c r="F3028" t="s">
        <v>3159</v>
      </c>
    </row>
    <row r="3029" spans="5:6" x14ac:dyDescent="0.25">
      <c r="E3029" t="s">
        <v>3074</v>
      </c>
      <c r="F3029" t="s">
        <v>3160</v>
      </c>
    </row>
    <row r="3030" spans="5:6" x14ac:dyDescent="0.25">
      <c r="E3030" t="s">
        <v>3074</v>
      </c>
      <c r="F3030" t="s">
        <v>3161</v>
      </c>
    </row>
    <row r="3031" spans="5:6" x14ac:dyDescent="0.25">
      <c r="E3031" t="s">
        <v>3074</v>
      </c>
      <c r="F3031" t="s">
        <v>3162</v>
      </c>
    </row>
    <row r="3032" spans="5:6" x14ac:dyDescent="0.25">
      <c r="E3032" t="s">
        <v>3074</v>
      </c>
      <c r="F3032" t="s">
        <v>3163</v>
      </c>
    </row>
    <row r="3033" spans="5:6" x14ac:dyDescent="0.25">
      <c r="E3033" t="s">
        <v>3074</v>
      </c>
      <c r="F3033" t="s">
        <v>3164</v>
      </c>
    </row>
    <row r="3034" spans="5:6" x14ac:dyDescent="0.25">
      <c r="E3034" t="s">
        <v>3074</v>
      </c>
      <c r="F3034" t="s">
        <v>3165</v>
      </c>
    </row>
    <row r="3035" spans="5:6" x14ac:dyDescent="0.25">
      <c r="E3035" t="s">
        <v>3074</v>
      </c>
      <c r="F3035" t="s">
        <v>3166</v>
      </c>
    </row>
    <row r="3036" spans="5:6" x14ac:dyDescent="0.25">
      <c r="E3036" t="s">
        <v>3074</v>
      </c>
      <c r="F3036" t="s">
        <v>3167</v>
      </c>
    </row>
    <row r="3037" spans="5:6" x14ac:dyDescent="0.25">
      <c r="E3037" t="s">
        <v>3074</v>
      </c>
      <c r="F3037" t="s">
        <v>3168</v>
      </c>
    </row>
    <row r="3038" spans="5:6" x14ac:dyDescent="0.25">
      <c r="E3038" t="s">
        <v>3074</v>
      </c>
      <c r="F3038" t="s">
        <v>3169</v>
      </c>
    </row>
    <row r="3039" spans="5:6" x14ac:dyDescent="0.25">
      <c r="E3039" t="s">
        <v>3074</v>
      </c>
      <c r="F3039" t="s">
        <v>3170</v>
      </c>
    </row>
    <row r="3040" spans="5:6" x14ac:dyDescent="0.25">
      <c r="E3040" t="s">
        <v>3074</v>
      </c>
      <c r="F3040" t="s">
        <v>3171</v>
      </c>
    </row>
    <row r="3041" spans="5:6" x14ac:dyDescent="0.25">
      <c r="E3041" t="s">
        <v>3074</v>
      </c>
      <c r="F3041" t="s">
        <v>3172</v>
      </c>
    </row>
    <row r="3042" spans="5:6" x14ac:dyDescent="0.25">
      <c r="E3042" t="s">
        <v>3074</v>
      </c>
      <c r="F3042" t="s">
        <v>3173</v>
      </c>
    </row>
    <row r="3043" spans="5:6" x14ac:dyDescent="0.25">
      <c r="E3043" t="s">
        <v>3074</v>
      </c>
      <c r="F3043" t="s">
        <v>3174</v>
      </c>
    </row>
    <row r="3044" spans="5:6" x14ac:dyDescent="0.25">
      <c r="E3044" t="s">
        <v>3074</v>
      </c>
      <c r="F3044" t="s">
        <v>3175</v>
      </c>
    </row>
    <row r="3045" spans="5:6" x14ac:dyDescent="0.25">
      <c r="E3045" t="s">
        <v>3074</v>
      </c>
      <c r="F3045" t="s">
        <v>3176</v>
      </c>
    </row>
    <row r="3046" spans="5:6" x14ac:dyDescent="0.25">
      <c r="E3046" t="s">
        <v>3074</v>
      </c>
      <c r="F3046" t="s">
        <v>3177</v>
      </c>
    </row>
    <row r="3047" spans="5:6" x14ac:dyDescent="0.25">
      <c r="E3047" t="s">
        <v>3074</v>
      </c>
      <c r="F3047" t="s">
        <v>3178</v>
      </c>
    </row>
    <row r="3048" spans="5:6" x14ac:dyDescent="0.25">
      <c r="E3048" t="s">
        <v>3074</v>
      </c>
      <c r="F3048" t="s">
        <v>3179</v>
      </c>
    </row>
    <row r="3049" spans="5:6" x14ac:dyDescent="0.25">
      <c r="E3049" t="s">
        <v>3074</v>
      </c>
      <c r="F3049" t="s">
        <v>3180</v>
      </c>
    </row>
    <row r="3050" spans="5:6" x14ac:dyDescent="0.25">
      <c r="E3050" t="s">
        <v>3074</v>
      </c>
      <c r="F3050" t="s">
        <v>3181</v>
      </c>
    </row>
    <row r="3051" spans="5:6" x14ac:dyDescent="0.25">
      <c r="E3051" t="s">
        <v>3074</v>
      </c>
      <c r="F3051" t="s">
        <v>3182</v>
      </c>
    </row>
    <row r="3052" spans="5:6" x14ac:dyDescent="0.25">
      <c r="E3052" t="s">
        <v>3074</v>
      </c>
      <c r="F3052" t="s">
        <v>3183</v>
      </c>
    </row>
    <row r="3053" spans="5:6" x14ac:dyDescent="0.25">
      <c r="E3053" t="s">
        <v>3074</v>
      </c>
      <c r="F3053" t="s">
        <v>3184</v>
      </c>
    </row>
    <row r="3054" spans="5:6" x14ac:dyDescent="0.25">
      <c r="E3054" t="s">
        <v>3074</v>
      </c>
      <c r="F3054" t="s">
        <v>3185</v>
      </c>
    </row>
    <row r="3055" spans="5:6" x14ac:dyDescent="0.25">
      <c r="E3055" t="s">
        <v>3074</v>
      </c>
      <c r="F3055" t="s">
        <v>3186</v>
      </c>
    </row>
    <row r="3056" spans="5:6" x14ac:dyDescent="0.25">
      <c r="E3056" t="s">
        <v>3074</v>
      </c>
      <c r="F3056" t="s">
        <v>3187</v>
      </c>
    </row>
    <row r="3057" spans="5:6" x14ac:dyDescent="0.25">
      <c r="E3057" t="s">
        <v>3074</v>
      </c>
      <c r="F3057" t="s">
        <v>3188</v>
      </c>
    </row>
    <row r="3058" spans="5:6" x14ac:dyDescent="0.25">
      <c r="E3058" t="s">
        <v>3074</v>
      </c>
      <c r="F3058" t="s">
        <v>3189</v>
      </c>
    </row>
    <row r="3059" spans="5:6" x14ac:dyDescent="0.25">
      <c r="E3059" t="s">
        <v>3074</v>
      </c>
      <c r="F3059" t="s">
        <v>3190</v>
      </c>
    </row>
    <row r="3060" spans="5:6" x14ac:dyDescent="0.25">
      <c r="E3060" t="s">
        <v>3074</v>
      </c>
      <c r="F3060" t="s">
        <v>3191</v>
      </c>
    </row>
    <row r="3061" spans="5:6" x14ac:dyDescent="0.25">
      <c r="E3061" t="s">
        <v>3074</v>
      </c>
      <c r="F3061" t="s">
        <v>3192</v>
      </c>
    </row>
    <row r="3062" spans="5:6" x14ac:dyDescent="0.25">
      <c r="E3062" t="s">
        <v>3074</v>
      </c>
      <c r="F3062" t="s">
        <v>3193</v>
      </c>
    </row>
    <row r="3063" spans="5:6" x14ac:dyDescent="0.25">
      <c r="E3063" t="s">
        <v>3074</v>
      </c>
      <c r="F3063" t="s">
        <v>3194</v>
      </c>
    </row>
    <row r="3064" spans="5:6" x14ac:dyDescent="0.25">
      <c r="E3064" t="s">
        <v>3074</v>
      </c>
      <c r="F3064" t="s">
        <v>3195</v>
      </c>
    </row>
    <row r="3065" spans="5:6" x14ac:dyDescent="0.25">
      <c r="E3065" t="s">
        <v>3074</v>
      </c>
      <c r="F3065" t="s">
        <v>3196</v>
      </c>
    </row>
    <row r="3066" spans="5:6" x14ac:dyDescent="0.25">
      <c r="E3066" t="s">
        <v>3074</v>
      </c>
      <c r="F3066" t="s">
        <v>3197</v>
      </c>
    </row>
    <row r="3067" spans="5:6" x14ac:dyDescent="0.25">
      <c r="E3067" t="s">
        <v>3074</v>
      </c>
      <c r="F3067" t="s">
        <v>3198</v>
      </c>
    </row>
    <row r="3068" spans="5:6" x14ac:dyDescent="0.25">
      <c r="E3068" t="s">
        <v>3074</v>
      </c>
      <c r="F3068" t="s">
        <v>3199</v>
      </c>
    </row>
    <row r="3069" spans="5:6" x14ac:dyDescent="0.25">
      <c r="E3069" t="s">
        <v>3074</v>
      </c>
      <c r="F3069" t="s">
        <v>3200</v>
      </c>
    </row>
    <row r="3070" spans="5:6" x14ac:dyDescent="0.25">
      <c r="E3070" t="s">
        <v>3074</v>
      </c>
      <c r="F3070" t="s">
        <v>3201</v>
      </c>
    </row>
    <row r="3071" spans="5:6" x14ac:dyDescent="0.25">
      <c r="E3071" t="s">
        <v>3074</v>
      </c>
      <c r="F3071" t="s">
        <v>3202</v>
      </c>
    </row>
    <row r="3072" spans="5:6" x14ac:dyDescent="0.25">
      <c r="E3072" t="s">
        <v>3074</v>
      </c>
      <c r="F3072" t="s">
        <v>3203</v>
      </c>
    </row>
    <row r="3073" spans="5:6" x14ac:dyDescent="0.25">
      <c r="E3073" t="s">
        <v>3074</v>
      </c>
      <c r="F3073" t="s">
        <v>3204</v>
      </c>
    </row>
    <row r="3074" spans="5:6" x14ac:dyDescent="0.25">
      <c r="E3074" t="s">
        <v>3074</v>
      </c>
      <c r="F3074" t="s">
        <v>3205</v>
      </c>
    </row>
    <row r="3075" spans="5:6" x14ac:dyDescent="0.25">
      <c r="E3075" t="s">
        <v>3074</v>
      </c>
      <c r="F3075" t="s">
        <v>3206</v>
      </c>
    </row>
    <row r="3076" spans="5:6" x14ac:dyDescent="0.25">
      <c r="E3076" t="s">
        <v>3074</v>
      </c>
      <c r="F3076" t="s">
        <v>3207</v>
      </c>
    </row>
    <row r="3077" spans="5:6" x14ac:dyDescent="0.25">
      <c r="E3077" t="s">
        <v>3074</v>
      </c>
      <c r="F3077" t="s">
        <v>3208</v>
      </c>
    </row>
    <row r="3078" spans="5:6" x14ac:dyDescent="0.25">
      <c r="E3078" t="s">
        <v>3074</v>
      </c>
      <c r="F3078" t="s">
        <v>3209</v>
      </c>
    </row>
    <row r="3079" spans="5:6" x14ac:dyDescent="0.25">
      <c r="E3079" t="s">
        <v>3074</v>
      </c>
      <c r="F3079" t="s">
        <v>3210</v>
      </c>
    </row>
    <row r="3080" spans="5:6" x14ac:dyDescent="0.25">
      <c r="E3080" t="s">
        <v>3074</v>
      </c>
      <c r="F3080" t="s">
        <v>3211</v>
      </c>
    </row>
    <row r="3081" spans="5:6" x14ac:dyDescent="0.25">
      <c r="E3081" t="s">
        <v>3074</v>
      </c>
      <c r="F3081" t="s">
        <v>3212</v>
      </c>
    </row>
    <row r="3082" spans="5:6" x14ac:dyDescent="0.25">
      <c r="E3082" t="s">
        <v>3074</v>
      </c>
      <c r="F3082" t="s">
        <v>3213</v>
      </c>
    </row>
    <row r="3083" spans="5:6" x14ac:dyDescent="0.25">
      <c r="E3083" t="s">
        <v>3074</v>
      </c>
      <c r="F3083" t="s">
        <v>3214</v>
      </c>
    </row>
    <row r="3084" spans="5:6" x14ac:dyDescent="0.25">
      <c r="E3084" t="s">
        <v>3074</v>
      </c>
      <c r="F3084" t="s">
        <v>3215</v>
      </c>
    </row>
    <row r="3085" spans="5:6" x14ac:dyDescent="0.25">
      <c r="E3085" t="s">
        <v>3074</v>
      </c>
      <c r="F3085" t="s">
        <v>3216</v>
      </c>
    </row>
    <row r="3086" spans="5:6" x14ac:dyDescent="0.25">
      <c r="E3086" t="s">
        <v>3074</v>
      </c>
      <c r="F3086" t="s">
        <v>3217</v>
      </c>
    </row>
    <row r="3087" spans="5:6" x14ac:dyDescent="0.25">
      <c r="E3087" t="s">
        <v>3074</v>
      </c>
      <c r="F3087" t="s">
        <v>3218</v>
      </c>
    </row>
    <row r="3088" spans="5:6" x14ac:dyDescent="0.25">
      <c r="E3088" t="s">
        <v>3074</v>
      </c>
      <c r="F3088" t="s">
        <v>3219</v>
      </c>
    </row>
    <row r="3089" spans="5:6" x14ac:dyDescent="0.25">
      <c r="E3089" t="s">
        <v>3074</v>
      </c>
      <c r="F3089" t="s">
        <v>3220</v>
      </c>
    </row>
    <row r="3090" spans="5:6" x14ac:dyDescent="0.25">
      <c r="E3090" t="s">
        <v>3074</v>
      </c>
      <c r="F3090" t="s">
        <v>3221</v>
      </c>
    </row>
    <row r="3091" spans="5:6" x14ac:dyDescent="0.25">
      <c r="E3091" t="s">
        <v>3074</v>
      </c>
      <c r="F3091" t="s">
        <v>3222</v>
      </c>
    </row>
    <row r="3092" spans="5:6" x14ac:dyDescent="0.25">
      <c r="E3092" t="s">
        <v>3074</v>
      </c>
      <c r="F3092" t="s">
        <v>3223</v>
      </c>
    </row>
    <row r="3093" spans="5:6" x14ac:dyDescent="0.25">
      <c r="E3093" t="s">
        <v>3074</v>
      </c>
      <c r="F3093" t="s">
        <v>3224</v>
      </c>
    </row>
    <row r="3094" spans="5:6" x14ac:dyDescent="0.25">
      <c r="E3094" t="s">
        <v>3074</v>
      </c>
      <c r="F3094" t="s">
        <v>3225</v>
      </c>
    </row>
    <row r="3095" spans="5:6" x14ac:dyDescent="0.25">
      <c r="E3095" t="s">
        <v>3074</v>
      </c>
      <c r="F3095" t="s">
        <v>3226</v>
      </c>
    </row>
    <row r="3096" spans="5:6" x14ac:dyDescent="0.25">
      <c r="E3096" t="s">
        <v>3074</v>
      </c>
      <c r="F3096" t="s">
        <v>3227</v>
      </c>
    </row>
    <row r="3097" spans="5:6" x14ac:dyDescent="0.25">
      <c r="E3097" t="s">
        <v>3074</v>
      </c>
      <c r="F3097" t="s">
        <v>3228</v>
      </c>
    </row>
    <row r="3098" spans="5:6" x14ac:dyDescent="0.25">
      <c r="E3098" t="s">
        <v>3074</v>
      </c>
      <c r="F3098" t="s">
        <v>3229</v>
      </c>
    </row>
    <row r="3099" spans="5:6" x14ac:dyDescent="0.25">
      <c r="E3099" t="s">
        <v>3074</v>
      </c>
      <c r="F3099" t="s">
        <v>3230</v>
      </c>
    </row>
    <row r="3100" spans="5:6" x14ac:dyDescent="0.25">
      <c r="E3100" t="s">
        <v>3074</v>
      </c>
      <c r="F3100" t="s">
        <v>3231</v>
      </c>
    </row>
    <row r="3101" spans="5:6" x14ac:dyDescent="0.25">
      <c r="E3101" t="s">
        <v>3074</v>
      </c>
      <c r="F3101" t="s">
        <v>3232</v>
      </c>
    </row>
    <row r="3102" spans="5:6" x14ac:dyDescent="0.25">
      <c r="E3102" t="s">
        <v>3074</v>
      </c>
      <c r="F3102" t="s">
        <v>3233</v>
      </c>
    </row>
    <row r="3103" spans="5:6" x14ac:dyDescent="0.25">
      <c r="E3103" t="s">
        <v>3074</v>
      </c>
      <c r="F3103" t="s">
        <v>3234</v>
      </c>
    </row>
    <row r="3104" spans="5:6" x14ac:dyDescent="0.25">
      <c r="E3104" t="s">
        <v>3074</v>
      </c>
      <c r="F3104" t="s">
        <v>3235</v>
      </c>
    </row>
    <row r="3105" spans="5:6" x14ac:dyDescent="0.25">
      <c r="E3105" t="s">
        <v>3074</v>
      </c>
      <c r="F3105" t="s">
        <v>3236</v>
      </c>
    </row>
    <row r="3106" spans="5:6" x14ac:dyDescent="0.25">
      <c r="E3106" t="s">
        <v>3074</v>
      </c>
      <c r="F3106" t="s">
        <v>3237</v>
      </c>
    </row>
    <row r="3107" spans="5:6" x14ac:dyDescent="0.25">
      <c r="E3107" t="s">
        <v>3074</v>
      </c>
      <c r="F3107" t="s">
        <v>3238</v>
      </c>
    </row>
    <row r="3108" spans="5:6" x14ac:dyDescent="0.25">
      <c r="E3108" t="s">
        <v>3074</v>
      </c>
      <c r="F3108" t="s">
        <v>3239</v>
      </c>
    </row>
    <row r="3109" spans="5:6" x14ac:dyDescent="0.25">
      <c r="E3109" t="s">
        <v>3074</v>
      </c>
      <c r="F3109" t="s">
        <v>3240</v>
      </c>
    </row>
    <row r="3110" spans="5:6" x14ac:dyDescent="0.25">
      <c r="E3110" t="s">
        <v>3074</v>
      </c>
      <c r="F3110" t="s">
        <v>3241</v>
      </c>
    </row>
    <row r="3111" spans="5:6" x14ac:dyDescent="0.25">
      <c r="E3111" t="s">
        <v>3074</v>
      </c>
      <c r="F3111" t="s">
        <v>3242</v>
      </c>
    </row>
    <row r="3112" spans="5:6" x14ac:dyDescent="0.25">
      <c r="E3112" t="s">
        <v>3074</v>
      </c>
      <c r="F3112" t="s">
        <v>3243</v>
      </c>
    </row>
    <row r="3113" spans="5:6" x14ac:dyDescent="0.25">
      <c r="E3113" t="s">
        <v>3074</v>
      </c>
      <c r="F3113" t="s">
        <v>3244</v>
      </c>
    </row>
    <row r="3114" spans="5:6" x14ac:dyDescent="0.25">
      <c r="E3114" t="s">
        <v>3074</v>
      </c>
      <c r="F3114" t="s">
        <v>3245</v>
      </c>
    </row>
    <row r="3115" spans="5:6" x14ac:dyDescent="0.25">
      <c r="E3115" t="s">
        <v>3074</v>
      </c>
      <c r="F3115" t="s">
        <v>3246</v>
      </c>
    </row>
    <row r="3116" spans="5:6" x14ac:dyDescent="0.25">
      <c r="E3116" t="s">
        <v>3074</v>
      </c>
      <c r="F3116" t="s">
        <v>3247</v>
      </c>
    </row>
    <row r="3117" spans="5:6" x14ac:dyDescent="0.25">
      <c r="E3117" t="s">
        <v>3074</v>
      </c>
      <c r="F3117" t="s">
        <v>3248</v>
      </c>
    </row>
    <row r="3118" spans="5:6" x14ac:dyDescent="0.25">
      <c r="E3118" t="s">
        <v>3074</v>
      </c>
      <c r="F3118" t="s">
        <v>3249</v>
      </c>
    </row>
    <row r="3119" spans="5:6" x14ac:dyDescent="0.25">
      <c r="E3119" t="s">
        <v>3074</v>
      </c>
      <c r="F3119" t="s">
        <v>3250</v>
      </c>
    </row>
    <row r="3120" spans="5:6" x14ac:dyDescent="0.25">
      <c r="E3120" t="s">
        <v>3074</v>
      </c>
      <c r="F3120" t="s">
        <v>3251</v>
      </c>
    </row>
    <row r="3121" spans="5:6" x14ac:dyDescent="0.25">
      <c r="E3121" t="s">
        <v>3074</v>
      </c>
      <c r="F3121" t="s">
        <v>3252</v>
      </c>
    </row>
    <row r="3122" spans="5:6" x14ac:dyDescent="0.25">
      <c r="E3122" t="s">
        <v>3074</v>
      </c>
      <c r="F3122" t="s">
        <v>3253</v>
      </c>
    </row>
    <row r="3123" spans="5:6" x14ac:dyDescent="0.25">
      <c r="E3123" t="s">
        <v>3074</v>
      </c>
      <c r="F3123" t="s">
        <v>3254</v>
      </c>
    </row>
    <row r="3124" spans="5:6" x14ac:dyDescent="0.25">
      <c r="E3124" t="s">
        <v>3074</v>
      </c>
      <c r="F3124" t="s">
        <v>3255</v>
      </c>
    </row>
    <row r="3125" spans="5:6" x14ac:dyDescent="0.25">
      <c r="E3125" t="s">
        <v>3074</v>
      </c>
      <c r="F3125" t="s">
        <v>3256</v>
      </c>
    </row>
    <row r="3126" spans="5:6" x14ac:dyDescent="0.25">
      <c r="E3126" t="s">
        <v>3074</v>
      </c>
      <c r="F3126" t="s">
        <v>3257</v>
      </c>
    </row>
    <row r="3127" spans="5:6" x14ac:dyDescent="0.25">
      <c r="E3127" t="s">
        <v>3074</v>
      </c>
      <c r="F3127" t="s">
        <v>3258</v>
      </c>
    </row>
    <row r="3128" spans="5:6" x14ac:dyDescent="0.25">
      <c r="E3128" t="s">
        <v>3074</v>
      </c>
      <c r="F3128" t="s">
        <v>3259</v>
      </c>
    </row>
    <row r="3129" spans="5:6" x14ac:dyDescent="0.25">
      <c r="E3129" t="s">
        <v>3074</v>
      </c>
      <c r="F3129" t="s">
        <v>3260</v>
      </c>
    </row>
    <row r="3130" spans="5:6" x14ac:dyDescent="0.25">
      <c r="E3130" t="s">
        <v>3074</v>
      </c>
      <c r="F3130" t="s">
        <v>3261</v>
      </c>
    </row>
    <row r="3131" spans="5:6" x14ac:dyDescent="0.25">
      <c r="E3131" t="s">
        <v>3074</v>
      </c>
      <c r="F3131" t="s">
        <v>3262</v>
      </c>
    </row>
    <row r="3132" spans="5:6" x14ac:dyDescent="0.25">
      <c r="E3132" t="s">
        <v>3074</v>
      </c>
      <c r="F3132" t="s">
        <v>3263</v>
      </c>
    </row>
    <row r="3133" spans="5:6" x14ac:dyDescent="0.25">
      <c r="E3133" t="s">
        <v>3074</v>
      </c>
      <c r="F3133" t="s">
        <v>3264</v>
      </c>
    </row>
    <row r="3134" spans="5:6" x14ac:dyDescent="0.25">
      <c r="E3134" t="s">
        <v>3074</v>
      </c>
      <c r="F3134" t="s">
        <v>3265</v>
      </c>
    </row>
    <row r="3135" spans="5:6" x14ac:dyDescent="0.25">
      <c r="E3135" t="s">
        <v>3074</v>
      </c>
      <c r="F3135" t="s">
        <v>3266</v>
      </c>
    </row>
    <row r="3136" spans="5:6" x14ac:dyDescent="0.25">
      <c r="E3136" t="s">
        <v>3074</v>
      </c>
      <c r="F3136" t="s">
        <v>3267</v>
      </c>
    </row>
    <row r="3137" spans="5:6" x14ac:dyDescent="0.25">
      <c r="E3137" t="s">
        <v>3074</v>
      </c>
      <c r="F3137" t="s">
        <v>3268</v>
      </c>
    </row>
    <row r="3138" spans="5:6" x14ac:dyDescent="0.25">
      <c r="E3138" t="s">
        <v>3074</v>
      </c>
      <c r="F3138" t="s">
        <v>3269</v>
      </c>
    </row>
    <row r="3139" spans="5:6" x14ac:dyDescent="0.25">
      <c r="E3139" t="s">
        <v>3074</v>
      </c>
      <c r="F3139" t="s">
        <v>3270</v>
      </c>
    </row>
    <row r="3140" spans="5:6" x14ac:dyDescent="0.25">
      <c r="E3140" t="s">
        <v>3074</v>
      </c>
      <c r="F3140" t="s">
        <v>3271</v>
      </c>
    </row>
    <row r="3141" spans="5:6" x14ac:dyDescent="0.25">
      <c r="E3141" t="s">
        <v>3074</v>
      </c>
      <c r="F3141" t="s">
        <v>3272</v>
      </c>
    </row>
    <row r="3142" spans="5:6" x14ac:dyDescent="0.25">
      <c r="E3142" t="s">
        <v>3074</v>
      </c>
      <c r="F3142" t="s">
        <v>3273</v>
      </c>
    </row>
    <row r="3143" spans="5:6" x14ac:dyDescent="0.25">
      <c r="E3143" t="s">
        <v>3074</v>
      </c>
      <c r="F3143" t="s">
        <v>3274</v>
      </c>
    </row>
    <row r="3144" spans="5:6" x14ac:dyDescent="0.25">
      <c r="E3144" t="s">
        <v>3074</v>
      </c>
      <c r="F3144" t="s">
        <v>3275</v>
      </c>
    </row>
    <row r="3145" spans="5:6" x14ac:dyDescent="0.25">
      <c r="E3145" t="s">
        <v>3074</v>
      </c>
      <c r="F3145" t="s">
        <v>3276</v>
      </c>
    </row>
    <row r="3146" spans="5:6" x14ac:dyDescent="0.25">
      <c r="E3146" t="s">
        <v>3074</v>
      </c>
      <c r="F3146" t="s">
        <v>3277</v>
      </c>
    </row>
    <row r="3147" spans="5:6" x14ac:dyDescent="0.25">
      <c r="E3147" t="s">
        <v>3074</v>
      </c>
      <c r="F3147" t="s">
        <v>3278</v>
      </c>
    </row>
    <row r="3148" spans="5:6" x14ac:dyDescent="0.25">
      <c r="E3148" t="s">
        <v>3074</v>
      </c>
      <c r="F3148" t="s">
        <v>3279</v>
      </c>
    </row>
    <row r="3149" spans="5:6" x14ac:dyDescent="0.25">
      <c r="E3149" t="s">
        <v>3074</v>
      </c>
      <c r="F3149" t="s">
        <v>3280</v>
      </c>
    </row>
    <row r="3150" spans="5:6" x14ac:dyDescent="0.25">
      <c r="E3150" t="s">
        <v>3074</v>
      </c>
      <c r="F3150" t="s">
        <v>3281</v>
      </c>
    </row>
    <row r="3151" spans="5:6" x14ac:dyDescent="0.25">
      <c r="E3151" t="s">
        <v>3074</v>
      </c>
      <c r="F3151" t="s">
        <v>3282</v>
      </c>
    </row>
    <row r="3152" spans="5:6" x14ac:dyDescent="0.25">
      <c r="E3152" t="s">
        <v>3074</v>
      </c>
      <c r="F3152" t="s">
        <v>3283</v>
      </c>
    </row>
    <row r="3153" spans="5:6" x14ac:dyDescent="0.25">
      <c r="E3153" t="s">
        <v>3074</v>
      </c>
      <c r="F3153" t="s">
        <v>3284</v>
      </c>
    </row>
    <row r="3154" spans="5:6" x14ac:dyDescent="0.25">
      <c r="E3154" t="s">
        <v>3074</v>
      </c>
      <c r="F3154" t="s">
        <v>3285</v>
      </c>
    </row>
    <row r="3155" spans="5:6" x14ac:dyDescent="0.25">
      <c r="E3155" t="s">
        <v>3074</v>
      </c>
      <c r="F3155" t="s">
        <v>3286</v>
      </c>
    </row>
    <row r="3156" spans="5:6" x14ac:dyDescent="0.25">
      <c r="E3156" t="s">
        <v>3074</v>
      </c>
      <c r="F3156" t="s">
        <v>3287</v>
      </c>
    </row>
    <row r="3157" spans="5:6" x14ac:dyDescent="0.25">
      <c r="E3157" t="s">
        <v>3074</v>
      </c>
      <c r="F3157" t="s">
        <v>3288</v>
      </c>
    </row>
    <row r="3158" spans="5:6" x14ac:dyDescent="0.25">
      <c r="E3158" t="s">
        <v>3074</v>
      </c>
      <c r="F3158" t="s">
        <v>3289</v>
      </c>
    </row>
    <row r="3159" spans="5:6" x14ac:dyDescent="0.25">
      <c r="E3159" t="s">
        <v>3290</v>
      </c>
      <c r="F3159" t="s">
        <v>3291</v>
      </c>
    </row>
    <row r="3160" spans="5:6" x14ac:dyDescent="0.25">
      <c r="E3160" t="s">
        <v>3290</v>
      </c>
      <c r="F3160" t="s">
        <v>3292</v>
      </c>
    </row>
    <row r="3161" spans="5:6" x14ac:dyDescent="0.25">
      <c r="E3161" t="s">
        <v>3290</v>
      </c>
      <c r="F3161" t="s">
        <v>3293</v>
      </c>
    </row>
    <row r="3162" spans="5:6" x14ac:dyDescent="0.25">
      <c r="E3162" t="s">
        <v>3290</v>
      </c>
      <c r="F3162" t="s">
        <v>3294</v>
      </c>
    </row>
    <row r="3163" spans="5:6" x14ac:dyDescent="0.25">
      <c r="E3163" t="s">
        <v>3290</v>
      </c>
      <c r="F3163" t="s">
        <v>3295</v>
      </c>
    </row>
    <row r="3164" spans="5:6" x14ac:dyDescent="0.25">
      <c r="E3164" t="s">
        <v>3290</v>
      </c>
      <c r="F3164" t="s">
        <v>3296</v>
      </c>
    </row>
    <row r="3165" spans="5:6" x14ac:dyDescent="0.25">
      <c r="E3165" t="s">
        <v>3290</v>
      </c>
      <c r="F3165" t="s">
        <v>3297</v>
      </c>
    </row>
    <row r="3166" spans="5:6" x14ac:dyDescent="0.25">
      <c r="E3166" t="s">
        <v>3290</v>
      </c>
      <c r="F3166" t="s">
        <v>3298</v>
      </c>
    </row>
    <row r="3167" spans="5:6" x14ac:dyDescent="0.25">
      <c r="E3167" t="s">
        <v>3290</v>
      </c>
      <c r="F3167" t="s">
        <v>3299</v>
      </c>
    </row>
    <row r="3168" spans="5:6" x14ac:dyDescent="0.25">
      <c r="E3168" t="s">
        <v>3290</v>
      </c>
      <c r="F3168" t="s">
        <v>3300</v>
      </c>
    </row>
    <row r="3169" spans="5:6" x14ac:dyDescent="0.25">
      <c r="E3169" t="s">
        <v>3290</v>
      </c>
      <c r="F3169" t="s">
        <v>3301</v>
      </c>
    </row>
    <row r="3170" spans="5:6" x14ac:dyDescent="0.25">
      <c r="E3170" t="s">
        <v>3290</v>
      </c>
      <c r="F3170" t="s">
        <v>3302</v>
      </c>
    </row>
    <row r="3171" spans="5:6" x14ac:dyDescent="0.25">
      <c r="E3171" t="s">
        <v>3290</v>
      </c>
      <c r="F3171" t="s">
        <v>3303</v>
      </c>
    </row>
    <row r="3172" spans="5:6" x14ac:dyDescent="0.25">
      <c r="E3172" t="s">
        <v>3290</v>
      </c>
      <c r="F3172" t="s">
        <v>3304</v>
      </c>
    </row>
    <row r="3173" spans="5:6" x14ac:dyDescent="0.25">
      <c r="E3173" t="s">
        <v>3290</v>
      </c>
      <c r="F3173" t="s">
        <v>3305</v>
      </c>
    </row>
    <row r="3174" spans="5:6" x14ac:dyDescent="0.25">
      <c r="E3174" t="s">
        <v>3290</v>
      </c>
      <c r="F3174" t="s">
        <v>3306</v>
      </c>
    </row>
    <row r="3175" spans="5:6" x14ac:dyDescent="0.25">
      <c r="E3175" t="s">
        <v>3290</v>
      </c>
      <c r="F3175" t="s">
        <v>3307</v>
      </c>
    </row>
    <row r="3176" spans="5:6" x14ac:dyDescent="0.25">
      <c r="E3176" t="s">
        <v>3290</v>
      </c>
      <c r="F3176" t="s">
        <v>3308</v>
      </c>
    </row>
    <row r="3177" spans="5:6" x14ac:dyDescent="0.25">
      <c r="E3177" t="s">
        <v>3290</v>
      </c>
      <c r="F3177" t="s">
        <v>3309</v>
      </c>
    </row>
    <row r="3178" spans="5:6" x14ac:dyDescent="0.25">
      <c r="E3178" t="s">
        <v>3290</v>
      </c>
      <c r="F3178" t="s">
        <v>3310</v>
      </c>
    </row>
    <row r="3179" spans="5:6" x14ac:dyDescent="0.25">
      <c r="E3179" t="s">
        <v>3290</v>
      </c>
      <c r="F3179" t="s">
        <v>3311</v>
      </c>
    </row>
    <row r="3180" spans="5:6" x14ac:dyDescent="0.25">
      <c r="E3180" t="s">
        <v>3290</v>
      </c>
      <c r="F3180" t="s">
        <v>3312</v>
      </c>
    </row>
    <row r="3181" spans="5:6" x14ac:dyDescent="0.25">
      <c r="E3181" t="s">
        <v>3290</v>
      </c>
      <c r="F3181" t="s">
        <v>3313</v>
      </c>
    </row>
    <row r="3182" spans="5:6" x14ac:dyDescent="0.25">
      <c r="E3182" t="s">
        <v>3290</v>
      </c>
      <c r="F3182" t="s">
        <v>3314</v>
      </c>
    </row>
    <row r="3183" spans="5:6" x14ac:dyDescent="0.25">
      <c r="E3183" t="s">
        <v>3290</v>
      </c>
      <c r="F3183" t="s">
        <v>3315</v>
      </c>
    </row>
    <row r="3184" spans="5:6" x14ac:dyDescent="0.25">
      <c r="E3184" t="s">
        <v>3290</v>
      </c>
      <c r="F3184" t="s">
        <v>3316</v>
      </c>
    </row>
    <row r="3185" spans="5:6" x14ac:dyDescent="0.25">
      <c r="E3185" t="s">
        <v>3290</v>
      </c>
      <c r="F3185" t="s">
        <v>3317</v>
      </c>
    </row>
    <row r="3186" spans="5:6" x14ac:dyDescent="0.25">
      <c r="E3186" t="s">
        <v>3290</v>
      </c>
      <c r="F3186" t="s">
        <v>3318</v>
      </c>
    </row>
    <row r="3187" spans="5:6" x14ac:dyDescent="0.25">
      <c r="E3187" t="s">
        <v>3290</v>
      </c>
      <c r="F3187" t="s">
        <v>3319</v>
      </c>
    </row>
    <row r="3188" spans="5:6" x14ac:dyDescent="0.25">
      <c r="E3188" t="s">
        <v>3290</v>
      </c>
      <c r="F3188" t="s">
        <v>3320</v>
      </c>
    </row>
    <row r="3189" spans="5:6" x14ac:dyDescent="0.25">
      <c r="E3189" t="s">
        <v>3290</v>
      </c>
      <c r="F3189" t="s">
        <v>3321</v>
      </c>
    </row>
    <row r="3190" spans="5:6" x14ac:dyDescent="0.25">
      <c r="E3190" t="s">
        <v>3290</v>
      </c>
      <c r="F3190" t="s">
        <v>3322</v>
      </c>
    </row>
    <row r="3191" spans="5:6" x14ac:dyDescent="0.25">
      <c r="E3191" t="s">
        <v>3290</v>
      </c>
      <c r="F3191" t="s">
        <v>3323</v>
      </c>
    </row>
    <row r="3192" spans="5:6" x14ac:dyDescent="0.25">
      <c r="E3192" t="s">
        <v>3290</v>
      </c>
      <c r="F3192" t="s">
        <v>3324</v>
      </c>
    </row>
    <row r="3193" spans="5:6" x14ac:dyDescent="0.25">
      <c r="E3193" t="s">
        <v>3290</v>
      </c>
      <c r="F3193" t="s">
        <v>3325</v>
      </c>
    </row>
    <row r="3194" spans="5:6" x14ac:dyDescent="0.25">
      <c r="E3194" t="s">
        <v>3290</v>
      </c>
      <c r="F3194" t="s">
        <v>3326</v>
      </c>
    </row>
    <row r="3195" spans="5:6" x14ac:dyDescent="0.25">
      <c r="E3195" t="s">
        <v>3290</v>
      </c>
      <c r="F3195" t="s">
        <v>3327</v>
      </c>
    </row>
    <row r="3196" spans="5:6" x14ac:dyDescent="0.25">
      <c r="E3196" t="s">
        <v>3290</v>
      </c>
      <c r="F3196" t="s">
        <v>3328</v>
      </c>
    </row>
    <row r="3197" spans="5:6" x14ac:dyDescent="0.25">
      <c r="E3197" t="s">
        <v>3290</v>
      </c>
      <c r="F3197" t="s">
        <v>3329</v>
      </c>
    </row>
    <row r="3198" spans="5:6" x14ac:dyDescent="0.25">
      <c r="E3198" t="s">
        <v>3290</v>
      </c>
      <c r="F3198" t="s">
        <v>3330</v>
      </c>
    </row>
    <row r="3199" spans="5:6" x14ac:dyDescent="0.25">
      <c r="E3199" t="s">
        <v>3290</v>
      </c>
      <c r="F3199" t="s">
        <v>3331</v>
      </c>
    </row>
    <row r="3200" spans="5:6" x14ac:dyDescent="0.25">
      <c r="E3200" t="s">
        <v>3290</v>
      </c>
      <c r="F3200" t="s">
        <v>3332</v>
      </c>
    </row>
    <row r="3201" spans="5:6" x14ac:dyDescent="0.25">
      <c r="E3201" t="s">
        <v>3290</v>
      </c>
      <c r="F3201" t="s">
        <v>3333</v>
      </c>
    </row>
    <row r="3202" spans="5:6" x14ac:dyDescent="0.25">
      <c r="E3202" t="s">
        <v>3290</v>
      </c>
      <c r="F3202" t="s">
        <v>3334</v>
      </c>
    </row>
    <row r="3203" spans="5:6" x14ac:dyDescent="0.25">
      <c r="E3203" t="s">
        <v>3290</v>
      </c>
      <c r="F3203" t="s">
        <v>3335</v>
      </c>
    </row>
    <row r="3204" spans="5:6" x14ac:dyDescent="0.25">
      <c r="E3204" t="s">
        <v>3290</v>
      </c>
      <c r="F3204" t="s">
        <v>3336</v>
      </c>
    </row>
    <row r="3205" spans="5:6" x14ac:dyDescent="0.25">
      <c r="E3205" t="s">
        <v>3290</v>
      </c>
      <c r="F3205" t="s">
        <v>3337</v>
      </c>
    </row>
    <row r="3206" spans="5:6" x14ac:dyDescent="0.25">
      <c r="E3206" t="s">
        <v>3290</v>
      </c>
      <c r="F3206" t="s">
        <v>3338</v>
      </c>
    </row>
    <row r="3207" spans="5:6" x14ac:dyDescent="0.25">
      <c r="E3207" t="s">
        <v>3290</v>
      </c>
      <c r="F3207" t="s">
        <v>3339</v>
      </c>
    </row>
    <row r="3208" spans="5:6" x14ac:dyDescent="0.25">
      <c r="E3208" t="s">
        <v>3290</v>
      </c>
      <c r="F3208" t="s">
        <v>3340</v>
      </c>
    </row>
    <row r="3209" spans="5:6" x14ac:dyDescent="0.25">
      <c r="E3209" t="s">
        <v>3290</v>
      </c>
      <c r="F3209" t="s">
        <v>3341</v>
      </c>
    </row>
    <row r="3210" spans="5:6" x14ac:dyDescent="0.25">
      <c r="E3210" t="s">
        <v>3290</v>
      </c>
      <c r="F3210" t="s">
        <v>3342</v>
      </c>
    </row>
    <row r="3211" spans="5:6" x14ac:dyDescent="0.25">
      <c r="E3211" t="s">
        <v>3290</v>
      </c>
      <c r="F3211" t="s">
        <v>3343</v>
      </c>
    </row>
    <row r="3212" spans="5:6" x14ac:dyDescent="0.25">
      <c r="E3212" t="s">
        <v>3290</v>
      </c>
      <c r="F3212" t="s">
        <v>3344</v>
      </c>
    </row>
    <row r="3213" spans="5:6" x14ac:dyDescent="0.25">
      <c r="E3213" t="s">
        <v>3290</v>
      </c>
      <c r="F3213" t="s">
        <v>3345</v>
      </c>
    </row>
    <row r="3214" spans="5:6" x14ac:dyDescent="0.25">
      <c r="E3214" t="s">
        <v>3290</v>
      </c>
      <c r="F3214" t="s">
        <v>3346</v>
      </c>
    </row>
    <row r="3215" spans="5:6" x14ac:dyDescent="0.25">
      <c r="E3215" t="s">
        <v>3290</v>
      </c>
      <c r="F3215" t="s">
        <v>3347</v>
      </c>
    </row>
    <row r="3216" spans="5:6" x14ac:dyDescent="0.25">
      <c r="E3216" t="s">
        <v>3290</v>
      </c>
      <c r="F3216" t="s">
        <v>3348</v>
      </c>
    </row>
    <row r="3217" spans="5:6" x14ac:dyDescent="0.25">
      <c r="E3217" t="s">
        <v>3290</v>
      </c>
      <c r="F3217" t="s">
        <v>3349</v>
      </c>
    </row>
    <row r="3218" spans="5:6" x14ac:dyDescent="0.25">
      <c r="E3218" t="s">
        <v>3290</v>
      </c>
      <c r="F3218" t="s">
        <v>3350</v>
      </c>
    </row>
    <row r="3219" spans="5:6" x14ac:dyDescent="0.25">
      <c r="E3219" t="s">
        <v>3290</v>
      </c>
      <c r="F3219" t="s">
        <v>3351</v>
      </c>
    </row>
    <row r="3220" spans="5:6" x14ac:dyDescent="0.25">
      <c r="E3220" t="s">
        <v>3290</v>
      </c>
      <c r="F3220" t="s">
        <v>3352</v>
      </c>
    </row>
    <row r="3221" spans="5:6" x14ac:dyDescent="0.25">
      <c r="E3221" t="s">
        <v>3290</v>
      </c>
      <c r="F3221" t="s">
        <v>3353</v>
      </c>
    </row>
    <row r="3222" spans="5:6" x14ac:dyDescent="0.25">
      <c r="E3222" t="s">
        <v>3290</v>
      </c>
      <c r="F3222" t="s">
        <v>3354</v>
      </c>
    </row>
    <row r="3223" spans="5:6" x14ac:dyDescent="0.25">
      <c r="E3223" t="s">
        <v>3290</v>
      </c>
      <c r="F3223" t="s">
        <v>3355</v>
      </c>
    </row>
    <row r="3224" spans="5:6" x14ac:dyDescent="0.25">
      <c r="E3224" t="s">
        <v>3290</v>
      </c>
      <c r="F3224" t="s">
        <v>3356</v>
      </c>
    </row>
    <row r="3225" spans="5:6" x14ac:dyDescent="0.25">
      <c r="E3225" t="s">
        <v>3290</v>
      </c>
      <c r="F3225" t="s">
        <v>3357</v>
      </c>
    </row>
    <row r="3226" spans="5:6" x14ac:dyDescent="0.25">
      <c r="E3226" t="s">
        <v>3290</v>
      </c>
      <c r="F3226" t="s">
        <v>3358</v>
      </c>
    </row>
    <row r="3227" spans="5:6" x14ac:dyDescent="0.25">
      <c r="E3227" t="s">
        <v>3290</v>
      </c>
      <c r="F3227" t="s">
        <v>3359</v>
      </c>
    </row>
    <row r="3228" spans="5:6" x14ac:dyDescent="0.25">
      <c r="E3228" t="s">
        <v>3290</v>
      </c>
      <c r="F3228" t="s">
        <v>3360</v>
      </c>
    </row>
    <row r="3229" spans="5:6" x14ac:dyDescent="0.25">
      <c r="E3229" t="s">
        <v>3290</v>
      </c>
      <c r="F3229" t="s">
        <v>3361</v>
      </c>
    </row>
    <row r="3230" spans="5:6" x14ac:dyDescent="0.25">
      <c r="E3230" t="s">
        <v>3290</v>
      </c>
      <c r="F3230" t="s">
        <v>3362</v>
      </c>
    </row>
    <row r="3231" spans="5:6" x14ac:dyDescent="0.25">
      <c r="E3231" t="s">
        <v>3290</v>
      </c>
      <c r="F3231" t="s">
        <v>3363</v>
      </c>
    </row>
    <row r="3232" spans="5:6" x14ac:dyDescent="0.25">
      <c r="E3232" t="s">
        <v>3290</v>
      </c>
      <c r="F3232" t="s">
        <v>3364</v>
      </c>
    </row>
    <row r="3233" spans="5:6" x14ac:dyDescent="0.25">
      <c r="E3233" t="s">
        <v>3290</v>
      </c>
      <c r="F3233" t="s">
        <v>3365</v>
      </c>
    </row>
    <row r="3234" spans="5:6" x14ac:dyDescent="0.25">
      <c r="E3234" t="s">
        <v>3290</v>
      </c>
      <c r="F3234" t="s">
        <v>3366</v>
      </c>
    </row>
    <row r="3235" spans="5:6" x14ac:dyDescent="0.25">
      <c r="E3235" t="s">
        <v>3290</v>
      </c>
      <c r="F3235" t="s">
        <v>3367</v>
      </c>
    </row>
    <row r="3236" spans="5:6" x14ac:dyDescent="0.25">
      <c r="E3236" t="s">
        <v>3290</v>
      </c>
      <c r="F3236" t="s">
        <v>3368</v>
      </c>
    </row>
    <row r="3237" spans="5:6" x14ac:dyDescent="0.25">
      <c r="E3237" t="s">
        <v>3290</v>
      </c>
      <c r="F3237" t="s">
        <v>3369</v>
      </c>
    </row>
    <row r="3238" spans="5:6" x14ac:dyDescent="0.25">
      <c r="E3238" t="s">
        <v>3290</v>
      </c>
      <c r="F3238" t="s">
        <v>3370</v>
      </c>
    </row>
    <row r="3239" spans="5:6" x14ac:dyDescent="0.25">
      <c r="E3239" t="s">
        <v>3290</v>
      </c>
      <c r="F3239" t="s">
        <v>3371</v>
      </c>
    </row>
    <row r="3240" spans="5:6" x14ac:dyDescent="0.25">
      <c r="E3240" t="s">
        <v>3290</v>
      </c>
      <c r="F3240" t="s">
        <v>3372</v>
      </c>
    </row>
    <row r="3241" spans="5:6" x14ac:dyDescent="0.25">
      <c r="E3241" t="s">
        <v>3290</v>
      </c>
      <c r="F3241" t="s">
        <v>3373</v>
      </c>
    </row>
    <row r="3242" spans="5:6" x14ac:dyDescent="0.25">
      <c r="E3242" t="s">
        <v>3290</v>
      </c>
      <c r="F3242" t="s">
        <v>3374</v>
      </c>
    </row>
    <row r="3243" spans="5:6" x14ac:dyDescent="0.25">
      <c r="E3243" t="s">
        <v>3290</v>
      </c>
      <c r="F3243" t="s">
        <v>3375</v>
      </c>
    </row>
    <row r="3244" spans="5:6" x14ac:dyDescent="0.25">
      <c r="E3244" t="s">
        <v>3290</v>
      </c>
      <c r="F3244" t="s">
        <v>3376</v>
      </c>
    </row>
    <row r="3245" spans="5:6" x14ac:dyDescent="0.25">
      <c r="E3245" t="s">
        <v>3290</v>
      </c>
      <c r="F3245" t="s">
        <v>3377</v>
      </c>
    </row>
    <row r="3246" spans="5:6" x14ac:dyDescent="0.25">
      <c r="E3246" t="s">
        <v>3290</v>
      </c>
      <c r="F3246" t="s">
        <v>3378</v>
      </c>
    </row>
    <row r="3247" spans="5:6" x14ac:dyDescent="0.25">
      <c r="E3247" t="s">
        <v>3290</v>
      </c>
      <c r="F3247" t="s">
        <v>3379</v>
      </c>
    </row>
    <row r="3248" spans="5:6" x14ac:dyDescent="0.25">
      <c r="E3248" t="s">
        <v>3290</v>
      </c>
      <c r="F3248" t="s">
        <v>3380</v>
      </c>
    </row>
    <row r="3249" spans="5:6" x14ac:dyDescent="0.25">
      <c r="E3249" t="s">
        <v>3290</v>
      </c>
      <c r="F3249" t="s">
        <v>3381</v>
      </c>
    </row>
    <row r="3250" spans="5:6" x14ac:dyDescent="0.25">
      <c r="E3250" t="s">
        <v>3290</v>
      </c>
      <c r="F3250" t="s">
        <v>3382</v>
      </c>
    </row>
    <row r="3251" spans="5:6" x14ac:dyDescent="0.25">
      <c r="E3251" t="s">
        <v>3290</v>
      </c>
      <c r="F3251" t="s">
        <v>3383</v>
      </c>
    </row>
    <row r="3252" spans="5:6" x14ac:dyDescent="0.25">
      <c r="E3252" t="s">
        <v>3290</v>
      </c>
      <c r="F3252" t="s">
        <v>3384</v>
      </c>
    </row>
    <row r="3253" spans="5:6" x14ac:dyDescent="0.25">
      <c r="E3253" t="s">
        <v>3290</v>
      </c>
      <c r="F3253" t="s">
        <v>3385</v>
      </c>
    </row>
    <row r="3254" spans="5:6" x14ac:dyDescent="0.25">
      <c r="E3254" t="s">
        <v>3290</v>
      </c>
      <c r="F3254" t="s">
        <v>3386</v>
      </c>
    </row>
    <row r="3255" spans="5:6" x14ac:dyDescent="0.25">
      <c r="E3255" t="s">
        <v>3290</v>
      </c>
      <c r="F3255" t="s">
        <v>3387</v>
      </c>
    </row>
    <row r="3256" spans="5:6" x14ac:dyDescent="0.25">
      <c r="E3256" t="s">
        <v>3290</v>
      </c>
      <c r="F3256" t="s">
        <v>3388</v>
      </c>
    </row>
    <row r="3257" spans="5:6" x14ac:dyDescent="0.25">
      <c r="E3257" t="s">
        <v>3290</v>
      </c>
      <c r="F3257" t="s">
        <v>3389</v>
      </c>
    </row>
    <row r="3258" spans="5:6" x14ac:dyDescent="0.25">
      <c r="E3258" t="s">
        <v>3290</v>
      </c>
      <c r="F3258" t="s">
        <v>3390</v>
      </c>
    </row>
    <row r="3259" spans="5:6" x14ac:dyDescent="0.25">
      <c r="E3259" t="s">
        <v>3290</v>
      </c>
      <c r="F3259" t="s">
        <v>3391</v>
      </c>
    </row>
    <row r="3260" spans="5:6" x14ac:dyDescent="0.25">
      <c r="E3260" t="s">
        <v>3290</v>
      </c>
      <c r="F3260" t="s">
        <v>3392</v>
      </c>
    </row>
    <row r="3261" spans="5:6" x14ac:dyDescent="0.25">
      <c r="E3261" t="s">
        <v>3290</v>
      </c>
      <c r="F3261" t="s">
        <v>3393</v>
      </c>
    </row>
    <row r="3262" spans="5:6" x14ac:dyDescent="0.25">
      <c r="E3262" t="s">
        <v>3290</v>
      </c>
      <c r="F3262" t="s">
        <v>3394</v>
      </c>
    </row>
    <row r="3263" spans="5:6" x14ac:dyDescent="0.25">
      <c r="E3263" t="s">
        <v>3290</v>
      </c>
      <c r="F3263" t="s">
        <v>3395</v>
      </c>
    </row>
    <row r="3264" spans="5:6" x14ac:dyDescent="0.25">
      <c r="E3264" t="s">
        <v>3290</v>
      </c>
      <c r="F3264" t="s">
        <v>3396</v>
      </c>
    </row>
    <row r="3265" spans="5:6" x14ac:dyDescent="0.25">
      <c r="E3265" t="s">
        <v>3290</v>
      </c>
      <c r="F3265" t="s">
        <v>3397</v>
      </c>
    </row>
    <row r="3266" spans="5:6" x14ac:dyDescent="0.25">
      <c r="E3266" t="s">
        <v>3290</v>
      </c>
      <c r="F3266" t="s">
        <v>3398</v>
      </c>
    </row>
    <row r="3267" spans="5:6" x14ac:dyDescent="0.25">
      <c r="E3267" t="s">
        <v>3290</v>
      </c>
      <c r="F3267" t="s">
        <v>3399</v>
      </c>
    </row>
    <row r="3268" spans="5:6" x14ac:dyDescent="0.25">
      <c r="E3268" t="s">
        <v>3290</v>
      </c>
      <c r="F3268" t="s">
        <v>3400</v>
      </c>
    </row>
    <row r="3269" spans="5:6" x14ac:dyDescent="0.25">
      <c r="E3269" t="s">
        <v>3290</v>
      </c>
      <c r="F3269" t="s">
        <v>3401</v>
      </c>
    </row>
    <row r="3270" spans="5:6" x14ac:dyDescent="0.25">
      <c r="E3270" t="s">
        <v>3290</v>
      </c>
      <c r="F3270" t="s">
        <v>3402</v>
      </c>
    </row>
    <row r="3271" spans="5:6" x14ac:dyDescent="0.25">
      <c r="E3271" t="s">
        <v>3290</v>
      </c>
      <c r="F3271" t="s">
        <v>3403</v>
      </c>
    </row>
    <row r="3272" spans="5:6" x14ac:dyDescent="0.25">
      <c r="E3272" t="s">
        <v>3290</v>
      </c>
      <c r="F3272" t="s">
        <v>3404</v>
      </c>
    </row>
    <row r="3273" spans="5:6" x14ac:dyDescent="0.25">
      <c r="E3273" t="s">
        <v>3290</v>
      </c>
      <c r="F3273" t="s">
        <v>3405</v>
      </c>
    </row>
    <row r="3274" spans="5:6" x14ac:dyDescent="0.25">
      <c r="E3274" t="s">
        <v>3290</v>
      </c>
      <c r="F3274" t="s">
        <v>3406</v>
      </c>
    </row>
    <row r="3275" spans="5:6" x14ac:dyDescent="0.25">
      <c r="E3275" t="s">
        <v>3290</v>
      </c>
      <c r="F3275" t="s">
        <v>3407</v>
      </c>
    </row>
    <row r="3276" spans="5:6" x14ac:dyDescent="0.25">
      <c r="E3276" t="s">
        <v>3290</v>
      </c>
      <c r="F3276" t="s">
        <v>3408</v>
      </c>
    </row>
    <row r="3277" spans="5:6" x14ac:dyDescent="0.25">
      <c r="E3277" t="s">
        <v>3290</v>
      </c>
      <c r="F3277" t="s">
        <v>3409</v>
      </c>
    </row>
    <row r="3278" spans="5:6" x14ac:dyDescent="0.25">
      <c r="E3278" t="s">
        <v>3290</v>
      </c>
      <c r="F3278" t="s">
        <v>3410</v>
      </c>
    </row>
    <row r="3279" spans="5:6" x14ac:dyDescent="0.25">
      <c r="E3279" t="s">
        <v>3290</v>
      </c>
      <c r="F3279" t="s">
        <v>3411</v>
      </c>
    </row>
    <row r="3280" spans="5:6" x14ac:dyDescent="0.25">
      <c r="E3280" t="s">
        <v>3290</v>
      </c>
      <c r="F3280" t="s">
        <v>3412</v>
      </c>
    </row>
    <row r="3281" spans="5:6" x14ac:dyDescent="0.25">
      <c r="E3281" t="s">
        <v>3290</v>
      </c>
      <c r="F3281" t="s">
        <v>3413</v>
      </c>
    </row>
    <row r="3282" spans="5:6" x14ac:dyDescent="0.25">
      <c r="E3282" t="s">
        <v>3290</v>
      </c>
      <c r="F3282" t="s">
        <v>3414</v>
      </c>
    </row>
    <row r="3283" spans="5:6" x14ac:dyDescent="0.25">
      <c r="E3283" t="s">
        <v>3290</v>
      </c>
      <c r="F3283" t="s">
        <v>3415</v>
      </c>
    </row>
    <row r="3284" spans="5:6" x14ac:dyDescent="0.25">
      <c r="E3284" t="s">
        <v>3290</v>
      </c>
      <c r="F3284" t="s">
        <v>3416</v>
      </c>
    </row>
    <row r="3285" spans="5:6" x14ac:dyDescent="0.25">
      <c r="E3285" t="s">
        <v>3290</v>
      </c>
      <c r="F3285" t="s">
        <v>3417</v>
      </c>
    </row>
    <row r="3286" spans="5:6" x14ac:dyDescent="0.25">
      <c r="E3286" t="s">
        <v>3290</v>
      </c>
      <c r="F3286" t="s">
        <v>3418</v>
      </c>
    </row>
    <row r="3287" spans="5:6" x14ac:dyDescent="0.25">
      <c r="E3287" t="s">
        <v>3290</v>
      </c>
      <c r="F3287" t="s">
        <v>3419</v>
      </c>
    </row>
    <row r="3288" spans="5:6" x14ac:dyDescent="0.25">
      <c r="E3288" t="s">
        <v>3290</v>
      </c>
      <c r="F3288" t="s">
        <v>3420</v>
      </c>
    </row>
    <row r="3289" spans="5:6" x14ac:dyDescent="0.25">
      <c r="E3289" t="s">
        <v>3290</v>
      </c>
      <c r="F3289" t="s">
        <v>3421</v>
      </c>
    </row>
    <row r="3290" spans="5:6" x14ac:dyDescent="0.25">
      <c r="E3290" t="s">
        <v>3290</v>
      </c>
      <c r="F3290" t="s">
        <v>3422</v>
      </c>
    </row>
    <row r="3291" spans="5:6" x14ac:dyDescent="0.25">
      <c r="E3291" t="s">
        <v>3290</v>
      </c>
      <c r="F3291" t="s">
        <v>3423</v>
      </c>
    </row>
    <row r="3292" spans="5:6" x14ac:dyDescent="0.25">
      <c r="E3292" t="s">
        <v>3290</v>
      </c>
      <c r="F3292" t="s">
        <v>3424</v>
      </c>
    </row>
    <row r="3293" spans="5:6" x14ac:dyDescent="0.25">
      <c r="E3293" t="s">
        <v>3290</v>
      </c>
      <c r="F3293" t="s">
        <v>3425</v>
      </c>
    </row>
    <row r="3294" spans="5:6" x14ac:dyDescent="0.25">
      <c r="E3294" t="s">
        <v>3290</v>
      </c>
      <c r="F3294" t="s">
        <v>3426</v>
      </c>
    </row>
    <row r="3295" spans="5:6" x14ac:dyDescent="0.25">
      <c r="E3295" t="s">
        <v>3290</v>
      </c>
      <c r="F3295" t="s">
        <v>3427</v>
      </c>
    </row>
    <row r="3296" spans="5:6" x14ac:dyDescent="0.25">
      <c r="E3296" t="s">
        <v>3290</v>
      </c>
      <c r="F3296" t="s">
        <v>3428</v>
      </c>
    </row>
    <row r="3297" spans="5:6" x14ac:dyDescent="0.25">
      <c r="E3297" t="s">
        <v>3290</v>
      </c>
      <c r="F3297" t="s">
        <v>3429</v>
      </c>
    </row>
    <row r="3298" spans="5:6" x14ac:dyDescent="0.25">
      <c r="E3298" t="s">
        <v>3290</v>
      </c>
      <c r="F3298" t="s">
        <v>3430</v>
      </c>
    </row>
    <row r="3299" spans="5:6" x14ac:dyDescent="0.25">
      <c r="E3299" t="s">
        <v>3290</v>
      </c>
      <c r="F3299" t="s">
        <v>3431</v>
      </c>
    </row>
    <row r="3300" spans="5:6" x14ac:dyDescent="0.25">
      <c r="E3300" t="s">
        <v>3290</v>
      </c>
      <c r="F3300" t="s">
        <v>3432</v>
      </c>
    </row>
    <row r="3301" spans="5:6" x14ac:dyDescent="0.25">
      <c r="E3301" t="s">
        <v>3290</v>
      </c>
      <c r="F3301" t="s">
        <v>3433</v>
      </c>
    </row>
    <row r="3302" spans="5:6" x14ac:dyDescent="0.25">
      <c r="E3302" t="s">
        <v>3290</v>
      </c>
      <c r="F3302" t="s">
        <v>3434</v>
      </c>
    </row>
    <row r="3303" spans="5:6" x14ac:dyDescent="0.25">
      <c r="E3303" t="s">
        <v>3290</v>
      </c>
      <c r="F3303" t="s">
        <v>3435</v>
      </c>
    </row>
    <row r="3304" spans="5:6" x14ac:dyDescent="0.25">
      <c r="E3304" t="s">
        <v>3290</v>
      </c>
      <c r="F3304" t="s">
        <v>3436</v>
      </c>
    </row>
    <row r="3305" spans="5:6" x14ac:dyDescent="0.25">
      <c r="E3305" t="s">
        <v>3290</v>
      </c>
      <c r="F3305" t="s">
        <v>3437</v>
      </c>
    </row>
    <row r="3306" spans="5:6" x14ac:dyDescent="0.25">
      <c r="E3306" t="s">
        <v>3290</v>
      </c>
      <c r="F3306" t="s">
        <v>3438</v>
      </c>
    </row>
    <row r="3307" spans="5:6" x14ac:dyDescent="0.25">
      <c r="E3307" t="s">
        <v>3290</v>
      </c>
      <c r="F3307" t="s">
        <v>3439</v>
      </c>
    </row>
    <row r="3308" spans="5:6" x14ac:dyDescent="0.25">
      <c r="E3308" t="s">
        <v>3290</v>
      </c>
      <c r="F3308" t="s">
        <v>3440</v>
      </c>
    </row>
    <row r="3309" spans="5:6" x14ac:dyDescent="0.25">
      <c r="E3309" t="s">
        <v>3290</v>
      </c>
      <c r="F3309" t="s">
        <v>3441</v>
      </c>
    </row>
    <row r="3310" spans="5:6" x14ac:dyDescent="0.25">
      <c r="E3310" t="s">
        <v>3290</v>
      </c>
      <c r="F3310" t="s">
        <v>3442</v>
      </c>
    </row>
    <row r="3311" spans="5:6" x14ac:dyDescent="0.25">
      <c r="E3311" t="s">
        <v>3290</v>
      </c>
      <c r="F3311" t="s">
        <v>3443</v>
      </c>
    </row>
    <row r="3312" spans="5:6" x14ac:dyDescent="0.25">
      <c r="E3312" t="s">
        <v>3290</v>
      </c>
      <c r="F3312" t="s">
        <v>3444</v>
      </c>
    </row>
    <row r="3313" spans="5:6" x14ac:dyDescent="0.25">
      <c r="E3313" t="s">
        <v>3290</v>
      </c>
      <c r="F3313" t="s">
        <v>3445</v>
      </c>
    </row>
    <row r="3314" spans="5:6" x14ac:dyDescent="0.25">
      <c r="E3314" t="s">
        <v>3290</v>
      </c>
      <c r="F3314" t="s">
        <v>3446</v>
      </c>
    </row>
    <row r="3315" spans="5:6" x14ac:dyDescent="0.25">
      <c r="E3315" t="s">
        <v>3290</v>
      </c>
      <c r="F3315" t="s">
        <v>3447</v>
      </c>
    </row>
    <row r="3316" spans="5:6" x14ac:dyDescent="0.25">
      <c r="E3316" t="s">
        <v>3290</v>
      </c>
      <c r="F3316" t="s">
        <v>3448</v>
      </c>
    </row>
    <row r="3317" spans="5:6" x14ac:dyDescent="0.25">
      <c r="E3317" t="s">
        <v>3290</v>
      </c>
      <c r="F3317" t="s">
        <v>3449</v>
      </c>
    </row>
    <row r="3318" spans="5:6" x14ac:dyDescent="0.25">
      <c r="E3318" t="s">
        <v>3290</v>
      </c>
      <c r="F3318" t="s">
        <v>3450</v>
      </c>
    </row>
    <row r="3319" spans="5:6" x14ac:dyDescent="0.25">
      <c r="E3319" t="s">
        <v>3290</v>
      </c>
      <c r="F3319" t="s">
        <v>3451</v>
      </c>
    </row>
    <row r="3320" spans="5:6" x14ac:dyDescent="0.25">
      <c r="E3320" t="s">
        <v>3290</v>
      </c>
      <c r="F3320" t="s">
        <v>3452</v>
      </c>
    </row>
    <row r="3321" spans="5:6" x14ac:dyDescent="0.25">
      <c r="E3321" t="s">
        <v>3290</v>
      </c>
      <c r="F3321" t="s">
        <v>3453</v>
      </c>
    </row>
    <row r="3322" spans="5:6" x14ac:dyDescent="0.25">
      <c r="E3322" t="s">
        <v>3290</v>
      </c>
      <c r="F3322" t="s">
        <v>3454</v>
      </c>
    </row>
    <row r="3323" spans="5:6" x14ac:dyDescent="0.25">
      <c r="E3323" t="s">
        <v>3290</v>
      </c>
      <c r="F3323" t="s">
        <v>3455</v>
      </c>
    </row>
    <row r="3324" spans="5:6" x14ac:dyDescent="0.25">
      <c r="E3324" t="s">
        <v>3290</v>
      </c>
      <c r="F3324" t="s">
        <v>3456</v>
      </c>
    </row>
    <row r="3325" spans="5:6" x14ac:dyDescent="0.25">
      <c r="E3325" t="s">
        <v>3290</v>
      </c>
      <c r="F3325" t="s">
        <v>3457</v>
      </c>
    </row>
    <row r="3326" spans="5:6" x14ac:dyDescent="0.25">
      <c r="E3326" t="s">
        <v>3290</v>
      </c>
      <c r="F3326" t="s">
        <v>3458</v>
      </c>
    </row>
    <row r="3327" spans="5:6" x14ac:dyDescent="0.25">
      <c r="E3327" t="s">
        <v>3290</v>
      </c>
      <c r="F3327" t="s">
        <v>3459</v>
      </c>
    </row>
    <row r="3328" spans="5:6" x14ac:dyDescent="0.25">
      <c r="E3328" t="s">
        <v>3290</v>
      </c>
      <c r="F3328" t="s">
        <v>3460</v>
      </c>
    </row>
    <row r="3329" spans="5:6" x14ac:dyDescent="0.25">
      <c r="E3329" t="s">
        <v>3290</v>
      </c>
      <c r="F3329" t="s">
        <v>3461</v>
      </c>
    </row>
    <row r="3330" spans="5:6" x14ac:dyDescent="0.25">
      <c r="E3330" t="s">
        <v>3290</v>
      </c>
      <c r="F3330" t="s">
        <v>3462</v>
      </c>
    </row>
    <row r="3331" spans="5:6" x14ac:dyDescent="0.25">
      <c r="E3331" t="s">
        <v>3290</v>
      </c>
      <c r="F3331" t="s">
        <v>3463</v>
      </c>
    </row>
    <row r="3332" spans="5:6" x14ac:dyDescent="0.25">
      <c r="E3332" t="s">
        <v>3290</v>
      </c>
      <c r="F3332" t="s">
        <v>3464</v>
      </c>
    </row>
    <row r="3333" spans="5:6" x14ac:dyDescent="0.25">
      <c r="E3333" t="s">
        <v>3290</v>
      </c>
      <c r="F3333" t="s">
        <v>3465</v>
      </c>
    </row>
    <row r="3334" spans="5:6" x14ac:dyDescent="0.25">
      <c r="E3334" t="s">
        <v>3290</v>
      </c>
      <c r="F3334" t="s">
        <v>3466</v>
      </c>
    </row>
    <row r="3335" spans="5:6" x14ac:dyDescent="0.25">
      <c r="E3335" t="s">
        <v>3290</v>
      </c>
      <c r="F3335" t="s">
        <v>3467</v>
      </c>
    </row>
    <row r="3336" spans="5:6" x14ac:dyDescent="0.25">
      <c r="E3336" t="s">
        <v>3290</v>
      </c>
      <c r="F3336" t="s">
        <v>3468</v>
      </c>
    </row>
    <row r="3337" spans="5:6" x14ac:dyDescent="0.25">
      <c r="E3337" t="s">
        <v>3290</v>
      </c>
      <c r="F3337" t="s">
        <v>3469</v>
      </c>
    </row>
    <row r="3338" spans="5:6" x14ac:dyDescent="0.25">
      <c r="E3338" t="s">
        <v>3290</v>
      </c>
      <c r="F3338" t="s">
        <v>3470</v>
      </c>
    </row>
    <row r="3339" spans="5:6" x14ac:dyDescent="0.25">
      <c r="E3339" t="s">
        <v>3290</v>
      </c>
      <c r="F3339" t="s">
        <v>3471</v>
      </c>
    </row>
    <row r="3340" spans="5:6" x14ac:dyDescent="0.25">
      <c r="E3340" t="s">
        <v>3290</v>
      </c>
      <c r="F3340" t="s">
        <v>3472</v>
      </c>
    </row>
    <row r="3341" spans="5:6" x14ac:dyDescent="0.25">
      <c r="E3341" t="s">
        <v>3290</v>
      </c>
      <c r="F3341" t="s">
        <v>3473</v>
      </c>
    </row>
    <row r="3342" spans="5:6" x14ac:dyDescent="0.25">
      <c r="E3342" t="s">
        <v>3290</v>
      </c>
      <c r="F3342" t="s">
        <v>3474</v>
      </c>
    </row>
    <row r="3343" spans="5:6" x14ac:dyDescent="0.25">
      <c r="E3343" t="s">
        <v>3290</v>
      </c>
      <c r="F3343" t="s">
        <v>3475</v>
      </c>
    </row>
    <row r="3344" spans="5:6" x14ac:dyDescent="0.25">
      <c r="E3344" t="s">
        <v>3290</v>
      </c>
      <c r="F3344" t="s">
        <v>3476</v>
      </c>
    </row>
    <row r="3345" spans="5:6" x14ac:dyDescent="0.25">
      <c r="E3345" t="s">
        <v>3290</v>
      </c>
      <c r="F3345" t="s">
        <v>3477</v>
      </c>
    </row>
    <row r="3346" spans="5:6" x14ac:dyDescent="0.25">
      <c r="E3346" t="s">
        <v>3290</v>
      </c>
      <c r="F3346" t="s">
        <v>3478</v>
      </c>
    </row>
    <row r="3347" spans="5:6" x14ac:dyDescent="0.25">
      <c r="E3347" t="s">
        <v>3290</v>
      </c>
      <c r="F3347" t="s">
        <v>3479</v>
      </c>
    </row>
    <row r="3348" spans="5:6" x14ac:dyDescent="0.25">
      <c r="E3348" t="s">
        <v>3290</v>
      </c>
      <c r="F3348" t="s">
        <v>3480</v>
      </c>
    </row>
    <row r="3349" spans="5:6" x14ac:dyDescent="0.25">
      <c r="E3349" t="s">
        <v>3290</v>
      </c>
      <c r="F3349" t="s">
        <v>3481</v>
      </c>
    </row>
    <row r="3350" spans="5:6" x14ac:dyDescent="0.25">
      <c r="E3350" t="s">
        <v>3290</v>
      </c>
      <c r="F3350" t="s">
        <v>3482</v>
      </c>
    </row>
    <row r="3351" spans="5:6" x14ac:dyDescent="0.25">
      <c r="E3351" t="s">
        <v>3290</v>
      </c>
      <c r="F3351" t="s">
        <v>3483</v>
      </c>
    </row>
    <row r="3352" spans="5:6" x14ac:dyDescent="0.25">
      <c r="E3352" t="s">
        <v>3290</v>
      </c>
      <c r="F3352" t="s">
        <v>3484</v>
      </c>
    </row>
    <row r="3353" spans="5:6" x14ac:dyDescent="0.25">
      <c r="E3353" t="s">
        <v>3290</v>
      </c>
      <c r="F3353" t="s">
        <v>3485</v>
      </c>
    </row>
    <row r="3354" spans="5:6" x14ac:dyDescent="0.25">
      <c r="E3354" t="s">
        <v>3290</v>
      </c>
      <c r="F3354" t="s">
        <v>3486</v>
      </c>
    </row>
    <row r="3355" spans="5:6" x14ac:dyDescent="0.25">
      <c r="E3355" t="s">
        <v>3290</v>
      </c>
      <c r="F3355" t="s">
        <v>3487</v>
      </c>
    </row>
    <row r="3356" spans="5:6" x14ac:dyDescent="0.25">
      <c r="E3356" t="s">
        <v>3290</v>
      </c>
      <c r="F3356" t="s">
        <v>3488</v>
      </c>
    </row>
    <row r="3357" spans="5:6" x14ac:dyDescent="0.25">
      <c r="E3357" t="s">
        <v>3290</v>
      </c>
      <c r="F3357" t="s">
        <v>3489</v>
      </c>
    </row>
    <row r="3358" spans="5:6" x14ac:dyDescent="0.25">
      <c r="E3358" t="s">
        <v>3290</v>
      </c>
      <c r="F3358" t="s">
        <v>3490</v>
      </c>
    </row>
    <row r="3359" spans="5:6" x14ac:dyDescent="0.25">
      <c r="E3359" t="s">
        <v>3290</v>
      </c>
      <c r="F3359" t="s">
        <v>3491</v>
      </c>
    </row>
    <row r="3360" spans="5:6" x14ac:dyDescent="0.25">
      <c r="E3360" t="s">
        <v>3290</v>
      </c>
      <c r="F3360" t="s">
        <v>3492</v>
      </c>
    </row>
    <row r="3361" spans="5:6" x14ac:dyDescent="0.25">
      <c r="E3361" t="s">
        <v>3290</v>
      </c>
      <c r="F3361" t="s">
        <v>3493</v>
      </c>
    </row>
    <row r="3362" spans="5:6" x14ac:dyDescent="0.25">
      <c r="E3362" t="s">
        <v>3290</v>
      </c>
      <c r="F3362" t="s">
        <v>3494</v>
      </c>
    </row>
    <row r="3363" spans="5:6" x14ac:dyDescent="0.25">
      <c r="E3363" t="s">
        <v>3290</v>
      </c>
      <c r="F3363" t="s">
        <v>3495</v>
      </c>
    </row>
    <row r="3364" spans="5:6" x14ac:dyDescent="0.25">
      <c r="E3364" t="s">
        <v>3290</v>
      </c>
      <c r="F3364" t="s">
        <v>3496</v>
      </c>
    </row>
    <row r="3365" spans="5:6" x14ac:dyDescent="0.25">
      <c r="E3365" t="s">
        <v>3290</v>
      </c>
      <c r="F3365" t="s">
        <v>3497</v>
      </c>
    </row>
    <row r="3366" spans="5:6" x14ac:dyDescent="0.25">
      <c r="E3366" t="s">
        <v>3290</v>
      </c>
      <c r="F3366" t="s">
        <v>3498</v>
      </c>
    </row>
    <row r="3367" spans="5:6" x14ac:dyDescent="0.25">
      <c r="E3367" t="s">
        <v>3290</v>
      </c>
      <c r="F3367" t="s">
        <v>3499</v>
      </c>
    </row>
    <row r="3368" spans="5:6" x14ac:dyDescent="0.25">
      <c r="E3368" t="s">
        <v>3290</v>
      </c>
      <c r="F3368" t="s">
        <v>3500</v>
      </c>
    </row>
    <row r="3369" spans="5:6" x14ac:dyDescent="0.25">
      <c r="E3369" t="s">
        <v>3290</v>
      </c>
      <c r="F3369" t="s">
        <v>3501</v>
      </c>
    </row>
    <row r="3370" spans="5:6" x14ac:dyDescent="0.25">
      <c r="E3370" t="s">
        <v>3290</v>
      </c>
      <c r="F3370" t="s">
        <v>3502</v>
      </c>
    </row>
    <row r="3371" spans="5:6" x14ac:dyDescent="0.25">
      <c r="E3371" t="s">
        <v>3290</v>
      </c>
      <c r="F3371" t="s">
        <v>18598</v>
      </c>
    </row>
    <row r="3372" spans="5:6" x14ac:dyDescent="0.25">
      <c r="E3372" t="s">
        <v>3290</v>
      </c>
      <c r="F3372" t="s">
        <v>3503</v>
      </c>
    </row>
    <row r="3373" spans="5:6" x14ac:dyDescent="0.25">
      <c r="E3373" t="s">
        <v>3290</v>
      </c>
      <c r="F3373" t="s">
        <v>3504</v>
      </c>
    </row>
    <row r="3374" spans="5:6" x14ac:dyDescent="0.25">
      <c r="E3374" t="s">
        <v>3290</v>
      </c>
      <c r="F3374" t="s">
        <v>3505</v>
      </c>
    </row>
    <row r="3375" spans="5:6" x14ac:dyDescent="0.25">
      <c r="E3375" t="s">
        <v>3506</v>
      </c>
      <c r="F3375" t="s">
        <v>3507</v>
      </c>
    </row>
    <row r="3376" spans="5:6" x14ac:dyDescent="0.25">
      <c r="E3376" t="s">
        <v>3506</v>
      </c>
      <c r="F3376" t="s">
        <v>3508</v>
      </c>
    </row>
    <row r="3377" spans="5:6" x14ac:dyDescent="0.25">
      <c r="E3377" t="s">
        <v>3506</v>
      </c>
      <c r="F3377" t="s">
        <v>3509</v>
      </c>
    </row>
    <row r="3378" spans="5:6" x14ac:dyDescent="0.25">
      <c r="E3378" t="s">
        <v>3506</v>
      </c>
      <c r="F3378" t="s">
        <v>3510</v>
      </c>
    </row>
    <row r="3379" spans="5:6" x14ac:dyDescent="0.25">
      <c r="E3379" t="s">
        <v>3506</v>
      </c>
      <c r="F3379" t="s">
        <v>3511</v>
      </c>
    </row>
    <row r="3380" spans="5:6" x14ac:dyDescent="0.25">
      <c r="E3380" t="s">
        <v>3506</v>
      </c>
      <c r="F3380" t="s">
        <v>3512</v>
      </c>
    </row>
    <row r="3381" spans="5:6" x14ac:dyDescent="0.25">
      <c r="E3381" t="s">
        <v>3506</v>
      </c>
      <c r="F3381" t="s">
        <v>3513</v>
      </c>
    </row>
    <row r="3382" spans="5:6" x14ac:dyDescent="0.25">
      <c r="E3382" t="s">
        <v>3506</v>
      </c>
      <c r="F3382" t="s">
        <v>3514</v>
      </c>
    </row>
    <row r="3383" spans="5:6" x14ac:dyDescent="0.25">
      <c r="E3383" t="s">
        <v>3506</v>
      </c>
      <c r="F3383" t="s">
        <v>3515</v>
      </c>
    </row>
    <row r="3384" spans="5:6" x14ac:dyDescent="0.25">
      <c r="E3384" t="s">
        <v>3506</v>
      </c>
      <c r="F3384" t="s">
        <v>3516</v>
      </c>
    </row>
    <row r="3385" spans="5:6" x14ac:dyDescent="0.25">
      <c r="E3385" t="s">
        <v>3506</v>
      </c>
      <c r="F3385" t="s">
        <v>3517</v>
      </c>
    </row>
    <row r="3386" spans="5:6" x14ac:dyDescent="0.25">
      <c r="E3386" t="s">
        <v>3506</v>
      </c>
      <c r="F3386" t="s">
        <v>3518</v>
      </c>
    </row>
    <row r="3387" spans="5:6" x14ac:dyDescent="0.25">
      <c r="E3387" t="s">
        <v>3506</v>
      </c>
      <c r="F3387" t="s">
        <v>3519</v>
      </c>
    </row>
    <row r="3388" spans="5:6" x14ac:dyDescent="0.25">
      <c r="E3388" t="s">
        <v>3506</v>
      </c>
      <c r="F3388" t="s">
        <v>3520</v>
      </c>
    </row>
    <row r="3389" spans="5:6" x14ac:dyDescent="0.25">
      <c r="E3389" t="s">
        <v>3506</v>
      </c>
      <c r="F3389" t="s">
        <v>3521</v>
      </c>
    </row>
    <row r="3390" spans="5:6" x14ac:dyDescent="0.25">
      <c r="E3390" t="s">
        <v>3506</v>
      </c>
      <c r="F3390" t="s">
        <v>3522</v>
      </c>
    </row>
    <row r="3391" spans="5:6" x14ac:dyDescent="0.25">
      <c r="E3391" t="s">
        <v>3506</v>
      </c>
      <c r="F3391" t="s">
        <v>3523</v>
      </c>
    </row>
    <row r="3392" spans="5:6" x14ac:dyDescent="0.25">
      <c r="E3392" t="s">
        <v>3506</v>
      </c>
      <c r="F3392" t="s">
        <v>3524</v>
      </c>
    </row>
    <row r="3393" spans="5:6" x14ac:dyDescent="0.25">
      <c r="E3393" t="s">
        <v>3506</v>
      </c>
      <c r="F3393" t="s">
        <v>3525</v>
      </c>
    </row>
    <row r="3394" spans="5:6" x14ac:dyDescent="0.25">
      <c r="E3394" t="s">
        <v>3506</v>
      </c>
      <c r="F3394" t="s">
        <v>3526</v>
      </c>
    </row>
    <row r="3395" spans="5:6" x14ac:dyDescent="0.25">
      <c r="E3395" t="s">
        <v>3506</v>
      </c>
      <c r="F3395" t="s">
        <v>3527</v>
      </c>
    </row>
    <row r="3396" spans="5:6" x14ac:dyDescent="0.25">
      <c r="E3396" t="s">
        <v>3506</v>
      </c>
      <c r="F3396" t="s">
        <v>3528</v>
      </c>
    </row>
    <row r="3397" spans="5:6" x14ac:dyDescent="0.25">
      <c r="E3397" t="s">
        <v>3506</v>
      </c>
      <c r="F3397" t="s">
        <v>3529</v>
      </c>
    </row>
    <row r="3398" spans="5:6" x14ac:dyDescent="0.25">
      <c r="E3398" t="s">
        <v>3506</v>
      </c>
      <c r="F3398" t="s">
        <v>3530</v>
      </c>
    </row>
    <row r="3399" spans="5:6" x14ac:dyDescent="0.25">
      <c r="E3399" t="s">
        <v>3506</v>
      </c>
      <c r="F3399" t="s">
        <v>3531</v>
      </c>
    </row>
    <row r="3400" spans="5:6" x14ac:dyDescent="0.25">
      <c r="E3400" t="s">
        <v>3506</v>
      </c>
      <c r="F3400" t="s">
        <v>3532</v>
      </c>
    </row>
    <row r="3401" spans="5:6" x14ac:dyDescent="0.25">
      <c r="E3401" t="s">
        <v>3506</v>
      </c>
      <c r="F3401" t="s">
        <v>3533</v>
      </c>
    </row>
    <row r="3402" spans="5:6" x14ac:dyDescent="0.25">
      <c r="E3402" t="s">
        <v>3506</v>
      </c>
      <c r="F3402" t="s">
        <v>3534</v>
      </c>
    </row>
    <row r="3403" spans="5:6" x14ac:dyDescent="0.25">
      <c r="E3403" t="s">
        <v>3506</v>
      </c>
      <c r="F3403" t="s">
        <v>3535</v>
      </c>
    </row>
    <row r="3404" spans="5:6" x14ac:dyDescent="0.25">
      <c r="E3404" t="s">
        <v>3506</v>
      </c>
      <c r="F3404" t="s">
        <v>3536</v>
      </c>
    </row>
    <row r="3405" spans="5:6" x14ac:dyDescent="0.25">
      <c r="E3405" t="s">
        <v>3506</v>
      </c>
      <c r="F3405" t="s">
        <v>3537</v>
      </c>
    </row>
    <row r="3406" spans="5:6" x14ac:dyDescent="0.25">
      <c r="E3406" t="s">
        <v>3506</v>
      </c>
      <c r="F3406" t="s">
        <v>3538</v>
      </c>
    </row>
    <row r="3407" spans="5:6" x14ac:dyDescent="0.25">
      <c r="E3407" t="s">
        <v>3506</v>
      </c>
      <c r="F3407" t="s">
        <v>3539</v>
      </c>
    </row>
    <row r="3408" spans="5:6" x14ac:dyDescent="0.25">
      <c r="E3408" t="s">
        <v>3506</v>
      </c>
      <c r="F3408" t="s">
        <v>3540</v>
      </c>
    </row>
    <row r="3409" spans="5:6" x14ac:dyDescent="0.25">
      <c r="E3409" t="s">
        <v>3506</v>
      </c>
      <c r="F3409" t="s">
        <v>3541</v>
      </c>
    </row>
    <row r="3410" spans="5:6" x14ac:dyDescent="0.25">
      <c r="E3410" t="s">
        <v>3506</v>
      </c>
      <c r="F3410" t="s">
        <v>3542</v>
      </c>
    </row>
    <row r="3411" spans="5:6" x14ac:dyDescent="0.25">
      <c r="E3411" t="s">
        <v>3506</v>
      </c>
      <c r="F3411" t="s">
        <v>3543</v>
      </c>
    </row>
    <row r="3412" spans="5:6" x14ac:dyDescent="0.25">
      <c r="E3412" t="s">
        <v>3506</v>
      </c>
      <c r="F3412" t="s">
        <v>3544</v>
      </c>
    </row>
    <row r="3413" spans="5:6" x14ac:dyDescent="0.25">
      <c r="E3413" t="s">
        <v>3506</v>
      </c>
      <c r="F3413" t="s">
        <v>3545</v>
      </c>
    </row>
    <row r="3414" spans="5:6" x14ac:dyDescent="0.25">
      <c r="E3414" t="s">
        <v>3506</v>
      </c>
      <c r="F3414" t="s">
        <v>3546</v>
      </c>
    </row>
    <row r="3415" spans="5:6" x14ac:dyDescent="0.25">
      <c r="E3415" t="s">
        <v>3506</v>
      </c>
      <c r="F3415" t="s">
        <v>3547</v>
      </c>
    </row>
    <row r="3416" spans="5:6" x14ac:dyDescent="0.25">
      <c r="E3416" t="s">
        <v>3506</v>
      </c>
      <c r="F3416" t="s">
        <v>3548</v>
      </c>
    </row>
    <row r="3417" spans="5:6" x14ac:dyDescent="0.25">
      <c r="E3417" t="s">
        <v>3506</v>
      </c>
      <c r="F3417" t="s">
        <v>3549</v>
      </c>
    </row>
    <row r="3418" spans="5:6" x14ac:dyDescent="0.25">
      <c r="E3418" t="s">
        <v>3506</v>
      </c>
      <c r="F3418" t="s">
        <v>3550</v>
      </c>
    </row>
    <row r="3419" spans="5:6" x14ac:dyDescent="0.25">
      <c r="E3419" t="s">
        <v>3506</v>
      </c>
      <c r="F3419" t="s">
        <v>3551</v>
      </c>
    </row>
    <row r="3420" spans="5:6" x14ac:dyDescent="0.25">
      <c r="E3420" t="s">
        <v>3506</v>
      </c>
      <c r="F3420" t="s">
        <v>3552</v>
      </c>
    </row>
    <row r="3421" spans="5:6" x14ac:dyDescent="0.25">
      <c r="E3421" t="s">
        <v>3506</v>
      </c>
      <c r="F3421" t="s">
        <v>3553</v>
      </c>
    </row>
    <row r="3422" spans="5:6" x14ac:dyDescent="0.25">
      <c r="E3422" t="s">
        <v>3506</v>
      </c>
      <c r="F3422" t="s">
        <v>3554</v>
      </c>
    </row>
    <row r="3423" spans="5:6" x14ac:dyDescent="0.25">
      <c r="E3423" t="s">
        <v>3506</v>
      </c>
      <c r="F3423" t="s">
        <v>3555</v>
      </c>
    </row>
    <row r="3424" spans="5:6" x14ac:dyDescent="0.25">
      <c r="E3424" t="s">
        <v>3506</v>
      </c>
      <c r="F3424" t="s">
        <v>3556</v>
      </c>
    </row>
    <row r="3425" spans="5:6" x14ac:dyDescent="0.25">
      <c r="E3425" t="s">
        <v>3506</v>
      </c>
      <c r="F3425" t="s">
        <v>3557</v>
      </c>
    </row>
    <row r="3426" spans="5:6" x14ac:dyDescent="0.25">
      <c r="E3426" t="s">
        <v>3506</v>
      </c>
      <c r="F3426" t="s">
        <v>3558</v>
      </c>
    </row>
    <row r="3427" spans="5:6" x14ac:dyDescent="0.25">
      <c r="E3427" t="s">
        <v>3506</v>
      </c>
      <c r="F3427" t="s">
        <v>3559</v>
      </c>
    </row>
    <row r="3428" spans="5:6" x14ac:dyDescent="0.25">
      <c r="E3428" t="s">
        <v>3506</v>
      </c>
      <c r="F3428" t="s">
        <v>3560</v>
      </c>
    </row>
    <row r="3429" spans="5:6" x14ac:dyDescent="0.25">
      <c r="E3429" t="s">
        <v>3506</v>
      </c>
      <c r="F3429" t="s">
        <v>3561</v>
      </c>
    </row>
    <row r="3430" spans="5:6" x14ac:dyDescent="0.25">
      <c r="E3430" t="s">
        <v>3506</v>
      </c>
      <c r="F3430" t="s">
        <v>3562</v>
      </c>
    </row>
    <row r="3431" spans="5:6" x14ac:dyDescent="0.25">
      <c r="E3431" t="s">
        <v>3506</v>
      </c>
      <c r="F3431" t="s">
        <v>3563</v>
      </c>
    </row>
    <row r="3432" spans="5:6" x14ac:dyDescent="0.25">
      <c r="E3432" t="s">
        <v>3506</v>
      </c>
      <c r="F3432" t="s">
        <v>3564</v>
      </c>
    </row>
    <row r="3433" spans="5:6" x14ac:dyDescent="0.25">
      <c r="E3433" t="s">
        <v>3506</v>
      </c>
      <c r="F3433" t="s">
        <v>3565</v>
      </c>
    </row>
    <row r="3434" spans="5:6" x14ac:dyDescent="0.25">
      <c r="E3434" t="s">
        <v>3506</v>
      </c>
      <c r="F3434" t="s">
        <v>3566</v>
      </c>
    </row>
    <row r="3435" spans="5:6" x14ac:dyDescent="0.25">
      <c r="E3435" t="s">
        <v>3506</v>
      </c>
      <c r="F3435" t="s">
        <v>3567</v>
      </c>
    </row>
    <row r="3436" spans="5:6" x14ac:dyDescent="0.25">
      <c r="E3436" t="s">
        <v>3506</v>
      </c>
      <c r="F3436" t="s">
        <v>3568</v>
      </c>
    </row>
    <row r="3437" spans="5:6" x14ac:dyDescent="0.25">
      <c r="E3437" t="s">
        <v>3506</v>
      </c>
      <c r="F3437" t="s">
        <v>3569</v>
      </c>
    </row>
    <row r="3438" spans="5:6" x14ac:dyDescent="0.25">
      <c r="E3438" t="s">
        <v>3506</v>
      </c>
      <c r="F3438" t="s">
        <v>3570</v>
      </c>
    </row>
    <row r="3439" spans="5:6" x14ac:dyDescent="0.25">
      <c r="E3439" t="s">
        <v>3506</v>
      </c>
      <c r="F3439" t="s">
        <v>3571</v>
      </c>
    </row>
    <row r="3440" spans="5:6" x14ac:dyDescent="0.25">
      <c r="E3440" t="s">
        <v>3506</v>
      </c>
      <c r="F3440" t="s">
        <v>3572</v>
      </c>
    </row>
    <row r="3441" spans="5:6" x14ac:dyDescent="0.25">
      <c r="E3441" t="s">
        <v>3506</v>
      </c>
      <c r="F3441" t="s">
        <v>3573</v>
      </c>
    </row>
    <row r="3442" spans="5:6" x14ac:dyDescent="0.25">
      <c r="E3442" t="s">
        <v>3506</v>
      </c>
      <c r="F3442" t="s">
        <v>3574</v>
      </c>
    </row>
    <row r="3443" spans="5:6" x14ac:dyDescent="0.25">
      <c r="E3443" t="s">
        <v>3506</v>
      </c>
      <c r="F3443" t="s">
        <v>3575</v>
      </c>
    </row>
    <row r="3444" spans="5:6" x14ac:dyDescent="0.25">
      <c r="E3444" t="s">
        <v>3506</v>
      </c>
      <c r="F3444" t="s">
        <v>3576</v>
      </c>
    </row>
    <row r="3445" spans="5:6" x14ac:dyDescent="0.25">
      <c r="E3445" t="s">
        <v>3506</v>
      </c>
      <c r="F3445" t="s">
        <v>3577</v>
      </c>
    </row>
    <row r="3446" spans="5:6" x14ac:dyDescent="0.25">
      <c r="E3446" t="s">
        <v>3506</v>
      </c>
      <c r="F3446" t="s">
        <v>3578</v>
      </c>
    </row>
    <row r="3447" spans="5:6" x14ac:dyDescent="0.25">
      <c r="E3447" t="s">
        <v>3506</v>
      </c>
      <c r="F3447" t="s">
        <v>3579</v>
      </c>
    </row>
    <row r="3448" spans="5:6" x14ac:dyDescent="0.25">
      <c r="E3448" t="s">
        <v>3506</v>
      </c>
      <c r="F3448" t="s">
        <v>3580</v>
      </c>
    </row>
    <row r="3449" spans="5:6" x14ac:dyDescent="0.25">
      <c r="E3449" t="s">
        <v>3506</v>
      </c>
      <c r="F3449" t="s">
        <v>3581</v>
      </c>
    </row>
    <row r="3450" spans="5:6" x14ac:dyDescent="0.25">
      <c r="E3450" t="s">
        <v>3506</v>
      </c>
      <c r="F3450" t="s">
        <v>3582</v>
      </c>
    </row>
    <row r="3451" spans="5:6" x14ac:dyDescent="0.25">
      <c r="E3451" t="s">
        <v>3506</v>
      </c>
      <c r="F3451" t="s">
        <v>3583</v>
      </c>
    </row>
    <row r="3452" spans="5:6" x14ac:dyDescent="0.25">
      <c r="E3452" t="s">
        <v>3506</v>
      </c>
      <c r="F3452" t="s">
        <v>3584</v>
      </c>
    </row>
    <row r="3453" spans="5:6" x14ac:dyDescent="0.25">
      <c r="E3453" t="s">
        <v>3506</v>
      </c>
      <c r="F3453" t="s">
        <v>3585</v>
      </c>
    </row>
    <row r="3454" spans="5:6" x14ac:dyDescent="0.25">
      <c r="E3454" t="s">
        <v>3506</v>
      </c>
      <c r="F3454" t="s">
        <v>3586</v>
      </c>
    </row>
    <row r="3455" spans="5:6" x14ac:dyDescent="0.25">
      <c r="E3455" t="s">
        <v>3506</v>
      </c>
      <c r="F3455" t="s">
        <v>3587</v>
      </c>
    </row>
    <row r="3456" spans="5:6" x14ac:dyDescent="0.25">
      <c r="E3456" t="s">
        <v>3506</v>
      </c>
      <c r="F3456" t="s">
        <v>3588</v>
      </c>
    </row>
    <row r="3457" spans="5:6" x14ac:dyDescent="0.25">
      <c r="E3457" t="s">
        <v>3506</v>
      </c>
      <c r="F3457" t="s">
        <v>3589</v>
      </c>
    </row>
    <row r="3458" spans="5:6" x14ac:dyDescent="0.25">
      <c r="E3458" t="s">
        <v>3506</v>
      </c>
      <c r="F3458" t="s">
        <v>3590</v>
      </c>
    </row>
    <row r="3459" spans="5:6" x14ac:dyDescent="0.25">
      <c r="E3459" t="s">
        <v>3506</v>
      </c>
      <c r="F3459" t="s">
        <v>3591</v>
      </c>
    </row>
    <row r="3460" spans="5:6" x14ac:dyDescent="0.25">
      <c r="E3460" t="s">
        <v>3506</v>
      </c>
      <c r="F3460" t="s">
        <v>3592</v>
      </c>
    </row>
    <row r="3461" spans="5:6" x14ac:dyDescent="0.25">
      <c r="E3461" t="s">
        <v>3506</v>
      </c>
      <c r="F3461" t="s">
        <v>3593</v>
      </c>
    </row>
    <row r="3462" spans="5:6" x14ac:dyDescent="0.25">
      <c r="E3462" t="s">
        <v>3506</v>
      </c>
      <c r="F3462" t="s">
        <v>3594</v>
      </c>
    </row>
    <row r="3463" spans="5:6" x14ac:dyDescent="0.25">
      <c r="E3463" t="s">
        <v>3506</v>
      </c>
      <c r="F3463" t="s">
        <v>3595</v>
      </c>
    </row>
    <row r="3464" spans="5:6" x14ac:dyDescent="0.25">
      <c r="E3464" t="s">
        <v>3506</v>
      </c>
      <c r="F3464" t="s">
        <v>3596</v>
      </c>
    </row>
    <row r="3465" spans="5:6" x14ac:dyDescent="0.25">
      <c r="E3465" t="s">
        <v>3506</v>
      </c>
      <c r="F3465" t="s">
        <v>3597</v>
      </c>
    </row>
    <row r="3466" spans="5:6" x14ac:dyDescent="0.25">
      <c r="E3466" t="s">
        <v>3506</v>
      </c>
      <c r="F3466" t="s">
        <v>3598</v>
      </c>
    </row>
    <row r="3467" spans="5:6" x14ac:dyDescent="0.25">
      <c r="E3467" t="s">
        <v>3506</v>
      </c>
      <c r="F3467" t="s">
        <v>3599</v>
      </c>
    </row>
    <row r="3468" spans="5:6" x14ac:dyDescent="0.25">
      <c r="E3468" t="s">
        <v>3506</v>
      </c>
      <c r="F3468" t="s">
        <v>3600</v>
      </c>
    </row>
    <row r="3469" spans="5:6" x14ac:dyDescent="0.25">
      <c r="E3469" t="s">
        <v>3506</v>
      </c>
      <c r="F3469" t="s">
        <v>3601</v>
      </c>
    </row>
    <row r="3470" spans="5:6" x14ac:dyDescent="0.25">
      <c r="E3470" t="s">
        <v>3506</v>
      </c>
      <c r="F3470" t="s">
        <v>3602</v>
      </c>
    </row>
    <row r="3471" spans="5:6" x14ac:dyDescent="0.25">
      <c r="E3471" t="s">
        <v>3506</v>
      </c>
      <c r="F3471" t="s">
        <v>3603</v>
      </c>
    </row>
    <row r="3472" spans="5:6" x14ac:dyDescent="0.25">
      <c r="E3472" t="s">
        <v>3506</v>
      </c>
      <c r="F3472" t="s">
        <v>3604</v>
      </c>
    </row>
    <row r="3473" spans="5:6" x14ac:dyDescent="0.25">
      <c r="E3473" t="s">
        <v>3506</v>
      </c>
      <c r="F3473" t="s">
        <v>3605</v>
      </c>
    </row>
    <row r="3474" spans="5:6" x14ac:dyDescent="0.25">
      <c r="E3474" t="s">
        <v>3506</v>
      </c>
      <c r="F3474" t="s">
        <v>3606</v>
      </c>
    </row>
    <row r="3475" spans="5:6" x14ac:dyDescent="0.25">
      <c r="E3475" t="s">
        <v>3506</v>
      </c>
      <c r="F3475" t="s">
        <v>3607</v>
      </c>
    </row>
    <row r="3476" spans="5:6" x14ac:dyDescent="0.25">
      <c r="E3476" t="s">
        <v>3506</v>
      </c>
      <c r="F3476" t="s">
        <v>3608</v>
      </c>
    </row>
    <row r="3477" spans="5:6" x14ac:dyDescent="0.25">
      <c r="E3477" t="s">
        <v>3506</v>
      </c>
      <c r="F3477" t="s">
        <v>3609</v>
      </c>
    </row>
    <row r="3478" spans="5:6" x14ac:dyDescent="0.25">
      <c r="E3478" t="s">
        <v>3506</v>
      </c>
      <c r="F3478" t="s">
        <v>3610</v>
      </c>
    </row>
    <row r="3479" spans="5:6" x14ac:dyDescent="0.25">
      <c r="E3479" t="s">
        <v>3506</v>
      </c>
      <c r="F3479" t="s">
        <v>3611</v>
      </c>
    </row>
    <row r="3480" spans="5:6" x14ac:dyDescent="0.25">
      <c r="E3480" t="s">
        <v>3506</v>
      </c>
      <c r="F3480" t="s">
        <v>3612</v>
      </c>
    </row>
    <row r="3481" spans="5:6" x14ac:dyDescent="0.25">
      <c r="E3481" t="s">
        <v>3506</v>
      </c>
      <c r="F3481" t="s">
        <v>3613</v>
      </c>
    </row>
    <row r="3482" spans="5:6" x14ac:dyDescent="0.25">
      <c r="E3482" t="s">
        <v>3506</v>
      </c>
      <c r="F3482" t="s">
        <v>3614</v>
      </c>
    </row>
    <row r="3483" spans="5:6" x14ac:dyDescent="0.25">
      <c r="E3483" t="s">
        <v>3506</v>
      </c>
      <c r="F3483" t="s">
        <v>3615</v>
      </c>
    </row>
    <row r="3484" spans="5:6" x14ac:dyDescent="0.25">
      <c r="E3484" t="s">
        <v>3506</v>
      </c>
      <c r="F3484" t="s">
        <v>3616</v>
      </c>
    </row>
    <row r="3485" spans="5:6" x14ac:dyDescent="0.25">
      <c r="E3485" t="s">
        <v>3506</v>
      </c>
      <c r="F3485" t="s">
        <v>3617</v>
      </c>
    </row>
    <row r="3486" spans="5:6" x14ac:dyDescent="0.25">
      <c r="E3486" t="s">
        <v>3506</v>
      </c>
      <c r="F3486" t="s">
        <v>3618</v>
      </c>
    </row>
    <row r="3487" spans="5:6" x14ac:dyDescent="0.25">
      <c r="E3487" t="s">
        <v>3506</v>
      </c>
      <c r="F3487" t="s">
        <v>3619</v>
      </c>
    </row>
    <row r="3488" spans="5:6" x14ac:dyDescent="0.25">
      <c r="E3488" t="s">
        <v>3506</v>
      </c>
      <c r="F3488" t="s">
        <v>3620</v>
      </c>
    </row>
    <row r="3489" spans="5:6" x14ac:dyDescent="0.25">
      <c r="E3489" t="s">
        <v>3506</v>
      </c>
      <c r="F3489" t="s">
        <v>3621</v>
      </c>
    </row>
    <row r="3490" spans="5:6" x14ac:dyDescent="0.25">
      <c r="E3490" t="s">
        <v>3506</v>
      </c>
      <c r="F3490" t="s">
        <v>3622</v>
      </c>
    </row>
    <row r="3491" spans="5:6" x14ac:dyDescent="0.25">
      <c r="E3491" t="s">
        <v>3506</v>
      </c>
      <c r="F3491" t="s">
        <v>3623</v>
      </c>
    </row>
    <row r="3492" spans="5:6" x14ac:dyDescent="0.25">
      <c r="E3492" t="s">
        <v>3506</v>
      </c>
      <c r="F3492" t="s">
        <v>3624</v>
      </c>
    </row>
    <row r="3493" spans="5:6" x14ac:dyDescent="0.25">
      <c r="E3493" t="s">
        <v>3506</v>
      </c>
      <c r="F3493" t="s">
        <v>3625</v>
      </c>
    </row>
    <row r="3494" spans="5:6" x14ac:dyDescent="0.25">
      <c r="E3494" t="s">
        <v>3506</v>
      </c>
      <c r="F3494" t="s">
        <v>3626</v>
      </c>
    </row>
    <row r="3495" spans="5:6" x14ac:dyDescent="0.25">
      <c r="E3495" t="s">
        <v>3506</v>
      </c>
      <c r="F3495" t="s">
        <v>3627</v>
      </c>
    </row>
    <row r="3496" spans="5:6" x14ac:dyDescent="0.25">
      <c r="E3496" t="s">
        <v>3506</v>
      </c>
      <c r="F3496" t="s">
        <v>3628</v>
      </c>
    </row>
    <row r="3497" spans="5:6" x14ac:dyDescent="0.25">
      <c r="E3497" t="s">
        <v>3506</v>
      </c>
      <c r="F3497" t="s">
        <v>3629</v>
      </c>
    </row>
    <row r="3498" spans="5:6" x14ac:dyDescent="0.25">
      <c r="E3498" t="s">
        <v>3506</v>
      </c>
      <c r="F3498" t="s">
        <v>3630</v>
      </c>
    </row>
    <row r="3499" spans="5:6" x14ac:dyDescent="0.25">
      <c r="E3499" t="s">
        <v>3506</v>
      </c>
      <c r="F3499" t="s">
        <v>3631</v>
      </c>
    </row>
    <row r="3500" spans="5:6" x14ac:dyDescent="0.25">
      <c r="E3500" t="s">
        <v>3506</v>
      </c>
      <c r="F3500" t="s">
        <v>3632</v>
      </c>
    </row>
    <row r="3501" spans="5:6" x14ac:dyDescent="0.25">
      <c r="E3501" t="s">
        <v>3506</v>
      </c>
      <c r="F3501" t="s">
        <v>3633</v>
      </c>
    </row>
    <row r="3502" spans="5:6" x14ac:dyDescent="0.25">
      <c r="E3502" t="s">
        <v>3506</v>
      </c>
      <c r="F3502" t="s">
        <v>3634</v>
      </c>
    </row>
    <row r="3503" spans="5:6" x14ac:dyDescent="0.25">
      <c r="E3503" t="s">
        <v>3506</v>
      </c>
      <c r="F3503" t="s">
        <v>3635</v>
      </c>
    </row>
    <row r="3504" spans="5:6" x14ac:dyDescent="0.25">
      <c r="E3504" t="s">
        <v>3506</v>
      </c>
      <c r="F3504" t="s">
        <v>3636</v>
      </c>
    </row>
    <row r="3505" spans="5:6" x14ac:dyDescent="0.25">
      <c r="E3505" t="s">
        <v>3506</v>
      </c>
      <c r="F3505" t="s">
        <v>3637</v>
      </c>
    </row>
    <row r="3506" spans="5:6" x14ac:dyDescent="0.25">
      <c r="E3506" t="s">
        <v>3506</v>
      </c>
      <c r="F3506" t="s">
        <v>3638</v>
      </c>
    </row>
    <row r="3507" spans="5:6" x14ac:dyDescent="0.25">
      <c r="E3507" t="s">
        <v>3506</v>
      </c>
      <c r="F3507" t="s">
        <v>3639</v>
      </c>
    </row>
    <row r="3508" spans="5:6" x14ac:dyDescent="0.25">
      <c r="E3508" t="s">
        <v>3506</v>
      </c>
      <c r="F3508" t="s">
        <v>3640</v>
      </c>
    </row>
    <row r="3509" spans="5:6" x14ac:dyDescent="0.25">
      <c r="E3509" t="s">
        <v>3506</v>
      </c>
      <c r="F3509" t="s">
        <v>3641</v>
      </c>
    </row>
    <row r="3510" spans="5:6" x14ac:dyDescent="0.25">
      <c r="E3510" t="s">
        <v>3506</v>
      </c>
      <c r="F3510" t="s">
        <v>3642</v>
      </c>
    </row>
    <row r="3511" spans="5:6" x14ac:dyDescent="0.25">
      <c r="E3511" t="s">
        <v>3506</v>
      </c>
      <c r="F3511" t="s">
        <v>3643</v>
      </c>
    </row>
    <row r="3512" spans="5:6" x14ac:dyDescent="0.25">
      <c r="E3512" t="s">
        <v>3506</v>
      </c>
      <c r="F3512" t="s">
        <v>3644</v>
      </c>
    </row>
    <row r="3513" spans="5:6" x14ac:dyDescent="0.25">
      <c r="E3513" t="s">
        <v>3506</v>
      </c>
      <c r="F3513" t="s">
        <v>3645</v>
      </c>
    </row>
    <row r="3514" spans="5:6" x14ac:dyDescent="0.25">
      <c r="E3514" t="s">
        <v>3506</v>
      </c>
      <c r="F3514" t="s">
        <v>3646</v>
      </c>
    </row>
    <row r="3515" spans="5:6" x14ac:dyDescent="0.25">
      <c r="E3515" t="s">
        <v>3506</v>
      </c>
      <c r="F3515" t="s">
        <v>3647</v>
      </c>
    </row>
    <row r="3516" spans="5:6" x14ac:dyDescent="0.25">
      <c r="E3516" t="s">
        <v>3506</v>
      </c>
      <c r="F3516" t="s">
        <v>3648</v>
      </c>
    </row>
    <row r="3517" spans="5:6" x14ac:dyDescent="0.25">
      <c r="E3517" t="s">
        <v>3506</v>
      </c>
      <c r="F3517" t="s">
        <v>3649</v>
      </c>
    </row>
    <row r="3518" spans="5:6" x14ac:dyDescent="0.25">
      <c r="E3518" t="s">
        <v>3506</v>
      </c>
      <c r="F3518" t="s">
        <v>3650</v>
      </c>
    </row>
    <row r="3519" spans="5:6" x14ac:dyDescent="0.25">
      <c r="E3519" t="s">
        <v>3506</v>
      </c>
      <c r="F3519" t="s">
        <v>3651</v>
      </c>
    </row>
    <row r="3520" spans="5:6" x14ac:dyDescent="0.25">
      <c r="E3520" t="s">
        <v>3506</v>
      </c>
      <c r="F3520" t="s">
        <v>3652</v>
      </c>
    </row>
    <row r="3521" spans="5:6" x14ac:dyDescent="0.25">
      <c r="E3521" t="s">
        <v>3506</v>
      </c>
      <c r="F3521" t="s">
        <v>3653</v>
      </c>
    </row>
    <row r="3522" spans="5:6" x14ac:dyDescent="0.25">
      <c r="E3522" t="s">
        <v>3506</v>
      </c>
      <c r="F3522" t="s">
        <v>3654</v>
      </c>
    </row>
    <row r="3523" spans="5:6" x14ac:dyDescent="0.25">
      <c r="E3523" t="s">
        <v>3506</v>
      </c>
      <c r="F3523" t="s">
        <v>3655</v>
      </c>
    </row>
    <row r="3524" spans="5:6" x14ac:dyDescent="0.25">
      <c r="E3524" t="s">
        <v>3506</v>
      </c>
      <c r="F3524" t="s">
        <v>3656</v>
      </c>
    </row>
    <row r="3525" spans="5:6" x14ac:dyDescent="0.25">
      <c r="E3525" t="s">
        <v>3506</v>
      </c>
      <c r="F3525" t="s">
        <v>3657</v>
      </c>
    </row>
    <row r="3526" spans="5:6" x14ac:dyDescent="0.25">
      <c r="E3526" t="s">
        <v>3506</v>
      </c>
      <c r="F3526" t="s">
        <v>3658</v>
      </c>
    </row>
    <row r="3527" spans="5:6" x14ac:dyDescent="0.25">
      <c r="E3527" t="s">
        <v>3506</v>
      </c>
      <c r="F3527" t="s">
        <v>3659</v>
      </c>
    </row>
    <row r="3528" spans="5:6" x14ac:dyDescent="0.25">
      <c r="E3528" t="s">
        <v>3506</v>
      </c>
      <c r="F3528" t="s">
        <v>3660</v>
      </c>
    </row>
    <row r="3529" spans="5:6" x14ac:dyDescent="0.25">
      <c r="E3529" t="s">
        <v>3506</v>
      </c>
      <c r="F3529" t="s">
        <v>3661</v>
      </c>
    </row>
    <row r="3530" spans="5:6" x14ac:dyDescent="0.25">
      <c r="E3530" t="s">
        <v>3506</v>
      </c>
      <c r="F3530" t="s">
        <v>3662</v>
      </c>
    </row>
    <row r="3531" spans="5:6" x14ac:dyDescent="0.25">
      <c r="E3531" t="s">
        <v>3506</v>
      </c>
      <c r="F3531" t="s">
        <v>3663</v>
      </c>
    </row>
    <row r="3532" spans="5:6" x14ac:dyDescent="0.25">
      <c r="E3532" t="s">
        <v>3506</v>
      </c>
      <c r="F3532" t="s">
        <v>3664</v>
      </c>
    </row>
    <row r="3533" spans="5:6" x14ac:dyDescent="0.25">
      <c r="E3533" t="s">
        <v>3506</v>
      </c>
      <c r="F3533" t="s">
        <v>3665</v>
      </c>
    </row>
    <row r="3534" spans="5:6" x14ac:dyDescent="0.25">
      <c r="E3534" t="s">
        <v>3506</v>
      </c>
      <c r="F3534" t="s">
        <v>3666</v>
      </c>
    </row>
    <row r="3535" spans="5:6" x14ac:dyDescent="0.25">
      <c r="E3535" t="s">
        <v>3506</v>
      </c>
      <c r="F3535" t="s">
        <v>3667</v>
      </c>
    </row>
    <row r="3536" spans="5:6" x14ac:dyDescent="0.25">
      <c r="E3536" t="s">
        <v>3506</v>
      </c>
      <c r="F3536" t="s">
        <v>3668</v>
      </c>
    </row>
    <row r="3537" spans="5:6" x14ac:dyDescent="0.25">
      <c r="E3537" t="s">
        <v>3506</v>
      </c>
      <c r="F3537" t="s">
        <v>3669</v>
      </c>
    </row>
    <row r="3538" spans="5:6" x14ac:dyDescent="0.25">
      <c r="E3538" t="s">
        <v>3506</v>
      </c>
      <c r="F3538" t="s">
        <v>3670</v>
      </c>
    </row>
    <row r="3539" spans="5:6" x14ac:dyDescent="0.25">
      <c r="E3539" t="s">
        <v>3506</v>
      </c>
      <c r="F3539" t="s">
        <v>3671</v>
      </c>
    </row>
    <row r="3540" spans="5:6" x14ac:dyDescent="0.25">
      <c r="E3540" t="s">
        <v>3506</v>
      </c>
      <c r="F3540" t="s">
        <v>3672</v>
      </c>
    </row>
    <row r="3541" spans="5:6" x14ac:dyDescent="0.25">
      <c r="E3541" t="s">
        <v>3506</v>
      </c>
      <c r="F3541" t="s">
        <v>3673</v>
      </c>
    </row>
    <row r="3542" spans="5:6" x14ac:dyDescent="0.25">
      <c r="E3542" t="s">
        <v>3506</v>
      </c>
      <c r="F3542" t="s">
        <v>3674</v>
      </c>
    </row>
    <row r="3543" spans="5:6" x14ac:dyDescent="0.25">
      <c r="E3543" t="s">
        <v>3506</v>
      </c>
      <c r="F3543" t="s">
        <v>3675</v>
      </c>
    </row>
    <row r="3544" spans="5:6" x14ac:dyDescent="0.25">
      <c r="E3544" t="s">
        <v>3506</v>
      </c>
      <c r="F3544" t="s">
        <v>3676</v>
      </c>
    </row>
    <row r="3545" spans="5:6" x14ac:dyDescent="0.25">
      <c r="E3545" t="s">
        <v>3506</v>
      </c>
      <c r="F3545" t="s">
        <v>3677</v>
      </c>
    </row>
    <row r="3546" spans="5:6" x14ac:dyDescent="0.25">
      <c r="E3546" t="s">
        <v>3506</v>
      </c>
      <c r="F3546" t="s">
        <v>3678</v>
      </c>
    </row>
    <row r="3547" spans="5:6" x14ac:dyDescent="0.25">
      <c r="E3547" t="s">
        <v>3506</v>
      </c>
      <c r="F3547" t="s">
        <v>3679</v>
      </c>
    </row>
    <row r="3548" spans="5:6" x14ac:dyDescent="0.25">
      <c r="E3548" t="s">
        <v>3506</v>
      </c>
      <c r="F3548" t="s">
        <v>3680</v>
      </c>
    </row>
    <row r="3549" spans="5:6" x14ac:dyDescent="0.25">
      <c r="E3549" t="s">
        <v>3506</v>
      </c>
      <c r="F3549" t="s">
        <v>3681</v>
      </c>
    </row>
    <row r="3550" spans="5:6" x14ac:dyDescent="0.25">
      <c r="E3550" t="s">
        <v>3506</v>
      </c>
      <c r="F3550" t="s">
        <v>3682</v>
      </c>
    </row>
    <row r="3551" spans="5:6" x14ac:dyDescent="0.25">
      <c r="E3551" t="s">
        <v>3506</v>
      </c>
      <c r="F3551" t="s">
        <v>3683</v>
      </c>
    </row>
    <row r="3552" spans="5:6" x14ac:dyDescent="0.25">
      <c r="E3552" t="s">
        <v>3506</v>
      </c>
      <c r="F3552" t="s">
        <v>3684</v>
      </c>
    </row>
    <row r="3553" spans="5:6" x14ac:dyDescent="0.25">
      <c r="E3553" t="s">
        <v>3506</v>
      </c>
      <c r="F3553" t="s">
        <v>3685</v>
      </c>
    </row>
    <row r="3554" spans="5:6" x14ac:dyDescent="0.25">
      <c r="E3554" t="s">
        <v>3506</v>
      </c>
      <c r="F3554" t="s">
        <v>3686</v>
      </c>
    </row>
    <row r="3555" spans="5:6" x14ac:dyDescent="0.25">
      <c r="E3555" t="s">
        <v>3506</v>
      </c>
      <c r="F3555" t="s">
        <v>3687</v>
      </c>
    </row>
    <row r="3556" spans="5:6" x14ac:dyDescent="0.25">
      <c r="E3556" t="s">
        <v>3506</v>
      </c>
      <c r="F3556" t="s">
        <v>3688</v>
      </c>
    </row>
    <row r="3557" spans="5:6" x14ac:dyDescent="0.25">
      <c r="E3557" t="s">
        <v>3506</v>
      </c>
      <c r="F3557" t="s">
        <v>3689</v>
      </c>
    </row>
    <row r="3558" spans="5:6" x14ac:dyDescent="0.25">
      <c r="E3558" t="s">
        <v>3506</v>
      </c>
      <c r="F3558" t="s">
        <v>3690</v>
      </c>
    </row>
    <row r="3559" spans="5:6" x14ac:dyDescent="0.25">
      <c r="E3559" t="s">
        <v>3506</v>
      </c>
      <c r="F3559" t="s">
        <v>3691</v>
      </c>
    </row>
    <row r="3560" spans="5:6" x14ac:dyDescent="0.25">
      <c r="E3560" t="s">
        <v>3506</v>
      </c>
      <c r="F3560" t="s">
        <v>3692</v>
      </c>
    </row>
    <row r="3561" spans="5:6" x14ac:dyDescent="0.25">
      <c r="E3561" t="s">
        <v>3506</v>
      </c>
      <c r="F3561" t="s">
        <v>3693</v>
      </c>
    </row>
    <row r="3562" spans="5:6" x14ac:dyDescent="0.25">
      <c r="E3562" t="s">
        <v>3506</v>
      </c>
      <c r="F3562" t="s">
        <v>3694</v>
      </c>
    </row>
    <row r="3563" spans="5:6" x14ac:dyDescent="0.25">
      <c r="E3563" t="s">
        <v>3506</v>
      </c>
      <c r="F3563" t="s">
        <v>3695</v>
      </c>
    </row>
    <row r="3564" spans="5:6" x14ac:dyDescent="0.25">
      <c r="E3564" t="s">
        <v>3506</v>
      </c>
      <c r="F3564" t="s">
        <v>3696</v>
      </c>
    </row>
    <row r="3565" spans="5:6" x14ac:dyDescent="0.25">
      <c r="E3565" t="s">
        <v>3506</v>
      </c>
      <c r="F3565" t="s">
        <v>3697</v>
      </c>
    </row>
    <row r="3566" spans="5:6" x14ac:dyDescent="0.25">
      <c r="E3566" t="s">
        <v>3506</v>
      </c>
      <c r="F3566" t="s">
        <v>3698</v>
      </c>
    </row>
    <row r="3567" spans="5:6" x14ac:dyDescent="0.25">
      <c r="E3567" t="s">
        <v>3506</v>
      </c>
      <c r="F3567" t="s">
        <v>3699</v>
      </c>
    </row>
    <row r="3568" spans="5:6" x14ac:dyDescent="0.25">
      <c r="E3568" t="s">
        <v>3506</v>
      </c>
      <c r="F3568" t="s">
        <v>3700</v>
      </c>
    </row>
    <row r="3569" spans="5:6" x14ac:dyDescent="0.25">
      <c r="E3569" t="s">
        <v>3506</v>
      </c>
      <c r="F3569" t="s">
        <v>3701</v>
      </c>
    </row>
    <row r="3570" spans="5:6" x14ac:dyDescent="0.25">
      <c r="E3570" t="s">
        <v>3506</v>
      </c>
      <c r="F3570" t="s">
        <v>3702</v>
      </c>
    </row>
    <row r="3571" spans="5:6" x14ac:dyDescent="0.25">
      <c r="E3571" t="s">
        <v>3506</v>
      </c>
      <c r="F3571" t="s">
        <v>3703</v>
      </c>
    </row>
    <row r="3572" spans="5:6" x14ac:dyDescent="0.25">
      <c r="E3572" t="s">
        <v>3506</v>
      </c>
      <c r="F3572" t="s">
        <v>3704</v>
      </c>
    </row>
    <row r="3573" spans="5:6" x14ac:dyDescent="0.25">
      <c r="E3573" t="s">
        <v>3506</v>
      </c>
      <c r="F3573" t="s">
        <v>3705</v>
      </c>
    </row>
    <row r="3574" spans="5:6" x14ac:dyDescent="0.25">
      <c r="E3574" t="s">
        <v>3506</v>
      </c>
      <c r="F3574" t="s">
        <v>3706</v>
      </c>
    </row>
    <row r="3575" spans="5:6" x14ac:dyDescent="0.25">
      <c r="E3575" t="s">
        <v>3506</v>
      </c>
      <c r="F3575" t="s">
        <v>3707</v>
      </c>
    </row>
    <row r="3576" spans="5:6" x14ac:dyDescent="0.25">
      <c r="E3576" t="s">
        <v>3506</v>
      </c>
      <c r="F3576" t="s">
        <v>3708</v>
      </c>
    </row>
    <row r="3577" spans="5:6" x14ac:dyDescent="0.25">
      <c r="E3577" t="s">
        <v>3506</v>
      </c>
      <c r="F3577" t="s">
        <v>3709</v>
      </c>
    </row>
    <row r="3578" spans="5:6" x14ac:dyDescent="0.25">
      <c r="E3578" t="s">
        <v>3506</v>
      </c>
      <c r="F3578" t="s">
        <v>3710</v>
      </c>
    </row>
    <row r="3579" spans="5:6" x14ac:dyDescent="0.25">
      <c r="E3579" t="s">
        <v>3506</v>
      </c>
      <c r="F3579" t="s">
        <v>3711</v>
      </c>
    </row>
    <row r="3580" spans="5:6" x14ac:dyDescent="0.25">
      <c r="E3580" t="s">
        <v>3506</v>
      </c>
      <c r="F3580" t="s">
        <v>3712</v>
      </c>
    </row>
    <row r="3581" spans="5:6" x14ac:dyDescent="0.25">
      <c r="E3581" t="s">
        <v>3506</v>
      </c>
      <c r="F3581" t="s">
        <v>3713</v>
      </c>
    </row>
    <row r="3582" spans="5:6" x14ac:dyDescent="0.25">
      <c r="E3582" t="s">
        <v>3506</v>
      </c>
      <c r="F3582" t="s">
        <v>3714</v>
      </c>
    </row>
    <row r="3583" spans="5:6" x14ac:dyDescent="0.25">
      <c r="E3583" t="s">
        <v>3506</v>
      </c>
      <c r="F3583" t="s">
        <v>3715</v>
      </c>
    </row>
    <row r="3584" spans="5:6" x14ac:dyDescent="0.25">
      <c r="E3584" t="s">
        <v>3506</v>
      </c>
      <c r="F3584" t="s">
        <v>3716</v>
      </c>
    </row>
    <row r="3585" spans="5:6" x14ac:dyDescent="0.25">
      <c r="E3585" t="s">
        <v>3506</v>
      </c>
      <c r="F3585" t="s">
        <v>3717</v>
      </c>
    </row>
    <row r="3586" spans="5:6" x14ac:dyDescent="0.25">
      <c r="E3586" t="s">
        <v>3506</v>
      </c>
      <c r="F3586" t="s">
        <v>3718</v>
      </c>
    </row>
    <row r="3587" spans="5:6" x14ac:dyDescent="0.25">
      <c r="E3587" t="s">
        <v>3506</v>
      </c>
      <c r="F3587" t="s">
        <v>3719</v>
      </c>
    </row>
    <row r="3588" spans="5:6" x14ac:dyDescent="0.25">
      <c r="E3588" t="s">
        <v>3506</v>
      </c>
      <c r="F3588" t="s">
        <v>3720</v>
      </c>
    </row>
    <row r="3589" spans="5:6" x14ac:dyDescent="0.25">
      <c r="E3589" t="s">
        <v>3506</v>
      </c>
      <c r="F3589" t="s">
        <v>3721</v>
      </c>
    </row>
    <row r="3590" spans="5:6" x14ac:dyDescent="0.25">
      <c r="E3590" t="s">
        <v>3506</v>
      </c>
      <c r="F3590" t="s">
        <v>3722</v>
      </c>
    </row>
    <row r="3591" spans="5:6" x14ac:dyDescent="0.25">
      <c r="E3591" t="s">
        <v>3506</v>
      </c>
      <c r="F3591" t="s">
        <v>3723</v>
      </c>
    </row>
    <row r="3592" spans="5:6" x14ac:dyDescent="0.25">
      <c r="E3592" t="s">
        <v>3506</v>
      </c>
      <c r="F3592" t="s">
        <v>3724</v>
      </c>
    </row>
    <row r="3593" spans="5:6" x14ac:dyDescent="0.25">
      <c r="E3593" t="s">
        <v>3506</v>
      </c>
      <c r="F3593" t="s">
        <v>3725</v>
      </c>
    </row>
    <row r="3594" spans="5:6" x14ac:dyDescent="0.25">
      <c r="E3594" t="s">
        <v>3506</v>
      </c>
      <c r="F3594" t="s">
        <v>3726</v>
      </c>
    </row>
    <row r="3595" spans="5:6" x14ac:dyDescent="0.25">
      <c r="E3595" t="s">
        <v>3506</v>
      </c>
      <c r="F3595" t="s">
        <v>3727</v>
      </c>
    </row>
    <row r="3596" spans="5:6" x14ac:dyDescent="0.25">
      <c r="E3596" t="s">
        <v>3506</v>
      </c>
      <c r="F3596" t="s">
        <v>3728</v>
      </c>
    </row>
    <row r="3597" spans="5:6" x14ac:dyDescent="0.25">
      <c r="E3597" t="s">
        <v>3506</v>
      </c>
      <c r="F3597" t="s">
        <v>3729</v>
      </c>
    </row>
    <row r="3598" spans="5:6" x14ac:dyDescent="0.25">
      <c r="E3598" t="s">
        <v>3506</v>
      </c>
      <c r="F3598" t="s">
        <v>3730</v>
      </c>
    </row>
    <row r="3599" spans="5:6" x14ac:dyDescent="0.25">
      <c r="E3599" t="s">
        <v>3506</v>
      </c>
      <c r="F3599" t="s">
        <v>3731</v>
      </c>
    </row>
    <row r="3600" spans="5:6" x14ac:dyDescent="0.25">
      <c r="E3600" t="s">
        <v>3506</v>
      </c>
      <c r="F3600" t="s">
        <v>3732</v>
      </c>
    </row>
    <row r="3601" spans="5:6" x14ac:dyDescent="0.25">
      <c r="E3601" t="s">
        <v>3506</v>
      </c>
      <c r="F3601" t="s">
        <v>3733</v>
      </c>
    </row>
    <row r="3602" spans="5:6" x14ac:dyDescent="0.25">
      <c r="E3602" t="s">
        <v>3506</v>
      </c>
      <c r="F3602" t="s">
        <v>3734</v>
      </c>
    </row>
    <row r="3603" spans="5:6" x14ac:dyDescent="0.25">
      <c r="E3603" t="s">
        <v>3506</v>
      </c>
      <c r="F3603" t="s">
        <v>3735</v>
      </c>
    </row>
    <row r="3604" spans="5:6" x14ac:dyDescent="0.25">
      <c r="E3604" t="s">
        <v>3506</v>
      </c>
      <c r="F3604" t="s">
        <v>3736</v>
      </c>
    </row>
    <row r="3605" spans="5:6" x14ac:dyDescent="0.25">
      <c r="E3605" t="s">
        <v>3506</v>
      </c>
      <c r="F3605" t="s">
        <v>3737</v>
      </c>
    </row>
    <row r="3606" spans="5:6" x14ac:dyDescent="0.25">
      <c r="E3606" t="s">
        <v>3506</v>
      </c>
      <c r="F3606" t="s">
        <v>3738</v>
      </c>
    </row>
    <row r="3607" spans="5:6" x14ac:dyDescent="0.25">
      <c r="E3607" t="s">
        <v>3506</v>
      </c>
      <c r="F3607" t="s">
        <v>3739</v>
      </c>
    </row>
    <row r="3608" spans="5:6" x14ac:dyDescent="0.25">
      <c r="E3608" t="s">
        <v>3506</v>
      </c>
      <c r="F3608" t="s">
        <v>3740</v>
      </c>
    </row>
    <row r="3609" spans="5:6" x14ac:dyDescent="0.25">
      <c r="E3609" t="s">
        <v>3506</v>
      </c>
      <c r="F3609" t="s">
        <v>3741</v>
      </c>
    </row>
    <row r="3610" spans="5:6" x14ac:dyDescent="0.25">
      <c r="E3610" t="s">
        <v>3506</v>
      </c>
      <c r="F3610" t="s">
        <v>3742</v>
      </c>
    </row>
    <row r="3611" spans="5:6" x14ac:dyDescent="0.25">
      <c r="E3611" t="s">
        <v>3506</v>
      </c>
      <c r="F3611" t="s">
        <v>3743</v>
      </c>
    </row>
    <row r="3612" spans="5:6" x14ac:dyDescent="0.25">
      <c r="E3612" t="s">
        <v>3506</v>
      </c>
      <c r="F3612" t="s">
        <v>3744</v>
      </c>
    </row>
    <row r="3613" spans="5:6" x14ac:dyDescent="0.25">
      <c r="E3613" t="s">
        <v>3506</v>
      </c>
      <c r="F3613" t="s">
        <v>3745</v>
      </c>
    </row>
    <row r="3614" spans="5:6" x14ac:dyDescent="0.25">
      <c r="E3614" t="s">
        <v>3506</v>
      </c>
      <c r="F3614" t="s">
        <v>3746</v>
      </c>
    </row>
    <row r="3615" spans="5:6" x14ac:dyDescent="0.25">
      <c r="E3615" t="s">
        <v>3506</v>
      </c>
      <c r="F3615" t="s">
        <v>3747</v>
      </c>
    </row>
    <row r="3616" spans="5:6" x14ac:dyDescent="0.25">
      <c r="E3616" t="s">
        <v>3506</v>
      </c>
      <c r="F3616" t="s">
        <v>3748</v>
      </c>
    </row>
    <row r="3617" spans="5:6" x14ac:dyDescent="0.25">
      <c r="E3617" t="s">
        <v>3506</v>
      </c>
      <c r="F3617" t="s">
        <v>3749</v>
      </c>
    </row>
    <row r="3618" spans="5:6" x14ac:dyDescent="0.25">
      <c r="E3618" t="s">
        <v>3506</v>
      </c>
      <c r="F3618" t="s">
        <v>3750</v>
      </c>
    </row>
    <row r="3619" spans="5:6" x14ac:dyDescent="0.25">
      <c r="E3619" t="s">
        <v>3506</v>
      </c>
      <c r="F3619" t="s">
        <v>3751</v>
      </c>
    </row>
    <row r="3620" spans="5:6" x14ac:dyDescent="0.25">
      <c r="E3620" t="s">
        <v>3506</v>
      </c>
      <c r="F3620" t="s">
        <v>3752</v>
      </c>
    </row>
    <row r="3621" spans="5:6" x14ac:dyDescent="0.25">
      <c r="E3621" t="s">
        <v>3506</v>
      </c>
      <c r="F3621" t="s">
        <v>3753</v>
      </c>
    </row>
    <row r="3622" spans="5:6" x14ac:dyDescent="0.25">
      <c r="E3622" t="s">
        <v>3506</v>
      </c>
      <c r="F3622" t="s">
        <v>3754</v>
      </c>
    </row>
    <row r="3623" spans="5:6" x14ac:dyDescent="0.25">
      <c r="E3623" t="s">
        <v>3506</v>
      </c>
      <c r="F3623" t="s">
        <v>3755</v>
      </c>
    </row>
    <row r="3624" spans="5:6" x14ac:dyDescent="0.25">
      <c r="E3624" t="s">
        <v>3506</v>
      </c>
      <c r="F3624" t="s">
        <v>3756</v>
      </c>
    </row>
    <row r="3625" spans="5:6" x14ac:dyDescent="0.25">
      <c r="E3625" t="s">
        <v>3506</v>
      </c>
      <c r="F3625" t="s">
        <v>3757</v>
      </c>
    </row>
    <row r="3626" spans="5:6" x14ac:dyDescent="0.25">
      <c r="E3626" t="s">
        <v>3506</v>
      </c>
      <c r="F3626" t="s">
        <v>3758</v>
      </c>
    </row>
    <row r="3627" spans="5:6" x14ac:dyDescent="0.25">
      <c r="E3627" t="s">
        <v>3506</v>
      </c>
      <c r="F3627" t="s">
        <v>3759</v>
      </c>
    </row>
    <row r="3628" spans="5:6" x14ac:dyDescent="0.25">
      <c r="E3628" t="s">
        <v>3506</v>
      </c>
      <c r="F3628" t="s">
        <v>3760</v>
      </c>
    </row>
    <row r="3629" spans="5:6" x14ac:dyDescent="0.25">
      <c r="E3629" t="s">
        <v>3506</v>
      </c>
      <c r="F3629" t="s">
        <v>3761</v>
      </c>
    </row>
    <row r="3630" spans="5:6" x14ac:dyDescent="0.25">
      <c r="E3630" t="s">
        <v>3506</v>
      </c>
      <c r="F3630" t="s">
        <v>3762</v>
      </c>
    </row>
    <row r="3631" spans="5:6" x14ac:dyDescent="0.25">
      <c r="E3631" t="s">
        <v>3506</v>
      </c>
      <c r="F3631" t="s">
        <v>3763</v>
      </c>
    </row>
    <row r="3632" spans="5:6" x14ac:dyDescent="0.25">
      <c r="E3632" t="s">
        <v>3506</v>
      </c>
      <c r="F3632" t="s">
        <v>3764</v>
      </c>
    </row>
    <row r="3633" spans="5:6" x14ac:dyDescent="0.25">
      <c r="E3633" t="s">
        <v>3506</v>
      </c>
      <c r="F3633" t="s">
        <v>3765</v>
      </c>
    </row>
    <row r="3634" spans="5:6" x14ac:dyDescent="0.25">
      <c r="E3634" t="s">
        <v>3506</v>
      </c>
      <c r="F3634" t="s">
        <v>3766</v>
      </c>
    </row>
    <row r="3635" spans="5:6" x14ac:dyDescent="0.25">
      <c r="E3635" t="s">
        <v>3767</v>
      </c>
      <c r="F3635" t="s">
        <v>3768</v>
      </c>
    </row>
    <row r="3636" spans="5:6" x14ac:dyDescent="0.25">
      <c r="E3636" t="s">
        <v>3767</v>
      </c>
      <c r="F3636" t="s">
        <v>3769</v>
      </c>
    </row>
    <row r="3637" spans="5:6" x14ac:dyDescent="0.25">
      <c r="E3637" t="s">
        <v>3767</v>
      </c>
      <c r="F3637" t="s">
        <v>3770</v>
      </c>
    </row>
    <row r="3638" spans="5:6" x14ac:dyDescent="0.25">
      <c r="E3638" t="s">
        <v>3767</v>
      </c>
      <c r="F3638" t="s">
        <v>3771</v>
      </c>
    </row>
    <row r="3639" spans="5:6" x14ac:dyDescent="0.25">
      <c r="E3639" t="s">
        <v>3767</v>
      </c>
      <c r="F3639" t="s">
        <v>3772</v>
      </c>
    </row>
    <row r="3640" spans="5:6" x14ac:dyDescent="0.25">
      <c r="E3640" t="s">
        <v>3767</v>
      </c>
      <c r="F3640" t="s">
        <v>3773</v>
      </c>
    </row>
    <row r="3641" spans="5:6" x14ac:dyDescent="0.25">
      <c r="E3641" t="s">
        <v>3767</v>
      </c>
      <c r="F3641" t="s">
        <v>3774</v>
      </c>
    </row>
    <row r="3642" spans="5:6" x14ac:dyDescent="0.25">
      <c r="E3642" t="s">
        <v>3767</v>
      </c>
      <c r="F3642" t="s">
        <v>3775</v>
      </c>
    </row>
    <row r="3643" spans="5:6" x14ac:dyDescent="0.25">
      <c r="E3643" t="s">
        <v>3767</v>
      </c>
      <c r="F3643" t="s">
        <v>3776</v>
      </c>
    </row>
    <row r="3644" spans="5:6" x14ac:dyDescent="0.25">
      <c r="E3644" t="s">
        <v>3767</v>
      </c>
      <c r="F3644" t="s">
        <v>3777</v>
      </c>
    </row>
    <row r="3645" spans="5:6" x14ac:dyDescent="0.25">
      <c r="E3645" t="s">
        <v>3767</v>
      </c>
      <c r="F3645" t="s">
        <v>3778</v>
      </c>
    </row>
    <row r="3646" spans="5:6" x14ac:dyDescent="0.25">
      <c r="E3646" t="s">
        <v>3767</v>
      </c>
      <c r="F3646" t="s">
        <v>3779</v>
      </c>
    </row>
    <row r="3647" spans="5:6" x14ac:dyDescent="0.25">
      <c r="E3647" t="s">
        <v>3767</v>
      </c>
      <c r="F3647" t="s">
        <v>3780</v>
      </c>
    </row>
    <row r="3648" spans="5:6" x14ac:dyDescent="0.25">
      <c r="E3648" t="s">
        <v>3767</v>
      </c>
      <c r="F3648" t="s">
        <v>3781</v>
      </c>
    </row>
    <row r="3649" spans="5:6" x14ac:dyDescent="0.25">
      <c r="E3649" t="s">
        <v>3767</v>
      </c>
      <c r="F3649" t="s">
        <v>3782</v>
      </c>
    </row>
    <row r="3650" spans="5:6" x14ac:dyDescent="0.25">
      <c r="E3650" t="s">
        <v>3767</v>
      </c>
      <c r="F3650" t="s">
        <v>3783</v>
      </c>
    </row>
    <row r="3651" spans="5:6" x14ac:dyDescent="0.25">
      <c r="E3651" t="s">
        <v>3767</v>
      </c>
      <c r="F3651" t="s">
        <v>3784</v>
      </c>
    </row>
    <row r="3652" spans="5:6" x14ac:dyDescent="0.25">
      <c r="E3652" t="s">
        <v>3767</v>
      </c>
      <c r="F3652" t="s">
        <v>3785</v>
      </c>
    </row>
    <row r="3653" spans="5:6" x14ac:dyDescent="0.25">
      <c r="E3653" t="s">
        <v>3767</v>
      </c>
      <c r="F3653" t="s">
        <v>3786</v>
      </c>
    </row>
    <row r="3654" spans="5:6" x14ac:dyDescent="0.25">
      <c r="E3654" t="s">
        <v>3767</v>
      </c>
      <c r="F3654" t="s">
        <v>3787</v>
      </c>
    </row>
    <row r="3655" spans="5:6" x14ac:dyDescent="0.25">
      <c r="E3655" t="s">
        <v>3767</v>
      </c>
      <c r="F3655" t="s">
        <v>3788</v>
      </c>
    </row>
    <row r="3656" spans="5:6" x14ac:dyDescent="0.25">
      <c r="E3656" t="s">
        <v>3767</v>
      </c>
      <c r="F3656" t="s">
        <v>3789</v>
      </c>
    </row>
    <row r="3657" spans="5:6" x14ac:dyDescent="0.25">
      <c r="E3657" t="s">
        <v>3767</v>
      </c>
      <c r="F3657" t="s">
        <v>3790</v>
      </c>
    </row>
    <row r="3658" spans="5:6" x14ac:dyDescent="0.25">
      <c r="E3658" t="s">
        <v>3767</v>
      </c>
      <c r="F3658" t="s">
        <v>3791</v>
      </c>
    </row>
    <row r="3659" spans="5:6" x14ac:dyDescent="0.25">
      <c r="E3659" t="s">
        <v>3767</v>
      </c>
      <c r="F3659" t="s">
        <v>3792</v>
      </c>
    </row>
    <row r="3660" spans="5:6" x14ac:dyDescent="0.25">
      <c r="E3660" t="s">
        <v>3767</v>
      </c>
      <c r="F3660" t="s">
        <v>3793</v>
      </c>
    </row>
    <row r="3661" spans="5:6" x14ac:dyDescent="0.25">
      <c r="E3661" t="s">
        <v>3767</v>
      </c>
      <c r="F3661" t="s">
        <v>3794</v>
      </c>
    </row>
    <row r="3662" spans="5:6" x14ac:dyDescent="0.25">
      <c r="E3662" t="s">
        <v>3767</v>
      </c>
      <c r="F3662" t="s">
        <v>3795</v>
      </c>
    </row>
    <row r="3663" spans="5:6" x14ac:dyDescent="0.25">
      <c r="E3663" t="s">
        <v>3767</v>
      </c>
      <c r="F3663" t="s">
        <v>3796</v>
      </c>
    </row>
    <row r="3664" spans="5:6" x14ac:dyDescent="0.25">
      <c r="E3664" t="s">
        <v>3767</v>
      </c>
      <c r="F3664" t="s">
        <v>3797</v>
      </c>
    </row>
    <row r="3665" spans="5:6" x14ac:dyDescent="0.25">
      <c r="E3665" t="s">
        <v>3767</v>
      </c>
      <c r="F3665" t="s">
        <v>3798</v>
      </c>
    </row>
    <row r="3666" spans="5:6" x14ac:dyDescent="0.25">
      <c r="E3666" t="s">
        <v>3767</v>
      </c>
      <c r="F3666" t="s">
        <v>3799</v>
      </c>
    </row>
    <row r="3667" spans="5:6" x14ac:dyDescent="0.25">
      <c r="E3667" t="s">
        <v>3767</v>
      </c>
      <c r="F3667" t="s">
        <v>3800</v>
      </c>
    </row>
    <row r="3668" spans="5:6" x14ac:dyDescent="0.25">
      <c r="E3668" t="s">
        <v>3767</v>
      </c>
      <c r="F3668" t="s">
        <v>3801</v>
      </c>
    </row>
    <row r="3669" spans="5:6" x14ac:dyDescent="0.25">
      <c r="E3669" t="s">
        <v>3767</v>
      </c>
      <c r="F3669" t="s">
        <v>3802</v>
      </c>
    </row>
    <row r="3670" spans="5:6" x14ac:dyDescent="0.25">
      <c r="E3670" t="s">
        <v>3767</v>
      </c>
      <c r="F3670" t="s">
        <v>3803</v>
      </c>
    </row>
    <row r="3671" spans="5:6" x14ac:dyDescent="0.25">
      <c r="E3671" t="s">
        <v>3767</v>
      </c>
      <c r="F3671" t="s">
        <v>3804</v>
      </c>
    </row>
    <row r="3672" spans="5:6" x14ac:dyDescent="0.25">
      <c r="E3672" t="s">
        <v>3767</v>
      </c>
      <c r="F3672" t="s">
        <v>3805</v>
      </c>
    </row>
    <row r="3673" spans="5:6" x14ac:dyDescent="0.25">
      <c r="E3673" t="s">
        <v>3767</v>
      </c>
      <c r="F3673" t="s">
        <v>3806</v>
      </c>
    </row>
    <row r="3674" spans="5:6" x14ac:dyDescent="0.25">
      <c r="E3674" t="s">
        <v>3767</v>
      </c>
      <c r="F3674" t="s">
        <v>3807</v>
      </c>
    </row>
    <row r="3675" spans="5:6" x14ac:dyDescent="0.25">
      <c r="E3675" t="s">
        <v>3767</v>
      </c>
      <c r="F3675" t="s">
        <v>3808</v>
      </c>
    </row>
    <row r="3676" spans="5:6" x14ac:dyDescent="0.25">
      <c r="E3676" t="s">
        <v>3767</v>
      </c>
      <c r="F3676" t="s">
        <v>3809</v>
      </c>
    </row>
    <row r="3677" spans="5:6" x14ac:dyDescent="0.25">
      <c r="E3677" t="s">
        <v>3767</v>
      </c>
      <c r="F3677" t="s">
        <v>3810</v>
      </c>
    </row>
    <row r="3678" spans="5:6" x14ac:dyDescent="0.25">
      <c r="E3678" t="s">
        <v>3767</v>
      </c>
      <c r="F3678" t="s">
        <v>3811</v>
      </c>
    </row>
    <row r="3679" spans="5:6" x14ac:dyDescent="0.25">
      <c r="E3679" t="s">
        <v>3767</v>
      </c>
      <c r="F3679" t="s">
        <v>3812</v>
      </c>
    </row>
    <row r="3680" spans="5:6" x14ac:dyDescent="0.25">
      <c r="E3680" t="s">
        <v>3767</v>
      </c>
      <c r="F3680" t="s">
        <v>3813</v>
      </c>
    </row>
    <row r="3681" spans="5:6" x14ac:dyDescent="0.25">
      <c r="E3681" t="s">
        <v>3767</v>
      </c>
      <c r="F3681" t="s">
        <v>3814</v>
      </c>
    </row>
    <row r="3682" spans="5:6" x14ac:dyDescent="0.25">
      <c r="E3682" t="s">
        <v>3767</v>
      </c>
      <c r="F3682" t="s">
        <v>3815</v>
      </c>
    </row>
    <row r="3683" spans="5:6" x14ac:dyDescent="0.25">
      <c r="E3683" t="s">
        <v>3767</v>
      </c>
      <c r="F3683" t="s">
        <v>3816</v>
      </c>
    </row>
    <row r="3684" spans="5:6" x14ac:dyDescent="0.25">
      <c r="E3684" t="s">
        <v>3767</v>
      </c>
      <c r="F3684" t="s">
        <v>3817</v>
      </c>
    </row>
    <row r="3685" spans="5:6" x14ac:dyDescent="0.25">
      <c r="E3685" t="s">
        <v>3767</v>
      </c>
      <c r="F3685" t="s">
        <v>3818</v>
      </c>
    </row>
    <row r="3686" spans="5:6" x14ac:dyDescent="0.25">
      <c r="E3686" t="s">
        <v>3767</v>
      </c>
      <c r="F3686" t="s">
        <v>3819</v>
      </c>
    </row>
    <row r="3687" spans="5:6" x14ac:dyDescent="0.25">
      <c r="E3687" t="s">
        <v>3767</v>
      </c>
      <c r="F3687" t="s">
        <v>3820</v>
      </c>
    </row>
    <row r="3688" spans="5:6" x14ac:dyDescent="0.25">
      <c r="E3688" t="s">
        <v>3767</v>
      </c>
      <c r="F3688" t="s">
        <v>3821</v>
      </c>
    </row>
    <row r="3689" spans="5:6" x14ac:dyDescent="0.25">
      <c r="E3689" t="s">
        <v>3767</v>
      </c>
      <c r="F3689" t="s">
        <v>3822</v>
      </c>
    </row>
    <row r="3690" spans="5:6" x14ac:dyDescent="0.25">
      <c r="E3690" t="s">
        <v>3767</v>
      </c>
      <c r="F3690" t="s">
        <v>3823</v>
      </c>
    </row>
    <row r="3691" spans="5:6" x14ac:dyDescent="0.25">
      <c r="E3691" t="s">
        <v>3767</v>
      </c>
      <c r="F3691" t="s">
        <v>3824</v>
      </c>
    </row>
    <row r="3692" spans="5:6" x14ac:dyDescent="0.25">
      <c r="E3692" t="s">
        <v>3767</v>
      </c>
      <c r="F3692" t="s">
        <v>3825</v>
      </c>
    </row>
    <row r="3693" spans="5:6" x14ac:dyDescent="0.25">
      <c r="E3693" t="s">
        <v>3767</v>
      </c>
      <c r="F3693" t="s">
        <v>3826</v>
      </c>
    </row>
    <row r="3694" spans="5:6" x14ac:dyDescent="0.25">
      <c r="E3694" t="s">
        <v>3767</v>
      </c>
      <c r="F3694" t="s">
        <v>3827</v>
      </c>
    </row>
    <row r="3695" spans="5:6" x14ac:dyDescent="0.25">
      <c r="E3695" t="s">
        <v>3767</v>
      </c>
      <c r="F3695" t="s">
        <v>3828</v>
      </c>
    </row>
    <row r="3696" spans="5:6" x14ac:dyDescent="0.25">
      <c r="E3696" t="s">
        <v>3767</v>
      </c>
      <c r="F3696" t="s">
        <v>3829</v>
      </c>
    </row>
    <row r="3697" spans="5:6" x14ac:dyDescent="0.25">
      <c r="E3697" t="s">
        <v>3767</v>
      </c>
      <c r="F3697" t="s">
        <v>3830</v>
      </c>
    </row>
    <row r="3698" spans="5:6" x14ac:dyDescent="0.25">
      <c r="E3698" t="s">
        <v>3767</v>
      </c>
      <c r="F3698" t="s">
        <v>3831</v>
      </c>
    </row>
    <row r="3699" spans="5:6" x14ac:dyDescent="0.25">
      <c r="E3699" t="s">
        <v>3767</v>
      </c>
      <c r="F3699" t="s">
        <v>3832</v>
      </c>
    </row>
    <row r="3700" spans="5:6" x14ac:dyDescent="0.25">
      <c r="E3700" t="s">
        <v>3767</v>
      </c>
      <c r="F3700" t="s">
        <v>3833</v>
      </c>
    </row>
    <row r="3701" spans="5:6" x14ac:dyDescent="0.25">
      <c r="E3701" t="s">
        <v>3767</v>
      </c>
      <c r="F3701" t="s">
        <v>3834</v>
      </c>
    </row>
    <row r="3702" spans="5:6" x14ac:dyDescent="0.25">
      <c r="E3702" t="s">
        <v>3767</v>
      </c>
      <c r="F3702" t="s">
        <v>3835</v>
      </c>
    </row>
    <row r="3703" spans="5:6" x14ac:dyDescent="0.25">
      <c r="E3703" t="s">
        <v>3767</v>
      </c>
      <c r="F3703" t="s">
        <v>3836</v>
      </c>
    </row>
    <row r="3704" spans="5:6" x14ac:dyDescent="0.25">
      <c r="E3704" t="s">
        <v>3767</v>
      </c>
      <c r="F3704" t="s">
        <v>3837</v>
      </c>
    </row>
    <row r="3705" spans="5:6" x14ac:dyDescent="0.25">
      <c r="E3705" t="s">
        <v>3767</v>
      </c>
      <c r="F3705" t="s">
        <v>3838</v>
      </c>
    </row>
    <row r="3706" spans="5:6" x14ac:dyDescent="0.25">
      <c r="E3706" t="s">
        <v>3767</v>
      </c>
      <c r="F3706" t="s">
        <v>3839</v>
      </c>
    </row>
    <row r="3707" spans="5:6" x14ac:dyDescent="0.25">
      <c r="E3707" t="s">
        <v>3767</v>
      </c>
      <c r="F3707" t="s">
        <v>3840</v>
      </c>
    </row>
    <row r="3708" spans="5:6" x14ac:dyDescent="0.25">
      <c r="E3708" t="s">
        <v>3767</v>
      </c>
      <c r="F3708" t="s">
        <v>3841</v>
      </c>
    </row>
    <row r="3709" spans="5:6" x14ac:dyDescent="0.25">
      <c r="E3709" t="s">
        <v>3767</v>
      </c>
      <c r="F3709" t="s">
        <v>3842</v>
      </c>
    </row>
    <row r="3710" spans="5:6" x14ac:dyDescent="0.25">
      <c r="E3710" t="s">
        <v>3767</v>
      </c>
      <c r="F3710" t="s">
        <v>3843</v>
      </c>
    </row>
    <row r="3711" spans="5:6" x14ac:dyDescent="0.25">
      <c r="E3711" t="s">
        <v>3767</v>
      </c>
      <c r="F3711" t="s">
        <v>3844</v>
      </c>
    </row>
    <row r="3712" spans="5:6" x14ac:dyDescent="0.25">
      <c r="E3712" t="s">
        <v>3767</v>
      </c>
      <c r="F3712" t="s">
        <v>3845</v>
      </c>
    </row>
    <row r="3713" spans="5:6" x14ac:dyDescent="0.25">
      <c r="E3713" t="s">
        <v>3767</v>
      </c>
      <c r="F3713" t="s">
        <v>3846</v>
      </c>
    </row>
    <row r="3714" spans="5:6" x14ac:dyDescent="0.25">
      <c r="E3714" t="s">
        <v>3767</v>
      </c>
      <c r="F3714" t="s">
        <v>3847</v>
      </c>
    </row>
    <row r="3715" spans="5:6" x14ac:dyDescent="0.25">
      <c r="E3715" t="s">
        <v>3767</v>
      </c>
      <c r="F3715" t="s">
        <v>3848</v>
      </c>
    </row>
    <row r="3716" spans="5:6" x14ac:dyDescent="0.25">
      <c r="E3716" t="s">
        <v>3767</v>
      </c>
      <c r="F3716" t="s">
        <v>3849</v>
      </c>
    </row>
    <row r="3717" spans="5:6" x14ac:dyDescent="0.25">
      <c r="E3717" t="s">
        <v>3767</v>
      </c>
      <c r="F3717" t="s">
        <v>3850</v>
      </c>
    </row>
    <row r="3718" spans="5:6" x14ac:dyDescent="0.25">
      <c r="E3718" t="s">
        <v>3767</v>
      </c>
      <c r="F3718" t="s">
        <v>3851</v>
      </c>
    </row>
    <row r="3719" spans="5:6" x14ac:dyDescent="0.25">
      <c r="E3719" t="s">
        <v>3767</v>
      </c>
      <c r="F3719" t="s">
        <v>3852</v>
      </c>
    </row>
    <row r="3720" spans="5:6" x14ac:dyDescent="0.25">
      <c r="E3720" t="s">
        <v>3767</v>
      </c>
      <c r="F3720" t="s">
        <v>3853</v>
      </c>
    </row>
    <row r="3721" spans="5:6" x14ac:dyDescent="0.25">
      <c r="E3721" t="s">
        <v>3767</v>
      </c>
      <c r="F3721" t="s">
        <v>3854</v>
      </c>
    </row>
    <row r="3722" spans="5:6" x14ac:dyDescent="0.25">
      <c r="E3722" t="s">
        <v>3767</v>
      </c>
      <c r="F3722" t="s">
        <v>3855</v>
      </c>
    </row>
    <row r="3723" spans="5:6" x14ac:dyDescent="0.25">
      <c r="E3723" t="s">
        <v>3767</v>
      </c>
      <c r="F3723" t="s">
        <v>3856</v>
      </c>
    </row>
    <row r="3724" spans="5:6" x14ac:dyDescent="0.25">
      <c r="E3724" t="s">
        <v>3767</v>
      </c>
      <c r="F3724" t="s">
        <v>3857</v>
      </c>
    </row>
    <row r="3725" spans="5:6" x14ac:dyDescent="0.25">
      <c r="E3725" t="s">
        <v>3767</v>
      </c>
      <c r="F3725" t="s">
        <v>3858</v>
      </c>
    </row>
    <row r="3726" spans="5:6" x14ac:dyDescent="0.25">
      <c r="E3726" t="s">
        <v>3767</v>
      </c>
      <c r="F3726" t="s">
        <v>3859</v>
      </c>
    </row>
    <row r="3727" spans="5:6" x14ac:dyDescent="0.25">
      <c r="E3727" t="s">
        <v>3767</v>
      </c>
      <c r="F3727" t="s">
        <v>3860</v>
      </c>
    </row>
    <row r="3728" spans="5:6" x14ac:dyDescent="0.25">
      <c r="E3728" t="s">
        <v>3767</v>
      </c>
      <c r="F3728" t="s">
        <v>3861</v>
      </c>
    </row>
    <row r="3729" spans="5:6" x14ac:dyDescent="0.25">
      <c r="E3729" t="s">
        <v>3767</v>
      </c>
      <c r="F3729" t="s">
        <v>3862</v>
      </c>
    </row>
    <row r="3730" spans="5:6" x14ac:dyDescent="0.25">
      <c r="E3730" t="s">
        <v>3767</v>
      </c>
      <c r="F3730" t="s">
        <v>3863</v>
      </c>
    </row>
    <row r="3731" spans="5:6" x14ac:dyDescent="0.25">
      <c r="E3731" t="s">
        <v>3767</v>
      </c>
      <c r="F3731" t="s">
        <v>3864</v>
      </c>
    </row>
    <row r="3732" spans="5:6" x14ac:dyDescent="0.25">
      <c r="E3732" t="s">
        <v>3767</v>
      </c>
      <c r="F3732" t="s">
        <v>3865</v>
      </c>
    </row>
    <row r="3733" spans="5:6" x14ac:dyDescent="0.25">
      <c r="E3733" t="s">
        <v>3767</v>
      </c>
      <c r="F3733" t="s">
        <v>3866</v>
      </c>
    </row>
    <row r="3734" spans="5:6" x14ac:dyDescent="0.25">
      <c r="E3734" t="s">
        <v>3767</v>
      </c>
      <c r="F3734" t="s">
        <v>3867</v>
      </c>
    </row>
    <row r="3735" spans="5:6" x14ac:dyDescent="0.25">
      <c r="E3735" t="s">
        <v>3767</v>
      </c>
      <c r="F3735" t="s">
        <v>3868</v>
      </c>
    </row>
    <row r="3736" spans="5:6" x14ac:dyDescent="0.25">
      <c r="E3736" t="s">
        <v>3767</v>
      </c>
      <c r="F3736" t="s">
        <v>3869</v>
      </c>
    </row>
    <row r="3737" spans="5:6" x14ac:dyDescent="0.25">
      <c r="E3737" t="s">
        <v>3767</v>
      </c>
      <c r="F3737" t="s">
        <v>3870</v>
      </c>
    </row>
    <row r="3738" spans="5:6" x14ac:dyDescent="0.25">
      <c r="E3738" t="s">
        <v>3767</v>
      </c>
      <c r="F3738" t="s">
        <v>3871</v>
      </c>
    </row>
    <row r="3739" spans="5:6" x14ac:dyDescent="0.25">
      <c r="E3739" t="s">
        <v>3767</v>
      </c>
      <c r="F3739" t="s">
        <v>3872</v>
      </c>
    </row>
    <row r="3740" spans="5:6" x14ac:dyDescent="0.25">
      <c r="E3740" t="s">
        <v>3767</v>
      </c>
      <c r="F3740" t="s">
        <v>3873</v>
      </c>
    </row>
    <row r="3741" spans="5:6" x14ac:dyDescent="0.25">
      <c r="E3741" t="s">
        <v>3767</v>
      </c>
      <c r="F3741" t="s">
        <v>3874</v>
      </c>
    </row>
    <row r="3742" spans="5:6" x14ac:dyDescent="0.25">
      <c r="E3742" t="s">
        <v>3767</v>
      </c>
      <c r="F3742" t="s">
        <v>3875</v>
      </c>
    </row>
    <row r="3743" spans="5:6" x14ac:dyDescent="0.25">
      <c r="E3743" t="s">
        <v>3767</v>
      </c>
      <c r="F3743" t="s">
        <v>3876</v>
      </c>
    </row>
    <row r="3744" spans="5:6" x14ac:dyDescent="0.25">
      <c r="E3744" t="s">
        <v>3767</v>
      </c>
      <c r="F3744" t="s">
        <v>3877</v>
      </c>
    </row>
    <row r="3745" spans="5:6" x14ac:dyDescent="0.25">
      <c r="E3745" t="s">
        <v>3767</v>
      </c>
      <c r="F3745" t="s">
        <v>3878</v>
      </c>
    </row>
    <row r="3746" spans="5:6" x14ac:dyDescent="0.25">
      <c r="E3746" t="s">
        <v>3767</v>
      </c>
      <c r="F3746" t="s">
        <v>3879</v>
      </c>
    </row>
    <row r="3747" spans="5:6" x14ac:dyDescent="0.25">
      <c r="E3747" t="s">
        <v>3767</v>
      </c>
      <c r="F3747" t="s">
        <v>3880</v>
      </c>
    </row>
    <row r="3748" spans="5:6" x14ac:dyDescent="0.25">
      <c r="E3748" t="s">
        <v>3767</v>
      </c>
      <c r="F3748" t="s">
        <v>3881</v>
      </c>
    </row>
    <row r="3749" spans="5:6" x14ac:dyDescent="0.25">
      <c r="E3749" t="s">
        <v>3767</v>
      </c>
      <c r="F3749" t="s">
        <v>3882</v>
      </c>
    </row>
    <row r="3750" spans="5:6" x14ac:dyDescent="0.25">
      <c r="E3750" t="s">
        <v>3767</v>
      </c>
      <c r="F3750" t="s">
        <v>3883</v>
      </c>
    </row>
    <row r="3751" spans="5:6" x14ac:dyDescent="0.25">
      <c r="E3751" t="s">
        <v>3767</v>
      </c>
      <c r="F3751" t="s">
        <v>3884</v>
      </c>
    </row>
    <row r="3752" spans="5:6" x14ac:dyDescent="0.25">
      <c r="E3752" t="s">
        <v>3767</v>
      </c>
      <c r="F3752" t="s">
        <v>3885</v>
      </c>
    </row>
    <row r="3753" spans="5:6" x14ac:dyDescent="0.25">
      <c r="E3753" t="s">
        <v>3767</v>
      </c>
      <c r="F3753" t="s">
        <v>3886</v>
      </c>
    </row>
    <row r="3754" spans="5:6" x14ac:dyDescent="0.25">
      <c r="E3754" t="s">
        <v>3767</v>
      </c>
      <c r="F3754" t="s">
        <v>3887</v>
      </c>
    </row>
    <row r="3755" spans="5:6" x14ac:dyDescent="0.25">
      <c r="E3755" t="s">
        <v>3767</v>
      </c>
      <c r="F3755" t="s">
        <v>3888</v>
      </c>
    </row>
    <row r="3756" spans="5:6" x14ac:dyDescent="0.25">
      <c r="E3756" t="s">
        <v>3767</v>
      </c>
      <c r="F3756" t="s">
        <v>3889</v>
      </c>
    </row>
    <row r="3757" spans="5:6" x14ac:dyDescent="0.25">
      <c r="E3757" t="s">
        <v>3767</v>
      </c>
      <c r="F3757" t="s">
        <v>3890</v>
      </c>
    </row>
    <row r="3758" spans="5:6" x14ac:dyDescent="0.25">
      <c r="E3758" t="s">
        <v>3767</v>
      </c>
      <c r="F3758" t="s">
        <v>3891</v>
      </c>
    </row>
    <row r="3759" spans="5:6" x14ac:dyDescent="0.25">
      <c r="E3759" t="s">
        <v>3767</v>
      </c>
      <c r="F3759" t="s">
        <v>3892</v>
      </c>
    </row>
    <row r="3760" spans="5:6" x14ac:dyDescent="0.25">
      <c r="E3760" t="s">
        <v>3767</v>
      </c>
      <c r="F3760" t="s">
        <v>3893</v>
      </c>
    </row>
    <row r="3761" spans="5:6" x14ac:dyDescent="0.25">
      <c r="E3761" t="s">
        <v>3767</v>
      </c>
      <c r="F3761" t="s">
        <v>3894</v>
      </c>
    </row>
    <row r="3762" spans="5:6" x14ac:dyDescent="0.25">
      <c r="E3762" t="s">
        <v>3767</v>
      </c>
      <c r="F3762" t="s">
        <v>3895</v>
      </c>
    </row>
    <row r="3763" spans="5:6" x14ac:dyDescent="0.25">
      <c r="E3763" t="s">
        <v>3767</v>
      </c>
      <c r="F3763" t="s">
        <v>3896</v>
      </c>
    </row>
    <row r="3764" spans="5:6" x14ac:dyDescent="0.25">
      <c r="E3764" t="s">
        <v>3767</v>
      </c>
      <c r="F3764" t="s">
        <v>3897</v>
      </c>
    </row>
    <row r="3765" spans="5:6" x14ac:dyDescent="0.25">
      <c r="E3765" t="s">
        <v>3767</v>
      </c>
      <c r="F3765" t="s">
        <v>3898</v>
      </c>
    </row>
    <row r="3766" spans="5:6" x14ac:dyDescent="0.25">
      <c r="E3766" t="s">
        <v>3767</v>
      </c>
      <c r="F3766" t="s">
        <v>3899</v>
      </c>
    </row>
    <row r="3767" spans="5:6" x14ac:dyDescent="0.25">
      <c r="E3767" t="s">
        <v>3767</v>
      </c>
      <c r="F3767" t="s">
        <v>3900</v>
      </c>
    </row>
    <row r="3768" spans="5:6" x14ac:dyDescent="0.25">
      <c r="E3768" t="s">
        <v>3767</v>
      </c>
      <c r="F3768" t="s">
        <v>3901</v>
      </c>
    </row>
    <row r="3769" spans="5:6" x14ac:dyDescent="0.25">
      <c r="E3769" t="s">
        <v>3767</v>
      </c>
      <c r="F3769" t="s">
        <v>3902</v>
      </c>
    </row>
    <row r="3770" spans="5:6" x14ac:dyDescent="0.25">
      <c r="E3770" t="s">
        <v>3767</v>
      </c>
      <c r="F3770" t="s">
        <v>3903</v>
      </c>
    </row>
    <row r="3771" spans="5:6" x14ac:dyDescent="0.25">
      <c r="E3771" t="s">
        <v>3767</v>
      </c>
      <c r="F3771" t="s">
        <v>3904</v>
      </c>
    </row>
    <row r="3772" spans="5:6" x14ac:dyDescent="0.25">
      <c r="E3772" t="s">
        <v>3767</v>
      </c>
      <c r="F3772" t="s">
        <v>3905</v>
      </c>
    </row>
    <row r="3773" spans="5:6" x14ac:dyDescent="0.25">
      <c r="E3773" t="s">
        <v>3767</v>
      </c>
      <c r="F3773" t="s">
        <v>3906</v>
      </c>
    </row>
    <row r="3774" spans="5:6" x14ac:dyDescent="0.25">
      <c r="E3774" t="s">
        <v>3767</v>
      </c>
      <c r="F3774" t="s">
        <v>3907</v>
      </c>
    </row>
    <row r="3775" spans="5:6" x14ac:dyDescent="0.25">
      <c r="E3775" t="s">
        <v>3767</v>
      </c>
      <c r="F3775" t="s">
        <v>3908</v>
      </c>
    </row>
    <row r="3776" spans="5:6" x14ac:dyDescent="0.25">
      <c r="E3776" t="s">
        <v>3767</v>
      </c>
      <c r="F3776" t="s">
        <v>3909</v>
      </c>
    </row>
    <row r="3777" spans="5:6" x14ac:dyDescent="0.25">
      <c r="E3777" t="s">
        <v>3767</v>
      </c>
      <c r="F3777" t="s">
        <v>3910</v>
      </c>
    </row>
    <row r="3778" spans="5:6" x14ac:dyDescent="0.25">
      <c r="E3778" t="s">
        <v>3767</v>
      </c>
      <c r="F3778" t="s">
        <v>3911</v>
      </c>
    </row>
    <row r="3779" spans="5:6" x14ac:dyDescent="0.25">
      <c r="E3779" t="s">
        <v>3767</v>
      </c>
      <c r="F3779" t="s">
        <v>3912</v>
      </c>
    </row>
    <row r="3780" spans="5:6" x14ac:dyDescent="0.25">
      <c r="E3780" t="s">
        <v>3767</v>
      </c>
      <c r="F3780" t="s">
        <v>3913</v>
      </c>
    </row>
    <row r="3781" spans="5:6" x14ac:dyDescent="0.25">
      <c r="E3781" t="s">
        <v>3767</v>
      </c>
      <c r="F3781" t="s">
        <v>3914</v>
      </c>
    </row>
    <row r="3782" spans="5:6" x14ac:dyDescent="0.25">
      <c r="E3782" t="s">
        <v>3767</v>
      </c>
      <c r="F3782" t="s">
        <v>3915</v>
      </c>
    </row>
    <row r="3783" spans="5:6" x14ac:dyDescent="0.25">
      <c r="E3783" t="s">
        <v>3767</v>
      </c>
      <c r="F3783" t="s">
        <v>3916</v>
      </c>
    </row>
    <row r="3784" spans="5:6" x14ac:dyDescent="0.25">
      <c r="E3784" t="s">
        <v>3767</v>
      </c>
      <c r="F3784" t="s">
        <v>3917</v>
      </c>
    </row>
    <row r="3785" spans="5:6" x14ac:dyDescent="0.25">
      <c r="E3785" t="s">
        <v>3767</v>
      </c>
      <c r="F3785" t="s">
        <v>3918</v>
      </c>
    </row>
    <row r="3786" spans="5:6" x14ac:dyDescent="0.25">
      <c r="E3786" t="s">
        <v>3767</v>
      </c>
      <c r="F3786" t="s">
        <v>3919</v>
      </c>
    </row>
    <row r="3787" spans="5:6" x14ac:dyDescent="0.25">
      <c r="E3787" t="s">
        <v>3767</v>
      </c>
      <c r="F3787" t="s">
        <v>3920</v>
      </c>
    </row>
    <row r="3788" spans="5:6" x14ac:dyDescent="0.25">
      <c r="E3788" t="s">
        <v>3921</v>
      </c>
      <c r="F3788" t="s">
        <v>3922</v>
      </c>
    </row>
    <row r="3789" spans="5:6" x14ac:dyDescent="0.25">
      <c r="E3789" t="s">
        <v>3921</v>
      </c>
      <c r="F3789" t="s">
        <v>3923</v>
      </c>
    </row>
    <row r="3790" spans="5:6" x14ac:dyDescent="0.25">
      <c r="E3790" t="s">
        <v>3921</v>
      </c>
      <c r="F3790" t="s">
        <v>3924</v>
      </c>
    </row>
    <row r="3791" spans="5:6" x14ac:dyDescent="0.25">
      <c r="E3791" t="s">
        <v>3921</v>
      </c>
      <c r="F3791" t="s">
        <v>3925</v>
      </c>
    </row>
    <row r="3792" spans="5:6" x14ac:dyDescent="0.25">
      <c r="E3792" t="s">
        <v>3921</v>
      </c>
      <c r="F3792" t="s">
        <v>3926</v>
      </c>
    </row>
    <row r="3793" spans="5:6" x14ac:dyDescent="0.25">
      <c r="E3793" t="s">
        <v>3921</v>
      </c>
      <c r="F3793" t="s">
        <v>3927</v>
      </c>
    </row>
    <row r="3794" spans="5:6" x14ac:dyDescent="0.25">
      <c r="E3794" t="s">
        <v>3921</v>
      </c>
      <c r="F3794" t="s">
        <v>3928</v>
      </c>
    </row>
    <row r="3795" spans="5:6" x14ac:dyDescent="0.25">
      <c r="E3795" t="s">
        <v>3921</v>
      </c>
      <c r="F3795" t="s">
        <v>3929</v>
      </c>
    </row>
    <row r="3796" spans="5:6" x14ac:dyDescent="0.25">
      <c r="E3796" t="s">
        <v>3921</v>
      </c>
      <c r="F3796" t="s">
        <v>3930</v>
      </c>
    </row>
    <row r="3797" spans="5:6" x14ac:dyDescent="0.25">
      <c r="E3797" t="s">
        <v>3921</v>
      </c>
      <c r="F3797" t="s">
        <v>3931</v>
      </c>
    </row>
    <row r="3798" spans="5:6" x14ac:dyDescent="0.25">
      <c r="E3798" t="s">
        <v>3921</v>
      </c>
      <c r="F3798" t="s">
        <v>3932</v>
      </c>
    </row>
    <row r="3799" spans="5:6" x14ac:dyDescent="0.25">
      <c r="E3799" t="s">
        <v>3921</v>
      </c>
      <c r="F3799" t="s">
        <v>3933</v>
      </c>
    </row>
    <row r="3800" spans="5:6" x14ac:dyDescent="0.25">
      <c r="E3800" t="s">
        <v>3921</v>
      </c>
      <c r="F3800" t="s">
        <v>3934</v>
      </c>
    </row>
    <row r="3801" spans="5:6" x14ac:dyDescent="0.25">
      <c r="E3801" t="s">
        <v>3921</v>
      </c>
      <c r="F3801" t="s">
        <v>3935</v>
      </c>
    </row>
    <row r="3802" spans="5:6" x14ac:dyDescent="0.25">
      <c r="E3802" t="s">
        <v>3921</v>
      </c>
      <c r="F3802" t="s">
        <v>3936</v>
      </c>
    </row>
    <row r="3803" spans="5:6" x14ac:dyDescent="0.25">
      <c r="E3803" t="s">
        <v>3921</v>
      </c>
      <c r="F3803" t="s">
        <v>3937</v>
      </c>
    </row>
    <row r="3804" spans="5:6" x14ac:dyDescent="0.25">
      <c r="E3804" t="s">
        <v>3921</v>
      </c>
      <c r="F3804" t="s">
        <v>3938</v>
      </c>
    </row>
    <row r="3805" spans="5:6" x14ac:dyDescent="0.25">
      <c r="E3805" t="s">
        <v>3921</v>
      </c>
      <c r="F3805" t="s">
        <v>3939</v>
      </c>
    </row>
    <row r="3806" spans="5:6" x14ac:dyDescent="0.25">
      <c r="E3806" t="s">
        <v>3921</v>
      </c>
      <c r="F3806" t="s">
        <v>3940</v>
      </c>
    </row>
    <row r="3807" spans="5:6" x14ac:dyDescent="0.25">
      <c r="E3807" t="s">
        <v>3921</v>
      </c>
      <c r="F3807" t="s">
        <v>3941</v>
      </c>
    </row>
    <row r="3808" spans="5:6" x14ac:dyDescent="0.25">
      <c r="E3808" t="s">
        <v>3921</v>
      </c>
      <c r="F3808" t="s">
        <v>3942</v>
      </c>
    </row>
    <row r="3809" spans="5:6" x14ac:dyDescent="0.25">
      <c r="E3809" t="s">
        <v>3921</v>
      </c>
      <c r="F3809" t="s">
        <v>3943</v>
      </c>
    </row>
    <row r="3810" spans="5:6" x14ac:dyDescent="0.25">
      <c r="E3810" t="s">
        <v>3921</v>
      </c>
      <c r="F3810" t="s">
        <v>3944</v>
      </c>
    </row>
    <row r="3811" spans="5:6" x14ac:dyDescent="0.25">
      <c r="E3811" t="s">
        <v>3921</v>
      </c>
      <c r="F3811" t="s">
        <v>3945</v>
      </c>
    </row>
    <row r="3812" spans="5:6" x14ac:dyDescent="0.25">
      <c r="E3812" t="s">
        <v>3921</v>
      </c>
      <c r="F3812" t="s">
        <v>3946</v>
      </c>
    </row>
    <row r="3813" spans="5:6" x14ac:dyDescent="0.25">
      <c r="E3813" t="s">
        <v>3921</v>
      </c>
      <c r="F3813" t="s">
        <v>3947</v>
      </c>
    </row>
    <row r="3814" spans="5:6" x14ac:dyDescent="0.25">
      <c r="E3814" t="s">
        <v>3921</v>
      </c>
      <c r="F3814" t="s">
        <v>3948</v>
      </c>
    </row>
    <row r="3815" spans="5:6" x14ac:dyDescent="0.25">
      <c r="E3815" t="s">
        <v>3921</v>
      </c>
      <c r="F3815" t="s">
        <v>3949</v>
      </c>
    </row>
    <row r="3816" spans="5:6" x14ac:dyDescent="0.25">
      <c r="E3816" t="s">
        <v>3921</v>
      </c>
      <c r="F3816" t="s">
        <v>3950</v>
      </c>
    </row>
    <row r="3817" spans="5:6" x14ac:dyDescent="0.25">
      <c r="E3817" t="s">
        <v>3921</v>
      </c>
      <c r="F3817" t="s">
        <v>3951</v>
      </c>
    </row>
    <row r="3818" spans="5:6" x14ac:dyDescent="0.25">
      <c r="E3818" t="s">
        <v>3921</v>
      </c>
      <c r="F3818" t="s">
        <v>3952</v>
      </c>
    </row>
    <row r="3819" spans="5:6" x14ac:dyDescent="0.25">
      <c r="E3819" t="s">
        <v>3921</v>
      </c>
      <c r="F3819" t="s">
        <v>3953</v>
      </c>
    </row>
    <row r="3820" spans="5:6" x14ac:dyDescent="0.25">
      <c r="E3820" t="s">
        <v>3921</v>
      </c>
      <c r="F3820" t="s">
        <v>3954</v>
      </c>
    </row>
    <row r="3821" spans="5:6" x14ac:dyDescent="0.25">
      <c r="E3821" t="s">
        <v>3921</v>
      </c>
      <c r="F3821" t="s">
        <v>3955</v>
      </c>
    </row>
    <row r="3822" spans="5:6" x14ac:dyDescent="0.25">
      <c r="E3822" t="s">
        <v>3921</v>
      </c>
      <c r="F3822" t="s">
        <v>3956</v>
      </c>
    </row>
    <row r="3823" spans="5:6" x14ac:dyDescent="0.25">
      <c r="E3823" t="s">
        <v>3921</v>
      </c>
      <c r="F3823" t="s">
        <v>3957</v>
      </c>
    </row>
    <row r="3824" spans="5:6" x14ac:dyDescent="0.25">
      <c r="E3824" t="s">
        <v>3921</v>
      </c>
      <c r="F3824" t="s">
        <v>3958</v>
      </c>
    </row>
    <row r="3825" spans="5:6" x14ac:dyDescent="0.25">
      <c r="E3825" t="s">
        <v>3921</v>
      </c>
      <c r="F3825" t="s">
        <v>3959</v>
      </c>
    </row>
    <row r="3826" spans="5:6" x14ac:dyDescent="0.25">
      <c r="E3826" t="s">
        <v>3921</v>
      </c>
      <c r="F3826" t="s">
        <v>3960</v>
      </c>
    </row>
    <row r="3827" spans="5:6" x14ac:dyDescent="0.25">
      <c r="E3827" t="s">
        <v>3921</v>
      </c>
      <c r="F3827" t="s">
        <v>3961</v>
      </c>
    </row>
    <row r="3828" spans="5:6" x14ac:dyDescent="0.25">
      <c r="E3828" t="s">
        <v>3921</v>
      </c>
      <c r="F3828" t="s">
        <v>3962</v>
      </c>
    </row>
    <row r="3829" spans="5:6" x14ac:dyDescent="0.25">
      <c r="E3829" t="s">
        <v>3921</v>
      </c>
      <c r="F3829" t="s">
        <v>3963</v>
      </c>
    </row>
    <row r="3830" spans="5:6" x14ac:dyDescent="0.25">
      <c r="E3830" t="s">
        <v>3921</v>
      </c>
      <c r="F3830" t="s">
        <v>3964</v>
      </c>
    </row>
    <row r="3831" spans="5:6" x14ac:dyDescent="0.25">
      <c r="E3831" t="s">
        <v>3921</v>
      </c>
      <c r="F3831" t="s">
        <v>3965</v>
      </c>
    </row>
    <row r="3832" spans="5:6" x14ac:dyDescent="0.25">
      <c r="E3832" t="s">
        <v>3921</v>
      </c>
      <c r="F3832" t="s">
        <v>3966</v>
      </c>
    </row>
    <row r="3833" spans="5:6" x14ac:dyDescent="0.25">
      <c r="E3833" t="s">
        <v>3921</v>
      </c>
      <c r="F3833" t="s">
        <v>3967</v>
      </c>
    </row>
    <row r="3834" spans="5:6" x14ac:dyDescent="0.25">
      <c r="E3834" t="s">
        <v>3921</v>
      </c>
      <c r="F3834" t="s">
        <v>3968</v>
      </c>
    </row>
    <row r="3835" spans="5:6" x14ac:dyDescent="0.25">
      <c r="E3835" t="s">
        <v>3921</v>
      </c>
      <c r="F3835" t="s">
        <v>3969</v>
      </c>
    </row>
    <row r="3836" spans="5:6" x14ac:dyDescent="0.25">
      <c r="E3836" t="s">
        <v>3921</v>
      </c>
      <c r="F3836" t="s">
        <v>3970</v>
      </c>
    </row>
    <row r="3837" spans="5:6" x14ac:dyDescent="0.25">
      <c r="E3837" t="s">
        <v>3921</v>
      </c>
      <c r="F3837" t="s">
        <v>3971</v>
      </c>
    </row>
    <row r="3838" spans="5:6" x14ac:dyDescent="0.25">
      <c r="E3838" t="s">
        <v>3921</v>
      </c>
      <c r="F3838" t="s">
        <v>3972</v>
      </c>
    </row>
    <row r="3839" spans="5:6" x14ac:dyDescent="0.25">
      <c r="E3839" t="s">
        <v>3921</v>
      </c>
      <c r="F3839" t="s">
        <v>3973</v>
      </c>
    </row>
    <row r="3840" spans="5:6" x14ac:dyDescent="0.25">
      <c r="E3840" t="s">
        <v>3921</v>
      </c>
      <c r="F3840" t="s">
        <v>3974</v>
      </c>
    </row>
    <row r="3841" spans="5:6" x14ac:dyDescent="0.25">
      <c r="E3841" t="s">
        <v>3921</v>
      </c>
      <c r="F3841" t="s">
        <v>3975</v>
      </c>
    </row>
    <row r="3842" spans="5:6" x14ac:dyDescent="0.25">
      <c r="E3842" t="s">
        <v>3921</v>
      </c>
      <c r="F3842" t="s">
        <v>3976</v>
      </c>
    </row>
    <row r="3843" spans="5:6" x14ac:dyDescent="0.25">
      <c r="E3843" t="s">
        <v>3921</v>
      </c>
      <c r="F3843" t="s">
        <v>3977</v>
      </c>
    </row>
    <row r="3844" spans="5:6" x14ac:dyDescent="0.25">
      <c r="E3844" t="s">
        <v>3921</v>
      </c>
      <c r="F3844" t="s">
        <v>3978</v>
      </c>
    </row>
    <row r="3845" spans="5:6" x14ac:dyDescent="0.25">
      <c r="E3845" t="s">
        <v>3921</v>
      </c>
      <c r="F3845" t="s">
        <v>3979</v>
      </c>
    </row>
    <row r="3846" spans="5:6" x14ac:dyDescent="0.25">
      <c r="E3846" t="s">
        <v>3921</v>
      </c>
      <c r="F3846" t="s">
        <v>3980</v>
      </c>
    </row>
    <row r="3847" spans="5:6" x14ac:dyDescent="0.25">
      <c r="E3847" t="s">
        <v>3921</v>
      </c>
      <c r="F3847" t="s">
        <v>3981</v>
      </c>
    </row>
    <row r="3848" spans="5:6" x14ac:dyDescent="0.25">
      <c r="E3848" t="s">
        <v>3921</v>
      </c>
      <c r="F3848" t="s">
        <v>3982</v>
      </c>
    </row>
    <row r="3849" spans="5:6" x14ac:dyDescent="0.25">
      <c r="E3849" t="s">
        <v>3921</v>
      </c>
      <c r="F3849" t="s">
        <v>3983</v>
      </c>
    </row>
    <row r="3850" spans="5:6" x14ac:dyDescent="0.25">
      <c r="E3850" t="s">
        <v>3921</v>
      </c>
      <c r="F3850" t="s">
        <v>3984</v>
      </c>
    </row>
    <row r="3851" spans="5:6" x14ac:dyDescent="0.25">
      <c r="E3851" t="s">
        <v>3921</v>
      </c>
      <c r="F3851" t="s">
        <v>3985</v>
      </c>
    </row>
    <row r="3852" spans="5:6" x14ac:dyDescent="0.25">
      <c r="E3852" t="s">
        <v>3921</v>
      </c>
      <c r="F3852" t="s">
        <v>3986</v>
      </c>
    </row>
    <row r="3853" spans="5:6" x14ac:dyDescent="0.25">
      <c r="E3853" t="s">
        <v>3921</v>
      </c>
      <c r="F3853" t="s">
        <v>3987</v>
      </c>
    </row>
    <row r="3854" spans="5:6" x14ac:dyDescent="0.25">
      <c r="E3854" t="s">
        <v>3921</v>
      </c>
      <c r="F3854" t="s">
        <v>3988</v>
      </c>
    </row>
    <row r="3855" spans="5:6" x14ac:dyDescent="0.25">
      <c r="E3855" t="s">
        <v>3921</v>
      </c>
      <c r="F3855" t="s">
        <v>3989</v>
      </c>
    </row>
    <row r="3856" spans="5:6" x14ac:dyDescent="0.25">
      <c r="E3856" t="s">
        <v>3921</v>
      </c>
      <c r="F3856" t="s">
        <v>3990</v>
      </c>
    </row>
    <row r="3857" spans="5:6" x14ac:dyDescent="0.25">
      <c r="E3857" t="s">
        <v>3921</v>
      </c>
      <c r="F3857" t="s">
        <v>3991</v>
      </c>
    </row>
    <row r="3858" spans="5:6" x14ac:dyDescent="0.25">
      <c r="E3858" t="s">
        <v>3921</v>
      </c>
      <c r="F3858" t="s">
        <v>3992</v>
      </c>
    </row>
    <row r="3859" spans="5:6" x14ac:dyDescent="0.25">
      <c r="E3859" t="s">
        <v>3921</v>
      </c>
      <c r="F3859" t="s">
        <v>3993</v>
      </c>
    </row>
    <row r="3860" spans="5:6" x14ac:dyDescent="0.25">
      <c r="E3860" t="s">
        <v>3921</v>
      </c>
      <c r="F3860" t="s">
        <v>3994</v>
      </c>
    </row>
    <row r="3861" spans="5:6" x14ac:dyDescent="0.25">
      <c r="E3861" t="s">
        <v>3921</v>
      </c>
      <c r="F3861" t="s">
        <v>3995</v>
      </c>
    </row>
    <row r="3862" spans="5:6" x14ac:dyDescent="0.25">
      <c r="E3862" t="s">
        <v>3921</v>
      </c>
      <c r="F3862" t="s">
        <v>3996</v>
      </c>
    </row>
    <row r="3863" spans="5:6" x14ac:dyDescent="0.25">
      <c r="E3863" t="s">
        <v>3921</v>
      </c>
      <c r="F3863" t="s">
        <v>3997</v>
      </c>
    </row>
    <row r="3864" spans="5:6" x14ac:dyDescent="0.25">
      <c r="E3864" t="s">
        <v>3921</v>
      </c>
      <c r="F3864" t="s">
        <v>3998</v>
      </c>
    </row>
    <row r="3865" spans="5:6" x14ac:dyDescent="0.25">
      <c r="E3865" t="s">
        <v>3921</v>
      </c>
      <c r="F3865" t="s">
        <v>3999</v>
      </c>
    </row>
    <row r="3866" spans="5:6" x14ac:dyDescent="0.25">
      <c r="E3866" t="s">
        <v>3921</v>
      </c>
      <c r="F3866" t="s">
        <v>4000</v>
      </c>
    </row>
    <row r="3867" spans="5:6" x14ac:dyDescent="0.25">
      <c r="E3867" t="s">
        <v>3921</v>
      </c>
      <c r="F3867" t="s">
        <v>4001</v>
      </c>
    </row>
    <row r="3868" spans="5:6" x14ac:dyDescent="0.25">
      <c r="E3868" t="s">
        <v>3921</v>
      </c>
      <c r="F3868" t="s">
        <v>4002</v>
      </c>
    </row>
    <row r="3869" spans="5:6" x14ac:dyDescent="0.25">
      <c r="E3869" t="s">
        <v>3921</v>
      </c>
      <c r="F3869" t="s">
        <v>4003</v>
      </c>
    </row>
    <row r="3870" spans="5:6" x14ac:dyDescent="0.25">
      <c r="E3870" t="s">
        <v>3921</v>
      </c>
      <c r="F3870" t="s">
        <v>4004</v>
      </c>
    </row>
    <row r="3871" spans="5:6" x14ac:dyDescent="0.25">
      <c r="E3871" t="s">
        <v>3921</v>
      </c>
      <c r="F3871" t="s">
        <v>4005</v>
      </c>
    </row>
    <row r="3872" spans="5:6" x14ac:dyDescent="0.25">
      <c r="E3872" t="s">
        <v>3921</v>
      </c>
      <c r="F3872" t="s">
        <v>4006</v>
      </c>
    </row>
    <row r="3873" spans="5:6" x14ac:dyDescent="0.25">
      <c r="E3873" t="s">
        <v>3921</v>
      </c>
      <c r="F3873" t="s">
        <v>4007</v>
      </c>
    </row>
    <row r="3874" spans="5:6" x14ac:dyDescent="0.25">
      <c r="E3874" t="s">
        <v>3921</v>
      </c>
      <c r="F3874" t="s">
        <v>4008</v>
      </c>
    </row>
    <row r="3875" spans="5:6" x14ac:dyDescent="0.25">
      <c r="E3875" t="s">
        <v>3921</v>
      </c>
      <c r="F3875" t="s">
        <v>4009</v>
      </c>
    </row>
    <row r="3876" spans="5:6" x14ac:dyDescent="0.25">
      <c r="E3876" t="s">
        <v>3921</v>
      </c>
      <c r="F3876" t="s">
        <v>4010</v>
      </c>
    </row>
    <row r="3877" spans="5:6" x14ac:dyDescent="0.25">
      <c r="E3877" t="s">
        <v>3921</v>
      </c>
      <c r="F3877" t="s">
        <v>4011</v>
      </c>
    </row>
    <row r="3878" spans="5:6" x14ac:dyDescent="0.25">
      <c r="E3878" t="s">
        <v>3921</v>
      </c>
      <c r="F3878" t="s">
        <v>4012</v>
      </c>
    </row>
    <row r="3879" spans="5:6" x14ac:dyDescent="0.25">
      <c r="E3879" t="s">
        <v>3921</v>
      </c>
      <c r="F3879" t="s">
        <v>4013</v>
      </c>
    </row>
    <row r="3880" spans="5:6" x14ac:dyDescent="0.25">
      <c r="E3880" t="s">
        <v>3921</v>
      </c>
      <c r="F3880" t="s">
        <v>4014</v>
      </c>
    </row>
    <row r="3881" spans="5:6" x14ac:dyDescent="0.25">
      <c r="E3881" t="s">
        <v>3921</v>
      </c>
      <c r="F3881" t="s">
        <v>4015</v>
      </c>
    </row>
    <row r="3882" spans="5:6" x14ac:dyDescent="0.25">
      <c r="E3882" t="s">
        <v>3921</v>
      </c>
      <c r="F3882" t="s">
        <v>4016</v>
      </c>
    </row>
    <row r="3883" spans="5:6" x14ac:dyDescent="0.25">
      <c r="E3883" t="s">
        <v>3921</v>
      </c>
      <c r="F3883" t="s">
        <v>4017</v>
      </c>
    </row>
    <row r="3884" spans="5:6" x14ac:dyDescent="0.25">
      <c r="E3884" t="s">
        <v>3921</v>
      </c>
      <c r="F3884" t="s">
        <v>4018</v>
      </c>
    </row>
    <row r="3885" spans="5:6" x14ac:dyDescent="0.25">
      <c r="E3885" t="s">
        <v>3921</v>
      </c>
      <c r="F3885" t="s">
        <v>4019</v>
      </c>
    </row>
    <row r="3886" spans="5:6" x14ac:dyDescent="0.25">
      <c r="E3886" t="s">
        <v>3921</v>
      </c>
      <c r="F3886" t="s">
        <v>4020</v>
      </c>
    </row>
    <row r="3887" spans="5:6" x14ac:dyDescent="0.25">
      <c r="E3887" t="s">
        <v>3921</v>
      </c>
      <c r="F3887" t="s">
        <v>4021</v>
      </c>
    </row>
    <row r="3888" spans="5:6" x14ac:dyDescent="0.25">
      <c r="E3888" t="s">
        <v>3921</v>
      </c>
      <c r="F3888" t="s">
        <v>4022</v>
      </c>
    </row>
    <row r="3889" spans="5:6" x14ac:dyDescent="0.25">
      <c r="E3889" t="s">
        <v>3921</v>
      </c>
      <c r="F3889" t="s">
        <v>4023</v>
      </c>
    </row>
    <row r="3890" spans="5:6" x14ac:dyDescent="0.25">
      <c r="E3890" t="s">
        <v>3921</v>
      </c>
      <c r="F3890" t="s">
        <v>4024</v>
      </c>
    </row>
    <row r="3891" spans="5:6" x14ac:dyDescent="0.25">
      <c r="E3891" t="s">
        <v>3921</v>
      </c>
      <c r="F3891" t="s">
        <v>4025</v>
      </c>
    </row>
    <row r="3892" spans="5:6" x14ac:dyDescent="0.25">
      <c r="E3892" t="s">
        <v>3921</v>
      </c>
      <c r="F3892" t="s">
        <v>4026</v>
      </c>
    </row>
    <row r="3893" spans="5:6" x14ac:dyDescent="0.25">
      <c r="E3893" t="s">
        <v>3921</v>
      </c>
      <c r="F3893" t="s">
        <v>4027</v>
      </c>
    </row>
    <row r="3894" spans="5:6" x14ac:dyDescent="0.25">
      <c r="E3894" t="s">
        <v>3921</v>
      </c>
      <c r="F3894" t="s">
        <v>4028</v>
      </c>
    </row>
    <row r="3895" spans="5:6" x14ac:dyDescent="0.25">
      <c r="E3895" t="s">
        <v>3921</v>
      </c>
      <c r="F3895" t="s">
        <v>4029</v>
      </c>
    </row>
    <row r="3896" spans="5:6" x14ac:dyDescent="0.25">
      <c r="E3896" t="s">
        <v>3921</v>
      </c>
      <c r="F3896" t="s">
        <v>4030</v>
      </c>
    </row>
    <row r="3897" spans="5:6" x14ac:dyDescent="0.25">
      <c r="E3897" t="s">
        <v>3921</v>
      </c>
      <c r="F3897" t="s">
        <v>4031</v>
      </c>
    </row>
    <row r="3898" spans="5:6" x14ac:dyDescent="0.25">
      <c r="E3898" t="s">
        <v>3921</v>
      </c>
      <c r="F3898" t="s">
        <v>4032</v>
      </c>
    </row>
    <row r="3899" spans="5:6" x14ac:dyDescent="0.25">
      <c r="E3899" t="s">
        <v>3921</v>
      </c>
      <c r="F3899" t="s">
        <v>4033</v>
      </c>
    </row>
    <row r="3900" spans="5:6" x14ac:dyDescent="0.25">
      <c r="E3900" t="s">
        <v>3921</v>
      </c>
      <c r="F3900" t="s">
        <v>4034</v>
      </c>
    </row>
    <row r="3901" spans="5:6" x14ac:dyDescent="0.25">
      <c r="E3901" t="s">
        <v>3921</v>
      </c>
      <c r="F3901" t="s">
        <v>4035</v>
      </c>
    </row>
    <row r="3902" spans="5:6" x14ac:dyDescent="0.25">
      <c r="E3902" t="s">
        <v>3921</v>
      </c>
      <c r="F3902" t="s">
        <v>4036</v>
      </c>
    </row>
    <row r="3903" spans="5:6" x14ac:dyDescent="0.25">
      <c r="E3903" t="s">
        <v>3921</v>
      </c>
      <c r="F3903" t="s">
        <v>4037</v>
      </c>
    </row>
    <row r="3904" spans="5:6" x14ac:dyDescent="0.25">
      <c r="E3904" t="s">
        <v>3921</v>
      </c>
      <c r="F3904" t="s">
        <v>4038</v>
      </c>
    </row>
    <row r="3905" spans="5:6" x14ac:dyDescent="0.25">
      <c r="E3905" t="s">
        <v>3921</v>
      </c>
      <c r="F3905" t="s">
        <v>4039</v>
      </c>
    </row>
    <row r="3906" spans="5:6" x14ac:dyDescent="0.25">
      <c r="E3906" t="s">
        <v>3921</v>
      </c>
      <c r="F3906" t="s">
        <v>4040</v>
      </c>
    </row>
    <row r="3907" spans="5:6" x14ac:dyDescent="0.25">
      <c r="E3907" t="s">
        <v>3921</v>
      </c>
      <c r="F3907" t="s">
        <v>4041</v>
      </c>
    </row>
    <row r="3908" spans="5:6" x14ac:dyDescent="0.25">
      <c r="E3908" t="s">
        <v>3921</v>
      </c>
      <c r="F3908" t="s">
        <v>4042</v>
      </c>
    </row>
    <row r="3909" spans="5:6" x14ac:dyDescent="0.25">
      <c r="E3909" t="s">
        <v>3921</v>
      </c>
      <c r="F3909" t="s">
        <v>4043</v>
      </c>
    </row>
    <row r="3910" spans="5:6" x14ac:dyDescent="0.25">
      <c r="E3910" t="s">
        <v>3921</v>
      </c>
      <c r="F3910" t="s">
        <v>4044</v>
      </c>
    </row>
    <row r="3911" spans="5:6" x14ac:dyDescent="0.25">
      <c r="E3911" t="s">
        <v>3921</v>
      </c>
      <c r="F3911" t="s">
        <v>4045</v>
      </c>
    </row>
    <row r="3912" spans="5:6" x14ac:dyDescent="0.25">
      <c r="E3912" t="s">
        <v>3921</v>
      </c>
      <c r="F3912" t="s">
        <v>4046</v>
      </c>
    </row>
    <row r="3913" spans="5:6" x14ac:dyDescent="0.25">
      <c r="E3913" t="s">
        <v>3921</v>
      </c>
      <c r="F3913" t="s">
        <v>4047</v>
      </c>
    </row>
    <row r="3914" spans="5:6" x14ac:dyDescent="0.25">
      <c r="E3914" t="s">
        <v>3921</v>
      </c>
      <c r="F3914" t="s">
        <v>4048</v>
      </c>
    </row>
    <row r="3915" spans="5:6" x14ac:dyDescent="0.25">
      <c r="E3915" t="s">
        <v>3921</v>
      </c>
      <c r="F3915" t="s">
        <v>4049</v>
      </c>
    </row>
    <row r="3916" spans="5:6" x14ac:dyDescent="0.25">
      <c r="E3916" t="s">
        <v>3921</v>
      </c>
      <c r="F3916" t="s">
        <v>4050</v>
      </c>
    </row>
    <row r="3917" spans="5:6" x14ac:dyDescent="0.25">
      <c r="E3917" t="s">
        <v>3921</v>
      </c>
      <c r="F3917" t="s">
        <v>4051</v>
      </c>
    </row>
    <row r="3918" spans="5:6" x14ac:dyDescent="0.25">
      <c r="E3918" t="s">
        <v>3921</v>
      </c>
      <c r="F3918" t="s">
        <v>4052</v>
      </c>
    </row>
    <row r="3919" spans="5:6" x14ac:dyDescent="0.25">
      <c r="E3919" t="s">
        <v>3921</v>
      </c>
      <c r="F3919" t="s">
        <v>4053</v>
      </c>
    </row>
    <row r="3920" spans="5:6" x14ac:dyDescent="0.25">
      <c r="E3920" t="s">
        <v>3921</v>
      </c>
      <c r="F3920" t="s">
        <v>4054</v>
      </c>
    </row>
    <row r="3921" spans="5:6" x14ac:dyDescent="0.25">
      <c r="E3921" t="s">
        <v>3921</v>
      </c>
      <c r="F3921" t="s">
        <v>4055</v>
      </c>
    </row>
    <row r="3922" spans="5:6" x14ac:dyDescent="0.25">
      <c r="E3922" t="s">
        <v>3921</v>
      </c>
      <c r="F3922" t="s">
        <v>4056</v>
      </c>
    </row>
    <row r="3923" spans="5:6" x14ac:dyDescent="0.25">
      <c r="E3923" t="s">
        <v>3921</v>
      </c>
      <c r="F3923" t="s">
        <v>4057</v>
      </c>
    </row>
    <row r="3924" spans="5:6" x14ac:dyDescent="0.25">
      <c r="E3924" t="s">
        <v>3921</v>
      </c>
      <c r="F3924" t="s">
        <v>4058</v>
      </c>
    </row>
    <row r="3925" spans="5:6" x14ac:dyDescent="0.25">
      <c r="E3925" t="s">
        <v>3921</v>
      </c>
      <c r="F3925" t="s">
        <v>4059</v>
      </c>
    </row>
    <row r="3926" spans="5:6" x14ac:dyDescent="0.25">
      <c r="E3926" t="s">
        <v>3921</v>
      </c>
      <c r="F3926" t="s">
        <v>4060</v>
      </c>
    </row>
    <row r="3927" spans="5:6" x14ac:dyDescent="0.25">
      <c r="E3927" t="s">
        <v>3921</v>
      </c>
      <c r="F3927" t="s">
        <v>4061</v>
      </c>
    </row>
    <row r="3928" spans="5:6" x14ac:dyDescent="0.25">
      <c r="E3928" t="s">
        <v>3921</v>
      </c>
      <c r="F3928" t="s">
        <v>4062</v>
      </c>
    </row>
    <row r="3929" spans="5:6" x14ac:dyDescent="0.25">
      <c r="E3929" t="s">
        <v>3921</v>
      </c>
      <c r="F3929" t="s">
        <v>4063</v>
      </c>
    </row>
    <row r="3930" spans="5:6" x14ac:dyDescent="0.25">
      <c r="E3930" t="s">
        <v>3921</v>
      </c>
      <c r="F3930" t="s">
        <v>4064</v>
      </c>
    </row>
    <row r="3931" spans="5:6" x14ac:dyDescent="0.25">
      <c r="E3931" t="s">
        <v>3921</v>
      </c>
      <c r="F3931" t="s">
        <v>4065</v>
      </c>
    </row>
    <row r="3932" spans="5:6" x14ac:dyDescent="0.25">
      <c r="E3932" t="s">
        <v>3921</v>
      </c>
      <c r="F3932" t="s">
        <v>4066</v>
      </c>
    </row>
    <row r="3933" spans="5:6" x14ac:dyDescent="0.25">
      <c r="E3933" t="s">
        <v>3921</v>
      </c>
      <c r="F3933" t="s">
        <v>4067</v>
      </c>
    </row>
    <row r="3934" spans="5:6" x14ac:dyDescent="0.25">
      <c r="E3934" t="s">
        <v>3921</v>
      </c>
      <c r="F3934" t="s">
        <v>4068</v>
      </c>
    </row>
    <row r="3935" spans="5:6" x14ac:dyDescent="0.25">
      <c r="E3935" t="s">
        <v>3921</v>
      </c>
      <c r="F3935" t="s">
        <v>4069</v>
      </c>
    </row>
    <row r="3936" spans="5:6" x14ac:dyDescent="0.25">
      <c r="E3936" t="s">
        <v>3921</v>
      </c>
      <c r="F3936" t="s">
        <v>4070</v>
      </c>
    </row>
    <row r="3937" spans="5:6" x14ac:dyDescent="0.25">
      <c r="E3937" t="s">
        <v>3921</v>
      </c>
      <c r="F3937" t="s">
        <v>4071</v>
      </c>
    </row>
    <row r="3938" spans="5:6" x14ac:dyDescent="0.25">
      <c r="E3938" t="s">
        <v>3921</v>
      </c>
      <c r="F3938" t="s">
        <v>4072</v>
      </c>
    </row>
    <row r="3939" spans="5:6" x14ac:dyDescent="0.25">
      <c r="E3939" t="s">
        <v>3921</v>
      </c>
      <c r="F3939" t="s">
        <v>4073</v>
      </c>
    </row>
    <row r="3940" spans="5:6" x14ac:dyDescent="0.25">
      <c r="E3940" t="s">
        <v>3921</v>
      </c>
      <c r="F3940" t="s">
        <v>4074</v>
      </c>
    </row>
    <row r="3941" spans="5:6" x14ac:dyDescent="0.25">
      <c r="E3941" t="s">
        <v>3921</v>
      </c>
      <c r="F3941" t="s">
        <v>4075</v>
      </c>
    </row>
    <row r="3942" spans="5:6" x14ac:dyDescent="0.25">
      <c r="E3942" t="s">
        <v>3921</v>
      </c>
      <c r="F3942" t="s">
        <v>4076</v>
      </c>
    </row>
    <row r="3943" spans="5:6" x14ac:dyDescent="0.25">
      <c r="E3943" t="s">
        <v>3921</v>
      </c>
      <c r="F3943" t="s">
        <v>4077</v>
      </c>
    </row>
    <row r="3944" spans="5:6" x14ac:dyDescent="0.25">
      <c r="E3944" t="s">
        <v>3921</v>
      </c>
      <c r="F3944" t="s">
        <v>4078</v>
      </c>
    </row>
    <row r="3945" spans="5:6" x14ac:dyDescent="0.25">
      <c r="E3945" t="s">
        <v>3921</v>
      </c>
      <c r="F3945" t="s">
        <v>4079</v>
      </c>
    </row>
    <row r="3946" spans="5:6" x14ac:dyDescent="0.25">
      <c r="E3946" t="s">
        <v>3921</v>
      </c>
      <c r="F3946" t="s">
        <v>4080</v>
      </c>
    </row>
    <row r="3947" spans="5:6" x14ac:dyDescent="0.25">
      <c r="E3947" t="s">
        <v>3921</v>
      </c>
      <c r="F3947" t="s">
        <v>4081</v>
      </c>
    </row>
    <row r="3948" spans="5:6" x14ac:dyDescent="0.25">
      <c r="E3948" t="s">
        <v>3921</v>
      </c>
      <c r="F3948" t="s">
        <v>4082</v>
      </c>
    </row>
    <row r="3949" spans="5:6" x14ac:dyDescent="0.25">
      <c r="E3949" t="s">
        <v>3921</v>
      </c>
      <c r="F3949" t="s">
        <v>4083</v>
      </c>
    </row>
    <row r="3950" spans="5:6" x14ac:dyDescent="0.25">
      <c r="E3950" t="s">
        <v>3921</v>
      </c>
      <c r="F3950" t="s">
        <v>4084</v>
      </c>
    </row>
    <row r="3951" spans="5:6" x14ac:dyDescent="0.25">
      <c r="E3951" t="s">
        <v>3921</v>
      </c>
      <c r="F3951" t="s">
        <v>4085</v>
      </c>
    </row>
    <row r="3952" spans="5:6" x14ac:dyDescent="0.25">
      <c r="E3952" t="s">
        <v>3921</v>
      </c>
      <c r="F3952" t="s">
        <v>4086</v>
      </c>
    </row>
    <row r="3953" spans="5:6" x14ac:dyDescent="0.25">
      <c r="E3953" t="s">
        <v>3921</v>
      </c>
      <c r="F3953" t="s">
        <v>4087</v>
      </c>
    </row>
    <row r="3954" spans="5:6" x14ac:dyDescent="0.25">
      <c r="E3954" t="s">
        <v>3921</v>
      </c>
      <c r="F3954" t="s">
        <v>4088</v>
      </c>
    </row>
    <row r="3955" spans="5:6" x14ac:dyDescent="0.25">
      <c r="E3955" t="s">
        <v>3921</v>
      </c>
      <c r="F3955" t="s">
        <v>4089</v>
      </c>
    </row>
    <row r="3956" spans="5:6" x14ac:dyDescent="0.25">
      <c r="E3956" t="s">
        <v>3921</v>
      </c>
      <c r="F3956" t="s">
        <v>4090</v>
      </c>
    </row>
    <row r="3957" spans="5:6" x14ac:dyDescent="0.25">
      <c r="E3957" t="s">
        <v>3921</v>
      </c>
      <c r="F3957" t="s">
        <v>4091</v>
      </c>
    </row>
    <row r="3958" spans="5:6" x14ac:dyDescent="0.25">
      <c r="E3958" t="s">
        <v>3921</v>
      </c>
      <c r="F3958" t="s">
        <v>4092</v>
      </c>
    </row>
    <row r="3959" spans="5:6" x14ac:dyDescent="0.25">
      <c r="E3959" t="s">
        <v>3921</v>
      </c>
      <c r="F3959" t="s">
        <v>4093</v>
      </c>
    </row>
    <row r="3960" spans="5:6" x14ac:dyDescent="0.25">
      <c r="E3960" t="s">
        <v>3921</v>
      </c>
      <c r="F3960" t="s">
        <v>4094</v>
      </c>
    </row>
    <row r="3961" spans="5:6" x14ac:dyDescent="0.25">
      <c r="E3961" t="s">
        <v>3921</v>
      </c>
      <c r="F3961" t="s">
        <v>4095</v>
      </c>
    </row>
    <row r="3962" spans="5:6" x14ac:dyDescent="0.25">
      <c r="E3962" t="s">
        <v>3921</v>
      </c>
      <c r="F3962" t="s">
        <v>4096</v>
      </c>
    </row>
    <row r="3963" spans="5:6" x14ac:dyDescent="0.25">
      <c r="E3963" t="s">
        <v>3921</v>
      </c>
      <c r="F3963" t="s">
        <v>4097</v>
      </c>
    </row>
    <row r="3964" spans="5:6" x14ac:dyDescent="0.25">
      <c r="E3964" t="s">
        <v>3921</v>
      </c>
      <c r="F3964" t="s">
        <v>4098</v>
      </c>
    </row>
    <row r="3965" spans="5:6" x14ac:dyDescent="0.25">
      <c r="E3965" t="s">
        <v>3921</v>
      </c>
      <c r="F3965" t="s">
        <v>4099</v>
      </c>
    </row>
    <row r="3966" spans="5:6" x14ac:dyDescent="0.25">
      <c r="E3966" t="s">
        <v>3921</v>
      </c>
      <c r="F3966" t="s">
        <v>4100</v>
      </c>
    </row>
    <row r="3967" spans="5:6" x14ac:dyDescent="0.25">
      <c r="E3967" t="s">
        <v>3921</v>
      </c>
      <c r="F3967" t="s">
        <v>4101</v>
      </c>
    </row>
    <row r="3968" spans="5:6" x14ac:dyDescent="0.25">
      <c r="E3968" t="s">
        <v>3921</v>
      </c>
      <c r="F3968" t="s">
        <v>4102</v>
      </c>
    </row>
    <row r="3969" spans="5:6" x14ac:dyDescent="0.25">
      <c r="E3969" t="s">
        <v>3921</v>
      </c>
      <c r="F3969" t="s">
        <v>4103</v>
      </c>
    </row>
    <row r="3970" spans="5:6" x14ac:dyDescent="0.25">
      <c r="E3970" t="s">
        <v>3921</v>
      </c>
      <c r="F3970" t="s">
        <v>4104</v>
      </c>
    </row>
    <row r="3971" spans="5:6" x14ac:dyDescent="0.25">
      <c r="E3971" t="s">
        <v>3921</v>
      </c>
      <c r="F3971" t="s">
        <v>4105</v>
      </c>
    </row>
    <row r="3972" spans="5:6" x14ac:dyDescent="0.25">
      <c r="E3972" t="s">
        <v>3921</v>
      </c>
      <c r="F3972" t="s">
        <v>4106</v>
      </c>
    </row>
    <row r="3973" spans="5:6" x14ac:dyDescent="0.25">
      <c r="E3973" t="s">
        <v>3921</v>
      </c>
      <c r="F3973" t="s">
        <v>4107</v>
      </c>
    </row>
    <row r="3974" spans="5:6" x14ac:dyDescent="0.25">
      <c r="E3974" t="s">
        <v>3921</v>
      </c>
      <c r="F3974" t="s">
        <v>4108</v>
      </c>
    </row>
    <row r="3975" spans="5:6" x14ac:dyDescent="0.25">
      <c r="E3975" t="s">
        <v>3921</v>
      </c>
      <c r="F3975" t="s">
        <v>4109</v>
      </c>
    </row>
    <row r="3976" spans="5:6" x14ac:dyDescent="0.25">
      <c r="E3976" t="s">
        <v>3921</v>
      </c>
      <c r="F3976" t="s">
        <v>4110</v>
      </c>
    </row>
    <row r="3977" spans="5:6" x14ac:dyDescent="0.25">
      <c r="E3977" t="s">
        <v>3921</v>
      </c>
      <c r="F3977" t="s">
        <v>4111</v>
      </c>
    </row>
    <row r="3978" spans="5:6" x14ac:dyDescent="0.25">
      <c r="E3978" t="s">
        <v>3921</v>
      </c>
      <c r="F3978" t="s">
        <v>4112</v>
      </c>
    </row>
    <row r="3979" spans="5:6" x14ac:dyDescent="0.25">
      <c r="E3979" t="s">
        <v>3921</v>
      </c>
      <c r="F3979" t="s">
        <v>4113</v>
      </c>
    </row>
    <row r="3980" spans="5:6" x14ac:dyDescent="0.25">
      <c r="E3980" t="s">
        <v>3921</v>
      </c>
      <c r="F3980" t="s">
        <v>4114</v>
      </c>
    </row>
    <row r="3981" spans="5:6" x14ac:dyDescent="0.25">
      <c r="E3981" t="s">
        <v>3921</v>
      </c>
      <c r="F3981" t="s">
        <v>4115</v>
      </c>
    </row>
    <row r="3982" spans="5:6" x14ac:dyDescent="0.25">
      <c r="E3982" t="s">
        <v>3921</v>
      </c>
      <c r="F3982" t="s">
        <v>4116</v>
      </c>
    </row>
    <row r="3983" spans="5:6" x14ac:dyDescent="0.25">
      <c r="E3983" t="s">
        <v>3921</v>
      </c>
      <c r="F3983" t="s">
        <v>4117</v>
      </c>
    </row>
    <row r="3984" spans="5:6" x14ac:dyDescent="0.25">
      <c r="E3984" t="s">
        <v>3921</v>
      </c>
      <c r="F3984" t="s">
        <v>4118</v>
      </c>
    </row>
    <row r="3985" spans="5:6" x14ac:dyDescent="0.25">
      <c r="E3985" t="s">
        <v>3921</v>
      </c>
      <c r="F3985" t="s">
        <v>4119</v>
      </c>
    </row>
    <row r="3986" spans="5:6" x14ac:dyDescent="0.25">
      <c r="E3986" t="s">
        <v>3921</v>
      </c>
      <c r="F3986" t="s">
        <v>4120</v>
      </c>
    </row>
    <row r="3987" spans="5:6" x14ac:dyDescent="0.25">
      <c r="E3987" t="s">
        <v>3921</v>
      </c>
      <c r="F3987" t="s">
        <v>4121</v>
      </c>
    </row>
    <row r="3988" spans="5:6" x14ac:dyDescent="0.25">
      <c r="E3988" t="s">
        <v>3921</v>
      </c>
      <c r="F3988" t="s">
        <v>4122</v>
      </c>
    </row>
    <row r="3989" spans="5:6" x14ac:dyDescent="0.25">
      <c r="E3989" t="s">
        <v>3921</v>
      </c>
      <c r="F3989" t="s">
        <v>4123</v>
      </c>
    </row>
    <row r="3990" spans="5:6" x14ac:dyDescent="0.25">
      <c r="E3990" t="s">
        <v>3921</v>
      </c>
      <c r="F3990" t="s">
        <v>4124</v>
      </c>
    </row>
    <row r="3991" spans="5:6" x14ac:dyDescent="0.25">
      <c r="E3991" t="s">
        <v>3921</v>
      </c>
      <c r="F3991" t="s">
        <v>4125</v>
      </c>
    </row>
    <row r="3992" spans="5:6" x14ac:dyDescent="0.25">
      <c r="E3992" t="s">
        <v>3921</v>
      </c>
      <c r="F3992" t="s">
        <v>4126</v>
      </c>
    </row>
    <row r="3993" spans="5:6" x14ac:dyDescent="0.25">
      <c r="E3993" t="s">
        <v>3921</v>
      </c>
      <c r="F3993" t="s">
        <v>4127</v>
      </c>
    </row>
    <row r="3994" spans="5:6" x14ac:dyDescent="0.25">
      <c r="E3994" t="s">
        <v>3921</v>
      </c>
      <c r="F3994" t="s">
        <v>4128</v>
      </c>
    </row>
    <row r="3995" spans="5:6" x14ac:dyDescent="0.25">
      <c r="E3995" t="s">
        <v>3921</v>
      </c>
      <c r="F3995" t="s">
        <v>4129</v>
      </c>
    </row>
    <row r="3996" spans="5:6" x14ac:dyDescent="0.25">
      <c r="E3996" t="s">
        <v>3921</v>
      </c>
      <c r="F3996" t="s">
        <v>4130</v>
      </c>
    </row>
    <row r="3997" spans="5:6" x14ac:dyDescent="0.25">
      <c r="E3997" t="s">
        <v>3921</v>
      </c>
      <c r="F3997" t="s">
        <v>4131</v>
      </c>
    </row>
    <row r="3998" spans="5:6" x14ac:dyDescent="0.25">
      <c r="E3998" t="s">
        <v>3921</v>
      </c>
      <c r="F3998" t="s">
        <v>4132</v>
      </c>
    </row>
    <row r="3999" spans="5:6" x14ac:dyDescent="0.25">
      <c r="E3999" t="s">
        <v>3921</v>
      </c>
      <c r="F3999" t="s">
        <v>4133</v>
      </c>
    </row>
    <row r="4000" spans="5:6" x14ac:dyDescent="0.25">
      <c r="E4000" t="s">
        <v>3921</v>
      </c>
      <c r="F4000" t="s">
        <v>4134</v>
      </c>
    </row>
    <row r="4001" spans="5:6" x14ac:dyDescent="0.25">
      <c r="E4001" t="s">
        <v>3921</v>
      </c>
      <c r="F4001" t="s">
        <v>4135</v>
      </c>
    </row>
    <row r="4002" spans="5:6" x14ac:dyDescent="0.25">
      <c r="E4002" t="s">
        <v>3921</v>
      </c>
      <c r="F4002" t="s">
        <v>4136</v>
      </c>
    </row>
    <row r="4003" spans="5:6" x14ac:dyDescent="0.25">
      <c r="E4003" t="s">
        <v>3921</v>
      </c>
      <c r="F4003" t="s">
        <v>4137</v>
      </c>
    </row>
    <row r="4004" spans="5:6" x14ac:dyDescent="0.25">
      <c r="E4004" t="s">
        <v>3921</v>
      </c>
      <c r="F4004" t="s">
        <v>4138</v>
      </c>
    </row>
    <row r="4005" spans="5:6" x14ac:dyDescent="0.25">
      <c r="E4005" t="s">
        <v>3921</v>
      </c>
      <c r="F4005" t="s">
        <v>4139</v>
      </c>
    </row>
    <row r="4006" spans="5:6" x14ac:dyDescent="0.25">
      <c r="E4006" t="s">
        <v>3921</v>
      </c>
      <c r="F4006" t="s">
        <v>4140</v>
      </c>
    </row>
    <row r="4007" spans="5:6" x14ac:dyDescent="0.25">
      <c r="E4007" t="s">
        <v>3921</v>
      </c>
      <c r="F4007" t="s">
        <v>4141</v>
      </c>
    </row>
    <row r="4008" spans="5:6" x14ac:dyDescent="0.25">
      <c r="E4008" t="s">
        <v>3921</v>
      </c>
      <c r="F4008" t="s">
        <v>4142</v>
      </c>
    </row>
    <row r="4009" spans="5:6" x14ac:dyDescent="0.25">
      <c r="E4009" t="s">
        <v>3921</v>
      </c>
      <c r="F4009" t="s">
        <v>4143</v>
      </c>
    </row>
    <row r="4010" spans="5:6" x14ac:dyDescent="0.25">
      <c r="E4010" t="s">
        <v>3921</v>
      </c>
      <c r="F4010" t="s">
        <v>4144</v>
      </c>
    </row>
    <row r="4011" spans="5:6" x14ac:dyDescent="0.25">
      <c r="E4011" t="s">
        <v>3921</v>
      </c>
      <c r="F4011" t="s">
        <v>4145</v>
      </c>
    </row>
    <row r="4012" spans="5:6" x14ac:dyDescent="0.25">
      <c r="E4012" t="s">
        <v>3921</v>
      </c>
      <c r="F4012" t="s">
        <v>4146</v>
      </c>
    </row>
    <row r="4013" spans="5:6" x14ac:dyDescent="0.25">
      <c r="E4013" t="s">
        <v>3921</v>
      </c>
      <c r="F4013" t="s">
        <v>4147</v>
      </c>
    </row>
    <row r="4014" spans="5:6" x14ac:dyDescent="0.25">
      <c r="E4014" t="s">
        <v>3921</v>
      </c>
      <c r="F4014" t="s">
        <v>4148</v>
      </c>
    </row>
    <row r="4015" spans="5:6" x14ac:dyDescent="0.25">
      <c r="E4015" t="s">
        <v>3921</v>
      </c>
      <c r="F4015" t="s">
        <v>4149</v>
      </c>
    </row>
    <row r="4016" spans="5:6" x14ac:dyDescent="0.25">
      <c r="E4016" t="s">
        <v>3921</v>
      </c>
      <c r="F4016" t="s">
        <v>4150</v>
      </c>
    </row>
    <row r="4017" spans="5:6" x14ac:dyDescent="0.25">
      <c r="E4017" t="s">
        <v>3921</v>
      </c>
      <c r="F4017" t="s">
        <v>4151</v>
      </c>
    </row>
    <row r="4018" spans="5:6" x14ac:dyDescent="0.25">
      <c r="E4018" t="s">
        <v>3921</v>
      </c>
      <c r="F4018" t="s">
        <v>4152</v>
      </c>
    </row>
    <row r="4019" spans="5:6" x14ac:dyDescent="0.25">
      <c r="E4019" t="s">
        <v>3921</v>
      </c>
      <c r="F4019" t="s">
        <v>4153</v>
      </c>
    </row>
    <row r="4020" spans="5:6" x14ac:dyDescent="0.25">
      <c r="E4020" t="s">
        <v>3921</v>
      </c>
      <c r="F4020" t="s">
        <v>4154</v>
      </c>
    </row>
    <row r="4021" spans="5:6" x14ac:dyDescent="0.25">
      <c r="E4021" t="s">
        <v>3921</v>
      </c>
      <c r="F4021" t="s">
        <v>4155</v>
      </c>
    </row>
    <row r="4022" spans="5:6" x14ac:dyDescent="0.25">
      <c r="E4022" t="s">
        <v>3921</v>
      </c>
      <c r="F4022" t="s">
        <v>4156</v>
      </c>
    </row>
    <row r="4023" spans="5:6" x14ac:dyDescent="0.25">
      <c r="E4023" t="s">
        <v>3921</v>
      </c>
      <c r="F4023" t="s">
        <v>4157</v>
      </c>
    </row>
    <row r="4024" spans="5:6" x14ac:dyDescent="0.25">
      <c r="E4024" t="s">
        <v>3921</v>
      </c>
      <c r="F4024" t="s">
        <v>4158</v>
      </c>
    </row>
    <row r="4025" spans="5:6" x14ac:dyDescent="0.25">
      <c r="E4025" t="s">
        <v>3921</v>
      </c>
      <c r="F4025" t="s">
        <v>4159</v>
      </c>
    </row>
    <row r="4026" spans="5:6" x14ac:dyDescent="0.25">
      <c r="E4026" t="s">
        <v>3921</v>
      </c>
      <c r="F4026" t="s">
        <v>4160</v>
      </c>
    </row>
    <row r="4027" spans="5:6" x14ac:dyDescent="0.25">
      <c r="E4027" t="s">
        <v>3921</v>
      </c>
      <c r="F4027" t="s">
        <v>4161</v>
      </c>
    </row>
    <row r="4028" spans="5:6" x14ac:dyDescent="0.25">
      <c r="E4028" t="s">
        <v>3921</v>
      </c>
      <c r="F4028" t="s">
        <v>4162</v>
      </c>
    </row>
    <row r="4029" spans="5:6" x14ac:dyDescent="0.25">
      <c r="E4029" t="s">
        <v>3921</v>
      </c>
      <c r="F4029" t="s">
        <v>4163</v>
      </c>
    </row>
    <row r="4030" spans="5:6" x14ac:dyDescent="0.25">
      <c r="E4030" t="s">
        <v>3921</v>
      </c>
      <c r="F4030" t="s">
        <v>4164</v>
      </c>
    </row>
    <row r="4031" spans="5:6" x14ac:dyDescent="0.25">
      <c r="E4031" t="s">
        <v>3921</v>
      </c>
      <c r="F4031" t="s">
        <v>4165</v>
      </c>
    </row>
    <row r="4032" spans="5:6" x14ac:dyDescent="0.25">
      <c r="E4032" t="s">
        <v>3921</v>
      </c>
      <c r="F4032" t="s">
        <v>4166</v>
      </c>
    </row>
    <row r="4033" spans="5:6" x14ac:dyDescent="0.25">
      <c r="E4033" t="s">
        <v>3921</v>
      </c>
      <c r="F4033" t="s">
        <v>4167</v>
      </c>
    </row>
    <row r="4034" spans="5:6" x14ac:dyDescent="0.25">
      <c r="E4034" t="s">
        <v>3921</v>
      </c>
      <c r="F4034" t="s">
        <v>4168</v>
      </c>
    </row>
    <row r="4035" spans="5:6" x14ac:dyDescent="0.25">
      <c r="E4035" t="s">
        <v>3921</v>
      </c>
      <c r="F4035" t="s">
        <v>4169</v>
      </c>
    </row>
    <row r="4036" spans="5:6" x14ac:dyDescent="0.25">
      <c r="E4036" t="s">
        <v>3921</v>
      </c>
      <c r="F4036" t="s">
        <v>4170</v>
      </c>
    </row>
    <row r="4037" spans="5:6" x14ac:dyDescent="0.25">
      <c r="E4037" t="s">
        <v>3921</v>
      </c>
      <c r="F4037" t="s">
        <v>4171</v>
      </c>
    </row>
    <row r="4038" spans="5:6" x14ac:dyDescent="0.25">
      <c r="E4038" t="s">
        <v>3921</v>
      </c>
      <c r="F4038" t="s">
        <v>4172</v>
      </c>
    </row>
    <row r="4039" spans="5:6" x14ac:dyDescent="0.25">
      <c r="E4039" t="s">
        <v>3921</v>
      </c>
      <c r="F4039" t="s">
        <v>4173</v>
      </c>
    </row>
    <row r="4040" spans="5:6" x14ac:dyDescent="0.25">
      <c r="E4040" t="s">
        <v>3921</v>
      </c>
      <c r="F4040" t="s">
        <v>4174</v>
      </c>
    </row>
    <row r="4041" spans="5:6" x14ac:dyDescent="0.25">
      <c r="E4041" t="s">
        <v>3921</v>
      </c>
      <c r="F4041" t="s">
        <v>4175</v>
      </c>
    </row>
    <row r="4042" spans="5:6" x14ac:dyDescent="0.25">
      <c r="E4042" t="s">
        <v>3921</v>
      </c>
      <c r="F4042" t="s">
        <v>4176</v>
      </c>
    </row>
    <row r="4043" spans="5:6" x14ac:dyDescent="0.25">
      <c r="E4043" t="s">
        <v>3921</v>
      </c>
      <c r="F4043" t="s">
        <v>4177</v>
      </c>
    </row>
    <row r="4044" spans="5:6" x14ac:dyDescent="0.25">
      <c r="E4044" t="s">
        <v>3921</v>
      </c>
      <c r="F4044" t="s">
        <v>4178</v>
      </c>
    </row>
    <row r="4045" spans="5:6" x14ac:dyDescent="0.25">
      <c r="E4045" t="s">
        <v>3921</v>
      </c>
      <c r="F4045" t="s">
        <v>4179</v>
      </c>
    </row>
    <row r="4046" spans="5:6" x14ac:dyDescent="0.25">
      <c r="E4046" t="s">
        <v>3921</v>
      </c>
      <c r="F4046" t="s">
        <v>4180</v>
      </c>
    </row>
    <row r="4047" spans="5:6" x14ac:dyDescent="0.25">
      <c r="E4047" t="s">
        <v>3921</v>
      </c>
      <c r="F4047" t="s">
        <v>4181</v>
      </c>
    </row>
    <row r="4048" spans="5:6" x14ac:dyDescent="0.25">
      <c r="E4048" t="s">
        <v>3921</v>
      </c>
      <c r="F4048" t="s">
        <v>4182</v>
      </c>
    </row>
    <row r="4049" spans="5:6" x14ac:dyDescent="0.25">
      <c r="E4049" t="s">
        <v>3921</v>
      </c>
      <c r="F4049" t="s">
        <v>4183</v>
      </c>
    </row>
    <row r="4050" spans="5:6" x14ac:dyDescent="0.25">
      <c r="E4050" t="s">
        <v>3921</v>
      </c>
      <c r="F4050" t="s">
        <v>4184</v>
      </c>
    </row>
    <row r="4051" spans="5:6" x14ac:dyDescent="0.25">
      <c r="E4051" t="s">
        <v>3921</v>
      </c>
      <c r="F4051" t="s">
        <v>4185</v>
      </c>
    </row>
    <row r="4052" spans="5:6" x14ac:dyDescent="0.25">
      <c r="E4052" t="s">
        <v>3921</v>
      </c>
      <c r="F4052" t="s">
        <v>4186</v>
      </c>
    </row>
    <row r="4053" spans="5:6" x14ac:dyDescent="0.25">
      <c r="E4053" t="s">
        <v>3921</v>
      </c>
      <c r="F4053" t="s">
        <v>4187</v>
      </c>
    </row>
    <row r="4054" spans="5:6" x14ac:dyDescent="0.25">
      <c r="E4054" t="s">
        <v>3921</v>
      </c>
      <c r="F4054" t="s">
        <v>4188</v>
      </c>
    </row>
    <row r="4055" spans="5:6" x14ac:dyDescent="0.25">
      <c r="E4055" t="s">
        <v>3921</v>
      </c>
      <c r="F4055" t="s">
        <v>4189</v>
      </c>
    </row>
    <row r="4056" spans="5:6" x14ac:dyDescent="0.25">
      <c r="E4056" t="s">
        <v>3921</v>
      </c>
      <c r="F4056" t="s">
        <v>4190</v>
      </c>
    </row>
    <row r="4057" spans="5:6" x14ac:dyDescent="0.25">
      <c r="E4057" t="s">
        <v>3921</v>
      </c>
      <c r="F4057" t="s">
        <v>4191</v>
      </c>
    </row>
    <row r="4058" spans="5:6" x14ac:dyDescent="0.25">
      <c r="E4058" t="s">
        <v>3921</v>
      </c>
      <c r="F4058" t="s">
        <v>4192</v>
      </c>
    </row>
    <row r="4059" spans="5:6" x14ac:dyDescent="0.25">
      <c r="E4059" t="s">
        <v>3921</v>
      </c>
      <c r="F4059" t="s">
        <v>4193</v>
      </c>
    </row>
    <row r="4060" spans="5:6" x14ac:dyDescent="0.25">
      <c r="E4060" t="s">
        <v>3921</v>
      </c>
      <c r="F4060" t="s">
        <v>4194</v>
      </c>
    </row>
    <row r="4061" spans="5:6" x14ac:dyDescent="0.25">
      <c r="E4061" t="s">
        <v>3921</v>
      </c>
      <c r="F4061" t="s">
        <v>4195</v>
      </c>
    </row>
    <row r="4062" spans="5:6" x14ac:dyDescent="0.25">
      <c r="E4062" t="s">
        <v>3921</v>
      </c>
      <c r="F4062" t="s">
        <v>4196</v>
      </c>
    </row>
    <row r="4063" spans="5:6" x14ac:dyDescent="0.25">
      <c r="E4063" t="s">
        <v>3921</v>
      </c>
      <c r="F4063" t="s">
        <v>4197</v>
      </c>
    </row>
    <row r="4064" spans="5:6" x14ac:dyDescent="0.25">
      <c r="E4064" t="s">
        <v>3921</v>
      </c>
      <c r="F4064" t="s">
        <v>4198</v>
      </c>
    </row>
    <row r="4065" spans="5:6" x14ac:dyDescent="0.25">
      <c r="E4065" t="s">
        <v>3921</v>
      </c>
      <c r="F4065" t="s">
        <v>4199</v>
      </c>
    </row>
    <row r="4066" spans="5:6" x14ac:dyDescent="0.25">
      <c r="E4066" t="s">
        <v>3921</v>
      </c>
      <c r="F4066" t="s">
        <v>4200</v>
      </c>
    </row>
    <row r="4067" spans="5:6" x14ac:dyDescent="0.25">
      <c r="E4067" t="s">
        <v>3921</v>
      </c>
      <c r="F4067" t="s">
        <v>4201</v>
      </c>
    </row>
    <row r="4068" spans="5:6" x14ac:dyDescent="0.25">
      <c r="E4068" t="s">
        <v>3921</v>
      </c>
      <c r="F4068" t="s">
        <v>4202</v>
      </c>
    </row>
    <row r="4069" spans="5:6" x14ac:dyDescent="0.25">
      <c r="E4069" t="s">
        <v>3921</v>
      </c>
      <c r="F4069" t="s">
        <v>4203</v>
      </c>
    </row>
    <row r="4070" spans="5:6" x14ac:dyDescent="0.25">
      <c r="E4070" t="s">
        <v>3921</v>
      </c>
      <c r="F4070" t="s">
        <v>4204</v>
      </c>
    </row>
    <row r="4071" spans="5:6" x14ac:dyDescent="0.25">
      <c r="E4071" t="s">
        <v>4205</v>
      </c>
      <c r="F4071" t="s">
        <v>4206</v>
      </c>
    </row>
    <row r="4072" spans="5:6" x14ac:dyDescent="0.25">
      <c r="E4072" t="s">
        <v>4205</v>
      </c>
      <c r="F4072" t="s">
        <v>4207</v>
      </c>
    </row>
    <row r="4073" spans="5:6" x14ac:dyDescent="0.25">
      <c r="E4073" t="s">
        <v>4205</v>
      </c>
      <c r="F4073" t="s">
        <v>4208</v>
      </c>
    </row>
    <row r="4074" spans="5:6" x14ac:dyDescent="0.25">
      <c r="E4074" t="s">
        <v>4205</v>
      </c>
      <c r="F4074" t="s">
        <v>4209</v>
      </c>
    </row>
    <row r="4075" spans="5:6" x14ac:dyDescent="0.25">
      <c r="E4075" t="s">
        <v>4205</v>
      </c>
      <c r="F4075" t="s">
        <v>4210</v>
      </c>
    </row>
    <row r="4076" spans="5:6" x14ac:dyDescent="0.25">
      <c r="E4076" t="s">
        <v>4205</v>
      </c>
      <c r="F4076" t="s">
        <v>4211</v>
      </c>
    </row>
    <row r="4077" spans="5:6" x14ac:dyDescent="0.25">
      <c r="E4077" t="s">
        <v>4205</v>
      </c>
      <c r="F4077" t="s">
        <v>4212</v>
      </c>
    </row>
    <row r="4078" spans="5:6" x14ac:dyDescent="0.25">
      <c r="E4078" t="s">
        <v>4205</v>
      </c>
      <c r="F4078" t="s">
        <v>4213</v>
      </c>
    </row>
    <row r="4079" spans="5:6" x14ac:dyDescent="0.25">
      <c r="E4079" t="s">
        <v>4205</v>
      </c>
      <c r="F4079" t="s">
        <v>4214</v>
      </c>
    </row>
    <row r="4080" spans="5:6" x14ac:dyDescent="0.25">
      <c r="E4080" t="s">
        <v>4205</v>
      </c>
      <c r="F4080" t="s">
        <v>4215</v>
      </c>
    </row>
    <row r="4081" spans="5:6" x14ac:dyDescent="0.25">
      <c r="E4081" t="s">
        <v>4205</v>
      </c>
      <c r="F4081" t="s">
        <v>4216</v>
      </c>
    </row>
    <row r="4082" spans="5:6" x14ac:dyDescent="0.25">
      <c r="E4082" t="s">
        <v>4205</v>
      </c>
      <c r="F4082" t="s">
        <v>4217</v>
      </c>
    </row>
    <row r="4083" spans="5:6" x14ac:dyDescent="0.25">
      <c r="E4083" t="s">
        <v>4205</v>
      </c>
      <c r="F4083" t="s">
        <v>4218</v>
      </c>
    </row>
    <row r="4084" spans="5:6" x14ac:dyDescent="0.25">
      <c r="E4084" t="s">
        <v>4205</v>
      </c>
      <c r="F4084" t="s">
        <v>4219</v>
      </c>
    </row>
    <row r="4085" spans="5:6" x14ac:dyDescent="0.25">
      <c r="E4085" t="s">
        <v>4205</v>
      </c>
      <c r="F4085" t="s">
        <v>4220</v>
      </c>
    </row>
    <row r="4086" spans="5:6" x14ac:dyDescent="0.25">
      <c r="E4086" t="s">
        <v>4205</v>
      </c>
      <c r="F4086" t="s">
        <v>4221</v>
      </c>
    </row>
    <row r="4087" spans="5:6" x14ac:dyDescent="0.25">
      <c r="E4087" t="s">
        <v>4205</v>
      </c>
      <c r="F4087" t="s">
        <v>4222</v>
      </c>
    </row>
    <row r="4088" spans="5:6" x14ac:dyDescent="0.25">
      <c r="E4088" t="s">
        <v>4205</v>
      </c>
      <c r="F4088" t="s">
        <v>4223</v>
      </c>
    </row>
    <row r="4089" spans="5:6" x14ac:dyDescent="0.25">
      <c r="E4089" t="s">
        <v>4205</v>
      </c>
      <c r="F4089" t="s">
        <v>4224</v>
      </c>
    </row>
    <row r="4090" spans="5:6" x14ac:dyDescent="0.25">
      <c r="E4090" t="s">
        <v>4205</v>
      </c>
      <c r="F4090" t="s">
        <v>4225</v>
      </c>
    </row>
    <row r="4091" spans="5:6" x14ac:dyDescent="0.25">
      <c r="E4091" t="s">
        <v>4205</v>
      </c>
      <c r="F4091" t="s">
        <v>4226</v>
      </c>
    </row>
    <row r="4092" spans="5:6" x14ac:dyDescent="0.25">
      <c r="E4092" t="s">
        <v>4205</v>
      </c>
      <c r="F4092" t="s">
        <v>4227</v>
      </c>
    </row>
    <row r="4093" spans="5:6" x14ac:dyDescent="0.25">
      <c r="E4093" t="s">
        <v>4205</v>
      </c>
      <c r="F4093" t="s">
        <v>4228</v>
      </c>
    </row>
    <row r="4094" spans="5:6" x14ac:dyDescent="0.25">
      <c r="E4094" t="s">
        <v>4205</v>
      </c>
      <c r="F4094" t="s">
        <v>4229</v>
      </c>
    </row>
    <row r="4095" spans="5:6" x14ac:dyDescent="0.25">
      <c r="E4095" t="s">
        <v>4205</v>
      </c>
      <c r="F4095" t="s">
        <v>4230</v>
      </c>
    </row>
    <row r="4096" spans="5:6" x14ac:dyDescent="0.25">
      <c r="E4096" t="s">
        <v>4205</v>
      </c>
      <c r="F4096" t="s">
        <v>4231</v>
      </c>
    </row>
    <row r="4097" spans="5:6" x14ac:dyDescent="0.25">
      <c r="E4097" t="s">
        <v>4205</v>
      </c>
      <c r="F4097" t="s">
        <v>4232</v>
      </c>
    </row>
    <row r="4098" spans="5:6" x14ac:dyDescent="0.25">
      <c r="E4098" t="s">
        <v>4205</v>
      </c>
      <c r="F4098" t="s">
        <v>4233</v>
      </c>
    </row>
    <row r="4099" spans="5:6" x14ac:dyDescent="0.25">
      <c r="E4099" t="s">
        <v>4205</v>
      </c>
      <c r="F4099" t="s">
        <v>4234</v>
      </c>
    </row>
    <row r="4100" spans="5:6" x14ac:dyDescent="0.25">
      <c r="E4100" t="s">
        <v>4205</v>
      </c>
      <c r="F4100" t="s">
        <v>4235</v>
      </c>
    </row>
    <row r="4101" spans="5:6" x14ac:dyDescent="0.25">
      <c r="E4101" t="s">
        <v>4205</v>
      </c>
      <c r="F4101" t="s">
        <v>4236</v>
      </c>
    </row>
    <row r="4102" spans="5:6" x14ac:dyDescent="0.25">
      <c r="E4102" t="s">
        <v>4205</v>
      </c>
      <c r="F4102" t="s">
        <v>4237</v>
      </c>
    </row>
    <row r="4103" spans="5:6" x14ac:dyDescent="0.25">
      <c r="E4103" t="s">
        <v>4205</v>
      </c>
      <c r="F4103" t="s">
        <v>4238</v>
      </c>
    </row>
    <row r="4104" spans="5:6" x14ac:dyDescent="0.25">
      <c r="E4104" t="s">
        <v>4205</v>
      </c>
      <c r="F4104" t="s">
        <v>4239</v>
      </c>
    </row>
    <row r="4105" spans="5:6" x14ac:dyDescent="0.25">
      <c r="E4105" t="s">
        <v>4205</v>
      </c>
      <c r="F4105" t="s">
        <v>4240</v>
      </c>
    </row>
    <row r="4106" spans="5:6" x14ac:dyDescent="0.25">
      <c r="E4106" t="s">
        <v>4205</v>
      </c>
      <c r="F4106" t="s">
        <v>4241</v>
      </c>
    </row>
    <row r="4107" spans="5:6" x14ac:dyDescent="0.25">
      <c r="E4107" t="s">
        <v>4205</v>
      </c>
      <c r="F4107" t="s">
        <v>4242</v>
      </c>
    </row>
    <row r="4108" spans="5:6" x14ac:dyDescent="0.25">
      <c r="E4108" t="s">
        <v>4205</v>
      </c>
      <c r="F4108" t="s">
        <v>4243</v>
      </c>
    </row>
    <row r="4109" spans="5:6" x14ac:dyDescent="0.25">
      <c r="E4109" t="s">
        <v>4205</v>
      </c>
      <c r="F4109" t="s">
        <v>4244</v>
      </c>
    </row>
    <row r="4110" spans="5:6" x14ac:dyDescent="0.25">
      <c r="E4110" t="s">
        <v>4205</v>
      </c>
      <c r="F4110" t="s">
        <v>4245</v>
      </c>
    </row>
    <row r="4111" spans="5:6" x14ac:dyDescent="0.25">
      <c r="E4111" t="s">
        <v>4205</v>
      </c>
      <c r="F4111" t="s">
        <v>4246</v>
      </c>
    </row>
    <row r="4112" spans="5:6" x14ac:dyDescent="0.25">
      <c r="E4112" t="s">
        <v>4205</v>
      </c>
      <c r="F4112" t="s">
        <v>4247</v>
      </c>
    </row>
    <row r="4113" spans="5:6" x14ac:dyDescent="0.25">
      <c r="E4113" t="s">
        <v>4205</v>
      </c>
      <c r="F4113" t="s">
        <v>4248</v>
      </c>
    </row>
    <row r="4114" spans="5:6" x14ac:dyDescent="0.25">
      <c r="E4114" t="s">
        <v>4205</v>
      </c>
      <c r="F4114" t="s">
        <v>4249</v>
      </c>
    </row>
    <row r="4115" spans="5:6" x14ac:dyDescent="0.25">
      <c r="E4115" t="s">
        <v>4205</v>
      </c>
      <c r="F4115" t="s">
        <v>4250</v>
      </c>
    </row>
    <row r="4116" spans="5:6" x14ac:dyDescent="0.25">
      <c r="E4116" t="s">
        <v>4205</v>
      </c>
      <c r="F4116" t="s">
        <v>4251</v>
      </c>
    </row>
    <row r="4117" spans="5:6" x14ac:dyDescent="0.25">
      <c r="E4117" t="s">
        <v>4205</v>
      </c>
      <c r="F4117" t="s">
        <v>4252</v>
      </c>
    </row>
    <row r="4118" spans="5:6" x14ac:dyDescent="0.25">
      <c r="E4118" t="s">
        <v>4205</v>
      </c>
      <c r="F4118" t="s">
        <v>4253</v>
      </c>
    </row>
    <row r="4119" spans="5:6" x14ac:dyDescent="0.25">
      <c r="E4119" t="s">
        <v>4205</v>
      </c>
      <c r="F4119" t="s">
        <v>4254</v>
      </c>
    </row>
    <row r="4120" spans="5:6" x14ac:dyDescent="0.25">
      <c r="E4120" t="s">
        <v>4205</v>
      </c>
      <c r="F4120" t="s">
        <v>4255</v>
      </c>
    </row>
    <row r="4121" spans="5:6" x14ac:dyDescent="0.25">
      <c r="E4121" t="s">
        <v>4205</v>
      </c>
      <c r="F4121" t="s">
        <v>4256</v>
      </c>
    </row>
    <row r="4122" spans="5:6" x14ac:dyDescent="0.25">
      <c r="E4122" t="s">
        <v>4205</v>
      </c>
      <c r="F4122" t="s">
        <v>4257</v>
      </c>
    </row>
    <row r="4123" spans="5:6" x14ac:dyDescent="0.25">
      <c r="E4123" t="s">
        <v>4205</v>
      </c>
      <c r="F4123" t="s">
        <v>4258</v>
      </c>
    </row>
    <row r="4124" spans="5:6" x14ac:dyDescent="0.25">
      <c r="E4124" t="s">
        <v>4205</v>
      </c>
      <c r="F4124" t="s">
        <v>4259</v>
      </c>
    </row>
    <row r="4125" spans="5:6" x14ac:dyDescent="0.25">
      <c r="E4125" t="s">
        <v>4205</v>
      </c>
      <c r="F4125" t="s">
        <v>4260</v>
      </c>
    </row>
    <row r="4126" spans="5:6" x14ac:dyDescent="0.25">
      <c r="E4126" t="s">
        <v>4205</v>
      </c>
      <c r="F4126" t="s">
        <v>4261</v>
      </c>
    </row>
    <row r="4127" spans="5:6" x14ac:dyDescent="0.25">
      <c r="E4127" t="s">
        <v>4205</v>
      </c>
      <c r="F4127" t="s">
        <v>4262</v>
      </c>
    </row>
    <row r="4128" spans="5:6" x14ac:dyDescent="0.25">
      <c r="E4128" t="s">
        <v>4205</v>
      </c>
      <c r="F4128" t="s">
        <v>4263</v>
      </c>
    </row>
    <row r="4129" spans="5:6" x14ac:dyDescent="0.25">
      <c r="E4129" t="s">
        <v>4205</v>
      </c>
      <c r="F4129" t="s">
        <v>4264</v>
      </c>
    </row>
    <row r="4130" spans="5:6" x14ac:dyDescent="0.25">
      <c r="E4130" t="s">
        <v>4205</v>
      </c>
      <c r="F4130" t="s">
        <v>4265</v>
      </c>
    </row>
    <row r="4131" spans="5:6" x14ac:dyDescent="0.25">
      <c r="E4131" t="s">
        <v>4205</v>
      </c>
      <c r="F4131" t="s">
        <v>4266</v>
      </c>
    </row>
    <row r="4132" spans="5:6" x14ac:dyDescent="0.25">
      <c r="E4132" t="s">
        <v>4205</v>
      </c>
      <c r="F4132" t="s">
        <v>4267</v>
      </c>
    </row>
    <row r="4133" spans="5:6" x14ac:dyDescent="0.25">
      <c r="E4133" t="s">
        <v>4205</v>
      </c>
      <c r="F4133" t="s">
        <v>4268</v>
      </c>
    </row>
    <row r="4134" spans="5:6" x14ac:dyDescent="0.25">
      <c r="E4134" t="s">
        <v>4205</v>
      </c>
      <c r="F4134" t="s">
        <v>4269</v>
      </c>
    </row>
    <row r="4135" spans="5:6" x14ac:dyDescent="0.25">
      <c r="E4135" t="s">
        <v>4205</v>
      </c>
      <c r="F4135" t="s">
        <v>4270</v>
      </c>
    </row>
    <row r="4136" spans="5:6" x14ac:dyDescent="0.25">
      <c r="E4136" t="s">
        <v>4205</v>
      </c>
      <c r="F4136" t="s">
        <v>4271</v>
      </c>
    </row>
    <row r="4137" spans="5:6" x14ac:dyDescent="0.25">
      <c r="E4137" t="s">
        <v>4205</v>
      </c>
      <c r="F4137" t="s">
        <v>4272</v>
      </c>
    </row>
    <row r="4138" spans="5:6" x14ac:dyDescent="0.25">
      <c r="E4138" t="s">
        <v>4205</v>
      </c>
      <c r="F4138" t="s">
        <v>4273</v>
      </c>
    </row>
    <row r="4139" spans="5:6" x14ac:dyDescent="0.25">
      <c r="E4139" t="s">
        <v>4205</v>
      </c>
      <c r="F4139" t="s">
        <v>4274</v>
      </c>
    </row>
    <row r="4140" spans="5:6" x14ac:dyDescent="0.25">
      <c r="E4140" t="s">
        <v>4205</v>
      </c>
      <c r="F4140" t="s">
        <v>4275</v>
      </c>
    </row>
    <row r="4141" spans="5:6" x14ac:dyDescent="0.25">
      <c r="E4141" t="s">
        <v>4205</v>
      </c>
      <c r="F4141" t="s">
        <v>4276</v>
      </c>
    </row>
    <row r="4142" spans="5:6" x14ac:dyDescent="0.25">
      <c r="E4142" t="s">
        <v>4205</v>
      </c>
      <c r="F4142" t="s">
        <v>4277</v>
      </c>
    </row>
    <row r="4143" spans="5:6" x14ac:dyDescent="0.25">
      <c r="E4143" t="s">
        <v>4205</v>
      </c>
      <c r="F4143" t="s">
        <v>4278</v>
      </c>
    </row>
    <row r="4144" spans="5:6" x14ac:dyDescent="0.25">
      <c r="E4144" t="s">
        <v>4205</v>
      </c>
      <c r="F4144" t="s">
        <v>4279</v>
      </c>
    </row>
    <row r="4145" spans="5:6" x14ac:dyDescent="0.25">
      <c r="E4145" t="s">
        <v>4205</v>
      </c>
      <c r="F4145" t="s">
        <v>4280</v>
      </c>
    </row>
    <row r="4146" spans="5:6" x14ac:dyDescent="0.25">
      <c r="E4146" t="s">
        <v>4205</v>
      </c>
      <c r="F4146" t="s">
        <v>4281</v>
      </c>
    </row>
    <row r="4147" spans="5:6" x14ac:dyDescent="0.25">
      <c r="E4147" t="s">
        <v>4205</v>
      </c>
      <c r="F4147" t="s">
        <v>4282</v>
      </c>
    </row>
    <row r="4148" spans="5:6" x14ac:dyDescent="0.25">
      <c r="E4148" t="s">
        <v>4205</v>
      </c>
      <c r="F4148" t="s">
        <v>4283</v>
      </c>
    </row>
    <row r="4149" spans="5:6" x14ac:dyDescent="0.25">
      <c r="E4149" t="s">
        <v>4205</v>
      </c>
      <c r="F4149" t="s">
        <v>4284</v>
      </c>
    </row>
    <row r="4150" spans="5:6" x14ac:dyDescent="0.25">
      <c r="E4150" t="s">
        <v>4205</v>
      </c>
      <c r="F4150" t="s">
        <v>4285</v>
      </c>
    </row>
    <row r="4151" spans="5:6" x14ac:dyDescent="0.25">
      <c r="E4151" t="s">
        <v>4205</v>
      </c>
      <c r="F4151" t="s">
        <v>4286</v>
      </c>
    </row>
    <row r="4152" spans="5:6" x14ac:dyDescent="0.25">
      <c r="E4152" t="s">
        <v>4205</v>
      </c>
      <c r="F4152" t="s">
        <v>4287</v>
      </c>
    </row>
    <row r="4153" spans="5:6" x14ac:dyDescent="0.25">
      <c r="E4153" t="s">
        <v>4205</v>
      </c>
      <c r="F4153" t="s">
        <v>4288</v>
      </c>
    </row>
    <row r="4154" spans="5:6" x14ac:dyDescent="0.25">
      <c r="E4154" t="s">
        <v>4205</v>
      </c>
      <c r="F4154" t="s">
        <v>4289</v>
      </c>
    </row>
    <row r="4155" spans="5:6" x14ac:dyDescent="0.25">
      <c r="E4155" t="s">
        <v>4205</v>
      </c>
      <c r="F4155" t="s">
        <v>4290</v>
      </c>
    </row>
    <row r="4156" spans="5:6" x14ac:dyDescent="0.25">
      <c r="E4156" t="s">
        <v>4205</v>
      </c>
      <c r="F4156" t="s">
        <v>4291</v>
      </c>
    </row>
    <row r="4157" spans="5:6" x14ac:dyDescent="0.25">
      <c r="E4157" t="s">
        <v>4205</v>
      </c>
      <c r="F4157" t="s">
        <v>4292</v>
      </c>
    </row>
    <row r="4158" spans="5:6" x14ac:dyDescent="0.25">
      <c r="E4158" t="s">
        <v>4205</v>
      </c>
      <c r="F4158" t="s">
        <v>4293</v>
      </c>
    </row>
    <row r="4159" spans="5:6" x14ac:dyDescent="0.25">
      <c r="E4159" t="s">
        <v>4205</v>
      </c>
      <c r="F4159" t="s">
        <v>4294</v>
      </c>
    </row>
    <row r="4160" spans="5:6" x14ac:dyDescent="0.25">
      <c r="E4160" t="s">
        <v>4205</v>
      </c>
      <c r="F4160" t="s">
        <v>4295</v>
      </c>
    </row>
    <row r="4161" spans="5:6" x14ac:dyDescent="0.25">
      <c r="E4161" t="s">
        <v>4205</v>
      </c>
      <c r="F4161" t="s">
        <v>4296</v>
      </c>
    </row>
    <row r="4162" spans="5:6" x14ac:dyDescent="0.25">
      <c r="E4162" t="s">
        <v>4205</v>
      </c>
      <c r="F4162" t="s">
        <v>4297</v>
      </c>
    </row>
    <row r="4163" spans="5:6" x14ac:dyDescent="0.25">
      <c r="E4163" t="s">
        <v>4205</v>
      </c>
      <c r="F4163" t="s">
        <v>4298</v>
      </c>
    </row>
    <row r="4164" spans="5:6" x14ac:dyDescent="0.25">
      <c r="E4164" t="s">
        <v>4205</v>
      </c>
      <c r="F4164" t="s">
        <v>4299</v>
      </c>
    </row>
    <row r="4165" spans="5:6" x14ac:dyDescent="0.25">
      <c r="E4165" t="s">
        <v>4205</v>
      </c>
      <c r="F4165" t="s">
        <v>4300</v>
      </c>
    </row>
    <row r="4166" spans="5:6" x14ac:dyDescent="0.25">
      <c r="E4166" t="s">
        <v>4205</v>
      </c>
      <c r="F4166" t="s">
        <v>4301</v>
      </c>
    </row>
    <row r="4167" spans="5:6" x14ac:dyDescent="0.25">
      <c r="E4167" t="s">
        <v>4205</v>
      </c>
      <c r="F4167" t="s">
        <v>4302</v>
      </c>
    </row>
    <row r="4168" spans="5:6" x14ac:dyDescent="0.25">
      <c r="E4168" t="s">
        <v>4205</v>
      </c>
      <c r="F4168" t="s">
        <v>4303</v>
      </c>
    </row>
    <row r="4169" spans="5:6" x14ac:dyDescent="0.25">
      <c r="E4169" t="s">
        <v>4205</v>
      </c>
      <c r="F4169" t="s">
        <v>4304</v>
      </c>
    </row>
    <row r="4170" spans="5:6" x14ac:dyDescent="0.25">
      <c r="E4170" t="s">
        <v>4205</v>
      </c>
      <c r="F4170" t="s">
        <v>4305</v>
      </c>
    </row>
    <row r="4171" spans="5:6" x14ac:dyDescent="0.25">
      <c r="E4171" t="s">
        <v>4205</v>
      </c>
      <c r="F4171" t="s">
        <v>4306</v>
      </c>
    </row>
    <row r="4172" spans="5:6" x14ac:dyDescent="0.25">
      <c r="E4172" t="s">
        <v>4205</v>
      </c>
      <c r="F4172" t="s">
        <v>4307</v>
      </c>
    </row>
    <row r="4173" spans="5:6" x14ac:dyDescent="0.25">
      <c r="E4173" t="s">
        <v>4205</v>
      </c>
      <c r="F4173" t="s">
        <v>4308</v>
      </c>
    </row>
    <row r="4174" spans="5:6" x14ac:dyDescent="0.25">
      <c r="E4174" t="s">
        <v>4205</v>
      </c>
      <c r="F4174" t="s">
        <v>4309</v>
      </c>
    </row>
    <row r="4175" spans="5:6" x14ac:dyDescent="0.25">
      <c r="E4175" t="s">
        <v>4205</v>
      </c>
      <c r="F4175" t="s">
        <v>4310</v>
      </c>
    </row>
    <row r="4176" spans="5:6" x14ac:dyDescent="0.25">
      <c r="E4176" t="s">
        <v>4205</v>
      </c>
      <c r="F4176" t="s">
        <v>4311</v>
      </c>
    </row>
    <row r="4177" spans="5:6" x14ac:dyDescent="0.25">
      <c r="E4177" t="s">
        <v>4205</v>
      </c>
      <c r="F4177" t="s">
        <v>4312</v>
      </c>
    </row>
    <row r="4178" spans="5:6" x14ac:dyDescent="0.25">
      <c r="E4178" t="s">
        <v>4205</v>
      </c>
      <c r="F4178" t="s">
        <v>4313</v>
      </c>
    </row>
    <row r="4179" spans="5:6" x14ac:dyDescent="0.25">
      <c r="E4179" t="s">
        <v>4205</v>
      </c>
      <c r="F4179" t="s">
        <v>4314</v>
      </c>
    </row>
    <row r="4180" spans="5:6" x14ac:dyDescent="0.25">
      <c r="E4180" t="s">
        <v>4205</v>
      </c>
      <c r="F4180" t="s">
        <v>4315</v>
      </c>
    </row>
    <row r="4181" spans="5:6" x14ac:dyDescent="0.25">
      <c r="E4181" t="s">
        <v>4205</v>
      </c>
      <c r="F4181" t="s">
        <v>4316</v>
      </c>
    </row>
    <row r="4182" spans="5:6" x14ac:dyDescent="0.25">
      <c r="E4182" t="s">
        <v>4205</v>
      </c>
      <c r="F4182" t="s">
        <v>4317</v>
      </c>
    </row>
    <row r="4183" spans="5:6" x14ac:dyDescent="0.25">
      <c r="E4183" t="s">
        <v>4205</v>
      </c>
      <c r="F4183" t="s">
        <v>4318</v>
      </c>
    </row>
    <row r="4184" spans="5:6" x14ac:dyDescent="0.25">
      <c r="E4184" t="s">
        <v>4205</v>
      </c>
      <c r="F4184" t="s">
        <v>4319</v>
      </c>
    </row>
    <row r="4185" spans="5:6" x14ac:dyDescent="0.25">
      <c r="E4185" t="s">
        <v>4205</v>
      </c>
      <c r="F4185" t="s">
        <v>4320</v>
      </c>
    </row>
    <row r="4186" spans="5:6" x14ac:dyDescent="0.25">
      <c r="E4186" t="s">
        <v>4205</v>
      </c>
      <c r="F4186" t="s">
        <v>4321</v>
      </c>
    </row>
    <row r="4187" spans="5:6" x14ac:dyDescent="0.25">
      <c r="E4187" t="s">
        <v>4205</v>
      </c>
      <c r="F4187" t="s">
        <v>4322</v>
      </c>
    </row>
    <row r="4188" spans="5:6" x14ac:dyDescent="0.25">
      <c r="E4188" t="s">
        <v>4205</v>
      </c>
      <c r="F4188" t="s">
        <v>4323</v>
      </c>
    </row>
    <row r="4189" spans="5:6" x14ac:dyDescent="0.25">
      <c r="E4189" t="s">
        <v>4205</v>
      </c>
      <c r="F4189" t="s">
        <v>4324</v>
      </c>
    </row>
    <row r="4190" spans="5:6" x14ac:dyDescent="0.25">
      <c r="E4190" t="s">
        <v>4205</v>
      </c>
      <c r="F4190" t="s">
        <v>4325</v>
      </c>
    </row>
    <row r="4191" spans="5:6" x14ac:dyDescent="0.25">
      <c r="E4191" t="s">
        <v>4205</v>
      </c>
      <c r="F4191" t="s">
        <v>4326</v>
      </c>
    </row>
    <row r="4192" spans="5:6" x14ac:dyDescent="0.25">
      <c r="E4192" t="s">
        <v>4205</v>
      </c>
      <c r="F4192" t="s">
        <v>4327</v>
      </c>
    </row>
    <row r="4193" spans="5:6" x14ac:dyDescent="0.25">
      <c r="E4193" t="s">
        <v>4205</v>
      </c>
      <c r="F4193" t="s">
        <v>4328</v>
      </c>
    </row>
    <row r="4194" spans="5:6" x14ac:dyDescent="0.25">
      <c r="E4194" t="s">
        <v>4205</v>
      </c>
      <c r="F4194" t="s">
        <v>4329</v>
      </c>
    </row>
    <row r="4195" spans="5:6" x14ac:dyDescent="0.25">
      <c r="E4195" t="s">
        <v>4205</v>
      </c>
      <c r="F4195" t="s">
        <v>4330</v>
      </c>
    </row>
    <row r="4196" spans="5:6" x14ac:dyDescent="0.25">
      <c r="E4196" t="s">
        <v>4205</v>
      </c>
      <c r="F4196" t="s">
        <v>4331</v>
      </c>
    </row>
    <row r="4197" spans="5:6" x14ac:dyDescent="0.25">
      <c r="E4197" t="s">
        <v>4205</v>
      </c>
      <c r="F4197" t="s">
        <v>4332</v>
      </c>
    </row>
    <row r="4198" spans="5:6" x14ac:dyDescent="0.25">
      <c r="E4198" t="s">
        <v>4205</v>
      </c>
      <c r="F4198" t="s">
        <v>4333</v>
      </c>
    </row>
    <row r="4199" spans="5:6" x14ac:dyDescent="0.25">
      <c r="E4199" t="s">
        <v>4205</v>
      </c>
      <c r="F4199" t="s">
        <v>4334</v>
      </c>
    </row>
    <row r="4200" spans="5:6" x14ac:dyDescent="0.25">
      <c r="E4200" t="s">
        <v>4205</v>
      </c>
      <c r="F4200" t="s">
        <v>4335</v>
      </c>
    </row>
    <row r="4201" spans="5:6" x14ac:dyDescent="0.25">
      <c r="E4201" t="s">
        <v>4205</v>
      </c>
      <c r="F4201" t="s">
        <v>4336</v>
      </c>
    </row>
    <row r="4202" spans="5:6" x14ac:dyDescent="0.25">
      <c r="E4202" t="s">
        <v>4205</v>
      </c>
      <c r="F4202" t="s">
        <v>4337</v>
      </c>
    </row>
    <row r="4203" spans="5:6" x14ac:dyDescent="0.25">
      <c r="E4203" t="s">
        <v>4205</v>
      </c>
      <c r="F4203" t="s">
        <v>4338</v>
      </c>
    </row>
    <row r="4204" spans="5:6" x14ac:dyDescent="0.25">
      <c r="E4204" t="s">
        <v>4205</v>
      </c>
      <c r="F4204" t="s">
        <v>4339</v>
      </c>
    </row>
    <row r="4205" spans="5:6" x14ac:dyDescent="0.25">
      <c r="E4205" t="s">
        <v>4205</v>
      </c>
      <c r="F4205" t="s">
        <v>4340</v>
      </c>
    </row>
    <row r="4206" spans="5:6" x14ac:dyDescent="0.25">
      <c r="E4206" t="s">
        <v>4205</v>
      </c>
      <c r="F4206" t="s">
        <v>4341</v>
      </c>
    </row>
    <row r="4207" spans="5:6" x14ac:dyDescent="0.25">
      <c r="E4207" t="s">
        <v>4205</v>
      </c>
      <c r="F4207" t="s">
        <v>4342</v>
      </c>
    </row>
    <row r="4208" spans="5:6" x14ac:dyDescent="0.25">
      <c r="E4208" t="s">
        <v>4205</v>
      </c>
      <c r="F4208" t="s">
        <v>4343</v>
      </c>
    </row>
    <row r="4209" spans="5:6" x14ac:dyDescent="0.25">
      <c r="E4209" t="s">
        <v>4205</v>
      </c>
      <c r="F4209" t="s">
        <v>4344</v>
      </c>
    </row>
    <row r="4210" spans="5:6" x14ac:dyDescent="0.25">
      <c r="E4210" t="s">
        <v>4205</v>
      </c>
      <c r="F4210" t="s">
        <v>4345</v>
      </c>
    </row>
    <row r="4211" spans="5:6" x14ac:dyDescent="0.25">
      <c r="E4211" t="s">
        <v>4205</v>
      </c>
      <c r="F4211" t="s">
        <v>4346</v>
      </c>
    </row>
    <row r="4212" spans="5:6" x14ac:dyDescent="0.25">
      <c r="E4212" t="s">
        <v>4205</v>
      </c>
      <c r="F4212" t="s">
        <v>4347</v>
      </c>
    </row>
    <row r="4213" spans="5:6" x14ac:dyDescent="0.25">
      <c r="E4213" t="s">
        <v>4205</v>
      </c>
      <c r="F4213" t="s">
        <v>4348</v>
      </c>
    </row>
    <row r="4214" spans="5:6" x14ac:dyDescent="0.25">
      <c r="E4214" t="s">
        <v>4205</v>
      </c>
      <c r="F4214" t="s">
        <v>4349</v>
      </c>
    </row>
    <row r="4215" spans="5:6" x14ac:dyDescent="0.25">
      <c r="E4215" t="s">
        <v>4205</v>
      </c>
      <c r="F4215" t="s">
        <v>4350</v>
      </c>
    </row>
    <row r="4216" spans="5:6" x14ac:dyDescent="0.25">
      <c r="E4216" t="s">
        <v>4205</v>
      </c>
      <c r="F4216" t="s">
        <v>4351</v>
      </c>
    </row>
    <row r="4217" spans="5:6" x14ac:dyDescent="0.25">
      <c r="E4217" t="s">
        <v>4205</v>
      </c>
      <c r="F4217" t="s">
        <v>4352</v>
      </c>
    </row>
    <row r="4218" spans="5:6" x14ac:dyDescent="0.25">
      <c r="E4218" t="s">
        <v>4205</v>
      </c>
      <c r="F4218" t="s">
        <v>4353</v>
      </c>
    </row>
    <row r="4219" spans="5:6" x14ac:dyDescent="0.25">
      <c r="E4219" t="s">
        <v>4205</v>
      </c>
      <c r="F4219" t="s">
        <v>4354</v>
      </c>
    </row>
    <row r="4220" spans="5:6" x14ac:dyDescent="0.25">
      <c r="E4220" t="s">
        <v>4205</v>
      </c>
      <c r="F4220" t="s">
        <v>4355</v>
      </c>
    </row>
    <row r="4221" spans="5:6" x14ac:dyDescent="0.25">
      <c r="E4221" t="s">
        <v>4205</v>
      </c>
      <c r="F4221" t="s">
        <v>4356</v>
      </c>
    </row>
    <row r="4222" spans="5:6" x14ac:dyDescent="0.25">
      <c r="E4222" t="s">
        <v>4205</v>
      </c>
      <c r="F4222" t="s">
        <v>4357</v>
      </c>
    </row>
    <row r="4223" spans="5:6" x14ac:dyDescent="0.25">
      <c r="E4223" t="s">
        <v>4205</v>
      </c>
      <c r="F4223" t="s">
        <v>4358</v>
      </c>
    </row>
    <row r="4224" spans="5:6" x14ac:dyDescent="0.25">
      <c r="E4224" t="s">
        <v>4205</v>
      </c>
      <c r="F4224" t="s">
        <v>4359</v>
      </c>
    </row>
    <row r="4225" spans="5:6" x14ac:dyDescent="0.25">
      <c r="E4225" t="s">
        <v>4205</v>
      </c>
      <c r="F4225" t="s">
        <v>4360</v>
      </c>
    </row>
    <row r="4226" spans="5:6" x14ac:dyDescent="0.25">
      <c r="E4226" t="s">
        <v>4205</v>
      </c>
      <c r="F4226" t="s">
        <v>4361</v>
      </c>
    </row>
    <row r="4227" spans="5:6" x14ac:dyDescent="0.25">
      <c r="E4227" t="s">
        <v>4205</v>
      </c>
      <c r="F4227" t="s">
        <v>4362</v>
      </c>
    </row>
    <row r="4228" spans="5:6" x14ac:dyDescent="0.25">
      <c r="E4228" t="s">
        <v>4205</v>
      </c>
      <c r="F4228" t="s">
        <v>4363</v>
      </c>
    </row>
    <row r="4229" spans="5:6" x14ac:dyDescent="0.25">
      <c r="E4229" t="s">
        <v>4205</v>
      </c>
      <c r="F4229" t="s">
        <v>4364</v>
      </c>
    </row>
    <row r="4230" spans="5:6" x14ac:dyDescent="0.25">
      <c r="E4230" t="s">
        <v>4365</v>
      </c>
      <c r="F4230" t="s">
        <v>4366</v>
      </c>
    </row>
    <row r="4231" spans="5:6" x14ac:dyDescent="0.25">
      <c r="E4231" t="s">
        <v>4365</v>
      </c>
      <c r="F4231" t="s">
        <v>4367</v>
      </c>
    </row>
    <row r="4232" spans="5:6" x14ac:dyDescent="0.25">
      <c r="E4232" t="s">
        <v>4365</v>
      </c>
      <c r="F4232" t="s">
        <v>4368</v>
      </c>
    </row>
    <row r="4233" spans="5:6" x14ac:dyDescent="0.25">
      <c r="E4233" t="s">
        <v>4365</v>
      </c>
      <c r="F4233" t="s">
        <v>4369</v>
      </c>
    </row>
    <row r="4234" spans="5:6" x14ac:dyDescent="0.25">
      <c r="E4234" t="s">
        <v>4365</v>
      </c>
      <c r="F4234" t="s">
        <v>4370</v>
      </c>
    </row>
    <row r="4235" spans="5:6" x14ac:dyDescent="0.25">
      <c r="E4235" t="s">
        <v>4365</v>
      </c>
      <c r="F4235" t="s">
        <v>4371</v>
      </c>
    </row>
    <row r="4236" spans="5:6" x14ac:dyDescent="0.25">
      <c r="E4236" t="s">
        <v>4365</v>
      </c>
      <c r="F4236" t="s">
        <v>4372</v>
      </c>
    </row>
    <row r="4237" spans="5:6" x14ac:dyDescent="0.25">
      <c r="E4237" t="s">
        <v>4365</v>
      </c>
      <c r="F4237" t="s">
        <v>4373</v>
      </c>
    </row>
    <row r="4238" spans="5:6" x14ac:dyDescent="0.25">
      <c r="E4238" t="s">
        <v>4365</v>
      </c>
      <c r="F4238" t="s">
        <v>4374</v>
      </c>
    </row>
    <row r="4239" spans="5:6" x14ac:dyDescent="0.25">
      <c r="E4239" t="s">
        <v>4365</v>
      </c>
      <c r="F4239" t="s">
        <v>4375</v>
      </c>
    </row>
    <row r="4240" spans="5:6" x14ac:dyDescent="0.25">
      <c r="E4240" t="s">
        <v>4365</v>
      </c>
      <c r="F4240" t="s">
        <v>4376</v>
      </c>
    </row>
    <row r="4241" spans="5:6" x14ac:dyDescent="0.25">
      <c r="E4241" t="s">
        <v>4365</v>
      </c>
      <c r="F4241" t="s">
        <v>4377</v>
      </c>
    </row>
    <row r="4242" spans="5:6" x14ac:dyDescent="0.25">
      <c r="E4242" t="s">
        <v>4365</v>
      </c>
      <c r="F4242" t="s">
        <v>4378</v>
      </c>
    </row>
    <row r="4243" spans="5:6" x14ac:dyDescent="0.25">
      <c r="E4243" t="s">
        <v>4365</v>
      </c>
      <c r="F4243" t="s">
        <v>4379</v>
      </c>
    </row>
    <row r="4244" spans="5:6" x14ac:dyDescent="0.25">
      <c r="E4244" t="s">
        <v>4365</v>
      </c>
      <c r="F4244" t="s">
        <v>4380</v>
      </c>
    </row>
    <row r="4245" spans="5:6" x14ac:dyDescent="0.25">
      <c r="E4245" t="s">
        <v>4365</v>
      </c>
      <c r="F4245" t="s">
        <v>4381</v>
      </c>
    </row>
    <row r="4246" spans="5:6" x14ac:dyDescent="0.25">
      <c r="E4246" t="s">
        <v>4365</v>
      </c>
      <c r="F4246" t="s">
        <v>4382</v>
      </c>
    </row>
    <row r="4247" spans="5:6" x14ac:dyDescent="0.25">
      <c r="E4247" t="s">
        <v>4365</v>
      </c>
      <c r="F4247" t="s">
        <v>4383</v>
      </c>
    </row>
    <row r="4248" spans="5:6" x14ac:dyDescent="0.25">
      <c r="E4248" t="s">
        <v>4365</v>
      </c>
      <c r="F4248" t="s">
        <v>4384</v>
      </c>
    </row>
    <row r="4249" spans="5:6" x14ac:dyDescent="0.25">
      <c r="E4249" t="s">
        <v>4365</v>
      </c>
      <c r="F4249" t="s">
        <v>4385</v>
      </c>
    </row>
    <row r="4250" spans="5:6" x14ac:dyDescent="0.25">
      <c r="E4250" t="s">
        <v>4365</v>
      </c>
      <c r="F4250" t="s">
        <v>4386</v>
      </c>
    </row>
    <row r="4251" spans="5:6" x14ac:dyDescent="0.25">
      <c r="E4251" t="s">
        <v>4365</v>
      </c>
      <c r="F4251" t="s">
        <v>4387</v>
      </c>
    </row>
    <row r="4252" spans="5:6" x14ac:dyDescent="0.25">
      <c r="E4252" t="s">
        <v>4365</v>
      </c>
      <c r="F4252" t="s">
        <v>4388</v>
      </c>
    </row>
    <row r="4253" spans="5:6" x14ac:dyDescent="0.25">
      <c r="E4253" t="s">
        <v>4365</v>
      </c>
      <c r="F4253" t="s">
        <v>4389</v>
      </c>
    </row>
    <row r="4254" spans="5:6" x14ac:dyDescent="0.25">
      <c r="E4254" t="s">
        <v>4365</v>
      </c>
      <c r="F4254" t="s">
        <v>4390</v>
      </c>
    </row>
    <row r="4255" spans="5:6" x14ac:dyDescent="0.25">
      <c r="E4255" t="s">
        <v>4365</v>
      </c>
      <c r="F4255" t="s">
        <v>4391</v>
      </c>
    </row>
    <row r="4256" spans="5:6" x14ac:dyDescent="0.25">
      <c r="E4256" t="s">
        <v>4365</v>
      </c>
      <c r="F4256" t="s">
        <v>4392</v>
      </c>
    </row>
    <row r="4257" spans="5:6" x14ac:dyDescent="0.25">
      <c r="E4257" t="s">
        <v>4365</v>
      </c>
      <c r="F4257" t="s">
        <v>4393</v>
      </c>
    </row>
    <row r="4258" spans="5:6" x14ac:dyDescent="0.25">
      <c r="E4258" t="s">
        <v>4365</v>
      </c>
      <c r="F4258" t="s">
        <v>4394</v>
      </c>
    </row>
    <row r="4259" spans="5:6" x14ac:dyDescent="0.25">
      <c r="E4259" t="s">
        <v>4365</v>
      </c>
      <c r="F4259" t="s">
        <v>4395</v>
      </c>
    </row>
    <row r="4260" spans="5:6" x14ac:dyDescent="0.25">
      <c r="E4260" t="s">
        <v>4365</v>
      </c>
      <c r="F4260" t="s">
        <v>4396</v>
      </c>
    </row>
    <row r="4261" spans="5:6" x14ac:dyDescent="0.25">
      <c r="E4261" t="s">
        <v>4365</v>
      </c>
      <c r="F4261" t="s">
        <v>4397</v>
      </c>
    </row>
    <row r="4262" spans="5:6" x14ac:dyDescent="0.25">
      <c r="E4262" t="s">
        <v>4365</v>
      </c>
      <c r="F4262" t="s">
        <v>4398</v>
      </c>
    </row>
    <row r="4263" spans="5:6" x14ac:dyDescent="0.25">
      <c r="E4263" t="s">
        <v>4365</v>
      </c>
      <c r="F4263" t="s">
        <v>4399</v>
      </c>
    </row>
    <row r="4264" spans="5:6" x14ac:dyDescent="0.25">
      <c r="E4264" t="s">
        <v>4365</v>
      </c>
      <c r="F4264" t="s">
        <v>4400</v>
      </c>
    </row>
    <row r="4265" spans="5:6" x14ac:dyDescent="0.25">
      <c r="E4265" t="s">
        <v>4365</v>
      </c>
      <c r="F4265" t="s">
        <v>4401</v>
      </c>
    </row>
    <row r="4266" spans="5:6" x14ac:dyDescent="0.25">
      <c r="E4266" t="s">
        <v>4365</v>
      </c>
      <c r="F4266" t="s">
        <v>4402</v>
      </c>
    </row>
    <row r="4267" spans="5:6" x14ac:dyDescent="0.25">
      <c r="E4267" t="s">
        <v>4365</v>
      </c>
      <c r="F4267" t="s">
        <v>4403</v>
      </c>
    </row>
    <row r="4268" spans="5:6" x14ac:dyDescent="0.25">
      <c r="E4268" t="s">
        <v>4365</v>
      </c>
      <c r="F4268" t="s">
        <v>4404</v>
      </c>
    </row>
    <row r="4269" spans="5:6" x14ac:dyDescent="0.25">
      <c r="E4269" t="s">
        <v>4365</v>
      </c>
      <c r="F4269" t="s">
        <v>4405</v>
      </c>
    </row>
    <row r="4270" spans="5:6" x14ac:dyDescent="0.25">
      <c r="E4270" t="s">
        <v>4365</v>
      </c>
      <c r="F4270" t="s">
        <v>4406</v>
      </c>
    </row>
    <row r="4271" spans="5:6" x14ac:dyDescent="0.25">
      <c r="E4271" t="s">
        <v>4365</v>
      </c>
      <c r="F4271" t="s">
        <v>4407</v>
      </c>
    </row>
    <row r="4272" spans="5:6" x14ac:dyDescent="0.25">
      <c r="E4272" t="s">
        <v>4365</v>
      </c>
      <c r="F4272" t="s">
        <v>4408</v>
      </c>
    </row>
    <row r="4273" spans="5:6" x14ac:dyDescent="0.25">
      <c r="E4273" t="s">
        <v>4365</v>
      </c>
      <c r="F4273" t="s">
        <v>4409</v>
      </c>
    </row>
    <row r="4274" spans="5:6" x14ac:dyDescent="0.25">
      <c r="E4274" t="s">
        <v>4365</v>
      </c>
      <c r="F4274" t="s">
        <v>4410</v>
      </c>
    </row>
    <row r="4275" spans="5:6" x14ac:dyDescent="0.25">
      <c r="E4275" t="s">
        <v>4365</v>
      </c>
      <c r="F4275" t="s">
        <v>4411</v>
      </c>
    </row>
    <row r="4276" spans="5:6" x14ac:dyDescent="0.25">
      <c r="E4276" t="s">
        <v>4365</v>
      </c>
      <c r="F4276" t="s">
        <v>4412</v>
      </c>
    </row>
    <row r="4277" spans="5:6" x14ac:dyDescent="0.25">
      <c r="E4277" t="s">
        <v>4365</v>
      </c>
      <c r="F4277" t="s">
        <v>4413</v>
      </c>
    </row>
    <row r="4278" spans="5:6" x14ac:dyDescent="0.25">
      <c r="E4278" t="s">
        <v>4365</v>
      </c>
      <c r="F4278" t="s">
        <v>4414</v>
      </c>
    </row>
    <row r="4279" spans="5:6" x14ac:dyDescent="0.25">
      <c r="E4279" t="s">
        <v>4365</v>
      </c>
      <c r="F4279" t="s">
        <v>4415</v>
      </c>
    </row>
    <row r="4280" spans="5:6" x14ac:dyDescent="0.25">
      <c r="E4280" t="s">
        <v>4365</v>
      </c>
      <c r="F4280" t="s">
        <v>4416</v>
      </c>
    </row>
    <row r="4281" spans="5:6" x14ac:dyDescent="0.25">
      <c r="E4281" t="s">
        <v>4365</v>
      </c>
      <c r="F4281" t="s">
        <v>4417</v>
      </c>
    </row>
    <row r="4282" spans="5:6" x14ac:dyDescent="0.25">
      <c r="E4282" t="s">
        <v>4365</v>
      </c>
      <c r="F4282" t="s">
        <v>4418</v>
      </c>
    </row>
    <row r="4283" spans="5:6" x14ac:dyDescent="0.25">
      <c r="E4283" t="s">
        <v>4365</v>
      </c>
      <c r="F4283" t="s">
        <v>4419</v>
      </c>
    </row>
    <row r="4284" spans="5:6" x14ac:dyDescent="0.25">
      <c r="E4284" t="s">
        <v>4365</v>
      </c>
      <c r="F4284" t="s">
        <v>4420</v>
      </c>
    </row>
    <row r="4285" spans="5:6" x14ac:dyDescent="0.25">
      <c r="E4285" t="s">
        <v>4365</v>
      </c>
      <c r="F4285" t="s">
        <v>4421</v>
      </c>
    </row>
    <row r="4286" spans="5:6" x14ac:dyDescent="0.25">
      <c r="E4286" t="s">
        <v>4365</v>
      </c>
      <c r="F4286" t="s">
        <v>4422</v>
      </c>
    </row>
    <row r="4287" spans="5:6" x14ac:dyDescent="0.25">
      <c r="E4287" t="s">
        <v>4365</v>
      </c>
      <c r="F4287" t="s">
        <v>4423</v>
      </c>
    </row>
    <row r="4288" spans="5:6" x14ac:dyDescent="0.25">
      <c r="E4288" t="s">
        <v>4365</v>
      </c>
      <c r="F4288" t="s">
        <v>4424</v>
      </c>
    </row>
    <row r="4289" spans="5:6" x14ac:dyDescent="0.25">
      <c r="E4289" t="s">
        <v>4365</v>
      </c>
      <c r="F4289" t="s">
        <v>4425</v>
      </c>
    </row>
    <row r="4290" spans="5:6" x14ac:dyDescent="0.25">
      <c r="E4290" t="s">
        <v>4365</v>
      </c>
      <c r="F4290" t="s">
        <v>4426</v>
      </c>
    </row>
    <row r="4291" spans="5:6" x14ac:dyDescent="0.25">
      <c r="E4291" t="s">
        <v>4365</v>
      </c>
      <c r="F4291" t="s">
        <v>4427</v>
      </c>
    </row>
    <row r="4292" spans="5:6" x14ac:dyDescent="0.25">
      <c r="E4292" t="s">
        <v>4365</v>
      </c>
      <c r="F4292" t="s">
        <v>4428</v>
      </c>
    </row>
    <row r="4293" spans="5:6" x14ac:dyDescent="0.25">
      <c r="E4293" t="s">
        <v>4365</v>
      </c>
      <c r="F4293" t="s">
        <v>4429</v>
      </c>
    </row>
    <row r="4294" spans="5:6" x14ac:dyDescent="0.25">
      <c r="E4294" t="s">
        <v>4365</v>
      </c>
      <c r="F4294" t="s">
        <v>4430</v>
      </c>
    </row>
    <row r="4295" spans="5:6" x14ac:dyDescent="0.25">
      <c r="E4295" t="s">
        <v>4365</v>
      </c>
      <c r="F4295" t="s">
        <v>4431</v>
      </c>
    </row>
    <row r="4296" spans="5:6" x14ac:dyDescent="0.25">
      <c r="E4296" t="s">
        <v>4365</v>
      </c>
      <c r="F4296" t="s">
        <v>4432</v>
      </c>
    </row>
    <row r="4297" spans="5:6" x14ac:dyDescent="0.25">
      <c r="E4297" t="s">
        <v>4365</v>
      </c>
      <c r="F4297" t="s">
        <v>4433</v>
      </c>
    </row>
    <row r="4298" spans="5:6" x14ac:dyDescent="0.25">
      <c r="E4298" t="s">
        <v>4365</v>
      </c>
      <c r="F4298" t="s">
        <v>4434</v>
      </c>
    </row>
    <row r="4299" spans="5:6" x14ac:dyDescent="0.25">
      <c r="E4299" t="s">
        <v>4365</v>
      </c>
      <c r="F4299" t="s">
        <v>4435</v>
      </c>
    </row>
    <row r="4300" spans="5:6" x14ac:dyDescent="0.25">
      <c r="E4300" t="s">
        <v>4365</v>
      </c>
      <c r="F4300" t="s">
        <v>4436</v>
      </c>
    </row>
    <row r="4301" spans="5:6" x14ac:dyDescent="0.25">
      <c r="E4301" t="s">
        <v>4365</v>
      </c>
      <c r="F4301" t="s">
        <v>4437</v>
      </c>
    </row>
    <row r="4302" spans="5:6" x14ac:dyDescent="0.25">
      <c r="E4302" t="s">
        <v>4365</v>
      </c>
      <c r="F4302" t="s">
        <v>4438</v>
      </c>
    </row>
    <row r="4303" spans="5:6" x14ac:dyDescent="0.25">
      <c r="E4303" t="s">
        <v>4365</v>
      </c>
      <c r="F4303" t="s">
        <v>4439</v>
      </c>
    </row>
    <row r="4304" spans="5:6" x14ac:dyDescent="0.25">
      <c r="E4304" t="s">
        <v>4365</v>
      </c>
      <c r="F4304" t="s">
        <v>4440</v>
      </c>
    </row>
    <row r="4305" spans="5:6" x14ac:dyDescent="0.25">
      <c r="E4305" t="s">
        <v>4365</v>
      </c>
      <c r="F4305" t="s">
        <v>4441</v>
      </c>
    </row>
    <row r="4306" spans="5:6" x14ac:dyDescent="0.25">
      <c r="E4306" t="s">
        <v>4365</v>
      </c>
      <c r="F4306" t="s">
        <v>4442</v>
      </c>
    </row>
    <row r="4307" spans="5:6" x14ac:dyDescent="0.25">
      <c r="E4307" t="s">
        <v>4365</v>
      </c>
      <c r="F4307" t="s">
        <v>4443</v>
      </c>
    </row>
    <row r="4308" spans="5:6" x14ac:dyDescent="0.25">
      <c r="E4308" t="s">
        <v>4365</v>
      </c>
      <c r="F4308" t="s">
        <v>4444</v>
      </c>
    </row>
    <row r="4309" spans="5:6" x14ac:dyDescent="0.25">
      <c r="E4309" t="s">
        <v>4365</v>
      </c>
      <c r="F4309" t="s">
        <v>4445</v>
      </c>
    </row>
    <row r="4310" spans="5:6" x14ac:dyDescent="0.25">
      <c r="E4310" t="s">
        <v>4365</v>
      </c>
      <c r="F4310" t="s">
        <v>4446</v>
      </c>
    </row>
    <row r="4311" spans="5:6" x14ac:dyDescent="0.25">
      <c r="E4311" t="s">
        <v>4365</v>
      </c>
      <c r="F4311" t="s">
        <v>4447</v>
      </c>
    </row>
    <row r="4312" spans="5:6" x14ac:dyDescent="0.25">
      <c r="E4312" t="s">
        <v>4365</v>
      </c>
      <c r="F4312" t="s">
        <v>4448</v>
      </c>
    </row>
    <row r="4313" spans="5:6" x14ac:dyDescent="0.25">
      <c r="E4313" t="s">
        <v>4365</v>
      </c>
      <c r="F4313" t="s">
        <v>4449</v>
      </c>
    </row>
    <row r="4314" spans="5:6" x14ac:dyDescent="0.25">
      <c r="E4314" t="s">
        <v>4365</v>
      </c>
      <c r="F4314" t="s">
        <v>4450</v>
      </c>
    </row>
    <row r="4315" spans="5:6" x14ac:dyDescent="0.25">
      <c r="E4315" t="s">
        <v>4365</v>
      </c>
      <c r="F4315" t="s">
        <v>4451</v>
      </c>
    </row>
    <row r="4316" spans="5:6" x14ac:dyDescent="0.25">
      <c r="E4316" t="s">
        <v>4365</v>
      </c>
      <c r="F4316" t="s">
        <v>4452</v>
      </c>
    </row>
    <row r="4317" spans="5:6" x14ac:dyDescent="0.25">
      <c r="E4317" t="s">
        <v>4365</v>
      </c>
      <c r="F4317" t="s">
        <v>4453</v>
      </c>
    </row>
    <row r="4318" spans="5:6" x14ac:dyDescent="0.25">
      <c r="E4318" t="s">
        <v>4365</v>
      </c>
      <c r="F4318" t="s">
        <v>4454</v>
      </c>
    </row>
    <row r="4319" spans="5:6" x14ac:dyDescent="0.25">
      <c r="E4319" t="s">
        <v>4365</v>
      </c>
      <c r="F4319" t="s">
        <v>4455</v>
      </c>
    </row>
    <row r="4320" spans="5:6" x14ac:dyDescent="0.25">
      <c r="E4320" t="s">
        <v>4365</v>
      </c>
      <c r="F4320" t="s">
        <v>4456</v>
      </c>
    </row>
    <row r="4321" spans="5:6" x14ac:dyDescent="0.25">
      <c r="E4321" t="s">
        <v>4365</v>
      </c>
      <c r="F4321" t="s">
        <v>4457</v>
      </c>
    </row>
    <row r="4322" spans="5:6" x14ac:dyDescent="0.25">
      <c r="E4322" t="s">
        <v>4365</v>
      </c>
      <c r="F4322" t="s">
        <v>4458</v>
      </c>
    </row>
    <row r="4323" spans="5:6" x14ac:dyDescent="0.25">
      <c r="E4323" t="s">
        <v>4365</v>
      </c>
      <c r="F4323" t="s">
        <v>4459</v>
      </c>
    </row>
    <row r="4324" spans="5:6" x14ac:dyDescent="0.25">
      <c r="E4324" t="s">
        <v>4365</v>
      </c>
      <c r="F4324" t="s">
        <v>4460</v>
      </c>
    </row>
    <row r="4325" spans="5:6" x14ac:dyDescent="0.25">
      <c r="E4325" t="s">
        <v>4365</v>
      </c>
      <c r="F4325" t="s">
        <v>4461</v>
      </c>
    </row>
    <row r="4326" spans="5:6" x14ac:dyDescent="0.25">
      <c r="E4326" t="s">
        <v>4365</v>
      </c>
      <c r="F4326" t="s">
        <v>4462</v>
      </c>
    </row>
    <row r="4327" spans="5:6" x14ac:dyDescent="0.25">
      <c r="E4327" t="s">
        <v>4365</v>
      </c>
      <c r="F4327" t="s">
        <v>4463</v>
      </c>
    </row>
    <row r="4328" spans="5:6" x14ac:dyDescent="0.25">
      <c r="E4328" t="s">
        <v>4365</v>
      </c>
      <c r="F4328" t="s">
        <v>4464</v>
      </c>
    </row>
    <row r="4329" spans="5:6" x14ac:dyDescent="0.25">
      <c r="E4329" t="s">
        <v>4365</v>
      </c>
      <c r="F4329" t="s">
        <v>4465</v>
      </c>
    </row>
    <row r="4330" spans="5:6" x14ac:dyDescent="0.25">
      <c r="E4330" t="s">
        <v>4365</v>
      </c>
      <c r="F4330" t="s">
        <v>4466</v>
      </c>
    </row>
    <row r="4331" spans="5:6" x14ac:dyDescent="0.25">
      <c r="E4331" t="s">
        <v>4365</v>
      </c>
      <c r="F4331" t="s">
        <v>4467</v>
      </c>
    </row>
    <row r="4332" spans="5:6" x14ac:dyDescent="0.25">
      <c r="E4332" t="s">
        <v>4365</v>
      </c>
      <c r="F4332" t="s">
        <v>4468</v>
      </c>
    </row>
    <row r="4333" spans="5:6" x14ac:dyDescent="0.25">
      <c r="E4333" t="s">
        <v>4365</v>
      </c>
      <c r="F4333" t="s">
        <v>4469</v>
      </c>
    </row>
    <row r="4334" spans="5:6" x14ac:dyDescent="0.25">
      <c r="E4334" t="s">
        <v>4365</v>
      </c>
      <c r="F4334" t="s">
        <v>4470</v>
      </c>
    </row>
    <row r="4335" spans="5:6" x14ac:dyDescent="0.25">
      <c r="E4335" t="s">
        <v>4365</v>
      </c>
      <c r="F4335" t="s">
        <v>4471</v>
      </c>
    </row>
    <row r="4336" spans="5:6" x14ac:dyDescent="0.25">
      <c r="E4336" t="s">
        <v>4365</v>
      </c>
      <c r="F4336" t="s">
        <v>4472</v>
      </c>
    </row>
    <row r="4337" spans="5:6" x14ac:dyDescent="0.25">
      <c r="E4337" t="s">
        <v>4365</v>
      </c>
      <c r="F4337" t="s">
        <v>4473</v>
      </c>
    </row>
    <row r="4338" spans="5:6" x14ac:dyDescent="0.25">
      <c r="E4338" t="s">
        <v>4365</v>
      </c>
      <c r="F4338" t="s">
        <v>4474</v>
      </c>
    </row>
    <row r="4339" spans="5:6" x14ac:dyDescent="0.25">
      <c r="E4339" t="s">
        <v>4365</v>
      </c>
      <c r="F4339" t="s">
        <v>4475</v>
      </c>
    </row>
    <row r="4340" spans="5:6" x14ac:dyDescent="0.25">
      <c r="E4340" t="s">
        <v>4365</v>
      </c>
      <c r="F4340" t="s">
        <v>4476</v>
      </c>
    </row>
    <row r="4341" spans="5:6" x14ac:dyDescent="0.25">
      <c r="E4341" t="s">
        <v>4365</v>
      </c>
      <c r="F4341" t="s">
        <v>4477</v>
      </c>
    </row>
    <row r="4342" spans="5:6" x14ac:dyDescent="0.25">
      <c r="E4342" t="s">
        <v>4365</v>
      </c>
      <c r="F4342" t="s">
        <v>4478</v>
      </c>
    </row>
    <row r="4343" spans="5:6" x14ac:dyDescent="0.25">
      <c r="E4343" t="s">
        <v>4365</v>
      </c>
      <c r="F4343" t="s">
        <v>4479</v>
      </c>
    </row>
    <row r="4344" spans="5:6" x14ac:dyDescent="0.25">
      <c r="E4344" t="s">
        <v>4365</v>
      </c>
      <c r="F4344" t="s">
        <v>4480</v>
      </c>
    </row>
    <row r="4345" spans="5:6" x14ac:dyDescent="0.25">
      <c r="E4345" t="s">
        <v>4365</v>
      </c>
      <c r="F4345" t="s">
        <v>4481</v>
      </c>
    </row>
    <row r="4346" spans="5:6" x14ac:dyDescent="0.25">
      <c r="E4346" t="s">
        <v>4365</v>
      </c>
      <c r="F4346" t="s">
        <v>4482</v>
      </c>
    </row>
    <row r="4347" spans="5:6" x14ac:dyDescent="0.25">
      <c r="E4347" t="s">
        <v>4365</v>
      </c>
      <c r="F4347" t="s">
        <v>4483</v>
      </c>
    </row>
    <row r="4348" spans="5:6" x14ac:dyDescent="0.25">
      <c r="E4348" t="s">
        <v>4365</v>
      </c>
      <c r="F4348" t="s">
        <v>4484</v>
      </c>
    </row>
    <row r="4349" spans="5:6" x14ac:dyDescent="0.25">
      <c r="E4349" t="s">
        <v>4365</v>
      </c>
      <c r="F4349" t="s">
        <v>4485</v>
      </c>
    </row>
    <row r="4350" spans="5:6" x14ac:dyDescent="0.25">
      <c r="E4350" t="s">
        <v>4365</v>
      </c>
      <c r="F4350" t="s">
        <v>4486</v>
      </c>
    </row>
    <row r="4351" spans="5:6" x14ac:dyDescent="0.25">
      <c r="E4351" t="s">
        <v>4365</v>
      </c>
      <c r="F4351" t="s">
        <v>4487</v>
      </c>
    </row>
    <row r="4352" spans="5:6" x14ac:dyDescent="0.25">
      <c r="E4352" t="s">
        <v>4365</v>
      </c>
      <c r="F4352" t="s">
        <v>4488</v>
      </c>
    </row>
    <row r="4353" spans="5:6" x14ac:dyDescent="0.25">
      <c r="E4353" t="s">
        <v>4365</v>
      </c>
      <c r="F4353" t="s">
        <v>4489</v>
      </c>
    </row>
    <row r="4354" spans="5:6" x14ac:dyDescent="0.25">
      <c r="E4354" t="s">
        <v>4365</v>
      </c>
      <c r="F4354" t="s">
        <v>4490</v>
      </c>
    </row>
    <row r="4355" spans="5:6" x14ac:dyDescent="0.25">
      <c r="E4355" t="s">
        <v>4365</v>
      </c>
      <c r="F4355" t="s">
        <v>4491</v>
      </c>
    </row>
    <row r="4356" spans="5:6" x14ac:dyDescent="0.25">
      <c r="E4356" t="s">
        <v>4365</v>
      </c>
      <c r="F4356" t="s">
        <v>4492</v>
      </c>
    </row>
    <row r="4357" spans="5:6" x14ac:dyDescent="0.25">
      <c r="E4357" t="s">
        <v>4365</v>
      </c>
      <c r="F4357" t="s">
        <v>4493</v>
      </c>
    </row>
    <row r="4358" spans="5:6" x14ac:dyDescent="0.25">
      <c r="E4358" t="s">
        <v>4365</v>
      </c>
      <c r="F4358" t="s">
        <v>4494</v>
      </c>
    </row>
    <row r="4359" spans="5:6" x14ac:dyDescent="0.25">
      <c r="E4359" t="s">
        <v>4365</v>
      </c>
      <c r="F4359" t="s">
        <v>4495</v>
      </c>
    </row>
    <row r="4360" spans="5:6" x14ac:dyDescent="0.25">
      <c r="E4360" t="s">
        <v>4365</v>
      </c>
      <c r="F4360" t="s">
        <v>4496</v>
      </c>
    </row>
    <row r="4361" spans="5:6" x14ac:dyDescent="0.25">
      <c r="E4361" t="s">
        <v>4365</v>
      </c>
      <c r="F4361" t="s">
        <v>4497</v>
      </c>
    </row>
    <row r="4362" spans="5:6" x14ac:dyDescent="0.25">
      <c r="E4362" t="s">
        <v>4365</v>
      </c>
      <c r="F4362" t="s">
        <v>4498</v>
      </c>
    </row>
    <row r="4363" spans="5:6" x14ac:dyDescent="0.25">
      <c r="E4363" t="s">
        <v>4365</v>
      </c>
      <c r="F4363" t="s">
        <v>4499</v>
      </c>
    </row>
    <row r="4364" spans="5:6" x14ac:dyDescent="0.25">
      <c r="E4364" t="s">
        <v>4365</v>
      </c>
      <c r="F4364" t="s">
        <v>4500</v>
      </c>
    </row>
    <row r="4365" spans="5:6" x14ac:dyDescent="0.25">
      <c r="E4365" t="s">
        <v>4365</v>
      </c>
      <c r="F4365" t="s">
        <v>4501</v>
      </c>
    </row>
    <row r="4366" spans="5:6" x14ac:dyDescent="0.25">
      <c r="E4366" t="s">
        <v>4365</v>
      </c>
      <c r="F4366" t="s">
        <v>4502</v>
      </c>
    </row>
    <row r="4367" spans="5:6" x14ac:dyDescent="0.25">
      <c r="E4367" t="s">
        <v>4365</v>
      </c>
      <c r="F4367" t="s">
        <v>4503</v>
      </c>
    </row>
    <row r="4368" spans="5:6" x14ac:dyDescent="0.25">
      <c r="E4368" t="s">
        <v>4365</v>
      </c>
      <c r="F4368" t="s">
        <v>4504</v>
      </c>
    </row>
    <row r="4369" spans="5:6" x14ac:dyDescent="0.25">
      <c r="E4369" t="s">
        <v>4365</v>
      </c>
      <c r="F4369" t="s">
        <v>4505</v>
      </c>
    </row>
    <row r="4370" spans="5:6" x14ac:dyDescent="0.25">
      <c r="E4370" t="s">
        <v>4365</v>
      </c>
      <c r="F4370" t="s">
        <v>4506</v>
      </c>
    </row>
    <row r="4371" spans="5:6" x14ac:dyDescent="0.25">
      <c r="E4371" t="s">
        <v>4365</v>
      </c>
      <c r="F4371" t="s">
        <v>4507</v>
      </c>
    </row>
    <row r="4372" spans="5:6" x14ac:dyDescent="0.25">
      <c r="E4372" t="s">
        <v>4365</v>
      </c>
      <c r="F4372" t="s">
        <v>4508</v>
      </c>
    </row>
    <row r="4373" spans="5:6" x14ac:dyDescent="0.25">
      <c r="E4373" t="s">
        <v>4365</v>
      </c>
      <c r="F4373" t="s">
        <v>4509</v>
      </c>
    </row>
    <row r="4374" spans="5:6" x14ac:dyDescent="0.25">
      <c r="E4374" t="s">
        <v>4365</v>
      </c>
      <c r="F4374" t="s">
        <v>4510</v>
      </c>
    </row>
    <row r="4375" spans="5:6" x14ac:dyDescent="0.25">
      <c r="E4375" t="s">
        <v>4365</v>
      </c>
      <c r="F4375" t="s">
        <v>4511</v>
      </c>
    </row>
    <row r="4376" spans="5:6" x14ac:dyDescent="0.25">
      <c r="E4376" t="s">
        <v>4365</v>
      </c>
      <c r="F4376" t="s">
        <v>4512</v>
      </c>
    </row>
    <row r="4377" spans="5:6" x14ac:dyDescent="0.25">
      <c r="E4377" t="s">
        <v>4365</v>
      </c>
      <c r="F4377" t="s">
        <v>4513</v>
      </c>
    </row>
    <row r="4378" spans="5:6" x14ac:dyDescent="0.25">
      <c r="E4378" t="s">
        <v>4365</v>
      </c>
      <c r="F4378" t="s">
        <v>4514</v>
      </c>
    </row>
    <row r="4379" spans="5:6" x14ac:dyDescent="0.25">
      <c r="E4379" t="s">
        <v>4365</v>
      </c>
      <c r="F4379" t="s">
        <v>4515</v>
      </c>
    </row>
    <row r="4380" spans="5:6" x14ac:dyDescent="0.25">
      <c r="E4380" t="s">
        <v>4365</v>
      </c>
      <c r="F4380" t="s">
        <v>4516</v>
      </c>
    </row>
    <row r="4381" spans="5:6" x14ac:dyDescent="0.25">
      <c r="E4381" t="s">
        <v>4365</v>
      </c>
      <c r="F4381" t="s">
        <v>4517</v>
      </c>
    </row>
    <row r="4382" spans="5:6" x14ac:dyDescent="0.25">
      <c r="E4382" t="s">
        <v>4365</v>
      </c>
      <c r="F4382" t="s">
        <v>4518</v>
      </c>
    </row>
    <row r="4383" spans="5:6" x14ac:dyDescent="0.25">
      <c r="E4383" t="s">
        <v>4365</v>
      </c>
      <c r="F4383" t="s">
        <v>4519</v>
      </c>
    </row>
    <row r="4384" spans="5:6" x14ac:dyDescent="0.25">
      <c r="E4384" t="s">
        <v>4365</v>
      </c>
      <c r="F4384" t="s">
        <v>4520</v>
      </c>
    </row>
    <row r="4385" spans="5:6" x14ac:dyDescent="0.25">
      <c r="E4385" t="s">
        <v>4365</v>
      </c>
      <c r="F4385" t="s">
        <v>4521</v>
      </c>
    </row>
    <row r="4386" spans="5:6" x14ac:dyDescent="0.25">
      <c r="E4386" t="s">
        <v>4365</v>
      </c>
      <c r="F4386" t="s">
        <v>4522</v>
      </c>
    </row>
    <row r="4387" spans="5:6" x14ac:dyDescent="0.25">
      <c r="E4387" t="s">
        <v>4365</v>
      </c>
      <c r="F4387" t="s">
        <v>4523</v>
      </c>
    </row>
    <row r="4388" spans="5:6" x14ac:dyDescent="0.25">
      <c r="E4388" t="s">
        <v>4365</v>
      </c>
      <c r="F4388" t="s">
        <v>4524</v>
      </c>
    </row>
    <row r="4389" spans="5:6" x14ac:dyDescent="0.25">
      <c r="E4389" t="s">
        <v>4365</v>
      </c>
      <c r="F4389" t="s">
        <v>4525</v>
      </c>
    </row>
    <row r="4390" spans="5:6" x14ac:dyDescent="0.25">
      <c r="E4390" t="s">
        <v>4365</v>
      </c>
      <c r="F4390" t="s">
        <v>4526</v>
      </c>
    </row>
    <row r="4391" spans="5:6" x14ac:dyDescent="0.25">
      <c r="E4391" t="s">
        <v>4365</v>
      </c>
      <c r="F4391" t="s">
        <v>4527</v>
      </c>
    </row>
    <row r="4392" spans="5:6" x14ac:dyDescent="0.25">
      <c r="E4392" t="s">
        <v>4365</v>
      </c>
      <c r="F4392" t="s">
        <v>4528</v>
      </c>
    </row>
    <row r="4393" spans="5:6" x14ac:dyDescent="0.25">
      <c r="E4393" t="s">
        <v>4365</v>
      </c>
      <c r="F4393" t="s">
        <v>4529</v>
      </c>
    </row>
    <row r="4394" spans="5:6" x14ac:dyDescent="0.25">
      <c r="E4394" t="s">
        <v>4530</v>
      </c>
      <c r="F4394" t="s">
        <v>4531</v>
      </c>
    </row>
    <row r="4395" spans="5:6" x14ac:dyDescent="0.25">
      <c r="E4395" t="s">
        <v>4530</v>
      </c>
      <c r="F4395" t="s">
        <v>4532</v>
      </c>
    </row>
    <row r="4396" spans="5:6" x14ac:dyDescent="0.25">
      <c r="E4396" t="s">
        <v>4530</v>
      </c>
      <c r="F4396" t="s">
        <v>4533</v>
      </c>
    </row>
    <row r="4397" spans="5:6" x14ac:dyDescent="0.25">
      <c r="E4397" t="s">
        <v>4530</v>
      </c>
      <c r="F4397" t="s">
        <v>4534</v>
      </c>
    </row>
    <row r="4398" spans="5:6" x14ac:dyDescent="0.25">
      <c r="E4398" t="s">
        <v>4530</v>
      </c>
      <c r="F4398" t="s">
        <v>4535</v>
      </c>
    </row>
    <row r="4399" spans="5:6" x14ac:dyDescent="0.25">
      <c r="E4399" t="s">
        <v>4530</v>
      </c>
      <c r="F4399" t="s">
        <v>4536</v>
      </c>
    </row>
    <row r="4400" spans="5:6" x14ac:dyDescent="0.25">
      <c r="E4400" t="s">
        <v>4530</v>
      </c>
      <c r="F4400" t="s">
        <v>4537</v>
      </c>
    </row>
    <row r="4401" spans="5:6" x14ac:dyDescent="0.25">
      <c r="E4401" t="s">
        <v>4530</v>
      </c>
      <c r="F4401" t="s">
        <v>4538</v>
      </c>
    </row>
    <row r="4402" spans="5:6" x14ac:dyDescent="0.25">
      <c r="E4402" t="s">
        <v>4530</v>
      </c>
      <c r="F4402" t="s">
        <v>4539</v>
      </c>
    </row>
    <row r="4403" spans="5:6" x14ac:dyDescent="0.25">
      <c r="E4403" t="s">
        <v>4530</v>
      </c>
      <c r="F4403" t="s">
        <v>4540</v>
      </c>
    </row>
    <row r="4404" spans="5:6" x14ac:dyDescent="0.25">
      <c r="E4404" t="s">
        <v>4530</v>
      </c>
      <c r="F4404" t="s">
        <v>4541</v>
      </c>
    </row>
    <row r="4405" spans="5:6" x14ac:dyDescent="0.25">
      <c r="E4405" t="s">
        <v>4530</v>
      </c>
      <c r="F4405" t="s">
        <v>4542</v>
      </c>
    </row>
    <row r="4406" spans="5:6" x14ac:dyDescent="0.25">
      <c r="E4406" t="s">
        <v>4530</v>
      </c>
      <c r="F4406" t="s">
        <v>4543</v>
      </c>
    </row>
    <row r="4407" spans="5:6" x14ac:dyDescent="0.25">
      <c r="E4407" t="s">
        <v>4530</v>
      </c>
      <c r="F4407" t="s">
        <v>4544</v>
      </c>
    </row>
    <row r="4408" spans="5:6" x14ac:dyDescent="0.25">
      <c r="E4408" t="s">
        <v>4530</v>
      </c>
      <c r="F4408" t="s">
        <v>4545</v>
      </c>
    </row>
    <row r="4409" spans="5:6" x14ac:dyDescent="0.25">
      <c r="E4409" t="s">
        <v>4530</v>
      </c>
      <c r="F4409" t="s">
        <v>4546</v>
      </c>
    </row>
    <row r="4410" spans="5:6" x14ac:dyDescent="0.25">
      <c r="E4410" t="s">
        <v>4530</v>
      </c>
      <c r="F4410" t="s">
        <v>4547</v>
      </c>
    </row>
    <row r="4411" spans="5:6" x14ac:dyDescent="0.25">
      <c r="E4411" t="s">
        <v>4530</v>
      </c>
      <c r="F4411" t="s">
        <v>4548</v>
      </c>
    </row>
    <row r="4412" spans="5:6" x14ac:dyDescent="0.25">
      <c r="E4412" t="s">
        <v>4530</v>
      </c>
      <c r="F4412" t="s">
        <v>4549</v>
      </c>
    </row>
    <row r="4413" spans="5:6" x14ac:dyDescent="0.25">
      <c r="E4413" t="s">
        <v>4530</v>
      </c>
      <c r="F4413" t="s">
        <v>4550</v>
      </c>
    </row>
    <row r="4414" spans="5:6" x14ac:dyDescent="0.25">
      <c r="E4414" t="s">
        <v>4530</v>
      </c>
      <c r="F4414" t="s">
        <v>4551</v>
      </c>
    </row>
    <row r="4415" spans="5:6" x14ac:dyDescent="0.25">
      <c r="E4415" t="s">
        <v>4530</v>
      </c>
      <c r="F4415" t="s">
        <v>4552</v>
      </c>
    </row>
    <row r="4416" spans="5:6" x14ac:dyDescent="0.25">
      <c r="E4416" t="s">
        <v>4530</v>
      </c>
      <c r="F4416" t="s">
        <v>4553</v>
      </c>
    </row>
    <row r="4417" spans="5:6" x14ac:dyDescent="0.25">
      <c r="E4417" t="s">
        <v>4530</v>
      </c>
      <c r="F4417" t="s">
        <v>4554</v>
      </c>
    </row>
    <row r="4418" spans="5:6" x14ac:dyDescent="0.25">
      <c r="E4418" t="s">
        <v>4530</v>
      </c>
      <c r="F4418" t="s">
        <v>4555</v>
      </c>
    </row>
    <row r="4419" spans="5:6" x14ac:dyDescent="0.25">
      <c r="E4419" t="s">
        <v>4530</v>
      </c>
      <c r="F4419" t="s">
        <v>4556</v>
      </c>
    </row>
    <row r="4420" spans="5:6" x14ac:dyDescent="0.25">
      <c r="E4420" t="s">
        <v>4530</v>
      </c>
      <c r="F4420" t="s">
        <v>4557</v>
      </c>
    </row>
    <row r="4421" spans="5:6" x14ac:dyDescent="0.25">
      <c r="E4421" t="s">
        <v>4530</v>
      </c>
      <c r="F4421" t="s">
        <v>4558</v>
      </c>
    </row>
    <row r="4422" spans="5:6" x14ac:dyDescent="0.25">
      <c r="E4422" t="s">
        <v>4530</v>
      </c>
      <c r="F4422" t="s">
        <v>4559</v>
      </c>
    </row>
    <row r="4423" spans="5:6" x14ac:dyDescent="0.25">
      <c r="E4423" t="s">
        <v>4530</v>
      </c>
      <c r="F4423" t="s">
        <v>4560</v>
      </c>
    </row>
    <row r="4424" spans="5:6" x14ac:dyDescent="0.25">
      <c r="E4424" t="s">
        <v>4530</v>
      </c>
      <c r="F4424" t="s">
        <v>4561</v>
      </c>
    </row>
    <row r="4425" spans="5:6" x14ac:dyDescent="0.25">
      <c r="E4425" t="s">
        <v>4530</v>
      </c>
      <c r="F4425" t="s">
        <v>4562</v>
      </c>
    </row>
    <row r="4426" spans="5:6" x14ac:dyDescent="0.25">
      <c r="E4426" t="s">
        <v>4530</v>
      </c>
      <c r="F4426" t="s">
        <v>4563</v>
      </c>
    </row>
    <row r="4427" spans="5:6" x14ac:dyDescent="0.25">
      <c r="E4427" t="s">
        <v>4530</v>
      </c>
      <c r="F4427" t="s">
        <v>4564</v>
      </c>
    </row>
    <row r="4428" spans="5:6" x14ac:dyDescent="0.25">
      <c r="E4428" t="s">
        <v>4530</v>
      </c>
      <c r="F4428" t="s">
        <v>4565</v>
      </c>
    </row>
    <row r="4429" spans="5:6" x14ac:dyDescent="0.25">
      <c r="E4429" t="s">
        <v>4530</v>
      </c>
      <c r="F4429" t="s">
        <v>4566</v>
      </c>
    </row>
    <row r="4430" spans="5:6" x14ac:dyDescent="0.25">
      <c r="E4430" t="s">
        <v>4530</v>
      </c>
      <c r="F4430" t="s">
        <v>4567</v>
      </c>
    </row>
    <row r="4431" spans="5:6" x14ac:dyDescent="0.25">
      <c r="E4431" t="s">
        <v>4530</v>
      </c>
      <c r="F4431" t="s">
        <v>4568</v>
      </c>
    </row>
    <row r="4432" spans="5:6" x14ac:dyDescent="0.25">
      <c r="E4432" t="s">
        <v>4530</v>
      </c>
      <c r="F4432" t="s">
        <v>4569</v>
      </c>
    </row>
    <row r="4433" spans="5:6" x14ac:dyDescent="0.25">
      <c r="E4433" t="s">
        <v>4530</v>
      </c>
      <c r="F4433" t="s">
        <v>4570</v>
      </c>
    </row>
    <row r="4434" spans="5:6" x14ac:dyDescent="0.25">
      <c r="E4434" t="s">
        <v>4530</v>
      </c>
      <c r="F4434" t="s">
        <v>4571</v>
      </c>
    </row>
    <row r="4435" spans="5:6" x14ac:dyDescent="0.25">
      <c r="E4435" t="s">
        <v>4530</v>
      </c>
      <c r="F4435" t="s">
        <v>4572</v>
      </c>
    </row>
    <row r="4436" spans="5:6" x14ac:dyDescent="0.25">
      <c r="E4436" t="s">
        <v>4530</v>
      </c>
      <c r="F4436" t="s">
        <v>4573</v>
      </c>
    </row>
    <row r="4437" spans="5:6" x14ac:dyDescent="0.25">
      <c r="E4437" t="s">
        <v>4530</v>
      </c>
      <c r="F4437" t="s">
        <v>4574</v>
      </c>
    </row>
    <row r="4438" spans="5:6" x14ac:dyDescent="0.25">
      <c r="E4438" t="s">
        <v>4530</v>
      </c>
      <c r="F4438" t="s">
        <v>4575</v>
      </c>
    </row>
    <row r="4439" spans="5:6" x14ac:dyDescent="0.25">
      <c r="E4439" t="s">
        <v>4530</v>
      </c>
      <c r="F4439" t="s">
        <v>4576</v>
      </c>
    </row>
    <row r="4440" spans="5:6" x14ac:dyDescent="0.25">
      <c r="E4440" t="s">
        <v>4530</v>
      </c>
      <c r="F4440" t="s">
        <v>4577</v>
      </c>
    </row>
    <row r="4441" spans="5:6" x14ac:dyDescent="0.25">
      <c r="E4441" t="s">
        <v>4530</v>
      </c>
      <c r="F4441" t="s">
        <v>4578</v>
      </c>
    </row>
    <row r="4442" spans="5:6" x14ac:dyDescent="0.25">
      <c r="E4442" t="s">
        <v>4530</v>
      </c>
      <c r="F4442" t="s">
        <v>4579</v>
      </c>
    </row>
    <row r="4443" spans="5:6" x14ac:dyDescent="0.25">
      <c r="E4443" t="s">
        <v>4530</v>
      </c>
      <c r="F4443" t="s">
        <v>4580</v>
      </c>
    </row>
    <row r="4444" spans="5:6" x14ac:dyDescent="0.25">
      <c r="E4444" t="s">
        <v>4530</v>
      </c>
      <c r="F4444" t="s">
        <v>4581</v>
      </c>
    </row>
    <row r="4445" spans="5:6" x14ac:dyDescent="0.25">
      <c r="E4445" t="s">
        <v>4530</v>
      </c>
      <c r="F4445" t="s">
        <v>4582</v>
      </c>
    </row>
    <row r="4446" spans="5:6" x14ac:dyDescent="0.25">
      <c r="E4446" t="s">
        <v>4530</v>
      </c>
      <c r="F4446" t="s">
        <v>4583</v>
      </c>
    </row>
    <row r="4447" spans="5:6" x14ac:dyDescent="0.25">
      <c r="E4447" t="s">
        <v>4530</v>
      </c>
      <c r="F4447" t="s">
        <v>4584</v>
      </c>
    </row>
    <row r="4448" spans="5:6" x14ac:dyDescent="0.25">
      <c r="E4448" t="s">
        <v>4530</v>
      </c>
      <c r="F4448" t="s">
        <v>4585</v>
      </c>
    </row>
    <row r="4449" spans="5:6" x14ac:dyDescent="0.25">
      <c r="E4449" t="s">
        <v>4530</v>
      </c>
      <c r="F4449" t="s">
        <v>4586</v>
      </c>
    </row>
    <row r="4450" spans="5:6" x14ac:dyDescent="0.25">
      <c r="E4450" t="s">
        <v>4530</v>
      </c>
      <c r="F4450" t="s">
        <v>4587</v>
      </c>
    </row>
    <row r="4451" spans="5:6" x14ac:dyDescent="0.25">
      <c r="E4451" t="s">
        <v>4530</v>
      </c>
      <c r="F4451" t="s">
        <v>4588</v>
      </c>
    </row>
    <row r="4452" spans="5:6" x14ac:dyDescent="0.25">
      <c r="E4452" t="s">
        <v>4530</v>
      </c>
      <c r="F4452" t="s">
        <v>4589</v>
      </c>
    </row>
    <row r="4453" spans="5:6" x14ac:dyDescent="0.25">
      <c r="E4453" t="s">
        <v>4530</v>
      </c>
      <c r="F4453" t="s">
        <v>4590</v>
      </c>
    </row>
    <row r="4454" spans="5:6" x14ac:dyDescent="0.25">
      <c r="E4454" t="s">
        <v>4530</v>
      </c>
      <c r="F4454" t="s">
        <v>4591</v>
      </c>
    </row>
    <row r="4455" spans="5:6" x14ac:dyDescent="0.25">
      <c r="E4455" t="s">
        <v>4530</v>
      </c>
      <c r="F4455" t="s">
        <v>4592</v>
      </c>
    </row>
    <row r="4456" spans="5:6" x14ac:dyDescent="0.25">
      <c r="E4456" t="s">
        <v>4530</v>
      </c>
      <c r="F4456" t="s">
        <v>4593</v>
      </c>
    </row>
    <row r="4457" spans="5:6" x14ac:dyDescent="0.25">
      <c r="E4457" t="s">
        <v>4530</v>
      </c>
      <c r="F4457" t="s">
        <v>4594</v>
      </c>
    </row>
    <row r="4458" spans="5:6" x14ac:dyDescent="0.25">
      <c r="E4458" t="s">
        <v>4530</v>
      </c>
      <c r="F4458" t="s">
        <v>4595</v>
      </c>
    </row>
    <row r="4459" spans="5:6" x14ac:dyDescent="0.25">
      <c r="E4459" t="s">
        <v>4530</v>
      </c>
      <c r="F4459" t="s">
        <v>4596</v>
      </c>
    </row>
    <row r="4460" spans="5:6" x14ac:dyDescent="0.25">
      <c r="E4460" t="s">
        <v>4530</v>
      </c>
      <c r="F4460" t="s">
        <v>4597</v>
      </c>
    </row>
    <row r="4461" spans="5:6" x14ac:dyDescent="0.25">
      <c r="E4461" t="s">
        <v>4530</v>
      </c>
      <c r="F4461" t="s">
        <v>4598</v>
      </c>
    </row>
    <row r="4462" spans="5:6" x14ac:dyDescent="0.25">
      <c r="E4462" t="s">
        <v>4530</v>
      </c>
      <c r="F4462" t="s">
        <v>4599</v>
      </c>
    </row>
    <row r="4463" spans="5:6" x14ac:dyDescent="0.25">
      <c r="E4463" t="s">
        <v>4530</v>
      </c>
      <c r="F4463" t="s">
        <v>4600</v>
      </c>
    </row>
    <row r="4464" spans="5:6" x14ac:dyDescent="0.25">
      <c r="E4464" t="s">
        <v>4530</v>
      </c>
      <c r="F4464" t="s">
        <v>4601</v>
      </c>
    </row>
    <row r="4465" spans="5:6" x14ac:dyDescent="0.25">
      <c r="E4465" t="s">
        <v>4530</v>
      </c>
      <c r="F4465" t="s">
        <v>4602</v>
      </c>
    </row>
    <row r="4466" spans="5:6" x14ac:dyDescent="0.25">
      <c r="E4466" t="s">
        <v>4530</v>
      </c>
      <c r="F4466" t="s">
        <v>4603</v>
      </c>
    </row>
    <row r="4467" spans="5:6" x14ac:dyDescent="0.25">
      <c r="E4467" t="s">
        <v>4530</v>
      </c>
      <c r="F4467" t="s">
        <v>4604</v>
      </c>
    </row>
    <row r="4468" spans="5:6" x14ac:dyDescent="0.25">
      <c r="E4468" t="s">
        <v>4530</v>
      </c>
      <c r="F4468" t="s">
        <v>4605</v>
      </c>
    </row>
    <row r="4469" spans="5:6" x14ac:dyDescent="0.25">
      <c r="E4469" t="s">
        <v>4530</v>
      </c>
      <c r="F4469" t="s">
        <v>4606</v>
      </c>
    </row>
    <row r="4470" spans="5:6" x14ac:dyDescent="0.25">
      <c r="E4470" t="s">
        <v>4530</v>
      </c>
      <c r="F4470" t="s">
        <v>4607</v>
      </c>
    </row>
    <row r="4471" spans="5:6" x14ac:dyDescent="0.25">
      <c r="E4471" t="s">
        <v>4530</v>
      </c>
      <c r="F4471" t="s">
        <v>4608</v>
      </c>
    </row>
    <row r="4472" spans="5:6" x14ac:dyDescent="0.25">
      <c r="E4472" t="s">
        <v>4530</v>
      </c>
      <c r="F4472" t="s">
        <v>4609</v>
      </c>
    </row>
    <row r="4473" spans="5:6" x14ac:dyDescent="0.25">
      <c r="E4473" t="s">
        <v>4530</v>
      </c>
      <c r="F4473" t="s">
        <v>4610</v>
      </c>
    </row>
    <row r="4474" spans="5:6" x14ac:dyDescent="0.25">
      <c r="E4474" t="s">
        <v>4530</v>
      </c>
      <c r="F4474" t="s">
        <v>4611</v>
      </c>
    </row>
    <row r="4475" spans="5:6" x14ac:dyDescent="0.25">
      <c r="E4475" t="s">
        <v>4530</v>
      </c>
      <c r="F4475" t="s">
        <v>4612</v>
      </c>
    </row>
    <row r="4476" spans="5:6" x14ac:dyDescent="0.25">
      <c r="E4476" t="s">
        <v>4530</v>
      </c>
      <c r="F4476" t="s">
        <v>4613</v>
      </c>
    </row>
    <row r="4477" spans="5:6" x14ac:dyDescent="0.25">
      <c r="E4477" t="s">
        <v>4530</v>
      </c>
      <c r="F4477" t="s">
        <v>4614</v>
      </c>
    </row>
    <row r="4478" spans="5:6" x14ac:dyDescent="0.25">
      <c r="E4478" t="s">
        <v>4530</v>
      </c>
      <c r="F4478" t="s">
        <v>4615</v>
      </c>
    </row>
    <row r="4479" spans="5:6" x14ac:dyDescent="0.25">
      <c r="E4479" t="s">
        <v>4530</v>
      </c>
      <c r="F4479" t="s">
        <v>4616</v>
      </c>
    </row>
    <row r="4480" spans="5:6" x14ac:dyDescent="0.25">
      <c r="E4480" t="s">
        <v>4530</v>
      </c>
      <c r="F4480" t="s">
        <v>4617</v>
      </c>
    </row>
    <row r="4481" spans="5:6" x14ac:dyDescent="0.25">
      <c r="E4481" t="s">
        <v>4530</v>
      </c>
      <c r="F4481" t="s">
        <v>4618</v>
      </c>
    </row>
    <row r="4482" spans="5:6" x14ac:dyDescent="0.25">
      <c r="E4482" t="s">
        <v>4530</v>
      </c>
      <c r="F4482" t="s">
        <v>4619</v>
      </c>
    </row>
    <row r="4483" spans="5:6" x14ac:dyDescent="0.25">
      <c r="E4483" t="s">
        <v>4530</v>
      </c>
      <c r="F4483" t="s">
        <v>4620</v>
      </c>
    </row>
    <row r="4484" spans="5:6" x14ac:dyDescent="0.25">
      <c r="E4484" t="s">
        <v>4530</v>
      </c>
      <c r="F4484" t="s">
        <v>4621</v>
      </c>
    </row>
    <row r="4485" spans="5:6" x14ac:dyDescent="0.25">
      <c r="E4485" t="s">
        <v>4530</v>
      </c>
      <c r="F4485" t="s">
        <v>4622</v>
      </c>
    </row>
    <row r="4486" spans="5:6" x14ac:dyDescent="0.25">
      <c r="E4486" t="s">
        <v>4530</v>
      </c>
      <c r="F4486" t="s">
        <v>4623</v>
      </c>
    </row>
    <row r="4487" spans="5:6" x14ac:dyDescent="0.25">
      <c r="E4487" t="s">
        <v>4530</v>
      </c>
      <c r="F4487" t="s">
        <v>4624</v>
      </c>
    </row>
    <row r="4488" spans="5:6" x14ac:dyDescent="0.25">
      <c r="E4488" t="s">
        <v>4530</v>
      </c>
      <c r="F4488" t="s">
        <v>4625</v>
      </c>
    </row>
    <row r="4489" spans="5:6" x14ac:dyDescent="0.25">
      <c r="E4489" t="s">
        <v>4530</v>
      </c>
      <c r="F4489" t="s">
        <v>4626</v>
      </c>
    </row>
    <row r="4490" spans="5:6" x14ac:dyDescent="0.25">
      <c r="E4490" t="s">
        <v>4530</v>
      </c>
      <c r="F4490" t="s">
        <v>4627</v>
      </c>
    </row>
    <row r="4491" spans="5:6" x14ac:dyDescent="0.25">
      <c r="E4491" t="s">
        <v>4530</v>
      </c>
      <c r="F4491" t="s">
        <v>4628</v>
      </c>
    </row>
    <row r="4492" spans="5:6" x14ac:dyDescent="0.25">
      <c r="E4492" t="s">
        <v>4530</v>
      </c>
      <c r="F4492" t="s">
        <v>4629</v>
      </c>
    </row>
    <row r="4493" spans="5:6" x14ac:dyDescent="0.25">
      <c r="E4493" t="s">
        <v>4530</v>
      </c>
      <c r="F4493" t="s">
        <v>4630</v>
      </c>
    </row>
    <row r="4494" spans="5:6" x14ac:dyDescent="0.25">
      <c r="E4494" t="s">
        <v>4530</v>
      </c>
      <c r="F4494" t="s">
        <v>4631</v>
      </c>
    </row>
    <row r="4495" spans="5:6" x14ac:dyDescent="0.25">
      <c r="E4495" t="s">
        <v>4530</v>
      </c>
      <c r="F4495" t="s">
        <v>4632</v>
      </c>
    </row>
    <row r="4496" spans="5:6" x14ac:dyDescent="0.25">
      <c r="E4496" t="s">
        <v>4530</v>
      </c>
      <c r="F4496" t="s">
        <v>4633</v>
      </c>
    </row>
    <row r="4497" spans="5:6" x14ac:dyDescent="0.25">
      <c r="E4497" t="s">
        <v>4530</v>
      </c>
      <c r="F4497" t="s">
        <v>4634</v>
      </c>
    </row>
    <row r="4498" spans="5:6" x14ac:dyDescent="0.25">
      <c r="E4498" t="s">
        <v>4530</v>
      </c>
      <c r="F4498" t="s">
        <v>4635</v>
      </c>
    </row>
    <row r="4499" spans="5:6" x14ac:dyDescent="0.25">
      <c r="E4499" t="s">
        <v>4530</v>
      </c>
      <c r="F4499" t="s">
        <v>4636</v>
      </c>
    </row>
    <row r="4500" spans="5:6" x14ac:dyDescent="0.25">
      <c r="E4500" t="s">
        <v>4530</v>
      </c>
      <c r="F4500" t="s">
        <v>4637</v>
      </c>
    </row>
    <row r="4501" spans="5:6" x14ac:dyDescent="0.25">
      <c r="E4501" t="s">
        <v>4530</v>
      </c>
      <c r="F4501" t="s">
        <v>4638</v>
      </c>
    </row>
    <row r="4502" spans="5:6" x14ac:dyDescent="0.25">
      <c r="E4502" t="s">
        <v>4530</v>
      </c>
      <c r="F4502" t="s">
        <v>4639</v>
      </c>
    </row>
    <row r="4503" spans="5:6" x14ac:dyDescent="0.25">
      <c r="E4503" t="s">
        <v>4530</v>
      </c>
      <c r="F4503" t="s">
        <v>4640</v>
      </c>
    </row>
    <row r="4504" spans="5:6" x14ac:dyDescent="0.25">
      <c r="E4504" t="s">
        <v>4530</v>
      </c>
      <c r="F4504" t="s">
        <v>4641</v>
      </c>
    </row>
    <row r="4505" spans="5:6" x14ac:dyDescent="0.25">
      <c r="E4505" t="s">
        <v>4530</v>
      </c>
      <c r="F4505" t="s">
        <v>4642</v>
      </c>
    </row>
    <row r="4506" spans="5:6" x14ac:dyDescent="0.25">
      <c r="E4506" t="s">
        <v>4530</v>
      </c>
      <c r="F4506" t="s">
        <v>4643</v>
      </c>
    </row>
    <row r="4507" spans="5:6" x14ac:dyDescent="0.25">
      <c r="E4507" t="s">
        <v>4530</v>
      </c>
      <c r="F4507" t="s">
        <v>4644</v>
      </c>
    </row>
    <row r="4508" spans="5:6" x14ac:dyDescent="0.25">
      <c r="E4508" t="s">
        <v>4530</v>
      </c>
      <c r="F4508" t="s">
        <v>4645</v>
      </c>
    </row>
    <row r="4509" spans="5:6" x14ac:dyDescent="0.25">
      <c r="E4509" t="s">
        <v>4530</v>
      </c>
      <c r="F4509" t="s">
        <v>4646</v>
      </c>
    </row>
    <row r="4510" spans="5:6" x14ac:dyDescent="0.25">
      <c r="E4510" t="s">
        <v>4530</v>
      </c>
      <c r="F4510" t="s">
        <v>4647</v>
      </c>
    </row>
    <row r="4511" spans="5:6" x14ac:dyDescent="0.25">
      <c r="E4511" t="s">
        <v>4530</v>
      </c>
      <c r="F4511" t="s">
        <v>4648</v>
      </c>
    </row>
    <row r="4512" spans="5:6" x14ac:dyDescent="0.25">
      <c r="E4512" t="s">
        <v>4530</v>
      </c>
      <c r="F4512" t="s">
        <v>4649</v>
      </c>
    </row>
    <row r="4513" spans="5:6" x14ac:dyDescent="0.25">
      <c r="E4513" t="s">
        <v>4530</v>
      </c>
      <c r="F4513" t="s">
        <v>4650</v>
      </c>
    </row>
    <row r="4514" spans="5:6" x14ac:dyDescent="0.25">
      <c r="E4514" t="s">
        <v>4530</v>
      </c>
      <c r="F4514" t="s">
        <v>4651</v>
      </c>
    </row>
    <row r="4515" spans="5:6" x14ac:dyDescent="0.25">
      <c r="E4515" t="s">
        <v>4530</v>
      </c>
      <c r="F4515" t="s">
        <v>4652</v>
      </c>
    </row>
    <row r="4516" spans="5:6" x14ac:dyDescent="0.25">
      <c r="E4516" t="s">
        <v>4530</v>
      </c>
      <c r="F4516" t="s">
        <v>4653</v>
      </c>
    </row>
    <row r="4517" spans="5:6" x14ac:dyDescent="0.25">
      <c r="E4517" t="s">
        <v>4530</v>
      </c>
      <c r="F4517" t="s">
        <v>4654</v>
      </c>
    </row>
    <row r="4518" spans="5:6" x14ac:dyDescent="0.25">
      <c r="E4518" t="s">
        <v>4530</v>
      </c>
      <c r="F4518" t="s">
        <v>4655</v>
      </c>
    </row>
    <row r="4519" spans="5:6" x14ac:dyDescent="0.25">
      <c r="E4519" t="s">
        <v>4530</v>
      </c>
      <c r="F4519" t="s">
        <v>4656</v>
      </c>
    </row>
    <row r="4520" spans="5:6" x14ac:dyDescent="0.25">
      <c r="E4520" t="s">
        <v>4530</v>
      </c>
      <c r="F4520" t="s">
        <v>4657</v>
      </c>
    </row>
    <row r="4521" spans="5:6" x14ac:dyDescent="0.25">
      <c r="E4521" t="s">
        <v>4530</v>
      </c>
      <c r="F4521" t="s">
        <v>4658</v>
      </c>
    </row>
    <row r="4522" spans="5:6" x14ac:dyDescent="0.25">
      <c r="E4522" t="s">
        <v>4530</v>
      </c>
      <c r="F4522" t="s">
        <v>4659</v>
      </c>
    </row>
    <row r="4523" spans="5:6" x14ac:dyDescent="0.25">
      <c r="E4523" t="s">
        <v>4530</v>
      </c>
      <c r="F4523" t="s">
        <v>4660</v>
      </c>
    </row>
    <row r="4524" spans="5:6" x14ac:dyDescent="0.25">
      <c r="E4524" t="s">
        <v>4530</v>
      </c>
      <c r="F4524" t="s">
        <v>4661</v>
      </c>
    </row>
    <row r="4525" spans="5:6" x14ac:dyDescent="0.25">
      <c r="E4525" t="s">
        <v>4530</v>
      </c>
      <c r="F4525" t="s">
        <v>4662</v>
      </c>
    </row>
    <row r="4526" spans="5:6" x14ac:dyDescent="0.25">
      <c r="E4526" t="s">
        <v>4530</v>
      </c>
      <c r="F4526" t="s">
        <v>4663</v>
      </c>
    </row>
    <row r="4527" spans="5:6" x14ac:dyDescent="0.25">
      <c r="E4527" t="s">
        <v>4530</v>
      </c>
      <c r="F4527" t="s">
        <v>4664</v>
      </c>
    </row>
    <row r="4528" spans="5:6" x14ac:dyDescent="0.25">
      <c r="E4528" t="s">
        <v>4530</v>
      </c>
      <c r="F4528" t="s">
        <v>4665</v>
      </c>
    </row>
    <row r="4529" spans="5:6" x14ac:dyDescent="0.25">
      <c r="E4529" t="s">
        <v>4530</v>
      </c>
      <c r="F4529" t="s">
        <v>4666</v>
      </c>
    </row>
    <row r="4530" spans="5:6" x14ac:dyDescent="0.25">
      <c r="E4530" t="s">
        <v>4530</v>
      </c>
      <c r="F4530" t="s">
        <v>4667</v>
      </c>
    </row>
    <row r="4531" spans="5:6" x14ac:dyDescent="0.25">
      <c r="E4531" t="s">
        <v>4530</v>
      </c>
      <c r="F4531" t="s">
        <v>4668</v>
      </c>
    </row>
    <row r="4532" spans="5:6" x14ac:dyDescent="0.25">
      <c r="E4532" t="s">
        <v>4530</v>
      </c>
      <c r="F4532" t="s">
        <v>4669</v>
      </c>
    </row>
    <row r="4533" spans="5:6" x14ac:dyDescent="0.25">
      <c r="E4533" t="s">
        <v>4530</v>
      </c>
      <c r="F4533" t="s">
        <v>4670</v>
      </c>
    </row>
    <row r="4534" spans="5:6" x14ac:dyDescent="0.25">
      <c r="E4534" t="s">
        <v>4530</v>
      </c>
      <c r="F4534" t="s">
        <v>4671</v>
      </c>
    </row>
    <row r="4535" spans="5:6" x14ac:dyDescent="0.25">
      <c r="E4535" t="s">
        <v>4530</v>
      </c>
      <c r="F4535" t="s">
        <v>4672</v>
      </c>
    </row>
    <row r="4536" spans="5:6" x14ac:dyDescent="0.25">
      <c r="E4536" t="s">
        <v>4530</v>
      </c>
      <c r="F4536" t="s">
        <v>4673</v>
      </c>
    </row>
    <row r="4537" spans="5:6" x14ac:dyDescent="0.25">
      <c r="E4537" t="s">
        <v>4530</v>
      </c>
      <c r="F4537" t="s">
        <v>4674</v>
      </c>
    </row>
    <row r="4538" spans="5:6" x14ac:dyDescent="0.25">
      <c r="E4538" t="s">
        <v>4530</v>
      </c>
      <c r="F4538" t="s">
        <v>4675</v>
      </c>
    </row>
    <row r="4539" spans="5:6" x14ac:dyDescent="0.25">
      <c r="E4539" t="s">
        <v>4530</v>
      </c>
      <c r="F4539" t="s">
        <v>4676</v>
      </c>
    </row>
    <row r="4540" spans="5:6" x14ac:dyDescent="0.25">
      <c r="E4540" t="s">
        <v>4530</v>
      </c>
      <c r="F4540" t="s">
        <v>4677</v>
      </c>
    </row>
    <row r="4541" spans="5:6" x14ac:dyDescent="0.25">
      <c r="E4541" t="s">
        <v>4530</v>
      </c>
      <c r="F4541" t="s">
        <v>4678</v>
      </c>
    </row>
    <row r="4542" spans="5:6" x14ac:dyDescent="0.25">
      <c r="E4542" t="s">
        <v>4530</v>
      </c>
      <c r="F4542" t="s">
        <v>4679</v>
      </c>
    </row>
    <row r="4543" spans="5:6" x14ac:dyDescent="0.25">
      <c r="E4543" t="s">
        <v>4530</v>
      </c>
      <c r="F4543" t="s">
        <v>4680</v>
      </c>
    </row>
    <row r="4544" spans="5:6" x14ac:dyDescent="0.25">
      <c r="E4544" t="s">
        <v>4530</v>
      </c>
      <c r="F4544" t="s">
        <v>4681</v>
      </c>
    </row>
    <row r="4545" spans="5:6" x14ac:dyDescent="0.25">
      <c r="E4545" t="s">
        <v>4530</v>
      </c>
      <c r="F4545" t="s">
        <v>4682</v>
      </c>
    </row>
    <row r="4546" spans="5:6" x14ac:dyDescent="0.25">
      <c r="E4546" t="s">
        <v>4530</v>
      </c>
      <c r="F4546" t="s">
        <v>4683</v>
      </c>
    </row>
    <row r="4547" spans="5:6" x14ac:dyDescent="0.25">
      <c r="E4547" t="s">
        <v>4530</v>
      </c>
      <c r="F4547" t="s">
        <v>4684</v>
      </c>
    </row>
    <row r="4548" spans="5:6" x14ac:dyDescent="0.25">
      <c r="E4548" t="s">
        <v>4530</v>
      </c>
      <c r="F4548" t="s">
        <v>4685</v>
      </c>
    </row>
    <row r="4549" spans="5:6" x14ac:dyDescent="0.25">
      <c r="E4549" t="s">
        <v>4530</v>
      </c>
      <c r="F4549" t="s">
        <v>4686</v>
      </c>
    </row>
    <row r="4550" spans="5:6" x14ac:dyDescent="0.25">
      <c r="E4550" t="s">
        <v>4530</v>
      </c>
      <c r="F4550" t="s">
        <v>4687</v>
      </c>
    </row>
    <row r="4551" spans="5:6" x14ac:dyDescent="0.25">
      <c r="E4551" t="s">
        <v>4530</v>
      </c>
      <c r="F4551" t="s">
        <v>4688</v>
      </c>
    </row>
    <row r="4552" spans="5:6" x14ac:dyDescent="0.25">
      <c r="E4552" t="s">
        <v>4530</v>
      </c>
      <c r="F4552" t="s">
        <v>4689</v>
      </c>
    </row>
    <row r="4553" spans="5:6" x14ac:dyDescent="0.25">
      <c r="E4553" t="s">
        <v>4530</v>
      </c>
      <c r="F4553" t="s">
        <v>4690</v>
      </c>
    </row>
    <row r="4554" spans="5:6" x14ac:dyDescent="0.25">
      <c r="E4554" t="s">
        <v>4530</v>
      </c>
      <c r="F4554" t="s">
        <v>4691</v>
      </c>
    </row>
    <row r="4555" spans="5:6" x14ac:dyDescent="0.25">
      <c r="E4555" t="s">
        <v>4530</v>
      </c>
      <c r="F4555" t="s">
        <v>4692</v>
      </c>
    </row>
    <row r="4556" spans="5:6" x14ac:dyDescent="0.25">
      <c r="E4556" t="s">
        <v>4530</v>
      </c>
      <c r="F4556" t="s">
        <v>4693</v>
      </c>
    </row>
    <row r="4557" spans="5:6" x14ac:dyDescent="0.25">
      <c r="E4557" t="s">
        <v>4530</v>
      </c>
      <c r="F4557" t="s">
        <v>4694</v>
      </c>
    </row>
    <row r="4558" spans="5:6" x14ac:dyDescent="0.25">
      <c r="E4558" t="s">
        <v>4530</v>
      </c>
      <c r="F4558" t="s">
        <v>4695</v>
      </c>
    </row>
    <row r="4559" spans="5:6" x14ac:dyDescent="0.25">
      <c r="E4559" t="s">
        <v>4530</v>
      </c>
      <c r="F4559" t="s">
        <v>4696</v>
      </c>
    </row>
    <row r="4560" spans="5:6" x14ac:dyDescent="0.25">
      <c r="E4560" t="s">
        <v>4697</v>
      </c>
      <c r="F4560" t="s">
        <v>4698</v>
      </c>
    </row>
    <row r="4561" spans="5:6" x14ac:dyDescent="0.25">
      <c r="E4561" t="s">
        <v>4697</v>
      </c>
      <c r="F4561" t="s">
        <v>4699</v>
      </c>
    </row>
    <row r="4562" spans="5:6" x14ac:dyDescent="0.25">
      <c r="E4562" t="s">
        <v>4697</v>
      </c>
      <c r="F4562" t="s">
        <v>4700</v>
      </c>
    </row>
    <row r="4563" spans="5:6" x14ac:dyDescent="0.25">
      <c r="E4563" t="s">
        <v>4697</v>
      </c>
      <c r="F4563" t="s">
        <v>4701</v>
      </c>
    </row>
    <row r="4564" spans="5:6" x14ac:dyDescent="0.25">
      <c r="E4564" t="s">
        <v>4697</v>
      </c>
      <c r="F4564" t="s">
        <v>4702</v>
      </c>
    </row>
    <row r="4565" spans="5:6" x14ac:dyDescent="0.25">
      <c r="E4565" t="s">
        <v>4697</v>
      </c>
      <c r="F4565" t="s">
        <v>4703</v>
      </c>
    </row>
    <row r="4566" spans="5:6" x14ac:dyDescent="0.25">
      <c r="E4566" t="s">
        <v>4697</v>
      </c>
      <c r="F4566" t="s">
        <v>4704</v>
      </c>
    </row>
    <row r="4567" spans="5:6" x14ac:dyDescent="0.25">
      <c r="E4567" t="s">
        <v>4697</v>
      </c>
      <c r="F4567" t="s">
        <v>4705</v>
      </c>
    </row>
    <row r="4568" spans="5:6" x14ac:dyDescent="0.25">
      <c r="E4568" t="s">
        <v>4697</v>
      </c>
      <c r="F4568" t="s">
        <v>4706</v>
      </c>
    </row>
    <row r="4569" spans="5:6" x14ac:dyDescent="0.25">
      <c r="E4569" t="s">
        <v>4697</v>
      </c>
      <c r="F4569" t="s">
        <v>4707</v>
      </c>
    </row>
    <row r="4570" spans="5:6" x14ac:dyDescent="0.25">
      <c r="E4570" t="s">
        <v>4697</v>
      </c>
      <c r="F4570" t="s">
        <v>4708</v>
      </c>
    </row>
    <row r="4571" spans="5:6" x14ac:dyDescent="0.25">
      <c r="E4571" t="s">
        <v>4697</v>
      </c>
      <c r="F4571" t="s">
        <v>4709</v>
      </c>
    </row>
    <row r="4572" spans="5:6" x14ac:dyDescent="0.25">
      <c r="E4572" t="s">
        <v>4697</v>
      </c>
      <c r="F4572" t="s">
        <v>4710</v>
      </c>
    </row>
    <row r="4573" spans="5:6" x14ac:dyDescent="0.25">
      <c r="E4573" t="s">
        <v>4697</v>
      </c>
      <c r="F4573" t="s">
        <v>4711</v>
      </c>
    </row>
    <row r="4574" spans="5:6" x14ac:dyDescent="0.25">
      <c r="E4574" t="s">
        <v>4697</v>
      </c>
      <c r="F4574" t="s">
        <v>4712</v>
      </c>
    </row>
    <row r="4575" spans="5:6" x14ac:dyDescent="0.25">
      <c r="E4575" t="s">
        <v>4697</v>
      </c>
      <c r="F4575" t="s">
        <v>4713</v>
      </c>
    </row>
    <row r="4576" spans="5:6" x14ac:dyDescent="0.25">
      <c r="E4576" t="s">
        <v>4697</v>
      </c>
      <c r="F4576" t="s">
        <v>4714</v>
      </c>
    </row>
    <row r="4577" spans="5:6" x14ac:dyDescent="0.25">
      <c r="E4577" t="s">
        <v>4697</v>
      </c>
      <c r="F4577" t="s">
        <v>4715</v>
      </c>
    </row>
    <row r="4578" spans="5:6" x14ac:dyDescent="0.25">
      <c r="E4578" t="s">
        <v>4697</v>
      </c>
      <c r="F4578" t="s">
        <v>4716</v>
      </c>
    </row>
    <row r="4579" spans="5:6" x14ac:dyDescent="0.25">
      <c r="E4579" t="s">
        <v>4697</v>
      </c>
      <c r="F4579" t="s">
        <v>4717</v>
      </c>
    </row>
    <row r="4580" spans="5:6" x14ac:dyDescent="0.25">
      <c r="E4580" t="s">
        <v>4697</v>
      </c>
      <c r="F4580" t="s">
        <v>4718</v>
      </c>
    </row>
    <row r="4581" spans="5:6" x14ac:dyDescent="0.25">
      <c r="E4581" t="s">
        <v>4697</v>
      </c>
      <c r="F4581" t="s">
        <v>4719</v>
      </c>
    </row>
    <row r="4582" spans="5:6" x14ac:dyDescent="0.25">
      <c r="E4582" t="s">
        <v>4697</v>
      </c>
      <c r="F4582" t="s">
        <v>4720</v>
      </c>
    </row>
    <row r="4583" spans="5:6" x14ac:dyDescent="0.25">
      <c r="E4583" t="s">
        <v>4697</v>
      </c>
      <c r="F4583" t="s">
        <v>4721</v>
      </c>
    </row>
    <row r="4584" spans="5:6" x14ac:dyDescent="0.25">
      <c r="E4584" t="s">
        <v>4697</v>
      </c>
      <c r="F4584" t="s">
        <v>4722</v>
      </c>
    </row>
    <row r="4585" spans="5:6" x14ac:dyDescent="0.25">
      <c r="E4585" t="s">
        <v>4697</v>
      </c>
      <c r="F4585" t="s">
        <v>4723</v>
      </c>
    </row>
    <row r="4586" spans="5:6" x14ac:dyDescent="0.25">
      <c r="E4586" t="s">
        <v>4697</v>
      </c>
      <c r="F4586" t="s">
        <v>4724</v>
      </c>
    </row>
    <row r="4587" spans="5:6" x14ac:dyDescent="0.25">
      <c r="E4587" t="s">
        <v>4697</v>
      </c>
      <c r="F4587" t="s">
        <v>4725</v>
      </c>
    </row>
    <row r="4588" spans="5:6" x14ac:dyDescent="0.25">
      <c r="E4588" t="s">
        <v>4697</v>
      </c>
      <c r="F4588" t="s">
        <v>4726</v>
      </c>
    </row>
    <row r="4589" spans="5:6" x14ac:dyDescent="0.25">
      <c r="E4589" t="s">
        <v>4697</v>
      </c>
      <c r="F4589" t="s">
        <v>4727</v>
      </c>
    </row>
    <row r="4590" spans="5:6" x14ac:dyDescent="0.25">
      <c r="E4590" t="s">
        <v>4697</v>
      </c>
      <c r="F4590" t="s">
        <v>4728</v>
      </c>
    </row>
    <row r="4591" spans="5:6" x14ac:dyDescent="0.25">
      <c r="E4591" t="s">
        <v>4697</v>
      </c>
      <c r="F4591" t="s">
        <v>4729</v>
      </c>
    </row>
    <row r="4592" spans="5:6" x14ac:dyDescent="0.25">
      <c r="E4592" t="s">
        <v>4697</v>
      </c>
      <c r="F4592" t="s">
        <v>4730</v>
      </c>
    </row>
    <row r="4593" spans="5:6" x14ac:dyDescent="0.25">
      <c r="E4593" t="s">
        <v>4697</v>
      </c>
      <c r="F4593" t="s">
        <v>4731</v>
      </c>
    </row>
    <row r="4594" spans="5:6" x14ac:dyDescent="0.25">
      <c r="E4594" t="s">
        <v>4697</v>
      </c>
      <c r="F4594" t="s">
        <v>4732</v>
      </c>
    </row>
    <row r="4595" spans="5:6" x14ac:dyDescent="0.25">
      <c r="E4595" t="s">
        <v>4697</v>
      </c>
      <c r="F4595" t="s">
        <v>4733</v>
      </c>
    </row>
    <row r="4596" spans="5:6" x14ac:dyDescent="0.25">
      <c r="E4596" t="s">
        <v>4697</v>
      </c>
      <c r="F4596" t="s">
        <v>4734</v>
      </c>
    </row>
    <row r="4597" spans="5:6" x14ac:dyDescent="0.25">
      <c r="E4597" t="s">
        <v>4697</v>
      </c>
      <c r="F4597" t="s">
        <v>4735</v>
      </c>
    </row>
    <row r="4598" spans="5:6" x14ac:dyDescent="0.25">
      <c r="E4598" t="s">
        <v>4697</v>
      </c>
      <c r="F4598" t="s">
        <v>4736</v>
      </c>
    </row>
    <row r="4599" spans="5:6" x14ac:dyDescent="0.25">
      <c r="E4599" t="s">
        <v>4697</v>
      </c>
      <c r="F4599" t="s">
        <v>4737</v>
      </c>
    </row>
    <row r="4600" spans="5:6" x14ac:dyDescent="0.25">
      <c r="E4600" t="s">
        <v>4697</v>
      </c>
      <c r="F4600" t="s">
        <v>4738</v>
      </c>
    </row>
    <row r="4601" spans="5:6" x14ac:dyDescent="0.25">
      <c r="E4601" t="s">
        <v>4697</v>
      </c>
      <c r="F4601" t="s">
        <v>4739</v>
      </c>
    </row>
    <row r="4602" spans="5:6" x14ac:dyDescent="0.25">
      <c r="E4602" t="s">
        <v>4697</v>
      </c>
      <c r="F4602" t="s">
        <v>4740</v>
      </c>
    </row>
    <row r="4603" spans="5:6" x14ac:dyDescent="0.25">
      <c r="E4603" t="s">
        <v>4697</v>
      </c>
      <c r="F4603" t="s">
        <v>4741</v>
      </c>
    </row>
    <row r="4604" spans="5:6" x14ac:dyDescent="0.25">
      <c r="E4604" t="s">
        <v>4697</v>
      </c>
      <c r="F4604" t="s">
        <v>4742</v>
      </c>
    </row>
    <row r="4605" spans="5:6" x14ac:dyDescent="0.25">
      <c r="E4605" t="s">
        <v>4697</v>
      </c>
      <c r="F4605" t="s">
        <v>4743</v>
      </c>
    </row>
    <row r="4606" spans="5:6" x14ac:dyDescent="0.25">
      <c r="E4606" t="s">
        <v>4697</v>
      </c>
      <c r="F4606" t="s">
        <v>4744</v>
      </c>
    </row>
    <row r="4607" spans="5:6" x14ac:dyDescent="0.25">
      <c r="E4607" t="s">
        <v>4697</v>
      </c>
      <c r="F4607" t="s">
        <v>4745</v>
      </c>
    </row>
    <row r="4608" spans="5:6" x14ac:dyDescent="0.25">
      <c r="E4608" t="s">
        <v>4697</v>
      </c>
      <c r="F4608" t="s">
        <v>4746</v>
      </c>
    </row>
    <row r="4609" spans="5:6" x14ac:dyDescent="0.25">
      <c r="E4609" t="s">
        <v>4697</v>
      </c>
      <c r="F4609" t="s">
        <v>4747</v>
      </c>
    </row>
    <row r="4610" spans="5:6" x14ac:dyDescent="0.25">
      <c r="E4610" t="s">
        <v>4697</v>
      </c>
      <c r="F4610" t="s">
        <v>4748</v>
      </c>
    </row>
    <row r="4611" spans="5:6" x14ac:dyDescent="0.25">
      <c r="E4611" t="s">
        <v>4697</v>
      </c>
      <c r="F4611" t="s">
        <v>4749</v>
      </c>
    </row>
    <row r="4612" spans="5:6" x14ac:dyDescent="0.25">
      <c r="E4612" t="s">
        <v>4697</v>
      </c>
      <c r="F4612" t="s">
        <v>4750</v>
      </c>
    </row>
    <row r="4613" spans="5:6" x14ac:dyDescent="0.25">
      <c r="E4613" t="s">
        <v>4697</v>
      </c>
      <c r="F4613" t="s">
        <v>4751</v>
      </c>
    </row>
    <row r="4614" spans="5:6" x14ac:dyDescent="0.25">
      <c r="E4614" t="s">
        <v>4697</v>
      </c>
      <c r="F4614" t="s">
        <v>4752</v>
      </c>
    </row>
    <row r="4615" spans="5:6" x14ac:dyDescent="0.25">
      <c r="E4615" t="s">
        <v>4697</v>
      </c>
      <c r="F4615" t="s">
        <v>4753</v>
      </c>
    </row>
    <row r="4616" spans="5:6" x14ac:dyDescent="0.25">
      <c r="E4616" t="s">
        <v>4697</v>
      </c>
      <c r="F4616" t="s">
        <v>4754</v>
      </c>
    </row>
    <row r="4617" spans="5:6" x14ac:dyDescent="0.25">
      <c r="E4617" t="s">
        <v>4697</v>
      </c>
      <c r="F4617" t="s">
        <v>4755</v>
      </c>
    </row>
    <row r="4618" spans="5:6" x14ac:dyDescent="0.25">
      <c r="E4618" t="s">
        <v>4697</v>
      </c>
      <c r="F4618" t="s">
        <v>4756</v>
      </c>
    </row>
    <row r="4619" spans="5:6" x14ac:dyDescent="0.25">
      <c r="E4619" t="s">
        <v>4697</v>
      </c>
      <c r="F4619" t="s">
        <v>4757</v>
      </c>
    </row>
    <row r="4620" spans="5:6" x14ac:dyDescent="0.25">
      <c r="E4620" t="s">
        <v>4697</v>
      </c>
      <c r="F4620" t="s">
        <v>4758</v>
      </c>
    </row>
    <row r="4621" spans="5:6" x14ac:dyDescent="0.25">
      <c r="E4621" t="s">
        <v>4697</v>
      </c>
      <c r="F4621" t="s">
        <v>4759</v>
      </c>
    </row>
    <row r="4622" spans="5:6" x14ac:dyDescent="0.25">
      <c r="E4622" t="s">
        <v>4697</v>
      </c>
      <c r="F4622" t="s">
        <v>4760</v>
      </c>
    </row>
    <row r="4623" spans="5:6" x14ac:dyDescent="0.25">
      <c r="E4623" t="s">
        <v>4697</v>
      </c>
      <c r="F4623" t="s">
        <v>4761</v>
      </c>
    </row>
    <row r="4624" spans="5:6" x14ac:dyDescent="0.25">
      <c r="E4624" t="s">
        <v>4697</v>
      </c>
      <c r="F4624" t="s">
        <v>4762</v>
      </c>
    </row>
    <row r="4625" spans="5:6" x14ac:dyDescent="0.25">
      <c r="E4625" t="s">
        <v>4697</v>
      </c>
      <c r="F4625" t="s">
        <v>4763</v>
      </c>
    </row>
    <row r="4626" spans="5:6" x14ac:dyDescent="0.25">
      <c r="E4626" t="s">
        <v>4697</v>
      </c>
      <c r="F4626" t="s">
        <v>4764</v>
      </c>
    </row>
    <row r="4627" spans="5:6" x14ac:dyDescent="0.25">
      <c r="E4627" t="s">
        <v>4697</v>
      </c>
      <c r="F4627" t="s">
        <v>4765</v>
      </c>
    </row>
    <row r="4628" spans="5:6" x14ac:dyDescent="0.25">
      <c r="E4628" t="s">
        <v>4697</v>
      </c>
      <c r="F4628" t="s">
        <v>4766</v>
      </c>
    </row>
    <row r="4629" spans="5:6" x14ac:dyDescent="0.25">
      <c r="E4629" t="s">
        <v>4697</v>
      </c>
      <c r="F4629" t="s">
        <v>4767</v>
      </c>
    </row>
    <row r="4630" spans="5:6" x14ac:dyDescent="0.25">
      <c r="E4630" t="s">
        <v>4697</v>
      </c>
      <c r="F4630" t="s">
        <v>4768</v>
      </c>
    </row>
    <row r="4631" spans="5:6" x14ac:dyDescent="0.25">
      <c r="E4631" t="s">
        <v>4697</v>
      </c>
      <c r="F4631" t="s">
        <v>4769</v>
      </c>
    </row>
    <row r="4632" spans="5:6" x14ac:dyDescent="0.25">
      <c r="E4632" t="s">
        <v>4697</v>
      </c>
      <c r="F4632" t="s">
        <v>4770</v>
      </c>
    </row>
    <row r="4633" spans="5:6" x14ac:dyDescent="0.25">
      <c r="E4633" t="s">
        <v>4697</v>
      </c>
      <c r="F4633" t="s">
        <v>4771</v>
      </c>
    </row>
    <row r="4634" spans="5:6" x14ac:dyDescent="0.25">
      <c r="E4634" t="s">
        <v>4697</v>
      </c>
      <c r="F4634" t="s">
        <v>4772</v>
      </c>
    </row>
    <row r="4635" spans="5:6" x14ac:dyDescent="0.25">
      <c r="E4635" t="s">
        <v>4697</v>
      </c>
      <c r="F4635" t="s">
        <v>4773</v>
      </c>
    </row>
    <row r="4636" spans="5:6" x14ac:dyDescent="0.25">
      <c r="E4636" t="s">
        <v>4697</v>
      </c>
      <c r="F4636" t="s">
        <v>4774</v>
      </c>
    </row>
    <row r="4637" spans="5:6" x14ac:dyDescent="0.25">
      <c r="E4637" t="s">
        <v>4697</v>
      </c>
      <c r="F4637" t="s">
        <v>4775</v>
      </c>
    </row>
    <row r="4638" spans="5:6" x14ac:dyDescent="0.25">
      <c r="E4638" t="s">
        <v>4697</v>
      </c>
      <c r="F4638" t="s">
        <v>4776</v>
      </c>
    </row>
    <row r="4639" spans="5:6" x14ac:dyDescent="0.25">
      <c r="E4639" t="s">
        <v>4697</v>
      </c>
      <c r="F4639" t="s">
        <v>4777</v>
      </c>
    </row>
    <row r="4640" spans="5:6" x14ac:dyDescent="0.25">
      <c r="E4640" t="s">
        <v>4697</v>
      </c>
      <c r="F4640" t="s">
        <v>4778</v>
      </c>
    </row>
    <row r="4641" spans="5:6" x14ac:dyDescent="0.25">
      <c r="E4641" t="s">
        <v>4697</v>
      </c>
      <c r="F4641" t="s">
        <v>4779</v>
      </c>
    </row>
    <row r="4642" spans="5:6" x14ac:dyDescent="0.25">
      <c r="E4642" t="s">
        <v>4697</v>
      </c>
      <c r="F4642" t="s">
        <v>4780</v>
      </c>
    </row>
    <row r="4643" spans="5:6" x14ac:dyDescent="0.25">
      <c r="E4643" t="s">
        <v>4697</v>
      </c>
      <c r="F4643" t="s">
        <v>4781</v>
      </c>
    </row>
    <row r="4644" spans="5:6" x14ac:dyDescent="0.25">
      <c r="E4644" t="s">
        <v>4697</v>
      </c>
      <c r="F4644" t="s">
        <v>4782</v>
      </c>
    </row>
    <row r="4645" spans="5:6" x14ac:dyDescent="0.25">
      <c r="E4645" t="s">
        <v>4697</v>
      </c>
      <c r="F4645" t="s">
        <v>4783</v>
      </c>
    </row>
    <row r="4646" spans="5:6" x14ac:dyDescent="0.25">
      <c r="E4646" t="s">
        <v>4697</v>
      </c>
      <c r="F4646" t="s">
        <v>4784</v>
      </c>
    </row>
    <row r="4647" spans="5:6" x14ac:dyDescent="0.25">
      <c r="E4647" t="s">
        <v>4697</v>
      </c>
      <c r="F4647" t="s">
        <v>4785</v>
      </c>
    </row>
    <row r="4648" spans="5:6" x14ac:dyDescent="0.25">
      <c r="E4648" t="s">
        <v>4697</v>
      </c>
      <c r="F4648" t="s">
        <v>4786</v>
      </c>
    </row>
    <row r="4649" spans="5:6" x14ac:dyDescent="0.25">
      <c r="E4649" t="s">
        <v>4697</v>
      </c>
      <c r="F4649" t="s">
        <v>4787</v>
      </c>
    </row>
    <row r="4650" spans="5:6" x14ac:dyDescent="0.25">
      <c r="E4650" t="s">
        <v>4697</v>
      </c>
      <c r="F4650" t="s">
        <v>4788</v>
      </c>
    </row>
    <row r="4651" spans="5:6" x14ac:dyDescent="0.25">
      <c r="E4651" t="s">
        <v>4697</v>
      </c>
      <c r="F4651" t="s">
        <v>4789</v>
      </c>
    </row>
    <row r="4652" spans="5:6" x14ac:dyDescent="0.25">
      <c r="E4652" t="s">
        <v>4697</v>
      </c>
      <c r="F4652" t="s">
        <v>4790</v>
      </c>
    </row>
    <row r="4653" spans="5:6" x14ac:dyDescent="0.25">
      <c r="E4653" t="s">
        <v>4697</v>
      </c>
      <c r="F4653" t="s">
        <v>4791</v>
      </c>
    </row>
    <row r="4654" spans="5:6" x14ac:dyDescent="0.25">
      <c r="E4654" t="s">
        <v>4697</v>
      </c>
      <c r="F4654" t="s">
        <v>4792</v>
      </c>
    </row>
    <row r="4655" spans="5:6" x14ac:dyDescent="0.25">
      <c r="E4655" t="s">
        <v>4697</v>
      </c>
      <c r="F4655" t="s">
        <v>4793</v>
      </c>
    </row>
    <row r="4656" spans="5:6" x14ac:dyDescent="0.25">
      <c r="E4656" t="s">
        <v>4697</v>
      </c>
      <c r="F4656" t="s">
        <v>4794</v>
      </c>
    </row>
    <row r="4657" spans="5:6" x14ac:dyDescent="0.25">
      <c r="E4657" t="s">
        <v>4697</v>
      </c>
      <c r="F4657" t="s">
        <v>4795</v>
      </c>
    </row>
    <row r="4658" spans="5:6" x14ac:dyDescent="0.25">
      <c r="E4658" t="s">
        <v>4697</v>
      </c>
      <c r="F4658" t="s">
        <v>4796</v>
      </c>
    </row>
    <row r="4659" spans="5:6" x14ac:dyDescent="0.25">
      <c r="E4659" t="s">
        <v>4697</v>
      </c>
      <c r="F4659" t="s">
        <v>4797</v>
      </c>
    </row>
    <row r="4660" spans="5:6" x14ac:dyDescent="0.25">
      <c r="E4660" t="s">
        <v>4697</v>
      </c>
      <c r="F4660" t="s">
        <v>4798</v>
      </c>
    </row>
    <row r="4661" spans="5:6" x14ac:dyDescent="0.25">
      <c r="E4661" t="s">
        <v>4697</v>
      </c>
      <c r="F4661" t="s">
        <v>4799</v>
      </c>
    </row>
    <row r="4662" spans="5:6" x14ac:dyDescent="0.25">
      <c r="E4662" t="s">
        <v>4697</v>
      </c>
      <c r="F4662" t="s">
        <v>4800</v>
      </c>
    </row>
    <row r="4663" spans="5:6" x14ac:dyDescent="0.25">
      <c r="E4663" t="s">
        <v>4697</v>
      </c>
      <c r="F4663" t="s">
        <v>4801</v>
      </c>
    </row>
    <row r="4664" spans="5:6" x14ac:dyDescent="0.25">
      <c r="E4664" t="s">
        <v>4697</v>
      </c>
      <c r="F4664" t="s">
        <v>4802</v>
      </c>
    </row>
    <row r="4665" spans="5:6" x14ac:dyDescent="0.25">
      <c r="E4665" t="s">
        <v>4697</v>
      </c>
      <c r="F4665" t="s">
        <v>4803</v>
      </c>
    </row>
    <row r="4666" spans="5:6" x14ac:dyDescent="0.25">
      <c r="E4666" t="s">
        <v>4697</v>
      </c>
      <c r="F4666" t="s">
        <v>4804</v>
      </c>
    </row>
    <row r="4667" spans="5:6" x14ac:dyDescent="0.25">
      <c r="E4667" t="s">
        <v>4697</v>
      </c>
      <c r="F4667" t="s">
        <v>4805</v>
      </c>
    </row>
    <row r="4668" spans="5:6" x14ac:dyDescent="0.25">
      <c r="E4668" t="s">
        <v>4697</v>
      </c>
      <c r="F4668" t="s">
        <v>4806</v>
      </c>
    </row>
    <row r="4669" spans="5:6" x14ac:dyDescent="0.25">
      <c r="E4669" t="s">
        <v>4697</v>
      </c>
      <c r="F4669" t="s">
        <v>4807</v>
      </c>
    </row>
    <row r="4670" spans="5:6" x14ac:dyDescent="0.25">
      <c r="E4670" t="s">
        <v>4697</v>
      </c>
      <c r="F4670" t="s">
        <v>4808</v>
      </c>
    </row>
    <row r="4671" spans="5:6" x14ac:dyDescent="0.25">
      <c r="E4671" t="s">
        <v>4697</v>
      </c>
      <c r="F4671" t="s">
        <v>4809</v>
      </c>
    </row>
    <row r="4672" spans="5:6" x14ac:dyDescent="0.25">
      <c r="E4672" t="s">
        <v>4697</v>
      </c>
      <c r="F4672" t="s">
        <v>4810</v>
      </c>
    </row>
    <row r="4673" spans="5:6" x14ac:dyDescent="0.25">
      <c r="E4673" t="s">
        <v>4697</v>
      </c>
      <c r="F4673" t="s">
        <v>4811</v>
      </c>
    </row>
    <row r="4674" spans="5:6" x14ac:dyDescent="0.25">
      <c r="E4674" t="s">
        <v>4697</v>
      </c>
      <c r="F4674" t="s">
        <v>4812</v>
      </c>
    </row>
    <row r="4675" spans="5:6" x14ac:dyDescent="0.25">
      <c r="E4675" t="s">
        <v>4697</v>
      </c>
      <c r="F4675" t="s">
        <v>4813</v>
      </c>
    </row>
    <row r="4676" spans="5:6" x14ac:dyDescent="0.25">
      <c r="E4676" t="s">
        <v>4697</v>
      </c>
      <c r="F4676" t="s">
        <v>4814</v>
      </c>
    </row>
    <row r="4677" spans="5:6" x14ac:dyDescent="0.25">
      <c r="E4677" t="s">
        <v>4697</v>
      </c>
      <c r="F4677" t="s">
        <v>4815</v>
      </c>
    </row>
    <row r="4678" spans="5:6" x14ac:dyDescent="0.25">
      <c r="E4678" t="s">
        <v>4697</v>
      </c>
      <c r="F4678" t="s">
        <v>4816</v>
      </c>
    </row>
    <row r="4679" spans="5:6" x14ac:dyDescent="0.25">
      <c r="E4679" t="s">
        <v>4697</v>
      </c>
      <c r="F4679" t="s">
        <v>4817</v>
      </c>
    </row>
    <row r="4680" spans="5:6" x14ac:dyDescent="0.25">
      <c r="E4680" t="s">
        <v>4697</v>
      </c>
      <c r="F4680" t="s">
        <v>4818</v>
      </c>
    </row>
    <row r="4681" spans="5:6" x14ac:dyDescent="0.25">
      <c r="E4681" t="s">
        <v>4697</v>
      </c>
      <c r="F4681" t="s">
        <v>4819</v>
      </c>
    </row>
    <row r="4682" spans="5:6" x14ac:dyDescent="0.25">
      <c r="E4682" t="s">
        <v>4697</v>
      </c>
      <c r="F4682" t="s">
        <v>4820</v>
      </c>
    </row>
    <row r="4683" spans="5:6" x14ac:dyDescent="0.25">
      <c r="E4683" t="s">
        <v>4697</v>
      </c>
      <c r="F4683" t="s">
        <v>4821</v>
      </c>
    </row>
    <row r="4684" spans="5:6" x14ac:dyDescent="0.25">
      <c r="E4684" t="s">
        <v>4697</v>
      </c>
      <c r="F4684" t="s">
        <v>4822</v>
      </c>
    </row>
    <row r="4685" spans="5:6" x14ac:dyDescent="0.25">
      <c r="E4685" t="s">
        <v>4697</v>
      </c>
      <c r="F4685" t="s">
        <v>4823</v>
      </c>
    </row>
    <row r="4686" spans="5:6" x14ac:dyDescent="0.25">
      <c r="E4686" t="s">
        <v>4697</v>
      </c>
      <c r="F4686" t="s">
        <v>4824</v>
      </c>
    </row>
    <row r="4687" spans="5:6" x14ac:dyDescent="0.25">
      <c r="E4687" t="s">
        <v>4697</v>
      </c>
      <c r="F4687" t="s">
        <v>4825</v>
      </c>
    </row>
    <row r="4688" spans="5:6" x14ac:dyDescent="0.25">
      <c r="E4688" t="s">
        <v>4697</v>
      </c>
      <c r="F4688" t="s">
        <v>4826</v>
      </c>
    </row>
    <row r="4689" spans="5:6" x14ac:dyDescent="0.25">
      <c r="E4689" t="s">
        <v>4697</v>
      </c>
      <c r="F4689" t="s">
        <v>4827</v>
      </c>
    </row>
    <row r="4690" spans="5:6" x14ac:dyDescent="0.25">
      <c r="E4690" t="s">
        <v>4697</v>
      </c>
      <c r="F4690" t="s">
        <v>4828</v>
      </c>
    </row>
    <row r="4691" spans="5:6" x14ac:dyDescent="0.25">
      <c r="E4691" t="s">
        <v>4697</v>
      </c>
      <c r="F4691" t="s">
        <v>4829</v>
      </c>
    </row>
    <row r="4692" spans="5:6" x14ac:dyDescent="0.25">
      <c r="E4692" t="s">
        <v>4697</v>
      </c>
      <c r="F4692" t="s">
        <v>4830</v>
      </c>
    </row>
    <row r="4693" spans="5:6" x14ac:dyDescent="0.25">
      <c r="E4693" t="s">
        <v>4697</v>
      </c>
      <c r="F4693" t="s">
        <v>4831</v>
      </c>
    </row>
    <row r="4694" spans="5:6" x14ac:dyDescent="0.25">
      <c r="E4694" t="s">
        <v>4697</v>
      </c>
      <c r="F4694" t="s">
        <v>4832</v>
      </c>
    </row>
    <row r="4695" spans="5:6" x14ac:dyDescent="0.25">
      <c r="E4695" t="s">
        <v>4697</v>
      </c>
      <c r="F4695" t="s">
        <v>4833</v>
      </c>
    </row>
    <row r="4696" spans="5:6" x14ac:dyDescent="0.25">
      <c r="E4696" t="s">
        <v>4697</v>
      </c>
      <c r="F4696" t="s">
        <v>4834</v>
      </c>
    </row>
    <row r="4697" spans="5:6" x14ac:dyDescent="0.25">
      <c r="E4697" t="s">
        <v>4835</v>
      </c>
      <c r="F4697" t="s">
        <v>4836</v>
      </c>
    </row>
    <row r="4698" spans="5:6" x14ac:dyDescent="0.25">
      <c r="E4698" t="s">
        <v>4835</v>
      </c>
      <c r="F4698" t="s">
        <v>4837</v>
      </c>
    </row>
    <row r="4699" spans="5:6" x14ac:dyDescent="0.25">
      <c r="E4699" t="s">
        <v>4835</v>
      </c>
      <c r="F4699" t="s">
        <v>4838</v>
      </c>
    </row>
    <row r="4700" spans="5:6" x14ac:dyDescent="0.25">
      <c r="E4700" t="s">
        <v>4835</v>
      </c>
      <c r="F4700" t="s">
        <v>4839</v>
      </c>
    </row>
    <row r="4701" spans="5:6" x14ac:dyDescent="0.25">
      <c r="E4701" t="s">
        <v>4835</v>
      </c>
      <c r="F4701" t="s">
        <v>4840</v>
      </c>
    </row>
    <row r="4702" spans="5:6" x14ac:dyDescent="0.25">
      <c r="E4702" t="s">
        <v>4835</v>
      </c>
      <c r="F4702" t="s">
        <v>4841</v>
      </c>
    </row>
    <row r="4703" spans="5:6" x14ac:dyDescent="0.25">
      <c r="E4703" t="s">
        <v>4835</v>
      </c>
      <c r="F4703" t="s">
        <v>4842</v>
      </c>
    </row>
    <row r="4704" spans="5:6" x14ac:dyDescent="0.25">
      <c r="E4704" t="s">
        <v>4835</v>
      </c>
      <c r="F4704" t="s">
        <v>4843</v>
      </c>
    </row>
    <row r="4705" spans="5:6" x14ac:dyDescent="0.25">
      <c r="E4705" t="s">
        <v>4835</v>
      </c>
      <c r="F4705" t="s">
        <v>4844</v>
      </c>
    </row>
    <row r="4706" spans="5:6" x14ac:dyDescent="0.25">
      <c r="E4706" t="s">
        <v>4835</v>
      </c>
      <c r="F4706" t="s">
        <v>4845</v>
      </c>
    </row>
    <row r="4707" spans="5:6" x14ac:dyDescent="0.25">
      <c r="E4707" t="s">
        <v>4835</v>
      </c>
      <c r="F4707" t="s">
        <v>4846</v>
      </c>
    </row>
    <row r="4708" spans="5:6" x14ac:dyDescent="0.25">
      <c r="E4708" t="s">
        <v>4835</v>
      </c>
      <c r="F4708" t="s">
        <v>4847</v>
      </c>
    </row>
    <row r="4709" spans="5:6" x14ac:dyDescent="0.25">
      <c r="E4709" t="s">
        <v>4835</v>
      </c>
      <c r="F4709" t="s">
        <v>4848</v>
      </c>
    </row>
    <row r="4710" spans="5:6" x14ac:dyDescent="0.25">
      <c r="E4710" t="s">
        <v>4835</v>
      </c>
      <c r="F4710" t="s">
        <v>4849</v>
      </c>
    </row>
    <row r="4711" spans="5:6" x14ac:dyDescent="0.25">
      <c r="E4711" t="s">
        <v>4835</v>
      </c>
      <c r="F4711" t="s">
        <v>4850</v>
      </c>
    </row>
    <row r="4712" spans="5:6" x14ac:dyDescent="0.25">
      <c r="E4712" t="s">
        <v>4835</v>
      </c>
      <c r="F4712" t="s">
        <v>4851</v>
      </c>
    </row>
    <row r="4713" spans="5:6" x14ac:dyDescent="0.25">
      <c r="E4713" t="s">
        <v>4835</v>
      </c>
      <c r="F4713" t="s">
        <v>4852</v>
      </c>
    </row>
    <row r="4714" spans="5:6" x14ac:dyDescent="0.25">
      <c r="E4714" t="s">
        <v>4835</v>
      </c>
      <c r="F4714" t="s">
        <v>4853</v>
      </c>
    </row>
    <row r="4715" spans="5:6" x14ac:dyDescent="0.25">
      <c r="E4715" t="s">
        <v>4835</v>
      </c>
      <c r="F4715" t="s">
        <v>4854</v>
      </c>
    </row>
    <row r="4716" spans="5:6" x14ac:dyDescent="0.25">
      <c r="E4716" t="s">
        <v>4835</v>
      </c>
      <c r="F4716" t="s">
        <v>4855</v>
      </c>
    </row>
    <row r="4717" spans="5:6" x14ac:dyDescent="0.25">
      <c r="E4717" t="s">
        <v>4835</v>
      </c>
      <c r="F4717" t="s">
        <v>4856</v>
      </c>
    </row>
    <row r="4718" spans="5:6" x14ac:dyDescent="0.25">
      <c r="E4718" t="s">
        <v>4835</v>
      </c>
      <c r="F4718" t="s">
        <v>4857</v>
      </c>
    </row>
    <row r="4719" spans="5:6" x14ac:dyDescent="0.25">
      <c r="E4719" t="s">
        <v>4835</v>
      </c>
      <c r="F4719" t="s">
        <v>4858</v>
      </c>
    </row>
    <row r="4720" spans="5:6" x14ac:dyDescent="0.25">
      <c r="E4720" t="s">
        <v>4835</v>
      </c>
      <c r="F4720" t="s">
        <v>4859</v>
      </c>
    </row>
    <row r="4721" spans="5:6" x14ac:dyDescent="0.25">
      <c r="E4721" t="s">
        <v>4835</v>
      </c>
      <c r="F4721" t="s">
        <v>4860</v>
      </c>
    </row>
    <row r="4722" spans="5:6" x14ac:dyDescent="0.25">
      <c r="E4722" t="s">
        <v>4835</v>
      </c>
      <c r="F4722" t="s">
        <v>4861</v>
      </c>
    </row>
    <row r="4723" spans="5:6" x14ac:dyDescent="0.25">
      <c r="E4723" t="s">
        <v>4835</v>
      </c>
      <c r="F4723" t="s">
        <v>4862</v>
      </c>
    </row>
    <row r="4724" spans="5:6" x14ac:dyDescent="0.25">
      <c r="E4724" t="s">
        <v>4835</v>
      </c>
      <c r="F4724" t="s">
        <v>4863</v>
      </c>
    </row>
    <row r="4725" spans="5:6" x14ac:dyDescent="0.25">
      <c r="E4725" t="s">
        <v>4835</v>
      </c>
      <c r="F4725" t="s">
        <v>4864</v>
      </c>
    </row>
    <row r="4726" spans="5:6" x14ac:dyDescent="0.25">
      <c r="E4726" t="s">
        <v>4835</v>
      </c>
      <c r="F4726" t="s">
        <v>4865</v>
      </c>
    </row>
    <row r="4727" spans="5:6" x14ac:dyDescent="0.25">
      <c r="E4727" t="s">
        <v>4835</v>
      </c>
      <c r="F4727" t="s">
        <v>4866</v>
      </c>
    </row>
    <row r="4728" spans="5:6" x14ac:dyDescent="0.25">
      <c r="E4728" t="s">
        <v>4835</v>
      </c>
      <c r="F4728" t="s">
        <v>4867</v>
      </c>
    </row>
    <row r="4729" spans="5:6" x14ac:dyDescent="0.25">
      <c r="E4729" t="s">
        <v>4835</v>
      </c>
      <c r="F4729" t="s">
        <v>4868</v>
      </c>
    </row>
    <row r="4730" spans="5:6" x14ac:dyDescent="0.25">
      <c r="E4730" t="s">
        <v>4835</v>
      </c>
      <c r="F4730" t="s">
        <v>4869</v>
      </c>
    </row>
    <row r="4731" spans="5:6" x14ac:dyDescent="0.25">
      <c r="E4731" t="s">
        <v>4835</v>
      </c>
      <c r="F4731" t="s">
        <v>4870</v>
      </c>
    </row>
    <row r="4732" spans="5:6" x14ac:dyDescent="0.25">
      <c r="E4732" t="s">
        <v>4835</v>
      </c>
      <c r="F4732" t="s">
        <v>4871</v>
      </c>
    </row>
    <row r="4733" spans="5:6" x14ac:dyDescent="0.25">
      <c r="E4733" t="s">
        <v>4835</v>
      </c>
      <c r="F4733" t="s">
        <v>4872</v>
      </c>
    </row>
    <row r="4734" spans="5:6" x14ac:dyDescent="0.25">
      <c r="E4734" t="s">
        <v>4835</v>
      </c>
      <c r="F4734" t="s">
        <v>4873</v>
      </c>
    </row>
    <row r="4735" spans="5:6" x14ac:dyDescent="0.25">
      <c r="E4735" t="s">
        <v>4835</v>
      </c>
      <c r="F4735" t="s">
        <v>4874</v>
      </c>
    </row>
    <row r="4736" spans="5:6" x14ac:dyDescent="0.25">
      <c r="E4736" t="s">
        <v>4835</v>
      </c>
      <c r="F4736" t="s">
        <v>4875</v>
      </c>
    </row>
    <row r="4737" spans="5:6" x14ac:dyDescent="0.25">
      <c r="E4737" t="s">
        <v>4835</v>
      </c>
      <c r="F4737" t="s">
        <v>4876</v>
      </c>
    </row>
    <row r="4738" spans="5:6" x14ac:dyDescent="0.25">
      <c r="E4738" t="s">
        <v>4835</v>
      </c>
      <c r="F4738" t="s">
        <v>4877</v>
      </c>
    </row>
    <row r="4739" spans="5:6" x14ac:dyDescent="0.25">
      <c r="E4739" t="s">
        <v>4835</v>
      </c>
      <c r="F4739" t="s">
        <v>4878</v>
      </c>
    </row>
    <row r="4740" spans="5:6" x14ac:dyDescent="0.25">
      <c r="E4740" t="s">
        <v>4835</v>
      </c>
      <c r="F4740" t="s">
        <v>4879</v>
      </c>
    </row>
    <row r="4741" spans="5:6" x14ac:dyDescent="0.25">
      <c r="E4741" t="s">
        <v>4835</v>
      </c>
      <c r="F4741" t="s">
        <v>4880</v>
      </c>
    </row>
    <row r="4742" spans="5:6" x14ac:dyDescent="0.25">
      <c r="E4742" t="s">
        <v>4835</v>
      </c>
      <c r="F4742" t="s">
        <v>4881</v>
      </c>
    </row>
    <row r="4743" spans="5:6" x14ac:dyDescent="0.25">
      <c r="E4743" t="s">
        <v>4835</v>
      </c>
      <c r="F4743" t="s">
        <v>4882</v>
      </c>
    </row>
    <row r="4744" spans="5:6" x14ac:dyDescent="0.25">
      <c r="E4744" t="s">
        <v>4835</v>
      </c>
      <c r="F4744" t="s">
        <v>4883</v>
      </c>
    </row>
    <row r="4745" spans="5:6" x14ac:dyDescent="0.25">
      <c r="E4745" t="s">
        <v>4835</v>
      </c>
      <c r="F4745" t="s">
        <v>4884</v>
      </c>
    </row>
    <row r="4746" spans="5:6" x14ac:dyDescent="0.25">
      <c r="E4746" t="s">
        <v>4835</v>
      </c>
      <c r="F4746" t="s">
        <v>4885</v>
      </c>
    </row>
    <row r="4747" spans="5:6" x14ac:dyDescent="0.25">
      <c r="E4747" t="s">
        <v>4835</v>
      </c>
      <c r="F4747" t="s">
        <v>4886</v>
      </c>
    </row>
    <row r="4748" spans="5:6" x14ac:dyDescent="0.25">
      <c r="E4748" t="s">
        <v>4835</v>
      </c>
      <c r="F4748" t="s">
        <v>4887</v>
      </c>
    </row>
    <row r="4749" spans="5:6" x14ac:dyDescent="0.25">
      <c r="E4749" t="s">
        <v>4835</v>
      </c>
      <c r="F4749" t="s">
        <v>4888</v>
      </c>
    </row>
    <row r="4750" spans="5:6" x14ac:dyDescent="0.25">
      <c r="E4750" t="s">
        <v>4835</v>
      </c>
      <c r="F4750" t="s">
        <v>4889</v>
      </c>
    </row>
    <row r="4751" spans="5:6" x14ac:dyDescent="0.25">
      <c r="E4751" t="s">
        <v>4835</v>
      </c>
      <c r="F4751" t="s">
        <v>4890</v>
      </c>
    </row>
    <row r="4752" spans="5:6" x14ac:dyDescent="0.25">
      <c r="E4752" t="s">
        <v>4835</v>
      </c>
      <c r="F4752" t="s">
        <v>4891</v>
      </c>
    </row>
    <row r="4753" spans="5:6" x14ac:dyDescent="0.25">
      <c r="E4753" t="s">
        <v>4835</v>
      </c>
      <c r="F4753" t="s">
        <v>4892</v>
      </c>
    </row>
    <row r="4754" spans="5:6" x14ac:dyDescent="0.25">
      <c r="E4754" t="s">
        <v>4835</v>
      </c>
      <c r="F4754" t="s">
        <v>4893</v>
      </c>
    </row>
    <row r="4755" spans="5:6" x14ac:dyDescent="0.25">
      <c r="E4755" t="s">
        <v>4835</v>
      </c>
      <c r="F4755" t="s">
        <v>4894</v>
      </c>
    </row>
    <row r="4756" spans="5:6" x14ac:dyDescent="0.25">
      <c r="E4756" t="s">
        <v>4835</v>
      </c>
      <c r="F4756" t="s">
        <v>4895</v>
      </c>
    </row>
    <row r="4757" spans="5:6" x14ac:dyDescent="0.25">
      <c r="E4757" t="s">
        <v>4835</v>
      </c>
      <c r="F4757" t="s">
        <v>4896</v>
      </c>
    </row>
    <row r="4758" spans="5:6" x14ac:dyDescent="0.25">
      <c r="E4758" t="s">
        <v>4835</v>
      </c>
      <c r="F4758" t="s">
        <v>4897</v>
      </c>
    </row>
    <row r="4759" spans="5:6" x14ac:dyDescent="0.25">
      <c r="E4759" t="s">
        <v>4835</v>
      </c>
      <c r="F4759" t="s">
        <v>4898</v>
      </c>
    </row>
    <row r="4760" spans="5:6" x14ac:dyDescent="0.25">
      <c r="E4760" t="s">
        <v>4835</v>
      </c>
      <c r="F4760" t="s">
        <v>4899</v>
      </c>
    </row>
    <row r="4761" spans="5:6" x14ac:dyDescent="0.25">
      <c r="E4761" t="s">
        <v>4835</v>
      </c>
      <c r="F4761" t="s">
        <v>4900</v>
      </c>
    </row>
    <row r="4762" spans="5:6" x14ac:dyDescent="0.25">
      <c r="E4762" t="s">
        <v>4835</v>
      </c>
      <c r="F4762" t="s">
        <v>4901</v>
      </c>
    </row>
    <row r="4763" spans="5:6" x14ac:dyDescent="0.25">
      <c r="E4763" t="s">
        <v>4835</v>
      </c>
      <c r="F4763" t="s">
        <v>4902</v>
      </c>
    </row>
    <row r="4764" spans="5:6" x14ac:dyDescent="0.25">
      <c r="E4764" t="s">
        <v>4835</v>
      </c>
      <c r="F4764" t="s">
        <v>4903</v>
      </c>
    </row>
    <row r="4765" spans="5:6" x14ac:dyDescent="0.25">
      <c r="E4765" t="s">
        <v>4835</v>
      </c>
      <c r="F4765" t="s">
        <v>4904</v>
      </c>
    </row>
    <row r="4766" spans="5:6" x14ac:dyDescent="0.25">
      <c r="E4766" t="s">
        <v>4835</v>
      </c>
      <c r="F4766" t="s">
        <v>4905</v>
      </c>
    </row>
    <row r="4767" spans="5:6" x14ac:dyDescent="0.25">
      <c r="E4767" t="s">
        <v>4835</v>
      </c>
      <c r="F4767" t="s">
        <v>4906</v>
      </c>
    </row>
    <row r="4768" spans="5:6" x14ac:dyDescent="0.25">
      <c r="E4768" t="s">
        <v>4835</v>
      </c>
      <c r="F4768" t="s">
        <v>4907</v>
      </c>
    </row>
    <row r="4769" spans="5:6" x14ac:dyDescent="0.25">
      <c r="E4769" t="s">
        <v>4835</v>
      </c>
      <c r="F4769" t="s">
        <v>4908</v>
      </c>
    </row>
    <row r="4770" spans="5:6" x14ac:dyDescent="0.25">
      <c r="E4770" t="s">
        <v>4835</v>
      </c>
      <c r="F4770" t="s">
        <v>4909</v>
      </c>
    </row>
    <row r="4771" spans="5:6" x14ac:dyDescent="0.25">
      <c r="E4771" t="s">
        <v>4835</v>
      </c>
      <c r="F4771" t="s">
        <v>4910</v>
      </c>
    </row>
    <row r="4772" spans="5:6" x14ac:dyDescent="0.25">
      <c r="E4772" t="s">
        <v>4835</v>
      </c>
      <c r="F4772" t="s">
        <v>4911</v>
      </c>
    </row>
    <row r="4773" spans="5:6" x14ac:dyDescent="0.25">
      <c r="E4773" t="s">
        <v>4835</v>
      </c>
      <c r="F4773" t="s">
        <v>4912</v>
      </c>
    </row>
    <row r="4774" spans="5:6" x14ac:dyDescent="0.25">
      <c r="E4774" t="s">
        <v>4835</v>
      </c>
      <c r="F4774" t="s">
        <v>4913</v>
      </c>
    </row>
    <row r="4775" spans="5:6" x14ac:dyDescent="0.25">
      <c r="E4775" t="s">
        <v>4835</v>
      </c>
      <c r="F4775" t="s">
        <v>4914</v>
      </c>
    </row>
    <row r="4776" spans="5:6" x14ac:dyDescent="0.25">
      <c r="E4776" t="s">
        <v>4835</v>
      </c>
      <c r="F4776" t="s">
        <v>4915</v>
      </c>
    </row>
    <row r="4777" spans="5:6" x14ac:dyDescent="0.25">
      <c r="E4777" t="s">
        <v>4835</v>
      </c>
      <c r="F4777" t="s">
        <v>4916</v>
      </c>
    </row>
    <row r="4778" spans="5:6" x14ac:dyDescent="0.25">
      <c r="E4778" t="s">
        <v>4835</v>
      </c>
      <c r="F4778" t="s">
        <v>4917</v>
      </c>
    </row>
    <row r="4779" spans="5:6" x14ac:dyDescent="0.25">
      <c r="E4779" t="s">
        <v>4835</v>
      </c>
      <c r="F4779" t="s">
        <v>4918</v>
      </c>
    </row>
    <row r="4780" spans="5:6" x14ac:dyDescent="0.25">
      <c r="E4780" t="s">
        <v>4835</v>
      </c>
      <c r="F4780" t="s">
        <v>4919</v>
      </c>
    </row>
    <row r="4781" spans="5:6" x14ac:dyDescent="0.25">
      <c r="E4781" t="s">
        <v>4835</v>
      </c>
      <c r="F4781" t="s">
        <v>4920</v>
      </c>
    </row>
    <row r="4782" spans="5:6" x14ac:dyDescent="0.25">
      <c r="E4782" t="s">
        <v>4835</v>
      </c>
      <c r="F4782" t="s">
        <v>4921</v>
      </c>
    </row>
    <row r="4783" spans="5:6" x14ac:dyDescent="0.25">
      <c r="E4783" t="s">
        <v>4835</v>
      </c>
      <c r="F4783" t="s">
        <v>4922</v>
      </c>
    </row>
    <row r="4784" spans="5:6" x14ac:dyDescent="0.25">
      <c r="E4784" t="s">
        <v>4835</v>
      </c>
      <c r="F4784" t="s">
        <v>4923</v>
      </c>
    </row>
    <row r="4785" spans="5:6" x14ac:dyDescent="0.25">
      <c r="E4785" t="s">
        <v>4835</v>
      </c>
      <c r="F4785" t="s">
        <v>4924</v>
      </c>
    </row>
    <row r="4786" spans="5:6" x14ac:dyDescent="0.25">
      <c r="E4786" t="s">
        <v>4835</v>
      </c>
      <c r="F4786" t="s">
        <v>4925</v>
      </c>
    </row>
    <row r="4787" spans="5:6" x14ac:dyDescent="0.25">
      <c r="E4787" t="s">
        <v>4835</v>
      </c>
      <c r="F4787" t="s">
        <v>4926</v>
      </c>
    </row>
    <row r="4788" spans="5:6" x14ac:dyDescent="0.25">
      <c r="E4788" t="s">
        <v>4835</v>
      </c>
      <c r="F4788" t="s">
        <v>4927</v>
      </c>
    </row>
    <row r="4789" spans="5:6" x14ac:dyDescent="0.25">
      <c r="E4789" t="s">
        <v>4835</v>
      </c>
      <c r="F4789" t="s">
        <v>4928</v>
      </c>
    </row>
    <row r="4790" spans="5:6" x14ac:dyDescent="0.25">
      <c r="E4790" t="s">
        <v>4835</v>
      </c>
      <c r="F4790" t="s">
        <v>4929</v>
      </c>
    </row>
    <row r="4791" spans="5:6" x14ac:dyDescent="0.25">
      <c r="E4791" t="s">
        <v>4835</v>
      </c>
      <c r="F4791" t="s">
        <v>4930</v>
      </c>
    </row>
    <row r="4792" spans="5:6" x14ac:dyDescent="0.25">
      <c r="E4792" t="s">
        <v>4835</v>
      </c>
      <c r="F4792" t="s">
        <v>4931</v>
      </c>
    </row>
    <row r="4793" spans="5:6" x14ac:dyDescent="0.25">
      <c r="E4793" t="s">
        <v>4835</v>
      </c>
      <c r="F4793" t="s">
        <v>4932</v>
      </c>
    </row>
    <row r="4794" spans="5:6" x14ac:dyDescent="0.25">
      <c r="E4794" t="s">
        <v>4835</v>
      </c>
      <c r="F4794" t="s">
        <v>4933</v>
      </c>
    </row>
    <row r="4795" spans="5:6" x14ac:dyDescent="0.25">
      <c r="E4795" t="s">
        <v>4835</v>
      </c>
      <c r="F4795" t="s">
        <v>4934</v>
      </c>
    </row>
    <row r="4796" spans="5:6" x14ac:dyDescent="0.25">
      <c r="E4796" t="s">
        <v>4835</v>
      </c>
      <c r="F4796" t="s">
        <v>4935</v>
      </c>
    </row>
    <row r="4797" spans="5:6" x14ac:dyDescent="0.25">
      <c r="E4797" t="s">
        <v>4835</v>
      </c>
      <c r="F4797" t="s">
        <v>4936</v>
      </c>
    </row>
    <row r="4798" spans="5:6" x14ac:dyDescent="0.25">
      <c r="E4798" t="s">
        <v>4835</v>
      </c>
      <c r="F4798" t="s">
        <v>4937</v>
      </c>
    </row>
    <row r="4799" spans="5:6" x14ac:dyDescent="0.25">
      <c r="E4799" t="s">
        <v>4835</v>
      </c>
      <c r="F4799" t="s">
        <v>4938</v>
      </c>
    </row>
    <row r="4800" spans="5:6" x14ac:dyDescent="0.25">
      <c r="E4800" t="s">
        <v>4835</v>
      </c>
      <c r="F4800" t="s">
        <v>4939</v>
      </c>
    </row>
    <row r="4801" spans="5:6" x14ac:dyDescent="0.25">
      <c r="E4801" t="s">
        <v>4835</v>
      </c>
      <c r="F4801" t="s">
        <v>4940</v>
      </c>
    </row>
    <row r="4802" spans="5:6" x14ac:dyDescent="0.25">
      <c r="E4802" t="s">
        <v>4835</v>
      </c>
      <c r="F4802" t="s">
        <v>4941</v>
      </c>
    </row>
    <row r="4803" spans="5:6" x14ac:dyDescent="0.25">
      <c r="E4803" t="s">
        <v>4835</v>
      </c>
      <c r="F4803" t="s">
        <v>4942</v>
      </c>
    </row>
    <row r="4804" spans="5:6" x14ac:dyDescent="0.25">
      <c r="E4804" t="s">
        <v>4835</v>
      </c>
      <c r="F4804" t="s">
        <v>4943</v>
      </c>
    </row>
    <row r="4805" spans="5:6" x14ac:dyDescent="0.25">
      <c r="E4805" t="s">
        <v>4835</v>
      </c>
      <c r="F4805" t="s">
        <v>4944</v>
      </c>
    </row>
    <row r="4806" spans="5:6" x14ac:dyDescent="0.25">
      <c r="E4806" t="s">
        <v>4835</v>
      </c>
      <c r="F4806" t="s">
        <v>4945</v>
      </c>
    </row>
    <row r="4807" spans="5:6" x14ac:dyDescent="0.25">
      <c r="E4807" t="s">
        <v>4835</v>
      </c>
      <c r="F4807" t="s">
        <v>4946</v>
      </c>
    </row>
    <row r="4808" spans="5:6" x14ac:dyDescent="0.25">
      <c r="E4808" t="s">
        <v>4835</v>
      </c>
      <c r="F4808" t="s">
        <v>4947</v>
      </c>
    </row>
    <row r="4809" spans="5:6" x14ac:dyDescent="0.25">
      <c r="E4809" t="s">
        <v>4835</v>
      </c>
      <c r="F4809" t="s">
        <v>4948</v>
      </c>
    </row>
    <row r="4810" spans="5:6" x14ac:dyDescent="0.25">
      <c r="E4810" t="s">
        <v>4835</v>
      </c>
      <c r="F4810" t="s">
        <v>4949</v>
      </c>
    </row>
    <row r="4811" spans="5:6" x14ac:dyDescent="0.25">
      <c r="E4811" t="s">
        <v>4835</v>
      </c>
      <c r="F4811" t="s">
        <v>4950</v>
      </c>
    </row>
    <row r="4812" spans="5:6" x14ac:dyDescent="0.25">
      <c r="E4812" t="s">
        <v>4835</v>
      </c>
      <c r="F4812" t="s">
        <v>4951</v>
      </c>
    </row>
    <row r="4813" spans="5:6" x14ac:dyDescent="0.25">
      <c r="E4813" t="s">
        <v>4835</v>
      </c>
      <c r="F4813" t="s">
        <v>4952</v>
      </c>
    </row>
    <row r="4814" spans="5:6" x14ac:dyDescent="0.25">
      <c r="E4814" t="s">
        <v>4835</v>
      </c>
      <c r="F4814" t="s">
        <v>4953</v>
      </c>
    </row>
    <row r="4815" spans="5:6" x14ac:dyDescent="0.25">
      <c r="E4815" t="s">
        <v>4835</v>
      </c>
      <c r="F4815" t="s">
        <v>4954</v>
      </c>
    </row>
    <row r="4816" spans="5:6" x14ac:dyDescent="0.25">
      <c r="E4816" t="s">
        <v>4835</v>
      </c>
      <c r="F4816" t="s">
        <v>4955</v>
      </c>
    </row>
    <row r="4817" spans="5:6" x14ac:dyDescent="0.25">
      <c r="E4817" t="s">
        <v>4835</v>
      </c>
      <c r="F4817" t="s">
        <v>4956</v>
      </c>
    </row>
    <row r="4818" spans="5:6" x14ac:dyDescent="0.25">
      <c r="E4818" t="s">
        <v>4835</v>
      </c>
      <c r="F4818" t="s">
        <v>4957</v>
      </c>
    </row>
    <row r="4819" spans="5:6" x14ac:dyDescent="0.25">
      <c r="E4819" t="s">
        <v>4835</v>
      </c>
      <c r="F4819" t="s">
        <v>4958</v>
      </c>
    </row>
    <row r="4820" spans="5:6" x14ac:dyDescent="0.25">
      <c r="E4820" t="s">
        <v>4835</v>
      </c>
      <c r="F4820" t="s">
        <v>4959</v>
      </c>
    </row>
    <row r="4821" spans="5:6" x14ac:dyDescent="0.25">
      <c r="E4821" t="s">
        <v>4835</v>
      </c>
      <c r="F4821" t="s">
        <v>4960</v>
      </c>
    </row>
    <row r="4822" spans="5:6" x14ac:dyDescent="0.25">
      <c r="E4822" t="s">
        <v>4835</v>
      </c>
      <c r="F4822" t="s">
        <v>4961</v>
      </c>
    </row>
    <row r="4823" spans="5:6" x14ac:dyDescent="0.25">
      <c r="E4823" t="s">
        <v>4835</v>
      </c>
      <c r="F4823" t="s">
        <v>4962</v>
      </c>
    </row>
    <row r="4824" spans="5:6" x14ac:dyDescent="0.25">
      <c r="E4824" t="s">
        <v>4835</v>
      </c>
      <c r="F4824" t="s">
        <v>4963</v>
      </c>
    </row>
    <row r="4825" spans="5:6" x14ac:dyDescent="0.25">
      <c r="E4825" t="s">
        <v>4835</v>
      </c>
      <c r="F4825" t="s">
        <v>4964</v>
      </c>
    </row>
    <row r="4826" spans="5:6" x14ac:dyDescent="0.25">
      <c r="E4826" t="s">
        <v>4835</v>
      </c>
      <c r="F4826" t="s">
        <v>4965</v>
      </c>
    </row>
    <row r="4827" spans="5:6" x14ac:dyDescent="0.25">
      <c r="E4827" t="s">
        <v>4835</v>
      </c>
      <c r="F4827" t="s">
        <v>4966</v>
      </c>
    </row>
    <row r="4828" spans="5:6" x14ac:dyDescent="0.25">
      <c r="E4828" t="s">
        <v>4835</v>
      </c>
      <c r="F4828" t="s">
        <v>4967</v>
      </c>
    </row>
    <row r="4829" spans="5:6" x14ac:dyDescent="0.25">
      <c r="E4829" t="s">
        <v>4835</v>
      </c>
      <c r="F4829" t="s">
        <v>4968</v>
      </c>
    </row>
    <row r="4830" spans="5:6" x14ac:dyDescent="0.25">
      <c r="E4830" t="s">
        <v>4835</v>
      </c>
      <c r="F4830" t="s">
        <v>4969</v>
      </c>
    </row>
    <row r="4831" spans="5:6" x14ac:dyDescent="0.25">
      <c r="E4831" t="s">
        <v>4835</v>
      </c>
      <c r="F4831" t="s">
        <v>4970</v>
      </c>
    </row>
    <row r="4832" spans="5:6" x14ac:dyDescent="0.25">
      <c r="E4832" t="s">
        <v>4835</v>
      </c>
      <c r="F4832" t="s">
        <v>4971</v>
      </c>
    </row>
    <row r="4833" spans="5:6" x14ac:dyDescent="0.25">
      <c r="E4833" t="s">
        <v>4835</v>
      </c>
      <c r="F4833" t="s">
        <v>4972</v>
      </c>
    </row>
    <row r="4834" spans="5:6" x14ac:dyDescent="0.25">
      <c r="E4834" t="s">
        <v>4835</v>
      </c>
      <c r="F4834" t="s">
        <v>4973</v>
      </c>
    </row>
    <row r="4835" spans="5:6" x14ac:dyDescent="0.25">
      <c r="E4835" t="s">
        <v>4835</v>
      </c>
      <c r="F4835" t="s">
        <v>4974</v>
      </c>
    </row>
    <row r="4836" spans="5:6" x14ac:dyDescent="0.25">
      <c r="E4836" t="s">
        <v>4835</v>
      </c>
      <c r="F4836" t="s">
        <v>4975</v>
      </c>
    </row>
    <row r="4837" spans="5:6" x14ac:dyDescent="0.25">
      <c r="E4837" t="s">
        <v>4835</v>
      </c>
      <c r="F4837" t="s">
        <v>4976</v>
      </c>
    </row>
    <row r="4838" spans="5:6" x14ac:dyDescent="0.25">
      <c r="E4838" t="s">
        <v>4835</v>
      </c>
      <c r="F4838" t="s">
        <v>4977</v>
      </c>
    </row>
    <row r="4839" spans="5:6" x14ac:dyDescent="0.25">
      <c r="E4839" t="s">
        <v>4835</v>
      </c>
      <c r="F4839" t="s">
        <v>4978</v>
      </c>
    </row>
    <row r="4840" spans="5:6" x14ac:dyDescent="0.25">
      <c r="E4840" t="s">
        <v>4835</v>
      </c>
      <c r="F4840" t="s">
        <v>4979</v>
      </c>
    </row>
    <row r="4841" spans="5:6" x14ac:dyDescent="0.25">
      <c r="E4841" t="s">
        <v>4835</v>
      </c>
      <c r="F4841" t="s">
        <v>4980</v>
      </c>
    </row>
    <row r="4842" spans="5:6" x14ac:dyDescent="0.25">
      <c r="E4842" t="s">
        <v>4835</v>
      </c>
      <c r="F4842" t="s">
        <v>4981</v>
      </c>
    </row>
    <row r="4843" spans="5:6" x14ac:dyDescent="0.25">
      <c r="E4843" t="s">
        <v>4835</v>
      </c>
      <c r="F4843" t="s">
        <v>4982</v>
      </c>
    </row>
    <row r="4844" spans="5:6" x14ac:dyDescent="0.25">
      <c r="E4844" t="s">
        <v>4835</v>
      </c>
      <c r="F4844" t="s">
        <v>4983</v>
      </c>
    </row>
    <row r="4845" spans="5:6" x14ac:dyDescent="0.25">
      <c r="E4845" t="s">
        <v>4835</v>
      </c>
      <c r="F4845" t="s">
        <v>4984</v>
      </c>
    </row>
    <row r="4846" spans="5:6" x14ac:dyDescent="0.25">
      <c r="E4846" t="s">
        <v>4835</v>
      </c>
      <c r="F4846" t="s">
        <v>4985</v>
      </c>
    </row>
    <row r="4847" spans="5:6" x14ac:dyDescent="0.25">
      <c r="E4847" t="s">
        <v>4835</v>
      </c>
      <c r="F4847" t="s">
        <v>4986</v>
      </c>
    </row>
    <row r="4848" spans="5:6" x14ac:dyDescent="0.25">
      <c r="E4848" t="s">
        <v>4835</v>
      </c>
      <c r="F4848" t="s">
        <v>4987</v>
      </c>
    </row>
    <row r="4849" spans="5:6" x14ac:dyDescent="0.25">
      <c r="E4849" t="s">
        <v>4835</v>
      </c>
      <c r="F4849" t="s">
        <v>4988</v>
      </c>
    </row>
    <row r="4850" spans="5:6" x14ac:dyDescent="0.25">
      <c r="E4850" t="s">
        <v>4835</v>
      </c>
      <c r="F4850" t="s">
        <v>4989</v>
      </c>
    </row>
    <row r="4851" spans="5:6" x14ac:dyDescent="0.25">
      <c r="E4851" t="s">
        <v>4835</v>
      </c>
      <c r="F4851" t="s">
        <v>4990</v>
      </c>
    </row>
    <row r="4852" spans="5:6" x14ac:dyDescent="0.25">
      <c r="E4852" t="s">
        <v>4835</v>
      </c>
      <c r="F4852" t="s">
        <v>4991</v>
      </c>
    </row>
    <row r="4853" spans="5:6" x14ac:dyDescent="0.25">
      <c r="E4853" t="s">
        <v>4835</v>
      </c>
      <c r="F4853" t="s">
        <v>4992</v>
      </c>
    </row>
    <row r="4854" spans="5:6" x14ac:dyDescent="0.25">
      <c r="E4854" t="s">
        <v>4835</v>
      </c>
      <c r="F4854" t="s">
        <v>4993</v>
      </c>
    </row>
    <row r="4855" spans="5:6" x14ac:dyDescent="0.25">
      <c r="E4855" t="s">
        <v>4835</v>
      </c>
      <c r="F4855" t="s">
        <v>4994</v>
      </c>
    </row>
    <row r="4856" spans="5:6" x14ac:dyDescent="0.25">
      <c r="E4856" t="s">
        <v>4835</v>
      </c>
      <c r="F4856" t="s">
        <v>4995</v>
      </c>
    </row>
    <row r="4857" spans="5:6" x14ac:dyDescent="0.25">
      <c r="E4857" t="s">
        <v>4835</v>
      </c>
      <c r="F4857" t="s">
        <v>4996</v>
      </c>
    </row>
    <row r="4858" spans="5:6" x14ac:dyDescent="0.25">
      <c r="E4858" t="s">
        <v>4835</v>
      </c>
      <c r="F4858" t="s">
        <v>4997</v>
      </c>
    </row>
    <row r="4859" spans="5:6" x14ac:dyDescent="0.25">
      <c r="E4859" t="s">
        <v>4835</v>
      </c>
      <c r="F4859" t="s">
        <v>4998</v>
      </c>
    </row>
    <row r="4860" spans="5:6" x14ac:dyDescent="0.25">
      <c r="E4860" t="s">
        <v>4835</v>
      </c>
      <c r="F4860" t="s">
        <v>4999</v>
      </c>
    </row>
    <row r="4861" spans="5:6" x14ac:dyDescent="0.25">
      <c r="E4861" t="s">
        <v>4835</v>
      </c>
      <c r="F4861" t="s">
        <v>5000</v>
      </c>
    </row>
    <row r="4862" spans="5:6" x14ac:dyDescent="0.25">
      <c r="E4862" t="s">
        <v>4835</v>
      </c>
      <c r="F4862" t="s">
        <v>5001</v>
      </c>
    </row>
    <row r="4863" spans="5:6" x14ac:dyDescent="0.25">
      <c r="E4863" t="s">
        <v>4835</v>
      </c>
      <c r="F4863" t="s">
        <v>5002</v>
      </c>
    </row>
    <row r="4864" spans="5:6" x14ac:dyDescent="0.25">
      <c r="E4864" t="s">
        <v>4835</v>
      </c>
      <c r="F4864" t="s">
        <v>5003</v>
      </c>
    </row>
    <row r="4865" spans="5:6" x14ac:dyDescent="0.25">
      <c r="E4865" t="s">
        <v>4835</v>
      </c>
      <c r="F4865" t="s">
        <v>5004</v>
      </c>
    </row>
    <row r="4866" spans="5:6" x14ac:dyDescent="0.25">
      <c r="E4866" t="s">
        <v>4835</v>
      </c>
      <c r="F4866" t="s">
        <v>5005</v>
      </c>
    </row>
    <row r="4867" spans="5:6" x14ac:dyDescent="0.25">
      <c r="E4867" t="s">
        <v>4835</v>
      </c>
      <c r="F4867" t="s">
        <v>5006</v>
      </c>
    </row>
    <row r="4868" spans="5:6" x14ac:dyDescent="0.25">
      <c r="E4868" t="s">
        <v>4835</v>
      </c>
      <c r="F4868" t="s">
        <v>5007</v>
      </c>
    </row>
    <row r="4869" spans="5:6" x14ac:dyDescent="0.25">
      <c r="E4869" t="s">
        <v>4835</v>
      </c>
      <c r="F4869" t="s">
        <v>5008</v>
      </c>
    </row>
    <row r="4870" spans="5:6" x14ac:dyDescent="0.25">
      <c r="E4870" t="s">
        <v>4835</v>
      </c>
      <c r="F4870" t="s">
        <v>5009</v>
      </c>
    </row>
    <row r="4871" spans="5:6" x14ac:dyDescent="0.25">
      <c r="E4871" t="s">
        <v>4835</v>
      </c>
      <c r="F4871" t="s">
        <v>5010</v>
      </c>
    </row>
    <row r="4872" spans="5:6" x14ac:dyDescent="0.25">
      <c r="E4872" t="s">
        <v>4835</v>
      </c>
      <c r="F4872" t="s">
        <v>5011</v>
      </c>
    </row>
    <row r="4873" spans="5:6" x14ac:dyDescent="0.25">
      <c r="E4873" t="s">
        <v>4835</v>
      </c>
      <c r="F4873" t="s">
        <v>5012</v>
      </c>
    </row>
    <row r="4874" spans="5:6" x14ac:dyDescent="0.25">
      <c r="E4874" t="s">
        <v>4835</v>
      </c>
      <c r="F4874" t="s">
        <v>5013</v>
      </c>
    </row>
    <row r="4875" spans="5:6" x14ac:dyDescent="0.25">
      <c r="E4875" t="s">
        <v>4835</v>
      </c>
      <c r="F4875" t="s">
        <v>5014</v>
      </c>
    </row>
    <row r="4876" spans="5:6" x14ac:dyDescent="0.25">
      <c r="E4876" t="s">
        <v>4835</v>
      </c>
      <c r="F4876" t="s">
        <v>5015</v>
      </c>
    </row>
    <row r="4877" spans="5:6" x14ac:dyDescent="0.25">
      <c r="E4877" t="s">
        <v>4835</v>
      </c>
      <c r="F4877" t="s">
        <v>5016</v>
      </c>
    </row>
    <row r="4878" spans="5:6" x14ac:dyDescent="0.25">
      <c r="E4878" t="s">
        <v>4835</v>
      </c>
      <c r="F4878" t="s">
        <v>5017</v>
      </c>
    </row>
    <row r="4879" spans="5:6" x14ac:dyDescent="0.25">
      <c r="E4879" t="s">
        <v>4835</v>
      </c>
      <c r="F4879" t="s">
        <v>5018</v>
      </c>
    </row>
    <row r="4880" spans="5:6" x14ac:dyDescent="0.25">
      <c r="E4880" t="s">
        <v>4835</v>
      </c>
      <c r="F4880" t="s">
        <v>5019</v>
      </c>
    </row>
    <row r="4881" spans="5:6" x14ac:dyDescent="0.25">
      <c r="E4881" t="s">
        <v>4835</v>
      </c>
      <c r="F4881" t="s">
        <v>5020</v>
      </c>
    </row>
    <row r="4882" spans="5:6" x14ac:dyDescent="0.25">
      <c r="E4882" t="s">
        <v>4835</v>
      </c>
      <c r="F4882" t="s">
        <v>5021</v>
      </c>
    </row>
    <row r="4883" spans="5:6" x14ac:dyDescent="0.25">
      <c r="E4883" t="s">
        <v>4835</v>
      </c>
      <c r="F4883" t="s">
        <v>5022</v>
      </c>
    </row>
    <row r="4884" spans="5:6" x14ac:dyDescent="0.25">
      <c r="E4884" t="s">
        <v>4835</v>
      </c>
      <c r="F4884" t="s">
        <v>5023</v>
      </c>
    </row>
    <row r="4885" spans="5:6" x14ac:dyDescent="0.25">
      <c r="E4885" t="s">
        <v>4835</v>
      </c>
      <c r="F4885" t="s">
        <v>5024</v>
      </c>
    </row>
    <row r="4886" spans="5:6" x14ac:dyDescent="0.25">
      <c r="E4886" t="s">
        <v>4835</v>
      </c>
      <c r="F4886" t="s">
        <v>5025</v>
      </c>
    </row>
    <row r="4887" spans="5:6" x14ac:dyDescent="0.25">
      <c r="E4887" t="s">
        <v>4835</v>
      </c>
      <c r="F4887" t="s">
        <v>5026</v>
      </c>
    </row>
    <row r="4888" spans="5:6" x14ac:dyDescent="0.25">
      <c r="E4888" t="s">
        <v>4835</v>
      </c>
      <c r="F4888" t="s">
        <v>5027</v>
      </c>
    </row>
    <row r="4889" spans="5:6" x14ac:dyDescent="0.25">
      <c r="E4889" t="s">
        <v>4835</v>
      </c>
      <c r="F4889" t="s">
        <v>5028</v>
      </c>
    </row>
    <row r="4890" spans="5:6" x14ac:dyDescent="0.25">
      <c r="E4890" t="s">
        <v>4835</v>
      </c>
      <c r="F4890" t="s">
        <v>5029</v>
      </c>
    </row>
    <row r="4891" spans="5:6" x14ac:dyDescent="0.25">
      <c r="E4891" t="s">
        <v>4835</v>
      </c>
      <c r="F4891" t="s">
        <v>5030</v>
      </c>
    </row>
    <row r="4892" spans="5:6" x14ac:dyDescent="0.25">
      <c r="E4892" t="s">
        <v>4835</v>
      </c>
      <c r="F4892" t="s">
        <v>5031</v>
      </c>
    </row>
    <row r="4893" spans="5:6" x14ac:dyDescent="0.25">
      <c r="E4893" t="s">
        <v>4835</v>
      </c>
      <c r="F4893" t="s">
        <v>5032</v>
      </c>
    </row>
    <row r="4894" spans="5:6" x14ac:dyDescent="0.25">
      <c r="E4894" t="s">
        <v>4835</v>
      </c>
      <c r="F4894" t="s">
        <v>5033</v>
      </c>
    </row>
    <row r="4895" spans="5:6" x14ac:dyDescent="0.25">
      <c r="E4895" t="s">
        <v>4835</v>
      </c>
      <c r="F4895" t="s">
        <v>5034</v>
      </c>
    </row>
    <row r="4896" spans="5:6" x14ac:dyDescent="0.25">
      <c r="E4896" t="s">
        <v>4835</v>
      </c>
      <c r="F4896" t="s">
        <v>5035</v>
      </c>
    </row>
    <row r="4897" spans="5:6" x14ac:dyDescent="0.25">
      <c r="E4897" t="s">
        <v>4835</v>
      </c>
      <c r="F4897" t="s">
        <v>5036</v>
      </c>
    </row>
    <row r="4898" spans="5:6" x14ac:dyDescent="0.25">
      <c r="E4898" t="s">
        <v>4835</v>
      </c>
      <c r="F4898" t="s">
        <v>5037</v>
      </c>
    </row>
    <row r="4899" spans="5:6" x14ac:dyDescent="0.25">
      <c r="E4899" t="s">
        <v>4835</v>
      </c>
      <c r="F4899" t="s">
        <v>5038</v>
      </c>
    </row>
    <row r="4900" spans="5:6" x14ac:dyDescent="0.25">
      <c r="E4900" t="s">
        <v>4835</v>
      </c>
      <c r="F4900" t="s">
        <v>5039</v>
      </c>
    </row>
    <row r="4901" spans="5:6" x14ac:dyDescent="0.25">
      <c r="E4901" t="s">
        <v>4835</v>
      </c>
      <c r="F4901" t="s">
        <v>5040</v>
      </c>
    </row>
    <row r="4902" spans="5:6" x14ac:dyDescent="0.25">
      <c r="E4902" t="s">
        <v>4835</v>
      </c>
      <c r="F4902" t="s">
        <v>5041</v>
      </c>
    </row>
    <row r="4903" spans="5:6" x14ac:dyDescent="0.25">
      <c r="E4903" t="s">
        <v>4835</v>
      </c>
      <c r="F4903" t="s">
        <v>5042</v>
      </c>
    </row>
    <row r="4904" spans="5:6" x14ac:dyDescent="0.25">
      <c r="E4904" t="s">
        <v>4835</v>
      </c>
      <c r="F4904" t="s">
        <v>5043</v>
      </c>
    </row>
    <row r="4905" spans="5:6" x14ac:dyDescent="0.25">
      <c r="E4905" t="s">
        <v>4835</v>
      </c>
      <c r="F4905" t="s">
        <v>5044</v>
      </c>
    </row>
    <row r="4906" spans="5:6" x14ac:dyDescent="0.25">
      <c r="E4906" t="s">
        <v>4835</v>
      </c>
      <c r="F4906" t="s">
        <v>5045</v>
      </c>
    </row>
    <row r="4907" spans="5:6" x14ac:dyDescent="0.25">
      <c r="E4907" t="s">
        <v>4835</v>
      </c>
      <c r="F4907" t="s">
        <v>5046</v>
      </c>
    </row>
    <row r="4908" spans="5:6" x14ac:dyDescent="0.25">
      <c r="E4908" t="s">
        <v>4835</v>
      </c>
      <c r="F4908" t="s">
        <v>5047</v>
      </c>
    </row>
    <row r="4909" spans="5:6" x14ac:dyDescent="0.25">
      <c r="E4909" t="s">
        <v>4835</v>
      </c>
      <c r="F4909" t="s">
        <v>5048</v>
      </c>
    </row>
    <row r="4910" spans="5:6" x14ac:dyDescent="0.25">
      <c r="E4910" t="s">
        <v>4835</v>
      </c>
      <c r="F4910" t="s">
        <v>5049</v>
      </c>
    </row>
    <row r="4911" spans="5:6" x14ac:dyDescent="0.25">
      <c r="E4911" t="s">
        <v>4835</v>
      </c>
      <c r="F4911" t="s">
        <v>5050</v>
      </c>
    </row>
    <row r="4912" spans="5:6" x14ac:dyDescent="0.25">
      <c r="E4912" t="s">
        <v>4835</v>
      </c>
      <c r="F4912" t="s">
        <v>5051</v>
      </c>
    </row>
    <row r="4913" spans="5:6" x14ac:dyDescent="0.25">
      <c r="E4913" t="s">
        <v>4835</v>
      </c>
      <c r="F4913" t="s">
        <v>5052</v>
      </c>
    </row>
    <row r="4914" spans="5:6" x14ac:dyDescent="0.25">
      <c r="E4914" t="s">
        <v>4835</v>
      </c>
      <c r="F4914" t="s">
        <v>5053</v>
      </c>
    </row>
    <row r="4915" spans="5:6" x14ac:dyDescent="0.25">
      <c r="E4915" t="s">
        <v>4835</v>
      </c>
      <c r="F4915" t="s">
        <v>5054</v>
      </c>
    </row>
    <row r="4916" spans="5:6" x14ac:dyDescent="0.25">
      <c r="E4916" t="s">
        <v>4835</v>
      </c>
      <c r="F4916" t="s">
        <v>5055</v>
      </c>
    </row>
    <row r="4917" spans="5:6" x14ac:dyDescent="0.25">
      <c r="E4917" t="s">
        <v>4835</v>
      </c>
      <c r="F4917" t="s">
        <v>5056</v>
      </c>
    </row>
    <row r="4918" spans="5:6" x14ac:dyDescent="0.25">
      <c r="E4918" t="s">
        <v>4835</v>
      </c>
      <c r="F4918" t="s">
        <v>5057</v>
      </c>
    </row>
    <row r="4919" spans="5:6" x14ac:dyDescent="0.25">
      <c r="E4919" t="s">
        <v>4835</v>
      </c>
      <c r="F4919" t="s">
        <v>5058</v>
      </c>
    </row>
    <row r="4920" spans="5:6" x14ac:dyDescent="0.25">
      <c r="E4920" t="s">
        <v>4835</v>
      </c>
      <c r="F4920" t="s">
        <v>5059</v>
      </c>
    </row>
    <row r="4921" spans="5:6" x14ac:dyDescent="0.25">
      <c r="E4921" t="s">
        <v>4835</v>
      </c>
      <c r="F4921" t="s">
        <v>5060</v>
      </c>
    </row>
    <row r="4922" spans="5:6" x14ac:dyDescent="0.25">
      <c r="E4922" t="s">
        <v>4835</v>
      </c>
      <c r="F4922" t="s">
        <v>5061</v>
      </c>
    </row>
    <row r="4923" spans="5:6" x14ac:dyDescent="0.25">
      <c r="E4923" t="s">
        <v>4835</v>
      </c>
      <c r="F4923" t="s">
        <v>5062</v>
      </c>
    </row>
    <row r="4924" spans="5:6" x14ac:dyDescent="0.25">
      <c r="E4924" t="s">
        <v>4835</v>
      </c>
      <c r="F4924" t="s">
        <v>5063</v>
      </c>
    </row>
    <row r="4925" spans="5:6" x14ac:dyDescent="0.25">
      <c r="E4925" t="s">
        <v>4835</v>
      </c>
      <c r="F4925" t="s">
        <v>5064</v>
      </c>
    </row>
    <row r="4926" spans="5:6" x14ac:dyDescent="0.25">
      <c r="E4926" t="s">
        <v>4835</v>
      </c>
      <c r="F4926" t="s">
        <v>5065</v>
      </c>
    </row>
    <row r="4927" spans="5:6" x14ac:dyDescent="0.25">
      <c r="E4927" t="s">
        <v>4835</v>
      </c>
      <c r="F4927" t="s">
        <v>5066</v>
      </c>
    </row>
    <row r="4928" spans="5:6" x14ac:dyDescent="0.25">
      <c r="E4928" t="s">
        <v>4835</v>
      </c>
      <c r="F4928" t="s">
        <v>5067</v>
      </c>
    </row>
    <row r="4929" spans="5:6" x14ac:dyDescent="0.25">
      <c r="E4929" t="s">
        <v>4835</v>
      </c>
      <c r="F4929" t="s">
        <v>5068</v>
      </c>
    </row>
    <row r="4930" spans="5:6" x14ac:dyDescent="0.25">
      <c r="E4930" t="s">
        <v>4835</v>
      </c>
      <c r="F4930" t="s">
        <v>5069</v>
      </c>
    </row>
    <row r="4931" spans="5:6" x14ac:dyDescent="0.25">
      <c r="E4931" t="s">
        <v>4835</v>
      </c>
      <c r="F4931" t="s">
        <v>5070</v>
      </c>
    </row>
    <row r="4932" spans="5:6" x14ac:dyDescent="0.25">
      <c r="E4932" t="s">
        <v>4835</v>
      </c>
      <c r="F4932" t="s">
        <v>5071</v>
      </c>
    </row>
    <row r="4933" spans="5:6" x14ac:dyDescent="0.25">
      <c r="E4933" t="s">
        <v>4835</v>
      </c>
      <c r="F4933" t="s">
        <v>5072</v>
      </c>
    </row>
    <row r="4934" spans="5:6" x14ac:dyDescent="0.25">
      <c r="E4934" t="s">
        <v>4835</v>
      </c>
      <c r="F4934" t="s">
        <v>5073</v>
      </c>
    </row>
    <row r="4935" spans="5:6" x14ac:dyDescent="0.25">
      <c r="E4935" t="s">
        <v>4835</v>
      </c>
      <c r="F4935" t="s">
        <v>5074</v>
      </c>
    </row>
    <row r="4936" spans="5:6" x14ac:dyDescent="0.25">
      <c r="E4936" t="s">
        <v>4835</v>
      </c>
      <c r="F4936" t="s">
        <v>5075</v>
      </c>
    </row>
    <row r="4937" spans="5:6" x14ac:dyDescent="0.25">
      <c r="E4937" t="s">
        <v>4835</v>
      </c>
      <c r="F4937" t="s">
        <v>5076</v>
      </c>
    </row>
    <row r="4938" spans="5:6" x14ac:dyDescent="0.25">
      <c r="E4938" t="s">
        <v>4835</v>
      </c>
      <c r="F4938" t="s">
        <v>5077</v>
      </c>
    </row>
    <row r="4939" spans="5:6" x14ac:dyDescent="0.25">
      <c r="E4939" t="s">
        <v>4835</v>
      </c>
      <c r="F4939" t="s">
        <v>5078</v>
      </c>
    </row>
    <row r="4940" spans="5:6" x14ac:dyDescent="0.25">
      <c r="E4940" t="s">
        <v>4835</v>
      </c>
      <c r="F4940" t="s">
        <v>5079</v>
      </c>
    </row>
    <row r="4941" spans="5:6" x14ac:dyDescent="0.25">
      <c r="E4941" t="s">
        <v>4835</v>
      </c>
      <c r="F4941" t="s">
        <v>5080</v>
      </c>
    </row>
    <row r="4942" spans="5:6" x14ac:dyDescent="0.25">
      <c r="E4942" t="s">
        <v>4835</v>
      </c>
      <c r="F4942" t="s">
        <v>5081</v>
      </c>
    </row>
    <row r="4943" spans="5:6" x14ac:dyDescent="0.25">
      <c r="E4943" t="s">
        <v>4835</v>
      </c>
      <c r="F4943" t="s">
        <v>5082</v>
      </c>
    </row>
    <row r="4944" spans="5:6" x14ac:dyDescent="0.25">
      <c r="E4944" t="s">
        <v>4835</v>
      </c>
      <c r="F4944" t="s">
        <v>5083</v>
      </c>
    </row>
    <row r="4945" spans="5:6" x14ac:dyDescent="0.25">
      <c r="E4945" t="s">
        <v>4835</v>
      </c>
      <c r="F4945" t="s">
        <v>5084</v>
      </c>
    </row>
    <row r="4946" spans="5:6" x14ac:dyDescent="0.25">
      <c r="E4946" t="s">
        <v>4835</v>
      </c>
      <c r="F4946" t="s">
        <v>5085</v>
      </c>
    </row>
    <row r="4947" spans="5:6" x14ac:dyDescent="0.25">
      <c r="E4947" t="s">
        <v>4835</v>
      </c>
      <c r="F4947" t="s">
        <v>5086</v>
      </c>
    </row>
    <row r="4948" spans="5:6" x14ac:dyDescent="0.25">
      <c r="E4948" t="s">
        <v>4835</v>
      </c>
      <c r="F4948" t="s">
        <v>5087</v>
      </c>
    </row>
    <row r="4949" spans="5:6" x14ac:dyDescent="0.25">
      <c r="E4949" t="s">
        <v>4835</v>
      </c>
      <c r="F4949" t="s">
        <v>5088</v>
      </c>
    </row>
    <row r="4950" spans="5:6" x14ac:dyDescent="0.25">
      <c r="E4950" t="s">
        <v>4835</v>
      </c>
      <c r="F4950" t="s">
        <v>5089</v>
      </c>
    </row>
    <row r="4951" spans="5:6" x14ac:dyDescent="0.25">
      <c r="E4951" t="s">
        <v>4835</v>
      </c>
      <c r="F4951" t="s">
        <v>5090</v>
      </c>
    </row>
    <row r="4952" spans="5:6" x14ac:dyDescent="0.25">
      <c r="E4952" t="s">
        <v>4835</v>
      </c>
      <c r="F4952" t="s">
        <v>5091</v>
      </c>
    </row>
    <row r="4953" spans="5:6" x14ac:dyDescent="0.25">
      <c r="E4953" t="s">
        <v>4835</v>
      </c>
      <c r="F4953" t="s">
        <v>5092</v>
      </c>
    </row>
    <row r="4954" spans="5:6" x14ac:dyDescent="0.25">
      <c r="E4954" t="s">
        <v>4835</v>
      </c>
      <c r="F4954" t="s">
        <v>5093</v>
      </c>
    </row>
    <row r="4955" spans="5:6" x14ac:dyDescent="0.25">
      <c r="E4955" t="s">
        <v>4835</v>
      </c>
      <c r="F4955" t="s">
        <v>5094</v>
      </c>
    </row>
    <row r="4956" spans="5:6" x14ac:dyDescent="0.25">
      <c r="E4956" t="s">
        <v>4835</v>
      </c>
      <c r="F4956" t="s">
        <v>5095</v>
      </c>
    </row>
    <row r="4957" spans="5:6" x14ac:dyDescent="0.25">
      <c r="E4957" t="s">
        <v>4835</v>
      </c>
      <c r="F4957" t="s">
        <v>5096</v>
      </c>
    </row>
    <row r="4958" spans="5:6" x14ac:dyDescent="0.25">
      <c r="E4958" t="s">
        <v>4835</v>
      </c>
      <c r="F4958" t="s">
        <v>5097</v>
      </c>
    </row>
    <row r="4959" spans="5:6" x14ac:dyDescent="0.25">
      <c r="E4959" t="s">
        <v>4835</v>
      </c>
      <c r="F4959" t="s">
        <v>5098</v>
      </c>
    </row>
    <row r="4960" spans="5:6" x14ac:dyDescent="0.25">
      <c r="E4960" t="s">
        <v>4835</v>
      </c>
      <c r="F4960" t="s">
        <v>5099</v>
      </c>
    </row>
    <row r="4961" spans="5:6" x14ac:dyDescent="0.25">
      <c r="E4961" t="s">
        <v>4835</v>
      </c>
      <c r="F4961" t="s">
        <v>5100</v>
      </c>
    </row>
    <row r="4962" spans="5:6" x14ac:dyDescent="0.25">
      <c r="E4962" t="s">
        <v>4835</v>
      </c>
      <c r="F4962" t="s">
        <v>5101</v>
      </c>
    </row>
    <row r="4963" spans="5:6" x14ac:dyDescent="0.25">
      <c r="E4963" t="s">
        <v>4835</v>
      </c>
      <c r="F4963" t="s">
        <v>5102</v>
      </c>
    </row>
    <row r="4964" spans="5:6" x14ac:dyDescent="0.25">
      <c r="E4964" t="s">
        <v>4835</v>
      </c>
      <c r="F4964" t="s">
        <v>5103</v>
      </c>
    </row>
    <row r="4965" spans="5:6" x14ac:dyDescent="0.25">
      <c r="E4965" t="s">
        <v>4835</v>
      </c>
      <c r="F4965" t="s">
        <v>5104</v>
      </c>
    </row>
    <row r="4966" spans="5:6" x14ac:dyDescent="0.25">
      <c r="E4966" t="s">
        <v>4835</v>
      </c>
      <c r="F4966" t="s">
        <v>5105</v>
      </c>
    </row>
    <row r="4967" spans="5:6" x14ac:dyDescent="0.25">
      <c r="E4967" t="s">
        <v>4835</v>
      </c>
      <c r="F4967" t="s">
        <v>5106</v>
      </c>
    </row>
    <row r="4968" spans="5:6" x14ac:dyDescent="0.25">
      <c r="E4968" t="s">
        <v>5107</v>
      </c>
      <c r="F4968" t="s">
        <v>5108</v>
      </c>
    </row>
    <row r="4969" spans="5:6" x14ac:dyDescent="0.25">
      <c r="E4969" t="s">
        <v>5107</v>
      </c>
      <c r="F4969" t="s">
        <v>5109</v>
      </c>
    </row>
    <row r="4970" spans="5:6" x14ac:dyDescent="0.25">
      <c r="E4970" t="s">
        <v>5107</v>
      </c>
      <c r="F4970" t="s">
        <v>5110</v>
      </c>
    </row>
    <row r="4971" spans="5:6" x14ac:dyDescent="0.25">
      <c r="E4971" t="s">
        <v>5107</v>
      </c>
      <c r="F4971" t="s">
        <v>5111</v>
      </c>
    </row>
    <row r="4972" spans="5:6" x14ac:dyDescent="0.25">
      <c r="E4972" t="s">
        <v>5107</v>
      </c>
      <c r="F4972" t="s">
        <v>5112</v>
      </c>
    </row>
    <row r="4973" spans="5:6" x14ac:dyDescent="0.25">
      <c r="E4973" t="s">
        <v>5107</v>
      </c>
      <c r="F4973" t="s">
        <v>5113</v>
      </c>
    </row>
    <row r="4974" spans="5:6" x14ac:dyDescent="0.25">
      <c r="E4974" t="s">
        <v>5107</v>
      </c>
      <c r="F4974" t="s">
        <v>5114</v>
      </c>
    </row>
    <row r="4975" spans="5:6" x14ac:dyDescent="0.25">
      <c r="E4975" t="s">
        <v>5107</v>
      </c>
      <c r="F4975" t="s">
        <v>5115</v>
      </c>
    </row>
    <row r="4976" spans="5:6" x14ac:dyDescent="0.25">
      <c r="E4976" t="s">
        <v>5107</v>
      </c>
      <c r="F4976" t="s">
        <v>5116</v>
      </c>
    </row>
    <row r="4977" spans="5:6" x14ac:dyDescent="0.25">
      <c r="E4977" t="s">
        <v>5107</v>
      </c>
      <c r="F4977" t="s">
        <v>5117</v>
      </c>
    </row>
    <row r="4978" spans="5:6" x14ac:dyDescent="0.25">
      <c r="E4978" t="s">
        <v>5107</v>
      </c>
      <c r="F4978" t="s">
        <v>5118</v>
      </c>
    </row>
    <row r="4979" spans="5:6" x14ac:dyDescent="0.25">
      <c r="E4979" t="s">
        <v>5107</v>
      </c>
      <c r="F4979" t="s">
        <v>5119</v>
      </c>
    </row>
    <row r="4980" spans="5:6" x14ac:dyDescent="0.25">
      <c r="E4980" t="s">
        <v>5107</v>
      </c>
      <c r="F4980" t="s">
        <v>5120</v>
      </c>
    </row>
    <row r="4981" spans="5:6" x14ac:dyDescent="0.25">
      <c r="E4981" t="s">
        <v>5107</v>
      </c>
      <c r="F4981" t="s">
        <v>5121</v>
      </c>
    </row>
    <row r="4982" spans="5:6" x14ac:dyDescent="0.25">
      <c r="E4982" t="s">
        <v>5107</v>
      </c>
      <c r="F4982" t="s">
        <v>5122</v>
      </c>
    </row>
    <row r="4983" spans="5:6" x14ac:dyDescent="0.25">
      <c r="E4983" t="s">
        <v>5107</v>
      </c>
      <c r="F4983" t="s">
        <v>5123</v>
      </c>
    </row>
    <row r="4984" spans="5:6" x14ac:dyDescent="0.25">
      <c r="E4984" t="s">
        <v>5107</v>
      </c>
      <c r="F4984" t="s">
        <v>5124</v>
      </c>
    </row>
    <row r="4985" spans="5:6" x14ac:dyDescent="0.25">
      <c r="E4985" t="s">
        <v>5107</v>
      </c>
      <c r="F4985" t="s">
        <v>5125</v>
      </c>
    </row>
    <row r="4986" spans="5:6" x14ac:dyDescent="0.25">
      <c r="E4986" t="s">
        <v>5107</v>
      </c>
      <c r="F4986" t="s">
        <v>5126</v>
      </c>
    </row>
    <row r="4987" spans="5:6" x14ac:dyDescent="0.25">
      <c r="E4987" t="s">
        <v>5107</v>
      </c>
      <c r="F4987" t="s">
        <v>5127</v>
      </c>
    </row>
    <row r="4988" spans="5:6" x14ac:dyDescent="0.25">
      <c r="E4988" t="s">
        <v>5107</v>
      </c>
      <c r="F4988" t="s">
        <v>5128</v>
      </c>
    </row>
    <row r="4989" spans="5:6" x14ac:dyDescent="0.25">
      <c r="E4989" t="s">
        <v>5107</v>
      </c>
      <c r="F4989" t="s">
        <v>5129</v>
      </c>
    </row>
    <row r="4990" spans="5:6" x14ac:dyDescent="0.25">
      <c r="E4990" t="s">
        <v>5107</v>
      </c>
      <c r="F4990" t="s">
        <v>5130</v>
      </c>
    </row>
    <row r="4991" spans="5:6" x14ac:dyDescent="0.25">
      <c r="E4991" t="s">
        <v>5107</v>
      </c>
      <c r="F4991" t="s">
        <v>5131</v>
      </c>
    </row>
    <row r="4992" spans="5:6" x14ac:dyDescent="0.25">
      <c r="E4992" t="s">
        <v>5107</v>
      </c>
      <c r="F4992" t="s">
        <v>5132</v>
      </c>
    </row>
    <row r="4993" spans="5:6" x14ac:dyDescent="0.25">
      <c r="E4993" t="s">
        <v>5107</v>
      </c>
      <c r="F4993" t="s">
        <v>5133</v>
      </c>
    </row>
    <row r="4994" spans="5:6" x14ac:dyDescent="0.25">
      <c r="E4994" t="s">
        <v>5107</v>
      </c>
      <c r="F4994" t="s">
        <v>5134</v>
      </c>
    </row>
    <row r="4995" spans="5:6" x14ac:dyDescent="0.25">
      <c r="E4995" t="s">
        <v>5107</v>
      </c>
      <c r="F4995" t="s">
        <v>5135</v>
      </c>
    </row>
    <row r="4996" spans="5:6" x14ac:dyDescent="0.25">
      <c r="E4996" t="s">
        <v>5107</v>
      </c>
      <c r="F4996" t="s">
        <v>5136</v>
      </c>
    </row>
    <row r="4997" spans="5:6" x14ac:dyDescent="0.25">
      <c r="E4997" t="s">
        <v>5107</v>
      </c>
      <c r="F4997" t="s">
        <v>5137</v>
      </c>
    </row>
    <row r="4998" spans="5:6" x14ac:dyDescent="0.25">
      <c r="E4998" t="s">
        <v>5107</v>
      </c>
      <c r="F4998" t="s">
        <v>5138</v>
      </c>
    </row>
    <row r="4999" spans="5:6" x14ac:dyDescent="0.25">
      <c r="E4999" t="s">
        <v>5107</v>
      </c>
      <c r="F4999" t="s">
        <v>5139</v>
      </c>
    </row>
    <row r="5000" spans="5:6" x14ac:dyDescent="0.25">
      <c r="E5000" t="s">
        <v>5107</v>
      </c>
      <c r="F5000" t="s">
        <v>5140</v>
      </c>
    </row>
    <row r="5001" spans="5:6" x14ac:dyDescent="0.25">
      <c r="E5001" t="s">
        <v>5107</v>
      </c>
      <c r="F5001" t="s">
        <v>5141</v>
      </c>
    </row>
    <row r="5002" spans="5:6" x14ac:dyDescent="0.25">
      <c r="E5002" t="s">
        <v>5107</v>
      </c>
      <c r="F5002" t="s">
        <v>5142</v>
      </c>
    </row>
    <row r="5003" spans="5:6" x14ac:dyDescent="0.25">
      <c r="E5003" t="s">
        <v>5107</v>
      </c>
      <c r="F5003" t="s">
        <v>5143</v>
      </c>
    </row>
    <row r="5004" spans="5:6" x14ac:dyDescent="0.25">
      <c r="E5004" t="s">
        <v>5107</v>
      </c>
      <c r="F5004" t="s">
        <v>5144</v>
      </c>
    </row>
    <row r="5005" spans="5:6" x14ac:dyDescent="0.25">
      <c r="E5005" t="s">
        <v>5107</v>
      </c>
      <c r="F5005" t="s">
        <v>5145</v>
      </c>
    </row>
    <row r="5006" spans="5:6" x14ac:dyDescent="0.25">
      <c r="E5006" t="s">
        <v>5107</v>
      </c>
      <c r="F5006" t="s">
        <v>5146</v>
      </c>
    </row>
    <row r="5007" spans="5:6" x14ac:dyDescent="0.25">
      <c r="E5007" t="s">
        <v>5107</v>
      </c>
      <c r="F5007" t="s">
        <v>5147</v>
      </c>
    </row>
    <row r="5008" spans="5:6" x14ac:dyDescent="0.25">
      <c r="E5008" t="s">
        <v>5107</v>
      </c>
      <c r="F5008" t="s">
        <v>5148</v>
      </c>
    </row>
    <row r="5009" spans="5:6" x14ac:dyDescent="0.25">
      <c r="E5009" t="s">
        <v>5107</v>
      </c>
      <c r="F5009" t="s">
        <v>5149</v>
      </c>
    </row>
    <row r="5010" spans="5:6" x14ac:dyDescent="0.25">
      <c r="E5010" t="s">
        <v>5107</v>
      </c>
      <c r="F5010" t="s">
        <v>5150</v>
      </c>
    </row>
    <row r="5011" spans="5:6" x14ac:dyDescent="0.25">
      <c r="E5011" t="s">
        <v>5107</v>
      </c>
      <c r="F5011" t="s">
        <v>5151</v>
      </c>
    </row>
    <row r="5012" spans="5:6" x14ac:dyDescent="0.25">
      <c r="E5012" t="s">
        <v>5107</v>
      </c>
      <c r="F5012" t="s">
        <v>5152</v>
      </c>
    </row>
    <row r="5013" spans="5:6" x14ac:dyDescent="0.25">
      <c r="E5013" t="s">
        <v>5107</v>
      </c>
      <c r="F5013" t="s">
        <v>5153</v>
      </c>
    </row>
    <row r="5014" spans="5:6" x14ac:dyDescent="0.25">
      <c r="E5014" t="s">
        <v>5107</v>
      </c>
      <c r="F5014" t="s">
        <v>5154</v>
      </c>
    </row>
    <row r="5015" spans="5:6" x14ac:dyDescent="0.25">
      <c r="E5015" t="s">
        <v>5107</v>
      </c>
      <c r="F5015" t="s">
        <v>5155</v>
      </c>
    </row>
    <row r="5016" spans="5:6" x14ac:dyDescent="0.25">
      <c r="E5016" t="s">
        <v>5107</v>
      </c>
      <c r="F5016" t="s">
        <v>5156</v>
      </c>
    </row>
    <row r="5017" spans="5:6" x14ac:dyDescent="0.25">
      <c r="E5017" t="s">
        <v>5107</v>
      </c>
      <c r="F5017" t="s">
        <v>5157</v>
      </c>
    </row>
    <row r="5018" spans="5:6" x14ac:dyDescent="0.25">
      <c r="E5018" t="s">
        <v>5107</v>
      </c>
      <c r="F5018" t="s">
        <v>5158</v>
      </c>
    </row>
    <row r="5019" spans="5:6" x14ac:dyDescent="0.25">
      <c r="E5019" t="s">
        <v>5107</v>
      </c>
      <c r="F5019" t="s">
        <v>5159</v>
      </c>
    </row>
    <row r="5020" spans="5:6" x14ac:dyDescent="0.25">
      <c r="E5020" t="s">
        <v>5107</v>
      </c>
      <c r="F5020" t="s">
        <v>5160</v>
      </c>
    </row>
    <row r="5021" spans="5:6" x14ac:dyDescent="0.25">
      <c r="E5021" t="s">
        <v>5107</v>
      </c>
      <c r="F5021" t="s">
        <v>5161</v>
      </c>
    </row>
    <row r="5022" spans="5:6" x14ac:dyDescent="0.25">
      <c r="E5022" t="s">
        <v>5107</v>
      </c>
      <c r="F5022" t="s">
        <v>5162</v>
      </c>
    </row>
    <row r="5023" spans="5:6" x14ac:dyDescent="0.25">
      <c r="E5023" t="s">
        <v>5107</v>
      </c>
      <c r="F5023" t="s">
        <v>5163</v>
      </c>
    </row>
    <row r="5024" spans="5:6" x14ac:dyDescent="0.25">
      <c r="E5024" t="s">
        <v>5107</v>
      </c>
      <c r="F5024" t="s">
        <v>5164</v>
      </c>
    </row>
    <row r="5025" spans="5:6" x14ac:dyDescent="0.25">
      <c r="E5025" t="s">
        <v>5107</v>
      </c>
      <c r="F5025" t="s">
        <v>5165</v>
      </c>
    </row>
    <row r="5026" spans="5:6" x14ac:dyDescent="0.25">
      <c r="E5026" t="s">
        <v>5107</v>
      </c>
      <c r="F5026" t="s">
        <v>5166</v>
      </c>
    </row>
    <row r="5027" spans="5:6" x14ac:dyDescent="0.25">
      <c r="E5027" t="s">
        <v>5107</v>
      </c>
      <c r="F5027" t="s">
        <v>5167</v>
      </c>
    </row>
    <row r="5028" spans="5:6" x14ac:dyDescent="0.25">
      <c r="E5028" t="s">
        <v>5107</v>
      </c>
      <c r="F5028" t="s">
        <v>5168</v>
      </c>
    </row>
    <row r="5029" spans="5:6" x14ac:dyDescent="0.25">
      <c r="E5029" t="s">
        <v>5107</v>
      </c>
      <c r="F5029" t="s">
        <v>5169</v>
      </c>
    </row>
    <row r="5030" spans="5:6" x14ac:dyDescent="0.25">
      <c r="E5030" t="s">
        <v>5107</v>
      </c>
      <c r="F5030" t="s">
        <v>5170</v>
      </c>
    </row>
    <row r="5031" spans="5:6" x14ac:dyDescent="0.25">
      <c r="E5031" t="s">
        <v>5107</v>
      </c>
      <c r="F5031" t="s">
        <v>5171</v>
      </c>
    </row>
    <row r="5032" spans="5:6" x14ac:dyDescent="0.25">
      <c r="E5032" t="s">
        <v>5107</v>
      </c>
      <c r="F5032" t="s">
        <v>5172</v>
      </c>
    </row>
    <row r="5033" spans="5:6" x14ac:dyDescent="0.25">
      <c r="E5033" t="s">
        <v>5107</v>
      </c>
      <c r="F5033" t="s">
        <v>5173</v>
      </c>
    </row>
    <row r="5034" spans="5:6" x14ac:dyDescent="0.25">
      <c r="E5034" t="s">
        <v>5107</v>
      </c>
      <c r="F5034" t="s">
        <v>5174</v>
      </c>
    </row>
    <row r="5035" spans="5:6" x14ac:dyDescent="0.25">
      <c r="E5035" t="s">
        <v>5107</v>
      </c>
      <c r="F5035" t="s">
        <v>5175</v>
      </c>
    </row>
    <row r="5036" spans="5:6" x14ac:dyDescent="0.25">
      <c r="E5036" t="s">
        <v>5107</v>
      </c>
      <c r="F5036" t="s">
        <v>5176</v>
      </c>
    </row>
    <row r="5037" spans="5:6" x14ac:dyDescent="0.25">
      <c r="E5037" t="s">
        <v>5107</v>
      </c>
      <c r="F5037" t="s">
        <v>5177</v>
      </c>
    </row>
    <row r="5038" spans="5:6" x14ac:dyDescent="0.25">
      <c r="E5038" t="s">
        <v>5107</v>
      </c>
      <c r="F5038" t="s">
        <v>5178</v>
      </c>
    </row>
    <row r="5039" spans="5:6" x14ac:dyDescent="0.25">
      <c r="E5039" t="s">
        <v>5107</v>
      </c>
      <c r="F5039" t="s">
        <v>5179</v>
      </c>
    </row>
    <row r="5040" spans="5:6" x14ac:dyDescent="0.25">
      <c r="E5040" t="s">
        <v>5107</v>
      </c>
      <c r="F5040" t="s">
        <v>5180</v>
      </c>
    </row>
    <row r="5041" spans="5:6" x14ac:dyDescent="0.25">
      <c r="E5041" t="s">
        <v>5107</v>
      </c>
      <c r="F5041" t="s">
        <v>5181</v>
      </c>
    </row>
    <row r="5042" spans="5:6" x14ac:dyDescent="0.25">
      <c r="E5042" t="s">
        <v>5107</v>
      </c>
      <c r="F5042" t="s">
        <v>5182</v>
      </c>
    </row>
    <row r="5043" spans="5:6" x14ac:dyDescent="0.25">
      <c r="E5043" t="s">
        <v>5107</v>
      </c>
      <c r="F5043" t="s">
        <v>5183</v>
      </c>
    </row>
    <row r="5044" spans="5:6" x14ac:dyDescent="0.25">
      <c r="E5044" t="s">
        <v>5107</v>
      </c>
      <c r="F5044" t="s">
        <v>5184</v>
      </c>
    </row>
    <row r="5045" spans="5:6" x14ac:dyDescent="0.25">
      <c r="E5045" t="s">
        <v>5107</v>
      </c>
      <c r="F5045" t="s">
        <v>5185</v>
      </c>
    </row>
    <row r="5046" spans="5:6" x14ac:dyDescent="0.25">
      <c r="E5046" t="s">
        <v>5107</v>
      </c>
      <c r="F5046" t="s">
        <v>5186</v>
      </c>
    </row>
    <row r="5047" spans="5:6" x14ac:dyDescent="0.25">
      <c r="E5047" t="s">
        <v>5107</v>
      </c>
      <c r="F5047" t="s">
        <v>5187</v>
      </c>
    </row>
    <row r="5048" spans="5:6" x14ac:dyDescent="0.25">
      <c r="E5048" t="s">
        <v>5107</v>
      </c>
      <c r="F5048" t="s">
        <v>5188</v>
      </c>
    </row>
    <row r="5049" spans="5:6" x14ac:dyDescent="0.25">
      <c r="E5049" t="s">
        <v>5107</v>
      </c>
      <c r="F5049" t="s">
        <v>5189</v>
      </c>
    </row>
    <row r="5050" spans="5:6" x14ac:dyDescent="0.25">
      <c r="E5050" t="s">
        <v>5107</v>
      </c>
      <c r="F5050" t="s">
        <v>5190</v>
      </c>
    </row>
    <row r="5051" spans="5:6" x14ac:dyDescent="0.25">
      <c r="E5051" t="s">
        <v>5107</v>
      </c>
      <c r="F5051" t="s">
        <v>5191</v>
      </c>
    </row>
    <row r="5052" spans="5:6" x14ac:dyDescent="0.25">
      <c r="E5052" t="s">
        <v>5107</v>
      </c>
      <c r="F5052" t="s">
        <v>5192</v>
      </c>
    </row>
    <row r="5053" spans="5:6" x14ac:dyDescent="0.25">
      <c r="E5053" t="s">
        <v>5107</v>
      </c>
      <c r="F5053" t="s">
        <v>5193</v>
      </c>
    </row>
    <row r="5054" spans="5:6" x14ac:dyDescent="0.25">
      <c r="E5054" t="s">
        <v>5107</v>
      </c>
      <c r="F5054" t="s">
        <v>5194</v>
      </c>
    </row>
    <row r="5055" spans="5:6" x14ac:dyDescent="0.25">
      <c r="E5055" t="s">
        <v>5107</v>
      </c>
      <c r="F5055" t="s">
        <v>5195</v>
      </c>
    </row>
    <row r="5056" spans="5:6" x14ac:dyDescent="0.25">
      <c r="E5056" t="s">
        <v>5107</v>
      </c>
      <c r="F5056" t="s">
        <v>5196</v>
      </c>
    </row>
    <row r="5057" spans="5:6" x14ac:dyDescent="0.25">
      <c r="E5057" t="s">
        <v>5107</v>
      </c>
      <c r="F5057" t="s">
        <v>5197</v>
      </c>
    </row>
    <row r="5058" spans="5:6" x14ac:dyDescent="0.25">
      <c r="E5058" t="s">
        <v>5107</v>
      </c>
      <c r="F5058" t="s">
        <v>5198</v>
      </c>
    </row>
    <row r="5059" spans="5:6" x14ac:dyDescent="0.25">
      <c r="E5059" t="s">
        <v>5107</v>
      </c>
      <c r="F5059" t="s">
        <v>5199</v>
      </c>
    </row>
    <row r="5060" spans="5:6" x14ac:dyDescent="0.25">
      <c r="E5060" t="s">
        <v>5107</v>
      </c>
      <c r="F5060" t="s">
        <v>5200</v>
      </c>
    </row>
    <row r="5061" spans="5:6" x14ac:dyDescent="0.25">
      <c r="E5061" t="s">
        <v>5107</v>
      </c>
      <c r="F5061" t="s">
        <v>5201</v>
      </c>
    </row>
    <row r="5062" spans="5:6" x14ac:dyDescent="0.25">
      <c r="E5062" t="s">
        <v>5107</v>
      </c>
      <c r="F5062" t="s">
        <v>5202</v>
      </c>
    </row>
    <row r="5063" spans="5:6" x14ac:dyDescent="0.25">
      <c r="E5063" t="s">
        <v>5107</v>
      </c>
      <c r="F5063" t="s">
        <v>5203</v>
      </c>
    </row>
    <row r="5064" spans="5:6" x14ac:dyDescent="0.25">
      <c r="E5064" t="s">
        <v>5107</v>
      </c>
      <c r="F5064" t="s">
        <v>5204</v>
      </c>
    </row>
    <row r="5065" spans="5:6" x14ac:dyDescent="0.25">
      <c r="E5065" t="s">
        <v>5107</v>
      </c>
      <c r="F5065" t="s">
        <v>5205</v>
      </c>
    </row>
    <row r="5066" spans="5:6" x14ac:dyDescent="0.25">
      <c r="E5066" t="s">
        <v>5107</v>
      </c>
      <c r="F5066" t="s">
        <v>5206</v>
      </c>
    </row>
    <row r="5067" spans="5:6" x14ac:dyDescent="0.25">
      <c r="E5067" t="s">
        <v>5107</v>
      </c>
      <c r="F5067" t="s">
        <v>5207</v>
      </c>
    </row>
    <row r="5068" spans="5:6" x14ac:dyDescent="0.25">
      <c r="E5068" t="s">
        <v>5107</v>
      </c>
      <c r="F5068" t="s">
        <v>5208</v>
      </c>
    </row>
    <row r="5069" spans="5:6" x14ac:dyDescent="0.25">
      <c r="E5069" t="s">
        <v>5107</v>
      </c>
      <c r="F5069" t="s">
        <v>5209</v>
      </c>
    </row>
    <row r="5070" spans="5:6" x14ac:dyDescent="0.25">
      <c r="E5070" t="s">
        <v>5107</v>
      </c>
      <c r="F5070" t="s">
        <v>5210</v>
      </c>
    </row>
    <row r="5071" spans="5:6" x14ac:dyDescent="0.25">
      <c r="E5071" t="s">
        <v>5107</v>
      </c>
      <c r="F5071" t="s">
        <v>5211</v>
      </c>
    </row>
    <row r="5072" spans="5:6" x14ac:dyDescent="0.25">
      <c r="E5072" t="s">
        <v>5107</v>
      </c>
      <c r="F5072" t="s">
        <v>5212</v>
      </c>
    </row>
    <row r="5073" spans="5:6" x14ac:dyDescent="0.25">
      <c r="E5073" t="s">
        <v>5107</v>
      </c>
      <c r="F5073" t="s">
        <v>5213</v>
      </c>
    </row>
    <row r="5074" spans="5:6" x14ac:dyDescent="0.25">
      <c r="E5074" t="s">
        <v>5107</v>
      </c>
      <c r="F5074" t="s">
        <v>5214</v>
      </c>
    </row>
    <row r="5075" spans="5:6" x14ac:dyDescent="0.25">
      <c r="E5075" t="s">
        <v>5107</v>
      </c>
      <c r="F5075" t="s">
        <v>5215</v>
      </c>
    </row>
    <row r="5076" spans="5:6" x14ac:dyDescent="0.25">
      <c r="E5076" t="s">
        <v>5107</v>
      </c>
      <c r="F5076" t="s">
        <v>5216</v>
      </c>
    </row>
    <row r="5077" spans="5:6" x14ac:dyDescent="0.25">
      <c r="E5077" t="s">
        <v>5107</v>
      </c>
      <c r="F5077" t="s">
        <v>5217</v>
      </c>
    </row>
    <row r="5078" spans="5:6" x14ac:dyDescent="0.25">
      <c r="E5078" t="s">
        <v>5107</v>
      </c>
      <c r="F5078" t="s">
        <v>5218</v>
      </c>
    </row>
    <row r="5079" spans="5:6" x14ac:dyDescent="0.25">
      <c r="E5079" t="s">
        <v>5107</v>
      </c>
      <c r="F5079" t="s">
        <v>5219</v>
      </c>
    </row>
    <row r="5080" spans="5:6" x14ac:dyDescent="0.25">
      <c r="E5080" t="s">
        <v>5107</v>
      </c>
      <c r="F5080" t="s">
        <v>5220</v>
      </c>
    </row>
    <row r="5081" spans="5:6" x14ac:dyDescent="0.25">
      <c r="E5081" t="s">
        <v>5107</v>
      </c>
      <c r="F5081" t="s">
        <v>5221</v>
      </c>
    </row>
    <row r="5082" spans="5:6" x14ac:dyDescent="0.25">
      <c r="E5082" t="s">
        <v>5107</v>
      </c>
      <c r="F5082" t="s">
        <v>5222</v>
      </c>
    </row>
    <row r="5083" spans="5:6" x14ac:dyDescent="0.25">
      <c r="E5083" t="s">
        <v>5107</v>
      </c>
      <c r="F5083" t="s">
        <v>5223</v>
      </c>
    </row>
    <row r="5084" spans="5:6" x14ac:dyDescent="0.25">
      <c r="E5084" t="s">
        <v>5107</v>
      </c>
      <c r="F5084" t="s">
        <v>5224</v>
      </c>
    </row>
    <row r="5085" spans="5:6" x14ac:dyDescent="0.25">
      <c r="E5085" t="s">
        <v>5107</v>
      </c>
      <c r="F5085" t="s">
        <v>5225</v>
      </c>
    </row>
    <row r="5086" spans="5:6" x14ac:dyDescent="0.25">
      <c r="E5086" t="s">
        <v>5107</v>
      </c>
      <c r="F5086" t="s">
        <v>5226</v>
      </c>
    </row>
    <row r="5087" spans="5:6" x14ac:dyDescent="0.25">
      <c r="E5087" t="s">
        <v>5107</v>
      </c>
      <c r="F5087" t="s">
        <v>5227</v>
      </c>
    </row>
    <row r="5088" spans="5:6" x14ac:dyDescent="0.25">
      <c r="E5088" t="s">
        <v>5107</v>
      </c>
      <c r="F5088" t="s">
        <v>5228</v>
      </c>
    </row>
    <row r="5089" spans="5:6" x14ac:dyDescent="0.25">
      <c r="E5089" t="s">
        <v>5107</v>
      </c>
      <c r="F5089" t="s">
        <v>5229</v>
      </c>
    </row>
    <row r="5090" spans="5:6" x14ac:dyDescent="0.25">
      <c r="E5090" t="s">
        <v>5107</v>
      </c>
      <c r="F5090" t="s">
        <v>5230</v>
      </c>
    </row>
    <row r="5091" spans="5:6" x14ac:dyDescent="0.25">
      <c r="E5091" t="s">
        <v>5107</v>
      </c>
      <c r="F5091" t="s">
        <v>5231</v>
      </c>
    </row>
    <row r="5092" spans="5:6" x14ac:dyDescent="0.25">
      <c r="E5092" t="s">
        <v>5107</v>
      </c>
      <c r="F5092" t="s">
        <v>5232</v>
      </c>
    </row>
    <row r="5093" spans="5:6" x14ac:dyDescent="0.25">
      <c r="E5093" t="s">
        <v>5107</v>
      </c>
      <c r="F5093" t="s">
        <v>5233</v>
      </c>
    </row>
    <row r="5094" spans="5:6" x14ac:dyDescent="0.25">
      <c r="E5094" t="s">
        <v>5107</v>
      </c>
      <c r="F5094" t="s">
        <v>5234</v>
      </c>
    </row>
    <row r="5095" spans="5:6" x14ac:dyDescent="0.25">
      <c r="E5095" t="s">
        <v>5107</v>
      </c>
      <c r="F5095" t="s">
        <v>5235</v>
      </c>
    </row>
    <row r="5096" spans="5:6" x14ac:dyDescent="0.25">
      <c r="E5096" t="s">
        <v>5107</v>
      </c>
      <c r="F5096" t="s">
        <v>5236</v>
      </c>
    </row>
    <row r="5097" spans="5:6" x14ac:dyDescent="0.25">
      <c r="E5097" t="s">
        <v>5107</v>
      </c>
      <c r="F5097" t="s">
        <v>5237</v>
      </c>
    </row>
    <row r="5098" spans="5:6" x14ac:dyDescent="0.25">
      <c r="E5098" t="s">
        <v>5107</v>
      </c>
      <c r="F5098" t="s">
        <v>5238</v>
      </c>
    </row>
    <row r="5099" spans="5:6" x14ac:dyDescent="0.25">
      <c r="E5099" t="s">
        <v>5107</v>
      </c>
      <c r="F5099" t="s">
        <v>5239</v>
      </c>
    </row>
    <row r="5100" spans="5:6" x14ac:dyDescent="0.25">
      <c r="E5100" t="s">
        <v>5107</v>
      </c>
      <c r="F5100" t="s">
        <v>5240</v>
      </c>
    </row>
    <row r="5101" spans="5:6" x14ac:dyDescent="0.25">
      <c r="E5101" t="s">
        <v>5107</v>
      </c>
      <c r="F5101" t="s">
        <v>5241</v>
      </c>
    </row>
    <row r="5102" spans="5:6" x14ac:dyDescent="0.25">
      <c r="E5102" t="s">
        <v>5107</v>
      </c>
      <c r="F5102" t="s">
        <v>5242</v>
      </c>
    </row>
    <row r="5103" spans="5:6" x14ac:dyDescent="0.25">
      <c r="E5103" t="s">
        <v>5107</v>
      </c>
      <c r="F5103" t="s">
        <v>5243</v>
      </c>
    </row>
    <row r="5104" spans="5:6" x14ac:dyDescent="0.25">
      <c r="E5104" t="s">
        <v>5107</v>
      </c>
      <c r="F5104" t="s">
        <v>5244</v>
      </c>
    </row>
    <row r="5105" spans="5:6" x14ac:dyDescent="0.25">
      <c r="E5105" t="s">
        <v>5107</v>
      </c>
      <c r="F5105" t="s">
        <v>5245</v>
      </c>
    </row>
    <row r="5106" spans="5:6" x14ac:dyDescent="0.25">
      <c r="E5106" t="s">
        <v>5107</v>
      </c>
      <c r="F5106" t="s">
        <v>5246</v>
      </c>
    </row>
    <row r="5107" spans="5:6" x14ac:dyDescent="0.25">
      <c r="E5107" t="s">
        <v>5107</v>
      </c>
      <c r="F5107" t="s">
        <v>5247</v>
      </c>
    </row>
    <row r="5108" spans="5:6" x14ac:dyDescent="0.25">
      <c r="E5108" t="s">
        <v>5107</v>
      </c>
      <c r="F5108" t="s">
        <v>5248</v>
      </c>
    </row>
    <row r="5109" spans="5:6" x14ac:dyDescent="0.25">
      <c r="E5109" t="s">
        <v>5107</v>
      </c>
      <c r="F5109" t="s">
        <v>5249</v>
      </c>
    </row>
    <row r="5110" spans="5:6" x14ac:dyDescent="0.25">
      <c r="E5110" t="s">
        <v>5107</v>
      </c>
      <c r="F5110" t="s">
        <v>5250</v>
      </c>
    </row>
    <row r="5111" spans="5:6" x14ac:dyDescent="0.25">
      <c r="E5111" t="s">
        <v>5107</v>
      </c>
      <c r="F5111" t="s">
        <v>5251</v>
      </c>
    </row>
    <row r="5112" spans="5:6" x14ac:dyDescent="0.25">
      <c r="E5112" t="s">
        <v>5107</v>
      </c>
      <c r="F5112" t="s">
        <v>5252</v>
      </c>
    </row>
    <row r="5113" spans="5:6" x14ac:dyDescent="0.25">
      <c r="E5113" t="s">
        <v>5107</v>
      </c>
      <c r="F5113" t="s">
        <v>5253</v>
      </c>
    </row>
    <row r="5114" spans="5:6" x14ac:dyDescent="0.25">
      <c r="E5114" t="s">
        <v>5107</v>
      </c>
      <c r="F5114" t="s">
        <v>5254</v>
      </c>
    </row>
    <row r="5115" spans="5:6" x14ac:dyDescent="0.25">
      <c r="E5115" t="s">
        <v>5107</v>
      </c>
      <c r="F5115" t="s">
        <v>5255</v>
      </c>
    </row>
    <row r="5116" spans="5:6" x14ac:dyDescent="0.25">
      <c r="E5116" t="s">
        <v>5107</v>
      </c>
      <c r="F5116" t="s">
        <v>5256</v>
      </c>
    </row>
    <row r="5117" spans="5:6" x14ac:dyDescent="0.25">
      <c r="E5117" t="s">
        <v>5107</v>
      </c>
      <c r="F5117" t="s">
        <v>5257</v>
      </c>
    </row>
    <row r="5118" spans="5:6" x14ac:dyDescent="0.25">
      <c r="E5118" t="s">
        <v>5107</v>
      </c>
      <c r="F5118" t="s">
        <v>5258</v>
      </c>
    </row>
    <row r="5119" spans="5:6" x14ac:dyDescent="0.25">
      <c r="E5119" t="s">
        <v>5107</v>
      </c>
      <c r="F5119" t="s">
        <v>5259</v>
      </c>
    </row>
    <row r="5120" spans="5:6" x14ac:dyDescent="0.25">
      <c r="E5120" t="s">
        <v>5107</v>
      </c>
      <c r="F5120" t="s">
        <v>5260</v>
      </c>
    </row>
    <row r="5121" spans="5:6" x14ac:dyDescent="0.25">
      <c r="E5121" t="s">
        <v>5107</v>
      </c>
      <c r="F5121" t="s">
        <v>5261</v>
      </c>
    </row>
    <row r="5122" spans="5:6" x14ac:dyDescent="0.25">
      <c r="E5122" t="s">
        <v>5107</v>
      </c>
      <c r="F5122" t="s">
        <v>5262</v>
      </c>
    </row>
    <row r="5123" spans="5:6" x14ac:dyDescent="0.25">
      <c r="E5123" t="s">
        <v>5107</v>
      </c>
      <c r="F5123" t="s">
        <v>5263</v>
      </c>
    </row>
    <row r="5124" spans="5:6" x14ac:dyDescent="0.25">
      <c r="E5124" t="s">
        <v>5107</v>
      </c>
      <c r="F5124" t="s">
        <v>5264</v>
      </c>
    </row>
    <row r="5125" spans="5:6" x14ac:dyDescent="0.25">
      <c r="E5125" t="s">
        <v>5107</v>
      </c>
      <c r="F5125" t="s">
        <v>5265</v>
      </c>
    </row>
    <row r="5126" spans="5:6" x14ac:dyDescent="0.25">
      <c r="E5126" t="s">
        <v>5107</v>
      </c>
      <c r="F5126" t="s">
        <v>5266</v>
      </c>
    </row>
    <row r="5127" spans="5:6" x14ac:dyDescent="0.25">
      <c r="E5127" t="s">
        <v>5107</v>
      </c>
      <c r="F5127" t="s">
        <v>5267</v>
      </c>
    </row>
    <row r="5128" spans="5:6" x14ac:dyDescent="0.25">
      <c r="E5128" t="s">
        <v>5107</v>
      </c>
      <c r="F5128" t="s">
        <v>5268</v>
      </c>
    </row>
    <row r="5129" spans="5:6" x14ac:dyDescent="0.25">
      <c r="E5129" t="s">
        <v>5107</v>
      </c>
      <c r="F5129" t="s">
        <v>5269</v>
      </c>
    </row>
    <row r="5130" spans="5:6" x14ac:dyDescent="0.25">
      <c r="E5130" t="s">
        <v>5107</v>
      </c>
      <c r="F5130" t="s">
        <v>5270</v>
      </c>
    </row>
    <row r="5131" spans="5:6" x14ac:dyDescent="0.25">
      <c r="E5131" t="s">
        <v>5107</v>
      </c>
      <c r="F5131" t="s">
        <v>5271</v>
      </c>
    </row>
    <row r="5132" spans="5:6" x14ac:dyDescent="0.25">
      <c r="E5132" t="s">
        <v>5107</v>
      </c>
      <c r="F5132" t="s">
        <v>5272</v>
      </c>
    </row>
    <row r="5133" spans="5:6" x14ac:dyDescent="0.25">
      <c r="E5133" t="s">
        <v>5107</v>
      </c>
      <c r="F5133" t="s">
        <v>5273</v>
      </c>
    </row>
    <row r="5134" spans="5:6" x14ac:dyDescent="0.25">
      <c r="E5134" t="s">
        <v>5274</v>
      </c>
      <c r="F5134" t="s">
        <v>5275</v>
      </c>
    </row>
    <row r="5135" spans="5:6" x14ac:dyDescent="0.25">
      <c r="E5135" t="s">
        <v>5274</v>
      </c>
      <c r="F5135" t="s">
        <v>5276</v>
      </c>
    </row>
    <row r="5136" spans="5:6" x14ac:dyDescent="0.25">
      <c r="E5136" t="s">
        <v>5274</v>
      </c>
      <c r="F5136" t="s">
        <v>5277</v>
      </c>
    </row>
    <row r="5137" spans="5:6" x14ac:dyDescent="0.25">
      <c r="E5137" t="s">
        <v>5274</v>
      </c>
      <c r="F5137" t="s">
        <v>5278</v>
      </c>
    </row>
    <row r="5138" spans="5:6" x14ac:dyDescent="0.25">
      <c r="E5138" t="s">
        <v>5274</v>
      </c>
      <c r="F5138" t="s">
        <v>5279</v>
      </c>
    </row>
    <row r="5139" spans="5:6" x14ac:dyDescent="0.25">
      <c r="E5139" t="s">
        <v>5274</v>
      </c>
      <c r="F5139" t="s">
        <v>5280</v>
      </c>
    </row>
    <row r="5140" spans="5:6" x14ac:dyDescent="0.25">
      <c r="E5140" t="s">
        <v>5274</v>
      </c>
      <c r="F5140" t="s">
        <v>5281</v>
      </c>
    </row>
    <row r="5141" spans="5:6" x14ac:dyDescent="0.25">
      <c r="E5141" t="s">
        <v>5274</v>
      </c>
      <c r="F5141" t="s">
        <v>5282</v>
      </c>
    </row>
    <row r="5142" spans="5:6" x14ac:dyDescent="0.25">
      <c r="E5142" t="s">
        <v>5274</v>
      </c>
      <c r="F5142" t="s">
        <v>5283</v>
      </c>
    </row>
    <row r="5143" spans="5:6" x14ac:dyDescent="0.25">
      <c r="E5143" t="s">
        <v>5274</v>
      </c>
      <c r="F5143" t="s">
        <v>5284</v>
      </c>
    </row>
    <row r="5144" spans="5:6" x14ac:dyDescent="0.25">
      <c r="E5144" t="s">
        <v>5274</v>
      </c>
      <c r="F5144" t="s">
        <v>5285</v>
      </c>
    </row>
    <row r="5145" spans="5:6" x14ac:dyDescent="0.25">
      <c r="E5145" t="s">
        <v>5274</v>
      </c>
      <c r="F5145" t="s">
        <v>5286</v>
      </c>
    </row>
    <row r="5146" spans="5:6" x14ac:dyDescent="0.25">
      <c r="E5146" t="s">
        <v>5274</v>
      </c>
      <c r="F5146" t="s">
        <v>5287</v>
      </c>
    </row>
    <row r="5147" spans="5:6" x14ac:dyDescent="0.25">
      <c r="E5147" t="s">
        <v>5274</v>
      </c>
      <c r="F5147" t="s">
        <v>5288</v>
      </c>
    </row>
    <row r="5148" spans="5:6" x14ac:dyDescent="0.25">
      <c r="E5148" t="s">
        <v>5274</v>
      </c>
      <c r="F5148" t="s">
        <v>5289</v>
      </c>
    </row>
    <row r="5149" spans="5:6" x14ac:dyDescent="0.25">
      <c r="E5149" t="s">
        <v>5274</v>
      </c>
      <c r="F5149" t="s">
        <v>5290</v>
      </c>
    </row>
    <row r="5150" spans="5:6" x14ac:dyDescent="0.25">
      <c r="E5150" t="s">
        <v>5274</v>
      </c>
      <c r="F5150" t="s">
        <v>5291</v>
      </c>
    </row>
    <row r="5151" spans="5:6" x14ac:dyDescent="0.25">
      <c r="E5151" t="s">
        <v>5274</v>
      </c>
      <c r="F5151" t="s">
        <v>5292</v>
      </c>
    </row>
    <row r="5152" spans="5:6" x14ac:dyDescent="0.25">
      <c r="E5152" t="s">
        <v>5274</v>
      </c>
      <c r="F5152" t="s">
        <v>5293</v>
      </c>
    </row>
    <row r="5153" spans="5:6" x14ac:dyDescent="0.25">
      <c r="E5153" t="s">
        <v>5274</v>
      </c>
      <c r="F5153" t="s">
        <v>5294</v>
      </c>
    </row>
    <row r="5154" spans="5:6" x14ac:dyDescent="0.25">
      <c r="E5154" t="s">
        <v>5274</v>
      </c>
      <c r="F5154" t="s">
        <v>5295</v>
      </c>
    </row>
    <row r="5155" spans="5:6" x14ac:dyDescent="0.25">
      <c r="E5155" t="s">
        <v>5274</v>
      </c>
      <c r="F5155" t="s">
        <v>5296</v>
      </c>
    </row>
    <row r="5156" spans="5:6" x14ac:dyDescent="0.25">
      <c r="E5156" t="s">
        <v>5274</v>
      </c>
      <c r="F5156" t="s">
        <v>5297</v>
      </c>
    </row>
    <row r="5157" spans="5:6" x14ac:dyDescent="0.25">
      <c r="E5157" t="s">
        <v>5274</v>
      </c>
      <c r="F5157" t="s">
        <v>5298</v>
      </c>
    </row>
    <row r="5158" spans="5:6" x14ac:dyDescent="0.25">
      <c r="E5158" t="s">
        <v>5274</v>
      </c>
      <c r="F5158" t="s">
        <v>5299</v>
      </c>
    </row>
    <row r="5159" spans="5:6" x14ac:dyDescent="0.25">
      <c r="E5159" t="s">
        <v>5274</v>
      </c>
      <c r="F5159" t="s">
        <v>5300</v>
      </c>
    </row>
    <row r="5160" spans="5:6" x14ac:dyDescent="0.25">
      <c r="E5160" t="s">
        <v>5274</v>
      </c>
      <c r="F5160" t="s">
        <v>5301</v>
      </c>
    </row>
    <row r="5161" spans="5:6" x14ac:dyDescent="0.25">
      <c r="E5161" t="s">
        <v>5274</v>
      </c>
      <c r="F5161" t="s">
        <v>5302</v>
      </c>
    </row>
    <row r="5162" spans="5:6" x14ac:dyDescent="0.25">
      <c r="E5162" t="s">
        <v>5274</v>
      </c>
      <c r="F5162" t="s">
        <v>5303</v>
      </c>
    </row>
    <row r="5163" spans="5:6" x14ac:dyDescent="0.25">
      <c r="E5163" t="s">
        <v>5274</v>
      </c>
      <c r="F5163" t="s">
        <v>5304</v>
      </c>
    </row>
    <row r="5164" spans="5:6" x14ac:dyDescent="0.25">
      <c r="E5164" t="s">
        <v>5274</v>
      </c>
      <c r="F5164" t="s">
        <v>5305</v>
      </c>
    </row>
    <row r="5165" spans="5:6" x14ac:dyDescent="0.25">
      <c r="E5165" t="s">
        <v>5274</v>
      </c>
      <c r="F5165" t="s">
        <v>5306</v>
      </c>
    </row>
    <row r="5166" spans="5:6" x14ac:dyDescent="0.25">
      <c r="E5166" t="s">
        <v>5274</v>
      </c>
      <c r="F5166" t="s">
        <v>5307</v>
      </c>
    </row>
    <row r="5167" spans="5:6" x14ac:dyDescent="0.25">
      <c r="E5167" t="s">
        <v>5274</v>
      </c>
      <c r="F5167" t="s">
        <v>5308</v>
      </c>
    </row>
    <row r="5168" spans="5:6" x14ac:dyDescent="0.25">
      <c r="E5168" t="s">
        <v>5274</v>
      </c>
      <c r="F5168" t="s">
        <v>5309</v>
      </c>
    </row>
    <row r="5169" spans="5:6" x14ac:dyDescent="0.25">
      <c r="E5169" t="s">
        <v>5274</v>
      </c>
      <c r="F5169" t="s">
        <v>5310</v>
      </c>
    </row>
    <row r="5170" spans="5:6" x14ac:dyDescent="0.25">
      <c r="E5170" t="s">
        <v>5274</v>
      </c>
      <c r="F5170" t="s">
        <v>5311</v>
      </c>
    </row>
    <row r="5171" spans="5:6" x14ac:dyDescent="0.25">
      <c r="E5171" t="s">
        <v>5274</v>
      </c>
      <c r="F5171" t="s">
        <v>5312</v>
      </c>
    </row>
    <row r="5172" spans="5:6" x14ac:dyDescent="0.25">
      <c r="E5172" t="s">
        <v>5274</v>
      </c>
      <c r="F5172" t="s">
        <v>5313</v>
      </c>
    </row>
    <row r="5173" spans="5:6" x14ac:dyDescent="0.25">
      <c r="E5173" t="s">
        <v>5274</v>
      </c>
      <c r="F5173" t="s">
        <v>5314</v>
      </c>
    </row>
    <row r="5174" spans="5:6" x14ac:dyDescent="0.25">
      <c r="E5174" t="s">
        <v>5274</v>
      </c>
      <c r="F5174" t="s">
        <v>5315</v>
      </c>
    </row>
    <row r="5175" spans="5:6" x14ac:dyDescent="0.25">
      <c r="E5175" t="s">
        <v>5274</v>
      </c>
      <c r="F5175" t="s">
        <v>5316</v>
      </c>
    </row>
    <row r="5176" spans="5:6" x14ac:dyDescent="0.25">
      <c r="E5176" t="s">
        <v>5274</v>
      </c>
      <c r="F5176" t="s">
        <v>5317</v>
      </c>
    </row>
    <row r="5177" spans="5:6" x14ac:dyDescent="0.25">
      <c r="E5177" t="s">
        <v>5274</v>
      </c>
      <c r="F5177" t="s">
        <v>5318</v>
      </c>
    </row>
    <row r="5178" spans="5:6" x14ac:dyDescent="0.25">
      <c r="E5178" t="s">
        <v>5274</v>
      </c>
      <c r="F5178" t="s">
        <v>5319</v>
      </c>
    </row>
    <row r="5179" spans="5:6" x14ac:dyDescent="0.25">
      <c r="E5179" t="s">
        <v>5274</v>
      </c>
      <c r="F5179" t="s">
        <v>5320</v>
      </c>
    </row>
    <row r="5180" spans="5:6" x14ac:dyDescent="0.25">
      <c r="E5180" t="s">
        <v>5274</v>
      </c>
      <c r="F5180" t="s">
        <v>5321</v>
      </c>
    </row>
    <row r="5181" spans="5:6" x14ac:dyDescent="0.25">
      <c r="E5181" t="s">
        <v>5274</v>
      </c>
      <c r="F5181" t="s">
        <v>5322</v>
      </c>
    </row>
    <row r="5182" spans="5:6" x14ac:dyDescent="0.25">
      <c r="E5182" t="s">
        <v>5274</v>
      </c>
      <c r="F5182" t="s">
        <v>5323</v>
      </c>
    </row>
    <row r="5183" spans="5:6" x14ac:dyDescent="0.25">
      <c r="E5183" t="s">
        <v>5274</v>
      </c>
      <c r="F5183" t="s">
        <v>5324</v>
      </c>
    </row>
    <row r="5184" spans="5:6" x14ac:dyDescent="0.25">
      <c r="E5184" t="s">
        <v>5274</v>
      </c>
      <c r="F5184" t="s">
        <v>5325</v>
      </c>
    </row>
    <row r="5185" spans="5:6" x14ac:dyDescent="0.25">
      <c r="E5185" t="s">
        <v>5274</v>
      </c>
      <c r="F5185" t="s">
        <v>5326</v>
      </c>
    </row>
    <row r="5186" spans="5:6" x14ac:dyDescent="0.25">
      <c r="E5186" t="s">
        <v>5274</v>
      </c>
      <c r="F5186" t="s">
        <v>5327</v>
      </c>
    </row>
    <row r="5187" spans="5:6" x14ac:dyDescent="0.25">
      <c r="E5187" t="s">
        <v>5274</v>
      </c>
      <c r="F5187" t="s">
        <v>5328</v>
      </c>
    </row>
    <row r="5188" spans="5:6" x14ac:dyDescent="0.25">
      <c r="E5188" t="s">
        <v>5274</v>
      </c>
      <c r="F5188" t="s">
        <v>5329</v>
      </c>
    </row>
    <row r="5189" spans="5:6" x14ac:dyDescent="0.25">
      <c r="E5189" t="s">
        <v>5274</v>
      </c>
      <c r="F5189" t="s">
        <v>5330</v>
      </c>
    </row>
    <row r="5190" spans="5:6" x14ac:dyDescent="0.25">
      <c r="E5190" t="s">
        <v>5274</v>
      </c>
      <c r="F5190" t="s">
        <v>5331</v>
      </c>
    </row>
    <row r="5191" spans="5:6" x14ac:dyDescent="0.25">
      <c r="E5191" t="s">
        <v>5274</v>
      </c>
      <c r="F5191" t="s">
        <v>5332</v>
      </c>
    </row>
    <row r="5192" spans="5:6" x14ac:dyDescent="0.25">
      <c r="E5192" t="s">
        <v>5274</v>
      </c>
      <c r="F5192" t="s">
        <v>5333</v>
      </c>
    </row>
    <row r="5193" spans="5:6" x14ac:dyDescent="0.25">
      <c r="E5193" t="s">
        <v>5274</v>
      </c>
      <c r="F5193" t="s">
        <v>5334</v>
      </c>
    </row>
    <row r="5194" spans="5:6" x14ac:dyDescent="0.25">
      <c r="E5194" t="s">
        <v>5274</v>
      </c>
      <c r="F5194" t="s">
        <v>5335</v>
      </c>
    </row>
    <row r="5195" spans="5:6" x14ac:dyDescent="0.25">
      <c r="E5195" t="s">
        <v>5274</v>
      </c>
      <c r="F5195" t="s">
        <v>5336</v>
      </c>
    </row>
    <row r="5196" spans="5:6" x14ac:dyDescent="0.25">
      <c r="E5196" t="s">
        <v>5274</v>
      </c>
      <c r="F5196" t="s">
        <v>5337</v>
      </c>
    </row>
    <row r="5197" spans="5:6" x14ac:dyDescent="0.25">
      <c r="E5197" t="s">
        <v>5274</v>
      </c>
      <c r="F5197" t="s">
        <v>5338</v>
      </c>
    </row>
    <row r="5198" spans="5:6" x14ac:dyDescent="0.25">
      <c r="E5198" t="s">
        <v>5274</v>
      </c>
      <c r="F5198" t="s">
        <v>5339</v>
      </c>
    </row>
    <row r="5199" spans="5:6" x14ac:dyDescent="0.25">
      <c r="E5199" t="s">
        <v>5274</v>
      </c>
      <c r="F5199" t="s">
        <v>5340</v>
      </c>
    </row>
    <row r="5200" spans="5:6" x14ac:dyDescent="0.25">
      <c r="E5200" t="s">
        <v>5274</v>
      </c>
      <c r="F5200" t="s">
        <v>5341</v>
      </c>
    </row>
    <row r="5201" spans="5:6" x14ac:dyDescent="0.25">
      <c r="E5201" t="s">
        <v>5274</v>
      </c>
      <c r="F5201" t="s">
        <v>5342</v>
      </c>
    </row>
    <row r="5202" spans="5:6" x14ac:dyDescent="0.25">
      <c r="E5202" t="s">
        <v>5274</v>
      </c>
      <c r="F5202" t="s">
        <v>5343</v>
      </c>
    </row>
    <row r="5203" spans="5:6" x14ac:dyDescent="0.25">
      <c r="E5203" t="s">
        <v>5274</v>
      </c>
      <c r="F5203" t="s">
        <v>5344</v>
      </c>
    </row>
    <row r="5204" spans="5:6" x14ac:dyDescent="0.25">
      <c r="E5204" t="s">
        <v>5274</v>
      </c>
      <c r="F5204" t="s">
        <v>5345</v>
      </c>
    </row>
    <row r="5205" spans="5:6" x14ac:dyDescent="0.25">
      <c r="E5205" t="s">
        <v>5274</v>
      </c>
      <c r="F5205" t="s">
        <v>5346</v>
      </c>
    </row>
    <row r="5206" spans="5:6" x14ac:dyDescent="0.25">
      <c r="E5206" t="s">
        <v>5274</v>
      </c>
      <c r="F5206" t="s">
        <v>5347</v>
      </c>
    </row>
    <row r="5207" spans="5:6" x14ac:dyDescent="0.25">
      <c r="E5207" t="s">
        <v>5274</v>
      </c>
      <c r="F5207" t="s">
        <v>5348</v>
      </c>
    </row>
    <row r="5208" spans="5:6" x14ac:dyDescent="0.25">
      <c r="E5208" t="s">
        <v>5274</v>
      </c>
      <c r="F5208" t="s">
        <v>5349</v>
      </c>
    </row>
    <row r="5209" spans="5:6" x14ac:dyDescent="0.25">
      <c r="E5209" t="s">
        <v>5274</v>
      </c>
      <c r="F5209" t="s">
        <v>5350</v>
      </c>
    </row>
    <row r="5210" spans="5:6" x14ac:dyDescent="0.25">
      <c r="E5210" t="s">
        <v>5274</v>
      </c>
      <c r="F5210" t="s">
        <v>5351</v>
      </c>
    </row>
    <row r="5211" spans="5:6" x14ac:dyDescent="0.25">
      <c r="E5211" t="s">
        <v>5274</v>
      </c>
      <c r="F5211" t="s">
        <v>5352</v>
      </c>
    </row>
    <row r="5212" spans="5:6" x14ac:dyDescent="0.25">
      <c r="E5212" t="s">
        <v>5274</v>
      </c>
      <c r="F5212" t="s">
        <v>5353</v>
      </c>
    </row>
    <row r="5213" spans="5:6" x14ac:dyDescent="0.25">
      <c r="E5213" t="s">
        <v>5274</v>
      </c>
      <c r="F5213" t="s">
        <v>5354</v>
      </c>
    </row>
    <row r="5214" spans="5:6" x14ac:dyDescent="0.25">
      <c r="E5214" t="s">
        <v>5274</v>
      </c>
      <c r="F5214" t="s">
        <v>5355</v>
      </c>
    </row>
    <row r="5215" spans="5:6" x14ac:dyDescent="0.25">
      <c r="E5215" t="s">
        <v>5274</v>
      </c>
      <c r="F5215" t="s">
        <v>5356</v>
      </c>
    </row>
    <row r="5216" spans="5:6" x14ac:dyDescent="0.25">
      <c r="E5216" t="s">
        <v>5274</v>
      </c>
      <c r="F5216" t="s">
        <v>5357</v>
      </c>
    </row>
    <row r="5217" spans="5:6" x14ac:dyDescent="0.25">
      <c r="E5217" t="s">
        <v>5274</v>
      </c>
      <c r="F5217" t="s">
        <v>5358</v>
      </c>
    </row>
    <row r="5218" spans="5:6" x14ac:dyDescent="0.25">
      <c r="E5218" t="s">
        <v>5274</v>
      </c>
      <c r="F5218" t="s">
        <v>5359</v>
      </c>
    </row>
    <row r="5219" spans="5:6" x14ac:dyDescent="0.25">
      <c r="E5219" t="s">
        <v>5274</v>
      </c>
      <c r="F5219" t="s">
        <v>5360</v>
      </c>
    </row>
    <row r="5220" spans="5:6" x14ac:dyDescent="0.25">
      <c r="E5220" t="s">
        <v>5274</v>
      </c>
      <c r="F5220" t="s">
        <v>5361</v>
      </c>
    </row>
    <row r="5221" spans="5:6" x14ac:dyDescent="0.25">
      <c r="E5221" t="s">
        <v>5274</v>
      </c>
      <c r="F5221" t="s">
        <v>5362</v>
      </c>
    </row>
    <row r="5222" spans="5:6" x14ac:dyDescent="0.25">
      <c r="E5222" t="s">
        <v>5274</v>
      </c>
      <c r="F5222" t="s">
        <v>5363</v>
      </c>
    </row>
    <row r="5223" spans="5:6" x14ac:dyDescent="0.25">
      <c r="E5223" t="s">
        <v>5274</v>
      </c>
      <c r="F5223" t="s">
        <v>5364</v>
      </c>
    </row>
    <row r="5224" spans="5:6" x14ac:dyDescent="0.25">
      <c r="E5224" t="s">
        <v>5274</v>
      </c>
      <c r="F5224" t="s">
        <v>5365</v>
      </c>
    </row>
    <row r="5225" spans="5:6" x14ac:dyDescent="0.25">
      <c r="E5225" t="s">
        <v>5274</v>
      </c>
      <c r="F5225" t="s">
        <v>5366</v>
      </c>
    </row>
    <row r="5226" spans="5:6" x14ac:dyDescent="0.25">
      <c r="E5226" t="s">
        <v>5274</v>
      </c>
      <c r="F5226" t="s">
        <v>5367</v>
      </c>
    </row>
    <row r="5227" spans="5:6" x14ac:dyDescent="0.25">
      <c r="E5227" t="s">
        <v>5274</v>
      </c>
      <c r="F5227" t="s">
        <v>5368</v>
      </c>
    </row>
    <row r="5228" spans="5:6" x14ac:dyDescent="0.25">
      <c r="E5228" t="s">
        <v>5274</v>
      </c>
      <c r="F5228" t="s">
        <v>5369</v>
      </c>
    </row>
    <row r="5229" spans="5:6" x14ac:dyDescent="0.25">
      <c r="E5229" t="s">
        <v>5274</v>
      </c>
      <c r="F5229" t="s">
        <v>5370</v>
      </c>
    </row>
    <row r="5230" spans="5:6" x14ac:dyDescent="0.25">
      <c r="E5230" t="s">
        <v>5274</v>
      </c>
      <c r="F5230" t="s">
        <v>5371</v>
      </c>
    </row>
    <row r="5231" spans="5:6" x14ac:dyDescent="0.25">
      <c r="E5231" t="s">
        <v>5274</v>
      </c>
      <c r="F5231" t="s">
        <v>5372</v>
      </c>
    </row>
    <row r="5232" spans="5:6" x14ac:dyDescent="0.25">
      <c r="E5232" t="s">
        <v>5274</v>
      </c>
      <c r="F5232" t="s">
        <v>5373</v>
      </c>
    </row>
    <row r="5233" spans="5:6" x14ac:dyDescent="0.25">
      <c r="E5233" t="s">
        <v>5274</v>
      </c>
      <c r="F5233" t="s">
        <v>5374</v>
      </c>
    </row>
    <row r="5234" spans="5:6" x14ac:dyDescent="0.25">
      <c r="E5234" t="s">
        <v>5274</v>
      </c>
      <c r="F5234" t="s">
        <v>5375</v>
      </c>
    </row>
    <row r="5235" spans="5:6" x14ac:dyDescent="0.25">
      <c r="E5235" t="s">
        <v>5274</v>
      </c>
      <c r="F5235" t="s">
        <v>5376</v>
      </c>
    </row>
    <row r="5236" spans="5:6" x14ac:dyDescent="0.25">
      <c r="E5236" t="s">
        <v>5274</v>
      </c>
      <c r="F5236" t="s">
        <v>5377</v>
      </c>
    </row>
    <row r="5237" spans="5:6" x14ac:dyDescent="0.25">
      <c r="E5237" t="s">
        <v>5274</v>
      </c>
      <c r="F5237" t="s">
        <v>5378</v>
      </c>
    </row>
    <row r="5238" spans="5:6" x14ac:dyDescent="0.25">
      <c r="E5238" t="s">
        <v>5274</v>
      </c>
      <c r="F5238" t="s">
        <v>5379</v>
      </c>
    </row>
    <row r="5239" spans="5:6" x14ac:dyDescent="0.25">
      <c r="E5239" t="s">
        <v>5274</v>
      </c>
      <c r="F5239" t="s">
        <v>5380</v>
      </c>
    </row>
    <row r="5240" spans="5:6" x14ac:dyDescent="0.25">
      <c r="E5240" t="s">
        <v>5274</v>
      </c>
      <c r="F5240" t="s">
        <v>5381</v>
      </c>
    </row>
    <row r="5241" spans="5:6" x14ac:dyDescent="0.25">
      <c r="E5241" t="s">
        <v>5274</v>
      </c>
      <c r="F5241" t="s">
        <v>5382</v>
      </c>
    </row>
    <row r="5242" spans="5:6" x14ac:dyDescent="0.25">
      <c r="E5242" t="s">
        <v>5274</v>
      </c>
      <c r="F5242" t="s">
        <v>5383</v>
      </c>
    </row>
    <row r="5243" spans="5:6" x14ac:dyDescent="0.25">
      <c r="E5243" t="s">
        <v>5274</v>
      </c>
      <c r="F5243" t="s">
        <v>5384</v>
      </c>
    </row>
    <row r="5244" spans="5:6" x14ac:dyDescent="0.25">
      <c r="E5244" t="s">
        <v>5274</v>
      </c>
      <c r="F5244" t="s">
        <v>5385</v>
      </c>
    </row>
    <row r="5245" spans="5:6" x14ac:dyDescent="0.25">
      <c r="E5245" t="s">
        <v>5274</v>
      </c>
      <c r="F5245" t="s">
        <v>5386</v>
      </c>
    </row>
    <row r="5246" spans="5:6" x14ac:dyDescent="0.25">
      <c r="E5246" t="s">
        <v>5274</v>
      </c>
      <c r="F5246" t="s">
        <v>5387</v>
      </c>
    </row>
    <row r="5247" spans="5:6" x14ac:dyDescent="0.25">
      <c r="E5247" t="s">
        <v>5274</v>
      </c>
      <c r="F5247" t="s">
        <v>5388</v>
      </c>
    </row>
    <row r="5248" spans="5:6" x14ac:dyDescent="0.25">
      <c r="E5248" t="s">
        <v>5274</v>
      </c>
      <c r="F5248" t="s">
        <v>5389</v>
      </c>
    </row>
    <row r="5249" spans="5:6" x14ac:dyDescent="0.25">
      <c r="E5249" t="s">
        <v>5274</v>
      </c>
      <c r="F5249" t="s">
        <v>5390</v>
      </c>
    </row>
    <row r="5250" spans="5:6" x14ac:dyDescent="0.25">
      <c r="E5250" t="s">
        <v>5274</v>
      </c>
      <c r="F5250" t="s">
        <v>5391</v>
      </c>
    </row>
    <row r="5251" spans="5:6" x14ac:dyDescent="0.25">
      <c r="E5251" t="s">
        <v>5274</v>
      </c>
      <c r="F5251" t="s">
        <v>5392</v>
      </c>
    </row>
    <row r="5252" spans="5:6" x14ac:dyDescent="0.25">
      <c r="E5252" t="s">
        <v>5274</v>
      </c>
      <c r="F5252" t="s">
        <v>5393</v>
      </c>
    </row>
    <row r="5253" spans="5:6" x14ac:dyDescent="0.25">
      <c r="E5253" t="s">
        <v>5274</v>
      </c>
      <c r="F5253" t="s">
        <v>5394</v>
      </c>
    </row>
    <row r="5254" spans="5:6" x14ac:dyDescent="0.25">
      <c r="E5254" t="s">
        <v>5274</v>
      </c>
      <c r="F5254" t="s">
        <v>5395</v>
      </c>
    </row>
    <row r="5255" spans="5:6" x14ac:dyDescent="0.25">
      <c r="E5255" t="s">
        <v>5274</v>
      </c>
      <c r="F5255" t="s">
        <v>5396</v>
      </c>
    </row>
    <row r="5256" spans="5:6" x14ac:dyDescent="0.25">
      <c r="E5256" t="s">
        <v>5274</v>
      </c>
      <c r="F5256" t="s">
        <v>5397</v>
      </c>
    </row>
    <row r="5257" spans="5:6" x14ac:dyDescent="0.25">
      <c r="E5257" t="s">
        <v>5274</v>
      </c>
      <c r="F5257" t="s">
        <v>5398</v>
      </c>
    </row>
    <row r="5258" spans="5:6" x14ac:dyDescent="0.25">
      <c r="E5258" t="s">
        <v>5274</v>
      </c>
      <c r="F5258" t="s">
        <v>5399</v>
      </c>
    </row>
    <row r="5259" spans="5:6" x14ac:dyDescent="0.25">
      <c r="E5259" t="s">
        <v>5274</v>
      </c>
      <c r="F5259" t="s">
        <v>5400</v>
      </c>
    </row>
    <row r="5260" spans="5:6" x14ac:dyDescent="0.25">
      <c r="E5260" t="s">
        <v>5274</v>
      </c>
      <c r="F5260" t="s">
        <v>5401</v>
      </c>
    </row>
    <row r="5261" spans="5:6" x14ac:dyDescent="0.25">
      <c r="E5261" t="s">
        <v>5274</v>
      </c>
      <c r="F5261" t="s">
        <v>5402</v>
      </c>
    </row>
    <row r="5262" spans="5:6" x14ac:dyDescent="0.25">
      <c r="E5262" t="s">
        <v>5274</v>
      </c>
      <c r="F5262" t="s">
        <v>5403</v>
      </c>
    </row>
    <row r="5263" spans="5:6" x14ac:dyDescent="0.25">
      <c r="E5263" t="s">
        <v>5274</v>
      </c>
      <c r="F5263" t="s">
        <v>5404</v>
      </c>
    </row>
    <row r="5264" spans="5:6" x14ac:dyDescent="0.25">
      <c r="E5264" t="s">
        <v>5274</v>
      </c>
      <c r="F5264" t="s">
        <v>5405</v>
      </c>
    </row>
    <row r="5265" spans="5:6" x14ac:dyDescent="0.25">
      <c r="E5265" t="s">
        <v>5274</v>
      </c>
      <c r="F5265" t="s">
        <v>5406</v>
      </c>
    </row>
    <row r="5266" spans="5:6" x14ac:dyDescent="0.25">
      <c r="E5266" t="s">
        <v>5274</v>
      </c>
      <c r="F5266" t="s">
        <v>5407</v>
      </c>
    </row>
    <row r="5267" spans="5:6" x14ac:dyDescent="0.25">
      <c r="E5267" t="s">
        <v>5274</v>
      </c>
      <c r="F5267" t="s">
        <v>5408</v>
      </c>
    </row>
    <row r="5268" spans="5:6" x14ac:dyDescent="0.25">
      <c r="E5268" t="s">
        <v>5274</v>
      </c>
      <c r="F5268" t="s">
        <v>5409</v>
      </c>
    </row>
    <row r="5269" spans="5:6" x14ac:dyDescent="0.25">
      <c r="E5269" t="s">
        <v>5274</v>
      </c>
      <c r="F5269" t="s">
        <v>5410</v>
      </c>
    </row>
    <row r="5270" spans="5:6" x14ac:dyDescent="0.25">
      <c r="E5270" t="s">
        <v>5274</v>
      </c>
      <c r="F5270" t="s">
        <v>5411</v>
      </c>
    </row>
    <row r="5271" spans="5:6" x14ac:dyDescent="0.25">
      <c r="E5271" t="s">
        <v>5274</v>
      </c>
      <c r="F5271" t="s">
        <v>5412</v>
      </c>
    </row>
    <row r="5272" spans="5:6" x14ac:dyDescent="0.25">
      <c r="E5272" t="s">
        <v>5274</v>
      </c>
      <c r="F5272" t="s">
        <v>5413</v>
      </c>
    </row>
    <row r="5273" spans="5:6" x14ac:dyDescent="0.25">
      <c r="E5273" t="s">
        <v>5274</v>
      </c>
      <c r="F5273" t="s">
        <v>5414</v>
      </c>
    </row>
    <row r="5274" spans="5:6" x14ac:dyDescent="0.25">
      <c r="E5274" t="s">
        <v>5274</v>
      </c>
      <c r="F5274" t="s">
        <v>5415</v>
      </c>
    </row>
    <row r="5275" spans="5:6" x14ac:dyDescent="0.25">
      <c r="E5275" t="s">
        <v>5274</v>
      </c>
      <c r="F5275" t="s">
        <v>5416</v>
      </c>
    </row>
    <row r="5276" spans="5:6" x14ac:dyDescent="0.25">
      <c r="E5276" t="s">
        <v>5274</v>
      </c>
      <c r="F5276" t="s">
        <v>5417</v>
      </c>
    </row>
    <row r="5277" spans="5:6" x14ac:dyDescent="0.25">
      <c r="E5277" t="s">
        <v>5274</v>
      </c>
      <c r="F5277" t="s">
        <v>5418</v>
      </c>
    </row>
    <row r="5278" spans="5:6" x14ac:dyDescent="0.25">
      <c r="E5278" t="s">
        <v>5274</v>
      </c>
      <c r="F5278" t="s">
        <v>5419</v>
      </c>
    </row>
    <row r="5279" spans="5:6" x14ac:dyDescent="0.25">
      <c r="E5279" t="s">
        <v>5274</v>
      </c>
      <c r="F5279" t="s">
        <v>5420</v>
      </c>
    </row>
    <row r="5280" spans="5:6" x14ac:dyDescent="0.25">
      <c r="E5280" t="s">
        <v>5274</v>
      </c>
      <c r="F5280" t="s">
        <v>5421</v>
      </c>
    </row>
    <row r="5281" spans="5:6" x14ac:dyDescent="0.25">
      <c r="E5281" t="s">
        <v>5274</v>
      </c>
      <c r="F5281" t="s">
        <v>5422</v>
      </c>
    </row>
    <row r="5282" spans="5:6" x14ac:dyDescent="0.25">
      <c r="E5282" t="s">
        <v>5274</v>
      </c>
      <c r="F5282" t="s">
        <v>5423</v>
      </c>
    </row>
    <row r="5283" spans="5:6" x14ac:dyDescent="0.25">
      <c r="E5283" t="s">
        <v>5274</v>
      </c>
      <c r="F5283" t="s">
        <v>5424</v>
      </c>
    </row>
    <row r="5284" spans="5:6" x14ac:dyDescent="0.25">
      <c r="E5284" t="s">
        <v>5274</v>
      </c>
      <c r="F5284" t="s">
        <v>5425</v>
      </c>
    </row>
    <row r="5285" spans="5:6" x14ac:dyDescent="0.25">
      <c r="E5285" t="s">
        <v>5274</v>
      </c>
      <c r="F5285" t="s">
        <v>5426</v>
      </c>
    </row>
    <row r="5286" spans="5:6" x14ac:dyDescent="0.25">
      <c r="E5286" t="s">
        <v>5274</v>
      </c>
      <c r="F5286" t="s">
        <v>5427</v>
      </c>
    </row>
    <row r="5287" spans="5:6" x14ac:dyDescent="0.25">
      <c r="E5287" t="s">
        <v>5274</v>
      </c>
      <c r="F5287" t="s">
        <v>5428</v>
      </c>
    </row>
    <row r="5288" spans="5:6" x14ac:dyDescent="0.25">
      <c r="E5288" t="s">
        <v>5274</v>
      </c>
      <c r="F5288" t="s">
        <v>5429</v>
      </c>
    </row>
    <row r="5289" spans="5:6" x14ac:dyDescent="0.25">
      <c r="E5289" t="s">
        <v>5274</v>
      </c>
      <c r="F5289" t="s">
        <v>5430</v>
      </c>
    </row>
    <row r="5290" spans="5:6" x14ac:dyDescent="0.25">
      <c r="E5290" t="s">
        <v>5274</v>
      </c>
      <c r="F5290" t="s">
        <v>5431</v>
      </c>
    </row>
    <row r="5291" spans="5:6" x14ac:dyDescent="0.25">
      <c r="E5291" t="s">
        <v>5274</v>
      </c>
      <c r="F5291" t="s">
        <v>5432</v>
      </c>
    </row>
    <row r="5292" spans="5:6" x14ac:dyDescent="0.25">
      <c r="E5292" t="s">
        <v>5274</v>
      </c>
      <c r="F5292" t="s">
        <v>5433</v>
      </c>
    </row>
    <row r="5293" spans="5:6" x14ac:dyDescent="0.25">
      <c r="E5293" t="s">
        <v>5274</v>
      </c>
      <c r="F5293" t="s">
        <v>5434</v>
      </c>
    </row>
    <row r="5294" spans="5:6" x14ac:dyDescent="0.25">
      <c r="E5294" t="s">
        <v>5274</v>
      </c>
      <c r="F5294" t="s">
        <v>5435</v>
      </c>
    </row>
    <row r="5295" spans="5:6" x14ac:dyDescent="0.25">
      <c r="E5295" t="s">
        <v>5274</v>
      </c>
      <c r="F5295" t="s">
        <v>5436</v>
      </c>
    </row>
    <row r="5296" spans="5:6" x14ac:dyDescent="0.25">
      <c r="E5296" t="s">
        <v>5274</v>
      </c>
      <c r="F5296" t="s">
        <v>5437</v>
      </c>
    </row>
    <row r="5297" spans="5:6" x14ac:dyDescent="0.25">
      <c r="E5297" t="s">
        <v>5274</v>
      </c>
      <c r="F5297" t="s">
        <v>5438</v>
      </c>
    </row>
    <row r="5298" spans="5:6" x14ac:dyDescent="0.25">
      <c r="E5298" t="s">
        <v>5274</v>
      </c>
      <c r="F5298" t="s">
        <v>5439</v>
      </c>
    </row>
    <row r="5299" spans="5:6" x14ac:dyDescent="0.25">
      <c r="E5299" t="s">
        <v>5274</v>
      </c>
      <c r="F5299" t="s">
        <v>5440</v>
      </c>
    </row>
    <row r="5300" spans="5:6" x14ac:dyDescent="0.25">
      <c r="E5300" t="s">
        <v>5274</v>
      </c>
      <c r="F5300" t="s">
        <v>5441</v>
      </c>
    </row>
    <row r="5301" spans="5:6" x14ac:dyDescent="0.25">
      <c r="E5301" t="s">
        <v>5274</v>
      </c>
      <c r="F5301" t="s">
        <v>5442</v>
      </c>
    </row>
    <row r="5302" spans="5:6" x14ac:dyDescent="0.25">
      <c r="E5302" t="s">
        <v>5274</v>
      </c>
      <c r="F5302" t="s">
        <v>5443</v>
      </c>
    </row>
    <row r="5303" spans="5:6" x14ac:dyDescent="0.25">
      <c r="E5303" t="s">
        <v>5274</v>
      </c>
      <c r="F5303" t="s">
        <v>5444</v>
      </c>
    </row>
    <row r="5304" spans="5:6" x14ac:dyDescent="0.25">
      <c r="E5304" t="s">
        <v>5274</v>
      </c>
      <c r="F5304" t="s">
        <v>5445</v>
      </c>
    </row>
    <row r="5305" spans="5:6" x14ac:dyDescent="0.25">
      <c r="E5305" t="s">
        <v>5274</v>
      </c>
      <c r="F5305" t="s">
        <v>5446</v>
      </c>
    </row>
    <row r="5306" spans="5:6" x14ac:dyDescent="0.25">
      <c r="E5306" t="s">
        <v>5274</v>
      </c>
      <c r="F5306" t="s">
        <v>5447</v>
      </c>
    </row>
    <row r="5307" spans="5:6" x14ac:dyDescent="0.25">
      <c r="E5307" t="s">
        <v>5274</v>
      </c>
      <c r="F5307" t="s">
        <v>5448</v>
      </c>
    </row>
    <row r="5308" spans="5:6" x14ac:dyDescent="0.25">
      <c r="E5308" t="s">
        <v>5274</v>
      </c>
      <c r="F5308" t="s">
        <v>5449</v>
      </c>
    </row>
    <row r="5309" spans="5:6" x14ac:dyDescent="0.25">
      <c r="E5309" t="s">
        <v>5274</v>
      </c>
      <c r="F5309" t="s">
        <v>5450</v>
      </c>
    </row>
    <row r="5310" spans="5:6" x14ac:dyDescent="0.25">
      <c r="E5310" t="s">
        <v>5274</v>
      </c>
      <c r="F5310" t="s">
        <v>5451</v>
      </c>
    </row>
    <row r="5311" spans="5:6" x14ac:dyDescent="0.25">
      <c r="E5311" t="s">
        <v>5274</v>
      </c>
      <c r="F5311" t="s">
        <v>5452</v>
      </c>
    </row>
    <row r="5312" spans="5:6" x14ac:dyDescent="0.25">
      <c r="E5312" t="s">
        <v>5274</v>
      </c>
      <c r="F5312" t="s">
        <v>5453</v>
      </c>
    </row>
    <row r="5313" spans="5:6" x14ac:dyDescent="0.25">
      <c r="E5313" t="s">
        <v>5274</v>
      </c>
      <c r="F5313" t="s">
        <v>5454</v>
      </c>
    </row>
    <row r="5314" spans="5:6" x14ac:dyDescent="0.25">
      <c r="E5314" t="s">
        <v>5274</v>
      </c>
      <c r="F5314" t="s">
        <v>5455</v>
      </c>
    </row>
    <row r="5315" spans="5:6" x14ac:dyDescent="0.25">
      <c r="E5315" t="s">
        <v>5274</v>
      </c>
      <c r="F5315" t="s">
        <v>5456</v>
      </c>
    </row>
    <row r="5316" spans="5:6" x14ac:dyDescent="0.25">
      <c r="E5316" t="s">
        <v>5274</v>
      </c>
      <c r="F5316" t="s">
        <v>5457</v>
      </c>
    </row>
    <row r="5317" spans="5:6" x14ac:dyDescent="0.25">
      <c r="E5317" t="s">
        <v>5274</v>
      </c>
      <c r="F5317" t="s">
        <v>5458</v>
      </c>
    </row>
    <row r="5318" spans="5:6" x14ac:dyDescent="0.25">
      <c r="E5318" t="s">
        <v>5274</v>
      </c>
      <c r="F5318" t="s">
        <v>5459</v>
      </c>
    </row>
    <row r="5319" spans="5:6" x14ac:dyDescent="0.25">
      <c r="E5319" t="s">
        <v>5274</v>
      </c>
      <c r="F5319" t="s">
        <v>5460</v>
      </c>
    </row>
    <row r="5320" spans="5:6" x14ac:dyDescent="0.25">
      <c r="E5320" t="s">
        <v>5274</v>
      </c>
      <c r="F5320" t="s">
        <v>5461</v>
      </c>
    </row>
    <row r="5321" spans="5:6" x14ac:dyDescent="0.25">
      <c r="E5321" t="s">
        <v>5274</v>
      </c>
      <c r="F5321" t="s">
        <v>5462</v>
      </c>
    </row>
    <row r="5322" spans="5:6" x14ac:dyDescent="0.25">
      <c r="E5322" t="s">
        <v>5274</v>
      </c>
      <c r="F5322" t="s">
        <v>5463</v>
      </c>
    </row>
    <row r="5323" spans="5:6" x14ac:dyDescent="0.25">
      <c r="E5323" t="s">
        <v>5274</v>
      </c>
      <c r="F5323" t="s">
        <v>5464</v>
      </c>
    </row>
    <row r="5324" spans="5:6" x14ac:dyDescent="0.25">
      <c r="E5324" t="s">
        <v>5274</v>
      </c>
      <c r="F5324" t="s">
        <v>5465</v>
      </c>
    </row>
    <row r="5325" spans="5:6" x14ac:dyDescent="0.25">
      <c r="E5325" t="s">
        <v>5274</v>
      </c>
      <c r="F5325" t="s">
        <v>5466</v>
      </c>
    </row>
    <row r="5326" spans="5:6" x14ac:dyDescent="0.25">
      <c r="E5326" t="s">
        <v>5274</v>
      </c>
      <c r="F5326" t="s">
        <v>5467</v>
      </c>
    </row>
    <row r="5327" spans="5:6" x14ac:dyDescent="0.25">
      <c r="E5327" t="s">
        <v>5274</v>
      </c>
      <c r="F5327" t="s">
        <v>5468</v>
      </c>
    </row>
    <row r="5328" spans="5:6" x14ac:dyDescent="0.25">
      <c r="E5328" t="s">
        <v>5274</v>
      </c>
      <c r="F5328" t="s">
        <v>5469</v>
      </c>
    </row>
    <row r="5329" spans="5:6" x14ac:dyDescent="0.25">
      <c r="E5329" t="s">
        <v>5274</v>
      </c>
      <c r="F5329" t="s">
        <v>5470</v>
      </c>
    </row>
    <row r="5330" spans="5:6" x14ac:dyDescent="0.25">
      <c r="E5330" t="s">
        <v>5274</v>
      </c>
      <c r="F5330" t="s">
        <v>5471</v>
      </c>
    </row>
    <row r="5331" spans="5:6" x14ac:dyDescent="0.25">
      <c r="E5331" t="s">
        <v>5274</v>
      </c>
      <c r="F5331" t="s">
        <v>5472</v>
      </c>
    </row>
    <row r="5332" spans="5:6" x14ac:dyDescent="0.25">
      <c r="E5332" t="s">
        <v>5274</v>
      </c>
      <c r="F5332" t="s">
        <v>5473</v>
      </c>
    </row>
    <row r="5333" spans="5:6" x14ac:dyDescent="0.25">
      <c r="E5333" t="s">
        <v>5274</v>
      </c>
      <c r="F5333" t="s">
        <v>5474</v>
      </c>
    </row>
    <row r="5334" spans="5:6" x14ac:dyDescent="0.25">
      <c r="E5334" t="s">
        <v>5274</v>
      </c>
      <c r="F5334" t="s">
        <v>5475</v>
      </c>
    </row>
    <row r="5335" spans="5:6" x14ac:dyDescent="0.25">
      <c r="E5335" t="s">
        <v>5274</v>
      </c>
      <c r="F5335" t="s">
        <v>5476</v>
      </c>
    </row>
    <row r="5336" spans="5:6" x14ac:dyDescent="0.25">
      <c r="E5336" t="s">
        <v>5274</v>
      </c>
      <c r="F5336" t="s">
        <v>5477</v>
      </c>
    </row>
    <row r="5337" spans="5:6" x14ac:dyDescent="0.25">
      <c r="E5337" t="s">
        <v>5274</v>
      </c>
      <c r="F5337" t="s">
        <v>5478</v>
      </c>
    </row>
    <row r="5338" spans="5:6" x14ac:dyDescent="0.25">
      <c r="E5338" t="s">
        <v>5274</v>
      </c>
      <c r="F5338" t="s">
        <v>5479</v>
      </c>
    </row>
    <row r="5339" spans="5:6" x14ac:dyDescent="0.25">
      <c r="E5339" t="s">
        <v>5274</v>
      </c>
      <c r="F5339" t="s">
        <v>5480</v>
      </c>
    </row>
    <row r="5340" spans="5:6" x14ac:dyDescent="0.25">
      <c r="E5340" t="s">
        <v>5274</v>
      </c>
      <c r="F5340" t="s">
        <v>5481</v>
      </c>
    </row>
    <row r="5341" spans="5:6" x14ac:dyDescent="0.25">
      <c r="E5341" t="s">
        <v>5274</v>
      </c>
      <c r="F5341" t="s">
        <v>5482</v>
      </c>
    </row>
    <row r="5342" spans="5:6" x14ac:dyDescent="0.25">
      <c r="E5342" t="s">
        <v>5483</v>
      </c>
      <c r="F5342" t="s">
        <v>5484</v>
      </c>
    </row>
    <row r="5343" spans="5:6" x14ac:dyDescent="0.25">
      <c r="E5343" t="s">
        <v>5483</v>
      </c>
      <c r="F5343" t="s">
        <v>5485</v>
      </c>
    </row>
    <row r="5344" spans="5:6" x14ac:dyDescent="0.25">
      <c r="E5344" t="s">
        <v>5483</v>
      </c>
      <c r="F5344" t="s">
        <v>5486</v>
      </c>
    </row>
    <row r="5345" spans="5:6" x14ac:dyDescent="0.25">
      <c r="E5345" t="s">
        <v>5483</v>
      </c>
      <c r="F5345" t="s">
        <v>5487</v>
      </c>
    </row>
    <row r="5346" spans="5:6" x14ac:dyDescent="0.25">
      <c r="E5346" t="s">
        <v>5483</v>
      </c>
      <c r="F5346" t="s">
        <v>5488</v>
      </c>
    </row>
    <row r="5347" spans="5:6" x14ac:dyDescent="0.25">
      <c r="E5347" t="s">
        <v>5483</v>
      </c>
      <c r="F5347" t="s">
        <v>5489</v>
      </c>
    </row>
    <row r="5348" spans="5:6" x14ac:dyDescent="0.25">
      <c r="E5348" t="s">
        <v>5483</v>
      </c>
      <c r="F5348" t="s">
        <v>5490</v>
      </c>
    </row>
    <row r="5349" spans="5:6" x14ac:dyDescent="0.25">
      <c r="E5349" t="s">
        <v>5483</v>
      </c>
      <c r="F5349" t="s">
        <v>5491</v>
      </c>
    </row>
    <row r="5350" spans="5:6" x14ac:dyDescent="0.25">
      <c r="E5350" t="s">
        <v>5483</v>
      </c>
      <c r="F5350" t="s">
        <v>5492</v>
      </c>
    </row>
    <row r="5351" spans="5:6" x14ac:dyDescent="0.25">
      <c r="E5351" t="s">
        <v>5483</v>
      </c>
      <c r="F5351" t="s">
        <v>5493</v>
      </c>
    </row>
    <row r="5352" spans="5:6" x14ac:dyDescent="0.25">
      <c r="E5352" t="s">
        <v>5483</v>
      </c>
      <c r="F5352" t="s">
        <v>5494</v>
      </c>
    </row>
    <row r="5353" spans="5:6" x14ac:dyDescent="0.25">
      <c r="E5353" t="s">
        <v>5483</v>
      </c>
      <c r="F5353" t="s">
        <v>5495</v>
      </c>
    </row>
    <row r="5354" spans="5:6" x14ac:dyDescent="0.25">
      <c r="E5354" t="s">
        <v>5483</v>
      </c>
      <c r="F5354" t="s">
        <v>5496</v>
      </c>
    </row>
    <row r="5355" spans="5:6" x14ac:dyDescent="0.25">
      <c r="E5355" t="s">
        <v>5483</v>
      </c>
      <c r="F5355" t="s">
        <v>5497</v>
      </c>
    </row>
    <row r="5356" spans="5:6" x14ac:dyDescent="0.25">
      <c r="E5356" t="s">
        <v>5483</v>
      </c>
      <c r="F5356" t="s">
        <v>5498</v>
      </c>
    </row>
    <row r="5357" spans="5:6" x14ac:dyDescent="0.25">
      <c r="E5357" t="s">
        <v>5483</v>
      </c>
      <c r="F5357" t="s">
        <v>5499</v>
      </c>
    </row>
    <row r="5358" spans="5:6" x14ac:dyDescent="0.25">
      <c r="E5358" t="s">
        <v>5483</v>
      </c>
      <c r="F5358" t="s">
        <v>5500</v>
      </c>
    </row>
    <row r="5359" spans="5:6" x14ac:dyDescent="0.25">
      <c r="E5359" t="s">
        <v>5483</v>
      </c>
      <c r="F5359" t="s">
        <v>5501</v>
      </c>
    </row>
    <row r="5360" spans="5:6" x14ac:dyDescent="0.25">
      <c r="E5360" t="s">
        <v>5483</v>
      </c>
      <c r="F5360" t="s">
        <v>5502</v>
      </c>
    </row>
    <row r="5361" spans="5:6" x14ac:dyDescent="0.25">
      <c r="E5361" t="s">
        <v>5483</v>
      </c>
      <c r="F5361" t="s">
        <v>5503</v>
      </c>
    </row>
    <row r="5362" spans="5:6" x14ac:dyDescent="0.25">
      <c r="E5362" t="s">
        <v>5483</v>
      </c>
      <c r="F5362" t="s">
        <v>5504</v>
      </c>
    </row>
    <row r="5363" spans="5:6" x14ac:dyDescent="0.25">
      <c r="E5363" t="s">
        <v>5483</v>
      </c>
      <c r="F5363" t="s">
        <v>5505</v>
      </c>
    </row>
    <row r="5364" spans="5:6" x14ac:dyDescent="0.25">
      <c r="E5364" t="s">
        <v>5483</v>
      </c>
      <c r="F5364" t="s">
        <v>5506</v>
      </c>
    </row>
    <row r="5365" spans="5:6" x14ac:dyDescent="0.25">
      <c r="E5365" t="s">
        <v>5483</v>
      </c>
      <c r="F5365" t="s">
        <v>5507</v>
      </c>
    </row>
    <row r="5366" spans="5:6" x14ac:dyDescent="0.25">
      <c r="E5366" t="s">
        <v>5483</v>
      </c>
      <c r="F5366" t="s">
        <v>5508</v>
      </c>
    </row>
    <row r="5367" spans="5:6" x14ac:dyDescent="0.25">
      <c r="E5367" t="s">
        <v>5483</v>
      </c>
      <c r="F5367" t="s">
        <v>5509</v>
      </c>
    </row>
    <row r="5368" spans="5:6" x14ac:dyDescent="0.25">
      <c r="E5368" t="s">
        <v>5483</v>
      </c>
      <c r="F5368" t="s">
        <v>5510</v>
      </c>
    </row>
    <row r="5369" spans="5:6" x14ac:dyDescent="0.25">
      <c r="E5369" t="s">
        <v>5483</v>
      </c>
      <c r="F5369" t="s">
        <v>5511</v>
      </c>
    </row>
    <row r="5370" spans="5:6" x14ac:dyDescent="0.25">
      <c r="E5370" t="s">
        <v>5483</v>
      </c>
      <c r="F5370" t="s">
        <v>5512</v>
      </c>
    </row>
    <row r="5371" spans="5:6" x14ac:dyDescent="0.25">
      <c r="E5371" t="s">
        <v>5483</v>
      </c>
      <c r="F5371" t="s">
        <v>5513</v>
      </c>
    </row>
    <row r="5372" spans="5:6" x14ac:dyDescent="0.25">
      <c r="E5372" t="s">
        <v>5483</v>
      </c>
      <c r="F5372" t="s">
        <v>5514</v>
      </c>
    </row>
    <row r="5373" spans="5:6" x14ac:dyDescent="0.25">
      <c r="E5373" t="s">
        <v>5483</v>
      </c>
      <c r="F5373" t="s">
        <v>5515</v>
      </c>
    </row>
    <row r="5374" spans="5:6" x14ac:dyDescent="0.25">
      <c r="E5374" t="s">
        <v>5483</v>
      </c>
      <c r="F5374" t="s">
        <v>5516</v>
      </c>
    </row>
    <row r="5375" spans="5:6" x14ac:dyDescent="0.25">
      <c r="E5375" t="s">
        <v>5483</v>
      </c>
      <c r="F5375" t="s">
        <v>5517</v>
      </c>
    </row>
    <row r="5376" spans="5:6" x14ac:dyDescent="0.25">
      <c r="E5376" t="s">
        <v>5483</v>
      </c>
      <c r="F5376" t="s">
        <v>5518</v>
      </c>
    </row>
    <row r="5377" spans="5:6" x14ac:dyDescent="0.25">
      <c r="E5377" t="s">
        <v>5483</v>
      </c>
      <c r="F5377" t="s">
        <v>5519</v>
      </c>
    </row>
    <row r="5378" spans="5:6" x14ac:dyDescent="0.25">
      <c r="E5378" t="s">
        <v>5483</v>
      </c>
      <c r="F5378" t="s">
        <v>5520</v>
      </c>
    </row>
    <row r="5379" spans="5:6" x14ac:dyDescent="0.25">
      <c r="E5379" t="s">
        <v>5483</v>
      </c>
      <c r="F5379" t="s">
        <v>5521</v>
      </c>
    </row>
    <row r="5380" spans="5:6" x14ac:dyDescent="0.25">
      <c r="E5380" t="s">
        <v>5483</v>
      </c>
      <c r="F5380" t="s">
        <v>5522</v>
      </c>
    </row>
    <row r="5381" spans="5:6" x14ac:dyDescent="0.25">
      <c r="E5381" t="s">
        <v>5483</v>
      </c>
      <c r="F5381" t="s">
        <v>5523</v>
      </c>
    </row>
    <row r="5382" spans="5:6" x14ac:dyDescent="0.25">
      <c r="E5382" t="s">
        <v>5483</v>
      </c>
      <c r="F5382" t="s">
        <v>5524</v>
      </c>
    </row>
    <row r="5383" spans="5:6" x14ac:dyDescent="0.25">
      <c r="E5383" t="s">
        <v>5483</v>
      </c>
      <c r="F5383" t="s">
        <v>5525</v>
      </c>
    </row>
    <row r="5384" spans="5:6" x14ac:dyDescent="0.25">
      <c r="E5384" t="s">
        <v>5483</v>
      </c>
      <c r="F5384" t="s">
        <v>5526</v>
      </c>
    </row>
    <row r="5385" spans="5:6" x14ac:dyDescent="0.25">
      <c r="E5385" t="s">
        <v>5483</v>
      </c>
      <c r="F5385" t="s">
        <v>5527</v>
      </c>
    </row>
    <row r="5386" spans="5:6" x14ac:dyDescent="0.25">
      <c r="E5386" t="s">
        <v>5483</v>
      </c>
      <c r="F5386" t="s">
        <v>5528</v>
      </c>
    </row>
    <row r="5387" spans="5:6" x14ac:dyDescent="0.25">
      <c r="E5387" t="s">
        <v>5483</v>
      </c>
      <c r="F5387" t="s">
        <v>5529</v>
      </c>
    </row>
    <row r="5388" spans="5:6" x14ac:dyDescent="0.25">
      <c r="E5388" t="s">
        <v>5483</v>
      </c>
      <c r="F5388" t="s">
        <v>5530</v>
      </c>
    </row>
    <row r="5389" spans="5:6" x14ac:dyDescent="0.25">
      <c r="E5389" t="s">
        <v>5483</v>
      </c>
      <c r="F5389" t="s">
        <v>5531</v>
      </c>
    </row>
    <row r="5390" spans="5:6" x14ac:dyDescent="0.25">
      <c r="E5390" t="s">
        <v>5483</v>
      </c>
      <c r="F5390" t="s">
        <v>5532</v>
      </c>
    </row>
    <row r="5391" spans="5:6" x14ac:dyDescent="0.25">
      <c r="E5391" t="s">
        <v>5483</v>
      </c>
      <c r="F5391" t="s">
        <v>5533</v>
      </c>
    </row>
    <row r="5392" spans="5:6" x14ac:dyDescent="0.25">
      <c r="E5392" t="s">
        <v>5483</v>
      </c>
      <c r="F5392" t="s">
        <v>5534</v>
      </c>
    </row>
    <row r="5393" spans="5:6" x14ac:dyDescent="0.25">
      <c r="E5393" t="s">
        <v>5483</v>
      </c>
      <c r="F5393" t="s">
        <v>5535</v>
      </c>
    </row>
    <row r="5394" spans="5:6" x14ac:dyDescent="0.25">
      <c r="E5394" t="s">
        <v>5483</v>
      </c>
      <c r="F5394" t="s">
        <v>5536</v>
      </c>
    </row>
    <row r="5395" spans="5:6" x14ac:dyDescent="0.25">
      <c r="E5395" t="s">
        <v>5483</v>
      </c>
      <c r="F5395" t="s">
        <v>5537</v>
      </c>
    </row>
    <row r="5396" spans="5:6" x14ac:dyDescent="0.25">
      <c r="E5396" t="s">
        <v>5483</v>
      </c>
      <c r="F5396" t="s">
        <v>5538</v>
      </c>
    </row>
    <row r="5397" spans="5:6" x14ac:dyDescent="0.25">
      <c r="E5397" t="s">
        <v>5483</v>
      </c>
      <c r="F5397" t="s">
        <v>5539</v>
      </c>
    </row>
    <row r="5398" spans="5:6" x14ac:dyDescent="0.25">
      <c r="E5398" t="s">
        <v>5483</v>
      </c>
      <c r="F5398" t="s">
        <v>5540</v>
      </c>
    </row>
    <row r="5399" spans="5:6" x14ac:dyDescent="0.25">
      <c r="E5399" t="s">
        <v>5483</v>
      </c>
      <c r="F5399" t="s">
        <v>5541</v>
      </c>
    </row>
    <row r="5400" spans="5:6" x14ac:dyDescent="0.25">
      <c r="E5400" t="s">
        <v>5483</v>
      </c>
      <c r="F5400" t="s">
        <v>5542</v>
      </c>
    </row>
    <row r="5401" spans="5:6" x14ac:dyDescent="0.25">
      <c r="E5401" t="s">
        <v>5483</v>
      </c>
      <c r="F5401" t="s">
        <v>5543</v>
      </c>
    </row>
    <row r="5402" spans="5:6" x14ac:dyDescent="0.25">
      <c r="E5402" t="s">
        <v>5483</v>
      </c>
      <c r="F5402" t="s">
        <v>5544</v>
      </c>
    </row>
    <row r="5403" spans="5:6" x14ac:dyDescent="0.25">
      <c r="E5403" t="s">
        <v>5483</v>
      </c>
      <c r="F5403" t="s">
        <v>5545</v>
      </c>
    </row>
    <row r="5404" spans="5:6" x14ac:dyDescent="0.25">
      <c r="E5404" t="s">
        <v>5483</v>
      </c>
      <c r="F5404" t="s">
        <v>5546</v>
      </c>
    </row>
    <row r="5405" spans="5:6" x14ac:dyDescent="0.25">
      <c r="E5405" t="s">
        <v>5483</v>
      </c>
      <c r="F5405" t="s">
        <v>5547</v>
      </c>
    </row>
    <row r="5406" spans="5:6" x14ac:dyDescent="0.25">
      <c r="E5406" t="s">
        <v>5483</v>
      </c>
      <c r="F5406" t="s">
        <v>5548</v>
      </c>
    </row>
    <row r="5407" spans="5:6" x14ac:dyDescent="0.25">
      <c r="E5407" t="s">
        <v>5483</v>
      </c>
      <c r="F5407" t="s">
        <v>5549</v>
      </c>
    </row>
    <row r="5408" spans="5:6" x14ac:dyDescent="0.25">
      <c r="E5408" t="s">
        <v>5483</v>
      </c>
      <c r="F5408" t="s">
        <v>5550</v>
      </c>
    </row>
    <row r="5409" spans="5:6" x14ac:dyDescent="0.25">
      <c r="E5409" t="s">
        <v>5483</v>
      </c>
      <c r="F5409" t="s">
        <v>5551</v>
      </c>
    </row>
    <row r="5410" spans="5:6" x14ac:dyDescent="0.25">
      <c r="E5410" t="s">
        <v>5483</v>
      </c>
      <c r="F5410" t="s">
        <v>5552</v>
      </c>
    </row>
    <row r="5411" spans="5:6" x14ac:dyDescent="0.25">
      <c r="E5411" t="s">
        <v>5483</v>
      </c>
      <c r="F5411" t="s">
        <v>5553</v>
      </c>
    </row>
    <row r="5412" spans="5:6" x14ac:dyDescent="0.25">
      <c r="E5412" t="s">
        <v>5483</v>
      </c>
      <c r="F5412" t="s">
        <v>5554</v>
      </c>
    </row>
    <row r="5413" spans="5:6" x14ac:dyDescent="0.25">
      <c r="E5413" t="s">
        <v>5483</v>
      </c>
      <c r="F5413" t="s">
        <v>5555</v>
      </c>
    </row>
    <row r="5414" spans="5:6" x14ac:dyDescent="0.25">
      <c r="E5414" t="s">
        <v>5483</v>
      </c>
      <c r="F5414" t="s">
        <v>5556</v>
      </c>
    </row>
    <row r="5415" spans="5:6" x14ac:dyDescent="0.25">
      <c r="E5415" t="s">
        <v>5483</v>
      </c>
      <c r="F5415" t="s">
        <v>5557</v>
      </c>
    </row>
    <row r="5416" spans="5:6" x14ac:dyDescent="0.25">
      <c r="E5416" t="s">
        <v>5483</v>
      </c>
      <c r="F5416" t="s">
        <v>5558</v>
      </c>
    </row>
    <row r="5417" spans="5:6" x14ac:dyDescent="0.25">
      <c r="E5417" t="s">
        <v>5483</v>
      </c>
      <c r="F5417" t="s">
        <v>5559</v>
      </c>
    </row>
    <row r="5418" spans="5:6" x14ac:dyDescent="0.25">
      <c r="E5418" t="s">
        <v>5483</v>
      </c>
      <c r="F5418" t="s">
        <v>5560</v>
      </c>
    </row>
    <row r="5419" spans="5:6" x14ac:dyDescent="0.25">
      <c r="E5419" t="s">
        <v>5483</v>
      </c>
      <c r="F5419" t="s">
        <v>5561</v>
      </c>
    </row>
    <row r="5420" spans="5:6" x14ac:dyDescent="0.25">
      <c r="E5420" t="s">
        <v>5483</v>
      </c>
      <c r="F5420" t="s">
        <v>5562</v>
      </c>
    </row>
    <row r="5421" spans="5:6" x14ac:dyDescent="0.25">
      <c r="E5421" t="s">
        <v>5483</v>
      </c>
      <c r="F5421" t="s">
        <v>5563</v>
      </c>
    </row>
    <row r="5422" spans="5:6" x14ac:dyDescent="0.25">
      <c r="E5422" t="s">
        <v>5483</v>
      </c>
      <c r="F5422" t="s">
        <v>5564</v>
      </c>
    </row>
    <row r="5423" spans="5:6" x14ac:dyDescent="0.25">
      <c r="E5423" t="s">
        <v>5483</v>
      </c>
      <c r="F5423" t="s">
        <v>5565</v>
      </c>
    </row>
    <row r="5424" spans="5:6" x14ac:dyDescent="0.25">
      <c r="E5424" t="s">
        <v>5483</v>
      </c>
      <c r="F5424" t="s">
        <v>5566</v>
      </c>
    </row>
    <row r="5425" spans="5:6" x14ac:dyDescent="0.25">
      <c r="E5425" t="s">
        <v>5483</v>
      </c>
      <c r="F5425" t="s">
        <v>5567</v>
      </c>
    </row>
    <row r="5426" spans="5:6" x14ac:dyDescent="0.25">
      <c r="E5426" t="s">
        <v>5483</v>
      </c>
      <c r="F5426" t="s">
        <v>5568</v>
      </c>
    </row>
    <row r="5427" spans="5:6" x14ac:dyDescent="0.25">
      <c r="E5427" t="s">
        <v>5483</v>
      </c>
      <c r="F5427" t="s">
        <v>5569</v>
      </c>
    </row>
    <row r="5428" spans="5:6" x14ac:dyDescent="0.25">
      <c r="E5428" t="s">
        <v>5483</v>
      </c>
      <c r="F5428" t="s">
        <v>5570</v>
      </c>
    </row>
    <row r="5429" spans="5:6" x14ac:dyDescent="0.25">
      <c r="E5429" t="s">
        <v>5483</v>
      </c>
      <c r="F5429" t="s">
        <v>5571</v>
      </c>
    </row>
    <row r="5430" spans="5:6" x14ac:dyDescent="0.25">
      <c r="E5430" t="s">
        <v>5483</v>
      </c>
      <c r="F5430" t="s">
        <v>5572</v>
      </c>
    </row>
    <row r="5431" spans="5:6" x14ac:dyDescent="0.25">
      <c r="E5431" t="s">
        <v>5483</v>
      </c>
      <c r="F5431" t="s">
        <v>5573</v>
      </c>
    </row>
    <row r="5432" spans="5:6" x14ac:dyDescent="0.25">
      <c r="E5432" t="s">
        <v>5483</v>
      </c>
      <c r="F5432" t="s">
        <v>5574</v>
      </c>
    </row>
    <row r="5433" spans="5:6" x14ac:dyDescent="0.25">
      <c r="E5433" t="s">
        <v>5483</v>
      </c>
      <c r="F5433" t="s">
        <v>5575</v>
      </c>
    </row>
    <row r="5434" spans="5:6" x14ac:dyDescent="0.25">
      <c r="E5434" t="s">
        <v>5483</v>
      </c>
      <c r="F5434" t="s">
        <v>5576</v>
      </c>
    </row>
    <row r="5435" spans="5:6" x14ac:dyDescent="0.25">
      <c r="E5435" t="s">
        <v>5483</v>
      </c>
      <c r="F5435" t="s">
        <v>5577</v>
      </c>
    </row>
    <row r="5436" spans="5:6" x14ac:dyDescent="0.25">
      <c r="E5436" t="s">
        <v>5483</v>
      </c>
      <c r="F5436" t="s">
        <v>5578</v>
      </c>
    </row>
    <row r="5437" spans="5:6" x14ac:dyDescent="0.25">
      <c r="E5437" t="s">
        <v>5483</v>
      </c>
      <c r="F5437" t="s">
        <v>5579</v>
      </c>
    </row>
    <row r="5438" spans="5:6" x14ac:dyDescent="0.25">
      <c r="E5438" t="s">
        <v>5483</v>
      </c>
      <c r="F5438" t="s">
        <v>5580</v>
      </c>
    </row>
    <row r="5439" spans="5:6" x14ac:dyDescent="0.25">
      <c r="E5439" t="s">
        <v>5483</v>
      </c>
      <c r="F5439" t="s">
        <v>5581</v>
      </c>
    </row>
    <row r="5440" spans="5:6" x14ac:dyDescent="0.25">
      <c r="E5440" t="s">
        <v>5483</v>
      </c>
      <c r="F5440" t="s">
        <v>5582</v>
      </c>
    </row>
    <row r="5441" spans="5:6" x14ac:dyDescent="0.25">
      <c r="E5441" t="s">
        <v>5483</v>
      </c>
      <c r="F5441" t="s">
        <v>5583</v>
      </c>
    </row>
    <row r="5442" spans="5:6" x14ac:dyDescent="0.25">
      <c r="E5442" t="s">
        <v>5483</v>
      </c>
      <c r="F5442" t="s">
        <v>5584</v>
      </c>
    </row>
    <row r="5443" spans="5:6" x14ac:dyDescent="0.25">
      <c r="E5443" t="s">
        <v>5483</v>
      </c>
      <c r="F5443" t="s">
        <v>5585</v>
      </c>
    </row>
    <row r="5444" spans="5:6" x14ac:dyDescent="0.25">
      <c r="E5444" t="s">
        <v>5483</v>
      </c>
      <c r="F5444" t="s">
        <v>5586</v>
      </c>
    </row>
    <row r="5445" spans="5:6" x14ac:dyDescent="0.25">
      <c r="E5445" t="s">
        <v>5483</v>
      </c>
      <c r="F5445" t="s">
        <v>5587</v>
      </c>
    </row>
    <row r="5446" spans="5:6" x14ac:dyDescent="0.25">
      <c r="E5446" t="s">
        <v>5483</v>
      </c>
      <c r="F5446" t="s">
        <v>5588</v>
      </c>
    </row>
    <row r="5447" spans="5:6" x14ac:dyDescent="0.25">
      <c r="E5447" t="s">
        <v>5483</v>
      </c>
      <c r="F5447" t="s">
        <v>5589</v>
      </c>
    </row>
    <row r="5448" spans="5:6" x14ac:dyDescent="0.25">
      <c r="E5448" t="s">
        <v>5483</v>
      </c>
      <c r="F5448" t="s">
        <v>5590</v>
      </c>
    </row>
    <row r="5449" spans="5:6" x14ac:dyDescent="0.25">
      <c r="E5449" t="s">
        <v>5483</v>
      </c>
      <c r="F5449" t="s">
        <v>5591</v>
      </c>
    </row>
    <row r="5450" spans="5:6" x14ac:dyDescent="0.25">
      <c r="E5450" t="s">
        <v>5483</v>
      </c>
      <c r="F5450" t="s">
        <v>5592</v>
      </c>
    </row>
    <row r="5451" spans="5:6" x14ac:dyDescent="0.25">
      <c r="E5451" t="s">
        <v>5483</v>
      </c>
      <c r="F5451" t="s">
        <v>5593</v>
      </c>
    </row>
    <row r="5452" spans="5:6" x14ac:dyDescent="0.25">
      <c r="E5452" t="s">
        <v>5483</v>
      </c>
      <c r="F5452" t="s">
        <v>5594</v>
      </c>
    </row>
    <row r="5453" spans="5:6" x14ac:dyDescent="0.25">
      <c r="E5453" t="s">
        <v>5483</v>
      </c>
      <c r="F5453" t="s">
        <v>5595</v>
      </c>
    </row>
    <row r="5454" spans="5:6" x14ac:dyDescent="0.25">
      <c r="E5454" t="s">
        <v>5483</v>
      </c>
      <c r="F5454" t="s">
        <v>5596</v>
      </c>
    </row>
    <row r="5455" spans="5:6" x14ac:dyDescent="0.25">
      <c r="E5455" t="s">
        <v>5483</v>
      </c>
      <c r="F5455" t="s">
        <v>5597</v>
      </c>
    </row>
    <row r="5456" spans="5:6" x14ac:dyDescent="0.25">
      <c r="E5456" t="s">
        <v>5483</v>
      </c>
      <c r="F5456" t="s">
        <v>5598</v>
      </c>
    </row>
    <row r="5457" spans="5:6" x14ac:dyDescent="0.25">
      <c r="E5457" t="s">
        <v>5483</v>
      </c>
      <c r="F5457" t="s">
        <v>5599</v>
      </c>
    </row>
    <row r="5458" spans="5:6" x14ac:dyDescent="0.25">
      <c r="E5458" t="s">
        <v>5483</v>
      </c>
      <c r="F5458" t="s">
        <v>5600</v>
      </c>
    </row>
    <row r="5459" spans="5:6" x14ac:dyDescent="0.25">
      <c r="E5459" t="s">
        <v>5483</v>
      </c>
      <c r="F5459" t="s">
        <v>5601</v>
      </c>
    </row>
    <row r="5460" spans="5:6" x14ac:dyDescent="0.25">
      <c r="E5460" t="s">
        <v>5483</v>
      </c>
      <c r="F5460" t="s">
        <v>5602</v>
      </c>
    </row>
    <row r="5461" spans="5:6" x14ac:dyDescent="0.25">
      <c r="E5461" t="s">
        <v>5483</v>
      </c>
      <c r="F5461" t="s">
        <v>5603</v>
      </c>
    </row>
    <row r="5462" spans="5:6" x14ac:dyDescent="0.25">
      <c r="E5462" t="s">
        <v>5483</v>
      </c>
      <c r="F5462" t="s">
        <v>5604</v>
      </c>
    </row>
    <row r="5463" spans="5:6" x14ac:dyDescent="0.25">
      <c r="E5463" t="s">
        <v>5483</v>
      </c>
      <c r="F5463" t="s">
        <v>5605</v>
      </c>
    </row>
    <row r="5464" spans="5:6" x14ac:dyDescent="0.25">
      <c r="E5464" t="s">
        <v>5483</v>
      </c>
      <c r="F5464" t="s">
        <v>5606</v>
      </c>
    </row>
    <row r="5465" spans="5:6" x14ac:dyDescent="0.25">
      <c r="E5465" t="s">
        <v>5483</v>
      </c>
      <c r="F5465" t="s">
        <v>5607</v>
      </c>
    </row>
    <row r="5466" spans="5:6" x14ac:dyDescent="0.25">
      <c r="E5466" t="s">
        <v>5483</v>
      </c>
      <c r="F5466" t="s">
        <v>5608</v>
      </c>
    </row>
    <row r="5467" spans="5:6" x14ac:dyDescent="0.25">
      <c r="E5467" t="s">
        <v>5483</v>
      </c>
      <c r="F5467" t="s">
        <v>5609</v>
      </c>
    </row>
    <row r="5468" spans="5:6" x14ac:dyDescent="0.25">
      <c r="E5468" t="s">
        <v>5483</v>
      </c>
      <c r="F5468" t="s">
        <v>5610</v>
      </c>
    </row>
    <row r="5469" spans="5:6" x14ac:dyDescent="0.25">
      <c r="E5469" t="s">
        <v>5483</v>
      </c>
      <c r="F5469" t="s">
        <v>5611</v>
      </c>
    </row>
    <row r="5470" spans="5:6" x14ac:dyDescent="0.25">
      <c r="E5470" t="s">
        <v>5483</v>
      </c>
      <c r="F5470" t="s">
        <v>5612</v>
      </c>
    </row>
    <row r="5471" spans="5:6" x14ac:dyDescent="0.25">
      <c r="E5471" t="s">
        <v>5483</v>
      </c>
      <c r="F5471" t="s">
        <v>5613</v>
      </c>
    </row>
    <row r="5472" spans="5:6" x14ac:dyDescent="0.25">
      <c r="E5472" t="s">
        <v>5483</v>
      </c>
      <c r="F5472" t="s">
        <v>5614</v>
      </c>
    </row>
    <row r="5473" spans="5:6" x14ac:dyDescent="0.25">
      <c r="E5473" t="s">
        <v>5483</v>
      </c>
      <c r="F5473" t="s">
        <v>5615</v>
      </c>
    </row>
    <row r="5474" spans="5:6" x14ac:dyDescent="0.25">
      <c r="E5474" t="s">
        <v>5483</v>
      </c>
      <c r="F5474" t="s">
        <v>5616</v>
      </c>
    </row>
    <row r="5475" spans="5:6" x14ac:dyDescent="0.25">
      <c r="E5475" t="s">
        <v>5483</v>
      </c>
      <c r="F5475" t="s">
        <v>5617</v>
      </c>
    </row>
    <row r="5476" spans="5:6" x14ac:dyDescent="0.25">
      <c r="E5476" t="s">
        <v>5483</v>
      </c>
      <c r="F5476" t="s">
        <v>5618</v>
      </c>
    </row>
    <row r="5477" spans="5:6" x14ac:dyDescent="0.25">
      <c r="E5477" t="s">
        <v>5483</v>
      </c>
      <c r="F5477" t="s">
        <v>5619</v>
      </c>
    </row>
    <row r="5478" spans="5:6" x14ac:dyDescent="0.25">
      <c r="E5478" t="s">
        <v>5483</v>
      </c>
      <c r="F5478" t="s">
        <v>5620</v>
      </c>
    </row>
    <row r="5479" spans="5:6" x14ac:dyDescent="0.25">
      <c r="E5479" t="s">
        <v>5483</v>
      </c>
      <c r="F5479" t="s">
        <v>5621</v>
      </c>
    </row>
    <row r="5480" spans="5:6" x14ac:dyDescent="0.25">
      <c r="E5480" t="s">
        <v>5483</v>
      </c>
      <c r="F5480" t="s">
        <v>5622</v>
      </c>
    </row>
    <row r="5481" spans="5:6" x14ac:dyDescent="0.25">
      <c r="E5481" t="s">
        <v>5483</v>
      </c>
      <c r="F5481" t="s">
        <v>5623</v>
      </c>
    </row>
    <row r="5482" spans="5:6" x14ac:dyDescent="0.25">
      <c r="E5482" t="s">
        <v>5483</v>
      </c>
      <c r="F5482" t="s">
        <v>5624</v>
      </c>
    </row>
    <row r="5483" spans="5:6" x14ac:dyDescent="0.25">
      <c r="E5483" t="s">
        <v>5483</v>
      </c>
      <c r="F5483" t="s">
        <v>5625</v>
      </c>
    </row>
    <row r="5484" spans="5:6" x14ac:dyDescent="0.25">
      <c r="E5484" t="s">
        <v>5483</v>
      </c>
      <c r="F5484" t="s">
        <v>5626</v>
      </c>
    </row>
    <row r="5485" spans="5:6" x14ac:dyDescent="0.25">
      <c r="E5485" t="s">
        <v>5483</v>
      </c>
      <c r="F5485" t="s">
        <v>5627</v>
      </c>
    </row>
    <row r="5486" spans="5:6" x14ac:dyDescent="0.25">
      <c r="E5486" t="s">
        <v>5483</v>
      </c>
      <c r="F5486" t="s">
        <v>5628</v>
      </c>
    </row>
    <row r="5487" spans="5:6" x14ac:dyDescent="0.25">
      <c r="E5487" t="s">
        <v>5483</v>
      </c>
      <c r="F5487" t="s">
        <v>5629</v>
      </c>
    </row>
    <row r="5488" spans="5:6" x14ac:dyDescent="0.25">
      <c r="E5488" t="s">
        <v>5483</v>
      </c>
      <c r="F5488" t="s">
        <v>5630</v>
      </c>
    </row>
    <row r="5489" spans="5:6" x14ac:dyDescent="0.25">
      <c r="E5489" t="s">
        <v>5483</v>
      </c>
      <c r="F5489" t="s">
        <v>5631</v>
      </c>
    </row>
    <row r="5490" spans="5:6" x14ac:dyDescent="0.25">
      <c r="E5490" t="s">
        <v>5483</v>
      </c>
      <c r="F5490" t="s">
        <v>5632</v>
      </c>
    </row>
    <row r="5491" spans="5:6" x14ac:dyDescent="0.25">
      <c r="E5491" t="s">
        <v>5483</v>
      </c>
      <c r="F5491" t="s">
        <v>5633</v>
      </c>
    </row>
    <row r="5492" spans="5:6" x14ac:dyDescent="0.25">
      <c r="E5492" t="s">
        <v>5483</v>
      </c>
      <c r="F5492" t="s">
        <v>5634</v>
      </c>
    </row>
    <row r="5493" spans="5:6" x14ac:dyDescent="0.25">
      <c r="E5493" t="s">
        <v>5483</v>
      </c>
      <c r="F5493" t="s">
        <v>5635</v>
      </c>
    </row>
    <row r="5494" spans="5:6" x14ac:dyDescent="0.25">
      <c r="E5494" t="s">
        <v>5483</v>
      </c>
      <c r="F5494" t="s">
        <v>5636</v>
      </c>
    </row>
    <row r="5495" spans="5:6" x14ac:dyDescent="0.25">
      <c r="E5495" t="s">
        <v>5483</v>
      </c>
      <c r="F5495" t="s">
        <v>5637</v>
      </c>
    </row>
    <row r="5496" spans="5:6" x14ac:dyDescent="0.25">
      <c r="E5496" t="s">
        <v>5483</v>
      </c>
      <c r="F5496" t="s">
        <v>5638</v>
      </c>
    </row>
    <row r="5497" spans="5:6" x14ac:dyDescent="0.25">
      <c r="E5497" t="s">
        <v>5483</v>
      </c>
      <c r="F5497" t="s">
        <v>5639</v>
      </c>
    </row>
    <row r="5498" spans="5:6" x14ac:dyDescent="0.25">
      <c r="E5498" t="s">
        <v>5483</v>
      </c>
      <c r="F5498" t="s">
        <v>5640</v>
      </c>
    </row>
    <row r="5499" spans="5:6" x14ac:dyDescent="0.25">
      <c r="E5499" t="s">
        <v>5483</v>
      </c>
      <c r="F5499" t="s">
        <v>5641</v>
      </c>
    </row>
    <row r="5500" spans="5:6" x14ac:dyDescent="0.25">
      <c r="E5500" t="s">
        <v>5483</v>
      </c>
      <c r="F5500" t="s">
        <v>5642</v>
      </c>
    </row>
    <row r="5501" spans="5:6" x14ac:dyDescent="0.25">
      <c r="E5501" t="s">
        <v>5483</v>
      </c>
      <c r="F5501" t="s">
        <v>5643</v>
      </c>
    </row>
    <row r="5502" spans="5:6" x14ac:dyDescent="0.25">
      <c r="E5502" t="s">
        <v>5483</v>
      </c>
      <c r="F5502" t="s">
        <v>5644</v>
      </c>
    </row>
    <row r="5503" spans="5:6" x14ac:dyDescent="0.25">
      <c r="E5503" t="s">
        <v>5483</v>
      </c>
      <c r="F5503" t="s">
        <v>5645</v>
      </c>
    </row>
    <row r="5504" spans="5:6" x14ac:dyDescent="0.25">
      <c r="E5504" t="s">
        <v>5483</v>
      </c>
      <c r="F5504" t="s">
        <v>5646</v>
      </c>
    </row>
    <row r="5505" spans="5:6" x14ac:dyDescent="0.25">
      <c r="E5505" t="s">
        <v>5483</v>
      </c>
      <c r="F5505" t="s">
        <v>5647</v>
      </c>
    </row>
    <row r="5506" spans="5:6" x14ac:dyDescent="0.25">
      <c r="E5506" t="s">
        <v>5483</v>
      </c>
      <c r="F5506" t="s">
        <v>5648</v>
      </c>
    </row>
    <row r="5507" spans="5:6" x14ac:dyDescent="0.25">
      <c r="E5507" t="s">
        <v>5483</v>
      </c>
      <c r="F5507" t="s">
        <v>5649</v>
      </c>
    </row>
    <row r="5508" spans="5:6" x14ac:dyDescent="0.25">
      <c r="E5508" t="s">
        <v>5483</v>
      </c>
      <c r="F5508" t="s">
        <v>5650</v>
      </c>
    </row>
    <row r="5509" spans="5:6" x14ac:dyDescent="0.25">
      <c r="E5509" t="s">
        <v>5483</v>
      </c>
      <c r="F5509" t="s">
        <v>5651</v>
      </c>
    </row>
    <row r="5510" spans="5:6" x14ac:dyDescent="0.25">
      <c r="E5510" t="s">
        <v>5483</v>
      </c>
      <c r="F5510" t="s">
        <v>5652</v>
      </c>
    </row>
    <row r="5511" spans="5:6" x14ac:dyDescent="0.25">
      <c r="E5511" t="s">
        <v>5483</v>
      </c>
      <c r="F5511" t="s">
        <v>5653</v>
      </c>
    </row>
    <row r="5512" spans="5:6" x14ac:dyDescent="0.25">
      <c r="E5512" t="s">
        <v>5483</v>
      </c>
      <c r="F5512" t="s">
        <v>5654</v>
      </c>
    </row>
    <row r="5513" spans="5:6" x14ac:dyDescent="0.25">
      <c r="E5513" t="s">
        <v>5483</v>
      </c>
      <c r="F5513" t="s">
        <v>5655</v>
      </c>
    </row>
    <row r="5514" spans="5:6" x14ac:dyDescent="0.25">
      <c r="E5514" t="s">
        <v>5483</v>
      </c>
      <c r="F5514" t="s">
        <v>5656</v>
      </c>
    </row>
    <row r="5515" spans="5:6" x14ac:dyDescent="0.25">
      <c r="E5515" t="s">
        <v>5483</v>
      </c>
      <c r="F5515" t="s">
        <v>5657</v>
      </c>
    </row>
    <row r="5516" spans="5:6" x14ac:dyDescent="0.25">
      <c r="E5516" t="s">
        <v>5483</v>
      </c>
      <c r="F5516" t="s">
        <v>5658</v>
      </c>
    </row>
    <row r="5517" spans="5:6" x14ac:dyDescent="0.25">
      <c r="E5517" t="s">
        <v>5483</v>
      </c>
      <c r="F5517" t="s">
        <v>5659</v>
      </c>
    </row>
    <row r="5518" spans="5:6" x14ac:dyDescent="0.25">
      <c r="E5518" t="s">
        <v>5483</v>
      </c>
      <c r="F5518" t="s">
        <v>5660</v>
      </c>
    </row>
    <row r="5519" spans="5:6" x14ac:dyDescent="0.25">
      <c r="E5519" t="s">
        <v>5483</v>
      </c>
      <c r="F5519" t="s">
        <v>5661</v>
      </c>
    </row>
    <row r="5520" spans="5:6" x14ac:dyDescent="0.25">
      <c r="E5520" t="s">
        <v>5483</v>
      </c>
      <c r="F5520" t="s">
        <v>5662</v>
      </c>
    </row>
    <row r="5521" spans="5:6" x14ac:dyDescent="0.25">
      <c r="E5521" t="s">
        <v>5483</v>
      </c>
      <c r="F5521" t="s">
        <v>5663</v>
      </c>
    </row>
    <row r="5522" spans="5:6" x14ac:dyDescent="0.25">
      <c r="E5522" t="s">
        <v>5483</v>
      </c>
      <c r="F5522" t="s">
        <v>5664</v>
      </c>
    </row>
    <row r="5523" spans="5:6" x14ac:dyDescent="0.25">
      <c r="E5523" t="s">
        <v>5483</v>
      </c>
      <c r="F5523" t="s">
        <v>5665</v>
      </c>
    </row>
    <row r="5524" spans="5:6" x14ac:dyDescent="0.25">
      <c r="E5524" t="s">
        <v>5483</v>
      </c>
      <c r="F5524" t="s">
        <v>5666</v>
      </c>
    </row>
    <row r="5525" spans="5:6" x14ac:dyDescent="0.25">
      <c r="E5525" t="s">
        <v>5483</v>
      </c>
      <c r="F5525" t="s">
        <v>5667</v>
      </c>
    </row>
    <row r="5526" spans="5:6" x14ac:dyDescent="0.25">
      <c r="E5526" t="s">
        <v>5483</v>
      </c>
      <c r="F5526" t="s">
        <v>5668</v>
      </c>
    </row>
    <row r="5527" spans="5:6" x14ac:dyDescent="0.25">
      <c r="E5527" t="s">
        <v>5483</v>
      </c>
      <c r="F5527" t="s">
        <v>5669</v>
      </c>
    </row>
    <row r="5528" spans="5:6" x14ac:dyDescent="0.25">
      <c r="E5528" t="s">
        <v>5483</v>
      </c>
      <c r="F5528" t="s">
        <v>5670</v>
      </c>
    </row>
    <row r="5529" spans="5:6" x14ac:dyDescent="0.25">
      <c r="E5529" t="s">
        <v>5483</v>
      </c>
      <c r="F5529" t="s">
        <v>5671</v>
      </c>
    </row>
    <row r="5530" spans="5:6" x14ac:dyDescent="0.25">
      <c r="E5530" t="s">
        <v>5483</v>
      </c>
      <c r="F5530" t="s">
        <v>5672</v>
      </c>
    </row>
    <row r="5531" spans="5:6" x14ac:dyDescent="0.25">
      <c r="E5531" t="s">
        <v>5483</v>
      </c>
      <c r="F5531" t="s">
        <v>5673</v>
      </c>
    </row>
    <row r="5532" spans="5:6" x14ac:dyDescent="0.25">
      <c r="E5532" t="s">
        <v>5483</v>
      </c>
      <c r="F5532" t="s">
        <v>5674</v>
      </c>
    </row>
    <row r="5533" spans="5:6" x14ac:dyDescent="0.25">
      <c r="E5533" t="s">
        <v>5483</v>
      </c>
      <c r="F5533" t="s">
        <v>5675</v>
      </c>
    </row>
    <row r="5534" spans="5:6" x14ac:dyDescent="0.25">
      <c r="E5534" t="s">
        <v>5483</v>
      </c>
      <c r="F5534" t="s">
        <v>5676</v>
      </c>
    </row>
    <row r="5535" spans="5:6" x14ac:dyDescent="0.25">
      <c r="E5535" t="s">
        <v>5483</v>
      </c>
      <c r="F5535" t="s">
        <v>5677</v>
      </c>
    </row>
    <row r="5536" spans="5:6" x14ac:dyDescent="0.25">
      <c r="E5536" t="s">
        <v>5483</v>
      </c>
      <c r="F5536" t="s">
        <v>5678</v>
      </c>
    </row>
    <row r="5537" spans="5:6" x14ac:dyDescent="0.25">
      <c r="E5537" t="s">
        <v>5483</v>
      </c>
      <c r="F5537" t="s">
        <v>5679</v>
      </c>
    </row>
    <row r="5538" spans="5:6" x14ac:dyDescent="0.25">
      <c r="E5538" t="s">
        <v>5483</v>
      </c>
      <c r="F5538" t="s">
        <v>5680</v>
      </c>
    </row>
    <row r="5539" spans="5:6" x14ac:dyDescent="0.25">
      <c r="E5539" t="s">
        <v>5483</v>
      </c>
      <c r="F5539" t="s">
        <v>5681</v>
      </c>
    </row>
    <row r="5540" spans="5:6" x14ac:dyDescent="0.25">
      <c r="E5540" t="s">
        <v>5483</v>
      </c>
      <c r="F5540" t="s">
        <v>5682</v>
      </c>
    </row>
    <row r="5541" spans="5:6" x14ac:dyDescent="0.25">
      <c r="E5541" t="s">
        <v>5483</v>
      </c>
      <c r="F5541" t="s">
        <v>5683</v>
      </c>
    </row>
    <row r="5542" spans="5:6" x14ac:dyDescent="0.25">
      <c r="E5542" t="s">
        <v>5483</v>
      </c>
      <c r="F5542" t="s">
        <v>5684</v>
      </c>
    </row>
    <row r="5543" spans="5:6" x14ac:dyDescent="0.25">
      <c r="E5543" t="s">
        <v>5483</v>
      </c>
      <c r="F5543" t="s">
        <v>5685</v>
      </c>
    </row>
    <row r="5544" spans="5:6" x14ac:dyDescent="0.25">
      <c r="E5544" t="s">
        <v>5686</v>
      </c>
      <c r="F5544" t="s">
        <v>5687</v>
      </c>
    </row>
    <row r="5545" spans="5:6" x14ac:dyDescent="0.25">
      <c r="E5545" t="s">
        <v>5686</v>
      </c>
      <c r="F5545" t="s">
        <v>5688</v>
      </c>
    </row>
    <row r="5546" spans="5:6" x14ac:dyDescent="0.25">
      <c r="E5546" t="s">
        <v>5686</v>
      </c>
      <c r="F5546" t="s">
        <v>5689</v>
      </c>
    </row>
    <row r="5547" spans="5:6" x14ac:dyDescent="0.25">
      <c r="E5547" t="s">
        <v>5686</v>
      </c>
      <c r="F5547" t="s">
        <v>5690</v>
      </c>
    </row>
    <row r="5548" spans="5:6" x14ac:dyDescent="0.25">
      <c r="E5548" t="s">
        <v>5686</v>
      </c>
      <c r="F5548" t="s">
        <v>5691</v>
      </c>
    </row>
    <row r="5549" spans="5:6" x14ac:dyDescent="0.25">
      <c r="E5549" t="s">
        <v>5686</v>
      </c>
      <c r="F5549" t="s">
        <v>5692</v>
      </c>
    </row>
    <row r="5550" spans="5:6" x14ac:dyDescent="0.25">
      <c r="E5550" t="s">
        <v>5686</v>
      </c>
      <c r="F5550" t="s">
        <v>5693</v>
      </c>
    </row>
    <row r="5551" spans="5:6" x14ac:dyDescent="0.25">
      <c r="E5551" t="s">
        <v>5686</v>
      </c>
      <c r="F5551" t="s">
        <v>5694</v>
      </c>
    </row>
    <row r="5552" spans="5:6" x14ac:dyDescent="0.25">
      <c r="E5552" t="s">
        <v>5686</v>
      </c>
      <c r="F5552" t="s">
        <v>5695</v>
      </c>
    </row>
    <row r="5553" spans="5:6" x14ac:dyDescent="0.25">
      <c r="E5553" t="s">
        <v>5686</v>
      </c>
      <c r="F5553" t="s">
        <v>5696</v>
      </c>
    </row>
    <row r="5554" spans="5:6" x14ac:dyDescent="0.25">
      <c r="E5554" t="s">
        <v>5686</v>
      </c>
      <c r="F5554" t="s">
        <v>5697</v>
      </c>
    </row>
    <row r="5555" spans="5:6" x14ac:dyDescent="0.25">
      <c r="E5555" t="s">
        <v>5686</v>
      </c>
      <c r="F5555" t="s">
        <v>5698</v>
      </c>
    </row>
    <row r="5556" spans="5:6" x14ac:dyDescent="0.25">
      <c r="E5556" t="s">
        <v>5686</v>
      </c>
      <c r="F5556" t="s">
        <v>5699</v>
      </c>
    </row>
    <row r="5557" spans="5:6" x14ac:dyDescent="0.25">
      <c r="E5557" t="s">
        <v>5686</v>
      </c>
      <c r="F5557" t="s">
        <v>5700</v>
      </c>
    </row>
    <row r="5558" spans="5:6" x14ac:dyDescent="0.25">
      <c r="E5558" t="s">
        <v>5686</v>
      </c>
      <c r="F5558" t="s">
        <v>5701</v>
      </c>
    </row>
    <row r="5559" spans="5:6" x14ac:dyDescent="0.25">
      <c r="E5559" t="s">
        <v>5686</v>
      </c>
      <c r="F5559" t="s">
        <v>5702</v>
      </c>
    </row>
    <row r="5560" spans="5:6" x14ac:dyDescent="0.25">
      <c r="E5560" t="s">
        <v>5686</v>
      </c>
      <c r="F5560" t="s">
        <v>5703</v>
      </c>
    </row>
    <row r="5561" spans="5:6" x14ac:dyDescent="0.25">
      <c r="E5561" t="s">
        <v>5686</v>
      </c>
      <c r="F5561" t="s">
        <v>5704</v>
      </c>
    </row>
    <row r="5562" spans="5:6" x14ac:dyDescent="0.25">
      <c r="E5562" t="s">
        <v>5686</v>
      </c>
      <c r="F5562" t="s">
        <v>5705</v>
      </c>
    </row>
    <row r="5563" spans="5:6" x14ac:dyDescent="0.25">
      <c r="E5563" t="s">
        <v>5686</v>
      </c>
      <c r="F5563" t="s">
        <v>5706</v>
      </c>
    </row>
    <row r="5564" spans="5:6" x14ac:dyDescent="0.25">
      <c r="E5564" t="s">
        <v>5686</v>
      </c>
      <c r="F5564" t="s">
        <v>5707</v>
      </c>
    </row>
    <row r="5565" spans="5:6" x14ac:dyDescent="0.25">
      <c r="E5565" t="s">
        <v>5686</v>
      </c>
      <c r="F5565" t="s">
        <v>5708</v>
      </c>
    </row>
    <row r="5566" spans="5:6" x14ac:dyDescent="0.25">
      <c r="E5566" t="s">
        <v>5686</v>
      </c>
      <c r="F5566" t="s">
        <v>5709</v>
      </c>
    </row>
    <row r="5567" spans="5:6" x14ac:dyDescent="0.25">
      <c r="E5567" t="s">
        <v>5686</v>
      </c>
      <c r="F5567" t="s">
        <v>5710</v>
      </c>
    </row>
    <row r="5568" spans="5:6" x14ac:dyDescent="0.25">
      <c r="E5568" t="s">
        <v>5686</v>
      </c>
      <c r="F5568" t="s">
        <v>5711</v>
      </c>
    </row>
    <row r="5569" spans="5:6" x14ac:dyDescent="0.25">
      <c r="E5569" t="s">
        <v>5686</v>
      </c>
      <c r="F5569" t="s">
        <v>5712</v>
      </c>
    </row>
    <row r="5570" spans="5:6" x14ac:dyDescent="0.25">
      <c r="E5570" t="s">
        <v>5686</v>
      </c>
      <c r="F5570" t="s">
        <v>5713</v>
      </c>
    </row>
    <row r="5571" spans="5:6" x14ac:dyDescent="0.25">
      <c r="E5571" t="s">
        <v>5686</v>
      </c>
      <c r="F5571" t="s">
        <v>5714</v>
      </c>
    </row>
    <row r="5572" spans="5:6" x14ac:dyDescent="0.25">
      <c r="E5572" t="s">
        <v>5686</v>
      </c>
      <c r="F5572" t="s">
        <v>5715</v>
      </c>
    </row>
    <row r="5573" spans="5:6" x14ac:dyDescent="0.25">
      <c r="E5573" t="s">
        <v>5686</v>
      </c>
      <c r="F5573" t="s">
        <v>5716</v>
      </c>
    </row>
    <row r="5574" spans="5:6" x14ac:dyDescent="0.25">
      <c r="E5574" t="s">
        <v>5686</v>
      </c>
      <c r="F5574" t="s">
        <v>5717</v>
      </c>
    </row>
    <row r="5575" spans="5:6" x14ac:dyDescent="0.25">
      <c r="E5575" t="s">
        <v>5686</v>
      </c>
      <c r="F5575" t="s">
        <v>5718</v>
      </c>
    </row>
    <row r="5576" spans="5:6" x14ac:dyDescent="0.25">
      <c r="E5576" t="s">
        <v>5686</v>
      </c>
      <c r="F5576" t="s">
        <v>5719</v>
      </c>
    </row>
    <row r="5577" spans="5:6" x14ac:dyDescent="0.25">
      <c r="E5577" t="s">
        <v>5686</v>
      </c>
      <c r="F5577" t="s">
        <v>5720</v>
      </c>
    </row>
    <row r="5578" spans="5:6" x14ac:dyDescent="0.25">
      <c r="E5578" t="s">
        <v>5686</v>
      </c>
      <c r="F5578" t="s">
        <v>5721</v>
      </c>
    </row>
    <row r="5579" spans="5:6" x14ac:dyDescent="0.25">
      <c r="E5579" t="s">
        <v>5686</v>
      </c>
      <c r="F5579" t="s">
        <v>5722</v>
      </c>
    </row>
    <row r="5580" spans="5:6" x14ac:dyDescent="0.25">
      <c r="E5580" t="s">
        <v>5686</v>
      </c>
      <c r="F5580" t="s">
        <v>5723</v>
      </c>
    </row>
    <row r="5581" spans="5:6" x14ac:dyDescent="0.25">
      <c r="E5581" t="s">
        <v>5686</v>
      </c>
      <c r="F5581" t="s">
        <v>5724</v>
      </c>
    </row>
    <row r="5582" spans="5:6" x14ac:dyDescent="0.25">
      <c r="E5582" t="s">
        <v>5686</v>
      </c>
      <c r="F5582" t="s">
        <v>5725</v>
      </c>
    </row>
    <row r="5583" spans="5:6" x14ac:dyDescent="0.25">
      <c r="E5583" t="s">
        <v>5686</v>
      </c>
      <c r="F5583" t="s">
        <v>5726</v>
      </c>
    </row>
    <row r="5584" spans="5:6" x14ac:dyDescent="0.25">
      <c r="E5584" t="s">
        <v>5686</v>
      </c>
      <c r="F5584" t="s">
        <v>5727</v>
      </c>
    </row>
    <row r="5585" spans="5:6" x14ac:dyDescent="0.25">
      <c r="E5585" t="s">
        <v>5686</v>
      </c>
      <c r="F5585" t="s">
        <v>5728</v>
      </c>
    </row>
    <row r="5586" spans="5:6" x14ac:dyDescent="0.25">
      <c r="E5586" t="s">
        <v>5686</v>
      </c>
      <c r="F5586" t="s">
        <v>5729</v>
      </c>
    </row>
    <row r="5587" spans="5:6" x14ac:dyDescent="0.25">
      <c r="E5587" t="s">
        <v>5686</v>
      </c>
      <c r="F5587" t="s">
        <v>5730</v>
      </c>
    </row>
    <row r="5588" spans="5:6" x14ac:dyDescent="0.25">
      <c r="E5588" t="s">
        <v>5686</v>
      </c>
      <c r="F5588" t="s">
        <v>5731</v>
      </c>
    </row>
    <row r="5589" spans="5:6" x14ac:dyDescent="0.25">
      <c r="E5589" t="s">
        <v>5686</v>
      </c>
      <c r="F5589" t="s">
        <v>5732</v>
      </c>
    </row>
    <row r="5590" spans="5:6" x14ac:dyDescent="0.25">
      <c r="E5590" t="s">
        <v>5686</v>
      </c>
      <c r="F5590" t="s">
        <v>5733</v>
      </c>
    </row>
    <row r="5591" spans="5:6" x14ac:dyDescent="0.25">
      <c r="E5591" t="s">
        <v>5686</v>
      </c>
      <c r="F5591" t="s">
        <v>5734</v>
      </c>
    </row>
    <row r="5592" spans="5:6" x14ac:dyDescent="0.25">
      <c r="E5592" t="s">
        <v>5686</v>
      </c>
      <c r="F5592" t="s">
        <v>5735</v>
      </c>
    </row>
    <row r="5593" spans="5:6" x14ac:dyDescent="0.25">
      <c r="E5593" t="s">
        <v>5686</v>
      </c>
      <c r="F5593" t="s">
        <v>5736</v>
      </c>
    </row>
    <row r="5594" spans="5:6" x14ac:dyDescent="0.25">
      <c r="E5594" t="s">
        <v>5686</v>
      </c>
      <c r="F5594" t="s">
        <v>5737</v>
      </c>
    </row>
    <row r="5595" spans="5:6" x14ac:dyDescent="0.25">
      <c r="E5595" t="s">
        <v>5686</v>
      </c>
      <c r="F5595" t="s">
        <v>5738</v>
      </c>
    </row>
    <row r="5596" spans="5:6" x14ac:dyDescent="0.25">
      <c r="E5596" t="s">
        <v>5686</v>
      </c>
      <c r="F5596" t="s">
        <v>5739</v>
      </c>
    </row>
    <row r="5597" spans="5:6" x14ac:dyDescent="0.25">
      <c r="E5597" t="s">
        <v>5686</v>
      </c>
      <c r="F5597" t="s">
        <v>5740</v>
      </c>
    </row>
    <row r="5598" spans="5:6" x14ac:dyDescent="0.25">
      <c r="E5598" t="s">
        <v>5686</v>
      </c>
      <c r="F5598" t="s">
        <v>5741</v>
      </c>
    </row>
    <row r="5599" spans="5:6" x14ac:dyDescent="0.25">
      <c r="E5599" t="s">
        <v>5686</v>
      </c>
      <c r="F5599" t="s">
        <v>5742</v>
      </c>
    </row>
    <row r="5600" spans="5:6" x14ac:dyDescent="0.25">
      <c r="E5600" t="s">
        <v>5686</v>
      </c>
      <c r="F5600" t="s">
        <v>5743</v>
      </c>
    </row>
    <row r="5601" spans="5:6" x14ac:dyDescent="0.25">
      <c r="E5601" t="s">
        <v>5686</v>
      </c>
      <c r="F5601" t="s">
        <v>5744</v>
      </c>
    </row>
    <row r="5602" spans="5:6" x14ac:dyDescent="0.25">
      <c r="E5602" t="s">
        <v>5686</v>
      </c>
      <c r="F5602" t="s">
        <v>5745</v>
      </c>
    </row>
    <row r="5603" spans="5:6" x14ac:dyDescent="0.25">
      <c r="E5603" t="s">
        <v>5686</v>
      </c>
      <c r="F5603" t="s">
        <v>5746</v>
      </c>
    </row>
    <row r="5604" spans="5:6" x14ac:dyDescent="0.25">
      <c r="E5604" t="s">
        <v>5686</v>
      </c>
      <c r="F5604" t="s">
        <v>5747</v>
      </c>
    </row>
    <row r="5605" spans="5:6" x14ac:dyDescent="0.25">
      <c r="E5605" t="s">
        <v>5686</v>
      </c>
      <c r="F5605" t="s">
        <v>5748</v>
      </c>
    </row>
    <row r="5606" spans="5:6" x14ac:dyDescent="0.25">
      <c r="E5606" t="s">
        <v>5686</v>
      </c>
      <c r="F5606" t="s">
        <v>5749</v>
      </c>
    </row>
    <row r="5607" spans="5:6" x14ac:dyDescent="0.25">
      <c r="E5607" t="s">
        <v>5686</v>
      </c>
      <c r="F5607" t="s">
        <v>5750</v>
      </c>
    </row>
    <row r="5608" spans="5:6" x14ac:dyDescent="0.25">
      <c r="E5608" t="s">
        <v>5686</v>
      </c>
      <c r="F5608" t="s">
        <v>5751</v>
      </c>
    </row>
    <row r="5609" spans="5:6" x14ac:dyDescent="0.25">
      <c r="E5609" t="s">
        <v>5686</v>
      </c>
      <c r="F5609" t="s">
        <v>5752</v>
      </c>
    </row>
    <row r="5610" spans="5:6" x14ac:dyDescent="0.25">
      <c r="E5610" t="s">
        <v>5686</v>
      </c>
      <c r="F5610" t="s">
        <v>5753</v>
      </c>
    </row>
    <row r="5611" spans="5:6" x14ac:dyDescent="0.25">
      <c r="E5611" t="s">
        <v>5686</v>
      </c>
      <c r="F5611" t="s">
        <v>5754</v>
      </c>
    </row>
    <row r="5612" spans="5:6" x14ac:dyDescent="0.25">
      <c r="E5612" t="s">
        <v>5686</v>
      </c>
      <c r="F5612" t="s">
        <v>5755</v>
      </c>
    </row>
    <row r="5613" spans="5:6" x14ac:dyDescent="0.25">
      <c r="E5613" t="s">
        <v>5686</v>
      </c>
      <c r="F5613" t="s">
        <v>5756</v>
      </c>
    </row>
    <row r="5614" spans="5:6" x14ac:dyDescent="0.25">
      <c r="E5614" t="s">
        <v>5686</v>
      </c>
      <c r="F5614" t="s">
        <v>5757</v>
      </c>
    </row>
    <row r="5615" spans="5:6" x14ac:dyDescent="0.25">
      <c r="E5615" t="s">
        <v>5686</v>
      </c>
      <c r="F5615" t="s">
        <v>5758</v>
      </c>
    </row>
    <row r="5616" spans="5:6" x14ac:dyDescent="0.25">
      <c r="E5616" t="s">
        <v>5686</v>
      </c>
      <c r="F5616" t="s">
        <v>5759</v>
      </c>
    </row>
    <row r="5617" spans="5:6" x14ac:dyDescent="0.25">
      <c r="E5617" t="s">
        <v>5686</v>
      </c>
      <c r="F5617" t="s">
        <v>5760</v>
      </c>
    </row>
    <row r="5618" spans="5:6" x14ac:dyDescent="0.25">
      <c r="E5618" t="s">
        <v>5686</v>
      </c>
      <c r="F5618" t="s">
        <v>5761</v>
      </c>
    </row>
    <row r="5619" spans="5:6" x14ac:dyDescent="0.25">
      <c r="E5619" t="s">
        <v>5686</v>
      </c>
      <c r="F5619" t="s">
        <v>5762</v>
      </c>
    </row>
    <row r="5620" spans="5:6" x14ac:dyDescent="0.25">
      <c r="E5620" t="s">
        <v>5686</v>
      </c>
      <c r="F5620" t="s">
        <v>5763</v>
      </c>
    </row>
    <row r="5621" spans="5:6" x14ac:dyDescent="0.25">
      <c r="E5621" t="s">
        <v>5686</v>
      </c>
      <c r="F5621" t="s">
        <v>5764</v>
      </c>
    </row>
    <row r="5622" spans="5:6" x14ac:dyDescent="0.25">
      <c r="E5622" t="s">
        <v>5686</v>
      </c>
      <c r="F5622" t="s">
        <v>5765</v>
      </c>
    </row>
    <row r="5623" spans="5:6" x14ac:dyDescent="0.25">
      <c r="E5623" t="s">
        <v>5686</v>
      </c>
      <c r="F5623" t="s">
        <v>5766</v>
      </c>
    </row>
    <row r="5624" spans="5:6" x14ac:dyDescent="0.25">
      <c r="E5624" t="s">
        <v>5686</v>
      </c>
      <c r="F5624" t="s">
        <v>5767</v>
      </c>
    </row>
    <row r="5625" spans="5:6" x14ac:dyDescent="0.25">
      <c r="E5625" t="s">
        <v>5686</v>
      </c>
      <c r="F5625" t="s">
        <v>5768</v>
      </c>
    </row>
    <row r="5626" spans="5:6" x14ac:dyDescent="0.25">
      <c r="E5626" t="s">
        <v>5686</v>
      </c>
      <c r="F5626" t="s">
        <v>5769</v>
      </c>
    </row>
    <row r="5627" spans="5:6" x14ac:dyDescent="0.25">
      <c r="E5627" t="s">
        <v>5686</v>
      </c>
      <c r="F5627" t="s">
        <v>5770</v>
      </c>
    </row>
    <row r="5628" spans="5:6" x14ac:dyDescent="0.25">
      <c r="E5628" t="s">
        <v>5686</v>
      </c>
      <c r="F5628" t="s">
        <v>5771</v>
      </c>
    </row>
    <row r="5629" spans="5:6" x14ac:dyDescent="0.25">
      <c r="E5629" t="s">
        <v>5686</v>
      </c>
      <c r="F5629" t="s">
        <v>5772</v>
      </c>
    </row>
    <row r="5630" spans="5:6" x14ac:dyDescent="0.25">
      <c r="E5630" t="s">
        <v>5686</v>
      </c>
      <c r="F5630" t="s">
        <v>5773</v>
      </c>
    </row>
    <row r="5631" spans="5:6" x14ac:dyDescent="0.25">
      <c r="E5631" t="s">
        <v>5686</v>
      </c>
      <c r="F5631" t="s">
        <v>5774</v>
      </c>
    </row>
    <row r="5632" spans="5:6" x14ac:dyDescent="0.25">
      <c r="E5632" t="s">
        <v>5686</v>
      </c>
      <c r="F5632" t="s">
        <v>5775</v>
      </c>
    </row>
    <row r="5633" spans="5:6" x14ac:dyDescent="0.25">
      <c r="E5633" t="s">
        <v>5686</v>
      </c>
      <c r="F5633" t="s">
        <v>5776</v>
      </c>
    </row>
    <row r="5634" spans="5:6" x14ac:dyDescent="0.25">
      <c r="E5634" t="s">
        <v>5686</v>
      </c>
      <c r="F5634" t="s">
        <v>5777</v>
      </c>
    </row>
    <row r="5635" spans="5:6" x14ac:dyDescent="0.25">
      <c r="E5635" t="s">
        <v>5686</v>
      </c>
      <c r="F5635" t="s">
        <v>5778</v>
      </c>
    </row>
    <row r="5636" spans="5:6" x14ac:dyDescent="0.25">
      <c r="E5636" t="s">
        <v>5686</v>
      </c>
      <c r="F5636" t="s">
        <v>5779</v>
      </c>
    </row>
    <row r="5637" spans="5:6" x14ac:dyDescent="0.25">
      <c r="E5637" t="s">
        <v>5686</v>
      </c>
      <c r="F5637" t="s">
        <v>5780</v>
      </c>
    </row>
    <row r="5638" spans="5:6" x14ac:dyDescent="0.25">
      <c r="E5638" t="s">
        <v>5686</v>
      </c>
      <c r="F5638" t="s">
        <v>5781</v>
      </c>
    </row>
    <row r="5639" spans="5:6" x14ac:dyDescent="0.25">
      <c r="E5639" t="s">
        <v>5686</v>
      </c>
      <c r="F5639" t="s">
        <v>5782</v>
      </c>
    </row>
    <row r="5640" spans="5:6" x14ac:dyDescent="0.25">
      <c r="E5640" t="s">
        <v>5686</v>
      </c>
      <c r="F5640" t="s">
        <v>5783</v>
      </c>
    </row>
    <row r="5641" spans="5:6" x14ac:dyDescent="0.25">
      <c r="E5641" t="s">
        <v>5686</v>
      </c>
      <c r="F5641" t="s">
        <v>5784</v>
      </c>
    </row>
    <row r="5642" spans="5:6" x14ac:dyDescent="0.25">
      <c r="E5642" t="s">
        <v>5686</v>
      </c>
      <c r="F5642" t="s">
        <v>5785</v>
      </c>
    </row>
    <row r="5643" spans="5:6" x14ac:dyDescent="0.25">
      <c r="E5643" t="s">
        <v>5686</v>
      </c>
      <c r="F5643" t="s">
        <v>5786</v>
      </c>
    </row>
    <row r="5644" spans="5:6" x14ac:dyDescent="0.25">
      <c r="E5644" t="s">
        <v>5686</v>
      </c>
      <c r="F5644" t="s">
        <v>5787</v>
      </c>
    </row>
    <row r="5645" spans="5:6" x14ac:dyDescent="0.25">
      <c r="E5645" t="s">
        <v>5686</v>
      </c>
      <c r="F5645" t="s">
        <v>5788</v>
      </c>
    </row>
    <row r="5646" spans="5:6" x14ac:dyDescent="0.25">
      <c r="E5646" t="s">
        <v>5686</v>
      </c>
      <c r="F5646" t="s">
        <v>5789</v>
      </c>
    </row>
    <row r="5647" spans="5:6" x14ac:dyDescent="0.25">
      <c r="E5647" t="s">
        <v>5686</v>
      </c>
      <c r="F5647" t="s">
        <v>5790</v>
      </c>
    </row>
    <row r="5648" spans="5:6" x14ac:dyDescent="0.25">
      <c r="E5648" t="s">
        <v>5686</v>
      </c>
      <c r="F5648" t="s">
        <v>5791</v>
      </c>
    </row>
    <row r="5649" spans="5:6" x14ac:dyDescent="0.25">
      <c r="E5649" t="s">
        <v>5686</v>
      </c>
      <c r="F5649" t="s">
        <v>5792</v>
      </c>
    </row>
    <row r="5650" spans="5:6" x14ac:dyDescent="0.25">
      <c r="E5650" t="s">
        <v>5686</v>
      </c>
      <c r="F5650" t="s">
        <v>5793</v>
      </c>
    </row>
    <row r="5651" spans="5:6" x14ac:dyDescent="0.25">
      <c r="E5651" t="s">
        <v>5686</v>
      </c>
      <c r="F5651" t="s">
        <v>5794</v>
      </c>
    </row>
    <row r="5652" spans="5:6" x14ac:dyDescent="0.25">
      <c r="E5652" t="s">
        <v>5686</v>
      </c>
      <c r="F5652" t="s">
        <v>5795</v>
      </c>
    </row>
    <row r="5653" spans="5:6" x14ac:dyDescent="0.25">
      <c r="E5653" t="s">
        <v>5686</v>
      </c>
      <c r="F5653" t="s">
        <v>5796</v>
      </c>
    </row>
    <row r="5654" spans="5:6" x14ac:dyDescent="0.25">
      <c r="E5654" t="s">
        <v>5686</v>
      </c>
      <c r="F5654" t="s">
        <v>5797</v>
      </c>
    </row>
    <row r="5655" spans="5:6" x14ac:dyDescent="0.25">
      <c r="E5655" t="s">
        <v>5686</v>
      </c>
      <c r="F5655" t="s">
        <v>5798</v>
      </c>
    </row>
    <row r="5656" spans="5:6" x14ac:dyDescent="0.25">
      <c r="E5656" t="s">
        <v>5686</v>
      </c>
      <c r="F5656" t="s">
        <v>5799</v>
      </c>
    </row>
    <row r="5657" spans="5:6" x14ac:dyDescent="0.25">
      <c r="E5657" t="s">
        <v>5686</v>
      </c>
      <c r="F5657" t="s">
        <v>5800</v>
      </c>
    </row>
    <row r="5658" spans="5:6" x14ac:dyDescent="0.25">
      <c r="E5658" t="s">
        <v>5686</v>
      </c>
      <c r="F5658" t="s">
        <v>5801</v>
      </c>
    </row>
    <row r="5659" spans="5:6" x14ac:dyDescent="0.25">
      <c r="E5659" t="s">
        <v>5686</v>
      </c>
      <c r="F5659" t="s">
        <v>5802</v>
      </c>
    </row>
    <row r="5660" spans="5:6" x14ac:dyDescent="0.25">
      <c r="E5660" t="s">
        <v>5686</v>
      </c>
      <c r="F5660" t="s">
        <v>5803</v>
      </c>
    </row>
    <row r="5661" spans="5:6" x14ac:dyDescent="0.25">
      <c r="E5661" t="s">
        <v>5686</v>
      </c>
      <c r="F5661" t="s">
        <v>5804</v>
      </c>
    </row>
    <row r="5662" spans="5:6" x14ac:dyDescent="0.25">
      <c r="E5662" t="s">
        <v>5686</v>
      </c>
      <c r="F5662" t="s">
        <v>5805</v>
      </c>
    </row>
    <row r="5663" spans="5:6" x14ac:dyDescent="0.25">
      <c r="E5663" t="s">
        <v>5686</v>
      </c>
      <c r="F5663" t="s">
        <v>5806</v>
      </c>
    </row>
    <row r="5664" spans="5:6" x14ac:dyDescent="0.25">
      <c r="E5664" t="s">
        <v>5686</v>
      </c>
      <c r="F5664" t="s">
        <v>5807</v>
      </c>
    </row>
    <row r="5665" spans="5:6" x14ac:dyDescent="0.25">
      <c r="E5665" t="s">
        <v>5686</v>
      </c>
      <c r="F5665" t="s">
        <v>5808</v>
      </c>
    </row>
    <row r="5666" spans="5:6" x14ac:dyDescent="0.25">
      <c r="E5666" t="s">
        <v>5686</v>
      </c>
      <c r="F5666" t="s">
        <v>5809</v>
      </c>
    </row>
    <row r="5667" spans="5:6" x14ac:dyDescent="0.25">
      <c r="E5667" t="s">
        <v>5686</v>
      </c>
      <c r="F5667" t="s">
        <v>5810</v>
      </c>
    </row>
    <row r="5668" spans="5:6" x14ac:dyDescent="0.25">
      <c r="E5668" t="s">
        <v>5686</v>
      </c>
      <c r="F5668" t="s">
        <v>5811</v>
      </c>
    </row>
    <row r="5669" spans="5:6" x14ac:dyDescent="0.25">
      <c r="E5669" t="s">
        <v>5686</v>
      </c>
      <c r="F5669" t="s">
        <v>5812</v>
      </c>
    </row>
    <row r="5670" spans="5:6" x14ac:dyDescent="0.25">
      <c r="E5670" t="s">
        <v>5686</v>
      </c>
      <c r="F5670" t="s">
        <v>5813</v>
      </c>
    </row>
    <row r="5671" spans="5:6" x14ac:dyDescent="0.25">
      <c r="E5671" t="s">
        <v>5686</v>
      </c>
      <c r="F5671" t="s">
        <v>5814</v>
      </c>
    </row>
    <row r="5672" spans="5:6" x14ac:dyDescent="0.25">
      <c r="E5672" t="s">
        <v>5686</v>
      </c>
      <c r="F5672" t="s">
        <v>5815</v>
      </c>
    </row>
    <row r="5673" spans="5:6" x14ac:dyDescent="0.25">
      <c r="E5673" t="s">
        <v>5686</v>
      </c>
      <c r="F5673" t="s">
        <v>5816</v>
      </c>
    </row>
    <row r="5674" spans="5:6" x14ac:dyDescent="0.25">
      <c r="E5674" t="s">
        <v>5686</v>
      </c>
      <c r="F5674" t="s">
        <v>5817</v>
      </c>
    </row>
    <row r="5675" spans="5:6" x14ac:dyDescent="0.25">
      <c r="E5675" t="s">
        <v>5686</v>
      </c>
      <c r="F5675" t="s">
        <v>5818</v>
      </c>
    </row>
    <row r="5676" spans="5:6" x14ac:dyDescent="0.25">
      <c r="E5676" t="s">
        <v>5686</v>
      </c>
      <c r="F5676" t="s">
        <v>5819</v>
      </c>
    </row>
    <row r="5677" spans="5:6" x14ac:dyDescent="0.25">
      <c r="E5677" t="s">
        <v>5686</v>
      </c>
      <c r="F5677" t="s">
        <v>5820</v>
      </c>
    </row>
    <row r="5678" spans="5:6" x14ac:dyDescent="0.25">
      <c r="E5678" t="s">
        <v>5686</v>
      </c>
      <c r="F5678" t="s">
        <v>5821</v>
      </c>
    </row>
    <row r="5679" spans="5:6" x14ac:dyDescent="0.25">
      <c r="E5679" t="s">
        <v>5686</v>
      </c>
      <c r="F5679" t="s">
        <v>5822</v>
      </c>
    </row>
    <row r="5680" spans="5:6" x14ac:dyDescent="0.25">
      <c r="E5680" t="s">
        <v>5686</v>
      </c>
      <c r="F5680" t="s">
        <v>5823</v>
      </c>
    </row>
    <row r="5681" spans="5:6" x14ac:dyDescent="0.25">
      <c r="E5681" t="s">
        <v>5686</v>
      </c>
      <c r="F5681" t="s">
        <v>5824</v>
      </c>
    </row>
    <row r="5682" spans="5:6" x14ac:dyDescent="0.25">
      <c r="E5682" t="s">
        <v>5686</v>
      </c>
      <c r="F5682" t="s">
        <v>5825</v>
      </c>
    </row>
    <row r="5683" spans="5:6" x14ac:dyDescent="0.25">
      <c r="E5683" t="s">
        <v>5686</v>
      </c>
      <c r="F5683" t="s">
        <v>5826</v>
      </c>
    </row>
    <row r="5684" spans="5:6" x14ac:dyDescent="0.25">
      <c r="E5684" t="s">
        <v>5686</v>
      </c>
      <c r="F5684" t="s">
        <v>5827</v>
      </c>
    </row>
    <row r="5685" spans="5:6" x14ac:dyDescent="0.25">
      <c r="E5685" t="s">
        <v>5686</v>
      </c>
      <c r="F5685" t="s">
        <v>5828</v>
      </c>
    </row>
    <row r="5686" spans="5:6" x14ac:dyDescent="0.25">
      <c r="E5686" t="s">
        <v>5686</v>
      </c>
      <c r="F5686" t="s">
        <v>5829</v>
      </c>
    </row>
    <row r="5687" spans="5:6" x14ac:dyDescent="0.25">
      <c r="E5687" t="s">
        <v>5686</v>
      </c>
      <c r="F5687" t="s">
        <v>5830</v>
      </c>
    </row>
    <row r="5688" spans="5:6" x14ac:dyDescent="0.25">
      <c r="E5688" t="s">
        <v>5686</v>
      </c>
      <c r="F5688" t="s">
        <v>5831</v>
      </c>
    </row>
    <row r="5689" spans="5:6" x14ac:dyDescent="0.25">
      <c r="E5689" t="s">
        <v>5686</v>
      </c>
      <c r="F5689" t="s">
        <v>5832</v>
      </c>
    </row>
    <row r="5690" spans="5:6" x14ac:dyDescent="0.25">
      <c r="E5690" t="s">
        <v>5686</v>
      </c>
      <c r="F5690" t="s">
        <v>5833</v>
      </c>
    </row>
    <row r="5691" spans="5:6" x14ac:dyDescent="0.25">
      <c r="E5691" t="s">
        <v>5686</v>
      </c>
      <c r="F5691" t="s">
        <v>5834</v>
      </c>
    </row>
    <row r="5692" spans="5:6" x14ac:dyDescent="0.25">
      <c r="E5692" t="s">
        <v>5686</v>
      </c>
      <c r="F5692" t="s">
        <v>5835</v>
      </c>
    </row>
    <row r="5693" spans="5:6" x14ac:dyDescent="0.25">
      <c r="E5693" t="s">
        <v>5686</v>
      </c>
      <c r="F5693" t="s">
        <v>5836</v>
      </c>
    </row>
    <row r="5694" spans="5:6" x14ac:dyDescent="0.25">
      <c r="E5694" t="s">
        <v>5686</v>
      </c>
      <c r="F5694" t="s">
        <v>5837</v>
      </c>
    </row>
    <row r="5695" spans="5:6" x14ac:dyDescent="0.25">
      <c r="E5695" t="s">
        <v>5686</v>
      </c>
      <c r="F5695" t="s">
        <v>5838</v>
      </c>
    </row>
    <row r="5696" spans="5:6" x14ac:dyDescent="0.25">
      <c r="E5696" t="s">
        <v>5686</v>
      </c>
      <c r="F5696" t="s">
        <v>5839</v>
      </c>
    </row>
    <row r="5697" spans="5:6" x14ac:dyDescent="0.25">
      <c r="E5697" t="s">
        <v>5686</v>
      </c>
      <c r="F5697" t="s">
        <v>5840</v>
      </c>
    </row>
    <row r="5698" spans="5:6" x14ac:dyDescent="0.25">
      <c r="E5698" t="s">
        <v>5686</v>
      </c>
      <c r="F5698" t="s">
        <v>5841</v>
      </c>
    </row>
    <row r="5699" spans="5:6" x14ac:dyDescent="0.25">
      <c r="E5699" t="s">
        <v>5686</v>
      </c>
      <c r="F5699" t="s">
        <v>5842</v>
      </c>
    </row>
    <row r="5700" spans="5:6" x14ac:dyDescent="0.25">
      <c r="E5700" t="s">
        <v>5686</v>
      </c>
      <c r="F5700" t="s">
        <v>5843</v>
      </c>
    </row>
    <row r="5701" spans="5:6" x14ac:dyDescent="0.25">
      <c r="E5701" t="s">
        <v>5686</v>
      </c>
      <c r="F5701" t="s">
        <v>5844</v>
      </c>
    </row>
    <row r="5702" spans="5:6" x14ac:dyDescent="0.25">
      <c r="E5702" t="s">
        <v>5686</v>
      </c>
      <c r="F5702" t="s">
        <v>5845</v>
      </c>
    </row>
    <row r="5703" spans="5:6" x14ac:dyDescent="0.25">
      <c r="E5703" t="s">
        <v>5686</v>
      </c>
      <c r="F5703" t="s">
        <v>5846</v>
      </c>
    </row>
    <row r="5704" spans="5:6" x14ac:dyDescent="0.25">
      <c r="E5704" t="s">
        <v>5686</v>
      </c>
      <c r="F5704" t="s">
        <v>5847</v>
      </c>
    </row>
    <row r="5705" spans="5:6" x14ac:dyDescent="0.25">
      <c r="E5705" t="s">
        <v>5686</v>
      </c>
      <c r="F5705" t="s">
        <v>5848</v>
      </c>
    </row>
    <row r="5706" spans="5:6" x14ac:dyDescent="0.25">
      <c r="E5706" t="s">
        <v>5686</v>
      </c>
      <c r="F5706" t="s">
        <v>5849</v>
      </c>
    </row>
    <row r="5707" spans="5:6" x14ac:dyDescent="0.25">
      <c r="E5707" t="s">
        <v>5686</v>
      </c>
      <c r="F5707" t="s">
        <v>5850</v>
      </c>
    </row>
    <row r="5708" spans="5:6" x14ac:dyDescent="0.25">
      <c r="E5708" t="s">
        <v>5686</v>
      </c>
      <c r="F5708" t="s">
        <v>5851</v>
      </c>
    </row>
    <row r="5709" spans="5:6" x14ac:dyDescent="0.25">
      <c r="E5709" t="s">
        <v>5686</v>
      </c>
      <c r="F5709" t="s">
        <v>5852</v>
      </c>
    </row>
    <row r="5710" spans="5:6" x14ac:dyDescent="0.25">
      <c r="E5710" t="s">
        <v>5686</v>
      </c>
      <c r="F5710" t="s">
        <v>5853</v>
      </c>
    </row>
    <row r="5711" spans="5:6" x14ac:dyDescent="0.25">
      <c r="E5711" t="s">
        <v>5686</v>
      </c>
      <c r="F5711" t="s">
        <v>5854</v>
      </c>
    </row>
    <row r="5712" spans="5:6" x14ac:dyDescent="0.25">
      <c r="E5712" t="s">
        <v>5686</v>
      </c>
      <c r="F5712" t="s">
        <v>5855</v>
      </c>
    </row>
    <row r="5713" spans="5:6" x14ac:dyDescent="0.25">
      <c r="E5713" t="s">
        <v>5686</v>
      </c>
      <c r="F5713" t="s">
        <v>5856</v>
      </c>
    </row>
    <row r="5714" spans="5:6" x14ac:dyDescent="0.25">
      <c r="E5714" t="s">
        <v>5686</v>
      </c>
      <c r="F5714" t="s">
        <v>5857</v>
      </c>
    </row>
    <row r="5715" spans="5:6" x14ac:dyDescent="0.25">
      <c r="E5715" t="s">
        <v>5686</v>
      </c>
      <c r="F5715" t="s">
        <v>5858</v>
      </c>
    </row>
    <row r="5716" spans="5:6" x14ac:dyDescent="0.25">
      <c r="E5716" t="s">
        <v>5686</v>
      </c>
      <c r="F5716" t="s">
        <v>5859</v>
      </c>
    </row>
    <row r="5717" spans="5:6" x14ac:dyDescent="0.25">
      <c r="E5717" t="s">
        <v>5686</v>
      </c>
      <c r="F5717" t="s">
        <v>5860</v>
      </c>
    </row>
    <row r="5718" spans="5:6" x14ac:dyDescent="0.25">
      <c r="E5718" t="s">
        <v>5686</v>
      </c>
      <c r="F5718" t="s">
        <v>5861</v>
      </c>
    </row>
    <row r="5719" spans="5:6" x14ac:dyDescent="0.25">
      <c r="E5719" t="s">
        <v>5686</v>
      </c>
      <c r="F5719" t="s">
        <v>5862</v>
      </c>
    </row>
    <row r="5720" spans="5:6" x14ac:dyDescent="0.25">
      <c r="E5720" t="s">
        <v>5686</v>
      </c>
      <c r="F5720" t="s">
        <v>5863</v>
      </c>
    </row>
    <row r="5721" spans="5:6" x14ac:dyDescent="0.25">
      <c r="E5721" t="s">
        <v>5686</v>
      </c>
      <c r="F5721" t="s">
        <v>5864</v>
      </c>
    </row>
    <row r="5722" spans="5:6" x14ac:dyDescent="0.25">
      <c r="E5722" t="s">
        <v>5686</v>
      </c>
      <c r="F5722" t="s">
        <v>5865</v>
      </c>
    </row>
    <row r="5723" spans="5:6" x14ac:dyDescent="0.25">
      <c r="E5723" t="s">
        <v>5686</v>
      </c>
      <c r="F5723" t="s">
        <v>5866</v>
      </c>
    </row>
    <row r="5724" spans="5:6" x14ac:dyDescent="0.25">
      <c r="E5724" t="s">
        <v>5686</v>
      </c>
      <c r="F5724" t="s">
        <v>5867</v>
      </c>
    </row>
    <row r="5725" spans="5:6" x14ac:dyDescent="0.25">
      <c r="E5725" t="s">
        <v>5686</v>
      </c>
      <c r="F5725" t="s">
        <v>5868</v>
      </c>
    </row>
    <row r="5726" spans="5:6" x14ac:dyDescent="0.25">
      <c r="E5726" t="s">
        <v>5686</v>
      </c>
      <c r="F5726" t="s">
        <v>5869</v>
      </c>
    </row>
    <row r="5727" spans="5:6" x14ac:dyDescent="0.25">
      <c r="E5727" t="s">
        <v>5686</v>
      </c>
      <c r="F5727" t="s">
        <v>5870</v>
      </c>
    </row>
    <row r="5728" spans="5:6" x14ac:dyDescent="0.25">
      <c r="E5728" t="s">
        <v>5686</v>
      </c>
      <c r="F5728" t="s">
        <v>5871</v>
      </c>
    </row>
    <row r="5729" spans="5:6" x14ac:dyDescent="0.25">
      <c r="E5729" t="s">
        <v>5686</v>
      </c>
      <c r="F5729" t="s">
        <v>5872</v>
      </c>
    </row>
    <row r="5730" spans="5:6" x14ac:dyDescent="0.25">
      <c r="E5730" t="s">
        <v>5686</v>
      </c>
      <c r="F5730" t="s">
        <v>5873</v>
      </c>
    </row>
    <row r="5731" spans="5:6" x14ac:dyDescent="0.25">
      <c r="E5731" t="s">
        <v>5686</v>
      </c>
      <c r="F5731" t="s">
        <v>5874</v>
      </c>
    </row>
    <row r="5732" spans="5:6" x14ac:dyDescent="0.25">
      <c r="E5732" t="s">
        <v>5686</v>
      </c>
      <c r="F5732" t="s">
        <v>5875</v>
      </c>
    </row>
    <row r="5733" spans="5:6" x14ac:dyDescent="0.25">
      <c r="E5733" t="s">
        <v>5686</v>
      </c>
      <c r="F5733" t="s">
        <v>5876</v>
      </c>
    </row>
    <row r="5734" spans="5:6" x14ac:dyDescent="0.25">
      <c r="E5734" t="s">
        <v>5686</v>
      </c>
      <c r="F5734" t="s">
        <v>5877</v>
      </c>
    </row>
    <row r="5735" spans="5:6" x14ac:dyDescent="0.25">
      <c r="E5735" t="s">
        <v>5686</v>
      </c>
      <c r="F5735" t="s">
        <v>5878</v>
      </c>
    </row>
    <row r="5736" spans="5:6" x14ac:dyDescent="0.25">
      <c r="E5736" t="s">
        <v>5686</v>
      </c>
      <c r="F5736" t="s">
        <v>5879</v>
      </c>
    </row>
    <row r="5737" spans="5:6" x14ac:dyDescent="0.25">
      <c r="E5737" t="s">
        <v>5686</v>
      </c>
      <c r="F5737" t="s">
        <v>5880</v>
      </c>
    </row>
    <row r="5738" spans="5:6" x14ac:dyDescent="0.25">
      <c r="E5738" t="s">
        <v>5686</v>
      </c>
      <c r="F5738" t="s">
        <v>5881</v>
      </c>
    </row>
    <row r="5739" spans="5:6" x14ac:dyDescent="0.25">
      <c r="E5739" t="s">
        <v>5686</v>
      </c>
      <c r="F5739" t="s">
        <v>5882</v>
      </c>
    </row>
    <row r="5740" spans="5:6" x14ac:dyDescent="0.25">
      <c r="E5740" t="s">
        <v>5686</v>
      </c>
      <c r="F5740" t="s">
        <v>5883</v>
      </c>
    </row>
    <row r="5741" spans="5:6" x14ac:dyDescent="0.25">
      <c r="E5741" t="s">
        <v>5686</v>
      </c>
      <c r="F5741" t="s">
        <v>5884</v>
      </c>
    </row>
    <row r="5742" spans="5:6" x14ac:dyDescent="0.25">
      <c r="E5742" t="s">
        <v>5686</v>
      </c>
      <c r="F5742" t="s">
        <v>5885</v>
      </c>
    </row>
    <row r="5743" spans="5:6" x14ac:dyDescent="0.25">
      <c r="E5743" t="s">
        <v>5686</v>
      </c>
      <c r="F5743" t="s">
        <v>5886</v>
      </c>
    </row>
    <row r="5744" spans="5:6" x14ac:dyDescent="0.25">
      <c r="E5744" t="s">
        <v>5686</v>
      </c>
      <c r="F5744" t="s">
        <v>5887</v>
      </c>
    </row>
    <row r="5745" spans="5:6" x14ac:dyDescent="0.25">
      <c r="E5745" t="s">
        <v>5686</v>
      </c>
      <c r="F5745" t="s">
        <v>5888</v>
      </c>
    </row>
    <row r="5746" spans="5:6" x14ac:dyDescent="0.25">
      <c r="E5746" t="s">
        <v>5686</v>
      </c>
      <c r="F5746" t="s">
        <v>5889</v>
      </c>
    </row>
    <row r="5747" spans="5:6" x14ac:dyDescent="0.25">
      <c r="E5747" t="s">
        <v>5686</v>
      </c>
      <c r="F5747" t="s">
        <v>5890</v>
      </c>
    </row>
    <row r="5748" spans="5:6" x14ac:dyDescent="0.25">
      <c r="E5748" t="s">
        <v>5686</v>
      </c>
      <c r="F5748" t="s">
        <v>5891</v>
      </c>
    </row>
    <row r="5749" spans="5:6" x14ac:dyDescent="0.25">
      <c r="E5749" t="s">
        <v>5686</v>
      </c>
      <c r="F5749" t="s">
        <v>5892</v>
      </c>
    </row>
    <row r="5750" spans="5:6" x14ac:dyDescent="0.25">
      <c r="E5750" t="s">
        <v>5686</v>
      </c>
      <c r="F5750" t="s">
        <v>5893</v>
      </c>
    </row>
    <row r="5751" spans="5:6" x14ac:dyDescent="0.25">
      <c r="E5751" t="s">
        <v>5686</v>
      </c>
      <c r="F5751" t="s">
        <v>5894</v>
      </c>
    </row>
    <row r="5752" spans="5:6" x14ac:dyDescent="0.25">
      <c r="E5752" t="s">
        <v>5686</v>
      </c>
      <c r="F5752" t="s">
        <v>5895</v>
      </c>
    </row>
    <row r="5753" spans="5:6" x14ac:dyDescent="0.25">
      <c r="E5753" t="s">
        <v>5686</v>
      </c>
      <c r="F5753" t="s">
        <v>5896</v>
      </c>
    </row>
    <row r="5754" spans="5:6" x14ac:dyDescent="0.25">
      <c r="E5754" t="s">
        <v>5686</v>
      </c>
      <c r="F5754" t="s">
        <v>5897</v>
      </c>
    </row>
    <row r="5755" spans="5:6" x14ac:dyDescent="0.25">
      <c r="E5755" t="s">
        <v>5686</v>
      </c>
      <c r="F5755" t="s">
        <v>5898</v>
      </c>
    </row>
    <row r="5756" spans="5:6" x14ac:dyDescent="0.25">
      <c r="E5756" t="s">
        <v>5686</v>
      </c>
      <c r="F5756" t="s">
        <v>5899</v>
      </c>
    </row>
    <row r="5757" spans="5:6" x14ac:dyDescent="0.25">
      <c r="E5757" t="s">
        <v>5686</v>
      </c>
      <c r="F5757" t="s">
        <v>5900</v>
      </c>
    </row>
    <row r="5758" spans="5:6" x14ac:dyDescent="0.25">
      <c r="E5758" t="s">
        <v>5686</v>
      </c>
      <c r="F5758" t="s">
        <v>5901</v>
      </c>
    </row>
    <row r="5759" spans="5:6" x14ac:dyDescent="0.25">
      <c r="E5759" t="s">
        <v>5686</v>
      </c>
      <c r="F5759" t="s">
        <v>5902</v>
      </c>
    </row>
    <row r="5760" spans="5:6" x14ac:dyDescent="0.25">
      <c r="E5760" t="s">
        <v>5686</v>
      </c>
      <c r="F5760" t="s">
        <v>5903</v>
      </c>
    </row>
    <row r="5761" spans="5:6" x14ac:dyDescent="0.25">
      <c r="E5761" t="s">
        <v>5686</v>
      </c>
      <c r="F5761" t="s">
        <v>5904</v>
      </c>
    </row>
    <row r="5762" spans="5:6" x14ac:dyDescent="0.25">
      <c r="E5762" t="s">
        <v>5686</v>
      </c>
      <c r="F5762" t="s">
        <v>5905</v>
      </c>
    </row>
    <row r="5763" spans="5:6" x14ac:dyDescent="0.25">
      <c r="E5763" t="s">
        <v>5686</v>
      </c>
      <c r="F5763" t="s">
        <v>5906</v>
      </c>
    </row>
    <row r="5764" spans="5:6" x14ac:dyDescent="0.25">
      <c r="E5764" t="s">
        <v>5686</v>
      </c>
      <c r="F5764" t="s">
        <v>5907</v>
      </c>
    </row>
    <row r="5765" spans="5:6" x14ac:dyDescent="0.25">
      <c r="E5765" t="s">
        <v>5686</v>
      </c>
      <c r="F5765" t="s">
        <v>5908</v>
      </c>
    </row>
    <row r="5766" spans="5:6" x14ac:dyDescent="0.25">
      <c r="E5766" t="s">
        <v>5686</v>
      </c>
      <c r="F5766" t="s">
        <v>5909</v>
      </c>
    </row>
    <row r="5767" spans="5:6" x14ac:dyDescent="0.25">
      <c r="E5767" t="s">
        <v>5686</v>
      </c>
      <c r="F5767" t="s">
        <v>5910</v>
      </c>
    </row>
    <row r="5768" spans="5:6" x14ac:dyDescent="0.25">
      <c r="E5768" t="s">
        <v>5686</v>
      </c>
      <c r="F5768" t="s">
        <v>5911</v>
      </c>
    </row>
    <row r="5769" spans="5:6" x14ac:dyDescent="0.25">
      <c r="E5769" t="s">
        <v>5686</v>
      </c>
      <c r="F5769" t="s">
        <v>5912</v>
      </c>
    </row>
    <row r="5770" spans="5:6" x14ac:dyDescent="0.25">
      <c r="E5770" t="s">
        <v>5686</v>
      </c>
      <c r="F5770" t="s">
        <v>5913</v>
      </c>
    </row>
    <row r="5771" spans="5:6" x14ac:dyDescent="0.25">
      <c r="E5771" t="s">
        <v>5686</v>
      </c>
      <c r="F5771" t="s">
        <v>5914</v>
      </c>
    </row>
    <row r="5772" spans="5:6" x14ac:dyDescent="0.25">
      <c r="E5772" t="s">
        <v>5686</v>
      </c>
      <c r="F5772" t="s">
        <v>5915</v>
      </c>
    </row>
    <row r="5773" spans="5:6" x14ac:dyDescent="0.25">
      <c r="E5773" t="s">
        <v>5686</v>
      </c>
      <c r="F5773" t="s">
        <v>5916</v>
      </c>
    </row>
    <row r="5774" spans="5:6" x14ac:dyDescent="0.25">
      <c r="E5774" t="s">
        <v>5686</v>
      </c>
      <c r="F5774" t="s">
        <v>5917</v>
      </c>
    </row>
    <row r="5775" spans="5:6" x14ac:dyDescent="0.25">
      <c r="E5775" t="s">
        <v>5686</v>
      </c>
      <c r="F5775" t="s">
        <v>5918</v>
      </c>
    </row>
    <row r="5776" spans="5:6" x14ac:dyDescent="0.25">
      <c r="E5776" t="s">
        <v>5686</v>
      </c>
      <c r="F5776" t="s">
        <v>5919</v>
      </c>
    </row>
    <row r="5777" spans="5:6" x14ac:dyDescent="0.25">
      <c r="E5777" t="s">
        <v>5686</v>
      </c>
      <c r="F5777" t="s">
        <v>5920</v>
      </c>
    </row>
    <row r="5778" spans="5:6" x14ac:dyDescent="0.25">
      <c r="E5778" t="s">
        <v>5686</v>
      </c>
      <c r="F5778" t="s">
        <v>5921</v>
      </c>
    </row>
    <row r="5779" spans="5:6" x14ac:dyDescent="0.25">
      <c r="E5779" t="s">
        <v>5686</v>
      </c>
      <c r="F5779" t="s">
        <v>5922</v>
      </c>
    </row>
    <row r="5780" spans="5:6" x14ac:dyDescent="0.25">
      <c r="E5780" t="s">
        <v>5686</v>
      </c>
      <c r="F5780" t="s">
        <v>5923</v>
      </c>
    </row>
    <row r="5781" spans="5:6" x14ac:dyDescent="0.25">
      <c r="E5781" t="s">
        <v>5686</v>
      </c>
      <c r="F5781" t="s">
        <v>5924</v>
      </c>
    </row>
    <row r="5782" spans="5:6" x14ac:dyDescent="0.25">
      <c r="E5782" t="s">
        <v>5686</v>
      </c>
      <c r="F5782" t="s">
        <v>5925</v>
      </c>
    </row>
    <row r="5783" spans="5:6" x14ac:dyDescent="0.25">
      <c r="E5783" t="s">
        <v>5686</v>
      </c>
      <c r="F5783" t="s">
        <v>5926</v>
      </c>
    </row>
    <row r="5784" spans="5:6" x14ac:dyDescent="0.25">
      <c r="E5784" t="s">
        <v>5686</v>
      </c>
      <c r="F5784" t="s">
        <v>5927</v>
      </c>
    </row>
    <row r="5785" spans="5:6" x14ac:dyDescent="0.25">
      <c r="E5785" t="s">
        <v>5686</v>
      </c>
      <c r="F5785" t="s">
        <v>5928</v>
      </c>
    </row>
    <row r="5786" spans="5:6" x14ac:dyDescent="0.25">
      <c r="E5786" t="s">
        <v>5686</v>
      </c>
      <c r="F5786" t="s">
        <v>5929</v>
      </c>
    </row>
    <row r="5787" spans="5:6" x14ac:dyDescent="0.25">
      <c r="E5787" t="s">
        <v>5686</v>
      </c>
      <c r="F5787" t="s">
        <v>5930</v>
      </c>
    </row>
    <row r="5788" spans="5:6" x14ac:dyDescent="0.25">
      <c r="E5788" t="s">
        <v>5686</v>
      </c>
      <c r="F5788" t="s">
        <v>5931</v>
      </c>
    </row>
    <row r="5789" spans="5:6" x14ac:dyDescent="0.25">
      <c r="E5789" t="s">
        <v>5686</v>
      </c>
      <c r="F5789" t="s">
        <v>5932</v>
      </c>
    </row>
    <row r="5790" spans="5:6" x14ac:dyDescent="0.25">
      <c r="E5790" t="s">
        <v>5686</v>
      </c>
      <c r="F5790" t="s">
        <v>5933</v>
      </c>
    </row>
    <row r="5791" spans="5:6" x14ac:dyDescent="0.25">
      <c r="E5791" t="s">
        <v>5686</v>
      </c>
      <c r="F5791" t="s">
        <v>5934</v>
      </c>
    </row>
    <row r="5792" spans="5:6" x14ac:dyDescent="0.25">
      <c r="E5792" t="s">
        <v>5686</v>
      </c>
      <c r="F5792" t="s">
        <v>5935</v>
      </c>
    </row>
    <row r="5793" spans="5:6" x14ac:dyDescent="0.25">
      <c r="E5793" t="s">
        <v>5686</v>
      </c>
      <c r="F5793" t="s">
        <v>5936</v>
      </c>
    </row>
    <row r="5794" spans="5:6" x14ac:dyDescent="0.25">
      <c r="E5794" t="s">
        <v>5686</v>
      </c>
      <c r="F5794" t="s">
        <v>5937</v>
      </c>
    </row>
    <row r="5795" spans="5:6" x14ac:dyDescent="0.25">
      <c r="E5795" t="s">
        <v>5686</v>
      </c>
      <c r="F5795" t="s">
        <v>5938</v>
      </c>
    </row>
    <row r="5796" spans="5:6" x14ac:dyDescent="0.25">
      <c r="E5796" t="s">
        <v>5686</v>
      </c>
      <c r="F5796" t="s">
        <v>5939</v>
      </c>
    </row>
    <row r="5797" spans="5:6" x14ac:dyDescent="0.25">
      <c r="E5797" t="s">
        <v>5686</v>
      </c>
      <c r="F5797" t="s">
        <v>5940</v>
      </c>
    </row>
    <row r="5798" spans="5:6" x14ac:dyDescent="0.25">
      <c r="E5798" t="s">
        <v>5686</v>
      </c>
      <c r="F5798" t="s">
        <v>5941</v>
      </c>
    </row>
    <row r="5799" spans="5:6" x14ac:dyDescent="0.25">
      <c r="E5799" t="s">
        <v>5686</v>
      </c>
      <c r="F5799" t="s">
        <v>5942</v>
      </c>
    </row>
    <row r="5800" spans="5:6" x14ac:dyDescent="0.25">
      <c r="E5800" t="s">
        <v>5686</v>
      </c>
      <c r="F5800" t="s">
        <v>5943</v>
      </c>
    </row>
    <row r="5801" spans="5:6" x14ac:dyDescent="0.25">
      <c r="E5801" t="s">
        <v>5686</v>
      </c>
      <c r="F5801" t="s">
        <v>5944</v>
      </c>
    </row>
    <row r="5802" spans="5:6" x14ac:dyDescent="0.25">
      <c r="E5802" t="s">
        <v>5686</v>
      </c>
      <c r="F5802" t="s">
        <v>5945</v>
      </c>
    </row>
    <row r="5803" spans="5:6" x14ac:dyDescent="0.25">
      <c r="E5803" t="s">
        <v>5686</v>
      </c>
      <c r="F5803" t="s">
        <v>5946</v>
      </c>
    </row>
    <row r="5804" spans="5:6" x14ac:dyDescent="0.25">
      <c r="E5804" t="s">
        <v>5686</v>
      </c>
      <c r="F5804" t="s">
        <v>5947</v>
      </c>
    </row>
    <row r="5805" spans="5:6" x14ac:dyDescent="0.25">
      <c r="E5805" t="s">
        <v>5686</v>
      </c>
      <c r="F5805" t="s">
        <v>5948</v>
      </c>
    </row>
    <row r="5806" spans="5:6" x14ac:dyDescent="0.25">
      <c r="E5806" t="s">
        <v>5686</v>
      </c>
      <c r="F5806" t="s">
        <v>5949</v>
      </c>
    </row>
    <row r="5807" spans="5:6" x14ac:dyDescent="0.25">
      <c r="E5807" t="s">
        <v>5686</v>
      </c>
      <c r="F5807" t="s">
        <v>5950</v>
      </c>
    </row>
    <row r="5808" spans="5:6" x14ac:dyDescent="0.25">
      <c r="E5808" t="s">
        <v>5686</v>
      </c>
      <c r="F5808" t="s">
        <v>5951</v>
      </c>
    </row>
    <row r="5809" spans="5:6" x14ac:dyDescent="0.25">
      <c r="E5809" t="s">
        <v>5952</v>
      </c>
      <c r="F5809" t="s">
        <v>5953</v>
      </c>
    </row>
    <row r="5810" spans="5:6" x14ac:dyDescent="0.25">
      <c r="E5810" t="s">
        <v>5952</v>
      </c>
      <c r="F5810" t="s">
        <v>5954</v>
      </c>
    </row>
    <row r="5811" spans="5:6" x14ac:dyDescent="0.25">
      <c r="E5811" t="s">
        <v>5952</v>
      </c>
      <c r="F5811" t="s">
        <v>5955</v>
      </c>
    </row>
    <row r="5812" spans="5:6" x14ac:dyDescent="0.25">
      <c r="E5812" t="s">
        <v>5952</v>
      </c>
      <c r="F5812" t="s">
        <v>5956</v>
      </c>
    </row>
    <row r="5813" spans="5:6" x14ac:dyDescent="0.25">
      <c r="E5813" t="s">
        <v>5952</v>
      </c>
      <c r="F5813" t="s">
        <v>5957</v>
      </c>
    </row>
    <row r="5814" spans="5:6" x14ac:dyDescent="0.25">
      <c r="E5814" t="s">
        <v>5952</v>
      </c>
      <c r="F5814" t="s">
        <v>5958</v>
      </c>
    </row>
    <row r="5815" spans="5:6" x14ac:dyDescent="0.25">
      <c r="E5815" t="s">
        <v>5952</v>
      </c>
      <c r="F5815" t="s">
        <v>5959</v>
      </c>
    </row>
    <row r="5816" spans="5:6" x14ac:dyDescent="0.25">
      <c r="E5816" t="s">
        <v>5952</v>
      </c>
      <c r="F5816" t="s">
        <v>5960</v>
      </c>
    </row>
    <row r="5817" spans="5:6" x14ac:dyDescent="0.25">
      <c r="E5817" t="s">
        <v>5952</v>
      </c>
      <c r="F5817" t="s">
        <v>5961</v>
      </c>
    </row>
    <row r="5818" spans="5:6" x14ac:dyDescent="0.25">
      <c r="E5818" t="s">
        <v>5952</v>
      </c>
      <c r="F5818" t="s">
        <v>5962</v>
      </c>
    </row>
    <row r="5819" spans="5:6" x14ac:dyDescent="0.25">
      <c r="E5819" t="s">
        <v>5952</v>
      </c>
      <c r="F5819" t="s">
        <v>5963</v>
      </c>
    </row>
    <row r="5820" spans="5:6" x14ac:dyDescent="0.25">
      <c r="E5820" t="s">
        <v>5952</v>
      </c>
      <c r="F5820" t="s">
        <v>5964</v>
      </c>
    </row>
    <row r="5821" spans="5:6" x14ac:dyDescent="0.25">
      <c r="E5821" t="s">
        <v>5952</v>
      </c>
      <c r="F5821" t="s">
        <v>5965</v>
      </c>
    </row>
    <row r="5822" spans="5:6" x14ac:dyDescent="0.25">
      <c r="E5822" t="s">
        <v>5952</v>
      </c>
      <c r="F5822" t="s">
        <v>5966</v>
      </c>
    </row>
    <row r="5823" spans="5:6" x14ac:dyDescent="0.25">
      <c r="E5823" t="s">
        <v>5952</v>
      </c>
      <c r="F5823" t="s">
        <v>5967</v>
      </c>
    </row>
    <row r="5824" spans="5:6" x14ac:dyDescent="0.25">
      <c r="E5824" t="s">
        <v>5952</v>
      </c>
      <c r="F5824" t="s">
        <v>5968</v>
      </c>
    </row>
    <row r="5825" spans="5:6" x14ac:dyDescent="0.25">
      <c r="E5825" t="s">
        <v>5952</v>
      </c>
      <c r="F5825" t="s">
        <v>5969</v>
      </c>
    </row>
    <row r="5826" spans="5:6" x14ac:dyDescent="0.25">
      <c r="E5826" t="s">
        <v>5952</v>
      </c>
      <c r="F5826" t="s">
        <v>5970</v>
      </c>
    </row>
    <row r="5827" spans="5:6" x14ac:dyDescent="0.25">
      <c r="E5827" t="s">
        <v>5952</v>
      </c>
      <c r="F5827" t="s">
        <v>5971</v>
      </c>
    </row>
    <row r="5828" spans="5:6" x14ac:dyDescent="0.25">
      <c r="E5828" t="s">
        <v>5952</v>
      </c>
      <c r="F5828" t="s">
        <v>5972</v>
      </c>
    </row>
    <row r="5829" spans="5:6" x14ac:dyDescent="0.25">
      <c r="E5829" t="s">
        <v>5952</v>
      </c>
      <c r="F5829" t="s">
        <v>5973</v>
      </c>
    </row>
    <row r="5830" spans="5:6" x14ac:dyDescent="0.25">
      <c r="E5830" t="s">
        <v>5952</v>
      </c>
      <c r="F5830" t="s">
        <v>5974</v>
      </c>
    </row>
    <row r="5831" spans="5:6" x14ac:dyDescent="0.25">
      <c r="E5831" t="s">
        <v>5952</v>
      </c>
      <c r="F5831" t="s">
        <v>5975</v>
      </c>
    </row>
    <row r="5832" spans="5:6" x14ac:dyDescent="0.25">
      <c r="E5832" t="s">
        <v>5952</v>
      </c>
      <c r="F5832" t="s">
        <v>5976</v>
      </c>
    </row>
    <row r="5833" spans="5:6" x14ac:dyDescent="0.25">
      <c r="E5833" t="s">
        <v>5952</v>
      </c>
      <c r="F5833" t="s">
        <v>5977</v>
      </c>
    </row>
    <row r="5834" spans="5:6" x14ac:dyDescent="0.25">
      <c r="E5834" t="s">
        <v>5952</v>
      </c>
      <c r="F5834" t="s">
        <v>5978</v>
      </c>
    </row>
    <row r="5835" spans="5:6" x14ac:dyDescent="0.25">
      <c r="E5835" t="s">
        <v>5952</v>
      </c>
      <c r="F5835" t="s">
        <v>5979</v>
      </c>
    </row>
    <row r="5836" spans="5:6" x14ac:dyDescent="0.25">
      <c r="E5836" t="s">
        <v>5952</v>
      </c>
      <c r="F5836" t="s">
        <v>5980</v>
      </c>
    </row>
    <row r="5837" spans="5:6" x14ac:dyDescent="0.25">
      <c r="E5837" t="s">
        <v>5952</v>
      </c>
      <c r="F5837" t="s">
        <v>5981</v>
      </c>
    </row>
    <row r="5838" spans="5:6" x14ac:dyDescent="0.25">
      <c r="E5838" t="s">
        <v>5952</v>
      </c>
      <c r="F5838" t="s">
        <v>5982</v>
      </c>
    </row>
    <row r="5839" spans="5:6" x14ac:dyDescent="0.25">
      <c r="E5839" t="s">
        <v>5952</v>
      </c>
      <c r="F5839" t="s">
        <v>5983</v>
      </c>
    </row>
    <row r="5840" spans="5:6" x14ac:dyDescent="0.25">
      <c r="E5840" t="s">
        <v>5952</v>
      </c>
      <c r="F5840" t="s">
        <v>5984</v>
      </c>
    </row>
    <row r="5841" spans="5:6" x14ac:dyDescent="0.25">
      <c r="E5841" t="s">
        <v>5952</v>
      </c>
      <c r="F5841" t="s">
        <v>5985</v>
      </c>
    </row>
    <row r="5842" spans="5:6" x14ac:dyDescent="0.25">
      <c r="E5842" t="s">
        <v>5952</v>
      </c>
      <c r="F5842" t="s">
        <v>5986</v>
      </c>
    </row>
    <row r="5843" spans="5:6" x14ac:dyDescent="0.25">
      <c r="E5843" t="s">
        <v>5952</v>
      </c>
      <c r="F5843" t="s">
        <v>5987</v>
      </c>
    </row>
    <row r="5844" spans="5:6" x14ac:dyDescent="0.25">
      <c r="E5844" t="s">
        <v>5952</v>
      </c>
      <c r="F5844" t="s">
        <v>5988</v>
      </c>
    </row>
    <row r="5845" spans="5:6" x14ac:dyDescent="0.25">
      <c r="E5845" t="s">
        <v>5952</v>
      </c>
      <c r="F5845" t="s">
        <v>5989</v>
      </c>
    </row>
    <row r="5846" spans="5:6" x14ac:dyDescent="0.25">
      <c r="E5846" t="s">
        <v>5952</v>
      </c>
      <c r="F5846" t="s">
        <v>5990</v>
      </c>
    </row>
    <row r="5847" spans="5:6" x14ac:dyDescent="0.25">
      <c r="E5847" t="s">
        <v>5952</v>
      </c>
      <c r="F5847" t="s">
        <v>5991</v>
      </c>
    </row>
    <row r="5848" spans="5:6" x14ac:dyDescent="0.25">
      <c r="E5848" t="s">
        <v>5952</v>
      </c>
      <c r="F5848" t="s">
        <v>5992</v>
      </c>
    </row>
    <row r="5849" spans="5:6" x14ac:dyDescent="0.25">
      <c r="E5849" t="s">
        <v>5952</v>
      </c>
      <c r="F5849" t="s">
        <v>5993</v>
      </c>
    </row>
    <row r="5850" spans="5:6" x14ac:dyDescent="0.25">
      <c r="E5850" t="s">
        <v>5952</v>
      </c>
      <c r="F5850" t="s">
        <v>5994</v>
      </c>
    </row>
    <row r="5851" spans="5:6" x14ac:dyDescent="0.25">
      <c r="E5851" t="s">
        <v>5952</v>
      </c>
      <c r="F5851" t="s">
        <v>5995</v>
      </c>
    </row>
    <row r="5852" spans="5:6" x14ac:dyDescent="0.25">
      <c r="E5852" t="s">
        <v>5952</v>
      </c>
      <c r="F5852" t="s">
        <v>5996</v>
      </c>
    </row>
    <row r="5853" spans="5:6" x14ac:dyDescent="0.25">
      <c r="E5853" t="s">
        <v>5952</v>
      </c>
      <c r="F5853" t="s">
        <v>5997</v>
      </c>
    </row>
    <row r="5854" spans="5:6" x14ac:dyDescent="0.25">
      <c r="E5854" t="s">
        <v>5952</v>
      </c>
      <c r="F5854" t="s">
        <v>5998</v>
      </c>
    </row>
    <row r="5855" spans="5:6" x14ac:dyDescent="0.25">
      <c r="E5855" t="s">
        <v>5952</v>
      </c>
      <c r="F5855" t="s">
        <v>5999</v>
      </c>
    </row>
    <row r="5856" spans="5:6" x14ac:dyDescent="0.25">
      <c r="E5856" t="s">
        <v>5952</v>
      </c>
      <c r="F5856" t="s">
        <v>6000</v>
      </c>
    </row>
    <row r="5857" spans="5:6" x14ac:dyDescent="0.25">
      <c r="E5857" t="s">
        <v>5952</v>
      </c>
      <c r="F5857" t="s">
        <v>6001</v>
      </c>
    </row>
    <row r="5858" spans="5:6" x14ac:dyDescent="0.25">
      <c r="E5858" t="s">
        <v>5952</v>
      </c>
      <c r="F5858" t="s">
        <v>6002</v>
      </c>
    </row>
    <row r="5859" spans="5:6" x14ac:dyDescent="0.25">
      <c r="E5859" t="s">
        <v>5952</v>
      </c>
      <c r="F5859" t="s">
        <v>6003</v>
      </c>
    </row>
    <row r="5860" spans="5:6" x14ac:dyDescent="0.25">
      <c r="E5860" t="s">
        <v>5952</v>
      </c>
      <c r="F5860" t="s">
        <v>6004</v>
      </c>
    </row>
    <row r="5861" spans="5:6" x14ac:dyDescent="0.25">
      <c r="E5861" t="s">
        <v>5952</v>
      </c>
      <c r="F5861" t="s">
        <v>6005</v>
      </c>
    </row>
    <row r="5862" spans="5:6" x14ac:dyDescent="0.25">
      <c r="E5862" t="s">
        <v>5952</v>
      </c>
      <c r="F5862" t="s">
        <v>6006</v>
      </c>
    </row>
    <row r="5863" spans="5:6" x14ac:dyDescent="0.25">
      <c r="E5863" t="s">
        <v>5952</v>
      </c>
      <c r="F5863" t="s">
        <v>6007</v>
      </c>
    </row>
    <row r="5864" spans="5:6" x14ac:dyDescent="0.25">
      <c r="E5864" t="s">
        <v>5952</v>
      </c>
      <c r="F5864" t="s">
        <v>6008</v>
      </c>
    </row>
    <row r="5865" spans="5:6" x14ac:dyDescent="0.25">
      <c r="E5865" t="s">
        <v>5952</v>
      </c>
      <c r="F5865" t="s">
        <v>6009</v>
      </c>
    </row>
    <row r="5866" spans="5:6" x14ac:dyDescent="0.25">
      <c r="E5866" t="s">
        <v>5952</v>
      </c>
      <c r="F5866" t="s">
        <v>6010</v>
      </c>
    </row>
    <row r="5867" spans="5:6" x14ac:dyDescent="0.25">
      <c r="E5867" t="s">
        <v>5952</v>
      </c>
      <c r="F5867" t="s">
        <v>6011</v>
      </c>
    </row>
    <row r="5868" spans="5:6" x14ac:dyDescent="0.25">
      <c r="E5868" t="s">
        <v>5952</v>
      </c>
      <c r="F5868" t="s">
        <v>6012</v>
      </c>
    </row>
    <row r="5869" spans="5:6" x14ac:dyDescent="0.25">
      <c r="E5869" t="s">
        <v>5952</v>
      </c>
      <c r="F5869" t="s">
        <v>6013</v>
      </c>
    </row>
    <row r="5870" spans="5:6" x14ac:dyDescent="0.25">
      <c r="E5870" t="s">
        <v>5952</v>
      </c>
      <c r="F5870" t="s">
        <v>6014</v>
      </c>
    </row>
    <row r="5871" spans="5:6" x14ac:dyDescent="0.25">
      <c r="E5871" t="s">
        <v>5952</v>
      </c>
      <c r="F5871" t="s">
        <v>6015</v>
      </c>
    </row>
    <row r="5872" spans="5:6" x14ac:dyDescent="0.25">
      <c r="E5872" t="s">
        <v>5952</v>
      </c>
      <c r="F5872" t="s">
        <v>6016</v>
      </c>
    </row>
    <row r="5873" spans="5:6" x14ac:dyDescent="0.25">
      <c r="E5873" t="s">
        <v>5952</v>
      </c>
      <c r="F5873" t="s">
        <v>6017</v>
      </c>
    </row>
    <row r="5874" spans="5:6" x14ac:dyDescent="0.25">
      <c r="E5874" t="s">
        <v>5952</v>
      </c>
      <c r="F5874" t="s">
        <v>6018</v>
      </c>
    </row>
    <row r="5875" spans="5:6" x14ac:dyDescent="0.25">
      <c r="E5875" t="s">
        <v>5952</v>
      </c>
      <c r="F5875" t="s">
        <v>6019</v>
      </c>
    </row>
    <row r="5876" spans="5:6" x14ac:dyDescent="0.25">
      <c r="E5876" t="s">
        <v>5952</v>
      </c>
      <c r="F5876" t="s">
        <v>6020</v>
      </c>
    </row>
    <row r="5877" spans="5:6" x14ac:dyDescent="0.25">
      <c r="E5877" t="s">
        <v>5952</v>
      </c>
      <c r="F5877" t="s">
        <v>6021</v>
      </c>
    </row>
    <row r="5878" spans="5:6" x14ac:dyDescent="0.25">
      <c r="E5878" t="s">
        <v>5952</v>
      </c>
      <c r="F5878" t="s">
        <v>6022</v>
      </c>
    </row>
    <row r="5879" spans="5:6" x14ac:dyDescent="0.25">
      <c r="E5879" t="s">
        <v>5952</v>
      </c>
      <c r="F5879" t="s">
        <v>6023</v>
      </c>
    </row>
    <row r="5880" spans="5:6" x14ac:dyDescent="0.25">
      <c r="E5880" t="s">
        <v>5952</v>
      </c>
      <c r="F5880" t="s">
        <v>6024</v>
      </c>
    </row>
    <row r="5881" spans="5:6" x14ac:dyDescent="0.25">
      <c r="E5881" t="s">
        <v>5952</v>
      </c>
      <c r="F5881" t="s">
        <v>6025</v>
      </c>
    </row>
    <row r="5882" spans="5:6" x14ac:dyDescent="0.25">
      <c r="E5882" t="s">
        <v>5952</v>
      </c>
      <c r="F5882" t="s">
        <v>6026</v>
      </c>
    </row>
    <row r="5883" spans="5:6" x14ac:dyDescent="0.25">
      <c r="E5883" t="s">
        <v>5952</v>
      </c>
      <c r="F5883" t="s">
        <v>6027</v>
      </c>
    </row>
    <row r="5884" spans="5:6" x14ac:dyDescent="0.25">
      <c r="E5884" t="s">
        <v>5952</v>
      </c>
      <c r="F5884" t="s">
        <v>6028</v>
      </c>
    </row>
    <row r="5885" spans="5:6" x14ac:dyDescent="0.25">
      <c r="E5885" t="s">
        <v>5952</v>
      </c>
      <c r="F5885" t="s">
        <v>6029</v>
      </c>
    </row>
    <row r="5886" spans="5:6" x14ac:dyDescent="0.25">
      <c r="E5886" t="s">
        <v>5952</v>
      </c>
      <c r="F5886" t="s">
        <v>6030</v>
      </c>
    </row>
    <row r="5887" spans="5:6" x14ac:dyDescent="0.25">
      <c r="E5887" t="s">
        <v>5952</v>
      </c>
      <c r="F5887" t="s">
        <v>6031</v>
      </c>
    </row>
    <row r="5888" spans="5:6" x14ac:dyDescent="0.25">
      <c r="E5888" t="s">
        <v>5952</v>
      </c>
      <c r="F5888" t="s">
        <v>6032</v>
      </c>
    </row>
    <row r="5889" spans="5:6" x14ac:dyDescent="0.25">
      <c r="E5889" t="s">
        <v>5952</v>
      </c>
      <c r="F5889" t="s">
        <v>6033</v>
      </c>
    </row>
    <row r="5890" spans="5:6" x14ac:dyDescent="0.25">
      <c r="E5890" t="s">
        <v>5952</v>
      </c>
      <c r="F5890" t="s">
        <v>6034</v>
      </c>
    </row>
    <row r="5891" spans="5:6" x14ac:dyDescent="0.25">
      <c r="E5891" t="s">
        <v>5952</v>
      </c>
      <c r="F5891" t="s">
        <v>6035</v>
      </c>
    </row>
    <row r="5892" spans="5:6" x14ac:dyDescent="0.25">
      <c r="E5892" t="s">
        <v>5952</v>
      </c>
      <c r="F5892" t="s">
        <v>6036</v>
      </c>
    </row>
    <row r="5893" spans="5:6" x14ac:dyDescent="0.25">
      <c r="E5893" t="s">
        <v>5952</v>
      </c>
      <c r="F5893" t="s">
        <v>6037</v>
      </c>
    </row>
    <row r="5894" spans="5:6" x14ac:dyDescent="0.25">
      <c r="E5894" t="s">
        <v>5952</v>
      </c>
      <c r="F5894" t="s">
        <v>6038</v>
      </c>
    </row>
    <row r="5895" spans="5:6" x14ac:dyDescent="0.25">
      <c r="E5895" t="s">
        <v>5952</v>
      </c>
      <c r="F5895" t="s">
        <v>6039</v>
      </c>
    </row>
    <row r="5896" spans="5:6" x14ac:dyDescent="0.25">
      <c r="E5896" t="s">
        <v>5952</v>
      </c>
      <c r="F5896" t="s">
        <v>6040</v>
      </c>
    </row>
    <row r="5897" spans="5:6" x14ac:dyDescent="0.25">
      <c r="E5897" t="s">
        <v>5952</v>
      </c>
      <c r="F5897" t="s">
        <v>6041</v>
      </c>
    </row>
    <row r="5898" spans="5:6" x14ac:dyDescent="0.25">
      <c r="E5898" t="s">
        <v>5952</v>
      </c>
      <c r="F5898" t="s">
        <v>6042</v>
      </c>
    </row>
    <row r="5899" spans="5:6" x14ac:dyDescent="0.25">
      <c r="E5899" t="s">
        <v>5952</v>
      </c>
      <c r="F5899" t="s">
        <v>6043</v>
      </c>
    </row>
    <row r="5900" spans="5:6" x14ac:dyDescent="0.25">
      <c r="E5900" t="s">
        <v>5952</v>
      </c>
      <c r="F5900" t="s">
        <v>6044</v>
      </c>
    </row>
    <row r="5901" spans="5:6" x14ac:dyDescent="0.25">
      <c r="E5901" t="s">
        <v>5952</v>
      </c>
      <c r="F5901" t="s">
        <v>6045</v>
      </c>
    </row>
    <row r="5902" spans="5:6" x14ac:dyDescent="0.25">
      <c r="E5902" t="s">
        <v>5952</v>
      </c>
      <c r="F5902" t="s">
        <v>6046</v>
      </c>
    </row>
    <row r="5903" spans="5:6" x14ac:dyDescent="0.25">
      <c r="E5903" t="s">
        <v>5952</v>
      </c>
      <c r="F5903" t="s">
        <v>6047</v>
      </c>
    </row>
    <row r="5904" spans="5:6" x14ac:dyDescent="0.25">
      <c r="E5904" t="s">
        <v>5952</v>
      </c>
      <c r="F5904" t="s">
        <v>6048</v>
      </c>
    </row>
    <row r="5905" spans="5:6" x14ac:dyDescent="0.25">
      <c r="E5905" t="s">
        <v>5952</v>
      </c>
      <c r="F5905" t="s">
        <v>6049</v>
      </c>
    </row>
    <row r="5906" spans="5:6" x14ac:dyDescent="0.25">
      <c r="E5906" t="s">
        <v>5952</v>
      </c>
      <c r="F5906" t="s">
        <v>6050</v>
      </c>
    </row>
    <row r="5907" spans="5:6" x14ac:dyDescent="0.25">
      <c r="E5907" t="s">
        <v>5952</v>
      </c>
      <c r="F5907" t="s">
        <v>6051</v>
      </c>
    </row>
    <row r="5908" spans="5:6" x14ac:dyDescent="0.25">
      <c r="E5908" t="s">
        <v>5952</v>
      </c>
      <c r="F5908" t="s">
        <v>6052</v>
      </c>
    </row>
    <row r="5909" spans="5:6" x14ac:dyDescent="0.25">
      <c r="E5909" t="s">
        <v>5952</v>
      </c>
      <c r="F5909" t="s">
        <v>6053</v>
      </c>
    </row>
    <row r="5910" spans="5:6" x14ac:dyDescent="0.25">
      <c r="E5910" t="s">
        <v>5952</v>
      </c>
      <c r="F5910" t="s">
        <v>6054</v>
      </c>
    </row>
    <row r="5911" spans="5:6" x14ac:dyDescent="0.25">
      <c r="E5911" t="s">
        <v>5952</v>
      </c>
      <c r="F5911" t="s">
        <v>6055</v>
      </c>
    </row>
    <row r="5912" spans="5:6" x14ac:dyDescent="0.25">
      <c r="E5912" t="s">
        <v>5952</v>
      </c>
      <c r="F5912" t="s">
        <v>6056</v>
      </c>
    </row>
    <row r="5913" spans="5:6" x14ac:dyDescent="0.25">
      <c r="E5913" t="s">
        <v>5952</v>
      </c>
      <c r="F5913" t="s">
        <v>6057</v>
      </c>
    </row>
    <row r="5914" spans="5:6" x14ac:dyDescent="0.25">
      <c r="E5914" t="s">
        <v>5952</v>
      </c>
      <c r="F5914" t="s">
        <v>6058</v>
      </c>
    </row>
    <row r="5915" spans="5:6" x14ac:dyDescent="0.25">
      <c r="E5915" t="s">
        <v>5952</v>
      </c>
      <c r="F5915" t="s">
        <v>6059</v>
      </c>
    </row>
    <row r="5916" spans="5:6" x14ac:dyDescent="0.25">
      <c r="E5916" t="s">
        <v>5952</v>
      </c>
      <c r="F5916" t="s">
        <v>6060</v>
      </c>
    </row>
    <row r="5917" spans="5:6" x14ac:dyDescent="0.25">
      <c r="E5917" t="s">
        <v>5952</v>
      </c>
      <c r="F5917" t="s">
        <v>6061</v>
      </c>
    </row>
    <row r="5918" spans="5:6" x14ac:dyDescent="0.25">
      <c r="E5918" t="s">
        <v>5952</v>
      </c>
      <c r="F5918" t="s">
        <v>6062</v>
      </c>
    </row>
    <row r="5919" spans="5:6" x14ac:dyDescent="0.25">
      <c r="E5919" t="s">
        <v>5952</v>
      </c>
      <c r="F5919" t="s">
        <v>6063</v>
      </c>
    </row>
    <row r="5920" spans="5:6" x14ac:dyDescent="0.25">
      <c r="E5920" t="s">
        <v>5952</v>
      </c>
      <c r="F5920" t="s">
        <v>6064</v>
      </c>
    </row>
    <row r="5921" spans="5:6" x14ac:dyDescent="0.25">
      <c r="E5921" t="s">
        <v>5952</v>
      </c>
      <c r="F5921" t="s">
        <v>6065</v>
      </c>
    </row>
    <row r="5922" spans="5:6" x14ac:dyDescent="0.25">
      <c r="E5922" t="s">
        <v>5952</v>
      </c>
      <c r="F5922" t="s">
        <v>6066</v>
      </c>
    </row>
    <row r="5923" spans="5:6" x14ac:dyDescent="0.25">
      <c r="E5923" t="s">
        <v>5952</v>
      </c>
      <c r="F5923" t="s">
        <v>6067</v>
      </c>
    </row>
    <row r="5924" spans="5:6" x14ac:dyDescent="0.25">
      <c r="E5924" t="s">
        <v>5952</v>
      </c>
      <c r="F5924" t="s">
        <v>6068</v>
      </c>
    </row>
    <row r="5925" spans="5:6" x14ac:dyDescent="0.25">
      <c r="E5925" t="s">
        <v>5952</v>
      </c>
      <c r="F5925" t="s">
        <v>6069</v>
      </c>
    </row>
    <row r="5926" spans="5:6" x14ac:dyDescent="0.25">
      <c r="E5926" t="s">
        <v>5952</v>
      </c>
      <c r="F5926" t="s">
        <v>6070</v>
      </c>
    </row>
    <row r="5927" spans="5:6" x14ac:dyDescent="0.25">
      <c r="E5927" t="s">
        <v>5952</v>
      </c>
      <c r="F5927" t="s">
        <v>6071</v>
      </c>
    </row>
    <row r="5928" spans="5:6" x14ac:dyDescent="0.25">
      <c r="E5928" t="s">
        <v>5952</v>
      </c>
      <c r="F5928" t="s">
        <v>6072</v>
      </c>
    </row>
    <row r="5929" spans="5:6" x14ac:dyDescent="0.25">
      <c r="E5929" t="s">
        <v>5952</v>
      </c>
      <c r="F5929" t="s">
        <v>6073</v>
      </c>
    </row>
    <row r="5930" spans="5:6" x14ac:dyDescent="0.25">
      <c r="E5930" t="s">
        <v>5952</v>
      </c>
      <c r="F5930" t="s">
        <v>6074</v>
      </c>
    </row>
    <row r="5931" spans="5:6" x14ac:dyDescent="0.25">
      <c r="E5931" t="s">
        <v>5952</v>
      </c>
      <c r="F5931" t="s">
        <v>6075</v>
      </c>
    </row>
    <row r="5932" spans="5:6" x14ac:dyDescent="0.25">
      <c r="E5932" t="s">
        <v>5952</v>
      </c>
      <c r="F5932" t="s">
        <v>6076</v>
      </c>
    </row>
    <row r="5933" spans="5:6" x14ac:dyDescent="0.25">
      <c r="E5933" t="s">
        <v>5952</v>
      </c>
      <c r="F5933" t="s">
        <v>6077</v>
      </c>
    </row>
    <row r="5934" spans="5:6" x14ac:dyDescent="0.25">
      <c r="E5934" t="s">
        <v>5952</v>
      </c>
      <c r="F5934" t="s">
        <v>6078</v>
      </c>
    </row>
    <row r="5935" spans="5:6" x14ac:dyDescent="0.25">
      <c r="E5935" t="s">
        <v>5952</v>
      </c>
      <c r="F5935" t="s">
        <v>6079</v>
      </c>
    </row>
    <row r="5936" spans="5:6" x14ac:dyDescent="0.25">
      <c r="E5936" t="s">
        <v>5952</v>
      </c>
      <c r="F5936" t="s">
        <v>6080</v>
      </c>
    </row>
    <row r="5937" spans="5:6" x14ac:dyDescent="0.25">
      <c r="E5937" t="s">
        <v>5952</v>
      </c>
      <c r="F5937" t="s">
        <v>6081</v>
      </c>
    </row>
    <row r="5938" spans="5:6" x14ac:dyDescent="0.25">
      <c r="E5938" t="s">
        <v>5952</v>
      </c>
      <c r="F5938" t="s">
        <v>6082</v>
      </c>
    </row>
    <row r="5939" spans="5:6" x14ac:dyDescent="0.25">
      <c r="E5939" t="s">
        <v>5952</v>
      </c>
      <c r="F5939" t="s">
        <v>6083</v>
      </c>
    </row>
    <row r="5940" spans="5:6" x14ac:dyDescent="0.25">
      <c r="E5940" t="s">
        <v>5952</v>
      </c>
      <c r="F5940" t="s">
        <v>6084</v>
      </c>
    </row>
    <row r="5941" spans="5:6" x14ac:dyDescent="0.25">
      <c r="E5941" t="s">
        <v>5952</v>
      </c>
      <c r="F5941" t="s">
        <v>6085</v>
      </c>
    </row>
    <row r="5942" spans="5:6" x14ac:dyDescent="0.25">
      <c r="E5942" t="s">
        <v>5952</v>
      </c>
      <c r="F5942" t="s">
        <v>6086</v>
      </c>
    </row>
    <row r="5943" spans="5:6" x14ac:dyDescent="0.25">
      <c r="E5943" t="s">
        <v>5952</v>
      </c>
      <c r="F5943" t="s">
        <v>6087</v>
      </c>
    </row>
    <row r="5944" spans="5:6" x14ac:dyDescent="0.25">
      <c r="E5944" t="s">
        <v>5952</v>
      </c>
      <c r="F5944" t="s">
        <v>6088</v>
      </c>
    </row>
    <row r="5945" spans="5:6" x14ac:dyDescent="0.25">
      <c r="E5945" t="s">
        <v>5952</v>
      </c>
      <c r="F5945" t="s">
        <v>6089</v>
      </c>
    </row>
    <row r="5946" spans="5:6" x14ac:dyDescent="0.25">
      <c r="E5946" t="s">
        <v>5952</v>
      </c>
      <c r="F5946" t="s">
        <v>6090</v>
      </c>
    </row>
    <row r="5947" spans="5:6" x14ac:dyDescent="0.25">
      <c r="E5947" t="s">
        <v>5952</v>
      </c>
      <c r="F5947" t="s">
        <v>6091</v>
      </c>
    </row>
    <row r="5948" spans="5:6" x14ac:dyDescent="0.25">
      <c r="E5948" t="s">
        <v>5952</v>
      </c>
      <c r="F5948" t="s">
        <v>6092</v>
      </c>
    </row>
    <row r="5949" spans="5:6" x14ac:dyDescent="0.25">
      <c r="E5949" t="s">
        <v>5952</v>
      </c>
      <c r="F5949" t="s">
        <v>6093</v>
      </c>
    </row>
    <row r="5950" spans="5:6" x14ac:dyDescent="0.25">
      <c r="E5950" t="s">
        <v>5952</v>
      </c>
      <c r="F5950" t="s">
        <v>6094</v>
      </c>
    </row>
    <row r="5951" spans="5:6" x14ac:dyDescent="0.25">
      <c r="E5951" t="s">
        <v>5952</v>
      </c>
      <c r="F5951" t="s">
        <v>6095</v>
      </c>
    </row>
    <row r="5952" spans="5:6" x14ac:dyDescent="0.25">
      <c r="E5952" t="s">
        <v>5952</v>
      </c>
      <c r="F5952" t="s">
        <v>6096</v>
      </c>
    </row>
    <row r="5953" spans="5:6" x14ac:dyDescent="0.25">
      <c r="E5953" t="s">
        <v>5952</v>
      </c>
      <c r="F5953" t="s">
        <v>6097</v>
      </c>
    </row>
    <row r="5954" spans="5:6" x14ac:dyDescent="0.25">
      <c r="E5954" t="s">
        <v>5952</v>
      </c>
      <c r="F5954" t="s">
        <v>6098</v>
      </c>
    </row>
    <row r="5955" spans="5:6" x14ac:dyDescent="0.25">
      <c r="E5955" t="s">
        <v>5952</v>
      </c>
      <c r="F5955" t="s">
        <v>6099</v>
      </c>
    </row>
    <row r="5956" spans="5:6" x14ac:dyDescent="0.25">
      <c r="E5956" t="s">
        <v>5952</v>
      </c>
      <c r="F5956" t="s">
        <v>6100</v>
      </c>
    </row>
    <row r="5957" spans="5:6" x14ac:dyDescent="0.25">
      <c r="E5957" t="s">
        <v>5952</v>
      </c>
      <c r="F5957" t="s">
        <v>6101</v>
      </c>
    </row>
    <row r="5958" spans="5:6" x14ac:dyDescent="0.25">
      <c r="E5958" t="s">
        <v>5952</v>
      </c>
      <c r="F5958" t="s">
        <v>6102</v>
      </c>
    </row>
    <row r="5959" spans="5:6" x14ac:dyDescent="0.25">
      <c r="E5959" t="s">
        <v>5952</v>
      </c>
      <c r="F5959" t="s">
        <v>6103</v>
      </c>
    </row>
    <row r="5960" spans="5:6" x14ac:dyDescent="0.25">
      <c r="E5960" t="s">
        <v>5952</v>
      </c>
      <c r="F5960" t="s">
        <v>6104</v>
      </c>
    </row>
    <row r="5961" spans="5:6" x14ac:dyDescent="0.25">
      <c r="E5961" t="s">
        <v>5952</v>
      </c>
      <c r="F5961" t="s">
        <v>6105</v>
      </c>
    </row>
    <row r="5962" spans="5:6" x14ac:dyDescent="0.25">
      <c r="E5962" t="s">
        <v>5952</v>
      </c>
      <c r="F5962" t="s">
        <v>6106</v>
      </c>
    </row>
    <row r="5963" spans="5:6" x14ac:dyDescent="0.25">
      <c r="E5963" t="s">
        <v>5952</v>
      </c>
      <c r="F5963" t="s">
        <v>6107</v>
      </c>
    </row>
    <row r="5964" spans="5:6" x14ac:dyDescent="0.25">
      <c r="E5964" t="s">
        <v>5952</v>
      </c>
      <c r="F5964" t="s">
        <v>6108</v>
      </c>
    </row>
    <row r="5965" spans="5:6" x14ac:dyDescent="0.25">
      <c r="E5965" t="s">
        <v>5952</v>
      </c>
      <c r="F5965" t="s">
        <v>6109</v>
      </c>
    </row>
    <row r="5966" spans="5:6" x14ac:dyDescent="0.25">
      <c r="E5966" t="s">
        <v>5952</v>
      </c>
      <c r="F5966" t="s">
        <v>6110</v>
      </c>
    </row>
    <row r="5967" spans="5:6" x14ac:dyDescent="0.25">
      <c r="E5967" t="s">
        <v>5952</v>
      </c>
      <c r="F5967" t="s">
        <v>6111</v>
      </c>
    </row>
    <row r="5968" spans="5:6" x14ac:dyDescent="0.25">
      <c r="E5968" t="s">
        <v>5952</v>
      </c>
      <c r="F5968" t="s">
        <v>6112</v>
      </c>
    </row>
    <row r="5969" spans="5:6" x14ac:dyDescent="0.25">
      <c r="E5969" t="s">
        <v>5952</v>
      </c>
      <c r="F5969" t="s">
        <v>6113</v>
      </c>
    </row>
    <row r="5970" spans="5:6" x14ac:dyDescent="0.25">
      <c r="E5970" t="s">
        <v>5952</v>
      </c>
      <c r="F5970" t="s">
        <v>6114</v>
      </c>
    </row>
    <row r="5971" spans="5:6" x14ac:dyDescent="0.25">
      <c r="E5971" t="s">
        <v>5952</v>
      </c>
      <c r="F5971" t="s">
        <v>6115</v>
      </c>
    </row>
    <row r="5972" spans="5:6" x14ac:dyDescent="0.25">
      <c r="E5972" t="s">
        <v>5952</v>
      </c>
      <c r="F5972" t="s">
        <v>6116</v>
      </c>
    </row>
    <row r="5973" spans="5:6" x14ac:dyDescent="0.25">
      <c r="E5973" t="s">
        <v>5952</v>
      </c>
      <c r="F5973" t="s">
        <v>6117</v>
      </c>
    </row>
    <row r="5974" spans="5:6" x14ac:dyDescent="0.25">
      <c r="E5974" t="s">
        <v>5952</v>
      </c>
      <c r="F5974" t="s">
        <v>6118</v>
      </c>
    </row>
    <row r="5975" spans="5:6" x14ac:dyDescent="0.25">
      <c r="E5975" t="s">
        <v>5952</v>
      </c>
      <c r="F5975" t="s">
        <v>6119</v>
      </c>
    </row>
    <row r="5976" spans="5:6" x14ac:dyDescent="0.25">
      <c r="E5976" t="s">
        <v>5952</v>
      </c>
      <c r="F5976" t="s">
        <v>6120</v>
      </c>
    </row>
    <row r="5977" spans="5:6" x14ac:dyDescent="0.25">
      <c r="E5977" t="s">
        <v>5952</v>
      </c>
      <c r="F5977" t="s">
        <v>6121</v>
      </c>
    </row>
    <row r="5978" spans="5:6" x14ac:dyDescent="0.25">
      <c r="E5978" t="s">
        <v>5952</v>
      </c>
      <c r="F5978" t="s">
        <v>6122</v>
      </c>
    </row>
    <row r="5979" spans="5:6" x14ac:dyDescent="0.25">
      <c r="E5979" t="s">
        <v>5952</v>
      </c>
      <c r="F5979" t="s">
        <v>6123</v>
      </c>
    </row>
    <row r="5980" spans="5:6" x14ac:dyDescent="0.25">
      <c r="E5980" t="s">
        <v>5952</v>
      </c>
      <c r="F5980" t="s">
        <v>6124</v>
      </c>
    </row>
    <row r="5981" spans="5:6" x14ac:dyDescent="0.25">
      <c r="E5981" t="s">
        <v>5952</v>
      </c>
      <c r="F5981" t="s">
        <v>6125</v>
      </c>
    </row>
    <row r="5982" spans="5:6" x14ac:dyDescent="0.25">
      <c r="E5982" t="s">
        <v>5952</v>
      </c>
      <c r="F5982" t="s">
        <v>6126</v>
      </c>
    </row>
    <row r="5983" spans="5:6" x14ac:dyDescent="0.25">
      <c r="E5983" t="s">
        <v>5952</v>
      </c>
      <c r="F5983" t="s">
        <v>6127</v>
      </c>
    </row>
    <row r="5984" spans="5:6" x14ac:dyDescent="0.25">
      <c r="E5984" t="s">
        <v>5952</v>
      </c>
      <c r="F5984" t="s">
        <v>6128</v>
      </c>
    </row>
    <row r="5985" spans="5:6" x14ac:dyDescent="0.25">
      <c r="E5985" t="s">
        <v>5952</v>
      </c>
      <c r="F5985" t="s">
        <v>6129</v>
      </c>
    </row>
    <row r="5986" spans="5:6" x14ac:dyDescent="0.25">
      <c r="E5986" t="s">
        <v>6130</v>
      </c>
      <c r="F5986" t="s">
        <v>6131</v>
      </c>
    </row>
    <row r="5987" spans="5:6" x14ac:dyDescent="0.25">
      <c r="E5987" t="s">
        <v>6130</v>
      </c>
      <c r="F5987" t="s">
        <v>6132</v>
      </c>
    </row>
    <row r="5988" spans="5:6" x14ac:dyDescent="0.25">
      <c r="E5988" t="s">
        <v>6130</v>
      </c>
      <c r="F5988" t="s">
        <v>6133</v>
      </c>
    </row>
    <row r="5989" spans="5:6" x14ac:dyDescent="0.25">
      <c r="E5989" t="s">
        <v>6130</v>
      </c>
      <c r="F5989" t="s">
        <v>6134</v>
      </c>
    </row>
    <row r="5990" spans="5:6" x14ac:dyDescent="0.25">
      <c r="E5990" t="s">
        <v>6130</v>
      </c>
      <c r="F5990" t="s">
        <v>6135</v>
      </c>
    </row>
    <row r="5991" spans="5:6" x14ac:dyDescent="0.25">
      <c r="E5991" t="s">
        <v>6130</v>
      </c>
      <c r="F5991" t="s">
        <v>6136</v>
      </c>
    </row>
    <row r="5992" spans="5:6" x14ac:dyDescent="0.25">
      <c r="E5992" t="s">
        <v>6130</v>
      </c>
      <c r="F5992" t="s">
        <v>6137</v>
      </c>
    </row>
    <row r="5993" spans="5:6" x14ac:dyDescent="0.25">
      <c r="E5993" t="s">
        <v>6130</v>
      </c>
      <c r="F5993" t="s">
        <v>6138</v>
      </c>
    </row>
    <row r="5994" spans="5:6" x14ac:dyDescent="0.25">
      <c r="E5994" t="s">
        <v>6130</v>
      </c>
      <c r="F5994" t="s">
        <v>6139</v>
      </c>
    </row>
    <row r="5995" spans="5:6" x14ac:dyDescent="0.25">
      <c r="E5995" t="s">
        <v>6130</v>
      </c>
      <c r="F5995" t="s">
        <v>6140</v>
      </c>
    </row>
    <row r="5996" spans="5:6" x14ac:dyDescent="0.25">
      <c r="E5996" t="s">
        <v>6130</v>
      </c>
      <c r="F5996" t="s">
        <v>6141</v>
      </c>
    </row>
    <row r="5997" spans="5:6" x14ac:dyDescent="0.25">
      <c r="E5997" t="s">
        <v>6130</v>
      </c>
      <c r="F5997" t="s">
        <v>6142</v>
      </c>
    </row>
    <row r="5998" spans="5:6" x14ac:dyDescent="0.25">
      <c r="E5998" t="s">
        <v>6130</v>
      </c>
      <c r="F5998" t="s">
        <v>6143</v>
      </c>
    </row>
    <row r="5999" spans="5:6" x14ac:dyDescent="0.25">
      <c r="E5999" t="s">
        <v>6130</v>
      </c>
      <c r="F5999" t="s">
        <v>6144</v>
      </c>
    </row>
    <row r="6000" spans="5:6" x14ac:dyDescent="0.25">
      <c r="E6000" t="s">
        <v>6130</v>
      </c>
      <c r="F6000" t="s">
        <v>6145</v>
      </c>
    </row>
    <row r="6001" spans="5:6" x14ac:dyDescent="0.25">
      <c r="E6001" t="s">
        <v>6130</v>
      </c>
      <c r="F6001" t="s">
        <v>6146</v>
      </c>
    </row>
    <row r="6002" spans="5:6" x14ac:dyDescent="0.25">
      <c r="E6002" t="s">
        <v>6130</v>
      </c>
      <c r="F6002" t="s">
        <v>6147</v>
      </c>
    </row>
    <row r="6003" spans="5:6" x14ac:dyDescent="0.25">
      <c r="E6003" t="s">
        <v>6130</v>
      </c>
      <c r="F6003" t="s">
        <v>6148</v>
      </c>
    </row>
    <row r="6004" spans="5:6" x14ac:dyDescent="0.25">
      <c r="E6004" t="s">
        <v>6130</v>
      </c>
      <c r="F6004" t="s">
        <v>6149</v>
      </c>
    </row>
    <row r="6005" spans="5:6" x14ac:dyDescent="0.25">
      <c r="E6005" t="s">
        <v>6130</v>
      </c>
      <c r="F6005" t="s">
        <v>6150</v>
      </c>
    </row>
    <row r="6006" spans="5:6" x14ac:dyDescent="0.25">
      <c r="E6006" t="s">
        <v>6130</v>
      </c>
      <c r="F6006" t="s">
        <v>6151</v>
      </c>
    </row>
    <row r="6007" spans="5:6" x14ac:dyDescent="0.25">
      <c r="E6007" t="s">
        <v>6130</v>
      </c>
      <c r="F6007" t="s">
        <v>6152</v>
      </c>
    </row>
    <row r="6008" spans="5:6" x14ac:dyDescent="0.25">
      <c r="E6008" t="s">
        <v>6130</v>
      </c>
      <c r="F6008" t="s">
        <v>6153</v>
      </c>
    </row>
    <row r="6009" spans="5:6" x14ac:dyDescent="0.25">
      <c r="E6009" t="s">
        <v>6130</v>
      </c>
      <c r="F6009" t="s">
        <v>6154</v>
      </c>
    </row>
    <row r="6010" spans="5:6" x14ac:dyDescent="0.25">
      <c r="E6010" t="s">
        <v>6130</v>
      </c>
      <c r="F6010" t="s">
        <v>6155</v>
      </c>
    </row>
    <row r="6011" spans="5:6" x14ac:dyDescent="0.25">
      <c r="E6011" t="s">
        <v>6130</v>
      </c>
      <c r="F6011" t="s">
        <v>6156</v>
      </c>
    </row>
    <row r="6012" spans="5:6" x14ac:dyDescent="0.25">
      <c r="E6012" t="s">
        <v>6130</v>
      </c>
      <c r="F6012" t="s">
        <v>6157</v>
      </c>
    </row>
    <row r="6013" spans="5:6" x14ac:dyDescent="0.25">
      <c r="E6013" t="s">
        <v>6130</v>
      </c>
      <c r="F6013" t="s">
        <v>6158</v>
      </c>
    </row>
    <row r="6014" spans="5:6" x14ac:dyDescent="0.25">
      <c r="E6014" t="s">
        <v>6130</v>
      </c>
      <c r="F6014" t="s">
        <v>6159</v>
      </c>
    </row>
    <row r="6015" spans="5:6" x14ac:dyDescent="0.25">
      <c r="E6015" t="s">
        <v>6130</v>
      </c>
      <c r="F6015" t="s">
        <v>6160</v>
      </c>
    </row>
    <row r="6016" spans="5:6" x14ac:dyDescent="0.25">
      <c r="E6016" t="s">
        <v>6130</v>
      </c>
      <c r="F6016" t="s">
        <v>6161</v>
      </c>
    </row>
    <row r="6017" spans="5:6" x14ac:dyDescent="0.25">
      <c r="E6017" t="s">
        <v>6130</v>
      </c>
      <c r="F6017" t="s">
        <v>6162</v>
      </c>
    </row>
    <row r="6018" spans="5:6" x14ac:dyDescent="0.25">
      <c r="E6018" t="s">
        <v>6130</v>
      </c>
      <c r="F6018" t="s">
        <v>6163</v>
      </c>
    </row>
    <row r="6019" spans="5:6" x14ac:dyDescent="0.25">
      <c r="E6019" t="s">
        <v>6130</v>
      </c>
      <c r="F6019" t="s">
        <v>6164</v>
      </c>
    </row>
    <row r="6020" spans="5:6" x14ac:dyDescent="0.25">
      <c r="E6020" t="s">
        <v>6130</v>
      </c>
      <c r="F6020" t="s">
        <v>6165</v>
      </c>
    </row>
    <row r="6021" spans="5:6" x14ac:dyDescent="0.25">
      <c r="E6021" t="s">
        <v>6130</v>
      </c>
      <c r="F6021" t="s">
        <v>6166</v>
      </c>
    </row>
    <row r="6022" spans="5:6" x14ac:dyDescent="0.25">
      <c r="E6022" t="s">
        <v>6130</v>
      </c>
      <c r="F6022" t="s">
        <v>6167</v>
      </c>
    </row>
    <row r="6023" spans="5:6" x14ac:dyDescent="0.25">
      <c r="E6023" t="s">
        <v>6130</v>
      </c>
      <c r="F6023" t="s">
        <v>6168</v>
      </c>
    </row>
    <row r="6024" spans="5:6" x14ac:dyDescent="0.25">
      <c r="E6024" t="s">
        <v>6130</v>
      </c>
      <c r="F6024" t="s">
        <v>6169</v>
      </c>
    </row>
    <row r="6025" spans="5:6" x14ac:dyDescent="0.25">
      <c r="E6025" t="s">
        <v>6130</v>
      </c>
      <c r="F6025" t="s">
        <v>6170</v>
      </c>
    </row>
    <row r="6026" spans="5:6" x14ac:dyDescent="0.25">
      <c r="E6026" t="s">
        <v>6130</v>
      </c>
      <c r="F6026" t="s">
        <v>6171</v>
      </c>
    </row>
    <row r="6027" spans="5:6" x14ac:dyDescent="0.25">
      <c r="E6027" t="s">
        <v>6130</v>
      </c>
      <c r="F6027" t="s">
        <v>6172</v>
      </c>
    </row>
    <row r="6028" spans="5:6" x14ac:dyDescent="0.25">
      <c r="E6028" t="s">
        <v>6130</v>
      </c>
      <c r="F6028" t="s">
        <v>6173</v>
      </c>
    </row>
    <row r="6029" spans="5:6" x14ac:dyDescent="0.25">
      <c r="E6029" t="s">
        <v>6130</v>
      </c>
      <c r="F6029" t="s">
        <v>6174</v>
      </c>
    </row>
    <row r="6030" spans="5:6" x14ac:dyDescent="0.25">
      <c r="E6030" t="s">
        <v>6130</v>
      </c>
      <c r="F6030" t="s">
        <v>6175</v>
      </c>
    </row>
    <row r="6031" spans="5:6" x14ac:dyDescent="0.25">
      <c r="E6031" t="s">
        <v>6130</v>
      </c>
      <c r="F6031" t="s">
        <v>6176</v>
      </c>
    </row>
    <row r="6032" spans="5:6" x14ac:dyDescent="0.25">
      <c r="E6032" t="s">
        <v>6130</v>
      </c>
      <c r="F6032" t="s">
        <v>6177</v>
      </c>
    </row>
    <row r="6033" spans="5:6" x14ac:dyDescent="0.25">
      <c r="E6033" t="s">
        <v>6130</v>
      </c>
      <c r="F6033" t="s">
        <v>6178</v>
      </c>
    </row>
    <row r="6034" spans="5:6" x14ac:dyDescent="0.25">
      <c r="E6034" t="s">
        <v>6130</v>
      </c>
      <c r="F6034" t="s">
        <v>6179</v>
      </c>
    </row>
    <row r="6035" spans="5:6" x14ac:dyDescent="0.25">
      <c r="E6035" t="s">
        <v>6130</v>
      </c>
      <c r="F6035" t="s">
        <v>6180</v>
      </c>
    </row>
    <row r="6036" spans="5:6" x14ac:dyDescent="0.25">
      <c r="E6036" t="s">
        <v>6130</v>
      </c>
      <c r="F6036" t="s">
        <v>6181</v>
      </c>
    </row>
    <row r="6037" spans="5:6" x14ac:dyDescent="0.25">
      <c r="E6037" t="s">
        <v>6130</v>
      </c>
      <c r="F6037" t="s">
        <v>6182</v>
      </c>
    </row>
    <row r="6038" spans="5:6" x14ac:dyDescent="0.25">
      <c r="E6038" t="s">
        <v>6130</v>
      </c>
      <c r="F6038" t="s">
        <v>6183</v>
      </c>
    </row>
    <row r="6039" spans="5:6" x14ac:dyDescent="0.25">
      <c r="E6039" t="s">
        <v>6130</v>
      </c>
      <c r="F6039" t="s">
        <v>6184</v>
      </c>
    </row>
    <row r="6040" spans="5:6" x14ac:dyDescent="0.25">
      <c r="E6040" t="s">
        <v>6130</v>
      </c>
      <c r="F6040" t="s">
        <v>6185</v>
      </c>
    </row>
    <row r="6041" spans="5:6" x14ac:dyDescent="0.25">
      <c r="E6041" t="s">
        <v>6130</v>
      </c>
      <c r="F6041" t="s">
        <v>6186</v>
      </c>
    </row>
    <row r="6042" spans="5:6" x14ac:dyDescent="0.25">
      <c r="E6042" t="s">
        <v>6130</v>
      </c>
      <c r="F6042" t="s">
        <v>6187</v>
      </c>
    </row>
    <row r="6043" spans="5:6" x14ac:dyDescent="0.25">
      <c r="E6043" t="s">
        <v>6130</v>
      </c>
      <c r="F6043" t="s">
        <v>6188</v>
      </c>
    </row>
    <row r="6044" spans="5:6" x14ac:dyDescent="0.25">
      <c r="E6044" t="s">
        <v>6130</v>
      </c>
      <c r="F6044" t="s">
        <v>6189</v>
      </c>
    </row>
    <row r="6045" spans="5:6" x14ac:dyDescent="0.25">
      <c r="E6045" t="s">
        <v>6130</v>
      </c>
      <c r="F6045" t="s">
        <v>6190</v>
      </c>
    </row>
    <row r="6046" spans="5:6" x14ac:dyDescent="0.25">
      <c r="E6046" t="s">
        <v>6130</v>
      </c>
      <c r="F6046" t="s">
        <v>6191</v>
      </c>
    </row>
    <row r="6047" spans="5:6" x14ac:dyDescent="0.25">
      <c r="E6047" t="s">
        <v>6130</v>
      </c>
      <c r="F6047" t="s">
        <v>6192</v>
      </c>
    </row>
    <row r="6048" spans="5:6" x14ac:dyDescent="0.25">
      <c r="E6048" t="s">
        <v>6130</v>
      </c>
      <c r="F6048" t="s">
        <v>6193</v>
      </c>
    </row>
    <row r="6049" spans="5:6" x14ac:dyDescent="0.25">
      <c r="E6049" t="s">
        <v>6130</v>
      </c>
      <c r="F6049" t="s">
        <v>6194</v>
      </c>
    </row>
    <row r="6050" spans="5:6" x14ac:dyDescent="0.25">
      <c r="E6050" t="s">
        <v>6130</v>
      </c>
      <c r="F6050" t="s">
        <v>6195</v>
      </c>
    </row>
    <row r="6051" spans="5:6" x14ac:dyDescent="0.25">
      <c r="E6051" t="s">
        <v>6130</v>
      </c>
      <c r="F6051" t="s">
        <v>6196</v>
      </c>
    </row>
    <row r="6052" spans="5:6" x14ac:dyDescent="0.25">
      <c r="E6052" t="s">
        <v>6130</v>
      </c>
      <c r="F6052" t="s">
        <v>6197</v>
      </c>
    </row>
    <row r="6053" spans="5:6" x14ac:dyDescent="0.25">
      <c r="E6053" t="s">
        <v>6130</v>
      </c>
      <c r="F6053" t="s">
        <v>6198</v>
      </c>
    </row>
    <row r="6054" spans="5:6" x14ac:dyDescent="0.25">
      <c r="E6054" t="s">
        <v>6130</v>
      </c>
      <c r="F6054" t="s">
        <v>6199</v>
      </c>
    </row>
    <row r="6055" spans="5:6" x14ac:dyDescent="0.25">
      <c r="E6055" t="s">
        <v>6130</v>
      </c>
      <c r="F6055" t="s">
        <v>6200</v>
      </c>
    </row>
    <row r="6056" spans="5:6" x14ac:dyDescent="0.25">
      <c r="E6056" t="s">
        <v>6130</v>
      </c>
      <c r="F6056" t="s">
        <v>6201</v>
      </c>
    </row>
    <row r="6057" spans="5:6" x14ac:dyDescent="0.25">
      <c r="E6057" t="s">
        <v>6130</v>
      </c>
      <c r="F6057" t="s">
        <v>6202</v>
      </c>
    </row>
    <row r="6058" spans="5:6" x14ac:dyDescent="0.25">
      <c r="E6058" t="s">
        <v>6130</v>
      </c>
      <c r="F6058" t="s">
        <v>6203</v>
      </c>
    </row>
    <row r="6059" spans="5:6" x14ac:dyDescent="0.25">
      <c r="E6059" t="s">
        <v>6130</v>
      </c>
      <c r="F6059" t="s">
        <v>6204</v>
      </c>
    </row>
    <row r="6060" spans="5:6" x14ac:dyDescent="0.25">
      <c r="E6060" t="s">
        <v>6130</v>
      </c>
      <c r="F6060" t="s">
        <v>6205</v>
      </c>
    </row>
    <row r="6061" spans="5:6" x14ac:dyDescent="0.25">
      <c r="E6061" t="s">
        <v>6130</v>
      </c>
      <c r="F6061" t="s">
        <v>6206</v>
      </c>
    </row>
    <row r="6062" spans="5:6" x14ac:dyDescent="0.25">
      <c r="E6062" t="s">
        <v>6130</v>
      </c>
      <c r="F6062" t="s">
        <v>6207</v>
      </c>
    </row>
    <row r="6063" spans="5:6" x14ac:dyDescent="0.25">
      <c r="E6063" t="s">
        <v>6130</v>
      </c>
      <c r="F6063" t="s">
        <v>6208</v>
      </c>
    </row>
    <row r="6064" spans="5:6" x14ac:dyDescent="0.25">
      <c r="E6064" t="s">
        <v>6130</v>
      </c>
      <c r="F6064" t="s">
        <v>6209</v>
      </c>
    </row>
    <row r="6065" spans="5:6" x14ac:dyDescent="0.25">
      <c r="E6065" t="s">
        <v>6130</v>
      </c>
      <c r="F6065" t="s">
        <v>6210</v>
      </c>
    </row>
    <row r="6066" spans="5:6" x14ac:dyDescent="0.25">
      <c r="E6066" t="s">
        <v>6130</v>
      </c>
      <c r="F6066" t="s">
        <v>6211</v>
      </c>
    </row>
    <row r="6067" spans="5:6" x14ac:dyDescent="0.25">
      <c r="E6067" t="s">
        <v>6130</v>
      </c>
      <c r="F6067" t="s">
        <v>6212</v>
      </c>
    </row>
    <row r="6068" spans="5:6" x14ac:dyDescent="0.25">
      <c r="E6068" t="s">
        <v>6130</v>
      </c>
      <c r="F6068" t="s">
        <v>6213</v>
      </c>
    </row>
    <row r="6069" spans="5:6" x14ac:dyDescent="0.25">
      <c r="E6069" t="s">
        <v>6130</v>
      </c>
      <c r="F6069" t="s">
        <v>6214</v>
      </c>
    </row>
    <row r="6070" spans="5:6" x14ac:dyDescent="0.25">
      <c r="E6070" t="s">
        <v>6130</v>
      </c>
      <c r="F6070" t="s">
        <v>6215</v>
      </c>
    </row>
    <row r="6071" spans="5:6" x14ac:dyDescent="0.25">
      <c r="E6071" t="s">
        <v>6130</v>
      </c>
      <c r="F6071" t="s">
        <v>6216</v>
      </c>
    </row>
    <row r="6072" spans="5:6" x14ac:dyDescent="0.25">
      <c r="E6072" t="s">
        <v>6130</v>
      </c>
      <c r="F6072" t="s">
        <v>6217</v>
      </c>
    </row>
    <row r="6073" spans="5:6" x14ac:dyDescent="0.25">
      <c r="E6073" t="s">
        <v>6130</v>
      </c>
      <c r="F6073" t="s">
        <v>6218</v>
      </c>
    </row>
    <row r="6074" spans="5:6" x14ac:dyDescent="0.25">
      <c r="E6074" t="s">
        <v>6130</v>
      </c>
      <c r="F6074" t="s">
        <v>6219</v>
      </c>
    </row>
    <row r="6075" spans="5:6" x14ac:dyDescent="0.25">
      <c r="E6075" t="s">
        <v>6130</v>
      </c>
      <c r="F6075" t="s">
        <v>6220</v>
      </c>
    </row>
    <row r="6076" spans="5:6" x14ac:dyDescent="0.25">
      <c r="E6076" t="s">
        <v>6130</v>
      </c>
      <c r="F6076" t="s">
        <v>6221</v>
      </c>
    </row>
    <row r="6077" spans="5:6" x14ac:dyDescent="0.25">
      <c r="E6077" t="s">
        <v>6130</v>
      </c>
      <c r="F6077" t="s">
        <v>6222</v>
      </c>
    </row>
    <row r="6078" spans="5:6" x14ac:dyDescent="0.25">
      <c r="E6078" t="s">
        <v>6130</v>
      </c>
      <c r="F6078" t="s">
        <v>6223</v>
      </c>
    </row>
    <row r="6079" spans="5:6" x14ac:dyDescent="0.25">
      <c r="E6079" t="s">
        <v>6130</v>
      </c>
      <c r="F6079" t="s">
        <v>6224</v>
      </c>
    </row>
    <row r="6080" spans="5:6" x14ac:dyDescent="0.25">
      <c r="E6080" t="s">
        <v>6130</v>
      </c>
      <c r="F6080" t="s">
        <v>6225</v>
      </c>
    </row>
    <row r="6081" spans="5:6" x14ac:dyDescent="0.25">
      <c r="E6081" t="s">
        <v>6130</v>
      </c>
      <c r="F6081" t="s">
        <v>6226</v>
      </c>
    </row>
    <row r="6082" spans="5:6" x14ac:dyDescent="0.25">
      <c r="E6082" t="s">
        <v>6130</v>
      </c>
      <c r="F6082" t="s">
        <v>6227</v>
      </c>
    </row>
    <row r="6083" spans="5:6" x14ac:dyDescent="0.25">
      <c r="E6083" t="s">
        <v>6130</v>
      </c>
      <c r="F6083" t="s">
        <v>6228</v>
      </c>
    </row>
    <row r="6084" spans="5:6" x14ac:dyDescent="0.25">
      <c r="E6084" t="s">
        <v>6130</v>
      </c>
      <c r="F6084" t="s">
        <v>6229</v>
      </c>
    </row>
    <row r="6085" spans="5:6" x14ac:dyDescent="0.25">
      <c r="E6085" t="s">
        <v>6130</v>
      </c>
      <c r="F6085" t="s">
        <v>6230</v>
      </c>
    </row>
    <row r="6086" spans="5:6" x14ac:dyDescent="0.25">
      <c r="E6086" t="s">
        <v>6130</v>
      </c>
      <c r="F6086" t="s">
        <v>6231</v>
      </c>
    </row>
    <row r="6087" spans="5:6" x14ac:dyDescent="0.25">
      <c r="E6087" t="s">
        <v>6130</v>
      </c>
      <c r="F6087" t="s">
        <v>6232</v>
      </c>
    </row>
    <row r="6088" spans="5:6" x14ac:dyDescent="0.25">
      <c r="E6088" t="s">
        <v>6130</v>
      </c>
      <c r="F6088" t="s">
        <v>6233</v>
      </c>
    </row>
    <row r="6089" spans="5:6" x14ac:dyDescent="0.25">
      <c r="E6089" t="s">
        <v>6130</v>
      </c>
      <c r="F6089" t="s">
        <v>6234</v>
      </c>
    </row>
    <row r="6090" spans="5:6" x14ac:dyDescent="0.25">
      <c r="E6090" t="s">
        <v>6130</v>
      </c>
      <c r="F6090" t="s">
        <v>6235</v>
      </c>
    </row>
    <row r="6091" spans="5:6" x14ac:dyDescent="0.25">
      <c r="E6091" t="s">
        <v>6130</v>
      </c>
      <c r="F6091" t="s">
        <v>6236</v>
      </c>
    </row>
    <row r="6092" spans="5:6" x14ac:dyDescent="0.25">
      <c r="E6092" t="s">
        <v>6130</v>
      </c>
      <c r="F6092" t="s">
        <v>6237</v>
      </c>
    </row>
    <row r="6093" spans="5:6" x14ac:dyDescent="0.25">
      <c r="E6093" t="s">
        <v>6130</v>
      </c>
      <c r="F6093" t="s">
        <v>6238</v>
      </c>
    </row>
    <row r="6094" spans="5:6" x14ac:dyDescent="0.25">
      <c r="E6094" t="s">
        <v>6130</v>
      </c>
      <c r="F6094" t="s">
        <v>6239</v>
      </c>
    </row>
    <row r="6095" spans="5:6" x14ac:dyDescent="0.25">
      <c r="E6095" t="s">
        <v>6130</v>
      </c>
      <c r="F6095" t="s">
        <v>6240</v>
      </c>
    </row>
    <row r="6096" spans="5:6" x14ac:dyDescent="0.25">
      <c r="E6096" t="s">
        <v>6130</v>
      </c>
      <c r="F6096" t="s">
        <v>6241</v>
      </c>
    </row>
    <row r="6097" spans="5:6" x14ac:dyDescent="0.25">
      <c r="E6097" t="s">
        <v>6130</v>
      </c>
      <c r="F6097" t="s">
        <v>6242</v>
      </c>
    </row>
    <row r="6098" spans="5:6" x14ac:dyDescent="0.25">
      <c r="E6098" t="s">
        <v>6130</v>
      </c>
      <c r="F6098" t="s">
        <v>6243</v>
      </c>
    </row>
    <row r="6099" spans="5:6" x14ac:dyDescent="0.25">
      <c r="E6099" t="s">
        <v>6130</v>
      </c>
      <c r="F6099" t="s">
        <v>6244</v>
      </c>
    </row>
    <row r="6100" spans="5:6" x14ac:dyDescent="0.25">
      <c r="E6100" t="s">
        <v>6130</v>
      </c>
      <c r="F6100" t="s">
        <v>6245</v>
      </c>
    </row>
    <row r="6101" spans="5:6" x14ac:dyDescent="0.25">
      <c r="E6101" t="s">
        <v>6130</v>
      </c>
      <c r="F6101" t="s">
        <v>6246</v>
      </c>
    </row>
    <row r="6102" spans="5:6" x14ac:dyDescent="0.25">
      <c r="E6102" t="s">
        <v>6130</v>
      </c>
      <c r="F6102" t="s">
        <v>6247</v>
      </c>
    </row>
    <row r="6103" spans="5:6" x14ac:dyDescent="0.25">
      <c r="E6103" t="s">
        <v>6130</v>
      </c>
      <c r="F6103" t="s">
        <v>6248</v>
      </c>
    </row>
    <row r="6104" spans="5:6" x14ac:dyDescent="0.25">
      <c r="E6104" t="s">
        <v>6130</v>
      </c>
      <c r="F6104" t="s">
        <v>6249</v>
      </c>
    </row>
    <row r="6105" spans="5:6" x14ac:dyDescent="0.25">
      <c r="E6105" t="s">
        <v>6130</v>
      </c>
      <c r="F6105" t="s">
        <v>6250</v>
      </c>
    </row>
    <row r="6106" spans="5:6" x14ac:dyDescent="0.25">
      <c r="E6106" t="s">
        <v>6130</v>
      </c>
      <c r="F6106" t="s">
        <v>6251</v>
      </c>
    </row>
    <row r="6107" spans="5:6" x14ac:dyDescent="0.25">
      <c r="E6107" t="s">
        <v>6130</v>
      </c>
      <c r="F6107" t="s">
        <v>6252</v>
      </c>
    </row>
    <row r="6108" spans="5:6" x14ac:dyDescent="0.25">
      <c r="E6108" t="s">
        <v>6130</v>
      </c>
      <c r="F6108" t="s">
        <v>6253</v>
      </c>
    </row>
    <row r="6109" spans="5:6" x14ac:dyDescent="0.25">
      <c r="E6109" t="s">
        <v>6130</v>
      </c>
      <c r="F6109" t="s">
        <v>6254</v>
      </c>
    </row>
    <row r="6110" spans="5:6" x14ac:dyDescent="0.25">
      <c r="E6110" t="s">
        <v>6130</v>
      </c>
      <c r="F6110" t="s">
        <v>6255</v>
      </c>
    </row>
    <row r="6111" spans="5:6" x14ac:dyDescent="0.25">
      <c r="E6111" t="s">
        <v>6130</v>
      </c>
      <c r="F6111" t="s">
        <v>6256</v>
      </c>
    </row>
    <row r="6112" spans="5:6" x14ac:dyDescent="0.25">
      <c r="E6112" t="s">
        <v>6130</v>
      </c>
      <c r="F6112" t="s">
        <v>6257</v>
      </c>
    </row>
    <row r="6113" spans="5:6" x14ac:dyDescent="0.25">
      <c r="E6113" t="s">
        <v>6130</v>
      </c>
      <c r="F6113" t="s">
        <v>6258</v>
      </c>
    </row>
    <row r="6114" spans="5:6" x14ac:dyDescent="0.25">
      <c r="E6114" t="s">
        <v>6130</v>
      </c>
      <c r="F6114" t="s">
        <v>6259</v>
      </c>
    </row>
    <row r="6115" spans="5:6" x14ac:dyDescent="0.25">
      <c r="E6115" t="s">
        <v>6130</v>
      </c>
      <c r="F6115" t="s">
        <v>6260</v>
      </c>
    </row>
    <row r="6116" spans="5:6" x14ac:dyDescent="0.25">
      <c r="E6116" t="s">
        <v>6130</v>
      </c>
      <c r="F6116" t="s">
        <v>6261</v>
      </c>
    </row>
    <row r="6117" spans="5:6" x14ac:dyDescent="0.25">
      <c r="E6117" t="s">
        <v>6130</v>
      </c>
      <c r="F6117" t="s">
        <v>6262</v>
      </c>
    </row>
    <row r="6118" spans="5:6" x14ac:dyDescent="0.25">
      <c r="E6118" t="s">
        <v>6130</v>
      </c>
      <c r="F6118" t="s">
        <v>6263</v>
      </c>
    </row>
    <row r="6119" spans="5:6" x14ac:dyDescent="0.25">
      <c r="E6119" t="s">
        <v>6130</v>
      </c>
      <c r="F6119" t="s">
        <v>6264</v>
      </c>
    </row>
    <row r="6120" spans="5:6" x14ac:dyDescent="0.25">
      <c r="E6120" t="s">
        <v>6130</v>
      </c>
      <c r="F6120" t="s">
        <v>6265</v>
      </c>
    </row>
    <row r="6121" spans="5:6" x14ac:dyDescent="0.25">
      <c r="E6121" t="s">
        <v>6130</v>
      </c>
      <c r="F6121" t="s">
        <v>6266</v>
      </c>
    </row>
    <row r="6122" spans="5:6" x14ac:dyDescent="0.25">
      <c r="E6122" t="s">
        <v>6130</v>
      </c>
      <c r="F6122" t="s">
        <v>6267</v>
      </c>
    </row>
    <row r="6123" spans="5:6" x14ac:dyDescent="0.25">
      <c r="E6123" t="s">
        <v>6130</v>
      </c>
      <c r="F6123" t="s">
        <v>6268</v>
      </c>
    </row>
    <row r="6124" spans="5:6" x14ac:dyDescent="0.25">
      <c r="E6124" t="s">
        <v>6130</v>
      </c>
      <c r="F6124" t="s">
        <v>6269</v>
      </c>
    </row>
    <row r="6125" spans="5:6" x14ac:dyDescent="0.25">
      <c r="E6125" t="s">
        <v>6130</v>
      </c>
      <c r="F6125" t="s">
        <v>6270</v>
      </c>
    </row>
    <row r="6126" spans="5:6" x14ac:dyDescent="0.25">
      <c r="E6126" t="s">
        <v>6130</v>
      </c>
      <c r="F6126" t="s">
        <v>6271</v>
      </c>
    </row>
    <row r="6127" spans="5:6" x14ac:dyDescent="0.25">
      <c r="E6127" t="s">
        <v>6130</v>
      </c>
      <c r="F6127" t="s">
        <v>6272</v>
      </c>
    </row>
    <row r="6128" spans="5:6" x14ac:dyDescent="0.25">
      <c r="E6128" t="s">
        <v>6130</v>
      </c>
      <c r="F6128" t="s">
        <v>6273</v>
      </c>
    </row>
    <row r="6129" spans="5:6" x14ac:dyDescent="0.25">
      <c r="E6129" t="s">
        <v>6130</v>
      </c>
      <c r="F6129" t="s">
        <v>6274</v>
      </c>
    </row>
    <row r="6130" spans="5:6" x14ac:dyDescent="0.25">
      <c r="E6130" t="s">
        <v>6130</v>
      </c>
      <c r="F6130" t="s">
        <v>6275</v>
      </c>
    </row>
    <row r="6131" spans="5:6" x14ac:dyDescent="0.25">
      <c r="E6131" t="s">
        <v>6130</v>
      </c>
      <c r="F6131" t="s">
        <v>6276</v>
      </c>
    </row>
    <row r="6132" spans="5:6" x14ac:dyDescent="0.25">
      <c r="E6132" t="s">
        <v>6130</v>
      </c>
      <c r="F6132" t="s">
        <v>6277</v>
      </c>
    </row>
    <row r="6133" spans="5:6" x14ac:dyDescent="0.25">
      <c r="E6133" t="s">
        <v>6130</v>
      </c>
      <c r="F6133" t="s">
        <v>6278</v>
      </c>
    </row>
    <row r="6134" spans="5:6" x14ac:dyDescent="0.25">
      <c r="E6134" t="s">
        <v>6279</v>
      </c>
      <c r="F6134" t="s">
        <v>6280</v>
      </c>
    </row>
    <row r="6135" spans="5:6" x14ac:dyDescent="0.25">
      <c r="E6135" t="s">
        <v>6279</v>
      </c>
      <c r="F6135" t="s">
        <v>6281</v>
      </c>
    </row>
    <row r="6136" spans="5:6" x14ac:dyDescent="0.25">
      <c r="E6136" t="s">
        <v>6279</v>
      </c>
      <c r="F6136" t="s">
        <v>6282</v>
      </c>
    </row>
    <row r="6137" spans="5:6" x14ac:dyDescent="0.25">
      <c r="E6137" t="s">
        <v>6279</v>
      </c>
      <c r="F6137" t="s">
        <v>6283</v>
      </c>
    </row>
    <row r="6138" spans="5:6" x14ac:dyDescent="0.25">
      <c r="E6138" t="s">
        <v>6279</v>
      </c>
      <c r="F6138" t="s">
        <v>6284</v>
      </c>
    </row>
    <row r="6139" spans="5:6" x14ac:dyDescent="0.25">
      <c r="E6139" t="s">
        <v>6279</v>
      </c>
      <c r="F6139" t="s">
        <v>6285</v>
      </c>
    </row>
    <row r="6140" spans="5:6" x14ac:dyDescent="0.25">
      <c r="E6140" t="s">
        <v>6279</v>
      </c>
      <c r="F6140" t="s">
        <v>6286</v>
      </c>
    </row>
    <row r="6141" spans="5:6" x14ac:dyDescent="0.25">
      <c r="E6141" t="s">
        <v>6279</v>
      </c>
      <c r="F6141" t="s">
        <v>6287</v>
      </c>
    </row>
    <row r="6142" spans="5:6" x14ac:dyDescent="0.25">
      <c r="E6142" t="s">
        <v>6279</v>
      </c>
      <c r="F6142" t="s">
        <v>6288</v>
      </c>
    </row>
    <row r="6143" spans="5:6" x14ac:dyDescent="0.25">
      <c r="E6143" t="s">
        <v>6279</v>
      </c>
      <c r="F6143" t="s">
        <v>6289</v>
      </c>
    </row>
    <row r="6144" spans="5:6" x14ac:dyDescent="0.25">
      <c r="E6144" t="s">
        <v>6279</v>
      </c>
      <c r="F6144" t="s">
        <v>6290</v>
      </c>
    </row>
    <row r="6145" spans="5:6" x14ac:dyDescent="0.25">
      <c r="E6145" t="s">
        <v>6279</v>
      </c>
      <c r="F6145" t="s">
        <v>6291</v>
      </c>
    </row>
    <row r="6146" spans="5:6" x14ac:dyDescent="0.25">
      <c r="E6146" t="s">
        <v>6279</v>
      </c>
      <c r="F6146" t="s">
        <v>6292</v>
      </c>
    </row>
    <row r="6147" spans="5:6" x14ac:dyDescent="0.25">
      <c r="E6147" t="s">
        <v>6279</v>
      </c>
      <c r="F6147" t="s">
        <v>6293</v>
      </c>
    </row>
    <row r="6148" spans="5:6" x14ac:dyDescent="0.25">
      <c r="E6148" t="s">
        <v>6279</v>
      </c>
      <c r="F6148" t="s">
        <v>6294</v>
      </c>
    </row>
    <row r="6149" spans="5:6" x14ac:dyDescent="0.25">
      <c r="E6149" t="s">
        <v>6279</v>
      </c>
      <c r="F6149" t="s">
        <v>6295</v>
      </c>
    </row>
    <row r="6150" spans="5:6" x14ac:dyDescent="0.25">
      <c r="E6150" t="s">
        <v>6279</v>
      </c>
      <c r="F6150" t="s">
        <v>6296</v>
      </c>
    </row>
    <row r="6151" spans="5:6" x14ac:dyDescent="0.25">
      <c r="E6151" t="s">
        <v>6279</v>
      </c>
      <c r="F6151" t="s">
        <v>6297</v>
      </c>
    </row>
    <row r="6152" spans="5:6" x14ac:dyDescent="0.25">
      <c r="E6152" t="s">
        <v>6279</v>
      </c>
      <c r="F6152" t="s">
        <v>6298</v>
      </c>
    </row>
    <row r="6153" spans="5:6" x14ac:dyDescent="0.25">
      <c r="E6153" t="s">
        <v>6279</v>
      </c>
      <c r="F6153" t="s">
        <v>6299</v>
      </c>
    </row>
    <row r="6154" spans="5:6" x14ac:dyDescent="0.25">
      <c r="E6154" t="s">
        <v>6279</v>
      </c>
      <c r="F6154" t="s">
        <v>6300</v>
      </c>
    </row>
    <row r="6155" spans="5:6" x14ac:dyDescent="0.25">
      <c r="E6155" t="s">
        <v>6279</v>
      </c>
      <c r="F6155" t="s">
        <v>6301</v>
      </c>
    </row>
    <row r="6156" spans="5:6" x14ac:dyDescent="0.25">
      <c r="E6156" t="s">
        <v>6279</v>
      </c>
      <c r="F6156" t="s">
        <v>6302</v>
      </c>
    </row>
    <row r="6157" spans="5:6" x14ac:dyDescent="0.25">
      <c r="E6157" t="s">
        <v>6279</v>
      </c>
      <c r="F6157" t="s">
        <v>6303</v>
      </c>
    </row>
    <row r="6158" spans="5:6" x14ac:dyDescent="0.25">
      <c r="E6158" t="s">
        <v>6279</v>
      </c>
      <c r="F6158" t="s">
        <v>6304</v>
      </c>
    </row>
    <row r="6159" spans="5:6" x14ac:dyDescent="0.25">
      <c r="E6159" t="s">
        <v>6279</v>
      </c>
      <c r="F6159" t="s">
        <v>6305</v>
      </c>
    </row>
    <row r="6160" spans="5:6" x14ac:dyDescent="0.25">
      <c r="E6160" t="s">
        <v>6279</v>
      </c>
      <c r="F6160" t="s">
        <v>6306</v>
      </c>
    </row>
    <row r="6161" spans="5:6" x14ac:dyDescent="0.25">
      <c r="E6161" t="s">
        <v>6279</v>
      </c>
      <c r="F6161" t="s">
        <v>6307</v>
      </c>
    </row>
    <row r="6162" spans="5:6" x14ac:dyDescent="0.25">
      <c r="E6162" t="s">
        <v>6279</v>
      </c>
      <c r="F6162" t="s">
        <v>6308</v>
      </c>
    </row>
    <row r="6163" spans="5:6" x14ac:dyDescent="0.25">
      <c r="E6163" t="s">
        <v>6279</v>
      </c>
      <c r="F6163" t="s">
        <v>6309</v>
      </c>
    </row>
    <row r="6164" spans="5:6" x14ac:dyDescent="0.25">
      <c r="E6164" t="s">
        <v>6279</v>
      </c>
      <c r="F6164" t="s">
        <v>6310</v>
      </c>
    </row>
    <row r="6165" spans="5:6" x14ac:dyDescent="0.25">
      <c r="E6165" t="s">
        <v>6279</v>
      </c>
      <c r="F6165" t="s">
        <v>6311</v>
      </c>
    </row>
    <row r="6166" spans="5:6" x14ac:dyDescent="0.25">
      <c r="E6166" t="s">
        <v>6279</v>
      </c>
      <c r="F6166" t="s">
        <v>6312</v>
      </c>
    </row>
    <row r="6167" spans="5:6" x14ac:dyDescent="0.25">
      <c r="E6167" t="s">
        <v>6279</v>
      </c>
      <c r="F6167" t="s">
        <v>6313</v>
      </c>
    </row>
    <row r="6168" spans="5:6" x14ac:dyDescent="0.25">
      <c r="E6168" t="s">
        <v>6279</v>
      </c>
      <c r="F6168" t="s">
        <v>6314</v>
      </c>
    </row>
    <row r="6169" spans="5:6" x14ac:dyDescent="0.25">
      <c r="E6169" t="s">
        <v>6279</v>
      </c>
      <c r="F6169" t="s">
        <v>6315</v>
      </c>
    </row>
    <row r="6170" spans="5:6" x14ac:dyDescent="0.25">
      <c r="E6170" t="s">
        <v>6279</v>
      </c>
      <c r="F6170" t="s">
        <v>6316</v>
      </c>
    </row>
    <row r="6171" spans="5:6" x14ac:dyDescent="0.25">
      <c r="E6171" t="s">
        <v>6279</v>
      </c>
      <c r="F6171" t="s">
        <v>6317</v>
      </c>
    </row>
    <row r="6172" spans="5:6" x14ac:dyDescent="0.25">
      <c r="E6172" t="s">
        <v>6279</v>
      </c>
      <c r="F6172" t="s">
        <v>6318</v>
      </c>
    </row>
    <row r="6173" spans="5:6" x14ac:dyDescent="0.25">
      <c r="E6173" t="s">
        <v>6279</v>
      </c>
      <c r="F6173" t="s">
        <v>6319</v>
      </c>
    </row>
    <row r="6174" spans="5:6" x14ac:dyDescent="0.25">
      <c r="E6174" t="s">
        <v>6279</v>
      </c>
      <c r="F6174" t="s">
        <v>6320</v>
      </c>
    </row>
    <row r="6175" spans="5:6" x14ac:dyDescent="0.25">
      <c r="E6175" t="s">
        <v>6279</v>
      </c>
      <c r="F6175" t="s">
        <v>6321</v>
      </c>
    </row>
    <row r="6176" spans="5:6" x14ac:dyDescent="0.25">
      <c r="E6176" t="s">
        <v>6279</v>
      </c>
      <c r="F6176" t="s">
        <v>6322</v>
      </c>
    </row>
    <row r="6177" spans="5:6" x14ac:dyDescent="0.25">
      <c r="E6177" t="s">
        <v>6279</v>
      </c>
      <c r="F6177" t="s">
        <v>6323</v>
      </c>
    </row>
    <row r="6178" spans="5:6" x14ac:dyDescent="0.25">
      <c r="E6178" t="s">
        <v>6279</v>
      </c>
      <c r="F6178" t="s">
        <v>6324</v>
      </c>
    </row>
    <row r="6179" spans="5:6" x14ac:dyDescent="0.25">
      <c r="E6179" t="s">
        <v>6279</v>
      </c>
      <c r="F6179" t="s">
        <v>6325</v>
      </c>
    </row>
    <row r="6180" spans="5:6" x14ac:dyDescent="0.25">
      <c r="E6180" t="s">
        <v>6279</v>
      </c>
      <c r="F6180" t="s">
        <v>6326</v>
      </c>
    </row>
    <row r="6181" spans="5:6" x14ac:dyDescent="0.25">
      <c r="E6181" t="s">
        <v>6279</v>
      </c>
      <c r="F6181" t="s">
        <v>6327</v>
      </c>
    </row>
    <row r="6182" spans="5:6" x14ac:dyDescent="0.25">
      <c r="E6182" t="s">
        <v>6279</v>
      </c>
      <c r="F6182" t="s">
        <v>6328</v>
      </c>
    </row>
    <row r="6183" spans="5:6" x14ac:dyDescent="0.25">
      <c r="E6183" t="s">
        <v>6279</v>
      </c>
      <c r="F6183" t="s">
        <v>6329</v>
      </c>
    </row>
    <row r="6184" spans="5:6" x14ac:dyDescent="0.25">
      <c r="E6184" t="s">
        <v>6279</v>
      </c>
      <c r="F6184" t="s">
        <v>6330</v>
      </c>
    </row>
    <row r="6185" spans="5:6" x14ac:dyDescent="0.25">
      <c r="E6185" t="s">
        <v>6279</v>
      </c>
      <c r="F6185" t="s">
        <v>6331</v>
      </c>
    </row>
    <row r="6186" spans="5:6" x14ac:dyDescent="0.25">
      <c r="E6186" t="s">
        <v>6279</v>
      </c>
      <c r="F6186" t="s">
        <v>6332</v>
      </c>
    </row>
    <row r="6187" spans="5:6" x14ac:dyDescent="0.25">
      <c r="E6187" t="s">
        <v>6279</v>
      </c>
      <c r="F6187" t="s">
        <v>6333</v>
      </c>
    </row>
    <row r="6188" spans="5:6" x14ac:dyDescent="0.25">
      <c r="E6188" t="s">
        <v>6279</v>
      </c>
      <c r="F6188" t="s">
        <v>6334</v>
      </c>
    </row>
    <row r="6189" spans="5:6" x14ac:dyDescent="0.25">
      <c r="E6189" t="s">
        <v>6279</v>
      </c>
      <c r="F6189" t="s">
        <v>6335</v>
      </c>
    </row>
    <row r="6190" spans="5:6" x14ac:dyDescent="0.25">
      <c r="E6190" t="s">
        <v>6279</v>
      </c>
      <c r="F6190" t="s">
        <v>6336</v>
      </c>
    </row>
    <row r="6191" spans="5:6" x14ac:dyDescent="0.25">
      <c r="E6191" t="s">
        <v>6279</v>
      </c>
      <c r="F6191" t="s">
        <v>6337</v>
      </c>
    </row>
    <row r="6192" spans="5:6" x14ac:dyDescent="0.25">
      <c r="E6192" t="s">
        <v>6279</v>
      </c>
      <c r="F6192" t="s">
        <v>6338</v>
      </c>
    </row>
    <row r="6193" spans="5:6" x14ac:dyDescent="0.25">
      <c r="E6193" t="s">
        <v>6279</v>
      </c>
      <c r="F6193" t="s">
        <v>6339</v>
      </c>
    </row>
    <row r="6194" spans="5:6" x14ac:dyDescent="0.25">
      <c r="E6194" t="s">
        <v>6279</v>
      </c>
      <c r="F6194" t="s">
        <v>6340</v>
      </c>
    </row>
    <row r="6195" spans="5:6" x14ac:dyDescent="0.25">
      <c r="E6195" t="s">
        <v>6279</v>
      </c>
      <c r="F6195" t="s">
        <v>6341</v>
      </c>
    </row>
    <row r="6196" spans="5:6" x14ac:dyDescent="0.25">
      <c r="E6196" t="s">
        <v>6279</v>
      </c>
      <c r="F6196" t="s">
        <v>6342</v>
      </c>
    </row>
    <row r="6197" spans="5:6" x14ac:dyDescent="0.25">
      <c r="E6197" t="s">
        <v>6279</v>
      </c>
      <c r="F6197" t="s">
        <v>6343</v>
      </c>
    </row>
    <row r="6198" spans="5:6" x14ac:dyDescent="0.25">
      <c r="E6198" t="s">
        <v>6279</v>
      </c>
      <c r="F6198" t="s">
        <v>6344</v>
      </c>
    </row>
    <row r="6199" spans="5:6" x14ac:dyDescent="0.25">
      <c r="E6199" t="s">
        <v>6279</v>
      </c>
      <c r="F6199" t="s">
        <v>6345</v>
      </c>
    </row>
    <row r="6200" spans="5:6" x14ac:dyDescent="0.25">
      <c r="E6200" t="s">
        <v>6279</v>
      </c>
      <c r="F6200" t="s">
        <v>6346</v>
      </c>
    </row>
    <row r="6201" spans="5:6" x14ac:dyDescent="0.25">
      <c r="E6201" t="s">
        <v>6279</v>
      </c>
      <c r="F6201" t="s">
        <v>6347</v>
      </c>
    </row>
    <row r="6202" spans="5:6" x14ac:dyDescent="0.25">
      <c r="E6202" t="s">
        <v>6279</v>
      </c>
      <c r="F6202" t="s">
        <v>6348</v>
      </c>
    </row>
    <row r="6203" spans="5:6" x14ac:dyDescent="0.25">
      <c r="E6203" t="s">
        <v>6279</v>
      </c>
      <c r="F6203" t="s">
        <v>6349</v>
      </c>
    </row>
    <row r="6204" spans="5:6" x14ac:dyDescent="0.25">
      <c r="E6204" t="s">
        <v>6279</v>
      </c>
      <c r="F6204" t="s">
        <v>6350</v>
      </c>
    </row>
    <row r="6205" spans="5:6" x14ac:dyDescent="0.25">
      <c r="E6205" t="s">
        <v>6279</v>
      </c>
      <c r="F6205" t="s">
        <v>6351</v>
      </c>
    </row>
    <row r="6206" spans="5:6" x14ac:dyDescent="0.25">
      <c r="E6206" t="s">
        <v>6279</v>
      </c>
      <c r="F6206" t="s">
        <v>6352</v>
      </c>
    </row>
    <row r="6207" spans="5:6" x14ac:dyDescent="0.25">
      <c r="E6207" t="s">
        <v>6279</v>
      </c>
      <c r="F6207" t="s">
        <v>6353</v>
      </c>
    </row>
    <row r="6208" spans="5:6" x14ac:dyDescent="0.25">
      <c r="E6208" t="s">
        <v>6279</v>
      </c>
      <c r="F6208" t="s">
        <v>6354</v>
      </c>
    </row>
    <row r="6209" spans="5:6" x14ac:dyDescent="0.25">
      <c r="E6209" t="s">
        <v>6279</v>
      </c>
      <c r="F6209" t="s">
        <v>6355</v>
      </c>
    </row>
    <row r="6210" spans="5:6" x14ac:dyDescent="0.25">
      <c r="E6210" t="s">
        <v>6279</v>
      </c>
      <c r="F6210" t="s">
        <v>6356</v>
      </c>
    </row>
    <row r="6211" spans="5:6" x14ac:dyDescent="0.25">
      <c r="E6211" t="s">
        <v>6279</v>
      </c>
      <c r="F6211" t="s">
        <v>6357</v>
      </c>
    </row>
    <row r="6212" spans="5:6" x14ac:dyDescent="0.25">
      <c r="E6212" t="s">
        <v>6279</v>
      </c>
      <c r="F6212" t="s">
        <v>6358</v>
      </c>
    </row>
    <row r="6213" spans="5:6" x14ac:dyDescent="0.25">
      <c r="E6213" t="s">
        <v>6279</v>
      </c>
      <c r="F6213" t="s">
        <v>6359</v>
      </c>
    </row>
    <row r="6214" spans="5:6" x14ac:dyDescent="0.25">
      <c r="E6214" t="s">
        <v>6279</v>
      </c>
      <c r="F6214" t="s">
        <v>6360</v>
      </c>
    </row>
    <row r="6215" spans="5:6" x14ac:dyDescent="0.25">
      <c r="E6215" t="s">
        <v>6279</v>
      </c>
      <c r="F6215" t="s">
        <v>6361</v>
      </c>
    </row>
    <row r="6216" spans="5:6" x14ac:dyDescent="0.25">
      <c r="E6216" t="s">
        <v>6279</v>
      </c>
      <c r="F6216" t="s">
        <v>6362</v>
      </c>
    </row>
    <row r="6217" spans="5:6" x14ac:dyDescent="0.25">
      <c r="E6217" t="s">
        <v>6279</v>
      </c>
      <c r="F6217" t="s">
        <v>6363</v>
      </c>
    </row>
    <row r="6218" spans="5:6" x14ac:dyDescent="0.25">
      <c r="E6218" t="s">
        <v>6279</v>
      </c>
      <c r="F6218" t="s">
        <v>6364</v>
      </c>
    </row>
    <row r="6219" spans="5:6" x14ac:dyDescent="0.25">
      <c r="E6219" t="s">
        <v>6279</v>
      </c>
      <c r="F6219" t="s">
        <v>6365</v>
      </c>
    </row>
    <row r="6220" spans="5:6" x14ac:dyDescent="0.25">
      <c r="E6220" t="s">
        <v>6279</v>
      </c>
      <c r="F6220" t="s">
        <v>6366</v>
      </c>
    </row>
    <row r="6221" spans="5:6" x14ac:dyDescent="0.25">
      <c r="E6221" t="s">
        <v>6279</v>
      </c>
      <c r="F6221" t="s">
        <v>6367</v>
      </c>
    </row>
    <row r="6222" spans="5:6" x14ac:dyDescent="0.25">
      <c r="E6222" t="s">
        <v>6279</v>
      </c>
      <c r="F6222" t="s">
        <v>6368</v>
      </c>
    </row>
    <row r="6223" spans="5:6" x14ac:dyDescent="0.25">
      <c r="E6223" t="s">
        <v>6279</v>
      </c>
      <c r="F6223" t="s">
        <v>6369</v>
      </c>
    </row>
    <row r="6224" spans="5:6" x14ac:dyDescent="0.25">
      <c r="E6224" t="s">
        <v>6279</v>
      </c>
      <c r="F6224" t="s">
        <v>6370</v>
      </c>
    </row>
    <row r="6225" spans="5:6" x14ac:dyDescent="0.25">
      <c r="E6225" t="s">
        <v>6279</v>
      </c>
      <c r="F6225" t="s">
        <v>6371</v>
      </c>
    </row>
    <row r="6226" spans="5:6" x14ac:dyDescent="0.25">
      <c r="E6226" t="s">
        <v>6279</v>
      </c>
      <c r="F6226" t="s">
        <v>6372</v>
      </c>
    </row>
    <row r="6227" spans="5:6" x14ac:dyDescent="0.25">
      <c r="E6227" t="s">
        <v>6279</v>
      </c>
      <c r="F6227" t="s">
        <v>6373</v>
      </c>
    </row>
    <row r="6228" spans="5:6" x14ac:dyDescent="0.25">
      <c r="E6228" t="s">
        <v>6279</v>
      </c>
      <c r="F6228" t="s">
        <v>6374</v>
      </c>
    </row>
    <row r="6229" spans="5:6" x14ac:dyDescent="0.25">
      <c r="E6229" t="s">
        <v>6279</v>
      </c>
      <c r="F6229" t="s">
        <v>6375</v>
      </c>
    </row>
    <row r="6230" spans="5:6" x14ac:dyDescent="0.25">
      <c r="E6230" t="s">
        <v>6279</v>
      </c>
      <c r="F6230" t="s">
        <v>6376</v>
      </c>
    </row>
    <row r="6231" spans="5:6" x14ac:dyDescent="0.25">
      <c r="E6231" t="s">
        <v>6279</v>
      </c>
      <c r="F6231" t="s">
        <v>6377</v>
      </c>
    </row>
    <row r="6232" spans="5:6" x14ac:dyDescent="0.25">
      <c r="E6232" t="s">
        <v>6279</v>
      </c>
      <c r="F6232" t="s">
        <v>6378</v>
      </c>
    </row>
    <row r="6233" spans="5:6" x14ac:dyDescent="0.25">
      <c r="E6233" t="s">
        <v>6279</v>
      </c>
      <c r="F6233" t="s">
        <v>6379</v>
      </c>
    </row>
    <row r="6234" spans="5:6" x14ac:dyDescent="0.25">
      <c r="E6234" t="s">
        <v>6279</v>
      </c>
      <c r="F6234" t="s">
        <v>6380</v>
      </c>
    </row>
    <row r="6235" spans="5:6" x14ac:dyDescent="0.25">
      <c r="E6235" t="s">
        <v>6279</v>
      </c>
      <c r="F6235" t="s">
        <v>6381</v>
      </c>
    </row>
    <row r="6236" spans="5:6" x14ac:dyDescent="0.25">
      <c r="E6236" t="s">
        <v>6279</v>
      </c>
      <c r="F6236" t="s">
        <v>6382</v>
      </c>
    </row>
    <row r="6237" spans="5:6" x14ac:dyDescent="0.25">
      <c r="E6237" t="s">
        <v>6279</v>
      </c>
      <c r="F6237" t="s">
        <v>6383</v>
      </c>
    </row>
    <row r="6238" spans="5:6" x14ac:dyDescent="0.25">
      <c r="E6238" t="s">
        <v>6279</v>
      </c>
      <c r="F6238" t="s">
        <v>6384</v>
      </c>
    </row>
    <row r="6239" spans="5:6" x14ac:dyDescent="0.25">
      <c r="E6239" t="s">
        <v>6279</v>
      </c>
      <c r="F6239" t="s">
        <v>6385</v>
      </c>
    </row>
    <row r="6240" spans="5:6" x14ac:dyDescent="0.25">
      <c r="E6240" t="s">
        <v>6279</v>
      </c>
      <c r="F6240" t="s">
        <v>6386</v>
      </c>
    </row>
    <row r="6241" spans="5:6" x14ac:dyDescent="0.25">
      <c r="E6241" t="s">
        <v>6279</v>
      </c>
      <c r="F6241" t="s">
        <v>6387</v>
      </c>
    </row>
    <row r="6242" spans="5:6" x14ac:dyDescent="0.25">
      <c r="E6242" t="s">
        <v>6279</v>
      </c>
      <c r="F6242" t="s">
        <v>6388</v>
      </c>
    </row>
    <row r="6243" spans="5:6" x14ac:dyDescent="0.25">
      <c r="E6243" t="s">
        <v>6279</v>
      </c>
      <c r="F6243" t="s">
        <v>6389</v>
      </c>
    </row>
    <row r="6244" spans="5:6" x14ac:dyDescent="0.25">
      <c r="E6244" t="s">
        <v>6279</v>
      </c>
      <c r="F6244" t="s">
        <v>6390</v>
      </c>
    </row>
    <row r="6245" spans="5:6" x14ac:dyDescent="0.25">
      <c r="E6245" t="s">
        <v>6279</v>
      </c>
      <c r="F6245" t="s">
        <v>6391</v>
      </c>
    </row>
    <row r="6246" spans="5:6" x14ac:dyDescent="0.25">
      <c r="E6246" t="s">
        <v>6279</v>
      </c>
      <c r="F6246" t="s">
        <v>6392</v>
      </c>
    </row>
    <row r="6247" spans="5:6" x14ac:dyDescent="0.25">
      <c r="E6247" t="s">
        <v>6279</v>
      </c>
      <c r="F6247" t="s">
        <v>6393</v>
      </c>
    </row>
    <row r="6248" spans="5:6" x14ac:dyDescent="0.25">
      <c r="E6248" t="s">
        <v>6279</v>
      </c>
      <c r="F6248" t="s">
        <v>6394</v>
      </c>
    </row>
    <row r="6249" spans="5:6" x14ac:dyDescent="0.25">
      <c r="E6249" t="s">
        <v>6279</v>
      </c>
      <c r="F6249" t="s">
        <v>6395</v>
      </c>
    </row>
    <row r="6250" spans="5:6" x14ac:dyDescent="0.25">
      <c r="E6250" t="s">
        <v>6279</v>
      </c>
      <c r="F6250" t="s">
        <v>6396</v>
      </c>
    </row>
    <row r="6251" spans="5:6" x14ac:dyDescent="0.25">
      <c r="E6251" t="s">
        <v>6279</v>
      </c>
      <c r="F6251" t="s">
        <v>6397</v>
      </c>
    </row>
    <row r="6252" spans="5:6" x14ac:dyDescent="0.25">
      <c r="E6252" t="s">
        <v>6279</v>
      </c>
      <c r="F6252" t="s">
        <v>6398</v>
      </c>
    </row>
    <row r="6253" spans="5:6" x14ac:dyDescent="0.25">
      <c r="E6253" t="s">
        <v>6279</v>
      </c>
      <c r="F6253" t="s">
        <v>6399</v>
      </c>
    </row>
    <row r="6254" spans="5:6" x14ac:dyDescent="0.25">
      <c r="E6254" t="s">
        <v>6279</v>
      </c>
      <c r="F6254" t="s">
        <v>6400</v>
      </c>
    </row>
    <row r="6255" spans="5:6" x14ac:dyDescent="0.25">
      <c r="E6255" t="s">
        <v>6279</v>
      </c>
      <c r="F6255" t="s">
        <v>6401</v>
      </c>
    </row>
    <row r="6256" spans="5:6" x14ac:dyDescent="0.25">
      <c r="E6256" t="s">
        <v>6279</v>
      </c>
      <c r="F6256" t="s">
        <v>6402</v>
      </c>
    </row>
    <row r="6257" spans="5:6" x14ac:dyDescent="0.25">
      <c r="E6257" t="s">
        <v>6279</v>
      </c>
      <c r="F6257" t="s">
        <v>6403</v>
      </c>
    </row>
    <row r="6258" spans="5:6" x14ac:dyDescent="0.25">
      <c r="E6258" t="s">
        <v>6279</v>
      </c>
      <c r="F6258" t="s">
        <v>6404</v>
      </c>
    </row>
    <row r="6259" spans="5:6" x14ac:dyDescent="0.25">
      <c r="E6259" t="s">
        <v>6279</v>
      </c>
      <c r="F6259" t="s">
        <v>6405</v>
      </c>
    </row>
    <row r="6260" spans="5:6" x14ac:dyDescent="0.25">
      <c r="E6260" t="s">
        <v>6279</v>
      </c>
      <c r="F6260" t="s">
        <v>6406</v>
      </c>
    </row>
    <row r="6261" spans="5:6" x14ac:dyDescent="0.25">
      <c r="E6261" t="s">
        <v>6279</v>
      </c>
      <c r="F6261" t="s">
        <v>6407</v>
      </c>
    </row>
    <row r="6262" spans="5:6" x14ac:dyDescent="0.25">
      <c r="E6262" t="s">
        <v>6279</v>
      </c>
      <c r="F6262" t="s">
        <v>6408</v>
      </c>
    </row>
    <row r="6263" spans="5:6" x14ac:dyDescent="0.25">
      <c r="E6263" t="s">
        <v>6279</v>
      </c>
      <c r="F6263" t="s">
        <v>6409</v>
      </c>
    </row>
    <row r="6264" spans="5:6" x14ac:dyDescent="0.25">
      <c r="E6264" t="s">
        <v>6279</v>
      </c>
      <c r="F6264" t="s">
        <v>6410</v>
      </c>
    </row>
    <row r="6265" spans="5:6" x14ac:dyDescent="0.25">
      <c r="E6265" t="s">
        <v>6279</v>
      </c>
      <c r="F6265" t="s">
        <v>6411</v>
      </c>
    </row>
    <row r="6266" spans="5:6" x14ac:dyDescent="0.25">
      <c r="E6266" t="s">
        <v>6279</v>
      </c>
      <c r="F6266" t="s">
        <v>6412</v>
      </c>
    </row>
    <row r="6267" spans="5:6" x14ac:dyDescent="0.25">
      <c r="E6267" t="s">
        <v>6279</v>
      </c>
      <c r="F6267" t="s">
        <v>6413</v>
      </c>
    </row>
    <row r="6268" spans="5:6" x14ac:dyDescent="0.25">
      <c r="E6268" t="s">
        <v>6279</v>
      </c>
      <c r="F6268" t="s">
        <v>6414</v>
      </c>
    </row>
    <row r="6269" spans="5:6" x14ac:dyDescent="0.25">
      <c r="E6269" t="s">
        <v>6279</v>
      </c>
      <c r="F6269" t="s">
        <v>6415</v>
      </c>
    </row>
    <row r="6270" spans="5:6" x14ac:dyDescent="0.25">
      <c r="E6270" t="s">
        <v>6279</v>
      </c>
      <c r="F6270" t="s">
        <v>6416</v>
      </c>
    </row>
    <row r="6271" spans="5:6" x14ac:dyDescent="0.25">
      <c r="E6271" t="s">
        <v>6279</v>
      </c>
      <c r="F6271" t="s">
        <v>6417</v>
      </c>
    </row>
    <row r="6272" spans="5:6" x14ac:dyDescent="0.25">
      <c r="E6272" t="s">
        <v>6279</v>
      </c>
      <c r="F6272" t="s">
        <v>6418</v>
      </c>
    </row>
    <row r="6273" spans="5:6" x14ac:dyDescent="0.25">
      <c r="E6273" t="s">
        <v>6279</v>
      </c>
      <c r="F6273" t="s">
        <v>6419</v>
      </c>
    </row>
    <row r="6274" spans="5:6" x14ac:dyDescent="0.25">
      <c r="E6274" t="s">
        <v>6279</v>
      </c>
      <c r="F6274" t="s">
        <v>6420</v>
      </c>
    </row>
    <row r="6275" spans="5:6" x14ac:dyDescent="0.25">
      <c r="E6275" t="s">
        <v>6279</v>
      </c>
      <c r="F6275" t="s">
        <v>6421</v>
      </c>
    </row>
    <row r="6276" spans="5:6" x14ac:dyDescent="0.25">
      <c r="E6276" t="s">
        <v>6279</v>
      </c>
      <c r="F6276" t="s">
        <v>6422</v>
      </c>
    </row>
    <row r="6277" spans="5:6" x14ac:dyDescent="0.25">
      <c r="E6277" t="s">
        <v>6279</v>
      </c>
      <c r="F6277" t="s">
        <v>6423</v>
      </c>
    </row>
    <row r="6278" spans="5:6" x14ac:dyDescent="0.25">
      <c r="E6278" t="s">
        <v>6279</v>
      </c>
      <c r="F6278" t="s">
        <v>6424</v>
      </c>
    </row>
    <row r="6279" spans="5:6" x14ac:dyDescent="0.25">
      <c r="E6279" t="s">
        <v>6279</v>
      </c>
      <c r="F6279" t="s">
        <v>6425</v>
      </c>
    </row>
    <row r="6280" spans="5:6" x14ac:dyDescent="0.25">
      <c r="E6280" t="s">
        <v>6279</v>
      </c>
      <c r="F6280" t="s">
        <v>6426</v>
      </c>
    </row>
    <row r="6281" spans="5:6" x14ac:dyDescent="0.25">
      <c r="E6281" t="s">
        <v>6427</v>
      </c>
      <c r="F6281" t="s">
        <v>6428</v>
      </c>
    </row>
    <row r="6282" spans="5:6" x14ac:dyDescent="0.25">
      <c r="E6282" t="s">
        <v>6427</v>
      </c>
      <c r="F6282" t="s">
        <v>6429</v>
      </c>
    </row>
    <row r="6283" spans="5:6" x14ac:dyDescent="0.25">
      <c r="E6283" t="s">
        <v>6427</v>
      </c>
      <c r="F6283" t="s">
        <v>6430</v>
      </c>
    </row>
    <row r="6284" spans="5:6" x14ac:dyDescent="0.25">
      <c r="E6284" t="s">
        <v>6427</v>
      </c>
      <c r="F6284" t="s">
        <v>6431</v>
      </c>
    </row>
    <row r="6285" spans="5:6" x14ac:dyDescent="0.25">
      <c r="E6285" t="s">
        <v>6427</v>
      </c>
      <c r="F6285" t="s">
        <v>6432</v>
      </c>
    </row>
    <row r="6286" spans="5:6" x14ac:dyDescent="0.25">
      <c r="E6286" t="s">
        <v>6427</v>
      </c>
      <c r="F6286" t="s">
        <v>6433</v>
      </c>
    </row>
    <row r="6287" spans="5:6" x14ac:dyDescent="0.25">
      <c r="E6287" t="s">
        <v>6427</v>
      </c>
      <c r="F6287" t="s">
        <v>6434</v>
      </c>
    </row>
    <row r="6288" spans="5:6" x14ac:dyDescent="0.25">
      <c r="E6288" t="s">
        <v>6427</v>
      </c>
      <c r="F6288" t="s">
        <v>6435</v>
      </c>
    </row>
    <row r="6289" spans="5:6" x14ac:dyDescent="0.25">
      <c r="E6289" t="s">
        <v>6427</v>
      </c>
      <c r="F6289" t="s">
        <v>6436</v>
      </c>
    </row>
    <row r="6290" spans="5:6" x14ac:dyDescent="0.25">
      <c r="E6290" t="s">
        <v>6427</v>
      </c>
      <c r="F6290" t="s">
        <v>6437</v>
      </c>
    </row>
    <row r="6291" spans="5:6" x14ac:dyDescent="0.25">
      <c r="E6291" t="s">
        <v>6427</v>
      </c>
      <c r="F6291" t="s">
        <v>6438</v>
      </c>
    </row>
    <row r="6292" spans="5:6" x14ac:dyDescent="0.25">
      <c r="E6292" t="s">
        <v>6427</v>
      </c>
      <c r="F6292" t="s">
        <v>6439</v>
      </c>
    </row>
    <row r="6293" spans="5:6" x14ac:dyDescent="0.25">
      <c r="E6293" t="s">
        <v>6427</v>
      </c>
      <c r="F6293" t="s">
        <v>6440</v>
      </c>
    </row>
    <row r="6294" spans="5:6" x14ac:dyDescent="0.25">
      <c r="E6294" t="s">
        <v>6427</v>
      </c>
      <c r="F6294" t="s">
        <v>6441</v>
      </c>
    </row>
    <row r="6295" spans="5:6" x14ac:dyDescent="0.25">
      <c r="E6295" t="s">
        <v>6427</v>
      </c>
      <c r="F6295" t="s">
        <v>6442</v>
      </c>
    </row>
    <row r="6296" spans="5:6" x14ac:dyDescent="0.25">
      <c r="E6296" t="s">
        <v>6427</v>
      </c>
      <c r="F6296" t="s">
        <v>6443</v>
      </c>
    </row>
    <row r="6297" spans="5:6" x14ac:dyDescent="0.25">
      <c r="E6297" t="s">
        <v>6427</v>
      </c>
      <c r="F6297" t="s">
        <v>6444</v>
      </c>
    </row>
    <row r="6298" spans="5:6" x14ac:dyDescent="0.25">
      <c r="E6298" t="s">
        <v>6427</v>
      </c>
      <c r="F6298" t="s">
        <v>6445</v>
      </c>
    </row>
    <row r="6299" spans="5:6" x14ac:dyDescent="0.25">
      <c r="E6299" t="s">
        <v>6427</v>
      </c>
      <c r="F6299" t="s">
        <v>6446</v>
      </c>
    </row>
    <row r="6300" spans="5:6" x14ac:dyDescent="0.25">
      <c r="E6300" t="s">
        <v>6427</v>
      </c>
      <c r="F6300" t="s">
        <v>6447</v>
      </c>
    </row>
    <row r="6301" spans="5:6" x14ac:dyDescent="0.25">
      <c r="E6301" t="s">
        <v>6427</v>
      </c>
      <c r="F6301" t="s">
        <v>6448</v>
      </c>
    </row>
    <row r="6302" spans="5:6" x14ac:dyDescent="0.25">
      <c r="E6302" t="s">
        <v>6427</v>
      </c>
      <c r="F6302" t="s">
        <v>6449</v>
      </c>
    </row>
    <row r="6303" spans="5:6" x14ac:dyDescent="0.25">
      <c r="E6303" t="s">
        <v>6427</v>
      </c>
      <c r="F6303" t="s">
        <v>6450</v>
      </c>
    </row>
    <row r="6304" spans="5:6" x14ac:dyDescent="0.25">
      <c r="E6304" t="s">
        <v>6427</v>
      </c>
      <c r="F6304" t="s">
        <v>6451</v>
      </c>
    </row>
    <row r="6305" spans="5:6" x14ac:dyDescent="0.25">
      <c r="E6305" t="s">
        <v>6427</v>
      </c>
      <c r="F6305" t="s">
        <v>6452</v>
      </c>
    </row>
    <row r="6306" spans="5:6" x14ac:dyDescent="0.25">
      <c r="E6306" t="s">
        <v>6427</v>
      </c>
      <c r="F6306" t="s">
        <v>6453</v>
      </c>
    </row>
    <row r="6307" spans="5:6" x14ac:dyDescent="0.25">
      <c r="E6307" t="s">
        <v>6427</v>
      </c>
      <c r="F6307" t="s">
        <v>6454</v>
      </c>
    </row>
    <row r="6308" spans="5:6" x14ac:dyDescent="0.25">
      <c r="E6308" t="s">
        <v>6427</v>
      </c>
      <c r="F6308" t="s">
        <v>6455</v>
      </c>
    </row>
    <row r="6309" spans="5:6" x14ac:dyDescent="0.25">
      <c r="E6309" t="s">
        <v>6427</v>
      </c>
      <c r="F6309" t="s">
        <v>6456</v>
      </c>
    </row>
    <row r="6310" spans="5:6" x14ac:dyDescent="0.25">
      <c r="E6310" t="s">
        <v>6427</v>
      </c>
      <c r="F6310" t="s">
        <v>6457</v>
      </c>
    </row>
    <row r="6311" spans="5:6" x14ac:dyDescent="0.25">
      <c r="E6311" t="s">
        <v>6427</v>
      </c>
      <c r="F6311" t="s">
        <v>6458</v>
      </c>
    </row>
    <row r="6312" spans="5:6" x14ac:dyDescent="0.25">
      <c r="E6312" t="s">
        <v>6427</v>
      </c>
      <c r="F6312" t="s">
        <v>6459</v>
      </c>
    </row>
    <row r="6313" spans="5:6" x14ac:dyDescent="0.25">
      <c r="E6313" t="s">
        <v>6427</v>
      </c>
      <c r="F6313" t="s">
        <v>6460</v>
      </c>
    </row>
    <row r="6314" spans="5:6" x14ac:dyDescent="0.25">
      <c r="E6314" t="s">
        <v>6427</v>
      </c>
      <c r="F6314" t="s">
        <v>6461</v>
      </c>
    </row>
    <row r="6315" spans="5:6" x14ac:dyDescent="0.25">
      <c r="E6315" t="s">
        <v>6427</v>
      </c>
      <c r="F6315" t="s">
        <v>6462</v>
      </c>
    </row>
    <row r="6316" spans="5:6" x14ac:dyDescent="0.25">
      <c r="E6316" t="s">
        <v>6427</v>
      </c>
      <c r="F6316" t="s">
        <v>6463</v>
      </c>
    </row>
    <row r="6317" spans="5:6" x14ac:dyDescent="0.25">
      <c r="E6317" t="s">
        <v>6427</v>
      </c>
      <c r="F6317" t="s">
        <v>6464</v>
      </c>
    </row>
    <row r="6318" spans="5:6" x14ac:dyDescent="0.25">
      <c r="E6318" t="s">
        <v>6427</v>
      </c>
      <c r="F6318" t="s">
        <v>6465</v>
      </c>
    </row>
    <row r="6319" spans="5:6" x14ac:dyDescent="0.25">
      <c r="E6319" t="s">
        <v>6427</v>
      </c>
      <c r="F6319" t="s">
        <v>6466</v>
      </c>
    </row>
    <row r="6320" spans="5:6" x14ac:dyDescent="0.25">
      <c r="E6320" t="s">
        <v>6427</v>
      </c>
      <c r="F6320" t="s">
        <v>6467</v>
      </c>
    </row>
    <row r="6321" spans="5:6" x14ac:dyDescent="0.25">
      <c r="E6321" t="s">
        <v>6427</v>
      </c>
      <c r="F6321" t="s">
        <v>6468</v>
      </c>
    </row>
    <row r="6322" spans="5:6" x14ac:dyDescent="0.25">
      <c r="E6322" t="s">
        <v>6427</v>
      </c>
      <c r="F6322" t="s">
        <v>6469</v>
      </c>
    </row>
    <row r="6323" spans="5:6" x14ac:dyDescent="0.25">
      <c r="E6323" t="s">
        <v>6427</v>
      </c>
      <c r="F6323" t="s">
        <v>6470</v>
      </c>
    </row>
    <row r="6324" spans="5:6" x14ac:dyDescent="0.25">
      <c r="E6324" t="s">
        <v>6427</v>
      </c>
      <c r="F6324" t="s">
        <v>6471</v>
      </c>
    </row>
    <row r="6325" spans="5:6" x14ac:dyDescent="0.25">
      <c r="E6325" t="s">
        <v>6427</v>
      </c>
      <c r="F6325" t="s">
        <v>6472</v>
      </c>
    </row>
    <row r="6326" spans="5:6" x14ac:dyDescent="0.25">
      <c r="E6326" t="s">
        <v>6427</v>
      </c>
      <c r="F6326" t="s">
        <v>6473</v>
      </c>
    </row>
    <row r="6327" spans="5:6" x14ac:dyDescent="0.25">
      <c r="E6327" t="s">
        <v>6427</v>
      </c>
      <c r="F6327" t="s">
        <v>6474</v>
      </c>
    </row>
    <row r="6328" spans="5:6" x14ac:dyDescent="0.25">
      <c r="E6328" t="s">
        <v>6427</v>
      </c>
      <c r="F6328" t="s">
        <v>6475</v>
      </c>
    </row>
    <row r="6329" spans="5:6" x14ac:dyDescent="0.25">
      <c r="E6329" t="s">
        <v>6427</v>
      </c>
      <c r="F6329" t="s">
        <v>6476</v>
      </c>
    </row>
    <row r="6330" spans="5:6" x14ac:dyDescent="0.25">
      <c r="E6330" t="s">
        <v>6427</v>
      </c>
      <c r="F6330" t="s">
        <v>6477</v>
      </c>
    </row>
    <row r="6331" spans="5:6" x14ac:dyDescent="0.25">
      <c r="E6331" t="s">
        <v>6427</v>
      </c>
      <c r="F6331" t="s">
        <v>6478</v>
      </c>
    </row>
    <row r="6332" spans="5:6" x14ac:dyDescent="0.25">
      <c r="E6332" t="s">
        <v>6427</v>
      </c>
      <c r="F6332" t="s">
        <v>6479</v>
      </c>
    </row>
    <row r="6333" spans="5:6" x14ac:dyDescent="0.25">
      <c r="E6333" t="s">
        <v>6427</v>
      </c>
      <c r="F6333" t="s">
        <v>6480</v>
      </c>
    </row>
    <row r="6334" spans="5:6" x14ac:dyDescent="0.25">
      <c r="E6334" t="s">
        <v>6427</v>
      </c>
      <c r="F6334" t="s">
        <v>6481</v>
      </c>
    </row>
    <row r="6335" spans="5:6" x14ac:dyDescent="0.25">
      <c r="E6335" t="s">
        <v>6427</v>
      </c>
      <c r="F6335" t="s">
        <v>6482</v>
      </c>
    </row>
    <row r="6336" spans="5:6" x14ac:dyDescent="0.25">
      <c r="E6336" t="s">
        <v>6427</v>
      </c>
      <c r="F6336" t="s">
        <v>6483</v>
      </c>
    </row>
    <row r="6337" spans="5:6" x14ac:dyDescent="0.25">
      <c r="E6337" t="s">
        <v>6427</v>
      </c>
      <c r="F6337" t="s">
        <v>6484</v>
      </c>
    </row>
    <row r="6338" spans="5:6" x14ac:dyDescent="0.25">
      <c r="E6338" t="s">
        <v>6427</v>
      </c>
      <c r="F6338" t="s">
        <v>6485</v>
      </c>
    </row>
    <row r="6339" spans="5:6" x14ac:dyDescent="0.25">
      <c r="E6339" t="s">
        <v>6427</v>
      </c>
      <c r="F6339" t="s">
        <v>6486</v>
      </c>
    </row>
    <row r="6340" spans="5:6" x14ac:dyDescent="0.25">
      <c r="E6340" t="s">
        <v>6427</v>
      </c>
      <c r="F6340" t="s">
        <v>6487</v>
      </c>
    </row>
    <row r="6341" spans="5:6" x14ac:dyDescent="0.25">
      <c r="E6341" t="s">
        <v>6427</v>
      </c>
      <c r="F6341" t="s">
        <v>6488</v>
      </c>
    </row>
    <row r="6342" spans="5:6" x14ac:dyDescent="0.25">
      <c r="E6342" t="s">
        <v>6427</v>
      </c>
      <c r="F6342" t="s">
        <v>6489</v>
      </c>
    </row>
    <row r="6343" spans="5:6" x14ac:dyDescent="0.25">
      <c r="E6343" t="s">
        <v>6427</v>
      </c>
      <c r="F6343" t="s">
        <v>6490</v>
      </c>
    </row>
    <row r="6344" spans="5:6" x14ac:dyDescent="0.25">
      <c r="E6344" t="s">
        <v>6427</v>
      </c>
      <c r="F6344" t="s">
        <v>6491</v>
      </c>
    </row>
    <row r="6345" spans="5:6" x14ac:dyDescent="0.25">
      <c r="E6345" t="s">
        <v>6427</v>
      </c>
      <c r="F6345" t="s">
        <v>6492</v>
      </c>
    </row>
    <row r="6346" spans="5:6" x14ac:dyDescent="0.25">
      <c r="E6346" t="s">
        <v>6427</v>
      </c>
      <c r="F6346" t="s">
        <v>6493</v>
      </c>
    </row>
    <row r="6347" spans="5:6" x14ac:dyDescent="0.25">
      <c r="E6347" t="s">
        <v>6427</v>
      </c>
      <c r="F6347" t="s">
        <v>6494</v>
      </c>
    </row>
    <row r="6348" spans="5:6" x14ac:dyDescent="0.25">
      <c r="E6348" t="s">
        <v>6427</v>
      </c>
      <c r="F6348" t="s">
        <v>6495</v>
      </c>
    </row>
    <row r="6349" spans="5:6" x14ac:dyDescent="0.25">
      <c r="E6349" t="s">
        <v>6427</v>
      </c>
      <c r="F6349" t="s">
        <v>6496</v>
      </c>
    </row>
    <row r="6350" spans="5:6" x14ac:dyDescent="0.25">
      <c r="E6350" t="s">
        <v>6427</v>
      </c>
      <c r="F6350" t="s">
        <v>6497</v>
      </c>
    </row>
    <row r="6351" spans="5:6" x14ac:dyDescent="0.25">
      <c r="E6351" t="s">
        <v>6427</v>
      </c>
      <c r="F6351" t="s">
        <v>6498</v>
      </c>
    </row>
    <row r="6352" spans="5:6" x14ac:dyDescent="0.25">
      <c r="E6352" t="s">
        <v>6427</v>
      </c>
      <c r="F6352" t="s">
        <v>6499</v>
      </c>
    </row>
    <row r="6353" spans="5:6" x14ac:dyDescent="0.25">
      <c r="E6353" t="s">
        <v>6427</v>
      </c>
      <c r="F6353" t="s">
        <v>6500</v>
      </c>
    </row>
    <row r="6354" spans="5:6" x14ac:dyDescent="0.25">
      <c r="E6354" t="s">
        <v>6427</v>
      </c>
      <c r="F6354" t="s">
        <v>6501</v>
      </c>
    </row>
    <row r="6355" spans="5:6" x14ac:dyDescent="0.25">
      <c r="E6355" t="s">
        <v>6427</v>
      </c>
      <c r="F6355" t="s">
        <v>6502</v>
      </c>
    </row>
    <row r="6356" spans="5:6" x14ac:dyDescent="0.25">
      <c r="E6356" t="s">
        <v>6427</v>
      </c>
      <c r="F6356" t="s">
        <v>6503</v>
      </c>
    </row>
    <row r="6357" spans="5:6" x14ac:dyDescent="0.25">
      <c r="E6357" t="s">
        <v>6427</v>
      </c>
      <c r="F6357" t="s">
        <v>6504</v>
      </c>
    </row>
    <row r="6358" spans="5:6" x14ac:dyDescent="0.25">
      <c r="E6358" t="s">
        <v>6427</v>
      </c>
      <c r="F6358" t="s">
        <v>6505</v>
      </c>
    </row>
    <row r="6359" spans="5:6" x14ac:dyDescent="0.25">
      <c r="E6359" t="s">
        <v>6427</v>
      </c>
      <c r="F6359" t="s">
        <v>6506</v>
      </c>
    </row>
    <row r="6360" spans="5:6" x14ac:dyDescent="0.25">
      <c r="E6360" t="s">
        <v>6427</v>
      </c>
      <c r="F6360" t="s">
        <v>6507</v>
      </c>
    </row>
    <row r="6361" spans="5:6" x14ac:dyDescent="0.25">
      <c r="E6361" t="s">
        <v>6427</v>
      </c>
      <c r="F6361" t="s">
        <v>6508</v>
      </c>
    </row>
    <row r="6362" spans="5:6" x14ac:dyDescent="0.25">
      <c r="E6362" t="s">
        <v>6427</v>
      </c>
      <c r="F6362" t="s">
        <v>6509</v>
      </c>
    </row>
    <row r="6363" spans="5:6" x14ac:dyDescent="0.25">
      <c r="E6363" t="s">
        <v>6427</v>
      </c>
      <c r="F6363" t="s">
        <v>6510</v>
      </c>
    </row>
    <row r="6364" spans="5:6" x14ac:dyDescent="0.25">
      <c r="E6364" t="s">
        <v>6427</v>
      </c>
      <c r="F6364" t="s">
        <v>6511</v>
      </c>
    </row>
    <row r="6365" spans="5:6" x14ac:dyDescent="0.25">
      <c r="E6365" t="s">
        <v>6427</v>
      </c>
      <c r="F6365" t="s">
        <v>6512</v>
      </c>
    </row>
    <row r="6366" spans="5:6" x14ac:dyDescent="0.25">
      <c r="E6366" t="s">
        <v>6427</v>
      </c>
      <c r="F6366" t="s">
        <v>6513</v>
      </c>
    </row>
    <row r="6367" spans="5:6" x14ac:dyDescent="0.25">
      <c r="E6367" t="s">
        <v>6427</v>
      </c>
      <c r="F6367" t="s">
        <v>6514</v>
      </c>
    </row>
    <row r="6368" spans="5:6" x14ac:dyDescent="0.25">
      <c r="E6368" t="s">
        <v>6427</v>
      </c>
      <c r="F6368" t="s">
        <v>6515</v>
      </c>
    </row>
    <row r="6369" spans="5:6" x14ac:dyDescent="0.25">
      <c r="E6369" t="s">
        <v>6427</v>
      </c>
      <c r="F6369" t="s">
        <v>6516</v>
      </c>
    </row>
    <row r="6370" spans="5:6" x14ac:dyDescent="0.25">
      <c r="E6370" t="s">
        <v>6427</v>
      </c>
      <c r="F6370" t="s">
        <v>6517</v>
      </c>
    </row>
    <row r="6371" spans="5:6" x14ac:dyDescent="0.25">
      <c r="E6371" t="s">
        <v>6427</v>
      </c>
      <c r="F6371" t="s">
        <v>6518</v>
      </c>
    </row>
    <row r="6372" spans="5:6" x14ac:dyDescent="0.25">
      <c r="E6372" t="s">
        <v>6427</v>
      </c>
      <c r="F6372" t="s">
        <v>6519</v>
      </c>
    </row>
    <row r="6373" spans="5:6" x14ac:dyDescent="0.25">
      <c r="E6373" t="s">
        <v>6427</v>
      </c>
      <c r="F6373" t="s">
        <v>6520</v>
      </c>
    </row>
    <row r="6374" spans="5:6" x14ac:dyDescent="0.25">
      <c r="E6374" t="s">
        <v>6427</v>
      </c>
      <c r="F6374" t="s">
        <v>6521</v>
      </c>
    </row>
    <row r="6375" spans="5:6" x14ac:dyDescent="0.25">
      <c r="E6375" t="s">
        <v>6427</v>
      </c>
      <c r="F6375" t="s">
        <v>6522</v>
      </c>
    </row>
    <row r="6376" spans="5:6" x14ac:dyDescent="0.25">
      <c r="E6376" t="s">
        <v>6427</v>
      </c>
      <c r="F6376" t="s">
        <v>6523</v>
      </c>
    </row>
    <row r="6377" spans="5:6" x14ac:dyDescent="0.25">
      <c r="E6377" t="s">
        <v>6427</v>
      </c>
      <c r="F6377" t="s">
        <v>6524</v>
      </c>
    </row>
    <row r="6378" spans="5:6" x14ac:dyDescent="0.25">
      <c r="E6378" t="s">
        <v>6427</v>
      </c>
      <c r="F6378" t="s">
        <v>6525</v>
      </c>
    </row>
    <row r="6379" spans="5:6" x14ac:dyDescent="0.25">
      <c r="E6379" t="s">
        <v>6427</v>
      </c>
      <c r="F6379" t="s">
        <v>6526</v>
      </c>
    </row>
    <row r="6380" spans="5:6" x14ac:dyDescent="0.25">
      <c r="E6380" t="s">
        <v>6427</v>
      </c>
      <c r="F6380" t="s">
        <v>6527</v>
      </c>
    </row>
    <row r="6381" spans="5:6" x14ac:dyDescent="0.25">
      <c r="E6381" t="s">
        <v>6427</v>
      </c>
      <c r="F6381" t="s">
        <v>6528</v>
      </c>
    </row>
    <row r="6382" spans="5:6" x14ac:dyDescent="0.25">
      <c r="E6382" t="s">
        <v>6427</v>
      </c>
      <c r="F6382" t="s">
        <v>6529</v>
      </c>
    </row>
    <row r="6383" spans="5:6" x14ac:dyDescent="0.25">
      <c r="E6383" t="s">
        <v>6427</v>
      </c>
      <c r="F6383" t="s">
        <v>6530</v>
      </c>
    </row>
    <row r="6384" spans="5:6" x14ac:dyDescent="0.25">
      <c r="E6384" t="s">
        <v>6427</v>
      </c>
      <c r="F6384" t="s">
        <v>6531</v>
      </c>
    </row>
    <row r="6385" spans="5:6" x14ac:dyDescent="0.25">
      <c r="E6385" t="s">
        <v>6532</v>
      </c>
      <c r="F6385" t="s">
        <v>6533</v>
      </c>
    </row>
    <row r="6386" spans="5:6" x14ac:dyDescent="0.25">
      <c r="E6386" t="s">
        <v>6532</v>
      </c>
      <c r="F6386" t="s">
        <v>6534</v>
      </c>
    </row>
    <row r="6387" spans="5:6" x14ac:dyDescent="0.25">
      <c r="E6387" t="s">
        <v>6532</v>
      </c>
      <c r="F6387" t="s">
        <v>6535</v>
      </c>
    </row>
    <row r="6388" spans="5:6" x14ac:dyDescent="0.25">
      <c r="E6388" t="s">
        <v>6532</v>
      </c>
      <c r="F6388" t="s">
        <v>6536</v>
      </c>
    </row>
    <row r="6389" spans="5:6" x14ac:dyDescent="0.25">
      <c r="E6389" t="s">
        <v>6532</v>
      </c>
      <c r="F6389" t="s">
        <v>6537</v>
      </c>
    </row>
    <row r="6390" spans="5:6" x14ac:dyDescent="0.25">
      <c r="E6390" t="s">
        <v>6532</v>
      </c>
      <c r="F6390" t="s">
        <v>6538</v>
      </c>
    </row>
    <row r="6391" spans="5:6" x14ac:dyDescent="0.25">
      <c r="E6391" t="s">
        <v>6532</v>
      </c>
      <c r="F6391" t="s">
        <v>6539</v>
      </c>
    </row>
    <row r="6392" spans="5:6" x14ac:dyDescent="0.25">
      <c r="E6392" t="s">
        <v>6532</v>
      </c>
      <c r="F6392" t="s">
        <v>6540</v>
      </c>
    </row>
    <row r="6393" spans="5:6" x14ac:dyDescent="0.25">
      <c r="E6393" t="s">
        <v>6532</v>
      </c>
      <c r="F6393" t="s">
        <v>6541</v>
      </c>
    </row>
    <row r="6394" spans="5:6" x14ac:dyDescent="0.25">
      <c r="E6394" t="s">
        <v>6532</v>
      </c>
      <c r="F6394" t="s">
        <v>6542</v>
      </c>
    </row>
    <row r="6395" spans="5:6" x14ac:dyDescent="0.25">
      <c r="E6395" t="s">
        <v>6532</v>
      </c>
      <c r="F6395" t="s">
        <v>6543</v>
      </c>
    </row>
    <row r="6396" spans="5:6" x14ac:dyDescent="0.25">
      <c r="E6396" t="s">
        <v>6532</v>
      </c>
      <c r="F6396" t="s">
        <v>6544</v>
      </c>
    </row>
    <row r="6397" spans="5:6" x14ac:dyDescent="0.25">
      <c r="E6397" t="s">
        <v>6532</v>
      </c>
      <c r="F6397" t="s">
        <v>6545</v>
      </c>
    </row>
    <row r="6398" spans="5:6" x14ac:dyDescent="0.25">
      <c r="E6398" t="s">
        <v>6532</v>
      </c>
      <c r="F6398" t="s">
        <v>6546</v>
      </c>
    </row>
    <row r="6399" spans="5:6" x14ac:dyDescent="0.25">
      <c r="E6399" t="s">
        <v>6532</v>
      </c>
      <c r="F6399" t="s">
        <v>6547</v>
      </c>
    </row>
    <row r="6400" spans="5:6" x14ac:dyDescent="0.25">
      <c r="E6400" t="s">
        <v>6532</v>
      </c>
      <c r="F6400" t="s">
        <v>6548</v>
      </c>
    </row>
    <row r="6401" spans="5:6" x14ac:dyDescent="0.25">
      <c r="E6401" t="s">
        <v>6532</v>
      </c>
      <c r="F6401" t="s">
        <v>6549</v>
      </c>
    </row>
    <row r="6402" spans="5:6" x14ac:dyDescent="0.25">
      <c r="E6402" t="s">
        <v>6532</v>
      </c>
      <c r="F6402" t="s">
        <v>6550</v>
      </c>
    </row>
    <row r="6403" spans="5:6" x14ac:dyDescent="0.25">
      <c r="E6403" t="s">
        <v>6532</v>
      </c>
      <c r="F6403" t="s">
        <v>6551</v>
      </c>
    </row>
    <row r="6404" spans="5:6" x14ac:dyDescent="0.25">
      <c r="E6404" t="s">
        <v>6532</v>
      </c>
      <c r="F6404" t="s">
        <v>6552</v>
      </c>
    </row>
    <row r="6405" spans="5:6" x14ac:dyDescent="0.25">
      <c r="E6405" t="s">
        <v>6532</v>
      </c>
      <c r="F6405" t="s">
        <v>6553</v>
      </c>
    </row>
    <row r="6406" spans="5:6" x14ac:dyDescent="0.25">
      <c r="E6406" t="s">
        <v>6532</v>
      </c>
      <c r="F6406" t="s">
        <v>6554</v>
      </c>
    </row>
    <row r="6407" spans="5:6" x14ac:dyDescent="0.25">
      <c r="E6407" t="s">
        <v>6532</v>
      </c>
      <c r="F6407" t="s">
        <v>6555</v>
      </c>
    </row>
    <row r="6408" spans="5:6" x14ac:dyDescent="0.25">
      <c r="E6408" t="s">
        <v>6532</v>
      </c>
      <c r="F6408" t="s">
        <v>6556</v>
      </c>
    </row>
    <row r="6409" spans="5:6" x14ac:dyDescent="0.25">
      <c r="E6409" t="s">
        <v>6532</v>
      </c>
      <c r="F6409" t="s">
        <v>6557</v>
      </c>
    </row>
    <row r="6410" spans="5:6" x14ac:dyDescent="0.25">
      <c r="E6410" t="s">
        <v>6532</v>
      </c>
      <c r="F6410" t="s">
        <v>6558</v>
      </c>
    </row>
    <row r="6411" spans="5:6" x14ac:dyDescent="0.25">
      <c r="E6411" t="s">
        <v>6532</v>
      </c>
      <c r="F6411" t="s">
        <v>6559</v>
      </c>
    </row>
    <row r="6412" spans="5:6" x14ac:dyDescent="0.25">
      <c r="E6412" t="s">
        <v>6532</v>
      </c>
      <c r="F6412" t="s">
        <v>6560</v>
      </c>
    </row>
    <row r="6413" spans="5:6" x14ac:dyDescent="0.25">
      <c r="E6413" t="s">
        <v>6532</v>
      </c>
      <c r="F6413" t="s">
        <v>6561</v>
      </c>
    </row>
    <row r="6414" spans="5:6" x14ac:dyDescent="0.25">
      <c r="E6414" t="s">
        <v>6532</v>
      </c>
      <c r="F6414" t="s">
        <v>6562</v>
      </c>
    </row>
    <row r="6415" spans="5:6" x14ac:dyDescent="0.25">
      <c r="E6415" t="s">
        <v>6532</v>
      </c>
      <c r="F6415" t="s">
        <v>6563</v>
      </c>
    </row>
    <row r="6416" spans="5:6" x14ac:dyDescent="0.25">
      <c r="E6416" t="s">
        <v>6532</v>
      </c>
      <c r="F6416" t="s">
        <v>6564</v>
      </c>
    </row>
    <row r="6417" spans="5:6" x14ac:dyDescent="0.25">
      <c r="E6417" t="s">
        <v>6532</v>
      </c>
      <c r="F6417" t="s">
        <v>6565</v>
      </c>
    </row>
    <row r="6418" spans="5:6" x14ac:dyDescent="0.25">
      <c r="E6418" t="s">
        <v>6532</v>
      </c>
      <c r="F6418" t="s">
        <v>6566</v>
      </c>
    </row>
    <row r="6419" spans="5:6" x14ac:dyDescent="0.25">
      <c r="E6419" t="s">
        <v>6532</v>
      </c>
      <c r="F6419" t="s">
        <v>6567</v>
      </c>
    </row>
    <row r="6420" spans="5:6" x14ac:dyDescent="0.25">
      <c r="E6420" t="s">
        <v>6532</v>
      </c>
      <c r="F6420" t="s">
        <v>6568</v>
      </c>
    </row>
    <row r="6421" spans="5:6" x14ac:dyDescent="0.25">
      <c r="E6421" t="s">
        <v>6532</v>
      </c>
      <c r="F6421" t="s">
        <v>6569</v>
      </c>
    </row>
    <row r="6422" spans="5:6" x14ac:dyDescent="0.25">
      <c r="E6422" t="s">
        <v>6532</v>
      </c>
      <c r="F6422" t="s">
        <v>6570</v>
      </c>
    </row>
    <row r="6423" spans="5:6" x14ac:dyDescent="0.25">
      <c r="E6423" t="s">
        <v>6532</v>
      </c>
      <c r="F6423" t="s">
        <v>6571</v>
      </c>
    </row>
    <row r="6424" spans="5:6" x14ac:dyDescent="0.25">
      <c r="E6424" t="s">
        <v>6532</v>
      </c>
      <c r="F6424" t="s">
        <v>6572</v>
      </c>
    </row>
    <row r="6425" spans="5:6" x14ac:dyDescent="0.25">
      <c r="E6425" t="s">
        <v>6532</v>
      </c>
      <c r="F6425" t="s">
        <v>6573</v>
      </c>
    </row>
    <row r="6426" spans="5:6" x14ac:dyDescent="0.25">
      <c r="E6426" t="s">
        <v>6532</v>
      </c>
      <c r="F6426" t="s">
        <v>6574</v>
      </c>
    </row>
    <row r="6427" spans="5:6" x14ac:dyDescent="0.25">
      <c r="E6427" t="s">
        <v>6532</v>
      </c>
      <c r="F6427" t="s">
        <v>6575</v>
      </c>
    </row>
    <row r="6428" spans="5:6" x14ac:dyDescent="0.25">
      <c r="E6428" t="s">
        <v>6532</v>
      </c>
      <c r="F6428" t="s">
        <v>6576</v>
      </c>
    </row>
    <row r="6429" spans="5:6" x14ac:dyDescent="0.25">
      <c r="E6429" t="s">
        <v>6532</v>
      </c>
      <c r="F6429" t="s">
        <v>6577</v>
      </c>
    </row>
    <row r="6430" spans="5:6" x14ac:dyDescent="0.25">
      <c r="E6430" t="s">
        <v>6532</v>
      </c>
      <c r="F6430" t="s">
        <v>6578</v>
      </c>
    </row>
    <row r="6431" spans="5:6" x14ac:dyDescent="0.25">
      <c r="E6431" t="s">
        <v>6532</v>
      </c>
      <c r="F6431" t="s">
        <v>6579</v>
      </c>
    </row>
    <row r="6432" spans="5:6" x14ac:dyDescent="0.25">
      <c r="E6432" t="s">
        <v>6532</v>
      </c>
      <c r="F6432" t="s">
        <v>6580</v>
      </c>
    </row>
    <row r="6433" spans="5:6" x14ac:dyDescent="0.25">
      <c r="E6433" t="s">
        <v>6532</v>
      </c>
      <c r="F6433" t="s">
        <v>6581</v>
      </c>
    </row>
    <row r="6434" spans="5:6" x14ac:dyDescent="0.25">
      <c r="E6434" t="s">
        <v>6532</v>
      </c>
      <c r="F6434" t="s">
        <v>6582</v>
      </c>
    </row>
    <row r="6435" spans="5:6" x14ac:dyDescent="0.25">
      <c r="E6435" t="s">
        <v>6532</v>
      </c>
      <c r="F6435" t="s">
        <v>6583</v>
      </c>
    </row>
    <row r="6436" spans="5:6" x14ac:dyDescent="0.25">
      <c r="E6436" t="s">
        <v>6532</v>
      </c>
      <c r="F6436" t="s">
        <v>6584</v>
      </c>
    </row>
    <row r="6437" spans="5:6" x14ac:dyDescent="0.25">
      <c r="E6437" t="s">
        <v>6532</v>
      </c>
      <c r="F6437" t="s">
        <v>6585</v>
      </c>
    </row>
    <row r="6438" spans="5:6" x14ac:dyDescent="0.25">
      <c r="E6438" t="s">
        <v>6532</v>
      </c>
      <c r="F6438" t="s">
        <v>6586</v>
      </c>
    </row>
    <row r="6439" spans="5:6" x14ac:dyDescent="0.25">
      <c r="E6439" t="s">
        <v>6532</v>
      </c>
      <c r="F6439" t="s">
        <v>6587</v>
      </c>
    </row>
    <row r="6440" spans="5:6" x14ac:dyDescent="0.25">
      <c r="E6440" t="s">
        <v>6532</v>
      </c>
      <c r="F6440" t="s">
        <v>6588</v>
      </c>
    </row>
    <row r="6441" spans="5:6" x14ac:dyDescent="0.25">
      <c r="E6441" t="s">
        <v>6532</v>
      </c>
      <c r="F6441" t="s">
        <v>6589</v>
      </c>
    </row>
    <row r="6442" spans="5:6" x14ac:dyDescent="0.25">
      <c r="E6442" t="s">
        <v>6532</v>
      </c>
      <c r="F6442" t="s">
        <v>6590</v>
      </c>
    </row>
    <row r="6443" spans="5:6" x14ac:dyDescent="0.25">
      <c r="E6443" t="s">
        <v>6532</v>
      </c>
      <c r="F6443" t="s">
        <v>6591</v>
      </c>
    </row>
    <row r="6444" spans="5:6" x14ac:dyDescent="0.25">
      <c r="E6444" t="s">
        <v>6532</v>
      </c>
      <c r="F6444" t="s">
        <v>6592</v>
      </c>
    </row>
    <row r="6445" spans="5:6" x14ac:dyDescent="0.25">
      <c r="E6445" t="s">
        <v>6532</v>
      </c>
      <c r="F6445" t="s">
        <v>6593</v>
      </c>
    </row>
    <row r="6446" spans="5:6" x14ac:dyDescent="0.25">
      <c r="E6446" t="s">
        <v>6532</v>
      </c>
      <c r="F6446" t="s">
        <v>6594</v>
      </c>
    </row>
    <row r="6447" spans="5:6" x14ac:dyDescent="0.25">
      <c r="E6447" t="s">
        <v>6532</v>
      </c>
      <c r="F6447" t="s">
        <v>6595</v>
      </c>
    </row>
    <row r="6448" spans="5:6" x14ac:dyDescent="0.25">
      <c r="E6448" t="s">
        <v>6532</v>
      </c>
      <c r="F6448" t="s">
        <v>6596</v>
      </c>
    </row>
    <row r="6449" spans="5:6" x14ac:dyDescent="0.25">
      <c r="E6449" t="s">
        <v>6532</v>
      </c>
      <c r="F6449" t="s">
        <v>6597</v>
      </c>
    </row>
    <row r="6450" spans="5:6" x14ac:dyDescent="0.25">
      <c r="E6450" t="s">
        <v>6532</v>
      </c>
      <c r="F6450" t="s">
        <v>6598</v>
      </c>
    </row>
    <row r="6451" spans="5:6" x14ac:dyDescent="0.25">
      <c r="E6451" t="s">
        <v>6532</v>
      </c>
      <c r="F6451" t="s">
        <v>6599</v>
      </c>
    </row>
    <row r="6452" spans="5:6" x14ac:dyDescent="0.25">
      <c r="E6452" t="s">
        <v>6532</v>
      </c>
      <c r="F6452" t="s">
        <v>6600</v>
      </c>
    </row>
    <row r="6453" spans="5:6" x14ac:dyDescent="0.25">
      <c r="E6453" t="s">
        <v>6532</v>
      </c>
      <c r="F6453" t="s">
        <v>6601</v>
      </c>
    </row>
    <row r="6454" spans="5:6" x14ac:dyDescent="0.25">
      <c r="E6454" t="s">
        <v>6532</v>
      </c>
      <c r="F6454" t="s">
        <v>6602</v>
      </c>
    </row>
    <row r="6455" spans="5:6" x14ac:dyDescent="0.25">
      <c r="E6455" t="s">
        <v>6532</v>
      </c>
      <c r="F6455" t="s">
        <v>6603</v>
      </c>
    </row>
    <row r="6456" spans="5:6" x14ac:dyDescent="0.25">
      <c r="E6456" t="s">
        <v>6532</v>
      </c>
      <c r="F6456" t="s">
        <v>6604</v>
      </c>
    </row>
    <row r="6457" spans="5:6" x14ac:dyDescent="0.25">
      <c r="E6457" t="s">
        <v>6532</v>
      </c>
      <c r="F6457" t="s">
        <v>6605</v>
      </c>
    </row>
    <row r="6458" spans="5:6" x14ac:dyDescent="0.25">
      <c r="E6458" t="s">
        <v>6532</v>
      </c>
      <c r="F6458" t="s">
        <v>6606</v>
      </c>
    </row>
    <row r="6459" spans="5:6" x14ac:dyDescent="0.25">
      <c r="E6459" t="s">
        <v>6532</v>
      </c>
      <c r="F6459" t="s">
        <v>6607</v>
      </c>
    </row>
    <row r="6460" spans="5:6" x14ac:dyDescent="0.25">
      <c r="E6460" t="s">
        <v>6532</v>
      </c>
      <c r="F6460" t="s">
        <v>6608</v>
      </c>
    </row>
    <row r="6461" spans="5:6" x14ac:dyDescent="0.25">
      <c r="E6461" t="s">
        <v>6532</v>
      </c>
      <c r="F6461" t="s">
        <v>6609</v>
      </c>
    </row>
    <row r="6462" spans="5:6" x14ac:dyDescent="0.25">
      <c r="E6462" t="s">
        <v>6532</v>
      </c>
      <c r="F6462" t="s">
        <v>6610</v>
      </c>
    </row>
    <row r="6463" spans="5:6" x14ac:dyDescent="0.25">
      <c r="E6463" t="s">
        <v>6532</v>
      </c>
      <c r="F6463" t="s">
        <v>6611</v>
      </c>
    </row>
    <row r="6464" spans="5:6" x14ac:dyDescent="0.25">
      <c r="E6464" t="s">
        <v>6532</v>
      </c>
      <c r="F6464" t="s">
        <v>6612</v>
      </c>
    </row>
    <row r="6465" spans="5:6" x14ac:dyDescent="0.25">
      <c r="E6465" t="s">
        <v>6532</v>
      </c>
      <c r="F6465" t="s">
        <v>6613</v>
      </c>
    </row>
    <row r="6466" spans="5:6" x14ac:dyDescent="0.25">
      <c r="E6466" t="s">
        <v>6532</v>
      </c>
      <c r="F6466" t="s">
        <v>6614</v>
      </c>
    </row>
    <row r="6467" spans="5:6" x14ac:dyDescent="0.25">
      <c r="E6467" t="s">
        <v>6532</v>
      </c>
      <c r="F6467" t="s">
        <v>6615</v>
      </c>
    </row>
    <row r="6468" spans="5:6" x14ac:dyDescent="0.25">
      <c r="E6468" t="s">
        <v>6532</v>
      </c>
      <c r="F6468" t="s">
        <v>6616</v>
      </c>
    </row>
    <row r="6469" spans="5:6" x14ac:dyDescent="0.25">
      <c r="E6469" t="s">
        <v>6532</v>
      </c>
      <c r="F6469" t="s">
        <v>6617</v>
      </c>
    </row>
    <row r="6470" spans="5:6" x14ac:dyDescent="0.25">
      <c r="E6470" t="s">
        <v>6532</v>
      </c>
      <c r="F6470" t="s">
        <v>6618</v>
      </c>
    </row>
    <row r="6471" spans="5:6" x14ac:dyDescent="0.25">
      <c r="E6471" t="s">
        <v>6532</v>
      </c>
      <c r="F6471" t="s">
        <v>6619</v>
      </c>
    </row>
    <row r="6472" spans="5:6" x14ac:dyDescent="0.25">
      <c r="E6472" t="s">
        <v>6532</v>
      </c>
      <c r="F6472" t="s">
        <v>6620</v>
      </c>
    </row>
    <row r="6473" spans="5:6" x14ac:dyDescent="0.25">
      <c r="E6473" t="s">
        <v>6532</v>
      </c>
      <c r="F6473" t="s">
        <v>6621</v>
      </c>
    </row>
    <row r="6474" spans="5:6" x14ac:dyDescent="0.25">
      <c r="E6474" t="s">
        <v>6532</v>
      </c>
      <c r="F6474" t="s">
        <v>6622</v>
      </c>
    </row>
    <row r="6475" spans="5:6" x14ac:dyDescent="0.25">
      <c r="E6475" t="s">
        <v>6532</v>
      </c>
      <c r="F6475" t="s">
        <v>6623</v>
      </c>
    </row>
    <row r="6476" spans="5:6" x14ac:dyDescent="0.25">
      <c r="E6476" t="s">
        <v>6532</v>
      </c>
      <c r="F6476" t="s">
        <v>6624</v>
      </c>
    </row>
    <row r="6477" spans="5:6" x14ac:dyDescent="0.25">
      <c r="E6477" t="s">
        <v>6532</v>
      </c>
      <c r="F6477" t="s">
        <v>6625</v>
      </c>
    </row>
    <row r="6478" spans="5:6" x14ac:dyDescent="0.25">
      <c r="E6478" t="s">
        <v>6532</v>
      </c>
      <c r="F6478" t="s">
        <v>6626</v>
      </c>
    </row>
    <row r="6479" spans="5:6" x14ac:dyDescent="0.25">
      <c r="E6479" t="s">
        <v>6532</v>
      </c>
      <c r="F6479" t="s">
        <v>6627</v>
      </c>
    </row>
    <row r="6480" spans="5:6" x14ac:dyDescent="0.25">
      <c r="E6480" t="s">
        <v>6532</v>
      </c>
      <c r="F6480" t="s">
        <v>6628</v>
      </c>
    </row>
    <row r="6481" spans="5:6" x14ac:dyDescent="0.25">
      <c r="E6481" t="s">
        <v>6532</v>
      </c>
      <c r="F6481" t="s">
        <v>6629</v>
      </c>
    </row>
    <row r="6482" spans="5:6" x14ac:dyDescent="0.25">
      <c r="E6482" t="s">
        <v>6532</v>
      </c>
      <c r="F6482" t="s">
        <v>6630</v>
      </c>
    </row>
    <row r="6483" spans="5:6" x14ac:dyDescent="0.25">
      <c r="E6483" t="s">
        <v>6532</v>
      </c>
      <c r="F6483" t="s">
        <v>6631</v>
      </c>
    </row>
    <row r="6484" spans="5:6" x14ac:dyDescent="0.25">
      <c r="E6484" t="s">
        <v>6532</v>
      </c>
      <c r="F6484" t="s">
        <v>6632</v>
      </c>
    </row>
    <row r="6485" spans="5:6" x14ac:dyDescent="0.25">
      <c r="E6485" t="s">
        <v>6532</v>
      </c>
      <c r="F6485" t="s">
        <v>6633</v>
      </c>
    </row>
    <row r="6486" spans="5:6" x14ac:dyDescent="0.25">
      <c r="E6486" t="s">
        <v>6532</v>
      </c>
      <c r="F6486" t="s">
        <v>6634</v>
      </c>
    </row>
    <row r="6487" spans="5:6" x14ac:dyDescent="0.25">
      <c r="E6487" t="s">
        <v>6532</v>
      </c>
      <c r="F6487" t="s">
        <v>6635</v>
      </c>
    </row>
    <row r="6488" spans="5:6" x14ac:dyDescent="0.25">
      <c r="E6488" t="s">
        <v>6532</v>
      </c>
      <c r="F6488" t="s">
        <v>6636</v>
      </c>
    </row>
    <row r="6489" spans="5:6" x14ac:dyDescent="0.25">
      <c r="E6489" t="s">
        <v>6532</v>
      </c>
      <c r="F6489" t="s">
        <v>6637</v>
      </c>
    </row>
    <row r="6490" spans="5:6" x14ac:dyDescent="0.25">
      <c r="E6490" t="s">
        <v>6532</v>
      </c>
      <c r="F6490" t="s">
        <v>6638</v>
      </c>
    </row>
    <row r="6491" spans="5:6" x14ac:dyDescent="0.25">
      <c r="E6491" t="s">
        <v>6532</v>
      </c>
      <c r="F6491" t="s">
        <v>6639</v>
      </c>
    </row>
    <row r="6492" spans="5:6" x14ac:dyDescent="0.25">
      <c r="E6492" t="s">
        <v>6532</v>
      </c>
      <c r="F6492" t="s">
        <v>6640</v>
      </c>
    </row>
    <row r="6493" spans="5:6" x14ac:dyDescent="0.25">
      <c r="E6493" t="s">
        <v>6532</v>
      </c>
      <c r="F6493" t="s">
        <v>6641</v>
      </c>
    </row>
    <row r="6494" spans="5:6" x14ac:dyDescent="0.25">
      <c r="E6494" t="s">
        <v>6532</v>
      </c>
      <c r="F6494" t="s">
        <v>6642</v>
      </c>
    </row>
    <row r="6495" spans="5:6" x14ac:dyDescent="0.25">
      <c r="E6495" t="s">
        <v>6532</v>
      </c>
      <c r="F6495" t="s">
        <v>6643</v>
      </c>
    </row>
    <row r="6496" spans="5:6" x14ac:dyDescent="0.25">
      <c r="E6496" t="s">
        <v>6532</v>
      </c>
      <c r="F6496" t="s">
        <v>6644</v>
      </c>
    </row>
    <row r="6497" spans="5:6" x14ac:dyDescent="0.25">
      <c r="E6497" t="s">
        <v>6532</v>
      </c>
      <c r="F6497" t="s">
        <v>6645</v>
      </c>
    </row>
    <row r="6498" spans="5:6" x14ac:dyDescent="0.25">
      <c r="E6498" t="s">
        <v>6532</v>
      </c>
      <c r="F6498" t="s">
        <v>6646</v>
      </c>
    </row>
    <row r="6499" spans="5:6" x14ac:dyDescent="0.25">
      <c r="E6499" t="s">
        <v>6532</v>
      </c>
      <c r="F6499" t="s">
        <v>6647</v>
      </c>
    </row>
    <row r="6500" spans="5:6" x14ac:dyDescent="0.25">
      <c r="E6500" t="s">
        <v>6532</v>
      </c>
      <c r="F6500" t="s">
        <v>6648</v>
      </c>
    </row>
    <row r="6501" spans="5:6" x14ac:dyDescent="0.25">
      <c r="E6501" t="s">
        <v>6532</v>
      </c>
      <c r="F6501" t="s">
        <v>6649</v>
      </c>
    </row>
    <row r="6502" spans="5:6" x14ac:dyDescent="0.25">
      <c r="E6502" t="s">
        <v>6532</v>
      </c>
      <c r="F6502" t="s">
        <v>6650</v>
      </c>
    </row>
    <row r="6503" spans="5:6" x14ac:dyDescent="0.25">
      <c r="E6503" t="s">
        <v>6532</v>
      </c>
      <c r="F6503" t="s">
        <v>6651</v>
      </c>
    </row>
    <row r="6504" spans="5:6" x14ac:dyDescent="0.25">
      <c r="E6504" t="s">
        <v>6532</v>
      </c>
      <c r="F6504" t="s">
        <v>6652</v>
      </c>
    </row>
    <row r="6505" spans="5:6" x14ac:dyDescent="0.25">
      <c r="E6505" t="s">
        <v>6532</v>
      </c>
      <c r="F6505" t="s">
        <v>6653</v>
      </c>
    </row>
    <row r="6506" spans="5:6" x14ac:dyDescent="0.25">
      <c r="E6506" t="s">
        <v>6532</v>
      </c>
      <c r="F6506" t="s">
        <v>6654</v>
      </c>
    </row>
    <row r="6507" spans="5:6" x14ac:dyDescent="0.25">
      <c r="E6507" t="s">
        <v>6532</v>
      </c>
      <c r="F6507" t="s">
        <v>6655</v>
      </c>
    </row>
    <row r="6508" spans="5:6" x14ac:dyDescent="0.25">
      <c r="E6508" t="s">
        <v>6532</v>
      </c>
      <c r="F6508" t="s">
        <v>6656</v>
      </c>
    </row>
    <row r="6509" spans="5:6" x14ac:dyDescent="0.25">
      <c r="E6509" t="s">
        <v>6532</v>
      </c>
      <c r="F6509" t="s">
        <v>6657</v>
      </c>
    </row>
    <row r="6510" spans="5:6" x14ac:dyDescent="0.25">
      <c r="E6510" t="s">
        <v>6532</v>
      </c>
      <c r="F6510" t="s">
        <v>6658</v>
      </c>
    </row>
    <row r="6511" spans="5:6" x14ac:dyDescent="0.25">
      <c r="E6511" t="s">
        <v>6532</v>
      </c>
      <c r="F6511" t="s">
        <v>6659</v>
      </c>
    </row>
    <row r="6512" spans="5:6" x14ac:dyDescent="0.25">
      <c r="E6512" t="s">
        <v>6532</v>
      </c>
      <c r="F6512" t="s">
        <v>6660</v>
      </c>
    </row>
    <row r="6513" spans="5:6" x14ac:dyDescent="0.25">
      <c r="E6513" t="s">
        <v>6532</v>
      </c>
      <c r="F6513" t="s">
        <v>6661</v>
      </c>
    </row>
    <row r="6514" spans="5:6" x14ac:dyDescent="0.25">
      <c r="E6514" t="s">
        <v>6532</v>
      </c>
      <c r="F6514" t="s">
        <v>6662</v>
      </c>
    </row>
    <row r="6515" spans="5:6" x14ac:dyDescent="0.25">
      <c r="E6515" t="s">
        <v>6532</v>
      </c>
      <c r="F6515" t="s">
        <v>6663</v>
      </c>
    </row>
    <row r="6516" spans="5:6" x14ac:dyDescent="0.25">
      <c r="E6516" t="s">
        <v>6532</v>
      </c>
      <c r="F6516" t="s">
        <v>6664</v>
      </c>
    </row>
    <row r="6517" spans="5:6" x14ac:dyDescent="0.25">
      <c r="E6517" t="s">
        <v>6532</v>
      </c>
      <c r="F6517" t="s">
        <v>6665</v>
      </c>
    </row>
    <row r="6518" spans="5:6" x14ac:dyDescent="0.25">
      <c r="E6518" t="s">
        <v>6532</v>
      </c>
      <c r="F6518" t="s">
        <v>6666</v>
      </c>
    </row>
    <row r="6519" spans="5:6" x14ac:dyDescent="0.25">
      <c r="E6519" t="s">
        <v>6532</v>
      </c>
      <c r="F6519" t="s">
        <v>6667</v>
      </c>
    </row>
    <row r="6520" spans="5:6" x14ac:dyDescent="0.25">
      <c r="E6520" t="s">
        <v>6532</v>
      </c>
      <c r="F6520" t="s">
        <v>6668</v>
      </c>
    </row>
    <row r="6521" spans="5:6" x14ac:dyDescent="0.25">
      <c r="E6521" t="s">
        <v>6532</v>
      </c>
      <c r="F6521" t="s">
        <v>6669</v>
      </c>
    </row>
    <row r="6522" spans="5:6" x14ac:dyDescent="0.25">
      <c r="E6522" t="s">
        <v>6532</v>
      </c>
      <c r="F6522" t="s">
        <v>6670</v>
      </c>
    </row>
    <row r="6523" spans="5:6" x14ac:dyDescent="0.25">
      <c r="E6523" t="s">
        <v>6532</v>
      </c>
      <c r="F6523" t="s">
        <v>6671</v>
      </c>
    </row>
    <row r="6524" spans="5:6" x14ac:dyDescent="0.25">
      <c r="E6524" t="s">
        <v>6532</v>
      </c>
      <c r="F6524" t="s">
        <v>6672</v>
      </c>
    </row>
    <row r="6525" spans="5:6" x14ac:dyDescent="0.25">
      <c r="E6525" t="s">
        <v>6532</v>
      </c>
      <c r="F6525" t="s">
        <v>6673</v>
      </c>
    </row>
    <row r="6526" spans="5:6" x14ac:dyDescent="0.25">
      <c r="E6526" t="s">
        <v>6532</v>
      </c>
      <c r="F6526" t="s">
        <v>6674</v>
      </c>
    </row>
    <row r="6527" spans="5:6" x14ac:dyDescent="0.25">
      <c r="E6527" t="s">
        <v>6532</v>
      </c>
      <c r="F6527" t="s">
        <v>6675</v>
      </c>
    </row>
    <row r="6528" spans="5:6" x14ac:dyDescent="0.25">
      <c r="E6528" t="s">
        <v>6532</v>
      </c>
      <c r="F6528" t="s">
        <v>6676</v>
      </c>
    </row>
    <row r="6529" spans="5:6" x14ac:dyDescent="0.25">
      <c r="E6529" t="s">
        <v>6532</v>
      </c>
      <c r="F6529" t="s">
        <v>6677</v>
      </c>
    </row>
    <row r="6530" spans="5:6" x14ac:dyDescent="0.25">
      <c r="E6530" t="s">
        <v>6532</v>
      </c>
      <c r="F6530" t="s">
        <v>6678</v>
      </c>
    </row>
    <row r="6531" spans="5:6" x14ac:dyDescent="0.25">
      <c r="E6531" t="s">
        <v>6532</v>
      </c>
      <c r="F6531" t="s">
        <v>6679</v>
      </c>
    </row>
    <row r="6532" spans="5:6" x14ac:dyDescent="0.25">
      <c r="E6532" t="s">
        <v>6532</v>
      </c>
      <c r="F6532" t="s">
        <v>6680</v>
      </c>
    </row>
    <row r="6533" spans="5:6" x14ac:dyDescent="0.25">
      <c r="E6533" t="s">
        <v>6532</v>
      </c>
      <c r="F6533" t="s">
        <v>6681</v>
      </c>
    </row>
    <row r="6534" spans="5:6" x14ac:dyDescent="0.25">
      <c r="E6534" t="s">
        <v>6532</v>
      </c>
      <c r="F6534" t="s">
        <v>6682</v>
      </c>
    </row>
    <row r="6535" spans="5:6" x14ac:dyDescent="0.25">
      <c r="E6535" t="s">
        <v>6532</v>
      </c>
      <c r="F6535" t="s">
        <v>6683</v>
      </c>
    </row>
    <row r="6536" spans="5:6" x14ac:dyDescent="0.25">
      <c r="E6536" t="s">
        <v>6532</v>
      </c>
      <c r="F6536" t="s">
        <v>6684</v>
      </c>
    </row>
    <row r="6537" spans="5:6" x14ac:dyDescent="0.25">
      <c r="E6537" t="s">
        <v>6532</v>
      </c>
      <c r="F6537" t="s">
        <v>6685</v>
      </c>
    </row>
    <row r="6538" spans="5:6" x14ac:dyDescent="0.25">
      <c r="E6538" t="s">
        <v>6532</v>
      </c>
      <c r="F6538" t="s">
        <v>6686</v>
      </c>
    </row>
    <row r="6539" spans="5:6" x14ac:dyDescent="0.25">
      <c r="E6539" t="s">
        <v>6532</v>
      </c>
      <c r="F6539" t="s">
        <v>6687</v>
      </c>
    </row>
    <row r="6540" spans="5:6" x14ac:dyDescent="0.25">
      <c r="E6540" t="s">
        <v>6532</v>
      </c>
      <c r="F6540" t="s">
        <v>6688</v>
      </c>
    </row>
    <row r="6541" spans="5:6" x14ac:dyDescent="0.25">
      <c r="E6541" t="s">
        <v>6532</v>
      </c>
      <c r="F6541" t="s">
        <v>6689</v>
      </c>
    </row>
    <row r="6542" spans="5:6" x14ac:dyDescent="0.25">
      <c r="E6542" t="s">
        <v>6532</v>
      </c>
      <c r="F6542" t="s">
        <v>6690</v>
      </c>
    </row>
    <row r="6543" spans="5:6" x14ac:dyDescent="0.25">
      <c r="E6543" t="s">
        <v>6532</v>
      </c>
      <c r="F6543" t="s">
        <v>6691</v>
      </c>
    </row>
    <row r="6544" spans="5:6" x14ac:dyDescent="0.25">
      <c r="E6544" t="s">
        <v>6532</v>
      </c>
      <c r="F6544" t="s">
        <v>6692</v>
      </c>
    </row>
    <row r="6545" spans="5:6" x14ac:dyDescent="0.25">
      <c r="E6545" t="s">
        <v>6532</v>
      </c>
      <c r="F6545" t="s">
        <v>6693</v>
      </c>
    </row>
    <row r="6546" spans="5:6" x14ac:dyDescent="0.25">
      <c r="E6546" t="s">
        <v>6532</v>
      </c>
      <c r="F6546" t="s">
        <v>6694</v>
      </c>
    </row>
    <row r="6547" spans="5:6" x14ac:dyDescent="0.25">
      <c r="E6547" t="s">
        <v>6532</v>
      </c>
      <c r="F6547" t="s">
        <v>6695</v>
      </c>
    </row>
    <row r="6548" spans="5:6" x14ac:dyDescent="0.25">
      <c r="E6548" t="s">
        <v>6532</v>
      </c>
      <c r="F6548" t="s">
        <v>6696</v>
      </c>
    </row>
    <row r="6549" spans="5:6" x14ac:dyDescent="0.25">
      <c r="E6549" t="s">
        <v>6532</v>
      </c>
      <c r="F6549" t="s">
        <v>6697</v>
      </c>
    </row>
    <row r="6550" spans="5:6" x14ac:dyDescent="0.25">
      <c r="E6550" t="s">
        <v>6532</v>
      </c>
      <c r="F6550" t="s">
        <v>6698</v>
      </c>
    </row>
    <row r="6551" spans="5:6" x14ac:dyDescent="0.25">
      <c r="E6551" t="s">
        <v>6532</v>
      </c>
      <c r="F6551" t="s">
        <v>6699</v>
      </c>
    </row>
    <row r="6552" spans="5:6" x14ac:dyDescent="0.25">
      <c r="E6552" t="s">
        <v>6532</v>
      </c>
      <c r="F6552" t="s">
        <v>6700</v>
      </c>
    </row>
    <row r="6553" spans="5:6" x14ac:dyDescent="0.25">
      <c r="E6553" t="s">
        <v>6532</v>
      </c>
      <c r="F6553" t="s">
        <v>6701</v>
      </c>
    </row>
    <row r="6554" spans="5:6" x14ac:dyDescent="0.25">
      <c r="E6554" t="s">
        <v>6532</v>
      </c>
      <c r="F6554" t="s">
        <v>6702</v>
      </c>
    </row>
    <row r="6555" spans="5:6" x14ac:dyDescent="0.25">
      <c r="E6555" t="s">
        <v>6532</v>
      </c>
      <c r="F6555" t="s">
        <v>6703</v>
      </c>
    </row>
    <row r="6556" spans="5:6" x14ac:dyDescent="0.25">
      <c r="E6556" t="s">
        <v>6532</v>
      </c>
      <c r="F6556" t="s">
        <v>6704</v>
      </c>
    </row>
    <row r="6557" spans="5:6" x14ac:dyDescent="0.25">
      <c r="E6557" t="s">
        <v>6532</v>
      </c>
      <c r="F6557" t="s">
        <v>6705</v>
      </c>
    </row>
    <row r="6558" spans="5:6" x14ac:dyDescent="0.25">
      <c r="E6558" t="s">
        <v>6532</v>
      </c>
      <c r="F6558" t="s">
        <v>6706</v>
      </c>
    </row>
    <row r="6559" spans="5:6" x14ac:dyDescent="0.25">
      <c r="E6559" t="s">
        <v>6532</v>
      </c>
      <c r="F6559" t="s">
        <v>6707</v>
      </c>
    </row>
    <row r="6560" spans="5:6" x14ac:dyDescent="0.25">
      <c r="E6560" t="s">
        <v>6532</v>
      </c>
      <c r="F6560" t="s">
        <v>6708</v>
      </c>
    </row>
    <row r="6561" spans="5:6" x14ac:dyDescent="0.25">
      <c r="E6561" t="s">
        <v>6532</v>
      </c>
      <c r="F6561" t="s">
        <v>6709</v>
      </c>
    </row>
    <row r="6562" spans="5:6" x14ac:dyDescent="0.25">
      <c r="E6562" t="s">
        <v>6532</v>
      </c>
      <c r="F6562" t="s">
        <v>6710</v>
      </c>
    </row>
    <row r="6563" spans="5:6" x14ac:dyDescent="0.25">
      <c r="E6563" t="s">
        <v>6532</v>
      </c>
      <c r="F6563" t="s">
        <v>6711</v>
      </c>
    </row>
    <row r="6564" spans="5:6" x14ac:dyDescent="0.25">
      <c r="E6564" t="s">
        <v>6532</v>
      </c>
      <c r="F6564" t="s">
        <v>6712</v>
      </c>
    </row>
    <row r="6565" spans="5:6" x14ac:dyDescent="0.25">
      <c r="E6565" t="s">
        <v>6532</v>
      </c>
      <c r="F6565" t="s">
        <v>6713</v>
      </c>
    </row>
    <row r="6566" spans="5:6" x14ac:dyDescent="0.25">
      <c r="E6566" t="s">
        <v>6532</v>
      </c>
      <c r="F6566" t="s">
        <v>6714</v>
      </c>
    </row>
    <row r="6567" spans="5:6" x14ac:dyDescent="0.25">
      <c r="E6567" t="s">
        <v>6532</v>
      </c>
      <c r="F6567" t="s">
        <v>6715</v>
      </c>
    </row>
    <row r="6568" spans="5:6" x14ac:dyDescent="0.25">
      <c r="E6568" t="s">
        <v>6532</v>
      </c>
      <c r="F6568" t="s">
        <v>6716</v>
      </c>
    </row>
    <row r="6569" spans="5:6" x14ac:dyDescent="0.25">
      <c r="E6569" t="s">
        <v>6532</v>
      </c>
      <c r="F6569" t="s">
        <v>6717</v>
      </c>
    </row>
    <row r="6570" spans="5:6" x14ac:dyDescent="0.25">
      <c r="E6570" t="s">
        <v>6532</v>
      </c>
      <c r="F6570" t="s">
        <v>6718</v>
      </c>
    </row>
    <row r="6571" spans="5:6" x14ac:dyDescent="0.25">
      <c r="E6571" t="s">
        <v>6532</v>
      </c>
      <c r="F6571" t="s">
        <v>6719</v>
      </c>
    </row>
    <row r="6572" spans="5:6" x14ac:dyDescent="0.25">
      <c r="E6572" t="s">
        <v>6532</v>
      </c>
      <c r="F6572" t="s">
        <v>6720</v>
      </c>
    </row>
    <row r="6573" spans="5:6" x14ac:dyDescent="0.25">
      <c r="E6573" t="s">
        <v>6532</v>
      </c>
      <c r="F6573" t="s">
        <v>6721</v>
      </c>
    </row>
    <row r="6574" spans="5:6" x14ac:dyDescent="0.25">
      <c r="E6574" t="s">
        <v>6532</v>
      </c>
      <c r="F6574" t="s">
        <v>6722</v>
      </c>
    </row>
    <row r="6575" spans="5:6" x14ac:dyDescent="0.25">
      <c r="E6575" t="s">
        <v>6532</v>
      </c>
      <c r="F6575" t="s">
        <v>6723</v>
      </c>
    </row>
    <row r="6576" spans="5:6" x14ac:dyDescent="0.25">
      <c r="E6576" t="s">
        <v>6532</v>
      </c>
      <c r="F6576" t="s">
        <v>6724</v>
      </c>
    </row>
    <row r="6577" spans="5:6" x14ac:dyDescent="0.25">
      <c r="E6577" t="s">
        <v>6532</v>
      </c>
      <c r="F6577" t="s">
        <v>6725</v>
      </c>
    </row>
    <row r="6578" spans="5:6" x14ac:dyDescent="0.25">
      <c r="E6578" t="s">
        <v>6532</v>
      </c>
      <c r="F6578" t="s">
        <v>6726</v>
      </c>
    </row>
    <row r="6579" spans="5:6" x14ac:dyDescent="0.25">
      <c r="E6579" t="s">
        <v>6532</v>
      </c>
      <c r="F6579" t="s">
        <v>6727</v>
      </c>
    </row>
    <row r="6580" spans="5:6" x14ac:dyDescent="0.25">
      <c r="E6580" t="s">
        <v>6532</v>
      </c>
      <c r="F6580" t="s">
        <v>6728</v>
      </c>
    </row>
    <row r="6581" spans="5:6" x14ac:dyDescent="0.25">
      <c r="E6581" t="s">
        <v>6532</v>
      </c>
      <c r="F6581" t="s">
        <v>6729</v>
      </c>
    </row>
    <row r="6582" spans="5:6" x14ac:dyDescent="0.25">
      <c r="E6582" t="s">
        <v>6532</v>
      </c>
      <c r="F6582" t="s">
        <v>6730</v>
      </c>
    </row>
    <row r="6583" spans="5:6" x14ac:dyDescent="0.25">
      <c r="E6583" t="s">
        <v>6532</v>
      </c>
      <c r="F6583" t="s">
        <v>6731</v>
      </c>
    </row>
    <row r="6584" spans="5:6" x14ac:dyDescent="0.25">
      <c r="E6584" t="s">
        <v>6532</v>
      </c>
      <c r="F6584" t="s">
        <v>6732</v>
      </c>
    </row>
    <row r="6585" spans="5:6" x14ac:dyDescent="0.25">
      <c r="E6585" t="s">
        <v>6532</v>
      </c>
      <c r="F6585" t="s">
        <v>6733</v>
      </c>
    </row>
    <row r="6586" spans="5:6" x14ac:dyDescent="0.25">
      <c r="E6586" t="s">
        <v>6532</v>
      </c>
      <c r="F6586" t="s">
        <v>6734</v>
      </c>
    </row>
    <row r="6587" spans="5:6" x14ac:dyDescent="0.25">
      <c r="E6587" t="s">
        <v>6532</v>
      </c>
      <c r="F6587" t="s">
        <v>6735</v>
      </c>
    </row>
    <row r="6588" spans="5:6" x14ac:dyDescent="0.25">
      <c r="E6588" t="s">
        <v>6532</v>
      </c>
      <c r="F6588" t="s">
        <v>6736</v>
      </c>
    </row>
    <row r="6589" spans="5:6" x14ac:dyDescent="0.25">
      <c r="E6589" t="s">
        <v>6532</v>
      </c>
      <c r="F6589" t="s">
        <v>6737</v>
      </c>
    </row>
    <row r="6590" spans="5:6" x14ac:dyDescent="0.25">
      <c r="E6590" t="s">
        <v>6532</v>
      </c>
      <c r="F6590" t="s">
        <v>6738</v>
      </c>
    </row>
    <row r="6591" spans="5:6" x14ac:dyDescent="0.25">
      <c r="E6591" t="s">
        <v>6532</v>
      </c>
      <c r="F6591" t="s">
        <v>6739</v>
      </c>
    </row>
    <row r="6592" spans="5:6" x14ac:dyDescent="0.25">
      <c r="E6592" t="s">
        <v>6532</v>
      </c>
      <c r="F6592" t="s">
        <v>6740</v>
      </c>
    </row>
    <row r="6593" spans="5:6" x14ac:dyDescent="0.25">
      <c r="E6593" t="s">
        <v>6532</v>
      </c>
      <c r="F6593" t="s">
        <v>6741</v>
      </c>
    </row>
    <row r="6594" spans="5:6" x14ac:dyDescent="0.25">
      <c r="E6594" t="s">
        <v>6532</v>
      </c>
      <c r="F6594" t="s">
        <v>6742</v>
      </c>
    </row>
    <row r="6595" spans="5:6" x14ac:dyDescent="0.25">
      <c r="E6595" t="s">
        <v>6532</v>
      </c>
      <c r="F6595" t="s">
        <v>6743</v>
      </c>
    </row>
    <row r="6596" spans="5:6" x14ac:dyDescent="0.25">
      <c r="E6596" t="s">
        <v>6532</v>
      </c>
      <c r="F6596" t="s">
        <v>6744</v>
      </c>
    </row>
    <row r="6597" spans="5:6" x14ac:dyDescent="0.25">
      <c r="E6597" t="s">
        <v>6532</v>
      </c>
      <c r="F6597" t="s">
        <v>6745</v>
      </c>
    </row>
    <row r="6598" spans="5:6" x14ac:dyDescent="0.25">
      <c r="E6598" t="s">
        <v>6532</v>
      </c>
      <c r="F6598" t="s">
        <v>6746</v>
      </c>
    </row>
    <row r="6599" spans="5:6" x14ac:dyDescent="0.25">
      <c r="E6599" t="s">
        <v>6532</v>
      </c>
      <c r="F6599" t="s">
        <v>6747</v>
      </c>
    </row>
    <row r="6600" spans="5:6" x14ac:dyDescent="0.25">
      <c r="E6600" t="s">
        <v>6748</v>
      </c>
      <c r="F6600" t="s">
        <v>6749</v>
      </c>
    </row>
    <row r="6601" spans="5:6" x14ac:dyDescent="0.25">
      <c r="E6601" t="s">
        <v>6748</v>
      </c>
      <c r="F6601" t="s">
        <v>6750</v>
      </c>
    </row>
    <row r="6602" spans="5:6" x14ac:dyDescent="0.25">
      <c r="E6602" t="s">
        <v>6748</v>
      </c>
      <c r="F6602" t="s">
        <v>6751</v>
      </c>
    </row>
    <row r="6603" spans="5:6" x14ac:dyDescent="0.25">
      <c r="E6603" t="s">
        <v>6748</v>
      </c>
      <c r="F6603" t="s">
        <v>6752</v>
      </c>
    </row>
    <row r="6604" spans="5:6" x14ac:dyDescent="0.25">
      <c r="E6604" t="s">
        <v>6748</v>
      </c>
      <c r="F6604" t="s">
        <v>6753</v>
      </c>
    </row>
    <row r="6605" spans="5:6" x14ac:dyDescent="0.25">
      <c r="E6605" t="s">
        <v>6748</v>
      </c>
      <c r="F6605" t="s">
        <v>6754</v>
      </c>
    </row>
    <row r="6606" spans="5:6" x14ac:dyDescent="0.25">
      <c r="E6606" t="s">
        <v>6748</v>
      </c>
      <c r="F6606" t="s">
        <v>6755</v>
      </c>
    </row>
    <row r="6607" spans="5:6" x14ac:dyDescent="0.25">
      <c r="E6607" t="s">
        <v>6748</v>
      </c>
      <c r="F6607" t="s">
        <v>6756</v>
      </c>
    </row>
    <row r="6608" spans="5:6" x14ac:dyDescent="0.25">
      <c r="E6608" t="s">
        <v>6748</v>
      </c>
      <c r="F6608" t="s">
        <v>6757</v>
      </c>
    </row>
    <row r="6609" spans="5:6" x14ac:dyDescent="0.25">
      <c r="E6609" t="s">
        <v>6748</v>
      </c>
      <c r="F6609" t="s">
        <v>6758</v>
      </c>
    </row>
    <row r="6610" spans="5:6" x14ac:dyDescent="0.25">
      <c r="E6610" t="s">
        <v>6748</v>
      </c>
      <c r="F6610" t="s">
        <v>6759</v>
      </c>
    </row>
    <row r="6611" spans="5:6" x14ac:dyDescent="0.25">
      <c r="E6611" t="s">
        <v>6748</v>
      </c>
      <c r="F6611" t="s">
        <v>6760</v>
      </c>
    </row>
    <row r="6612" spans="5:6" x14ac:dyDescent="0.25">
      <c r="E6612" t="s">
        <v>6748</v>
      </c>
      <c r="F6612" t="s">
        <v>6761</v>
      </c>
    </row>
    <row r="6613" spans="5:6" x14ac:dyDescent="0.25">
      <c r="E6613" t="s">
        <v>6748</v>
      </c>
      <c r="F6613" t="s">
        <v>6762</v>
      </c>
    </row>
    <row r="6614" spans="5:6" x14ac:dyDescent="0.25">
      <c r="E6614" t="s">
        <v>6748</v>
      </c>
      <c r="F6614" t="s">
        <v>6763</v>
      </c>
    </row>
    <row r="6615" spans="5:6" x14ac:dyDescent="0.25">
      <c r="E6615" t="s">
        <v>6748</v>
      </c>
      <c r="F6615" t="s">
        <v>6764</v>
      </c>
    </row>
    <row r="6616" spans="5:6" x14ac:dyDescent="0.25">
      <c r="E6616" t="s">
        <v>6748</v>
      </c>
      <c r="F6616" t="s">
        <v>6765</v>
      </c>
    </row>
    <row r="6617" spans="5:6" x14ac:dyDescent="0.25">
      <c r="E6617" t="s">
        <v>6748</v>
      </c>
      <c r="F6617" t="s">
        <v>6766</v>
      </c>
    </row>
    <row r="6618" spans="5:6" x14ac:dyDescent="0.25">
      <c r="E6618" t="s">
        <v>6748</v>
      </c>
      <c r="F6618" t="s">
        <v>6767</v>
      </c>
    </row>
    <row r="6619" spans="5:6" x14ac:dyDescent="0.25">
      <c r="E6619" t="s">
        <v>6748</v>
      </c>
      <c r="F6619" t="s">
        <v>6768</v>
      </c>
    </row>
    <row r="6620" spans="5:6" x14ac:dyDescent="0.25">
      <c r="E6620" t="s">
        <v>6748</v>
      </c>
      <c r="F6620" t="s">
        <v>6769</v>
      </c>
    </row>
    <row r="6621" spans="5:6" x14ac:dyDescent="0.25">
      <c r="E6621" t="s">
        <v>6748</v>
      </c>
      <c r="F6621" t="s">
        <v>6770</v>
      </c>
    </row>
    <row r="6622" spans="5:6" x14ac:dyDescent="0.25">
      <c r="E6622" t="s">
        <v>6748</v>
      </c>
      <c r="F6622" t="s">
        <v>6771</v>
      </c>
    </row>
    <row r="6623" spans="5:6" x14ac:dyDescent="0.25">
      <c r="E6623" t="s">
        <v>6748</v>
      </c>
      <c r="F6623" t="s">
        <v>6772</v>
      </c>
    </row>
    <row r="6624" spans="5:6" x14ac:dyDescent="0.25">
      <c r="E6624" t="s">
        <v>6748</v>
      </c>
      <c r="F6624" t="s">
        <v>6773</v>
      </c>
    </row>
    <row r="6625" spans="5:6" x14ac:dyDescent="0.25">
      <c r="E6625" t="s">
        <v>6748</v>
      </c>
      <c r="F6625" t="s">
        <v>6774</v>
      </c>
    </row>
    <row r="6626" spans="5:6" x14ac:dyDescent="0.25">
      <c r="E6626" t="s">
        <v>6748</v>
      </c>
      <c r="F6626" t="s">
        <v>6775</v>
      </c>
    </row>
    <row r="6627" spans="5:6" x14ac:dyDescent="0.25">
      <c r="E6627" t="s">
        <v>6748</v>
      </c>
      <c r="F6627" t="s">
        <v>6776</v>
      </c>
    </row>
    <row r="6628" spans="5:6" x14ac:dyDescent="0.25">
      <c r="E6628" t="s">
        <v>6748</v>
      </c>
      <c r="F6628" t="s">
        <v>6777</v>
      </c>
    </row>
    <row r="6629" spans="5:6" x14ac:dyDescent="0.25">
      <c r="E6629" t="s">
        <v>6748</v>
      </c>
      <c r="F6629" t="s">
        <v>6778</v>
      </c>
    </row>
    <row r="6630" spans="5:6" x14ac:dyDescent="0.25">
      <c r="E6630" t="s">
        <v>6748</v>
      </c>
      <c r="F6630" t="s">
        <v>6779</v>
      </c>
    </row>
    <row r="6631" spans="5:6" x14ac:dyDescent="0.25">
      <c r="E6631" t="s">
        <v>6748</v>
      </c>
      <c r="F6631" t="s">
        <v>6780</v>
      </c>
    </row>
    <row r="6632" spans="5:6" x14ac:dyDescent="0.25">
      <c r="E6632" t="s">
        <v>6748</v>
      </c>
      <c r="F6632" t="s">
        <v>6781</v>
      </c>
    </row>
    <row r="6633" spans="5:6" x14ac:dyDescent="0.25">
      <c r="E6633" t="s">
        <v>6748</v>
      </c>
      <c r="F6633" t="s">
        <v>6782</v>
      </c>
    </row>
    <row r="6634" spans="5:6" x14ac:dyDescent="0.25">
      <c r="E6634" t="s">
        <v>6748</v>
      </c>
      <c r="F6634" t="s">
        <v>6783</v>
      </c>
    </row>
    <row r="6635" spans="5:6" x14ac:dyDescent="0.25">
      <c r="E6635" t="s">
        <v>6748</v>
      </c>
      <c r="F6635" t="s">
        <v>6784</v>
      </c>
    </row>
    <row r="6636" spans="5:6" x14ac:dyDescent="0.25">
      <c r="E6636" t="s">
        <v>6748</v>
      </c>
      <c r="F6636" t="s">
        <v>6785</v>
      </c>
    </row>
    <row r="6637" spans="5:6" x14ac:dyDescent="0.25">
      <c r="E6637" t="s">
        <v>6748</v>
      </c>
      <c r="F6637" t="s">
        <v>6786</v>
      </c>
    </row>
    <row r="6638" spans="5:6" x14ac:dyDescent="0.25">
      <c r="E6638" t="s">
        <v>6748</v>
      </c>
      <c r="F6638" t="s">
        <v>6787</v>
      </c>
    </row>
    <row r="6639" spans="5:6" x14ac:dyDescent="0.25">
      <c r="E6639" t="s">
        <v>6748</v>
      </c>
      <c r="F6639" t="s">
        <v>6788</v>
      </c>
    </row>
    <row r="6640" spans="5:6" x14ac:dyDescent="0.25">
      <c r="E6640" t="s">
        <v>6748</v>
      </c>
      <c r="F6640" t="s">
        <v>6789</v>
      </c>
    </row>
    <row r="6641" spans="5:6" x14ac:dyDescent="0.25">
      <c r="E6641" t="s">
        <v>6748</v>
      </c>
      <c r="F6641" t="s">
        <v>6790</v>
      </c>
    </row>
    <row r="6642" spans="5:6" x14ac:dyDescent="0.25">
      <c r="E6642" t="s">
        <v>6748</v>
      </c>
      <c r="F6642" t="s">
        <v>6791</v>
      </c>
    </row>
    <row r="6643" spans="5:6" x14ac:dyDescent="0.25">
      <c r="E6643" t="s">
        <v>6748</v>
      </c>
      <c r="F6643" t="s">
        <v>6792</v>
      </c>
    </row>
    <row r="6644" spans="5:6" x14ac:dyDescent="0.25">
      <c r="E6644" t="s">
        <v>6748</v>
      </c>
      <c r="F6644" t="s">
        <v>6793</v>
      </c>
    </row>
    <row r="6645" spans="5:6" x14ac:dyDescent="0.25">
      <c r="E6645" t="s">
        <v>6748</v>
      </c>
      <c r="F6645" t="s">
        <v>6794</v>
      </c>
    </row>
    <row r="6646" spans="5:6" x14ac:dyDescent="0.25">
      <c r="E6646" t="s">
        <v>6748</v>
      </c>
      <c r="F6646" t="s">
        <v>6795</v>
      </c>
    </row>
    <row r="6647" spans="5:6" x14ac:dyDescent="0.25">
      <c r="E6647" t="s">
        <v>6748</v>
      </c>
      <c r="F6647" t="s">
        <v>6796</v>
      </c>
    </row>
    <row r="6648" spans="5:6" x14ac:dyDescent="0.25">
      <c r="E6648" t="s">
        <v>6748</v>
      </c>
      <c r="F6648" t="s">
        <v>6797</v>
      </c>
    </row>
    <row r="6649" spans="5:6" x14ac:dyDescent="0.25">
      <c r="E6649" t="s">
        <v>6748</v>
      </c>
      <c r="F6649" t="s">
        <v>6798</v>
      </c>
    </row>
    <row r="6650" spans="5:6" x14ac:dyDescent="0.25">
      <c r="E6650" t="s">
        <v>6748</v>
      </c>
      <c r="F6650" t="s">
        <v>6799</v>
      </c>
    </row>
    <row r="6651" spans="5:6" x14ac:dyDescent="0.25">
      <c r="E6651" t="s">
        <v>6748</v>
      </c>
      <c r="F6651" t="s">
        <v>6800</v>
      </c>
    </row>
    <row r="6652" spans="5:6" x14ac:dyDescent="0.25">
      <c r="E6652" t="s">
        <v>6748</v>
      </c>
      <c r="F6652" t="s">
        <v>6801</v>
      </c>
    </row>
    <row r="6653" spans="5:6" x14ac:dyDescent="0.25">
      <c r="E6653" t="s">
        <v>6748</v>
      </c>
      <c r="F6653" t="s">
        <v>6802</v>
      </c>
    </row>
    <row r="6654" spans="5:6" x14ac:dyDescent="0.25">
      <c r="E6654" t="s">
        <v>6748</v>
      </c>
      <c r="F6654" t="s">
        <v>6803</v>
      </c>
    </row>
    <row r="6655" spans="5:6" x14ac:dyDescent="0.25">
      <c r="E6655" t="s">
        <v>6748</v>
      </c>
      <c r="F6655" t="s">
        <v>6804</v>
      </c>
    </row>
    <row r="6656" spans="5:6" x14ac:dyDescent="0.25">
      <c r="E6656" t="s">
        <v>6748</v>
      </c>
      <c r="F6656" t="s">
        <v>6805</v>
      </c>
    </row>
    <row r="6657" spans="5:6" x14ac:dyDescent="0.25">
      <c r="E6657" t="s">
        <v>6748</v>
      </c>
      <c r="F6657" t="s">
        <v>6806</v>
      </c>
    </row>
    <row r="6658" spans="5:6" x14ac:dyDescent="0.25">
      <c r="E6658" t="s">
        <v>6748</v>
      </c>
      <c r="F6658" t="s">
        <v>6807</v>
      </c>
    </row>
    <row r="6659" spans="5:6" x14ac:dyDescent="0.25">
      <c r="E6659" t="s">
        <v>6748</v>
      </c>
      <c r="F6659" t="s">
        <v>6808</v>
      </c>
    </row>
    <row r="6660" spans="5:6" x14ac:dyDescent="0.25">
      <c r="E6660" t="s">
        <v>6748</v>
      </c>
      <c r="F6660" t="s">
        <v>6809</v>
      </c>
    </row>
    <row r="6661" spans="5:6" x14ac:dyDescent="0.25">
      <c r="E6661" t="s">
        <v>6748</v>
      </c>
      <c r="F6661" t="s">
        <v>6810</v>
      </c>
    </row>
    <row r="6662" spans="5:6" x14ac:dyDescent="0.25">
      <c r="E6662" t="s">
        <v>6748</v>
      </c>
      <c r="F6662" t="s">
        <v>6811</v>
      </c>
    </row>
    <row r="6663" spans="5:6" x14ac:dyDescent="0.25">
      <c r="E6663" t="s">
        <v>6748</v>
      </c>
      <c r="F6663" t="s">
        <v>6812</v>
      </c>
    </row>
    <row r="6664" spans="5:6" x14ac:dyDescent="0.25">
      <c r="E6664" t="s">
        <v>6748</v>
      </c>
      <c r="F6664" t="s">
        <v>6813</v>
      </c>
    </row>
    <row r="6665" spans="5:6" x14ac:dyDescent="0.25">
      <c r="E6665" t="s">
        <v>6748</v>
      </c>
      <c r="F6665" t="s">
        <v>6814</v>
      </c>
    </row>
    <row r="6666" spans="5:6" x14ac:dyDescent="0.25">
      <c r="E6666" t="s">
        <v>6748</v>
      </c>
      <c r="F6666" t="s">
        <v>6815</v>
      </c>
    </row>
    <row r="6667" spans="5:6" x14ac:dyDescent="0.25">
      <c r="E6667" t="s">
        <v>6748</v>
      </c>
      <c r="F6667" t="s">
        <v>6816</v>
      </c>
    </row>
    <row r="6668" spans="5:6" x14ac:dyDescent="0.25">
      <c r="E6668" t="s">
        <v>6748</v>
      </c>
      <c r="F6668" t="s">
        <v>6817</v>
      </c>
    </row>
    <row r="6669" spans="5:6" x14ac:dyDescent="0.25">
      <c r="E6669" t="s">
        <v>6748</v>
      </c>
      <c r="F6669" t="s">
        <v>6818</v>
      </c>
    </row>
    <row r="6670" spans="5:6" x14ac:dyDescent="0.25">
      <c r="E6670" t="s">
        <v>6748</v>
      </c>
      <c r="F6670" t="s">
        <v>6819</v>
      </c>
    </row>
    <row r="6671" spans="5:6" x14ac:dyDescent="0.25">
      <c r="E6671" t="s">
        <v>6748</v>
      </c>
      <c r="F6671" t="s">
        <v>6820</v>
      </c>
    </row>
    <row r="6672" spans="5:6" x14ac:dyDescent="0.25">
      <c r="E6672" t="s">
        <v>6748</v>
      </c>
      <c r="F6672" t="s">
        <v>6821</v>
      </c>
    </row>
    <row r="6673" spans="5:6" x14ac:dyDescent="0.25">
      <c r="E6673" t="s">
        <v>6748</v>
      </c>
      <c r="F6673" t="s">
        <v>6822</v>
      </c>
    </row>
    <row r="6674" spans="5:6" x14ac:dyDescent="0.25">
      <c r="E6674" t="s">
        <v>6748</v>
      </c>
      <c r="F6674" t="s">
        <v>6823</v>
      </c>
    </row>
    <row r="6675" spans="5:6" x14ac:dyDescent="0.25">
      <c r="E6675" t="s">
        <v>6748</v>
      </c>
      <c r="F6675" t="s">
        <v>6824</v>
      </c>
    </row>
    <row r="6676" spans="5:6" x14ac:dyDescent="0.25">
      <c r="E6676" t="s">
        <v>6748</v>
      </c>
      <c r="F6676" t="s">
        <v>6825</v>
      </c>
    </row>
    <row r="6677" spans="5:6" x14ac:dyDescent="0.25">
      <c r="E6677" t="s">
        <v>6748</v>
      </c>
      <c r="F6677" t="s">
        <v>6826</v>
      </c>
    </row>
    <row r="6678" spans="5:6" x14ac:dyDescent="0.25">
      <c r="E6678" t="s">
        <v>6748</v>
      </c>
      <c r="F6678" t="s">
        <v>6827</v>
      </c>
    </row>
    <row r="6679" spans="5:6" x14ac:dyDescent="0.25">
      <c r="E6679" t="s">
        <v>6748</v>
      </c>
      <c r="F6679" t="s">
        <v>6828</v>
      </c>
    </row>
    <row r="6680" spans="5:6" x14ac:dyDescent="0.25">
      <c r="E6680" t="s">
        <v>6748</v>
      </c>
      <c r="F6680" t="s">
        <v>6829</v>
      </c>
    </row>
    <row r="6681" spans="5:6" x14ac:dyDescent="0.25">
      <c r="E6681" t="s">
        <v>6748</v>
      </c>
      <c r="F6681" t="s">
        <v>6830</v>
      </c>
    </row>
    <row r="6682" spans="5:6" x14ac:dyDescent="0.25">
      <c r="E6682" t="s">
        <v>6748</v>
      </c>
      <c r="F6682" t="s">
        <v>6831</v>
      </c>
    </row>
    <row r="6683" spans="5:6" x14ac:dyDescent="0.25">
      <c r="E6683" t="s">
        <v>6748</v>
      </c>
      <c r="F6683" t="s">
        <v>6832</v>
      </c>
    </row>
    <row r="6684" spans="5:6" x14ac:dyDescent="0.25">
      <c r="E6684" t="s">
        <v>6748</v>
      </c>
      <c r="F6684" t="s">
        <v>6833</v>
      </c>
    </row>
    <row r="6685" spans="5:6" x14ac:dyDescent="0.25">
      <c r="E6685" t="s">
        <v>6748</v>
      </c>
      <c r="F6685" t="s">
        <v>6834</v>
      </c>
    </row>
    <row r="6686" spans="5:6" x14ac:dyDescent="0.25">
      <c r="E6686" t="s">
        <v>6748</v>
      </c>
      <c r="F6686" t="s">
        <v>6835</v>
      </c>
    </row>
    <row r="6687" spans="5:6" x14ac:dyDescent="0.25">
      <c r="E6687" t="s">
        <v>6748</v>
      </c>
      <c r="F6687" t="s">
        <v>6836</v>
      </c>
    </row>
    <row r="6688" spans="5:6" x14ac:dyDescent="0.25">
      <c r="E6688" t="s">
        <v>6748</v>
      </c>
      <c r="F6688" t="s">
        <v>6837</v>
      </c>
    </row>
    <row r="6689" spans="5:6" x14ac:dyDescent="0.25">
      <c r="E6689" t="s">
        <v>6748</v>
      </c>
      <c r="F6689" t="s">
        <v>6838</v>
      </c>
    </row>
    <row r="6690" spans="5:6" x14ac:dyDescent="0.25">
      <c r="E6690" t="s">
        <v>6748</v>
      </c>
      <c r="F6690" t="s">
        <v>6839</v>
      </c>
    </row>
    <row r="6691" spans="5:6" x14ac:dyDescent="0.25">
      <c r="E6691" t="s">
        <v>6748</v>
      </c>
      <c r="F6691" t="s">
        <v>6840</v>
      </c>
    </row>
    <row r="6692" spans="5:6" x14ac:dyDescent="0.25">
      <c r="E6692" t="s">
        <v>6748</v>
      </c>
      <c r="F6692" t="s">
        <v>6841</v>
      </c>
    </row>
    <row r="6693" spans="5:6" x14ac:dyDescent="0.25">
      <c r="E6693" t="s">
        <v>6748</v>
      </c>
      <c r="F6693" t="s">
        <v>6842</v>
      </c>
    </row>
    <row r="6694" spans="5:6" x14ac:dyDescent="0.25">
      <c r="E6694" t="s">
        <v>6748</v>
      </c>
      <c r="F6694" t="s">
        <v>6843</v>
      </c>
    </row>
    <row r="6695" spans="5:6" x14ac:dyDescent="0.25">
      <c r="E6695" t="s">
        <v>6748</v>
      </c>
      <c r="F6695" t="s">
        <v>6844</v>
      </c>
    </row>
    <row r="6696" spans="5:6" x14ac:dyDescent="0.25">
      <c r="E6696" t="s">
        <v>6748</v>
      </c>
      <c r="F6696" t="s">
        <v>6845</v>
      </c>
    </row>
    <row r="6697" spans="5:6" x14ac:dyDescent="0.25">
      <c r="E6697" t="s">
        <v>6748</v>
      </c>
      <c r="F6697" t="s">
        <v>6846</v>
      </c>
    </row>
    <row r="6698" spans="5:6" x14ac:dyDescent="0.25">
      <c r="E6698" t="s">
        <v>6748</v>
      </c>
      <c r="F6698" t="s">
        <v>6847</v>
      </c>
    </row>
    <row r="6699" spans="5:6" x14ac:dyDescent="0.25">
      <c r="E6699" t="s">
        <v>6748</v>
      </c>
      <c r="F6699" t="s">
        <v>6848</v>
      </c>
    </row>
    <row r="6700" spans="5:6" x14ac:dyDescent="0.25">
      <c r="E6700" t="s">
        <v>6748</v>
      </c>
      <c r="F6700" t="s">
        <v>6849</v>
      </c>
    </row>
    <row r="6701" spans="5:6" x14ac:dyDescent="0.25">
      <c r="E6701" t="s">
        <v>6748</v>
      </c>
      <c r="F6701" t="s">
        <v>6850</v>
      </c>
    </row>
    <row r="6702" spans="5:6" x14ac:dyDescent="0.25">
      <c r="E6702" t="s">
        <v>6748</v>
      </c>
      <c r="F6702" t="s">
        <v>6851</v>
      </c>
    </row>
    <row r="6703" spans="5:6" x14ac:dyDescent="0.25">
      <c r="E6703" t="s">
        <v>6748</v>
      </c>
      <c r="F6703" t="s">
        <v>6852</v>
      </c>
    </row>
    <row r="6704" spans="5:6" x14ac:dyDescent="0.25">
      <c r="E6704" t="s">
        <v>6748</v>
      </c>
      <c r="F6704" t="s">
        <v>6853</v>
      </c>
    </row>
    <row r="6705" spans="5:6" x14ac:dyDescent="0.25">
      <c r="E6705" t="s">
        <v>6748</v>
      </c>
      <c r="F6705" t="s">
        <v>6854</v>
      </c>
    </row>
    <row r="6706" spans="5:6" x14ac:dyDescent="0.25">
      <c r="E6706" t="s">
        <v>6748</v>
      </c>
      <c r="F6706" t="s">
        <v>6855</v>
      </c>
    </row>
    <row r="6707" spans="5:6" x14ac:dyDescent="0.25">
      <c r="E6707" t="s">
        <v>6748</v>
      </c>
      <c r="F6707" t="s">
        <v>6856</v>
      </c>
    </row>
    <row r="6708" spans="5:6" x14ac:dyDescent="0.25">
      <c r="E6708" t="s">
        <v>6748</v>
      </c>
      <c r="F6708" t="s">
        <v>6857</v>
      </c>
    </row>
    <row r="6709" spans="5:6" x14ac:dyDescent="0.25">
      <c r="E6709" t="s">
        <v>6748</v>
      </c>
      <c r="F6709" t="s">
        <v>6858</v>
      </c>
    </row>
    <row r="6710" spans="5:6" x14ac:dyDescent="0.25">
      <c r="E6710" t="s">
        <v>6748</v>
      </c>
      <c r="F6710" t="s">
        <v>6859</v>
      </c>
    </row>
    <row r="6711" spans="5:6" x14ac:dyDescent="0.25">
      <c r="E6711" t="s">
        <v>6748</v>
      </c>
      <c r="F6711" t="s">
        <v>6860</v>
      </c>
    </row>
    <row r="6712" spans="5:6" x14ac:dyDescent="0.25">
      <c r="E6712" t="s">
        <v>6748</v>
      </c>
      <c r="F6712" t="s">
        <v>6861</v>
      </c>
    </row>
    <row r="6713" spans="5:6" x14ac:dyDescent="0.25">
      <c r="E6713" t="s">
        <v>6748</v>
      </c>
      <c r="F6713" t="s">
        <v>6862</v>
      </c>
    </row>
    <row r="6714" spans="5:6" x14ac:dyDescent="0.25">
      <c r="E6714" t="s">
        <v>6748</v>
      </c>
      <c r="F6714" t="s">
        <v>6863</v>
      </c>
    </row>
    <row r="6715" spans="5:6" x14ac:dyDescent="0.25">
      <c r="E6715" t="s">
        <v>6748</v>
      </c>
      <c r="F6715" t="s">
        <v>6864</v>
      </c>
    </row>
    <row r="6716" spans="5:6" x14ac:dyDescent="0.25">
      <c r="E6716" t="s">
        <v>6748</v>
      </c>
      <c r="F6716" t="s">
        <v>6865</v>
      </c>
    </row>
    <row r="6717" spans="5:6" x14ac:dyDescent="0.25">
      <c r="E6717" t="s">
        <v>6748</v>
      </c>
      <c r="F6717" t="s">
        <v>6866</v>
      </c>
    </row>
    <row r="6718" spans="5:6" x14ac:dyDescent="0.25">
      <c r="E6718" t="s">
        <v>6748</v>
      </c>
      <c r="F6718" t="s">
        <v>6867</v>
      </c>
    </row>
    <row r="6719" spans="5:6" x14ac:dyDescent="0.25">
      <c r="E6719" t="s">
        <v>6748</v>
      </c>
      <c r="F6719" t="s">
        <v>6868</v>
      </c>
    </row>
    <row r="6720" spans="5:6" x14ac:dyDescent="0.25">
      <c r="E6720" t="s">
        <v>6748</v>
      </c>
      <c r="F6720" t="s">
        <v>6869</v>
      </c>
    </row>
    <row r="6721" spans="5:6" x14ac:dyDescent="0.25">
      <c r="E6721" t="s">
        <v>6748</v>
      </c>
      <c r="F6721" t="s">
        <v>6870</v>
      </c>
    </row>
    <row r="6722" spans="5:6" x14ac:dyDescent="0.25">
      <c r="E6722" t="s">
        <v>6748</v>
      </c>
      <c r="F6722" t="s">
        <v>6871</v>
      </c>
    </row>
    <row r="6723" spans="5:6" x14ac:dyDescent="0.25">
      <c r="E6723" t="s">
        <v>6748</v>
      </c>
      <c r="F6723" t="s">
        <v>6872</v>
      </c>
    </row>
    <row r="6724" spans="5:6" x14ac:dyDescent="0.25">
      <c r="E6724" t="s">
        <v>6748</v>
      </c>
      <c r="F6724" t="s">
        <v>6873</v>
      </c>
    </row>
    <row r="6725" spans="5:6" x14ac:dyDescent="0.25">
      <c r="E6725" t="s">
        <v>6748</v>
      </c>
      <c r="F6725" t="s">
        <v>6874</v>
      </c>
    </row>
    <row r="6726" spans="5:6" x14ac:dyDescent="0.25">
      <c r="E6726" t="s">
        <v>6748</v>
      </c>
      <c r="F6726" t="s">
        <v>6875</v>
      </c>
    </row>
    <row r="6727" spans="5:6" x14ac:dyDescent="0.25">
      <c r="E6727" t="s">
        <v>6748</v>
      </c>
      <c r="F6727" t="s">
        <v>6876</v>
      </c>
    </row>
    <row r="6728" spans="5:6" x14ac:dyDescent="0.25">
      <c r="E6728" t="s">
        <v>6748</v>
      </c>
      <c r="F6728" t="s">
        <v>6877</v>
      </c>
    </row>
    <row r="6729" spans="5:6" x14ac:dyDescent="0.25">
      <c r="E6729" t="s">
        <v>6748</v>
      </c>
      <c r="F6729" t="s">
        <v>6878</v>
      </c>
    </row>
    <row r="6730" spans="5:6" x14ac:dyDescent="0.25">
      <c r="E6730" t="s">
        <v>6748</v>
      </c>
      <c r="F6730" t="s">
        <v>6879</v>
      </c>
    </row>
    <row r="6731" spans="5:6" x14ac:dyDescent="0.25">
      <c r="E6731" t="s">
        <v>6748</v>
      </c>
      <c r="F6731" t="s">
        <v>6880</v>
      </c>
    </row>
    <row r="6732" spans="5:6" x14ac:dyDescent="0.25">
      <c r="E6732" t="s">
        <v>6748</v>
      </c>
      <c r="F6732" t="s">
        <v>6881</v>
      </c>
    </row>
    <row r="6733" spans="5:6" x14ac:dyDescent="0.25">
      <c r="E6733" t="s">
        <v>6748</v>
      </c>
      <c r="F6733" t="s">
        <v>6882</v>
      </c>
    </row>
    <row r="6734" spans="5:6" x14ac:dyDescent="0.25">
      <c r="E6734" t="s">
        <v>6748</v>
      </c>
      <c r="F6734" t="s">
        <v>6883</v>
      </c>
    </row>
    <row r="6735" spans="5:6" x14ac:dyDescent="0.25">
      <c r="E6735" t="s">
        <v>6748</v>
      </c>
      <c r="F6735" t="s">
        <v>6884</v>
      </c>
    </row>
    <row r="6736" spans="5:6" x14ac:dyDescent="0.25">
      <c r="E6736" t="s">
        <v>6748</v>
      </c>
      <c r="F6736" t="s">
        <v>6885</v>
      </c>
    </row>
    <row r="6737" spans="5:6" x14ac:dyDescent="0.25">
      <c r="E6737" t="s">
        <v>6748</v>
      </c>
      <c r="F6737" t="s">
        <v>6886</v>
      </c>
    </row>
    <row r="6738" spans="5:6" x14ac:dyDescent="0.25">
      <c r="E6738" t="s">
        <v>6748</v>
      </c>
      <c r="F6738" t="s">
        <v>6887</v>
      </c>
    </row>
    <row r="6739" spans="5:6" x14ac:dyDescent="0.25">
      <c r="E6739" t="s">
        <v>6748</v>
      </c>
      <c r="F6739" t="s">
        <v>6888</v>
      </c>
    </row>
    <row r="6740" spans="5:6" x14ac:dyDescent="0.25">
      <c r="E6740" t="s">
        <v>6748</v>
      </c>
      <c r="F6740" t="s">
        <v>6889</v>
      </c>
    </row>
    <row r="6741" spans="5:6" x14ac:dyDescent="0.25">
      <c r="E6741" t="s">
        <v>6748</v>
      </c>
      <c r="F6741" t="s">
        <v>6890</v>
      </c>
    </row>
    <row r="6742" spans="5:6" x14ac:dyDescent="0.25">
      <c r="E6742" t="s">
        <v>6748</v>
      </c>
      <c r="F6742" t="s">
        <v>6891</v>
      </c>
    </row>
    <row r="6743" spans="5:6" x14ac:dyDescent="0.25">
      <c r="E6743" t="s">
        <v>6748</v>
      </c>
      <c r="F6743" t="s">
        <v>6892</v>
      </c>
    </row>
    <row r="6744" spans="5:6" x14ac:dyDescent="0.25">
      <c r="E6744" t="s">
        <v>6748</v>
      </c>
      <c r="F6744" t="s">
        <v>6893</v>
      </c>
    </row>
    <row r="6745" spans="5:6" x14ac:dyDescent="0.25">
      <c r="E6745" t="s">
        <v>6748</v>
      </c>
      <c r="F6745" t="s">
        <v>6894</v>
      </c>
    </row>
    <row r="6746" spans="5:6" x14ac:dyDescent="0.25">
      <c r="E6746" t="s">
        <v>6748</v>
      </c>
      <c r="F6746" t="s">
        <v>6895</v>
      </c>
    </row>
    <row r="6747" spans="5:6" x14ac:dyDescent="0.25">
      <c r="E6747" t="s">
        <v>6748</v>
      </c>
      <c r="F6747" t="s">
        <v>6896</v>
      </c>
    </row>
    <row r="6748" spans="5:6" x14ac:dyDescent="0.25">
      <c r="E6748" t="s">
        <v>6748</v>
      </c>
      <c r="F6748" t="s">
        <v>6897</v>
      </c>
    </row>
    <row r="6749" spans="5:6" x14ac:dyDescent="0.25">
      <c r="E6749" t="s">
        <v>6748</v>
      </c>
      <c r="F6749" t="s">
        <v>6898</v>
      </c>
    </row>
    <row r="6750" spans="5:6" x14ac:dyDescent="0.25">
      <c r="E6750" t="s">
        <v>6748</v>
      </c>
      <c r="F6750" t="s">
        <v>6899</v>
      </c>
    </row>
    <row r="6751" spans="5:6" x14ac:dyDescent="0.25">
      <c r="E6751" t="s">
        <v>6748</v>
      </c>
      <c r="F6751" t="s">
        <v>6900</v>
      </c>
    </row>
    <row r="6752" spans="5:6" x14ac:dyDescent="0.25">
      <c r="E6752" t="s">
        <v>6748</v>
      </c>
      <c r="F6752" t="s">
        <v>6901</v>
      </c>
    </row>
    <row r="6753" spans="5:6" x14ac:dyDescent="0.25">
      <c r="E6753" t="s">
        <v>6748</v>
      </c>
      <c r="F6753" t="s">
        <v>6902</v>
      </c>
    </row>
    <row r="6754" spans="5:6" x14ac:dyDescent="0.25">
      <c r="E6754" t="s">
        <v>6748</v>
      </c>
      <c r="F6754" t="s">
        <v>6903</v>
      </c>
    </row>
    <row r="6755" spans="5:6" x14ac:dyDescent="0.25">
      <c r="E6755" t="s">
        <v>6748</v>
      </c>
      <c r="F6755" t="s">
        <v>6904</v>
      </c>
    </row>
    <row r="6756" spans="5:6" x14ac:dyDescent="0.25">
      <c r="E6756" t="s">
        <v>6748</v>
      </c>
      <c r="F6756" t="s">
        <v>6905</v>
      </c>
    </row>
    <row r="6757" spans="5:6" x14ac:dyDescent="0.25">
      <c r="E6757" t="s">
        <v>6748</v>
      </c>
      <c r="F6757" t="s">
        <v>6906</v>
      </c>
    </row>
    <row r="6758" spans="5:6" x14ac:dyDescent="0.25">
      <c r="E6758" t="s">
        <v>6748</v>
      </c>
      <c r="F6758" t="s">
        <v>6907</v>
      </c>
    </row>
    <row r="6759" spans="5:6" x14ac:dyDescent="0.25">
      <c r="E6759" t="s">
        <v>6748</v>
      </c>
      <c r="F6759" t="s">
        <v>6908</v>
      </c>
    </row>
    <row r="6760" spans="5:6" x14ac:dyDescent="0.25">
      <c r="E6760" t="s">
        <v>6748</v>
      </c>
      <c r="F6760" t="s">
        <v>6909</v>
      </c>
    </row>
    <row r="6761" spans="5:6" x14ac:dyDescent="0.25">
      <c r="E6761" t="s">
        <v>6748</v>
      </c>
      <c r="F6761" t="s">
        <v>6910</v>
      </c>
    </row>
    <row r="6762" spans="5:6" x14ac:dyDescent="0.25">
      <c r="E6762" t="s">
        <v>6748</v>
      </c>
      <c r="F6762" t="s">
        <v>6911</v>
      </c>
    </row>
    <row r="6763" spans="5:6" x14ac:dyDescent="0.25">
      <c r="E6763" t="s">
        <v>6748</v>
      </c>
      <c r="F6763" t="s">
        <v>6912</v>
      </c>
    </row>
    <row r="6764" spans="5:6" x14ac:dyDescent="0.25">
      <c r="E6764" t="s">
        <v>6748</v>
      </c>
      <c r="F6764" t="s">
        <v>6913</v>
      </c>
    </row>
    <row r="6765" spans="5:6" x14ac:dyDescent="0.25">
      <c r="E6765" t="s">
        <v>6748</v>
      </c>
      <c r="F6765" t="s">
        <v>6914</v>
      </c>
    </row>
    <row r="6766" spans="5:6" x14ac:dyDescent="0.25">
      <c r="E6766" t="s">
        <v>6748</v>
      </c>
      <c r="F6766" t="s">
        <v>6915</v>
      </c>
    </row>
    <row r="6767" spans="5:6" x14ac:dyDescent="0.25">
      <c r="E6767" t="s">
        <v>6748</v>
      </c>
      <c r="F6767" t="s">
        <v>6916</v>
      </c>
    </row>
    <row r="6768" spans="5:6" x14ac:dyDescent="0.25">
      <c r="E6768" t="s">
        <v>6748</v>
      </c>
      <c r="F6768" t="s">
        <v>6917</v>
      </c>
    </row>
    <row r="6769" spans="5:6" x14ac:dyDescent="0.25">
      <c r="E6769" t="s">
        <v>6748</v>
      </c>
      <c r="F6769" t="s">
        <v>6918</v>
      </c>
    </row>
    <row r="6770" spans="5:6" x14ac:dyDescent="0.25">
      <c r="E6770" t="s">
        <v>6748</v>
      </c>
      <c r="F6770" t="s">
        <v>6919</v>
      </c>
    </row>
    <row r="6771" spans="5:6" x14ac:dyDescent="0.25">
      <c r="E6771" t="s">
        <v>6748</v>
      </c>
      <c r="F6771" t="s">
        <v>6920</v>
      </c>
    </row>
    <row r="6772" spans="5:6" x14ac:dyDescent="0.25">
      <c r="E6772" t="s">
        <v>6748</v>
      </c>
      <c r="F6772" t="s">
        <v>6921</v>
      </c>
    </row>
    <row r="6773" spans="5:6" x14ac:dyDescent="0.25">
      <c r="E6773" t="s">
        <v>6748</v>
      </c>
      <c r="F6773" t="s">
        <v>6922</v>
      </c>
    </row>
    <row r="6774" spans="5:6" x14ac:dyDescent="0.25">
      <c r="E6774" t="s">
        <v>6748</v>
      </c>
      <c r="F6774" t="s">
        <v>6923</v>
      </c>
    </row>
    <row r="6775" spans="5:6" x14ac:dyDescent="0.25">
      <c r="E6775" t="s">
        <v>6748</v>
      </c>
      <c r="F6775" t="s">
        <v>6924</v>
      </c>
    </row>
    <row r="6776" spans="5:6" x14ac:dyDescent="0.25">
      <c r="E6776" t="s">
        <v>6748</v>
      </c>
      <c r="F6776" t="s">
        <v>6925</v>
      </c>
    </row>
    <row r="6777" spans="5:6" x14ac:dyDescent="0.25">
      <c r="E6777" t="s">
        <v>6748</v>
      </c>
      <c r="F6777" t="s">
        <v>6926</v>
      </c>
    </row>
    <row r="6778" spans="5:6" x14ac:dyDescent="0.25">
      <c r="E6778" t="s">
        <v>6748</v>
      </c>
      <c r="F6778" t="s">
        <v>6927</v>
      </c>
    </row>
    <row r="6779" spans="5:6" x14ac:dyDescent="0.25">
      <c r="E6779" t="s">
        <v>6748</v>
      </c>
      <c r="F6779" t="s">
        <v>6928</v>
      </c>
    </row>
    <row r="6780" spans="5:6" x14ac:dyDescent="0.25">
      <c r="E6780" t="s">
        <v>6748</v>
      </c>
      <c r="F6780" t="s">
        <v>6929</v>
      </c>
    </row>
    <row r="6781" spans="5:6" x14ac:dyDescent="0.25">
      <c r="E6781" t="s">
        <v>6748</v>
      </c>
      <c r="F6781" t="s">
        <v>6930</v>
      </c>
    </row>
    <row r="6782" spans="5:6" x14ac:dyDescent="0.25">
      <c r="E6782" t="s">
        <v>6748</v>
      </c>
      <c r="F6782" t="s">
        <v>6931</v>
      </c>
    </row>
    <row r="6783" spans="5:6" x14ac:dyDescent="0.25">
      <c r="E6783" t="s">
        <v>6748</v>
      </c>
      <c r="F6783" t="s">
        <v>6932</v>
      </c>
    </row>
    <row r="6784" spans="5:6" x14ac:dyDescent="0.25">
      <c r="E6784" t="s">
        <v>6748</v>
      </c>
      <c r="F6784" t="s">
        <v>6933</v>
      </c>
    </row>
    <row r="6785" spans="5:6" x14ac:dyDescent="0.25">
      <c r="E6785" t="s">
        <v>6748</v>
      </c>
      <c r="F6785" t="s">
        <v>6934</v>
      </c>
    </row>
    <row r="6786" spans="5:6" x14ac:dyDescent="0.25">
      <c r="E6786" t="s">
        <v>6748</v>
      </c>
      <c r="F6786" t="s">
        <v>6935</v>
      </c>
    </row>
    <row r="6787" spans="5:6" x14ac:dyDescent="0.25">
      <c r="E6787" t="s">
        <v>6748</v>
      </c>
      <c r="F6787" t="s">
        <v>6936</v>
      </c>
    </row>
    <row r="6788" spans="5:6" x14ac:dyDescent="0.25">
      <c r="E6788" t="s">
        <v>6748</v>
      </c>
      <c r="F6788" t="s">
        <v>6937</v>
      </c>
    </row>
    <row r="6789" spans="5:6" x14ac:dyDescent="0.25">
      <c r="E6789" t="s">
        <v>6748</v>
      </c>
      <c r="F6789" t="s">
        <v>6938</v>
      </c>
    </row>
    <row r="6790" spans="5:6" x14ac:dyDescent="0.25">
      <c r="E6790" t="s">
        <v>6748</v>
      </c>
      <c r="F6790" t="s">
        <v>6939</v>
      </c>
    </row>
    <row r="6791" spans="5:6" x14ac:dyDescent="0.25">
      <c r="E6791" t="s">
        <v>6748</v>
      </c>
      <c r="F6791" t="s">
        <v>6940</v>
      </c>
    </row>
    <row r="6792" spans="5:6" x14ac:dyDescent="0.25">
      <c r="E6792" t="s">
        <v>6748</v>
      </c>
      <c r="F6792" t="s">
        <v>6941</v>
      </c>
    </row>
    <row r="6793" spans="5:6" x14ac:dyDescent="0.25">
      <c r="E6793" t="s">
        <v>6748</v>
      </c>
      <c r="F6793" t="s">
        <v>6942</v>
      </c>
    </row>
    <row r="6794" spans="5:6" x14ac:dyDescent="0.25">
      <c r="E6794" t="s">
        <v>6748</v>
      </c>
      <c r="F6794" t="s">
        <v>6943</v>
      </c>
    </row>
    <row r="6795" spans="5:6" x14ac:dyDescent="0.25">
      <c r="E6795" t="s">
        <v>6748</v>
      </c>
      <c r="F6795" t="s">
        <v>6944</v>
      </c>
    </row>
    <row r="6796" spans="5:6" x14ac:dyDescent="0.25">
      <c r="E6796" t="s">
        <v>6748</v>
      </c>
      <c r="F6796" t="s">
        <v>6945</v>
      </c>
    </row>
    <row r="6797" spans="5:6" x14ac:dyDescent="0.25">
      <c r="E6797" t="s">
        <v>6748</v>
      </c>
      <c r="F6797" t="s">
        <v>6946</v>
      </c>
    </row>
    <row r="6798" spans="5:6" x14ac:dyDescent="0.25">
      <c r="E6798" t="s">
        <v>6748</v>
      </c>
      <c r="F6798" t="s">
        <v>6947</v>
      </c>
    </row>
    <row r="6799" spans="5:6" x14ac:dyDescent="0.25">
      <c r="E6799" t="s">
        <v>6748</v>
      </c>
      <c r="F6799" t="s">
        <v>6948</v>
      </c>
    </row>
    <row r="6800" spans="5:6" x14ac:dyDescent="0.25">
      <c r="E6800" t="s">
        <v>6748</v>
      </c>
      <c r="F6800" t="s">
        <v>6949</v>
      </c>
    </row>
    <row r="6801" spans="5:6" x14ac:dyDescent="0.25">
      <c r="E6801" t="s">
        <v>6748</v>
      </c>
      <c r="F6801" t="s">
        <v>6950</v>
      </c>
    </row>
    <row r="6802" spans="5:6" x14ac:dyDescent="0.25">
      <c r="E6802" t="s">
        <v>6748</v>
      </c>
      <c r="F6802" t="s">
        <v>6951</v>
      </c>
    </row>
    <row r="6803" spans="5:6" x14ac:dyDescent="0.25">
      <c r="E6803" t="s">
        <v>6748</v>
      </c>
      <c r="F6803" t="s">
        <v>6952</v>
      </c>
    </row>
    <row r="6804" spans="5:6" x14ac:dyDescent="0.25">
      <c r="E6804" t="s">
        <v>6748</v>
      </c>
      <c r="F6804" t="s">
        <v>6953</v>
      </c>
    </row>
    <row r="6805" spans="5:6" x14ac:dyDescent="0.25">
      <c r="E6805" t="s">
        <v>6748</v>
      </c>
      <c r="F6805" t="s">
        <v>6954</v>
      </c>
    </row>
    <row r="6806" spans="5:6" x14ac:dyDescent="0.25">
      <c r="E6806" t="s">
        <v>6748</v>
      </c>
      <c r="F6806" t="s">
        <v>6955</v>
      </c>
    </row>
    <row r="6807" spans="5:6" x14ac:dyDescent="0.25">
      <c r="E6807" t="s">
        <v>6748</v>
      </c>
      <c r="F6807" t="s">
        <v>6956</v>
      </c>
    </row>
    <row r="6808" spans="5:6" x14ac:dyDescent="0.25">
      <c r="E6808" t="s">
        <v>6748</v>
      </c>
      <c r="F6808" t="s">
        <v>6957</v>
      </c>
    </row>
    <row r="6809" spans="5:6" x14ac:dyDescent="0.25">
      <c r="E6809" t="s">
        <v>6748</v>
      </c>
      <c r="F6809" t="s">
        <v>6958</v>
      </c>
    </row>
    <row r="6810" spans="5:6" x14ac:dyDescent="0.25">
      <c r="E6810" t="s">
        <v>6748</v>
      </c>
      <c r="F6810" t="s">
        <v>6959</v>
      </c>
    </row>
    <row r="6811" spans="5:6" x14ac:dyDescent="0.25">
      <c r="E6811" t="s">
        <v>6748</v>
      </c>
      <c r="F6811" t="s">
        <v>6960</v>
      </c>
    </row>
    <row r="6812" spans="5:6" x14ac:dyDescent="0.25">
      <c r="E6812" t="s">
        <v>6748</v>
      </c>
      <c r="F6812" t="s">
        <v>6961</v>
      </c>
    </row>
    <row r="6813" spans="5:6" x14ac:dyDescent="0.25">
      <c r="E6813" t="s">
        <v>6748</v>
      </c>
      <c r="F6813" t="s">
        <v>6962</v>
      </c>
    </row>
    <row r="6814" spans="5:6" x14ac:dyDescent="0.25">
      <c r="E6814" t="s">
        <v>6748</v>
      </c>
      <c r="F6814" t="s">
        <v>6963</v>
      </c>
    </row>
    <row r="6815" spans="5:6" x14ac:dyDescent="0.25">
      <c r="E6815" t="s">
        <v>6748</v>
      </c>
      <c r="F6815" t="s">
        <v>6964</v>
      </c>
    </row>
    <row r="6816" spans="5:6" x14ac:dyDescent="0.25">
      <c r="E6816" t="s">
        <v>6748</v>
      </c>
      <c r="F6816" t="s">
        <v>6965</v>
      </c>
    </row>
    <row r="6817" spans="5:6" x14ac:dyDescent="0.25">
      <c r="E6817" t="s">
        <v>6748</v>
      </c>
      <c r="F6817" t="s">
        <v>6966</v>
      </c>
    </row>
    <row r="6818" spans="5:6" x14ac:dyDescent="0.25">
      <c r="E6818" t="s">
        <v>6748</v>
      </c>
      <c r="F6818" t="s">
        <v>6967</v>
      </c>
    </row>
    <row r="6819" spans="5:6" x14ac:dyDescent="0.25">
      <c r="E6819" t="s">
        <v>6748</v>
      </c>
      <c r="F6819" t="s">
        <v>6968</v>
      </c>
    </row>
    <row r="6820" spans="5:6" x14ac:dyDescent="0.25">
      <c r="E6820" t="s">
        <v>6748</v>
      </c>
      <c r="F6820" t="s">
        <v>6969</v>
      </c>
    </row>
    <row r="6821" spans="5:6" x14ac:dyDescent="0.25">
      <c r="E6821" t="s">
        <v>6748</v>
      </c>
      <c r="F6821" t="s">
        <v>6970</v>
      </c>
    </row>
    <row r="6822" spans="5:6" x14ac:dyDescent="0.25">
      <c r="E6822" t="s">
        <v>6748</v>
      </c>
      <c r="F6822" t="s">
        <v>6971</v>
      </c>
    </row>
    <row r="6823" spans="5:6" x14ac:dyDescent="0.25">
      <c r="E6823" t="s">
        <v>6748</v>
      </c>
      <c r="F6823" t="s">
        <v>6972</v>
      </c>
    </row>
    <row r="6824" spans="5:6" x14ac:dyDescent="0.25">
      <c r="E6824" t="s">
        <v>6748</v>
      </c>
      <c r="F6824" t="s">
        <v>6973</v>
      </c>
    </row>
    <row r="6825" spans="5:6" x14ac:dyDescent="0.25">
      <c r="E6825" t="s">
        <v>6748</v>
      </c>
      <c r="F6825" t="s">
        <v>6974</v>
      </c>
    </row>
    <row r="6826" spans="5:6" x14ac:dyDescent="0.25">
      <c r="E6826" t="s">
        <v>6748</v>
      </c>
      <c r="F6826" t="s">
        <v>6975</v>
      </c>
    </row>
    <row r="6827" spans="5:6" x14ac:dyDescent="0.25">
      <c r="E6827" t="s">
        <v>6748</v>
      </c>
      <c r="F6827" t="s">
        <v>6976</v>
      </c>
    </row>
    <row r="6828" spans="5:6" x14ac:dyDescent="0.25">
      <c r="E6828" t="s">
        <v>6748</v>
      </c>
      <c r="F6828" t="s">
        <v>6977</v>
      </c>
    </row>
    <row r="6829" spans="5:6" x14ac:dyDescent="0.25">
      <c r="E6829" t="s">
        <v>6748</v>
      </c>
      <c r="F6829" t="s">
        <v>6978</v>
      </c>
    </row>
    <row r="6830" spans="5:6" x14ac:dyDescent="0.25">
      <c r="E6830" t="s">
        <v>6748</v>
      </c>
      <c r="F6830" t="s">
        <v>6979</v>
      </c>
    </row>
    <row r="6831" spans="5:6" x14ac:dyDescent="0.25">
      <c r="E6831" t="s">
        <v>6748</v>
      </c>
      <c r="F6831" t="s">
        <v>6980</v>
      </c>
    </row>
    <row r="6832" spans="5:6" x14ac:dyDescent="0.25">
      <c r="E6832" t="s">
        <v>6748</v>
      </c>
      <c r="F6832" t="s">
        <v>6981</v>
      </c>
    </row>
    <row r="6833" spans="5:6" x14ac:dyDescent="0.25">
      <c r="E6833" t="s">
        <v>6748</v>
      </c>
      <c r="F6833" t="s">
        <v>6982</v>
      </c>
    </row>
    <row r="6834" spans="5:6" x14ac:dyDescent="0.25">
      <c r="E6834" t="s">
        <v>6748</v>
      </c>
      <c r="F6834" t="s">
        <v>6983</v>
      </c>
    </row>
    <row r="6835" spans="5:6" x14ac:dyDescent="0.25">
      <c r="E6835" t="s">
        <v>6748</v>
      </c>
      <c r="F6835" t="s">
        <v>6984</v>
      </c>
    </row>
    <row r="6836" spans="5:6" x14ac:dyDescent="0.25">
      <c r="E6836" t="s">
        <v>6748</v>
      </c>
      <c r="F6836" t="s">
        <v>6985</v>
      </c>
    </row>
    <row r="6837" spans="5:6" x14ac:dyDescent="0.25">
      <c r="E6837" t="s">
        <v>6748</v>
      </c>
      <c r="F6837" t="s">
        <v>6986</v>
      </c>
    </row>
    <row r="6838" spans="5:6" x14ac:dyDescent="0.25">
      <c r="E6838" t="s">
        <v>6748</v>
      </c>
      <c r="F6838" t="s">
        <v>6987</v>
      </c>
    </row>
    <row r="6839" spans="5:6" x14ac:dyDescent="0.25">
      <c r="E6839" t="s">
        <v>6748</v>
      </c>
      <c r="F6839" t="s">
        <v>6988</v>
      </c>
    </row>
    <row r="6840" spans="5:6" x14ac:dyDescent="0.25">
      <c r="E6840" t="s">
        <v>6748</v>
      </c>
      <c r="F6840" t="s">
        <v>6989</v>
      </c>
    </row>
    <row r="6841" spans="5:6" x14ac:dyDescent="0.25">
      <c r="E6841" t="s">
        <v>6748</v>
      </c>
      <c r="F6841" t="s">
        <v>6990</v>
      </c>
    </row>
    <row r="6842" spans="5:6" x14ac:dyDescent="0.25">
      <c r="E6842" t="s">
        <v>6748</v>
      </c>
      <c r="F6842" t="s">
        <v>6991</v>
      </c>
    </row>
    <row r="6843" spans="5:6" x14ac:dyDescent="0.25">
      <c r="E6843" t="s">
        <v>6748</v>
      </c>
      <c r="F6843" t="s">
        <v>6992</v>
      </c>
    </row>
    <row r="6844" spans="5:6" x14ac:dyDescent="0.25">
      <c r="E6844" t="s">
        <v>6748</v>
      </c>
      <c r="F6844" t="s">
        <v>6993</v>
      </c>
    </row>
    <row r="6845" spans="5:6" x14ac:dyDescent="0.25">
      <c r="E6845" t="s">
        <v>6748</v>
      </c>
      <c r="F6845" t="s">
        <v>6994</v>
      </c>
    </row>
    <row r="6846" spans="5:6" x14ac:dyDescent="0.25">
      <c r="E6846" t="s">
        <v>6748</v>
      </c>
      <c r="F6846" t="s">
        <v>6995</v>
      </c>
    </row>
    <row r="6847" spans="5:6" x14ac:dyDescent="0.25">
      <c r="E6847" t="s">
        <v>6748</v>
      </c>
      <c r="F6847" t="s">
        <v>6996</v>
      </c>
    </row>
    <row r="6848" spans="5:6" x14ac:dyDescent="0.25">
      <c r="E6848" t="s">
        <v>6748</v>
      </c>
      <c r="F6848" t="s">
        <v>6997</v>
      </c>
    </row>
    <row r="6849" spans="5:6" x14ac:dyDescent="0.25">
      <c r="E6849" t="s">
        <v>6748</v>
      </c>
      <c r="F6849" t="s">
        <v>6998</v>
      </c>
    </row>
    <row r="6850" spans="5:6" x14ac:dyDescent="0.25">
      <c r="E6850" t="s">
        <v>6748</v>
      </c>
      <c r="F6850" t="s">
        <v>6999</v>
      </c>
    </row>
    <row r="6851" spans="5:6" x14ac:dyDescent="0.25">
      <c r="E6851" t="s">
        <v>6748</v>
      </c>
      <c r="F6851" t="s">
        <v>7000</v>
      </c>
    </row>
    <row r="6852" spans="5:6" x14ac:dyDescent="0.25">
      <c r="E6852" t="s">
        <v>6748</v>
      </c>
      <c r="F6852" t="s">
        <v>7001</v>
      </c>
    </row>
    <row r="6853" spans="5:6" x14ac:dyDescent="0.25">
      <c r="E6853" t="s">
        <v>6748</v>
      </c>
      <c r="F6853" t="s">
        <v>7002</v>
      </c>
    </row>
    <row r="6854" spans="5:6" x14ac:dyDescent="0.25">
      <c r="E6854" t="s">
        <v>6748</v>
      </c>
      <c r="F6854" t="s">
        <v>7003</v>
      </c>
    </row>
    <row r="6855" spans="5:6" x14ac:dyDescent="0.25">
      <c r="E6855" t="s">
        <v>6748</v>
      </c>
      <c r="F6855" t="s">
        <v>7004</v>
      </c>
    </row>
    <row r="6856" spans="5:6" x14ac:dyDescent="0.25">
      <c r="E6856" t="s">
        <v>6748</v>
      </c>
      <c r="F6856" t="s">
        <v>7005</v>
      </c>
    </row>
    <row r="6857" spans="5:6" x14ac:dyDescent="0.25">
      <c r="E6857" t="s">
        <v>6748</v>
      </c>
      <c r="F6857" t="s">
        <v>7006</v>
      </c>
    </row>
    <row r="6858" spans="5:6" x14ac:dyDescent="0.25">
      <c r="E6858" t="s">
        <v>6748</v>
      </c>
      <c r="F6858" t="s">
        <v>7007</v>
      </c>
    </row>
    <row r="6859" spans="5:6" x14ac:dyDescent="0.25">
      <c r="E6859" t="s">
        <v>6748</v>
      </c>
      <c r="F6859" t="s">
        <v>7008</v>
      </c>
    </row>
    <row r="6860" spans="5:6" x14ac:dyDescent="0.25">
      <c r="E6860" t="s">
        <v>6748</v>
      </c>
      <c r="F6860" t="s">
        <v>7009</v>
      </c>
    </row>
    <row r="6861" spans="5:6" x14ac:dyDescent="0.25">
      <c r="E6861" t="s">
        <v>6748</v>
      </c>
      <c r="F6861" t="s">
        <v>7010</v>
      </c>
    </row>
    <row r="6862" spans="5:6" x14ac:dyDescent="0.25">
      <c r="E6862" t="s">
        <v>6748</v>
      </c>
      <c r="F6862" t="s">
        <v>7011</v>
      </c>
    </row>
    <row r="6863" spans="5:6" x14ac:dyDescent="0.25">
      <c r="E6863" t="s">
        <v>6748</v>
      </c>
      <c r="F6863" t="s">
        <v>7012</v>
      </c>
    </row>
    <row r="6864" spans="5:6" x14ac:dyDescent="0.25">
      <c r="E6864" t="s">
        <v>6748</v>
      </c>
      <c r="F6864" t="s">
        <v>7013</v>
      </c>
    </row>
    <row r="6865" spans="5:6" x14ac:dyDescent="0.25">
      <c r="E6865" t="s">
        <v>6748</v>
      </c>
      <c r="F6865" t="s">
        <v>7014</v>
      </c>
    </row>
    <row r="6866" spans="5:6" x14ac:dyDescent="0.25">
      <c r="E6866" t="s">
        <v>6748</v>
      </c>
      <c r="F6866" t="s">
        <v>7015</v>
      </c>
    </row>
    <row r="6867" spans="5:6" x14ac:dyDescent="0.25">
      <c r="E6867" t="s">
        <v>6748</v>
      </c>
      <c r="F6867" t="s">
        <v>7016</v>
      </c>
    </row>
    <row r="6868" spans="5:6" x14ac:dyDescent="0.25">
      <c r="E6868" t="s">
        <v>7017</v>
      </c>
      <c r="F6868" t="s">
        <v>7018</v>
      </c>
    </row>
    <row r="6869" spans="5:6" x14ac:dyDescent="0.25">
      <c r="E6869" t="s">
        <v>7017</v>
      </c>
      <c r="F6869" t="s">
        <v>7019</v>
      </c>
    </row>
    <row r="6870" spans="5:6" x14ac:dyDescent="0.25">
      <c r="E6870" t="s">
        <v>7017</v>
      </c>
      <c r="F6870" t="s">
        <v>7020</v>
      </c>
    </row>
    <row r="6871" spans="5:6" x14ac:dyDescent="0.25">
      <c r="E6871" t="s">
        <v>7017</v>
      </c>
      <c r="F6871" t="s">
        <v>7021</v>
      </c>
    </row>
    <row r="6872" spans="5:6" x14ac:dyDescent="0.25">
      <c r="E6872" t="s">
        <v>7017</v>
      </c>
      <c r="F6872" t="s">
        <v>7022</v>
      </c>
    </row>
    <row r="6873" spans="5:6" x14ac:dyDescent="0.25">
      <c r="E6873" t="s">
        <v>7017</v>
      </c>
      <c r="F6873" t="s">
        <v>7023</v>
      </c>
    </row>
    <row r="6874" spans="5:6" x14ac:dyDescent="0.25">
      <c r="E6874" t="s">
        <v>7017</v>
      </c>
      <c r="F6874" t="s">
        <v>7024</v>
      </c>
    </row>
    <row r="6875" spans="5:6" x14ac:dyDescent="0.25">
      <c r="E6875" t="s">
        <v>7017</v>
      </c>
      <c r="F6875" t="s">
        <v>7025</v>
      </c>
    </row>
    <row r="6876" spans="5:6" x14ac:dyDescent="0.25">
      <c r="E6876" t="s">
        <v>7017</v>
      </c>
      <c r="F6876" t="s">
        <v>7026</v>
      </c>
    </row>
    <row r="6877" spans="5:6" x14ac:dyDescent="0.25">
      <c r="E6877" t="s">
        <v>7017</v>
      </c>
      <c r="F6877" t="s">
        <v>7027</v>
      </c>
    </row>
    <row r="6878" spans="5:6" x14ac:dyDescent="0.25">
      <c r="E6878" t="s">
        <v>7017</v>
      </c>
      <c r="F6878" t="s">
        <v>7028</v>
      </c>
    </row>
    <row r="6879" spans="5:6" x14ac:dyDescent="0.25">
      <c r="E6879" t="s">
        <v>7017</v>
      </c>
      <c r="F6879" t="s">
        <v>7029</v>
      </c>
    </row>
    <row r="6880" spans="5:6" x14ac:dyDescent="0.25">
      <c r="E6880" t="s">
        <v>7017</v>
      </c>
      <c r="F6880" t="s">
        <v>7030</v>
      </c>
    </row>
    <row r="6881" spans="5:6" x14ac:dyDescent="0.25">
      <c r="E6881" t="s">
        <v>7017</v>
      </c>
      <c r="F6881" t="s">
        <v>7031</v>
      </c>
    </row>
    <row r="6882" spans="5:6" x14ac:dyDescent="0.25">
      <c r="E6882" t="s">
        <v>7017</v>
      </c>
      <c r="F6882" t="s">
        <v>7032</v>
      </c>
    </row>
    <row r="6883" spans="5:6" x14ac:dyDescent="0.25">
      <c r="E6883" t="s">
        <v>7017</v>
      </c>
      <c r="F6883" t="s">
        <v>7033</v>
      </c>
    </row>
    <row r="6884" spans="5:6" x14ac:dyDescent="0.25">
      <c r="E6884" t="s">
        <v>7017</v>
      </c>
      <c r="F6884" t="s">
        <v>7034</v>
      </c>
    </row>
    <row r="6885" spans="5:6" x14ac:dyDescent="0.25">
      <c r="E6885" t="s">
        <v>7017</v>
      </c>
      <c r="F6885" t="s">
        <v>7035</v>
      </c>
    </row>
    <row r="6886" spans="5:6" x14ac:dyDescent="0.25">
      <c r="E6886" t="s">
        <v>7017</v>
      </c>
      <c r="F6886" t="s">
        <v>7036</v>
      </c>
    </row>
    <row r="6887" spans="5:6" x14ac:dyDescent="0.25">
      <c r="E6887" t="s">
        <v>7017</v>
      </c>
      <c r="F6887" t="s">
        <v>7037</v>
      </c>
    </row>
    <row r="6888" spans="5:6" x14ac:dyDescent="0.25">
      <c r="E6888" t="s">
        <v>7017</v>
      </c>
      <c r="F6888" t="s">
        <v>7038</v>
      </c>
    </row>
    <row r="6889" spans="5:6" x14ac:dyDescent="0.25">
      <c r="E6889" t="s">
        <v>7017</v>
      </c>
      <c r="F6889" t="s">
        <v>7039</v>
      </c>
    </row>
    <row r="6890" spans="5:6" x14ac:dyDescent="0.25">
      <c r="E6890" t="s">
        <v>7017</v>
      </c>
      <c r="F6890" t="s">
        <v>7040</v>
      </c>
    </row>
    <row r="6891" spans="5:6" x14ac:dyDescent="0.25">
      <c r="E6891" t="s">
        <v>7017</v>
      </c>
      <c r="F6891" t="s">
        <v>7041</v>
      </c>
    </row>
    <row r="6892" spans="5:6" x14ac:dyDescent="0.25">
      <c r="E6892" t="s">
        <v>7017</v>
      </c>
      <c r="F6892" t="s">
        <v>7042</v>
      </c>
    </row>
    <row r="6893" spans="5:6" x14ac:dyDescent="0.25">
      <c r="E6893" t="s">
        <v>7017</v>
      </c>
      <c r="F6893" t="s">
        <v>7043</v>
      </c>
    </row>
    <row r="6894" spans="5:6" x14ac:dyDescent="0.25">
      <c r="E6894" t="s">
        <v>7017</v>
      </c>
      <c r="F6894" t="s">
        <v>7044</v>
      </c>
    </row>
    <row r="6895" spans="5:6" x14ac:dyDescent="0.25">
      <c r="E6895" t="s">
        <v>7017</v>
      </c>
      <c r="F6895" t="s">
        <v>7045</v>
      </c>
    </row>
    <row r="6896" spans="5:6" x14ac:dyDescent="0.25">
      <c r="E6896" t="s">
        <v>7017</v>
      </c>
      <c r="F6896" t="s">
        <v>7046</v>
      </c>
    </row>
    <row r="6897" spans="5:6" x14ac:dyDescent="0.25">
      <c r="E6897" t="s">
        <v>7017</v>
      </c>
      <c r="F6897" t="s">
        <v>7047</v>
      </c>
    </row>
    <row r="6898" spans="5:6" x14ac:dyDescent="0.25">
      <c r="E6898" t="s">
        <v>7017</v>
      </c>
      <c r="F6898" t="s">
        <v>7048</v>
      </c>
    </row>
    <row r="6899" spans="5:6" x14ac:dyDescent="0.25">
      <c r="E6899" t="s">
        <v>7017</v>
      </c>
      <c r="F6899" t="s">
        <v>7049</v>
      </c>
    </row>
    <row r="6900" spans="5:6" x14ac:dyDescent="0.25">
      <c r="E6900" t="s">
        <v>7017</v>
      </c>
      <c r="F6900" t="s">
        <v>7050</v>
      </c>
    </row>
    <row r="6901" spans="5:6" x14ac:dyDescent="0.25">
      <c r="E6901" t="s">
        <v>7017</v>
      </c>
      <c r="F6901" t="s">
        <v>7051</v>
      </c>
    </row>
    <row r="6902" spans="5:6" x14ac:dyDescent="0.25">
      <c r="E6902" t="s">
        <v>7017</v>
      </c>
      <c r="F6902" t="s">
        <v>7052</v>
      </c>
    </row>
    <row r="6903" spans="5:6" x14ac:dyDescent="0.25">
      <c r="E6903" t="s">
        <v>7017</v>
      </c>
      <c r="F6903" t="s">
        <v>7053</v>
      </c>
    </row>
    <row r="6904" spans="5:6" x14ac:dyDescent="0.25">
      <c r="E6904" t="s">
        <v>7017</v>
      </c>
      <c r="F6904" t="s">
        <v>7054</v>
      </c>
    </row>
    <row r="6905" spans="5:6" x14ac:dyDescent="0.25">
      <c r="E6905" t="s">
        <v>7017</v>
      </c>
      <c r="F6905" t="s">
        <v>7055</v>
      </c>
    </row>
    <row r="6906" spans="5:6" x14ac:dyDescent="0.25">
      <c r="E6906" t="s">
        <v>7017</v>
      </c>
      <c r="F6906" t="s">
        <v>7056</v>
      </c>
    </row>
    <row r="6907" spans="5:6" x14ac:dyDescent="0.25">
      <c r="E6907" t="s">
        <v>7017</v>
      </c>
      <c r="F6907" t="s">
        <v>7057</v>
      </c>
    </row>
    <row r="6908" spans="5:6" x14ac:dyDescent="0.25">
      <c r="E6908" t="s">
        <v>7017</v>
      </c>
      <c r="F6908" t="s">
        <v>7058</v>
      </c>
    </row>
    <row r="6909" spans="5:6" x14ac:dyDescent="0.25">
      <c r="E6909" t="s">
        <v>7017</v>
      </c>
      <c r="F6909" t="s">
        <v>7059</v>
      </c>
    </row>
    <row r="6910" spans="5:6" x14ac:dyDescent="0.25">
      <c r="E6910" t="s">
        <v>7017</v>
      </c>
      <c r="F6910" t="s">
        <v>7060</v>
      </c>
    </row>
    <row r="6911" spans="5:6" x14ac:dyDescent="0.25">
      <c r="E6911" t="s">
        <v>7017</v>
      </c>
      <c r="F6911" t="s">
        <v>7061</v>
      </c>
    </row>
    <row r="6912" spans="5:6" x14ac:dyDescent="0.25">
      <c r="E6912" t="s">
        <v>7017</v>
      </c>
      <c r="F6912" t="s">
        <v>7062</v>
      </c>
    </row>
    <row r="6913" spans="5:6" x14ac:dyDescent="0.25">
      <c r="E6913" t="s">
        <v>7017</v>
      </c>
      <c r="F6913" t="s">
        <v>7063</v>
      </c>
    </row>
    <row r="6914" spans="5:6" x14ac:dyDescent="0.25">
      <c r="E6914" t="s">
        <v>7017</v>
      </c>
      <c r="F6914" t="s">
        <v>7064</v>
      </c>
    </row>
    <row r="6915" spans="5:6" x14ac:dyDescent="0.25">
      <c r="E6915" t="s">
        <v>7017</v>
      </c>
      <c r="F6915" t="s">
        <v>7065</v>
      </c>
    </row>
    <row r="6916" spans="5:6" x14ac:dyDescent="0.25">
      <c r="E6916" t="s">
        <v>7017</v>
      </c>
      <c r="F6916" t="s">
        <v>7066</v>
      </c>
    </row>
    <row r="6917" spans="5:6" x14ac:dyDescent="0.25">
      <c r="E6917" t="s">
        <v>7017</v>
      </c>
      <c r="F6917" t="s">
        <v>7067</v>
      </c>
    </row>
    <row r="6918" spans="5:6" x14ac:dyDescent="0.25">
      <c r="E6918" t="s">
        <v>7017</v>
      </c>
      <c r="F6918" t="s">
        <v>7068</v>
      </c>
    </row>
    <row r="6919" spans="5:6" x14ac:dyDescent="0.25">
      <c r="E6919" t="s">
        <v>7017</v>
      </c>
      <c r="F6919" t="s">
        <v>7069</v>
      </c>
    </row>
    <row r="6920" spans="5:6" x14ac:dyDescent="0.25">
      <c r="E6920" t="s">
        <v>7017</v>
      </c>
      <c r="F6920" t="s">
        <v>7070</v>
      </c>
    </row>
    <row r="6921" spans="5:6" x14ac:dyDescent="0.25">
      <c r="E6921" t="s">
        <v>7017</v>
      </c>
      <c r="F6921" t="s">
        <v>7071</v>
      </c>
    </row>
    <row r="6922" spans="5:6" x14ac:dyDescent="0.25">
      <c r="E6922" t="s">
        <v>7017</v>
      </c>
      <c r="F6922" t="s">
        <v>7072</v>
      </c>
    </row>
    <row r="6923" spans="5:6" x14ac:dyDescent="0.25">
      <c r="E6923" t="s">
        <v>7017</v>
      </c>
      <c r="F6923" t="s">
        <v>7073</v>
      </c>
    </row>
    <row r="6924" spans="5:6" x14ac:dyDescent="0.25">
      <c r="E6924" t="s">
        <v>7017</v>
      </c>
      <c r="F6924" t="s">
        <v>7074</v>
      </c>
    </row>
    <row r="6925" spans="5:6" x14ac:dyDescent="0.25">
      <c r="E6925" t="s">
        <v>7017</v>
      </c>
      <c r="F6925" t="s">
        <v>7075</v>
      </c>
    </row>
    <row r="6926" spans="5:6" x14ac:dyDescent="0.25">
      <c r="E6926" t="s">
        <v>7017</v>
      </c>
      <c r="F6926" t="s">
        <v>7076</v>
      </c>
    </row>
    <row r="6927" spans="5:6" x14ac:dyDescent="0.25">
      <c r="E6927" t="s">
        <v>7017</v>
      </c>
      <c r="F6927" t="s">
        <v>7077</v>
      </c>
    </row>
    <row r="6928" spans="5:6" x14ac:dyDescent="0.25">
      <c r="E6928" t="s">
        <v>7017</v>
      </c>
      <c r="F6928" t="s">
        <v>7078</v>
      </c>
    </row>
    <row r="6929" spans="5:6" x14ac:dyDescent="0.25">
      <c r="E6929" t="s">
        <v>7017</v>
      </c>
      <c r="F6929" t="s">
        <v>7079</v>
      </c>
    </row>
    <row r="6930" spans="5:6" x14ac:dyDescent="0.25">
      <c r="E6930" t="s">
        <v>7017</v>
      </c>
      <c r="F6930" t="s">
        <v>7080</v>
      </c>
    </row>
    <row r="6931" spans="5:6" x14ac:dyDescent="0.25">
      <c r="E6931" t="s">
        <v>7017</v>
      </c>
      <c r="F6931" t="s">
        <v>7081</v>
      </c>
    </row>
    <row r="6932" spans="5:6" x14ac:dyDescent="0.25">
      <c r="E6932" t="s">
        <v>7017</v>
      </c>
      <c r="F6932" t="s">
        <v>7082</v>
      </c>
    </row>
    <row r="6933" spans="5:6" x14ac:dyDescent="0.25">
      <c r="E6933" t="s">
        <v>7017</v>
      </c>
      <c r="F6933" t="s">
        <v>7083</v>
      </c>
    </row>
    <row r="6934" spans="5:6" x14ac:dyDescent="0.25">
      <c r="E6934" t="s">
        <v>7017</v>
      </c>
      <c r="F6934" t="s">
        <v>7084</v>
      </c>
    </row>
    <row r="6935" spans="5:6" x14ac:dyDescent="0.25">
      <c r="E6935" t="s">
        <v>7017</v>
      </c>
      <c r="F6935" t="s">
        <v>7085</v>
      </c>
    </row>
    <row r="6936" spans="5:6" x14ac:dyDescent="0.25">
      <c r="E6936" t="s">
        <v>7017</v>
      </c>
      <c r="F6936" t="s">
        <v>7086</v>
      </c>
    </row>
    <row r="6937" spans="5:6" x14ac:dyDescent="0.25">
      <c r="E6937" t="s">
        <v>7017</v>
      </c>
      <c r="F6937" t="s">
        <v>7087</v>
      </c>
    </row>
    <row r="6938" spans="5:6" x14ac:dyDescent="0.25">
      <c r="E6938" t="s">
        <v>7017</v>
      </c>
      <c r="F6938" t="s">
        <v>7088</v>
      </c>
    </row>
    <row r="6939" spans="5:6" x14ac:dyDescent="0.25">
      <c r="E6939" t="s">
        <v>7017</v>
      </c>
      <c r="F6939" t="s">
        <v>7089</v>
      </c>
    </row>
    <row r="6940" spans="5:6" x14ac:dyDescent="0.25">
      <c r="E6940" t="s">
        <v>7017</v>
      </c>
      <c r="F6940" t="s">
        <v>7090</v>
      </c>
    </row>
    <row r="6941" spans="5:6" x14ac:dyDescent="0.25">
      <c r="E6941" t="s">
        <v>7017</v>
      </c>
      <c r="F6941" t="s">
        <v>7091</v>
      </c>
    </row>
    <row r="6942" spans="5:6" x14ac:dyDescent="0.25">
      <c r="E6942" t="s">
        <v>7017</v>
      </c>
      <c r="F6942" t="s">
        <v>7092</v>
      </c>
    </row>
    <row r="6943" spans="5:6" x14ac:dyDescent="0.25">
      <c r="E6943" t="s">
        <v>7017</v>
      </c>
      <c r="F6943" t="s">
        <v>7093</v>
      </c>
    </row>
    <row r="6944" spans="5:6" x14ac:dyDescent="0.25">
      <c r="E6944" t="s">
        <v>7017</v>
      </c>
      <c r="F6944" t="s">
        <v>7094</v>
      </c>
    </row>
    <row r="6945" spans="5:6" x14ac:dyDescent="0.25">
      <c r="E6945" t="s">
        <v>7017</v>
      </c>
      <c r="F6945" t="s">
        <v>7095</v>
      </c>
    </row>
    <row r="6946" spans="5:6" x14ac:dyDescent="0.25">
      <c r="E6946" t="s">
        <v>7017</v>
      </c>
      <c r="F6946" t="s">
        <v>7096</v>
      </c>
    </row>
    <row r="6947" spans="5:6" x14ac:dyDescent="0.25">
      <c r="E6947" t="s">
        <v>7017</v>
      </c>
      <c r="F6947" t="s">
        <v>7097</v>
      </c>
    </row>
    <row r="6948" spans="5:6" x14ac:dyDescent="0.25">
      <c r="E6948" t="s">
        <v>7017</v>
      </c>
      <c r="F6948" t="s">
        <v>7098</v>
      </c>
    </row>
    <row r="6949" spans="5:6" x14ac:dyDescent="0.25">
      <c r="E6949" t="s">
        <v>7017</v>
      </c>
      <c r="F6949" t="s">
        <v>7099</v>
      </c>
    </row>
    <row r="6950" spans="5:6" x14ac:dyDescent="0.25">
      <c r="E6950" t="s">
        <v>7017</v>
      </c>
      <c r="F6950" t="s">
        <v>7100</v>
      </c>
    </row>
    <row r="6951" spans="5:6" x14ac:dyDescent="0.25">
      <c r="E6951" t="s">
        <v>7017</v>
      </c>
      <c r="F6951" t="s">
        <v>7101</v>
      </c>
    </row>
    <row r="6952" spans="5:6" x14ac:dyDescent="0.25">
      <c r="E6952" t="s">
        <v>7017</v>
      </c>
      <c r="F6952" t="s">
        <v>7102</v>
      </c>
    </row>
    <row r="6953" spans="5:6" x14ac:dyDescent="0.25">
      <c r="E6953" t="s">
        <v>7017</v>
      </c>
      <c r="F6953" t="s">
        <v>7103</v>
      </c>
    </row>
    <row r="6954" spans="5:6" x14ac:dyDescent="0.25">
      <c r="E6954" t="s">
        <v>7017</v>
      </c>
      <c r="F6954" t="s">
        <v>7104</v>
      </c>
    </row>
    <row r="6955" spans="5:6" x14ac:dyDescent="0.25">
      <c r="E6955" t="s">
        <v>7017</v>
      </c>
      <c r="F6955" t="s">
        <v>7105</v>
      </c>
    </row>
    <row r="6956" spans="5:6" x14ac:dyDescent="0.25">
      <c r="E6956" t="s">
        <v>7017</v>
      </c>
      <c r="F6956" t="s">
        <v>7106</v>
      </c>
    </row>
    <row r="6957" spans="5:6" x14ac:dyDescent="0.25">
      <c r="E6957" t="s">
        <v>7017</v>
      </c>
      <c r="F6957" t="s">
        <v>7107</v>
      </c>
    </row>
    <row r="6958" spans="5:6" x14ac:dyDescent="0.25">
      <c r="E6958" t="s">
        <v>7017</v>
      </c>
      <c r="F6958" t="s">
        <v>7108</v>
      </c>
    </row>
    <row r="6959" spans="5:6" x14ac:dyDescent="0.25">
      <c r="E6959" t="s">
        <v>7017</v>
      </c>
      <c r="F6959" t="s">
        <v>7109</v>
      </c>
    </row>
    <row r="6960" spans="5:6" x14ac:dyDescent="0.25">
      <c r="E6960" t="s">
        <v>7017</v>
      </c>
      <c r="F6960" t="s">
        <v>7110</v>
      </c>
    </row>
    <row r="6961" spans="5:6" x14ac:dyDescent="0.25">
      <c r="E6961" t="s">
        <v>7017</v>
      </c>
      <c r="F6961" t="s">
        <v>7111</v>
      </c>
    </row>
    <row r="6962" spans="5:6" x14ac:dyDescent="0.25">
      <c r="E6962" t="s">
        <v>7017</v>
      </c>
      <c r="F6962" t="s">
        <v>7112</v>
      </c>
    </row>
    <row r="6963" spans="5:6" x14ac:dyDescent="0.25">
      <c r="E6963" t="s">
        <v>7017</v>
      </c>
      <c r="F6963" t="s">
        <v>7113</v>
      </c>
    </row>
    <row r="6964" spans="5:6" x14ac:dyDescent="0.25">
      <c r="E6964" t="s">
        <v>7017</v>
      </c>
      <c r="F6964" t="s">
        <v>7114</v>
      </c>
    </row>
    <row r="6965" spans="5:6" x14ac:dyDescent="0.25">
      <c r="E6965" t="s">
        <v>7017</v>
      </c>
      <c r="F6965" t="s">
        <v>7115</v>
      </c>
    </row>
    <row r="6966" spans="5:6" x14ac:dyDescent="0.25">
      <c r="E6966" t="s">
        <v>7017</v>
      </c>
      <c r="F6966" t="s">
        <v>7116</v>
      </c>
    </row>
    <row r="6967" spans="5:6" x14ac:dyDescent="0.25">
      <c r="E6967" t="s">
        <v>7017</v>
      </c>
      <c r="F6967" t="s">
        <v>7117</v>
      </c>
    </row>
    <row r="6968" spans="5:6" x14ac:dyDescent="0.25">
      <c r="E6968" t="s">
        <v>7017</v>
      </c>
      <c r="F6968" t="s">
        <v>7118</v>
      </c>
    </row>
    <row r="6969" spans="5:6" x14ac:dyDescent="0.25">
      <c r="E6969" t="s">
        <v>7017</v>
      </c>
      <c r="F6969" t="s">
        <v>7119</v>
      </c>
    </row>
    <row r="6970" spans="5:6" x14ac:dyDescent="0.25">
      <c r="E6970" t="s">
        <v>7017</v>
      </c>
      <c r="F6970" t="s">
        <v>7120</v>
      </c>
    </row>
    <row r="6971" spans="5:6" x14ac:dyDescent="0.25">
      <c r="E6971" t="s">
        <v>7017</v>
      </c>
      <c r="F6971" t="s">
        <v>7121</v>
      </c>
    </row>
    <row r="6972" spans="5:6" x14ac:dyDescent="0.25">
      <c r="E6972" t="s">
        <v>7017</v>
      </c>
      <c r="F6972" t="s">
        <v>7122</v>
      </c>
    </row>
    <row r="6973" spans="5:6" x14ac:dyDescent="0.25">
      <c r="E6973" t="s">
        <v>7017</v>
      </c>
      <c r="F6973" t="s">
        <v>7123</v>
      </c>
    </row>
    <row r="6974" spans="5:6" x14ac:dyDescent="0.25">
      <c r="E6974" t="s">
        <v>7017</v>
      </c>
      <c r="F6974" t="s">
        <v>7124</v>
      </c>
    </row>
    <row r="6975" spans="5:6" x14ac:dyDescent="0.25">
      <c r="E6975" t="s">
        <v>7017</v>
      </c>
      <c r="F6975" t="s">
        <v>7125</v>
      </c>
    </row>
    <row r="6976" spans="5:6" x14ac:dyDescent="0.25">
      <c r="E6976" t="s">
        <v>7017</v>
      </c>
      <c r="F6976" t="s">
        <v>7126</v>
      </c>
    </row>
    <row r="6977" spans="5:6" x14ac:dyDescent="0.25">
      <c r="E6977" t="s">
        <v>7017</v>
      </c>
      <c r="F6977" t="s">
        <v>7127</v>
      </c>
    </row>
    <row r="6978" spans="5:6" x14ac:dyDescent="0.25">
      <c r="E6978" t="s">
        <v>7017</v>
      </c>
      <c r="F6978" t="s">
        <v>7128</v>
      </c>
    </row>
    <row r="6979" spans="5:6" x14ac:dyDescent="0.25">
      <c r="E6979" t="s">
        <v>7017</v>
      </c>
      <c r="F6979" t="s">
        <v>7129</v>
      </c>
    </row>
    <row r="6980" spans="5:6" x14ac:dyDescent="0.25">
      <c r="E6980" t="s">
        <v>7017</v>
      </c>
      <c r="F6980" t="s">
        <v>7130</v>
      </c>
    </row>
    <row r="6981" spans="5:6" x14ac:dyDescent="0.25">
      <c r="E6981" t="s">
        <v>7017</v>
      </c>
      <c r="F6981" t="s">
        <v>7131</v>
      </c>
    </row>
    <row r="6982" spans="5:6" x14ac:dyDescent="0.25">
      <c r="E6982" t="s">
        <v>7017</v>
      </c>
      <c r="F6982" t="s">
        <v>7132</v>
      </c>
    </row>
    <row r="6983" spans="5:6" x14ac:dyDescent="0.25">
      <c r="E6983" t="s">
        <v>7017</v>
      </c>
      <c r="F6983" t="s">
        <v>7133</v>
      </c>
    </row>
    <row r="6984" spans="5:6" x14ac:dyDescent="0.25">
      <c r="E6984" t="s">
        <v>7017</v>
      </c>
      <c r="F6984" t="s">
        <v>7134</v>
      </c>
    </row>
    <row r="6985" spans="5:6" x14ac:dyDescent="0.25">
      <c r="E6985" t="s">
        <v>7017</v>
      </c>
      <c r="F6985" t="s">
        <v>7135</v>
      </c>
    </row>
    <row r="6986" spans="5:6" x14ac:dyDescent="0.25">
      <c r="E6986" t="s">
        <v>7017</v>
      </c>
      <c r="F6986" t="s">
        <v>7136</v>
      </c>
    </row>
    <row r="6987" spans="5:6" x14ac:dyDescent="0.25">
      <c r="E6987" t="s">
        <v>7017</v>
      </c>
      <c r="F6987" t="s">
        <v>7137</v>
      </c>
    </row>
    <row r="6988" spans="5:6" x14ac:dyDescent="0.25">
      <c r="E6988" t="s">
        <v>7017</v>
      </c>
      <c r="F6988" t="s">
        <v>7138</v>
      </c>
    </row>
    <row r="6989" spans="5:6" x14ac:dyDescent="0.25">
      <c r="E6989" t="s">
        <v>7017</v>
      </c>
      <c r="F6989" t="s">
        <v>7139</v>
      </c>
    </row>
    <row r="6990" spans="5:6" x14ac:dyDescent="0.25">
      <c r="E6990" t="s">
        <v>7017</v>
      </c>
      <c r="F6990" t="s">
        <v>7140</v>
      </c>
    </row>
    <row r="6991" spans="5:6" x14ac:dyDescent="0.25">
      <c r="E6991" t="s">
        <v>7017</v>
      </c>
      <c r="F6991" t="s">
        <v>7141</v>
      </c>
    </row>
    <row r="6992" spans="5:6" x14ac:dyDescent="0.25">
      <c r="E6992" t="s">
        <v>7017</v>
      </c>
      <c r="F6992" t="s">
        <v>7142</v>
      </c>
    </row>
    <row r="6993" spans="5:6" x14ac:dyDescent="0.25">
      <c r="E6993" t="s">
        <v>7017</v>
      </c>
      <c r="F6993" t="s">
        <v>7143</v>
      </c>
    </row>
    <row r="6994" spans="5:6" x14ac:dyDescent="0.25">
      <c r="E6994" t="s">
        <v>7017</v>
      </c>
      <c r="F6994" t="s">
        <v>7144</v>
      </c>
    </row>
    <row r="6995" spans="5:6" x14ac:dyDescent="0.25">
      <c r="E6995" t="s">
        <v>7017</v>
      </c>
      <c r="F6995" t="s">
        <v>7145</v>
      </c>
    </row>
    <row r="6996" spans="5:6" x14ac:dyDescent="0.25">
      <c r="E6996" t="s">
        <v>7017</v>
      </c>
      <c r="F6996" t="s">
        <v>7146</v>
      </c>
    </row>
    <row r="6997" spans="5:6" x14ac:dyDescent="0.25">
      <c r="E6997" t="s">
        <v>7017</v>
      </c>
      <c r="F6997" t="s">
        <v>7147</v>
      </c>
    </row>
    <row r="6998" spans="5:6" x14ac:dyDescent="0.25">
      <c r="E6998" t="s">
        <v>7017</v>
      </c>
      <c r="F6998" t="s">
        <v>7148</v>
      </c>
    </row>
    <row r="6999" spans="5:6" x14ac:dyDescent="0.25">
      <c r="E6999" t="s">
        <v>7017</v>
      </c>
      <c r="F6999" t="s">
        <v>7149</v>
      </c>
    </row>
    <row r="7000" spans="5:6" x14ac:dyDescent="0.25">
      <c r="E7000" t="s">
        <v>7017</v>
      </c>
      <c r="F7000" t="s">
        <v>7150</v>
      </c>
    </row>
    <row r="7001" spans="5:6" x14ac:dyDescent="0.25">
      <c r="E7001" t="s">
        <v>7017</v>
      </c>
      <c r="F7001" t="s">
        <v>7151</v>
      </c>
    </row>
    <row r="7002" spans="5:6" x14ac:dyDescent="0.25">
      <c r="E7002" t="s">
        <v>7017</v>
      </c>
      <c r="F7002" t="s">
        <v>7152</v>
      </c>
    </row>
    <row r="7003" spans="5:6" x14ac:dyDescent="0.25">
      <c r="E7003" t="s">
        <v>7017</v>
      </c>
      <c r="F7003" t="s">
        <v>7153</v>
      </c>
    </row>
    <row r="7004" spans="5:6" x14ac:dyDescent="0.25">
      <c r="E7004" t="s">
        <v>7017</v>
      </c>
      <c r="F7004" t="s">
        <v>7154</v>
      </c>
    </row>
    <row r="7005" spans="5:6" x14ac:dyDescent="0.25">
      <c r="E7005" t="s">
        <v>7017</v>
      </c>
      <c r="F7005" t="s">
        <v>7155</v>
      </c>
    </row>
    <row r="7006" spans="5:6" x14ac:dyDescent="0.25">
      <c r="E7006" t="s">
        <v>7017</v>
      </c>
      <c r="F7006" t="s">
        <v>7156</v>
      </c>
    </row>
    <row r="7007" spans="5:6" x14ac:dyDescent="0.25">
      <c r="E7007" t="s">
        <v>7017</v>
      </c>
      <c r="F7007" t="s">
        <v>7157</v>
      </c>
    </row>
    <row r="7008" spans="5:6" x14ac:dyDescent="0.25">
      <c r="E7008" t="s">
        <v>7017</v>
      </c>
      <c r="F7008" t="s">
        <v>7158</v>
      </c>
    </row>
    <row r="7009" spans="5:6" x14ac:dyDescent="0.25">
      <c r="E7009" t="s">
        <v>7017</v>
      </c>
      <c r="F7009" t="s">
        <v>7159</v>
      </c>
    </row>
    <row r="7010" spans="5:6" x14ac:dyDescent="0.25">
      <c r="E7010" t="s">
        <v>7017</v>
      </c>
      <c r="F7010" t="s">
        <v>7160</v>
      </c>
    </row>
    <row r="7011" spans="5:6" x14ac:dyDescent="0.25">
      <c r="E7011" t="s">
        <v>7017</v>
      </c>
      <c r="F7011" t="s">
        <v>7161</v>
      </c>
    </row>
    <row r="7012" spans="5:6" x14ac:dyDescent="0.25">
      <c r="E7012" t="s">
        <v>7017</v>
      </c>
      <c r="F7012" t="s">
        <v>7162</v>
      </c>
    </row>
    <row r="7013" spans="5:6" x14ac:dyDescent="0.25">
      <c r="E7013" t="s">
        <v>7017</v>
      </c>
      <c r="F7013" t="s">
        <v>7163</v>
      </c>
    </row>
    <row r="7014" spans="5:6" x14ac:dyDescent="0.25">
      <c r="E7014" t="s">
        <v>7017</v>
      </c>
      <c r="F7014" t="s">
        <v>7164</v>
      </c>
    </row>
    <row r="7015" spans="5:6" x14ac:dyDescent="0.25">
      <c r="E7015" t="s">
        <v>7017</v>
      </c>
      <c r="F7015" t="s">
        <v>7165</v>
      </c>
    </row>
    <row r="7016" spans="5:6" x14ac:dyDescent="0.25">
      <c r="E7016" t="s">
        <v>7017</v>
      </c>
      <c r="F7016" t="s">
        <v>7166</v>
      </c>
    </row>
    <row r="7017" spans="5:6" x14ac:dyDescent="0.25">
      <c r="E7017" t="s">
        <v>7017</v>
      </c>
      <c r="F7017" t="s">
        <v>7167</v>
      </c>
    </row>
    <row r="7018" spans="5:6" x14ac:dyDescent="0.25">
      <c r="E7018" t="s">
        <v>7017</v>
      </c>
      <c r="F7018" t="s">
        <v>7168</v>
      </c>
    </row>
    <row r="7019" spans="5:6" x14ac:dyDescent="0.25">
      <c r="E7019" t="s">
        <v>7017</v>
      </c>
      <c r="F7019" t="s">
        <v>7169</v>
      </c>
    </row>
    <row r="7020" spans="5:6" x14ac:dyDescent="0.25">
      <c r="E7020" t="s">
        <v>7017</v>
      </c>
      <c r="F7020" t="s">
        <v>7170</v>
      </c>
    </row>
    <row r="7021" spans="5:6" x14ac:dyDescent="0.25">
      <c r="E7021" t="s">
        <v>7017</v>
      </c>
      <c r="F7021" t="s">
        <v>7171</v>
      </c>
    </row>
    <row r="7022" spans="5:6" x14ac:dyDescent="0.25">
      <c r="E7022" t="s">
        <v>7017</v>
      </c>
      <c r="F7022" t="s">
        <v>7172</v>
      </c>
    </row>
    <row r="7023" spans="5:6" x14ac:dyDescent="0.25">
      <c r="E7023" t="s">
        <v>7017</v>
      </c>
      <c r="F7023" t="s">
        <v>7173</v>
      </c>
    </row>
    <row r="7024" spans="5:6" x14ac:dyDescent="0.25">
      <c r="E7024" t="s">
        <v>7017</v>
      </c>
      <c r="F7024" t="s">
        <v>7174</v>
      </c>
    </row>
    <row r="7025" spans="5:6" x14ac:dyDescent="0.25">
      <c r="E7025" t="s">
        <v>7017</v>
      </c>
      <c r="F7025" t="s">
        <v>7175</v>
      </c>
    </row>
    <row r="7026" spans="5:6" x14ac:dyDescent="0.25">
      <c r="E7026" t="s">
        <v>7017</v>
      </c>
      <c r="F7026" t="s">
        <v>7176</v>
      </c>
    </row>
    <row r="7027" spans="5:6" x14ac:dyDescent="0.25">
      <c r="E7027" t="s">
        <v>7017</v>
      </c>
      <c r="F7027" t="s">
        <v>7177</v>
      </c>
    </row>
    <row r="7028" spans="5:6" x14ac:dyDescent="0.25">
      <c r="E7028" t="s">
        <v>7017</v>
      </c>
      <c r="F7028" t="s">
        <v>7178</v>
      </c>
    </row>
    <row r="7029" spans="5:6" x14ac:dyDescent="0.25">
      <c r="E7029" t="s">
        <v>7017</v>
      </c>
      <c r="F7029" t="s">
        <v>7179</v>
      </c>
    </row>
    <row r="7030" spans="5:6" x14ac:dyDescent="0.25">
      <c r="E7030" t="s">
        <v>7017</v>
      </c>
      <c r="F7030" t="s">
        <v>7180</v>
      </c>
    </row>
    <row r="7031" spans="5:6" x14ac:dyDescent="0.25">
      <c r="E7031" t="s">
        <v>7017</v>
      </c>
      <c r="F7031" t="s">
        <v>7181</v>
      </c>
    </row>
    <row r="7032" spans="5:6" x14ac:dyDescent="0.25">
      <c r="E7032" t="s">
        <v>7017</v>
      </c>
      <c r="F7032" t="s">
        <v>7182</v>
      </c>
    </row>
    <row r="7033" spans="5:6" x14ac:dyDescent="0.25">
      <c r="E7033" t="s">
        <v>7017</v>
      </c>
      <c r="F7033" t="s">
        <v>7183</v>
      </c>
    </row>
    <row r="7034" spans="5:6" x14ac:dyDescent="0.25">
      <c r="E7034" t="s">
        <v>7017</v>
      </c>
      <c r="F7034" t="s">
        <v>7184</v>
      </c>
    </row>
    <row r="7035" spans="5:6" x14ac:dyDescent="0.25">
      <c r="E7035" t="s">
        <v>7017</v>
      </c>
      <c r="F7035" t="s">
        <v>7185</v>
      </c>
    </row>
    <row r="7036" spans="5:6" x14ac:dyDescent="0.25">
      <c r="E7036" t="s">
        <v>7017</v>
      </c>
      <c r="F7036" t="s">
        <v>7186</v>
      </c>
    </row>
    <row r="7037" spans="5:6" x14ac:dyDescent="0.25">
      <c r="E7037" t="s">
        <v>7017</v>
      </c>
      <c r="F7037" t="s">
        <v>7187</v>
      </c>
    </row>
    <row r="7038" spans="5:6" x14ac:dyDescent="0.25">
      <c r="E7038" t="s">
        <v>7017</v>
      </c>
      <c r="F7038" t="s">
        <v>7188</v>
      </c>
    </row>
    <row r="7039" spans="5:6" x14ac:dyDescent="0.25">
      <c r="E7039" t="s">
        <v>7017</v>
      </c>
      <c r="F7039" t="s">
        <v>7189</v>
      </c>
    </row>
    <row r="7040" spans="5:6" x14ac:dyDescent="0.25">
      <c r="E7040" t="s">
        <v>7017</v>
      </c>
      <c r="F7040" t="s">
        <v>7190</v>
      </c>
    </row>
    <row r="7041" spans="5:6" x14ac:dyDescent="0.25">
      <c r="E7041" t="s">
        <v>7017</v>
      </c>
      <c r="F7041" t="s">
        <v>7191</v>
      </c>
    </row>
    <row r="7042" spans="5:6" x14ac:dyDescent="0.25">
      <c r="E7042" t="s">
        <v>7017</v>
      </c>
      <c r="F7042" t="s">
        <v>7192</v>
      </c>
    </row>
    <row r="7043" spans="5:6" x14ac:dyDescent="0.25">
      <c r="E7043" t="s">
        <v>7017</v>
      </c>
      <c r="F7043" t="s">
        <v>7193</v>
      </c>
    </row>
    <row r="7044" spans="5:6" x14ac:dyDescent="0.25">
      <c r="E7044" t="s">
        <v>7017</v>
      </c>
      <c r="F7044" t="s">
        <v>7194</v>
      </c>
    </row>
    <row r="7045" spans="5:6" x14ac:dyDescent="0.25">
      <c r="E7045" t="s">
        <v>7017</v>
      </c>
      <c r="F7045" t="s">
        <v>7195</v>
      </c>
    </row>
    <row r="7046" spans="5:6" x14ac:dyDescent="0.25">
      <c r="E7046" t="s">
        <v>7017</v>
      </c>
      <c r="F7046" t="s">
        <v>7196</v>
      </c>
    </row>
    <row r="7047" spans="5:6" x14ac:dyDescent="0.25">
      <c r="E7047" t="s">
        <v>7017</v>
      </c>
      <c r="F7047" t="s">
        <v>7197</v>
      </c>
    </row>
    <row r="7048" spans="5:6" x14ac:dyDescent="0.25">
      <c r="E7048" t="s">
        <v>7017</v>
      </c>
      <c r="F7048" t="s">
        <v>7198</v>
      </c>
    </row>
    <row r="7049" spans="5:6" x14ac:dyDescent="0.25">
      <c r="E7049" t="s">
        <v>7017</v>
      </c>
      <c r="F7049" t="s">
        <v>7199</v>
      </c>
    </row>
    <row r="7050" spans="5:6" x14ac:dyDescent="0.25">
      <c r="E7050" t="s">
        <v>7017</v>
      </c>
      <c r="F7050" t="s">
        <v>7200</v>
      </c>
    </row>
    <row r="7051" spans="5:6" x14ac:dyDescent="0.25">
      <c r="E7051" t="s">
        <v>7017</v>
      </c>
      <c r="F7051" t="s">
        <v>7201</v>
      </c>
    </row>
    <row r="7052" spans="5:6" x14ac:dyDescent="0.25">
      <c r="E7052" t="s">
        <v>7017</v>
      </c>
      <c r="F7052" t="s">
        <v>7202</v>
      </c>
    </row>
    <row r="7053" spans="5:6" x14ac:dyDescent="0.25">
      <c r="E7053" t="s">
        <v>7017</v>
      </c>
      <c r="F7053" t="s">
        <v>7203</v>
      </c>
    </row>
    <row r="7054" spans="5:6" x14ac:dyDescent="0.25">
      <c r="E7054" t="s">
        <v>7017</v>
      </c>
      <c r="F7054" t="s">
        <v>7204</v>
      </c>
    </row>
    <row r="7055" spans="5:6" x14ac:dyDescent="0.25">
      <c r="E7055" t="s">
        <v>7017</v>
      </c>
      <c r="F7055" t="s">
        <v>7205</v>
      </c>
    </row>
    <row r="7056" spans="5:6" x14ac:dyDescent="0.25">
      <c r="E7056" t="s">
        <v>7017</v>
      </c>
      <c r="F7056" t="s">
        <v>7206</v>
      </c>
    </row>
    <row r="7057" spans="5:6" x14ac:dyDescent="0.25">
      <c r="E7057" t="s">
        <v>7017</v>
      </c>
      <c r="F7057" t="s">
        <v>7207</v>
      </c>
    </row>
    <row r="7058" spans="5:6" x14ac:dyDescent="0.25">
      <c r="E7058" t="s">
        <v>7017</v>
      </c>
      <c r="F7058" t="s">
        <v>7208</v>
      </c>
    </row>
    <row r="7059" spans="5:6" x14ac:dyDescent="0.25">
      <c r="E7059" t="s">
        <v>7017</v>
      </c>
      <c r="F7059" t="s">
        <v>7209</v>
      </c>
    </row>
    <row r="7060" spans="5:6" x14ac:dyDescent="0.25">
      <c r="E7060" t="s">
        <v>7017</v>
      </c>
      <c r="F7060" t="s">
        <v>7210</v>
      </c>
    </row>
    <row r="7061" spans="5:6" x14ac:dyDescent="0.25">
      <c r="E7061" t="s">
        <v>7017</v>
      </c>
      <c r="F7061" t="s">
        <v>7211</v>
      </c>
    </row>
    <row r="7062" spans="5:6" x14ac:dyDescent="0.25">
      <c r="E7062" t="s">
        <v>7017</v>
      </c>
      <c r="F7062" t="s">
        <v>7212</v>
      </c>
    </row>
    <row r="7063" spans="5:6" x14ac:dyDescent="0.25">
      <c r="E7063" t="s">
        <v>7017</v>
      </c>
      <c r="F7063" t="s">
        <v>7213</v>
      </c>
    </row>
    <row r="7064" spans="5:6" x14ac:dyDescent="0.25">
      <c r="E7064" t="s">
        <v>7017</v>
      </c>
      <c r="F7064" t="s">
        <v>7214</v>
      </c>
    </row>
    <row r="7065" spans="5:6" x14ac:dyDescent="0.25">
      <c r="E7065" t="s">
        <v>7017</v>
      </c>
      <c r="F7065" t="s">
        <v>7215</v>
      </c>
    </row>
    <row r="7066" spans="5:6" x14ac:dyDescent="0.25">
      <c r="E7066" t="s">
        <v>7017</v>
      </c>
      <c r="F7066" t="s">
        <v>7216</v>
      </c>
    </row>
    <row r="7067" spans="5:6" x14ac:dyDescent="0.25">
      <c r="E7067" t="s">
        <v>7017</v>
      </c>
      <c r="F7067" t="s">
        <v>7217</v>
      </c>
    </row>
    <row r="7068" spans="5:6" x14ac:dyDescent="0.25">
      <c r="E7068" t="s">
        <v>7017</v>
      </c>
      <c r="F7068" t="s">
        <v>7218</v>
      </c>
    </row>
    <row r="7069" spans="5:6" x14ac:dyDescent="0.25">
      <c r="E7069" t="s">
        <v>7017</v>
      </c>
      <c r="F7069" t="s">
        <v>7219</v>
      </c>
    </row>
    <row r="7070" spans="5:6" x14ac:dyDescent="0.25">
      <c r="E7070" t="s">
        <v>7017</v>
      </c>
      <c r="F7070" t="s">
        <v>7220</v>
      </c>
    </row>
    <row r="7071" spans="5:6" x14ac:dyDescent="0.25">
      <c r="E7071" t="s">
        <v>7017</v>
      </c>
      <c r="F7071" t="s">
        <v>7221</v>
      </c>
    </row>
    <row r="7072" spans="5:6" x14ac:dyDescent="0.25">
      <c r="E7072" t="s">
        <v>7017</v>
      </c>
      <c r="F7072" t="s">
        <v>7222</v>
      </c>
    </row>
    <row r="7073" spans="5:6" x14ac:dyDescent="0.25">
      <c r="E7073" t="s">
        <v>7017</v>
      </c>
      <c r="F7073" t="s">
        <v>7223</v>
      </c>
    </row>
    <row r="7074" spans="5:6" x14ac:dyDescent="0.25">
      <c r="E7074" t="s">
        <v>7017</v>
      </c>
      <c r="F7074" t="s">
        <v>7224</v>
      </c>
    </row>
    <row r="7075" spans="5:6" x14ac:dyDescent="0.25">
      <c r="E7075" t="s">
        <v>7017</v>
      </c>
      <c r="F7075" t="s">
        <v>7225</v>
      </c>
    </row>
    <row r="7076" spans="5:6" x14ac:dyDescent="0.25">
      <c r="E7076" t="s">
        <v>7017</v>
      </c>
      <c r="F7076" t="s">
        <v>7226</v>
      </c>
    </row>
    <row r="7077" spans="5:6" x14ac:dyDescent="0.25">
      <c r="E7077" t="s">
        <v>7017</v>
      </c>
      <c r="F7077" t="s">
        <v>7227</v>
      </c>
    </row>
    <row r="7078" spans="5:6" x14ac:dyDescent="0.25">
      <c r="E7078" t="s">
        <v>7017</v>
      </c>
      <c r="F7078" t="s">
        <v>7228</v>
      </c>
    </row>
    <row r="7079" spans="5:6" x14ac:dyDescent="0.25">
      <c r="E7079" t="s">
        <v>7017</v>
      </c>
      <c r="F7079" t="s">
        <v>7229</v>
      </c>
    </row>
    <row r="7080" spans="5:6" x14ac:dyDescent="0.25">
      <c r="E7080" t="s">
        <v>7017</v>
      </c>
      <c r="F7080" t="s">
        <v>7230</v>
      </c>
    </row>
    <row r="7081" spans="5:6" x14ac:dyDescent="0.25">
      <c r="E7081" t="s">
        <v>7017</v>
      </c>
      <c r="F7081" t="s">
        <v>7231</v>
      </c>
    </row>
    <row r="7082" spans="5:6" x14ac:dyDescent="0.25">
      <c r="E7082" t="s">
        <v>7017</v>
      </c>
      <c r="F7082" t="s">
        <v>7232</v>
      </c>
    </row>
    <row r="7083" spans="5:6" x14ac:dyDescent="0.25">
      <c r="E7083" t="s">
        <v>7017</v>
      </c>
      <c r="F7083" t="s">
        <v>7233</v>
      </c>
    </row>
    <row r="7084" spans="5:6" x14ac:dyDescent="0.25">
      <c r="E7084" t="s">
        <v>7017</v>
      </c>
      <c r="F7084" t="s">
        <v>7234</v>
      </c>
    </row>
    <row r="7085" spans="5:6" x14ac:dyDescent="0.25">
      <c r="E7085" t="s">
        <v>7017</v>
      </c>
      <c r="F7085" t="s">
        <v>7235</v>
      </c>
    </row>
    <row r="7086" spans="5:6" x14ac:dyDescent="0.25">
      <c r="E7086" t="s">
        <v>7017</v>
      </c>
      <c r="F7086" t="s">
        <v>7236</v>
      </c>
    </row>
    <row r="7087" spans="5:6" x14ac:dyDescent="0.25">
      <c r="E7087" t="s">
        <v>7017</v>
      </c>
      <c r="F7087" t="s">
        <v>7237</v>
      </c>
    </row>
    <row r="7088" spans="5:6" x14ac:dyDescent="0.25">
      <c r="E7088" t="s">
        <v>7017</v>
      </c>
      <c r="F7088" t="s">
        <v>7238</v>
      </c>
    </row>
    <row r="7089" spans="5:6" x14ac:dyDescent="0.25">
      <c r="E7089" t="s">
        <v>7017</v>
      </c>
      <c r="F7089" t="s">
        <v>7239</v>
      </c>
    </row>
    <row r="7090" spans="5:6" x14ac:dyDescent="0.25">
      <c r="E7090" t="s">
        <v>7017</v>
      </c>
      <c r="F7090" t="s">
        <v>7240</v>
      </c>
    </row>
    <row r="7091" spans="5:6" x14ac:dyDescent="0.25">
      <c r="E7091" t="s">
        <v>7017</v>
      </c>
      <c r="F7091" t="s">
        <v>7241</v>
      </c>
    </row>
    <row r="7092" spans="5:6" x14ac:dyDescent="0.25">
      <c r="E7092" t="s">
        <v>7017</v>
      </c>
      <c r="F7092" t="s">
        <v>7242</v>
      </c>
    </row>
    <row r="7093" spans="5:6" x14ac:dyDescent="0.25">
      <c r="E7093" t="s">
        <v>7017</v>
      </c>
      <c r="F7093" t="s">
        <v>7243</v>
      </c>
    </row>
    <row r="7094" spans="5:6" x14ac:dyDescent="0.25">
      <c r="E7094" t="s">
        <v>7017</v>
      </c>
      <c r="F7094" t="s">
        <v>7244</v>
      </c>
    </row>
    <row r="7095" spans="5:6" x14ac:dyDescent="0.25">
      <c r="E7095" t="s">
        <v>7017</v>
      </c>
      <c r="F7095" t="s">
        <v>7245</v>
      </c>
    </row>
    <row r="7096" spans="5:6" x14ac:dyDescent="0.25">
      <c r="E7096" t="s">
        <v>7017</v>
      </c>
      <c r="F7096" t="s">
        <v>7246</v>
      </c>
    </row>
    <row r="7097" spans="5:6" x14ac:dyDescent="0.25">
      <c r="E7097" t="s">
        <v>7017</v>
      </c>
      <c r="F7097" t="s">
        <v>7247</v>
      </c>
    </row>
    <row r="7098" spans="5:6" x14ac:dyDescent="0.25">
      <c r="E7098" t="s">
        <v>7017</v>
      </c>
      <c r="F7098" t="s">
        <v>7248</v>
      </c>
    </row>
    <row r="7099" spans="5:6" x14ac:dyDescent="0.25">
      <c r="E7099" t="s">
        <v>7017</v>
      </c>
      <c r="F7099" t="s">
        <v>7249</v>
      </c>
    </row>
    <row r="7100" spans="5:6" x14ac:dyDescent="0.25">
      <c r="E7100" t="s">
        <v>7017</v>
      </c>
      <c r="F7100" t="s">
        <v>7250</v>
      </c>
    </row>
    <row r="7101" spans="5:6" x14ac:dyDescent="0.25">
      <c r="E7101" t="s">
        <v>7017</v>
      </c>
      <c r="F7101" t="s">
        <v>7251</v>
      </c>
    </row>
    <row r="7102" spans="5:6" x14ac:dyDescent="0.25">
      <c r="E7102" t="s">
        <v>7017</v>
      </c>
      <c r="F7102" t="s">
        <v>7252</v>
      </c>
    </row>
    <row r="7103" spans="5:6" x14ac:dyDescent="0.25">
      <c r="E7103" t="s">
        <v>7017</v>
      </c>
      <c r="F7103" t="s">
        <v>7253</v>
      </c>
    </row>
    <row r="7104" spans="5:6" x14ac:dyDescent="0.25">
      <c r="E7104" t="s">
        <v>7017</v>
      </c>
      <c r="F7104" t="s">
        <v>7254</v>
      </c>
    </row>
    <row r="7105" spans="5:6" x14ac:dyDescent="0.25">
      <c r="E7105" t="s">
        <v>7017</v>
      </c>
      <c r="F7105" t="s">
        <v>7255</v>
      </c>
    </row>
    <row r="7106" spans="5:6" x14ac:dyDescent="0.25">
      <c r="E7106" t="s">
        <v>7017</v>
      </c>
      <c r="F7106" t="s">
        <v>7256</v>
      </c>
    </row>
    <row r="7107" spans="5:6" x14ac:dyDescent="0.25">
      <c r="E7107" t="s">
        <v>7017</v>
      </c>
      <c r="F7107" t="s">
        <v>7257</v>
      </c>
    </row>
    <row r="7108" spans="5:6" x14ac:dyDescent="0.25">
      <c r="E7108" t="s">
        <v>7017</v>
      </c>
      <c r="F7108" t="s">
        <v>7258</v>
      </c>
    </row>
    <row r="7109" spans="5:6" x14ac:dyDescent="0.25">
      <c r="E7109" t="s">
        <v>7017</v>
      </c>
      <c r="F7109" t="s">
        <v>7259</v>
      </c>
    </row>
    <row r="7110" spans="5:6" x14ac:dyDescent="0.25">
      <c r="E7110" t="s">
        <v>7017</v>
      </c>
      <c r="F7110" t="s">
        <v>7260</v>
      </c>
    </row>
    <row r="7111" spans="5:6" x14ac:dyDescent="0.25">
      <c r="E7111" t="s">
        <v>7017</v>
      </c>
      <c r="F7111" t="s">
        <v>7261</v>
      </c>
    </row>
    <row r="7112" spans="5:6" x14ac:dyDescent="0.25">
      <c r="E7112" t="s">
        <v>7017</v>
      </c>
      <c r="F7112" t="s">
        <v>7262</v>
      </c>
    </row>
    <row r="7113" spans="5:6" x14ac:dyDescent="0.25">
      <c r="E7113" t="s">
        <v>7017</v>
      </c>
      <c r="F7113" t="s">
        <v>7263</v>
      </c>
    </row>
    <row r="7114" spans="5:6" x14ac:dyDescent="0.25">
      <c r="E7114" t="s">
        <v>7017</v>
      </c>
      <c r="F7114" t="s">
        <v>7264</v>
      </c>
    </row>
    <row r="7115" spans="5:6" x14ac:dyDescent="0.25">
      <c r="E7115" t="s">
        <v>7017</v>
      </c>
      <c r="F7115" t="s">
        <v>7265</v>
      </c>
    </row>
    <row r="7116" spans="5:6" x14ac:dyDescent="0.25">
      <c r="E7116" t="s">
        <v>7017</v>
      </c>
      <c r="F7116" t="s">
        <v>7266</v>
      </c>
    </row>
    <row r="7117" spans="5:6" x14ac:dyDescent="0.25">
      <c r="E7117" t="s">
        <v>7017</v>
      </c>
      <c r="F7117" t="s">
        <v>7267</v>
      </c>
    </row>
    <row r="7118" spans="5:6" x14ac:dyDescent="0.25">
      <c r="E7118" t="s">
        <v>7017</v>
      </c>
      <c r="F7118" t="s">
        <v>7268</v>
      </c>
    </row>
    <row r="7119" spans="5:6" x14ac:dyDescent="0.25">
      <c r="E7119" t="s">
        <v>7017</v>
      </c>
      <c r="F7119" t="s">
        <v>7269</v>
      </c>
    </row>
    <row r="7120" spans="5:6" x14ac:dyDescent="0.25">
      <c r="E7120" t="s">
        <v>7017</v>
      </c>
      <c r="F7120" t="s">
        <v>7270</v>
      </c>
    </row>
    <row r="7121" spans="5:6" x14ac:dyDescent="0.25">
      <c r="E7121" t="s">
        <v>7017</v>
      </c>
      <c r="F7121" t="s">
        <v>7271</v>
      </c>
    </row>
    <row r="7122" spans="5:6" x14ac:dyDescent="0.25">
      <c r="E7122" t="s">
        <v>7017</v>
      </c>
      <c r="F7122" t="s">
        <v>7272</v>
      </c>
    </row>
    <row r="7123" spans="5:6" x14ac:dyDescent="0.25">
      <c r="E7123" t="s">
        <v>7017</v>
      </c>
      <c r="F7123" t="s">
        <v>7273</v>
      </c>
    </row>
    <row r="7124" spans="5:6" x14ac:dyDescent="0.25">
      <c r="E7124" t="s">
        <v>7017</v>
      </c>
      <c r="F7124" t="s">
        <v>7274</v>
      </c>
    </row>
    <row r="7125" spans="5:6" x14ac:dyDescent="0.25">
      <c r="E7125" t="s">
        <v>7017</v>
      </c>
      <c r="F7125" t="s">
        <v>7275</v>
      </c>
    </row>
    <row r="7126" spans="5:6" x14ac:dyDescent="0.25">
      <c r="E7126" t="s">
        <v>7017</v>
      </c>
      <c r="F7126" t="s">
        <v>7276</v>
      </c>
    </row>
    <row r="7127" spans="5:6" x14ac:dyDescent="0.25">
      <c r="E7127" t="s">
        <v>7017</v>
      </c>
      <c r="F7127" t="s">
        <v>7277</v>
      </c>
    </row>
    <row r="7128" spans="5:6" x14ac:dyDescent="0.25">
      <c r="E7128" t="s">
        <v>7017</v>
      </c>
      <c r="F7128" t="s">
        <v>7278</v>
      </c>
    </row>
    <row r="7129" spans="5:6" x14ac:dyDescent="0.25">
      <c r="E7129" t="s">
        <v>7017</v>
      </c>
      <c r="F7129" t="s">
        <v>7279</v>
      </c>
    </row>
    <row r="7130" spans="5:6" x14ac:dyDescent="0.25">
      <c r="E7130" t="s">
        <v>7017</v>
      </c>
      <c r="F7130" t="s">
        <v>7280</v>
      </c>
    </row>
    <row r="7131" spans="5:6" x14ac:dyDescent="0.25">
      <c r="E7131" t="s">
        <v>7017</v>
      </c>
      <c r="F7131" t="s">
        <v>7281</v>
      </c>
    </row>
    <row r="7132" spans="5:6" x14ac:dyDescent="0.25">
      <c r="E7132" t="s">
        <v>7017</v>
      </c>
      <c r="F7132" t="s">
        <v>7282</v>
      </c>
    </row>
    <row r="7133" spans="5:6" x14ac:dyDescent="0.25">
      <c r="E7133" t="s">
        <v>7017</v>
      </c>
      <c r="F7133" t="s">
        <v>7283</v>
      </c>
    </row>
    <row r="7134" spans="5:6" x14ac:dyDescent="0.25">
      <c r="E7134" t="s">
        <v>7017</v>
      </c>
      <c r="F7134" t="s">
        <v>7284</v>
      </c>
    </row>
    <row r="7135" spans="5:6" x14ac:dyDescent="0.25">
      <c r="E7135" t="s">
        <v>7017</v>
      </c>
      <c r="F7135" t="s">
        <v>7285</v>
      </c>
    </row>
    <row r="7136" spans="5:6" x14ac:dyDescent="0.25">
      <c r="E7136" t="s">
        <v>7017</v>
      </c>
      <c r="F7136" t="s">
        <v>7286</v>
      </c>
    </row>
    <row r="7137" spans="5:6" x14ac:dyDescent="0.25">
      <c r="E7137" t="s">
        <v>7017</v>
      </c>
      <c r="F7137" t="s">
        <v>7287</v>
      </c>
    </row>
    <row r="7138" spans="5:6" x14ac:dyDescent="0.25">
      <c r="E7138" t="s">
        <v>7017</v>
      </c>
      <c r="F7138" t="s">
        <v>7288</v>
      </c>
    </row>
    <row r="7139" spans="5:6" x14ac:dyDescent="0.25">
      <c r="E7139" t="s">
        <v>7017</v>
      </c>
      <c r="F7139" t="s">
        <v>7289</v>
      </c>
    </row>
    <row r="7140" spans="5:6" x14ac:dyDescent="0.25">
      <c r="E7140" t="s">
        <v>7017</v>
      </c>
      <c r="F7140" t="s">
        <v>7290</v>
      </c>
    </row>
    <row r="7141" spans="5:6" x14ac:dyDescent="0.25">
      <c r="E7141" t="s">
        <v>7017</v>
      </c>
      <c r="F7141" t="s">
        <v>7291</v>
      </c>
    </row>
    <row r="7142" spans="5:6" x14ac:dyDescent="0.25">
      <c r="E7142" t="s">
        <v>7017</v>
      </c>
      <c r="F7142" t="s">
        <v>7292</v>
      </c>
    </row>
    <row r="7143" spans="5:6" x14ac:dyDescent="0.25">
      <c r="E7143" t="s">
        <v>7017</v>
      </c>
      <c r="F7143" t="s">
        <v>7293</v>
      </c>
    </row>
    <row r="7144" spans="5:6" x14ac:dyDescent="0.25">
      <c r="E7144" t="s">
        <v>7017</v>
      </c>
      <c r="F7144" t="s">
        <v>7294</v>
      </c>
    </row>
    <row r="7145" spans="5:6" x14ac:dyDescent="0.25">
      <c r="E7145" t="s">
        <v>7017</v>
      </c>
      <c r="F7145" t="s">
        <v>7295</v>
      </c>
    </row>
    <row r="7146" spans="5:6" x14ac:dyDescent="0.25">
      <c r="E7146" t="s">
        <v>7017</v>
      </c>
      <c r="F7146" t="s">
        <v>7296</v>
      </c>
    </row>
    <row r="7147" spans="5:6" x14ac:dyDescent="0.25">
      <c r="E7147" t="s">
        <v>7017</v>
      </c>
      <c r="F7147" t="s">
        <v>7297</v>
      </c>
    </row>
    <row r="7148" spans="5:6" x14ac:dyDescent="0.25">
      <c r="E7148" t="s">
        <v>7017</v>
      </c>
      <c r="F7148" t="s">
        <v>7298</v>
      </c>
    </row>
    <row r="7149" spans="5:6" x14ac:dyDescent="0.25">
      <c r="E7149" t="s">
        <v>7017</v>
      </c>
      <c r="F7149" t="s">
        <v>7299</v>
      </c>
    </row>
    <row r="7150" spans="5:6" x14ac:dyDescent="0.25">
      <c r="E7150" t="s">
        <v>7017</v>
      </c>
      <c r="F7150" t="s">
        <v>7300</v>
      </c>
    </row>
    <row r="7151" spans="5:6" x14ac:dyDescent="0.25">
      <c r="E7151" t="s">
        <v>7017</v>
      </c>
      <c r="F7151" t="s">
        <v>7301</v>
      </c>
    </row>
    <row r="7152" spans="5:6" x14ac:dyDescent="0.25">
      <c r="E7152" t="s">
        <v>7017</v>
      </c>
      <c r="F7152" t="s">
        <v>7302</v>
      </c>
    </row>
    <row r="7153" spans="5:6" x14ac:dyDescent="0.25">
      <c r="E7153" t="s">
        <v>7017</v>
      </c>
      <c r="F7153" t="s">
        <v>7303</v>
      </c>
    </row>
    <row r="7154" spans="5:6" x14ac:dyDescent="0.25">
      <c r="E7154" t="s">
        <v>7017</v>
      </c>
      <c r="F7154" t="s">
        <v>7304</v>
      </c>
    </row>
    <row r="7155" spans="5:6" x14ac:dyDescent="0.25">
      <c r="E7155" t="s">
        <v>7017</v>
      </c>
      <c r="F7155" t="s">
        <v>7305</v>
      </c>
    </row>
    <row r="7156" spans="5:6" x14ac:dyDescent="0.25">
      <c r="E7156" t="s">
        <v>7017</v>
      </c>
      <c r="F7156" t="s">
        <v>7306</v>
      </c>
    </row>
    <row r="7157" spans="5:6" x14ac:dyDescent="0.25">
      <c r="E7157" t="s">
        <v>7017</v>
      </c>
      <c r="F7157" t="s">
        <v>7307</v>
      </c>
    </row>
    <row r="7158" spans="5:6" x14ac:dyDescent="0.25">
      <c r="E7158" t="s">
        <v>7017</v>
      </c>
      <c r="F7158" t="s">
        <v>7308</v>
      </c>
    </row>
    <row r="7159" spans="5:6" x14ac:dyDescent="0.25">
      <c r="E7159" t="s">
        <v>7017</v>
      </c>
      <c r="F7159" t="s">
        <v>7309</v>
      </c>
    </row>
    <row r="7160" spans="5:6" x14ac:dyDescent="0.25">
      <c r="E7160" t="s">
        <v>7017</v>
      </c>
      <c r="F7160" t="s">
        <v>7310</v>
      </c>
    </row>
    <row r="7161" spans="5:6" x14ac:dyDescent="0.25">
      <c r="E7161" t="s">
        <v>7017</v>
      </c>
      <c r="F7161" t="s">
        <v>7311</v>
      </c>
    </row>
    <row r="7162" spans="5:6" x14ac:dyDescent="0.25">
      <c r="E7162" t="s">
        <v>7017</v>
      </c>
      <c r="F7162" t="s">
        <v>7312</v>
      </c>
    </row>
    <row r="7163" spans="5:6" x14ac:dyDescent="0.25">
      <c r="E7163" t="s">
        <v>7017</v>
      </c>
      <c r="F7163" t="s">
        <v>7313</v>
      </c>
    </row>
    <row r="7164" spans="5:6" x14ac:dyDescent="0.25">
      <c r="E7164" t="s">
        <v>7017</v>
      </c>
      <c r="F7164" t="s">
        <v>7314</v>
      </c>
    </row>
    <row r="7165" spans="5:6" x14ac:dyDescent="0.25">
      <c r="E7165" t="s">
        <v>7017</v>
      </c>
      <c r="F7165" t="s">
        <v>7315</v>
      </c>
    </row>
    <row r="7166" spans="5:6" x14ac:dyDescent="0.25">
      <c r="E7166" t="s">
        <v>7017</v>
      </c>
      <c r="F7166" t="s">
        <v>7316</v>
      </c>
    </row>
    <row r="7167" spans="5:6" x14ac:dyDescent="0.25">
      <c r="E7167" t="s">
        <v>7017</v>
      </c>
      <c r="F7167" t="s">
        <v>7316</v>
      </c>
    </row>
  </sheetData>
  <sheetProtection password="9017" sheet="1" objects="1" scenarios="1" selectLockedCells="1" selectUnlockedCells="1"/>
  <mergeCells count="2">
    <mergeCell ref="A7:A8"/>
    <mergeCell ref="B7:B8"/>
  </mergeCells>
  <pageMargins left="0.7" right="0.7" top="0.75" bottom="0.75"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1209"/>
  <sheetViews>
    <sheetView topLeftCell="A11168" zoomScale="95" zoomScaleNormal="95" workbookViewId="0">
      <selection activeCell="J11168" sqref="J1:N1048576"/>
    </sheetView>
  </sheetViews>
  <sheetFormatPr defaultColWidth="8.7109375" defaultRowHeight="15" x14ac:dyDescent="0.25"/>
  <cols>
    <col min="2" max="2" width="25.5703125" customWidth="1"/>
    <col min="16372" max="16384" width="11.5703125" customWidth="1"/>
  </cols>
  <sheetData>
    <row r="1" spans="1:6" x14ac:dyDescent="0.25">
      <c r="A1" s="348" t="s">
        <v>7317</v>
      </c>
      <c r="C1" s="348" t="s">
        <v>7318</v>
      </c>
      <c r="D1" s="348" t="s">
        <v>7319</v>
      </c>
      <c r="E1" s="348" t="s">
        <v>7320</v>
      </c>
      <c r="F1" s="348" t="s">
        <v>11</v>
      </c>
    </row>
    <row r="2" spans="1:6" x14ac:dyDescent="0.25">
      <c r="A2" s="348" t="s">
        <v>7321</v>
      </c>
      <c r="B2" t="str">
        <f t="shared" ref="B2:B65" si="0">CONCATENATE("F3:",D2," P1P2:",E2," P3:",F2)</f>
        <v>F3:0111 P1P2:0101 P3:00001</v>
      </c>
      <c r="C2" s="348" t="s">
        <v>7322</v>
      </c>
      <c r="D2" s="348" t="s">
        <v>7323</v>
      </c>
      <c r="E2" s="348" t="s">
        <v>7322</v>
      </c>
      <c r="F2" s="348" t="s">
        <v>7324</v>
      </c>
    </row>
    <row r="3" spans="1:6" x14ac:dyDescent="0.25">
      <c r="A3" s="348" t="s">
        <v>7325</v>
      </c>
      <c r="B3" t="str">
        <f t="shared" si="0"/>
        <v>F3:0339 P1P2:4012 P3:00222</v>
      </c>
      <c r="C3" s="348" t="s">
        <v>7326</v>
      </c>
      <c r="D3" s="348" t="s">
        <v>7327</v>
      </c>
      <c r="E3" s="348" t="s">
        <v>7328</v>
      </c>
      <c r="F3" s="348" t="s">
        <v>7329</v>
      </c>
    </row>
    <row r="4" spans="1:6" x14ac:dyDescent="0.25">
      <c r="A4" s="348" t="s">
        <v>7330</v>
      </c>
      <c r="B4" t="str">
        <f t="shared" si="0"/>
        <v>F3:0111 P1P2:0201 P3:00003</v>
      </c>
      <c r="C4" s="348" t="s">
        <v>7331</v>
      </c>
      <c r="D4" s="348" t="s">
        <v>7323</v>
      </c>
      <c r="E4" s="348" t="s">
        <v>7332</v>
      </c>
      <c r="F4" s="348" t="s">
        <v>7333</v>
      </c>
    </row>
    <row r="5" spans="1:6" x14ac:dyDescent="0.25">
      <c r="A5" s="348" t="s">
        <v>7334</v>
      </c>
      <c r="B5" t="str">
        <f t="shared" si="0"/>
        <v>F3:0111 P1P2:0301 P3:00004</v>
      </c>
      <c r="C5" s="348" t="s">
        <v>7332</v>
      </c>
      <c r="D5" s="348" t="s">
        <v>7323</v>
      </c>
      <c r="E5" s="348" t="s">
        <v>7335</v>
      </c>
      <c r="F5" s="348" t="s">
        <v>7336</v>
      </c>
    </row>
    <row r="6" spans="1:6" x14ac:dyDescent="0.25">
      <c r="A6" s="348" t="s">
        <v>7334</v>
      </c>
      <c r="B6" t="str">
        <f t="shared" si="0"/>
        <v>F3:0111 P1P2:0301 P3:00044</v>
      </c>
      <c r="C6" s="348" t="s">
        <v>7332</v>
      </c>
      <c r="D6" s="348" t="s">
        <v>7323</v>
      </c>
      <c r="E6" s="348" t="s">
        <v>7335</v>
      </c>
      <c r="F6" s="348" t="s">
        <v>7337</v>
      </c>
    </row>
    <row r="7" spans="1:6" x14ac:dyDescent="0.25">
      <c r="A7" s="348" t="s">
        <v>7334</v>
      </c>
      <c r="B7" t="str">
        <f t="shared" si="0"/>
        <v>F3:0111 P1P2:0301 P3:00434</v>
      </c>
      <c r="C7" s="348" t="s">
        <v>7332</v>
      </c>
      <c r="D7" s="348" t="s">
        <v>7323</v>
      </c>
      <c r="E7" s="348" t="s">
        <v>7335</v>
      </c>
      <c r="F7" s="348" t="s">
        <v>7338</v>
      </c>
    </row>
    <row r="8" spans="1:6" x14ac:dyDescent="0.25">
      <c r="A8" s="348" t="s">
        <v>7334</v>
      </c>
      <c r="B8" t="str">
        <f t="shared" si="0"/>
        <v>F3:0111 P1P2:0301 P3:70219</v>
      </c>
      <c r="C8" s="348" t="s">
        <v>7332</v>
      </c>
      <c r="D8" s="348" t="s">
        <v>7323</v>
      </c>
      <c r="E8" s="348" t="s">
        <v>7335</v>
      </c>
      <c r="F8" s="348" t="s">
        <v>7339</v>
      </c>
    </row>
    <row r="9" spans="1:6" x14ac:dyDescent="0.25">
      <c r="A9" s="348" t="s">
        <v>7334</v>
      </c>
      <c r="B9" t="str">
        <f t="shared" si="0"/>
        <v>F3:0133 P1P2:2403 P3:70229</v>
      </c>
      <c r="C9" s="348" t="s">
        <v>7332</v>
      </c>
      <c r="D9" s="348" t="s">
        <v>7340</v>
      </c>
      <c r="E9" s="348" t="s">
        <v>7341</v>
      </c>
      <c r="F9" s="348" t="s">
        <v>7342</v>
      </c>
    </row>
    <row r="10" spans="1:6" x14ac:dyDescent="0.25">
      <c r="A10" s="348" t="s">
        <v>7334</v>
      </c>
      <c r="B10" t="str">
        <f t="shared" si="0"/>
        <v>F3:0133 P1P2:2403 P3:70401</v>
      </c>
      <c r="C10" s="348" t="s">
        <v>7332</v>
      </c>
      <c r="D10" s="348" t="s">
        <v>7340</v>
      </c>
      <c r="E10" s="348" t="s">
        <v>7341</v>
      </c>
      <c r="F10" s="348" t="s">
        <v>7343</v>
      </c>
    </row>
    <row r="11" spans="1:6" x14ac:dyDescent="0.25">
      <c r="A11" s="348" t="s">
        <v>7334</v>
      </c>
      <c r="B11" t="str">
        <f t="shared" si="0"/>
        <v>F3:0950 P1P2:8812 P3:00212</v>
      </c>
      <c r="C11" s="348" t="s">
        <v>7332</v>
      </c>
      <c r="D11" s="348" t="s">
        <v>7344</v>
      </c>
      <c r="E11" s="348" t="s">
        <v>7345</v>
      </c>
      <c r="F11" s="348" t="s">
        <v>7346</v>
      </c>
    </row>
    <row r="12" spans="1:6" x14ac:dyDescent="0.25">
      <c r="A12" s="348" t="s">
        <v>7347</v>
      </c>
      <c r="B12" t="str">
        <f t="shared" si="0"/>
        <v>F3:0111 P1P2:0401 P3:00006</v>
      </c>
      <c r="C12" s="348" t="s">
        <v>7348</v>
      </c>
      <c r="D12" s="348" t="s">
        <v>7323</v>
      </c>
      <c r="E12" s="348" t="s">
        <v>7349</v>
      </c>
      <c r="F12" s="348" t="s">
        <v>7350</v>
      </c>
    </row>
    <row r="13" spans="1:6" x14ac:dyDescent="0.25">
      <c r="A13" s="348" t="s">
        <v>7351</v>
      </c>
      <c r="B13" t="str">
        <f t="shared" si="0"/>
        <v>F3:0132 P1P2:1201 P3:00010</v>
      </c>
      <c r="C13" s="348" t="s">
        <v>7352</v>
      </c>
      <c r="D13" s="348" t="s">
        <v>7353</v>
      </c>
      <c r="E13" s="348" t="s">
        <v>7354</v>
      </c>
      <c r="F13" s="348" t="s">
        <v>7355</v>
      </c>
    </row>
    <row r="14" spans="1:6" x14ac:dyDescent="0.25">
      <c r="A14" s="348" t="s">
        <v>7351</v>
      </c>
      <c r="B14" t="str">
        <f t="shared" si="0"/>
        <v>F3:0132 P1P2:1202 P3:00035</v>
      </c>
      <c r="C14" s="348" t="s">
        <v>7352</v>
      </c>
      <c r="D14" s="348" t="s">
        <v>7353</v>
      </c>
      <c r="E14" s="348" t="s">
        <v>7356</v>
      </c>
      <c r="F14" s="348" t="s">
        <v>7357</v>
      </c>
    </row>
    <row r="15" spans="1:6" x14ac:dyDescent="0.25">
      <c r="A15" s="348" t="s">
        <v>7358</v>
      </c>
      <c r="B15" t="str">
        <f t="shared" si="0"/>
        <v>F3:0331 P1P2:4002 P3:00097</v>
      </c>
      <c r="C15" s="348" t="s">
        <v>7335</v>
      </c>
      <c r="D15" s="348" t="s">
        <v>7359</v>
      </c>
      <c r="E15" s="348" t="s">
        <v>7360</v>
      </c>
      <c r="F15" s="348" t="s">
        <v>7361</v>
      </c>
    </row>
    <row r="16" spans="1:6" x14ac:dyDescent="0.25">
      <c r="A16" s="348" t="s">
        <v>7362</v>
      </c>
      <c r="B16" t="str">
        <f t="shared" si="0"/>
        <v>F3:0333 P1P2:4006 P3:00085</v>
      </c>
      <c r="C16" s="348" t="s">
        <v>7363</v>
      </c>
      <c r="D16" s="348" t="s">
        <v>7364</v>
      </c>
      <c r="E16" s="348" t="s">
        <v>7365</v>
      </c>
      <c r="F16" s="348" t="s">
        <v>7366</v>
      </c>
    </row>
    <row r="17" spans="1:6" x14ac:dyDescent="0.25">
      <c r="A17" s="348" t="s">
        <v>7367</v>
      </c>
      <c r="B17" t="str">
        <f t="shared" si="0"/>
        <v>F3:0112 P1P2:0501 P3:00010</v>
      </c>
      <c r="C17" s="348" t="s">
        <v>7368</v>
      </c>
      <c r="D17" s="348" t="s">
        <v>7369</v>
      </c>
      <c r="E17" s="348" t="s">
        <v>7370</v>
      </c>
      <c r="F17" s="348" t="s">
        <v>7355</v>
      </c>
    </row>
    <row r="18" spans="1:6" x14ac:dyDescent="0.25">
      <c r="A18" s="348" t="s">
        <v>7367</v>
      </c>
      <c r="B18" t="str">
        <f t="shared" si="0"/>
        <v>F3:0112 P1P2:0501 P3:00014</v>
      </c>
      <c r="C18" s="348" t="s">
        <v>7368</v>
      </c>
      <c r="D18" s="348" t="s">
        <v>7369</v>
      </c>
      <c r="E18" s="348" t="s">
        <v>7370</v>
      </c>
      <c r="F18" s="348" t="s">
        <v>7371</v>
      </c>
    </row>
    <row r="19" spans="1:6" x14ac:dyDescent="0.25">
      <c r="A19" s="348" t="s">
        <v>7372</v>
      </c>
      <c r="B19" t="str">
        <f t="shared" si="0"/>
        <v>F3:0831 P1P2:8509 P3:00010</v>
      </c>
      <c r="C19" s="348" t="s">
        <v>7373</v>
      </c>
      <c r="D19" s="348" t="s">
        <v>7374</v>
      </c>
      <c r="E19" s="348" t="s">
        <v>7375</v>
      </c>
      <c r="F19" s="348" t="s">
        <v>7355</v>
      </c>
    </row>
    <row r="20" spans="1:6" x14ac:dyDescent="0.25">
      <c r="A20" s="348" t="s">
        <v>7376</v>
      </c>
      <c r="B20" t="str">
        <f t="shared" si="0"/>
        <v>F3:0313 P1P2:3602 P3:00110</v>
      </c>
      <c r="C20" s="348" t="s">
        <v>7377</v>
      </c>
      <c r="D20" s="348" t="s">
        <v>7378</v>
      </c>
      <c r="E20" s="348" t="s">
        <v>7379</v>
      </c>
      <c r="F20" s="348" t="s">
        <v>7380</v>
      </c>
    </row>
    <row r="21" spans="1:6" x14ac:dyDescent="0.25">
      <c r="A21" s="348" t="s">
        <v>7381</v>
      </c>
      <c r="B21" t="str">
        <f t="shared" si="0"/>
        <v>F3:0133 P1P2:1503 P3:00041</v>
      </c>
      <c r="C21" s="348" t="s">
        <v>7382</v>
      </c>
      <c r="D21" s="348" t="s">
        <v>7340</v>
      </c>
      <c r="E21" s="348" t="s">
        <v>7383</v>
      </c>
      <c r="F21" s="348" t="s">
        <v>7384</v>
      </c>
    </row>
    <row r="22" spans="1:6" x14ac:dyDescent="0.25">
      <c r="A22" s="348" t="s">
        <v>7385</v>
      </c>
      <c r="B22" t="str">
        <f t="shared" si="0"/>
        <v>F3:0339 P1P2:4001 P3:00010</v>
      </c>
      <c r="C22" s="348" t="s">
        <v>7386</v>
      </c>
      <c r="D22" s="348" t="s">
        <v>7327</v>
      </c>
      <c r="E22" s="348" t="s">
        <v>7387</v>
      </c>
      <c r="F22" s="348" t="s">
        <v>7355</v>
      </c>
    </row>
    <row r="23" spans="1:6" x14ac:dyDescent="0.25">
      <c r="A23" s="348" t="s">
        <v>7385</v>
      </c>
      <c r="B23" t="str">
        <f t="shared" si="0"/>
        <v>F3:0339 P1P2:4001 P3:00092</v>
      </c>
      <c r="C23" s="348" t="s">
        <v>7386</v>
      </c>
      <c r="D23" s="348" t="s">
        <v>7327</v>
      </c>
      <c r="E23" s="348" t="s">
        <v>7387</v>
      </c>
      <c r="F23" s="348" t="s">
        <v>7388</v>
      </c>
    </row>
    <row r="24" spans="1:6" x14ac:dyDescent="0.25">
      <c r="A24" s="348" t="s">
        <v>7389</v>
      </c>
      <c r="B24" t="str">
        <f t="shared" si="0"/>
        <v>F3:0319 P1P2:3505 P3:00112</v>
      </c>
      <c r="C24" s="348" t="s">
        <v>7390</v>
      </c>
      <c r="D24" s="348" t="s">
        <v>7391</v>
      </c>
      <c r="E24" s="348" t="s">
        <v>7392</v>
      </c>
      <c r="F24" s="348" t="s">
        <v>7393</v>
      </c>
    </row>
    <row r="25" spans="1:6" x14ac:dyDescent="0.25">
      <c r="A25" s="348" t="s">
        <v>7389</v>
      </c>
      <c r="B25" t="str">
        <f t="shared" si="0"/>
        <v>F3:0369 P1P2:3501 P3:00010</v>
      </c>
      <c r="C25" s="348" t="s">
        <v>7390</v>
      </c>
      <c r="D25" s="348" t="s">
        <v>7394</v>
      </c>
      <c r="E25" s="348" t="s">
        <v>7395</v>
      </c>
      <c r="F25" s="348" t="s">
        <v>7355</v>
      </c>
    </row>
    <row r="26" spans="1:6" x14ac:dyDescent="0.25">
      <c r="A26" s="348" t="s">
        <v>7389</v>
      </c>
      <c r="B26" t="str">
        <f t="shared" si="0"/>
        <v>F3:0369 P1P2:3501 P3:70394</v>
      </c>
      <c r="C26" s="348" t="s">
        <v>7390</v>
      </c>
      <c r="D26" s="348" t="s">
        <v>7394</v>
      </c>
      <c r="E26" s="348" t="s">
        <v>7395</v>
      </c>
      <c r="F26" s="348" t="s">
        <v>7396</v>
      </c>
    </row>
    <row r="27" spans="1:6" x14ac:dyDescent="0.25">
      <c r="A27" s="348" t="s">
        <v>7397</v>
      </c>
      <c r="B27" t="str">
        <f t="shared" si="0"/>
        <v>F3:0113 P1P2:0601 P3:00010</v>
      </c>
      <c r="C27" s="348" t="s">
        <v>7398</v>
      </c>
      <c r="D27" s="348" t="s">
        <v>7399</v>
      </c>
      <c r="E27" s="348" t="s">
        <v>7400</v>
      </c>
      <c r="F27" s="348" t="s">
        <v>7355</v>
      </c>
    </row>
    <row r="28" spans="1:6" x14ac:dyDescent="0.25">
      <c r="A28" s="348" t="s">
        <v>7397</v>
      </c>
      <c r="B28" t="str">
        <f t="shared" si="0"/>
        <v>F3:0113 P1P2:0602 P3:00060</v>
      </c>
      <c r="C28" s="348" t="s">
        <v>7398</v>
      </c>
      <c r="D28" s="348" t="s">
        <v>7399</v>
      </c>
      <c r="E28" s="348" t="s">
        <v>7401</v>
      </c>
      <c r="F28" s="348" t="s">
        <v>7402</v>
      </c>
    </row>
    <row r="29" spans="1:6" x14ac:dyDescent="0.25">
      <c r="A29" s="348" t="s">
        <v>7397</v>
      </c>
      <c r="B29" t="str">
        <f t="shared" si="0"/>
        <v>F3:0113 P1P2:0602 P3:00413</v>
      </c>
      <c r="C29" s="348" t="s">
        <v>7398</v>
      </c>
      <c r="D29" s="348" t="s">
        <v>7399</v>
      </c>
      <c r="E29" s="348" t="s">
        <v>7401</v>
      </c>
      <c r="F29" s="348" t="s">
        <v>7403</v>
      </c>
    </row>
    <row r="30" spans="1:6" x14ac:dyDescent="0.25">
      <c r="A30" s="348" t="s">
        <v>7404</v>
      </c>
      <c r="B30" t="str">
        <f t="shared" si="0"/>
        <v>F3:0133 P1P2:2401 P3:00010</v>
      </c>
      <c r="C30" s="348" t="s">
        <v>7405</v>
      </c>
      <c r="D30" s="348" t="s">
        <v>7340</v>
      </c>
      <c r="E30" s="348" t="s">
        <v>7406</v>
      </c>
      <c r="F30" s="348" t="s">
        <v>7355</v>
      </c>
    </row>
    <row r="31" spans="1:6" x14ac:dyDescent="0.25">
      <c r="A31" s="348" t="s">
        <v>7407</v>
      </c>
      <c r="B31" t="str">
        <f t="shared" si="0"/>
        <v>F3:0419 P1P2:6901 P3:00010</v>
      </c>
      <c r="C31" s="348" t="s">
        <v>7408</v>
      </c>
      <c r="D31" s="348" t="s">
        <v>7409</v>
      </c>
      <c r="E31" s="348" t="s">
        <v>7410</v>
      </c>
      <c r="F31" s="348" t="s">
        <v>7355</v>
      </c>
    </row>
    <row r="32" spans="1:6" x14ac:dyDescent="0.25">
      <c r="A32" s="348" t="s">
        <v>7411</v>
      </c>
      <c r="B32" t="str">
        <f t="shared" si="0"/>
        <v>F3:0140 P1P2:1901 P3:00010</v>
      </c>
      <c r="C32" s="348" t="s">
        <v>7370</v>
      </c>
      <c r="D32" s="348" t="s">
        <v>7412</v>
      </c>
      <c r="E32" s="348" t="s">
        <v>7413</v>
      </c>
      <c r="F32" s="348" t="s">
        <v>7355</v>
      </c>
    </row>
    <row r="33" spans="1:6" x14ac:dyDescent="0.25">
      <c r="A33" s="348" t="s">
        <v>7411</v>
      </c>
      <c r="B33" t="str">
        <f t="shared" si="0"/>
        <v>F3:0140 P1P2:1907 P3:80017</v>
      </c>
      <c r="C33" s="348" t="s">
        <v>7370</v>
      </c>
      <c r="D33" s="348" t="s">
        <v>7412</v>
      </c>
      <c r="E33" s="348" t="s">
        <v>7414</v>
      </c>
      <c r="F33" s="348" t="s">
        <v>7415</v>
      </c>
    </row>
    <row r="34" spans="1:6" x14ac:dyDescent="0.25">
      <c r="A34" s="348" t="s">
        <v>7411</v>
      </c>
      <c r="B34" t="str">
        <f t="shared" si="0"/>
        <v>F3:0140 P1P2:1907 P3:80019</v>
      </c>
      <c r="C34" s="348" t="s">
        <v>7370</v>
      </c>
      <c r="D34" s="348" t="s">
        <v>7412</v>
      </c>
      <c r="E34" s="348" t="s">
        <v>7414</v>
      </c>
      <c r="F34" s="348" t="s">
        <v>7416</v>
      </c>
    </row>
    <row r="35" spans="1:6" x14ac:dyDescent="0.25">
      <c r="A35" s="348" t="s">
        <v>7417</v>
      </c>
      <c r="B35" t="str">
        <f t="shared" si="0"/>
        <v>F3:0112 P1P2:0510 P3:00027</v>
      </c>
      <c r="C35" s="348" t="s">
        <v>7418</v>
      </c>
      <c r="D35" s="348" t="s">
        <v>7369</v>
      </c>
      <c r="E35" s="348" t="s">
        <v>7419</v>
      </c>
      <c r="F35" s="348" t="s">
        <v>7420</v>
      </c>
    </row>
    <row r="36" spans="1:6" x14ac:dyDescent="0.25">
      <c r="A36" s="348" t="s">
        <v>7421</v>
      </c>
      <c r="B36" t="str">
        <f t="shared" si="0"/>
        <v>F3:0313 P1P2:3601 P3:00109</v>
      </c>
      <c r="C36" s="348" t="s">
        <v>7422</v>
      </c>
      <c r="D36" s="348" t="s">
        <v>7378</v>
      </c>
      <c r="E36" s="348" t="s">
        <v>7423</v>
      </c>
      <c r="F36" s="348" t="s">
        <v>7424</v>
      </c>
    </row>
    <row r="37" spans="1:6" x14ac:dyDescent="0.25">
      <c r="A37" s="348" t="s">
        <v>7421</v>
      </c>
      <c r="B37" t="str">
        <f t="shared" si="0"/>
        <v>F3:0313 P1P2:3601 P3:00375</v>
      </c>
      <c r="C37" s="348" t="s">
        <v>7422</v>
      </c>
      <c r="D37" s="348" t="s">
        <v>7378</v>
      </c>
      <c r="E37" s="348" t="s">
        <v>7423</v>
      </c>
      <c r="F37" s="348" t="s">
        <v>7425</v>
      </c>
    </row>
    <row r="38" spans="1:6" x14ac:dyDescent="0.25">
      <c r="A38" s="348" t="s">
        <v>7421</v>
      </c>
      <c r="B38" t="str">
        <f t="shared" si="0"/>
        <v>F3:0313 P1P2:3601 P3:00376</v>
      </c>
      <c r="C38" s="348" t="s">
        <v>7422</v>
      </c>
      <c r="D38" s="348" t="s">
        <v>7378</v>
      </c>
      <c r="E38" s="348" t="s">
        <v>7423</v>
      </c>
      <c r="F38" s="348" t="s">
        <v>7426</v>
      </c>
    </row>
    <row r="39" spans="1:6" x14ac:dyDescent="0.25">
      <c r="A39" s="348" t="s">
        <v>7421</v>
      </c>
      <c r="B39" t="str">
        <f t="shared" si="0"/>
        <v>F3:0313 P1P2:3602 P3:00109</v>
      </c>
      <c r="C39" s="348" t="s">
        <v>7422</v>
      </c>
      <c r="D39" s="348" t="s">
        <v>7378</v>
      </c>
      <c r="E39" s="348" t="s">
        <v>7379</v>
      </c>
      <c r="F39" s="348" t="s">
        <v>7424</v>
      </c>
    </row>
    <row r="40" spans="1:6" x14ac:dyDescent="0.25">
      <c r="A40" s="348" t="s">
        <v>7427</v>
      </c>
      <c r="B40" t="str">
        <f t="shared" si="0"/>
        <v>F3:0411 P1P2:5005 P3:00117</v>
      </c>
      <c r="C40" s="348" t="s">
        <v>7428</v>
      </c>
      <c r="D40" s="348" t="s">
        <v>7429</v>
      </c>
      <c r="E40" s="348" t="s">
        <v>7430</v>
      </c>
      <c r="F40" s="348" t="s">
        <v>7431</v>
      </c>
    </row>
    <row r="41" spans="1:6" x14ac:dyDescent="0.25">
      <c r="A41" s="348" t="s">
        <v>7432</v>
      </c>
      <c r="B41" t="str">
        <f t="shared" si="0"/>
        <v>F3:0161 P1P2:2202 P3:00059</v>
      </c>
      <c r="C41" s="348" t="s">
        <v>7433</v>
      </c>
      <c r="D41" s="348" t="s">
        <v>7434</v>
      </c>
      <c r="E41" s="348" t="s">
        <v>7435</v>
      </c>
      <c r="F41" s="348" t="s">
        <v>7436</v>
      </c>
    </row>
    <row r="42" spans="1:6" x14ac:dyDescent="0.25">
      <c r="A42" s="348" t="s">
        <v>7432</v>
      </c>
      <c r="B42" t="str">
        <f t="shared" si="0"/>
        <v>F3:0161 P1P2:2202 P3:00061</v>
      </c>
      <c r="C42" s="348" t="s">
        <v>7433</v>
      </c>
      <c r="D42" s="348" t="s">
        <v>7434</v>
      </c>
      <c r="E42" s="348" t="s">
        <v>7435</v>
      </c>
      <c r="F42" s="348" t="s">
        <v>7437</v>
      </c>
    </row>
    <row r="43" spans="1:6" x14ac:dyDescent="0.25">
      <c r="A43" s="348" t="s">
        <v>7432</v>
      </c>
      <c r="B43" t="str">
        <f t="shared" si="0"/>
        <v>F3:0161 P1P2:2202 P3:00062</v>
      </c>
      <c r="C43" s="348" t="s">
        <v>7433</v>
      </c>
      <c r="D43" s="348" t="s">
        <v>7434</v>
      </c>
      <c r="E43" s="348" t="s">
        <v>7435</v>
      </c>
      <c r="F43" s="348" t="s">
        <v>7438</v>
      </c>
    </row>
    <row r="44" spans="1:6" x14ac:dyDescent="0.25">
      <c r="A44" s="348" t="s">
        <v>7432</v>
      </c>
      <c r="B44" t="str">
        <f t="shared" si="0"/>
        <v>F3:0161 P1P2:2202 P3:00063</v>
      </c>
      <c r="C44" s="348" t="s">
        <v>7433</v>
      </c>
      <c r="D44" s="348" t="s">
        <v>7434</v>
      </c>
      <c r="E44" s="348" t="s">
        <v>7435</v>
      </c>
      <c r="F44" s="348" t="s">
        <v>7439</v>
      </c>
    </row>
    <row r="45" spans="1:6" x14ac:dyDescent="0.25">
      <c r="A45" s="348" t="s">
        <v>7440</v>
      </c>
      <c r="B45" t="str">
        <f t="shared" si="0"/>
        <v>F3:0421 P1P2:5106 P3:00137</v>
      </c>
      <c r="C45" s="348" t="s">
        <v>7441</v>
      </c>
      <c r="D45" s="348" t="s">
        <v>7442</v>
      </c>
      <c r="E45" s="348" t="s">
        <v>7443</v>
      </c>
      <c r="F45" s="348" t="s">
        <v>7444</v>
      </c>
    </row>
    <row r="46" spans="1:6" x14ac:dyDescent="0.25">
      <c r="A46" s="348" t="s">
        <v>7445</v>
      </c>
      <c r="B46" t="str">
        <f t="shared" si="0"/>
        <v>F3:0111 P1P2:0403 P3:00101</v>
      </c>
      <c r="C46" s="348" t="s">
        <v>7446</v>
      </c>
      <c r="D46" s="348" t="s">
        <v>7323</v>
      </c>
      <c r="E46" s="348" t="s">
        <v>7382</v>
      </c>
      <c r="F46" s="348" t="s">
        <v>7447</v>
      </c>
    </row>
    <row r="47" spans="1:6" x14ac:dyDescent="0.25">
      <c r="A47" s="348" t="s">
        <v>7448</v>
      </c>
      <c r="B47" t="str">
        <f t="shared" si="0"/>
        <v>F3:0133 P1P2:0702 P3:00010</v>
      </c>
      <c r="C47" s="348" t="s">
        <v>7449</v>
      </c>
      <c r="D47" s="348" t="s">
        <v>7340</v>
      </c>
      <c r="E47" s="348" t="s">
        <v>7450</v>
      </c>
      <c r="F47" s="348" t="s">
        <v>7355</v>
      </c>
    </row>
    <row r="48" spans="1:6" x14ac:dyDescent="0.25">
      <c r="A48" s="348" t="s">
        <v>7451</v>
      </c>
      <c r="B48" t="str">
        <f t="shared" si="0"/>
        <v>F3:0862 P1P2:8601 P3:00010</v>
      </c>
      <c r="C48" s="348" t="s">
        <v>7452</v>
      </c>
      <c r="D48" s="348" t="s">
        <v>7453</v>
      </c>
      <c r="E48" s="348" t="s">
        <v>7454</v>
      </c>
      <c r="F48" s="348" t="s">
        <v>7355</v>
      </c>
    </row>
    <row r="49" spans="1:6" x14ac:dyDescent="0.25">
      <c r="A49" s="348" t="s">
        <v>7455</v>
      </c>
      <c r="B49" t="str">
        <f t="shared" si="0"/>
        <v>F3:0133 P1P2:0302 P3:00399</v>
      </c>
      <c r="C49" s="348" t="s">
        <v>7332</v>
      </c>
      <c r="D49" s="348" t="s">
        <v>7340</v>
      </c>
      <c r="E49" s="348" t="s">
        <v>7456</v>
      </c>
      <c r="F49" s="348" t="s">
        <v>7457</v>
      </c>
    </row>
    <row r="50" spans="1:6" x14ac:dyDescent="0.25">
      <c r="A50" s="348" t="s">
        <v>7458</v>
      </c>
      <c r="B50" t="str">
        <f t="shared" si="0"/>
        <v>F3:0133 P1P2:0302 P3:00009</v>
      </c>
      <c r="C50" s="348" t="s">
        <v>7332</v>
      </c>
      <c r="D50" s="348" t="s">
        <v>7340</v>
      </c>
      <c r="E50" s="348" t="s">
        <v>7456</v>
      </c>
      <c r="F50" s="348" t="s">
        <v>7459</v>
      </c>
    </row>
    <row r="51" spans="1:6" x14ac:dyDescent="0.25">
      <c r="A51" s="348" t="s">
        <v>7460</v>
      </c>
      <c r="B51" t="str">
        <f t="shared" si="0"/>
        <v>F3:0112 P1P2:0504 P3:00016</v>
      </c>
      <c r="C51" s="348" t="s">
        <v>7368</v>
      </c>
      <c r="D51" s="348" t="s">
        <v>7369</v>
      </c>
      <c r="E51" s="348" t="s">
        <v>7461</v>
      </c>
      <c r="F51" s="348" t="s">
        <v>7462</v>
      </c>
    </row>
    <row r="52" spans="1:6" x14ac:dyDescent="0.25">
      <c r="A52" s="348" t="s">
        <v>7463</v>
      </c>
      <c r="B52" t="str">
        <f t="shared" si="0"/>
        <v>F3:0133 P1P2:0508 P3:00008</v>
      </c>
      <c r="C52" s="348" t="s">
        <v>7368</v>
      </c>
      <c r="D52" s="348" t="s">
        <v>7340</v>
      </c>
      <c r="E52" s="348" t="s">
        <v>7464</v>
      </c>
      <c r="F52" s="348" t="s">
        <v>7465</v>
      </c>
    </row>
    <row r="53" spans="1:6" x14ac:dyDescent="0.25">
      <c r="A53" s="348" t="s">
        <v>7466</v>
      </c>
      <c r="B53" t="str">
        <f t="shared" si="0"/>
        <v>F3:0321 P1P2:3702 P3:00089</v>
      </c>
      <c r="C53" s="348" t="s">
        <v>7390</v>
      </c>
      <c r="D53" s="348" t="s">
        <v>7467</v>
      </c>
      <c r="E53" s="348" t="s">
        <v>7468</v>
      </c>
      <c r="F53" s="348" t="s">
        <v>7469</v>
      </c>
    </row>
    <row r="54" spans="1:6" x14ac:dyDescent="0.25">
      <c r="A54" s="348" t="s">
        <v>7466</v>
      </c>
      <c r="B54" t="str">
        <f t="shared" si="0"/>
        <v>F3:0321 P1P2:3702 P3:00091</v>
      </c>
      <c r="C54" s="348" t="s">
        <v>7390</v>
      </c>
      <c r="D54" s="348" t="s">
        <v>7467</v>
      </c>
      <c r="E54" s="348" t="s">
        <v>7468</v>
      </c>
      <c r="F54" s="348" t="s">
        <v>7470</v>
      </c>
    </row>
    <row r="55" spans="1:6" x14ac:dyDescent="0.25">
      <c r="A55" s="348" t="s">
        <v>7466</v>
      </c>
      <c r="B55" t="str">
        <f t="shared" si="0"/>
        <v>F3:0321 P1P2:3702 P3:70087</v>
      </c>
      <c r="C55" s="348" t="s">
        <v>7390</v>
      </c>
      <c r="D55" s="348" t="s">
        <v>7467</v>
      </c>
      <c r="E55" s="348" t="s">
        <v>7468</v>
      </c>
      <c r="F55" s="348" t="s">
        <v>7471</v>
      </c>
    </row>
    <row r="56" spans="1:6" x14ac:dyDescent="0.25">
      <c r="A56" s="348" t="s">
        <v>7466</v>
      </c>
      <c r="B56" t="str">
        <f t="shared" si="0"/>
        <v>F3:0321 P1P2:3702 P3:70246</v>
      </c>
      <c r="C56" s="348" t="s">
        <v>7390</v>
      </c>
      <c r="D56" s="348" t="s">
        <v>7467</v>
      </c>
      <c r="E56" s="348" t="s">
        <v>7468</v>
      </c>
      <c r="F56" s="348" t="s">
        <v>7472</v>
      </c>
    </row>
    <row r="57" spans="1:6" x14ac:dyDescent="0.25">
      <c r="A57" s="348" t="s">
        <v>7466</v>
      </c>
      <c r="B57" t="str">
        <f t="shared" si="0"/>
        <v>F3:0321 P1P2:3702 P3:70406</v>
      </c>
      <c r="C57" s="348" t="s">
        <v>7390</v>
      </c>
      <c r="D57" s="348" t="s">
        <v>7467</v>
      </c>
      <c r="E57" s="348" t="s">
        <v>7468</v>
      </c>
      <c r="F57" s="348" t="s">
        <v>7473</v>
      </c>
    </row>
    <row r="58" spans="1:6" x14ac:dyDescent="0.25">
      <c r="A58" s="348" t="s">
        <v>7474</v>
      </c>
      <c r="B58" t="str">
        <f t="shared" si="0"/>
        <v>F3:0510 P1P2:7006 P3:00171</v>
      </c>
      <c r="C58" s="348" t="s">
        <v>7390</v>
      </c>
      <c r="D58" s="348" t="s">
        <v>7419</v>
      </c>
      <c r="E58" s="348" t="s">
        <v>7475</v>
      </c>
      <c r="F58" s="348" t="s">
        <v>7476</v>
      </c>
    </row>
    <row r="59" spans="1:6" x14ac:dyDescent="0.25">
      <c r="A59" s="348" t="s">
        <v>7474</v>
      </c>
      <c r="B59" t="str">
        <f t="shared" si="0"/>
        <v>F3:0510 P1P2:7006 P3:70391</v>
      </c>
      <c r="C59" s="348" t="s">
        <v>7390</v>
      </c>
      <c r="D59" s="348" t="s">
        <v>7419</v>
      </c>
      <c r="E59" s="348" t="s">
        <v>7475</v>
      </c>
      <c r="F59" s="348" t="s">
        <v>7477</v>
      </c>
    </row>
    <row r="60" spans="1:6" x14ac:dyDescent="0.25">
      <c r="A60" s="348" t="s">
        <v>7478</v>
      </c>
      <c r="B60" t="str">
        <f t="shared" si="0"/>
        <v>F3:0321 P1P2:3702 P3:00089</v>
      </c>
      <c r="C60" s="348" t="s">
        <v>7390</v>
      </c>
      <c r="D60" s="348" t="s">
        <v>7467</v>
      </c>
      <c r="E60" s="348" t="s">
        <v>7468</v>
      </c>
      <c r="F60" s="348" t="s">
        <v>7469</v>
      </c>
    </row>
    <row r="61" spans="1:6" x14ac:dyDescent="0.25">
      <c r="A61" s="348" t="s">
        <v>7479</v>
      </c>
      <c r="B61" t="str">
        <f t="shared" si="0"/>
        <v>F3:0321 P1P2:3702 P3:00089</v>
      </c>
      <c r="C61" s="348" t="s">
        <v>7390</v>
      </c>
      <c r="D61" s="348" t="s">
        <v>7467</v>
      </c>
      <c r="E61" s="348" t="s">
        <v>7468</v>
      </c>
      <c r="F61" s="348" t="s">
        <v>7469</v>
      </c>
    </row>
    <row r="62" spans="1:6" x14ac:dyDescent="0.25">
      <c r="A62" s="348" t="s">
        <v>7479</v>
      </c>
      <c r="B62" t="str">
        <f t="shared" si="0"/>
        <v>F3:0321 P1P2:3702 P3:70051</v>
      </c>
      <c r="C62" s="348" t="s">
        <v>7390</v>
      </c>
      <c r="D62" s="348" t="s">
        <v>7467</v>
      </c>
      <c r="E62" s="348" t="s">
        <v>7468</v>
      </c>
      <c r="F62" s="348" t="s">
        <v>7480</v>
      </c>
    </row>
    <row r="63" spans="1:6" x14ac:dyDescent="0.25">
      <c r="A63" s="348" t="s">
        <v>7481</v>
      </c>
      <c r="B63" t="str">
        <f t="shared" si="0"/>
        <v>F3:0321 P1P2:3702 P3:00089</v>
      </c>
      <c r="C63" s="348" t="s">
        <v>7390</v>
      </c>
      <c r="D63" s="348" t="s">
        <v>7467</v>
      </c>
      <c r="E63" s="348" t="s">
        <v>7468</v>
      </c>
      <c r="F63" s="348" t="s">
        <v>7469</v>
      </c>
    </row>
    <row r="64" spans="1:6" x14ac:dyDescent="0.25">
      <c r="A64" s="348" t="s">
        <v>7482</v>
      </c>
      <c r="B64" t="str">
        <f t="shared" si="0"/>
        <v>F3:0321 P1P2:3702 P3:00089</v>
      </c>
      <c r="C64" s="348" t="s">
        <v>7390</v>
      </c>
      <c r="D64" s="348" t="s">
        <v>7467</v>
      </c>
      <c r="E64" s="348" t="s">
        <v>7468</v>
      </c>
      <c r="F64" s="348" t="s">
        <v>7469</v>
      </c>
    </row>
    <row r="65" spans="1:6" x14ac:dyDescent="0.25">
      <c r="A65" s="348" t="s">
        <v>7483</v>
      </c>
      <c r="B65" t="str">
        <f t="shared" si="0"/>
        <v>F3:0321 P1P2:3702 P3:00089</v>
      </c>
      <c r="C65" s="348" t="s">
        <v>7390</v>
      </c>
      <c r="D65" s="348" t="s">
        <v>7467</v>
      </c>
      <c r="E65" s="348" t="s">
        <v>7468</v>
      </c>
      <c r="F65" s="348" t="s">
        <v>7469</v>
      </c>
    </row>
    <row r="66" spans="1:6" x14ac:dyDescent="0.25">
      <c r="A66" s="348" t="s">
        <v>7484</v>
      </c>
      <c r="B66" t="str">
        <f t="shared" ref="B66:B129" si="1">CONCATENATE("F3:",D66," P1P2:",E66," P3:",F66)</f>
        <v>F3:0321 P1P2:3702 P3:00089</v>
      </c>
      <c r="C66" s="348" t="s">
        <v>7390</v>
      </c>
      <c r="D66" s="348" t="s">
        <v>7467</v>
      </c>
      <c r="E66" s="348" t="s">
        <v>7468</v>
      </c>
      <c r="F66" s="348" t="s">
        <v>7469</v>
      </c>
    </row>
    <row r="67" spans="1:6" x14ac:dyDescent="0.25">
      <c r="A67" s="348" t="s">
        <v>7485</v>
      </c>
      <c r="B67" t="str">
        <f t="shared" si="1"/>
        <v>F3:0321 P1P2:3702 P3:00089</v>
      </c>
      <c r="C67" s="348" t="s">
        <v>7390</v>
      </c>
      <c r="D67" s="348" t="s">
        <v>7467</v>
      </c>
      <c r="E67" s="348" t="s">
        <v>7468</v>
      </c>
      <c r="F67" s="348" t="s">
        <v>7469</v>
      </c>
    </row>
    <row r="68" spans="1:6" x14ac:dyDescent="0.25">
      <c r="A68" s="348" t="s">
        <v>7486</v>
      </c>
      <c r="B68" t="str">
        <f t="shared" si="1"/>
        <v>F3:0321 P1P2:3702 P3:00089</v>
      </c>
      <c r="C68" s="348" t="s">
        <v>7390</v>
      </c>
      <c r="D68" s="348" t="s">
        <v>7467</v>
      </c>
      <c r="E68" s="348" t="s">
        <v>7468</v>
      </c>
      <c r="F68" s="348" t="s">
        <v>7469</v>
      </c>
    </row>
    <row r="69" spans="1:6" x14ac:dyDescent="0.25">
      <c r="A69" s="348" t="s">
        <v>7487</v>
      </c>
      <c r="B69" t="str">
        <f t="shared" si="1"/>
        <v>F3:0321 P1P2:3702 P3:00089</v>
      </c>
      <c r="C69" s="348" t="s">
        <v>7390</v>
      </c>
      <c r="D69" s="348" t="s">
        <v>7467</v>
      </c>
      <c r="E69" s="348" t="s">
        <v>7468</v>
      </c>
      <c r="F69" s="348" t="s">
        <v>7469</v>
      </c>
    </row>
    <row r="70" spans="1:6" x14ac:dyDescent="0.25">
      <c r="A70" s="348" t="s">
        <v>7488</v>
      </c>
      <c r="B70" t="str">
        <f t="shared" si="1"/>
        <v>F3:0321 P1P2:3702 P3:00089</v>
      </c>
      <c r="C70" s="348" t="s">
        <v>7390</v>
      </c>
      <c r="D70" s="348" t="s">
        <v>7467</v>
      </c>
      <c r="E70" s="348" t="s">
        <v>7468</v>
      </c>
      <c r="F70" s="348" t="s">
        <v>7469</v>
      </c>
    </row>
    <row r="71" spans="1:6" x14ac:dyDescent="0.25">
      <c r="A71" s="348" t="s">
        <v>7489</v>
      </c>
      <c r="B71" t="str">
        <f t="shared" si="1"/>
        <v>F3:0321 P1P2:3702 P3:00089</v>
      </c>
      <c r="C71" s="348" t="s">
        <v>7390</v>
      </c>
      <c r="D71" s="348" t="s">
        <v>7467</v>
      </c>
      <c r="E71" s="348" t="s">
        <v>7468</v>
      </c>
      <c r="F71" s="348" t="s">
        <v>7469</v>
      </c>
    </row>
    <row r="72" spans="1:6" x14ac:dyDescent="0.25">
      <c r="A72" s="348" t="s">
        <v>7490</v>
      </c>
      <c r="B72" t="str">
        <f t="shared" si="1"/>
        <v>F3:0321 P1P2:3702 P3:00089</v>
      </c>
      <c r="C72" s="348" t="s">
        <v>7390</v>
      </c>
      <c r="D72" s="348" t="s">
        <v>7467</v>
      </c>
      <c r="E72" s="348" t="s">
        <v>7468</v>
      </c>
      <c r="F72" s="348" t="s">
        <v>7469</v>
      </c>
    </row>
    <row r="73" spans="1:6" x14ac:dyDescent="0.25">
      <c r="A73" s="348" t="s">
        <v>7491</v>
      </c>
      <c r="B73" t="str">
        <f t="shared" si="1"/>
        <v>F3:0321 P1P2:3702 P3:00089</v>
      </c>
      <c r="C73" s="348" t="s">
        <v>7390</v>
      </c>
      <c r="D73" s="348" t="s">
        <v>7467</v>
      </c>
      <c r="E73" s="348" t="s">
        <v>7468</v>
      </c>
      <c r="F73" s="348" t="s">
        <v>7469</v>
      </c>
    </row>
    <row r="74" spans="1:6" x14ac:dyDescent="0.25">
      <c r="A74" s="348" t="s">
        <v>7492</v>
      </c>
      <c r="B74" t="str">
        <f t="shared" si="1"/>
        <v>F3:0321 P1P2:3702 P3:00089</v>
      </c>
      <c r="C74" s="348" t="s">
        <v>7390</v>
      </c>
      <c r="D74" s="348" t="s">
        <v>7467</v>
      </c>
      <c r="E74" s="348" t="s">
        <v>7468</v>
      </c>
      <c r="F74" s="348" t="s">
        <v>7469</v>
      </c>
    </row>
    <row r="75" spans="1:6" x14ac:dyDescent="0.25">
      <c r="A75" s="348" t="s">
        <v>7493</v>
      </c>
      <c r="B75" t="str">
        <f t="shared" si="1"/>
        <v>F3:0321 P1P2:3702 P3:00089</v>
      </c>
      <c r="C75" s="348" t="s">
        <v>7390</v>
      </c>
      <c r="D75" s="348" t="s">
        <v>7467</v>
      </c>
      <c r="E75" s="348" t="s">
        <v>7468</v>
      </c>
      <c r="F75" s="348" t="s">
        <v>7469</v>
      </c>
    </row>
    <row r="76" spans="1:6" x14ac:dyDescent="0.25">
      <c r="A76" s="348" t="s">
        <v>7494</v>
      </c>
      <c r="B76" t="str">
        <f t="shared" si="1"/>
        <v>F3:0321 P1P2:3702 P3:00089</v>
      </c>
      <c r="C76" s="348" t="s">
        <v>7390</v>
      </c>
      <c r="D76" s="348" t="s">
        <v>7467</v>
      </c>
      <c r="E76" s="348" t="s">
        <v>7468</v>
      </c>
      <c r="F76" s="348" t="s">
        <v>7469</v>
      </c>
    </row>
    <row r="77" spans="1:6" x14ac:dyDescent="0.25">
      <c r="A77" s="348" t="s">
        <v>7495</v>
      </c>
      <c r="B77" t="str">
        <f t="shared" si="1"/>
        <v>F3:0321 P1P2:3702 P3:00089</v>
      </c>
      <c r="C77" s="348" t="s">
        <v>7390</v>
      </c>
      <c r="D77" s="348" t="s">
        <v>7467</v>
      </c>
      <c r="E77" s="348" t="s">
        <v>7468</v>
      </c>
      <c r="F77" s="348" t="s">
        <v>7469</v>
      </c>
    </row>
    <row r="78" spans="1:6" x14ac:dyDescent="0.25">
      <c r="A78" s="348" t="s">
        <v>7496</v>
      </c>
      <c r="B78" t="str">
        <f t="shared" si="1"/>
        <v>F3:0319 P1P2:3505 P3:00377</v>
      </c>
      <c r="C78" s="348" t="s">
        <v>7390</v>
      </c>
      <c r="D78" s="348" t="s">
        <v>7391</v>
      </c>
      <c r="E78" s="348" t="s">
        <v>7392</v>
      </c>
      <c r="F78" s="348" t="s">
        <v>7497</v>
      </c>
    </row>
    <row r="79" spans="1:6" x14ac:dyDescent="0.25">
      <c r="A79" s="348" t="s">
        <v>7498</v>
      </c>
      <c r="B79" t="str">
        <f t="shared" si="1"/>
        <v>F3:0931 P1P2:8808 P3:00216</v>
      </c>
      <c r="C79" s="348" t="s">
        <v>7390</v>
      </c>
      <c r="D79" s="348" t="s">
        <v>7499</v>
      </c>
      <c r="E79" s="348" t="s">
        <v>7500</v>
      </c>
      <c r="F79" s="348" t="s">
        <v>7501</v>
      </c>
    </row>
    <row r="80" spans="1:6" x14ac:dyDescent="0.25">
      <c r="A80" s="348" t="s">
        <v>7498</v>
      </c>
      <c r="B80" t="str">
        <f t="shared" si="1"/>
        <v>F3:0932 P1P2:8809 P3:00407</v>
      </c>
      <c r="C80" s="348" t="s">
        <v>7390</v>
      </c>
      <c r="D80" s="348" t="s">
        <v>7502</v>
      </c>
      <c r="E80" s="348" t="s">
        <v>7503</v>
      </c>
      <c r="F80" s="348" t="s">
        <v>7504</v>
      </c>
    </row>
    <row r="81" spans="1:6" x14ac:dyDescent="0.25">
      <c r="A81" s="348" t="s">
        <v>7498</v>
      </c>
      <c r="B81" t="str">
        <f t="shared" si="1"/>
        <v>F3:0941 P1P2:8810 P3:00205</v>
      </c>
      <c r="C81" s="348" t="s">
        <v>7390</v>
      </c>
      <c r="D81" s="348" t="s">
        <v>7505</v>
      </c>
      <c r="E81" s="348" t="s">
        <v>7506</v>
      </c>
      <c r="F81" s="348" t="s">
        <v>7507</v>
      </c>
    </row>
    <row r="82" spans="1:6" x14ac:dyDescent="0.25">
      <c r="A82" s="348" t="s">
        <v>7498</v>
      </c>
      <c r="B82" t="str">
        <f t="shared" si="1"/>
        <v>F3:0941 P1P2:8810 P3:00206</v>
      </c>
      <c r="C82" s="348" t="s">
        <v>7390</v>
      </c>
      <c r="D82" s="348" t="s">
        <v>7505</v>
      </c>
      <c r="E82" s="348" t="s">
        <v>7506</v>
      </c>
      <c r="F82" s="348" t="s">
        <v>7508</v>
      </c>
    </row>
    <row r="83" spans="1:6" x14ac:dyDescent="0.25">
      <c r="A83" s="348" t="s">
        <v>7498</v>
      </c>
      <c r="B83" t="str">
        <f t="shared" si="1"/>
        <v>F3:0941 P1P2:8810 P3:00207</v>
      </c>
      <c r="C83" s="348" t="s">
        <v>7390</v>
      </c>
      <c r="D83" s="348" t="s">
        <v>7505</v>
      </c>
      <c r="E83" s="348" t="s">
        <v>7506</v>
      </c>
      <c r="F83" s="348" t="s">
        <v>7509</v>
      </c>
    </row>
    <row r="84" spans="1:6" x14ac:dyDescent="0.25">
      <c r="A84" s="348" t="s">
        <v>7498</v>
      </c>
      <c r="B84" t="str">
        <f t="shared" si="1"/>
        <v>F3:0950 P1P2:8812 P3:00377</v>
      </c>
      <c r="C84" s="348" t="s">
        <v>7390</v>
      </c>
      <c r="D84" s="348" t="s">
        <v>7344</v>
      </c>
      <c r="E84" s="348" t="s">
        <v>7345</v>
      </c>
      <c r="F84" s="348" t="s">
        <v>7497</v>
      </c>
    </row>
    <row r="85" spans="1:6" x14ac:dyDescent="0.25">
      <c r="A85" s="348" t="s">
        <v>7510</v>
      </c>
      <c r="B85" t="str">
        <f t="shared" si="1"/>
        <v>F3:0721 P1P2:8005 P3:00181</v>
      </c>
      <c r="C85" s="348" t="s">
        <v>7390</v>
      </c>
      <c r="D85" s="348" t="s">
        <v>7511</v>
      </c>
      <c r="E85" s="348" t="s">
        <v>7512</v>
      </c>
      <c r="F85" s="348" t="s">
        <v>7513</v>
      </c>
    </row>
    <row r="86" spans="1:6" x14ac:dyDescent="0.25">
      <c r="A86" s="348" t="s">
        <v>7510</v>
      </c>
      <c r="B86" t="str">
        <f t="shared" si="1"/>
        <v>F3:0721 P1P2:8005 P3:00375</v>
      </c>
      <c r="C86" s="348" t="s">
        <v>7390</v>
      </c>
      <c r="D86" s="348" t="s">
        <v>7511</v>
      </c>
      <c r="E86" s="348" t="s">
        <v>7512</v>
      </c>
      <c r="F86" s="348" t="s">
        <v>7425</v>
      </c>
    </row>
    <row r="87" spans="1:6" x14ac:dyDescent="0.25">
      <c r="A87" s="348" t="s">
        <v>7510</v>
      </c>
      <c r="B87" t="str">
        <f t="shared" si="1"/>
        <v>F3:0731 P1P2:8010 P3:00376</v>
      </c>
      <c r="C87" s="348" t="s">
        <v>7390</v>
      </c>
      <c r="D87" s="348" t="s">
        <v>7514</v>
      </c>
      <c r="E87" s="348" t="s">
        <v>7515</v>
      </c>
      <c r="F87" s="348" t="s">
        <v>7426</v>
      </c>
    </row>
    <row r="88" spans="1:6" x14ac:dyDescent="0.25">
      <c r="A88" s="348" t="s">
        <v>7516</v>
      </c>
      <c r="B88" t="str">
        <f t="shared" si="1"/>
        <v>F3:0311 P1P2:3503 P3:00378</v>
      </c>
      <c r="C88" s="348" t="s">
        <v>7390</v>
      </c>
      <c r="D88" s="348" t="s">
        <v>7517</v>
      </c>
      <c r="E88" s="348" t="s">
        <v>7518</v>
      </c>
      <c r="F88" s="348" t="s">
        <v>7519</v>
      </c>
    </row>
    <row r="89" spans="1:6" x14ac:dyDescent="0.25">
      <c r="A89" s="348" t="s">
        <v>7516</v>
      </c>
      <c r="B89" t="str">
        <f t="shared" si="1"/>
        <v>F3:0311 P1P2:3503 P3:70268</v>
      </c>
      <c r="C89" s="348" t="s">
        <v>7390</v>
      </c>
      <c r="D89" s="348" t="s">
        <v>7517</v>
      </c>
      <c r="E89" s="348" t="s">
        <v>7518</v>
      </c>
      <c r="F89" s="348" t="s">
        <v>7520</v>
      </c>
    </row>
    <row r="90" spans="1:6" x14ac:dyDescent="0.25">
      <c r="A90" s="348" t="s">
        <v>7521</v>
      </c>
      <c r="B90" t="str">
        <f t="shared" si="1"/>
        <v>F3:0319 P1P2:3505 P3:00009</v>
      </c>
      <c r="C90" s="348" t="s">
        <v>7390</v>
      </c>
      <c r="D90" s="348" t="s">
        <v>7391</v>
      </c>
      <c r="E90" s="348" t="s">
        <v>7392</v>
      </c>
      <c r="F90" s="348" t="s">
        <v>7459</v>
      </c>
    </row>
    <row r="91" spans="1:6" x14ac:dyDescent="0.25">
      <c r="A91" s="348" t="s">
        <v>7522</v>
      </c>
      <c r="B91" t="str">
        <f t="shared" si="1"/>
        <v>F3:0340 P1P2:4302 P3:00106</v>
      </c>
      <c r="C91" s="348" t="s">
        <v>7386</v>
      </c>
      <c r="D91" s="348" t="s">
        <v>7523</v>
      </c>
      <c r="E91" s="348" t="s">
        <v>7524</v>
      </c>
      <c r="F91" s="348" t="s">
        <v>7525</v>
      </c>
    </row>
    <row r="92" spans="1:6" x14ac:dyDescent="0.25">
      <c r="A92" s="348" t="s">
        <v>7522</v>
      </c>
      <c r="B92" t="str">
        <f t="shared" si="1"/>
        <v>F3:0340 P1P2:4302 P3:70014</v>
      </c>
      <c r="C92" s="348" t="s">
        <v>7386</v>
      </c>
      <c r="D92" s="348" t="s">
        <v>7523</v>
      </c>
      <c r="E92" s="348" t="s">
        <v>7524</v>
      </c>
      <c r="F92" s="348" t="s">
        <v>7526</v>
      </c>
    </row>
    <row r="93" spans="1:6" x14ac:dyDescent="0.25">
      <c r="A93" s="348" t="s">
        <v>7522</v>
      </c>
      <c r="B93" t="str">
        <f t="shared" si="1"/>
        <v>F3:0340 P1P2:4302 P3:70392</v>
      </c>
      <c r="C93" s="348" t="s">
        <v>7386</v>
      </c>
      <c r="D93" s="348" t="s">
        <v>7523</v>
      </c>
      <c r="E93" s="348" t="s">
        <v>7524</v>
      </c>
      <c r="F93" s="348" t="s">
        <v>7527</v>
      </c>
    </row>
    <row r="94" spans="1:6" x14ac:dyDescent="0.25">
      <c r="A94" s="348" t="s">
        <v>7528</v>
      </c>
      <c r="B94" t="str">
        <f t="shared" si="1"/>
        <v>F3:0340 P1P2:4302 P3:00106</v>
      </c>
      <c r="C94" s="348" t="s">
        <v>7386</v>
      </c>
      <c r="D94" s="348" t="s">
        <v>7523</v>
      </c>
      <c r="E94" s="348" t="s">
        <v>7524</v>
      </c>
      <c r="F94" s="348" t="s">
        <v>7525</v>
      </c>
    </row>
    <row r="95" spans="1:6" x14ac:dyDescent="0.25">
      <c r="A95" s="348" t="s">
        <v>7529</v>
      </c>
      <c r="B95" t="str">
        <f t="shared" si="1"/>
        <v>F3:0340 P1P2:4302 P3:00106</v>
      </c>
      <c r="C95" s="348" t="s">
        <v>7386</v>
      </c>
      <c r="D95" s="348" t="s">
        <v>7523</v>
      </c>
      <c r="E95" s="348" t="s">
        <v>7524</v>
      </c>
      <c r="F95" s="348" t="s">
        <v>7525</v>
      </c>
    </row>
    <row r="96" spans="1:6" x14ac:dyDescent="0.25">
      <c r="A96" s="348" t="s">
        <v>7530</v>
      </c>
      <c r="B96" t="str">
        <f t="shared" si="1"/>
        <v>F3:0340 P1P2:4302 P3:00106</v>
      </c>
      <c r="C96" s="348" t="s">
        <v>7386</v>
      </c>
      <c r="D96" s="348" t="s">
        <v>7523</v>
      </c>
      <c r="E96" s="348" t="s">
        <v>7524</v>
      </c>
      <c r="F96" s="348" t="s">
        <v>7525</v>
      </c>
    </row>
    <row r="97" spans="1:6" x14ac:dyDescent="0.25">
      <c r="A97" s="348" t="s">
        <v>7531</v>
      </c>
      <c r="B97" t="str">
        <f t="shared" si="1"/>
        <v>F3:0340 P1P2:4302 P3:00106</v>
      </c>
      <c r="C97" s="348" t="s">
        <v>7386</v>
      </c>
      <c r="D97" s="348" t="s">
        <v>7523</v>
      </c>
      <c r="E97" s="348" t="s">
        <v>7524</v>
      </c>
      <c r="F97" s="348" t="s">
        <v>7525</v>
      </c>
    </row>
    <row r="98" spans="1:6" x14ac:dyDescent="0.25">
      <c r="A98" s="348" t="s">
        <v>7532</v>
      </c>
      <c r="B98" t="str">
        <f t="shared" si="1"/>
        <v>F3:0340 P1P2:4302 P3:00106</v>
      </c>
      <c r="C98" s="348" t="s">
        <v>7386</v>
      </c>
      <c r="D98" s="348" t="s">
        <v>7523</v>
      </c>
      <c r="E98" s="348" t="s">
        <v>7524</v>
      </c>
      <c r="F98" s="348" t="s">
        <v>7525</v>
      </c>
    </row>
    <row r="99" spans="1:6" x14ac:dyDescent="0.25">
      <c r="A99" s="348" t="s">
        <v>7533</v>
      </c>
      <c r="B99" t="str">
        <f t="shared" si="1"/>
        <v>F3:0340 P1P2:4302 P3:00106</v>
      </c>
      <c r="C99" s="348" t="s">
        <v>7386</v>
      </c>
      <c r="D99" s="348" t="s">
        <v>7523</v>
      </c>
      <c r="E99" s="348" t="s">
        <v>7524</v>
      </c>
      <c r="F99" s="348" t="s">
        <v>7525</v>
      </c>
    </row>
    <row r="100" spans="1:6" x14ac:dyDescent="0.25">
      <c r="A100" s="348" t="s">
        <v>7534</v>
      </c>
      <c r="B100" t="str">
        <f t="shared" si="1"/>
        <v>F3:0340 P1P2:4302 P3:00106</v>
      </c>
      <c r="C100" s="348" t="s">
        <v>7386</v>
      </c>
      <c r="D100" s="348" t="s">
        <v>7523</v>
      </c>
      <c r="E100" s="348" t="s">
        <v>7524</v>
      </c>
      <c r="F100" s="348" t="s">
        <v>7525</v>
      </c>
    </row>
    <row r="101" spans="1:6" x14ac:dyDescent="0.25">
      <c r="A101" s="348" t="s">
        <v>7535</v>
      </c>
      <c r="B101" t="str">
        <f t="shared" si="1"/>
        <v>F3:0340 P1P2:4302 P3:00106</v>
      </c>
      <c r="C101" s="348" t="s">
        <v>7386</v>
      </c>
      <c r="D101" s="348" t="s">
        <v>7523</v>
      </c>
      <c r="E101" s="348" t="s">
        <v>7524</v>
      </c>
      <c r="F101" s="348" t="s">
        <v>7525</v>
      </c>
    </row>
    <row r="102" spans="1:6" x14ac:dyDescent="0.25">
      <c r="A102" s="348" t="s">
        <v>7536</v>
      </c>
      <c r="B102" t="str">
        <f t="shared" si="1"/>
        <v>F3:0340 P1P2:4302 P3:00106</v>
      </c>
      <c r="C102" s="348" t="s">
        <v>7386</v>
      </c>
      <c r="D102" s="348" t="s">
        <v>7523</v>
      </c>
      <c r="E102" s="348" t="s">
        <v>7524</v>
      </c>
      <c r="F102" s="348" t="s">
        <v>7525</v>
      </c>
    </row>
    <row r="103" spans="1:6" x14ac:dyDescent="0.25">
      <c r="A103" s="348" t="s">
        <v>7537</v>
      </c>
      <c r="B103" t="str">
        <f t="shared" si="1"/>
        <v>F3:0340 P1P2:4302 P3:00106</v>
      </c>
      <c r="C103" s="348" t="s">
        <v>7386</v>
      </c>
      <c r="D103" s="348" t="s">
        <v>7523</v>
      </c>
      <c r="E103" s="348" t="s">
        <v>7524</v>
      </c>
      <c r="F103" s="348" t="s">
        <v>7525</v>
      </c>
    </row>
    <row r="104" spans="1:6" x14ac:dyDescent="0.25">
      <c r="A104" s="348" t="s">
        <v>7538</v>
      </c>
      <c r="B104" t="str">
        <f t="shared" si="1"/>
        <v>F3:0340 P1P2:4302 P3:00106</v>
      </c>
      <c r="C104" s="348" t="s">
        <v>7386</v>
      </c>
      <c r="D104" s="348" t="s">
        <v>7523</v>
      </c>
      <c r="E104" s="348" t="s">
        <v>7524</v>
      </c>
      <c r="F104" s="348" t="s">
        <v>7525</v>
      </c>
    </row>
    <row r="105" spans="1:6" x14ac:dyDescent="0.25">
      <c r="A105" s="348" t="s">
        <v>7539</v>
      </c>
      <c r="B105" t="str">
        <f t="shared" si="1"/>
        <v>F3:0340 P1P2:4302 P3:00106</v>
      </c>
      <c r="C105" s="348" t="s">
        <v>7386</v>
      </c>
      <c r="D105" s="348" t="s">
        <v>7523</v>
      </c>
      <c r="E105" s="348" t="s">
        <v>7524</v>
      </c>
      <c r="F105" s="348" t="s">
        <v>7525</v>
      </c>
    </row>
    <row r="106" spans="1:6" x14ac:dyDescent="0.25">
      <c r="A106" s="348" t="s">
        <v>7540</v>
      </c>
      <c r="B106" t="str">
        <f t="shared" si="1"/>
        <v>F3:0340 P1P2:4302 P3:00106</v>
      </c>
      <c r="C106" s="348" t="s">
        <v>7386</v>
      </c>
      <c r="D106" s="348" t="s">
        <v>7523</v>
      </c>
      <c r="E106" s="348" t="s">
        <v>7524</v>
      </c>
      <c r="F106" s="348" t="s">
        <v>7525</v>
      </c>
    </row>
    <row r="107" spans="1:6" x14ac:dyDescent="0.25">
      <c r="A107" s="348" t="s">
        <v>7541</v>
      </c>
      <c r="B107" t="str">
        <f t="shared" si="1"/>
        <v>F3:0340 P1P2:4302 P3:00106</v>
      </c>
      <c r="C107" s="348" t="s">
        <v>7386</v>
      </c>
      <c r="D107" s="348" t="s">
        <v>7523</v>
      </c>
      <c r="E107" s="348" t="s">
        <v>7524</v>
      </c>
      <c r="F107" s="348" t="s">
        <v>7525</v>
      </c>
    </row>
    <row r="108" spans="1:6" x14ac:dyDescent="0.25">
      <c r="A108" s="348" t="s">
        <v>7542</v>
      </c>
      <c r="B108" t="str">
        <f t="shared" si="1"/>
        <v>F3:0340 P1P2:4302 P3:00106</v>
      </c>
      <c r="C108" s="348" t="s">
        <v>7386</v>
      </c>
      <c r="D108" s="348" t="s">
        <v>7523</v>
      </c>
      <c r="E108" s="348" t="s">
        <v>7524</v>
      </c>
      <c r="F108" s="348" t="s">
        <v>7525</v>
      </c>
    </row>
    <row r="109" spans="1:6" x14ac:dyDescent="0.25">
      <c r="A109" s="348" t="s">
        <v>7543</v>
      </c>
      <c r="B109" t="str">
        <f t="shared" si="1"/>
        <v>F3:0340 P1P2:4302 P3:00106</v>
      </c>
      <c r="C109" s="348" t="s">
        <v>7386</v>
      </c>
      <c r="D109" s="348" t="s">
        <v>7523</v>
      </c>
      <c r="E109" s="348" t="s">
        <v>7524</v>
      </c>
      <c r="F109" s="348" t="s">
        <v>7525</v>
      </c>
    </row>
    <row r="110" spans="1:6" x14ac:dyDescent="0.25">
      <c r="A110" s="348" t="s">
        <v>7544</v>
      </c>
      <c r="B110" t="str">
        <f t="shared" si="1"/>
        <v>F3:0340 P1P2:4302 P3:00106</v>
      </c>
      <c r="C110" s="348" t="s">
        <v>7386</v>
      </c>
      <c r="D110" s="348" t="s">
        <v>7523</v>
      </c>
      <c r="E110" s="348" t="s">
        <v>7524</v>
      </c>
      <c r="F110" s="348" t="s">
        <v>7525</v>
      </c>
    </row>
    <row r="111" spans="1:6" x14ac:dyDescent="0.25">
      <c r="A111" s="348" t="s">
        <v>7545</v>
      </c>
      <c r="B111" t="str">
        <f t="shared" si="1"/>
        <v>F3:0339 P1P2:4009 P3:00102</v>
      </c>
      <c r="C111" s="348" t="s">
        <v>7386</v>
      </c>
      <c r="D111" s="348" t="s">
        <v>7327</v>
      </c>
      <c r="E111" s="348" t="s">
        <v>7546</v>
      </c>
      <c r="F111" s="348" t="s">
        <v>7547</v>
      </c>
    </row>
    <row r="112" spans="1:6" x14ac:dyDescent="0.25">
      <c r="A112" s="348" t="s">
        <v>7548</v>
      </c>
      <c r="B112" t="str">
        <f t="shared" si="1"/>
        <v>F3:0334 P1P2:4016 P3:00083</v>
      </c>
      <c r="C112" s="348" t="s">
        <v>7386</v>
      </c>
      <c r="D112" s="348" t="s">
        <v>7549</v>
      </c>
      <c r="E112" s="348" t="s">
        <v>7550</v>
      </c>
      <c r="F112" s="348" t="s">
        <v>7551</v>
      </c>
    </row>
    <row r="113" spans="1:6" x14ac:dyDescent="0.25">
      <c r="A113" s="348" t="s">
        <v>7552</v>
      </c>
      <c r="B113" t="str">
        <f t="shared" si="1"/>
        <v>F3:0339 P1P2:4008 P3:00100</v>
      </c>
      <c r="C113" s="348" t="s">
        <v>7386</v>
      </c>
      <c r="D113" s="348" t="s">
        <v>7327</v>
      </c>
      <c r="E113" s="348" t="s">
        <v>7553</v>
      </c>
      <c r="F113" s="348" t="s">
        <v>7554</v>
      </c>
    </row>
    <row r="114" spans="1:6" x14ac:dyDescent="0.25">
      <c r="A114" s="348" t="s">
        <v>7555</v>
      </c>
      <c r="B114" t="str">
        <f t="shared" si="1"/>
        <v>F3:0259 P1P2:3101 P3:00073</v>
      </c>
      <c r="C114" s="348" t="s">
        <v>7556</v>
      </c>
      <c r="D114" s="348" t="s">
        <v>7557</v>
      </c>
      <c r="E114" s="348" t="s">
        <v>7558</v>
      </c>
      <c r="F114" s="348" t="s">
        <v>7559</v>
      </c>
    </row>
    <row r="115" spans="1:6" x14ac:dyDescent="0.25">
      <c r="A115" s="348" t="s">
        <v>7560</v>
      </c>
      <c r="B115" t="str">
        <f t="shared" si="1"/>
        <v>F3:0210 P1P2:3106 P3:00075</v>
      </c>
      <c r="C115" s="348" t="s">
        <v>7556</v>
      </c>
      <c r="D115" s="348" t="s">
        <v>7561</v>
      </c>
      <c r="E115" s="348" t="s">
        <v>7562</v>
      </c>
      <c r="F115" s="348" t="s">
        <v>7563</v>
      </c>
    </row>
    <row r="116" spans="1:6" x14ac:dyDescent="0.25">
      <c r="A116" s="348" t="s">
        <v>7564</v>
      </c>
      <c r="B116" t="str">
        <f t="shared" si="1"/>
        <v>F3:0932 P1P2:8809 P3:00217</v>
      </c>
      <c r="C116" s="348" t="s">
        <v>7556</v>
      </c>
      <c r="D116" s="348" t="s">
        <v>7502</v>
      </c>
      <c r="E116" s="348" t="s">
        <v>7503</v>
      </c>
      <c r="F116" s="348" t="s">
        <v>7565</v>
      </c>
    </row>
    <row r="117" spans="1:6" x14ac:dyDescent="0.25">
      <c r="A117" s="348" t="s">
        <v>7564</v>
      </c>
      <c r="B117" t="str">
        <f t="shared" si="1"/>
        <v>F3:0941 P1P2:8810 P3:00205</v>
      </c>
      <c r="C117" s="348" t="s">
        <v>7556</v>
      </c>
      <c r="D117" s="348" t="s">
        <v>7505</v>
      </c>
      <c r="E117" s="348" t="s">
        <v>7506</v>
      </c>
      <c r="F117" s="348" t="s">
        <v>7507</v>
      </c>
    </row>
    <row r="118" spans="1:6" x14ac:dyDescent="0.25">
      <c r="A118" s="348" t="s">
        <v>7566</v>
      </c>
      <c r="B118" t="str">
        <f t="shared" si="1"/>
        <v>F3:0210 P1P2:3106 P3:00075</v>
      </c>
      <c r="C118" s="348" t="s">
        <v>7556</v>
      </c>
      <c r="D118" s="348" t="s">
        <v>7561</v>
      </c>
      <c r="E118" s="348" t="s">
        <v>7562</v>
      </c>
      <c r="F118" s="348" t="s">
        <v>7563</v>
      </c>
    </row>
    <row r="119" spans="1:6" x14ac:dyDescent="0.25">
      <c r="A119" s="348" t="s">
        <v>7567</v>
      </c>
      <c r="B119" t="str">
        <f t="shared" si="1"/>
        <v>F3:0259 P1P2:3104 P3:00075</v>
      </c>
      <c r="C119" s="348" t="s">
        <v>7556</v>
      </c>
      <c r="D119" s="348" t="s">
        <v>7557</v>
      </c>
      <c r="E119" s="348" t="s">
        <v>7568</v>
      </c>
      <c r="F119" s="348" t="s">
        <v>7563</v>
      </c>
    </row>
    <row r="120" spans="1:6" x14ac:dyDescent="0.25">
      <c r="A120" s="348" t="s">
        <v>7569</v>
      </c>
      <c r="B120" t="str">
        <f t="shared" si="1"/>
        <v>F3:0210 P1P2:3106 P3:00076</v>
      </c>
      <c r="C120" s="348" t="s">
        <v>7556</v>
      </c>
      <c r="D120" s="348" t="s">
        <v>7561</v>
      </c>
      <c r="E120" s="348" t="s">
        <v>7562</v>
      </c>
      <c r="F120" s="348" t="s">
        <v>7570</v>
      </c>
    </row>
    <row r="121" spans="1:6" x14ac:dyDescent="0.25">
      <c r="A121" s="348" t="s">
        <v>7569</v>
      </c>
      <c r="B121" t="str">
        <f t="shared" si="1"/>
        <v>F3:0259 P1P2:3104 P3:00074</v>
      </c>
      <c r="C121" s="348" t="s">
        <v>7556</v>
      </c>
      <c r="D121" s="348" t="s">
        <v>7557</v>
      </c>
      <c r="E121" s="348" t="s">
        <v>7568</v>
      </c>
      <c r="F121" s="348" t="s">
        <v>7571</v>
      </c>
    </row>
    <row r="122" spans="1:6" x14ac:dyDescent="0.25">
      <c r="A122" s="348" t="s">
        <v>7569</v>
      </c>
      <c r="B122" t="str">
        <f t="shared" si="1"/>
        <v>F3:0259 P1P2:3104 P3:00075</v>
      </c>
      <c r="C122" s="348" t="s">
        <v>7556</v>
      </c>
      <c r="D122" s="348" t="s">
        <v>7557</v>
      </c>
      <c r="E122" s="348" t="s">
        <v>7568</v>
      </c>
      <c r="F122" s="348" t="s">
        <v>7563</v>
      </c>
    </row>
    <row r="123" spans="1:6" x14ac:dyDescent="0.25">
      <c r="A123" s="348" t="s">
        <v>7572</v>
      </c>
      <c r="B123" t="str">
        <f t="shared" si="1"/>
        <v>F3:0210 P1P2:3106 P3:00075</v>
      </c>
      <c r="C123" s="348" t="s">
        <v>7556</v>
      </c>
      <c r="D123" s="348" t="s">
        <v>7561</v>
      </c>
      <c r="E123" s="348" t="s">
        <v>7562</v>
      </c>
      <c r="F123" s="348" t="s">
        <v>7563</v>
      </c>
    </row>
    <row r="124" spans="1:6" x14ac:dyDescent="0.25">
      <c r="A124" s="348" t="s">
        <v>7573</v>
      </c>
      <c r="B124" t="str">
        <f t="shared" si="1"/>
        <v>F3:0721 P1P2:8005 P3:00178</v>
      </c>
      <c r="C124" s="348" t="s">
        <v>7556</v>
      </c>
      <c r="D124" s="348" t="s">
        <v>7511</v>
      </c>
      <c r="E124" s="348" t="s">
        <v>7512</v>
      </c>
      <c r="F124" s="348" t="s">
        <v>7574</v>
      </c>
    </row>
    <row r="125" spans="1:6" x14ac:dyDescent="0.25">
      <c r="A125" s="348" t="s">
        <v>7575</v>
      </c>
      <c r="B125" t="str">
        <f t="shared" si="1"/>
        <v>F3:0210 P1P2:3106 P3:00075</v>
      </c>
      <c r="C125" s="348" t="s">
        <v>7556</v>
      </c>
      <c r="D125" s="348" t="s">
        <v>7561</v>
      </c>
      <c r="E125" s="348" t="s">
        <v>7562</v>
      </c>
      <c r="F125" s="348" t="s">
        <v>7563</v>
      </c>
    </row>
    <row r="126" spans="1:6" x14ac:dyDescent="0.25">
      <c r="A126" s="348" t="s">
        <v>7576</v>
      </c>
      <c r="B126" t="str">
        <f t="shared" si="1"/>
        <v>F3:0259 P1P2:3104 P3:00075</v>
      </c>
      <c r="C126" s="348" t="s">
        <v>7556</v>
      </c>
      <c r="D126" s="348" t="s">
        <v>7557</v>
      </c>
      <c r="E126" s="348" t="s">
        <v>7568</v>
      </c>
      <c r="F126" s="348" t="s">
        <v>7563</v>
      </c>
    </row>
    <row r="127" spans="1:6" x14ac:dyDescent="0.25">
      <c r="A127" s="348" t="s">
        <v>7577</v>
      </c>
      <c r="B127" t="str">
        <f t="shared" si="1"/>
        <v>F3:0731 P1P2:8010 P3:00179</v>
      </c>
      <c r="C127" s="348" t="s">
        <v>7556</v>
      </c>
      <c r="D127" s="348" t="s">
        <v>7514</v>
      </c>
      <c r="E127" s="348" t="s">
        <v>7515</v>
      </c>
      <c r="F127" s="348" t="s">
        <v>7578</v>
      </c>
    </row>
    <row r="128" spans="1:6" x14ac:dyDescent="0.25">
      <c r="A128" s="348" t="s">
        <v>7579</v>
      </c>
      <c r="B128" t="str">
        <f t="shared" si="1"/>
        <v>F3:0210 P1P2:3106 P3:00075</v>
      </c>
      <c r="C128" s="348" t="s">
        <v>7556</v>
      </c>
      <c r="D128" s="348" t="s">
        <v>7561</v>
      </c>
      <c r="E128" s="348" t="s">
        <v>7562</v>
      </c>
      <c r="F128" s="348" t="s">
        <v>7563</v>
      </c>
    </row>
    <row r="129" spans="1:6" x14ac:dyDescent="0.25">
      <c r="A129" s="348" t="s">
        <v>7580</v>
      </c>
      <c r="B129" t="str">
        <f t="shared" si="1"/>
        <v>F3:0210 P1P2:3106 P3:00075</v>
      </c>
      <c r="C129" s="348" t="s">
        <v>7556</v>
      </c>
      <c r="D129" s="348" t="s">
        <v>7561</v>
      </c>
      <c r="E129" s="348" t="s">
        <v>7562</v>
      </c>
      <c r="F129" s="348" t="s">
        <v>7563</v>
      </c>
    </row>
    <row r="130" spans="1:6" x14ac:dyDescent="0.25">
      <c r="A130" s="348" t="s">
        <v>7581</v>
      </c>
      <c r="B130" t="str">
        <f t="shared" ref="B130:B193" si="2">CONCATENATE("F3:",D130," P1P2:",E130," P3:",F130)</f>
        <v>F3:0259 P1P2:3104 P3:00075</v>
      </c>
      <c r="C130" s="348" t="s">
        <v>7556</v>
      </c>
      <c r="D130" s="348" t="s">
        <v>7557</v>
      </c>
      <c r="E130" s="348" t="s">
        <v>7568</v>
      </c>
      <c r="F130" s="348" t="s">
        <v>7563</v>
      </c>
    </row>
    <row r="131" spans="1:6" x14ac:dyDescent="0.25">
      <c r="A131" s="348" t="s">
        <v>7582</v>
      </c>
      <c r="B131" t="str">
        <f t="shared" si="2"/>
        <v>F3:0210 P1P2:3106 P3:00075</v>
      </c>
      <c r="C131" s="348" t="s">
        <v>7556</v>
      </c>
      <c r="D131" s="348" t="s">
        <v>7561</v>
      </c>
      <c r="E131" s="348" t="s">
        <v>7562</v>
      </c>
      <c r="F131" s="348" t="s">
        <v>7563</v>
      </c>
    </row>
    <row r="132" spans="1:6" x14ac:dyDescent="0.25">
      <c r="A132" s="348" t="s">
        <v>7583</v>
      </c>
      <c r="B132" t="str">
        <f t="shared" si="2"/>
        <v>F3:0259 P1P2:3104 P3:00075</v>
      </c>
      <c r="C132" s="348" t="s">
        <v>7556</v>
      </c>
      <c r="D132" s="348" t="s">
        <v>7557</v>
      </c>
      <c r="E132" s="348" t="s">
        <v>7568</v>
      </c>
      <c r="F132" s="348" t="s">
        <v>7563</v>
      </c>
    </row>
    <row r="133" spans="1:6" x14ac:dyDescent="0.25">
      <c r="A133" s="348" t="s">
        <v>7584</v>
      </c>
      <c r="B133" t="str">
        <f t="shared" si="2"/>
        <v>F3:0113 P1P2:0602 P3:00413</v>
      </c>
      <c r="C133" s="348" t="s">
        <v>7398</v>
      </c>
      <c r="D133" s="348" t="s">
        <v>7399</v>
      </c>
      <c r="E133" s="348" t="s">
        <v>7401</v>
      </c>
      <c r="F133" s="348" t="s">
        <v>7403</v>
      </c>
    </row>
    <row r="134" spans="1:6" x14ac:dyDescent="0.25">
      <c r="A134" s="348" t="s">
        <v>7585</v>
      </c>
      <c r="B134" t="str">
        <f t="shared" si="2"/>
        <v>F3:0113 P1P2:0602 P3:00413</v>
      </c>
      <c r="C134" s="348" t="s">
        <v>7398</v>
      </c>
      <c r="D134" s="348" t="s">
        <v>7399</v>
      </c>
      <c r="E134" s="348" t="s">
        <v>7401</v>
      </c>
      <c r="F134" s="348" t="s">
        <v>7403</v>
      </c>
    </row>
    <row r="135" spans="1:6" x14ac:dyDescent="0.25">
      <c r="A135" s="348" t="s">
        <v>7586</v>
      </c>
      <c r="B135" t="str">
        <f t="shared" si="2"/>
        <v>F3:0113 P1P2:0602 P3:00413</v>
      </c>
      <c r="C135" s="348" t="s">
        <v>7398</v>
      </c>
      <c r="D135" s="348" t="s">
        <v>7399</v>
      </c>
      <c r="E135" s="348" t="s">
        <v>7401</v>
      </c>
      <c r="F135" s="348" t="s">
        <v>7403</v>
      </c>
    </row>
    <row r="136" spans="1:6" x14ac:dyDescent="0.25">
      <c r="A136" s="348" t="s">
        <v>7587</v>
      </c>
      <c r="B136" t="str">
        <f t="shared" si="2"/>
        <v>F3:0113 P1P2:0602 P3:00413</v>
      </c>
      <c r="C136" s="348" t="s">
        <v>7398</v>
      </c>
      <c r="D136" s="348" t="s">
        <v>7399</v>
      </c>
      <c r="E136" s="348" t="s">
        <v>7401</v>
      </c>
      <c r="F136" s="348" t="s">
        <v>7403</v>
      </c>
    </row>
    <row r="137" spans="1:6" x14ac:dyDescent="0.25">
      <c r="A137" s="348" t="s">
        <v>7588</v>
      </c>
      <c r="B137" t="str">
        <f t="shared" si="2"/>
        <v>F3:0113 P1P2:0602 P3:00413</v>
      </c>
      <c r="C137" s="348" t="s">
        <v>7398</v>
      </c>
      <c r="D137" s="348" t="s">
        <v>7399</v>
      </c>
      <c r="E137" s="348" t="s">
        <v>7401</v>
      </c>
      <c r="F137" s="348" t="s">
        <v>7403</v>
      </c>
    </row>
    <row r="138" spans="1:6" x14ac:dyDescent="0.25">
      <c r="A138" s="348" t="s">
        <v>7589</v>
      </c>
      <c r="B138" t="str">
        <f t="shared" si="2"/>
        <v>F3:0113 P1P2:0602 P3:00413</v>
      </c>
      <c r="C138" s="348" t="s">
        <v>7398</v>
      </c>
      <c r="D138" s="348" t="s">
        <v>7399</v>
      </c>
      <c r="E138" s="348" t="s">
        <v>7401</v>
      </c>
      <c r="F138" s="348" t="s">
        <v>7403</v>
      </c>
    </row>
    <row r="139" spans="1:6" x14ac:dyDescent="0.25">
      <c r="A139" s="348" t="s">
        <v>7590</v>
      </c>
      <c r="B139" t="str">
        <f t="shared" si="2"/>
        <v>F3:0113 P1P2:0602 P3:00413</v>
      </c>
      <c r="C139" s="348" t="s">
        <v>7398</v>
      </c>
      <c r="D139" s="348" t="s">
        <v>7399</v>
      </c>
      <c r="E139" s="348" t="s">
        <v>7401</v>
      </c>
      <c r="F139" s="348" t="s">
        <v>7403</v>
      </c>
    </row>
    <row r="140" spans="1:6" x14ac:dyDescent="0.25">
      <c r="A140" s="348" t="s">
        <v>7591</v>
      </c>
      <c r="B140" t="str">
        <f t="shared" si="2"/>
        <v>F3:0113 P1P2:0602 P3:00413</v>
      </c>
      <c r="C140" s="348" t="s">
        <v>7398</v>
      </c>
      <c r="D140" s="348" t="s">
        <v>7399</v>
      </c>
      <c r="E140" s="348" t="s">
        <v>7401</v>
      </c>
      <c r="F140" s="348" t="s">
        <v>7403</v>
      </c>
    </row>
    <row r="141" spans="1:6" x14ac:dyDescent="0.25">
      <c r="A141" s="348" t="s">
        <v>7592</v>
      </c>
      <c r="B141" t="str">
        <f t="shared" si="2"/>
        <v>F3:0113 P1P2:0602 P3:00413</v>
      </c>
      <c r="C141" s="348" t="s">
        <v>7398</v>
      </c>
      <c r="D141" s="348" t="s">
        <v>7399</v>
      </c>
      <c r="E141" s="348" t="s">
        <v>7401</v>
      </c>
      <c r="F141" s="348" t="s">
        <v>7403</v>
      </c>
    </row>
    <row r="142" spans="1:6" x14ac:dyDescent="0.25">
      <c r="A142" s="348" t="s">
        <v>7593</v>
      </c>
      <c r="B142" t="str">
        <f t="shared" si="2"/>
        <v>F3:0113 P1P2:0602 P3:00413</v>
      </c>
      <c r="C142" s="348" t="s">
        <v>7398</v>
      </c>
      <c r="D142" s="348" t="s">
        <v>7399</v>
      </c>
      <c r="E142" s="348" t="s">
        <v>7401</v>
      </c>
      <c r="F142" s="348" t="s">
        <v>7403</v>
      </c>
    </row>
    <row r="143" spans="1:6" x14ac:dyDescent="0.25">
      <c r="A143" s="348" t="s">
        <v>7594</v>
      </c>
      <c r="B143" t="str">
        <f t="shared" si="2"/>
        <v>F3:0113 P1P2:0602 P3:00413</v>
      </c>
      <c r="C143" s="348" t="s">
        <v>7398</v>
      </c>
      <c r="D143" s="348" t="s">
        <v>7399</v>
      </c>
      <c r="E143" s="348" t="s">
        <v>7401</v>
      </c>
      <c r="F143" s="348" t="s">
        <v>7403</v>
      </c>
    </row>
    <row r="144" spans="1:6" x14ac:dyDescent="0.25">
      <c r="A144" s="348" t="s">
        <v>7595</v>
      </c>
      <c r="B144" t="str">
        <f t="shared" si="2"/>
        <v>F3:0113 P1P2:0602 P3:00413</v>
      </c>
      <c r="C144" s="348" t="s">
        <v>7398</v>
      </c>
      <c r="D144" s="348" t="s">
        <v>7399</v>
      </c>
      <c r="E144" s="348" t="s">
        <v>7401</v>
      </c>
      <c r="F144" s="348" t="s">
        <v>7403</v>
      </c>
    </row>
    <row r="145" spans="1:6" x14ac:dyDescent="0.25">
      <c r="A145" s="348" t="s">
        <v>7596</v>
      </c>
      <c r="B145" t="str">
        <f t="shared" si="2"/>
        <v>F3:0113 P1P2:0602 P3:00413</v>
      </c>
      <c r="C145" s="348" t="s">
        <v>7398</v>
      </c>
      <c r="D145" s="348" t="s">
        <v>7399</v>
      </c>
      <c r="E145" s="348" t="s">
        <v>7401</v>
      </c>
      <c r="F145" s="348" t="s">
        <v>7403</v>
      </c>
    </row>
    <row r="146" spans="1:6" x14ac:dyDescent="0.25">
      <c r="A146" s="348" t="s">
        <v>7597</v>
      </c>
      <c r="B146" t="str">
        <f t="shared" si="2"/>
        <v>F3:0113 P1P2:0602 P3:00413</v>
      </c>
      <c r="C146" s="348" t="s">
        <v>7398</v>
      </c>
      <c r="D146" s="348" t="s">
        <v>7399</v>
      </c>
      <c r="E146" s="348" t="s">
        <v>7401</v>
      </c>
      <c r="F146" s="348" t="s">
        <v>7403</v>
      </c>
    </row>
    <row r="147" spans="1:6" x14ac:dyDescent="0.25">
      <c r="A147" s="348" t="s">
        <v>7598</v>
      </c>
      <c r="B147" t="str">
        <f t="shared" si="2"/>
        <v>F3:0113 P1P2:0602 P3:00413</v>
      </c>
      <c r="C147" s="348" t="s">
        <v>7398</v>
      </c>
      <c r="D147" s="348" t="s">
        <v>7399</v>
      </c>
      <c r="E147" s="348" t="s">
        <v>7401</v>
      </c>
      <c r="F147" s="348" t="s">
        <v>7403</v>
      </c>
    </row>
    <row r="148" spans="1:6" x14ac:dyDescent="0.25">
      <c r="A148" s="348" t="s">
        <v>7599</v>
      </c>
      <c r="B148" t="str">
        <f t="shared" si="2"/>
        <v>F3:0113 P1P2:0602 P3:00413</v>
      </c>
      <c r="C148" s="348" t="s">
        <v>7398</v>
      </c>
      <c r="D148" s="348" t="s">
        <v>7399</v>
      </c>
      <c r="E148" s="348" t="s">
        <v>7401</v>
      </c>
      <c r="F148" s="348" t="s">
        <v>7403</v>
      </c>
    </row>
    <row r="149" spans="1:6" x14ac:dyDescent="0.25">
      <c r="A149" s="348" t="s">
        <v>7600</v>
      </c>
      <c r="B149" t="str">
        <f t="shared" si="2"/>
        <v>F3:0113 P1P2:0602 P3:00413</v>
      </c>
      <c r="C149" s="348" t="s">
        <v>7398</v>
      </c>
      <c r="D149" s="348" t="s">
        <v>7399</v>
      </c>
      <c r="E149" s="348" t="s">
        <v>7401</v>
      </c>
      <c r="F149" s="348" t="s">
        <v>7403</v>
      </c>
    </row>
    <row r="150" spans="1:6" x14ac:dyDescent="0.25">
      <c r="A150" s="348" t="s">
        <v>7601</v>
      </c>
      <c r="B150" t="str">
        <f t="shared" si="2"/>
        <v>F3:0113 P1P2:0602 P3:00413</v>
      </c>
      <c r="C150" s="348" t="s">
        <v>7398</v>
      </c>
      <c r="D150" s="348" t="s">
        <v>7399</v>
      </c>
      <c r="E150" s="348" t="s">
        <v>7401</v>
      </c>
      <c r="F150" s="348" t="s">
        <v>7403</v>
      </c>
    </row>
    <row r="151" spans="1:6" x14ac:dyDescent="0.25">
      <c r="A151" s="348" t="s">
        <v>7602</v>
      </c>
      <c r="B151" t="str">
        <f t="shared" si="2"/>
        <v>F3:0113 P1P2:0602 P3:00413</v>
      </c>
      <c r="C151" s="348" t="s">
        <v>7398</v>
      </c>
      <c r="D151" s="348" t="s">
        <v>7399</v>
      </c>
      <c r="E151" s="348" t="s">
        <v>7401</v>
      </c>
      <c r="F151" s="348" t="s">
        <v>7403</v>
      </c>
    </row>
    <row r="152" spans="1:6" x14ac:dyDescent="0.25">
      <c r="A152" s="348" t="s">
        <v>7603</v>
      </c>
      <c r="B152" t="str">
        <f t="shared" si="2"/>
        <v>F3:0113 P1P2:0602 P3:00413</v>
      </c>
      <c r="C152" s="348" t="s">
        <v>7398</v>
      </c>
      <c r="D152" s="348" t="s">
        <v>7399</v>
      </c>
      <c r="E152" s="348" t="s">
        <v>7401</v>
      </c>
      <c r="F152" s="348" t="s">
        <v>7403</v>
      </c>
    </row>
    <row r="153" spans="1:6" x14ac:dyDescent="0.25">
      <c r="A153" s="348" t="s">
        <v>7604</v>
      </c>
      <c r="B153" t="str">
        <f t="shared" si="2"/>
        <v>F3:0113 P1P2:0602 P3:00413</v>
      </c>
      <c r="C153" s="348" t="s">
        <v>7398</v>
      </c>
      <c r="D153" s="348" t="s">
        <v>7399</v>
      </c>
      <c r="E153" s="348" t="s">
        <v>7401</v>
      </c>
      <c r="F153" s="348" t="s">
        <v>7403</v>
      </c>
    </row>
    <row r="154" spans="1:6" x14ac:dyDescent="0.25">
      <c r="A154" s="348" t="s">
        <v>7605</v>
      </c>
      <c r="B154" t="str">
        <f t="shared" si="2"/>
        <v>F3:0113 P1P2:0602 P3:00413</v>
      </c>
      <c r="C154" s="348" t="s">
        <v>7398</v>
      </c>
      <c r="D154" s="348" t="s">
        <v>7399</v>
      </c>
      <c r="E154" s="348" t="s">
        <v>7401</v>
      </c>
      <c r="F154" s="348" t="s">
        <v>7403</v>
      </c>
    </row>
    <row r="155" spans="1:6" x14ac:dyDescent="0.25">
      <c r="A155" s="348" t="s">
        <v>7606</v>
      </c>
      <c r="B155" t="str">
        <f t="shared" si="2"/>
        <v>F3:0113 P1P2:0602 P3:00413</v>
      </c>
      <c r="C155" s="348" t="s">
        <v>7398</v>
      </c>
      <c r="D155" s="348" t="s">
        <v>7399</v>
      </c>
      <c r="E155" s="348" t="s">
        <v>7401</v>
      </c>
      <c r="F155" s="348" t="s">
        <v>7403</v>
      </c>
    </row>
    <row r="156" spans="1:6" x14ac:dyDescent="0.25">
      <c r="A156" s="348" t="s">
        <v>7607</v>
      </c>
      <c r="B156" t="str">
        <f t="shared" si="2"/>
        <v>F3:0113 P1P2:0602 P3:00413</v>
      </c>
      <c r="C156" s="348" t="s">
        <v>7398</v>
      </c>
      <c r="D156" s="348" t="s">
        <v>7399</v>
      </c>
      <c r="E156" s="348" t="s">
        <v>7401</v>
      </c>
      <c r="F156" s="348" t="s">
        <v>7403</v>
      </c>
    </row>
    <row r="157" spans="1:6" x14ac:dyDescent="0.25">
      <c r="A157" s="348" t="s">
        <v>7608</v>
      </c>
      <c r="B157" t="str">
        <f t="shared" si="2"/>
        <v>F3:0113 P1P2:0602 P3:00413</v>
      </c>
      <c r="C157" s="348" t="s">
        <v>7398</v>
      </c>
      <c r="D157" s="348" t="s">
        <v>7399</v>
      </c>
      <c r="E157" s="348" t="s">
        <v>7401</v>
      </c>
      <c r="F157" s="348" t="s">
        <v>7403</v>
      </c>
    </row>
    <row r="158" spans="1:6" x14ac:dyDescent="0.25">
      <c r="A158" s="348" t="s">
        <v>7609</v>
      </c>
      <c r="B158" t="str">
        <f t="shared" si="2"/>
        <v>F3:0113 P1P2:0602 P3:00413</v>
      </c>
      <c r="C158" s="348" t="s">
        <v>7398</v>
      </c>
      <c r="D158" s="348" t="s">
        <v>7399</v>
      </c>
      <c r="E158" s="348" t="s">
        <v>7401</v>
      </c>
      <c r="F158" s="348" t="s">
        <v>7403</v>
      </c>
    </row>
    <row r="159" spans="1:6" x14ac:dyDescent="0.25">
      <c r="A159" s="348" t="s">
        <v>7610</v>
      </c>
      <c r="B159" t="str">
        <f t="shared" si="2"/>
        <v>F3:0113 P1P2:0602 P3:00413</v>
      </c>
      <c r="C159" s="348" t="s">
        <v>7398</v>
      </c>
      <c r="D159" s="348" t="s">
        <v>7399</v>
      </c>
      <c r="E159" s="348" t="s">
        <v>7401</v>
      </c>
      <c r="F159" s="348" t="s">
        <v>7403</v>
      </c>
    </row>
    <row r="160" spans="1:6" x14ac:dyDescent="0.25">
      <c r="A160" s="348" t="s">
        <v>7611</v>
      </c>
      <c r="B160" t="str">
        <f t="shared" si="2"/>
        <v>F3:0332 P1P2:4018 P3:00096</v>
      </c>
      <c r="C160" s="348" t="s">
        <v>7335</v>
      </c>
      <c r="D160" s="348" t="s">
        <v>7612</v>
      </c>
      <c r="E160" s="348" t="s">
        <v>7613</v>
      </c>
      <c r="F160" s="348" t="s">
        <v>7614</v>
      </c>
    </row>
    <row r="161" spans="1:6" x14ac:dyDescent="0.25">
      <c r="A161" s="348" t="s">
        <v>7615</v>
      </c>
      <c r="B161" t="str">
        <f t="shared" si="2"/>
        <v>F3:0332 P1P2:4018 P3:00096</v>
      </c>
      <c r="C161" s="348" t="s">
        <v>7335</v>
      </c>
      <c r="D161" s="348" t="s">
        <v>7612</v>
      </c>
      <c r="E161" s="348" t="s">
        <v>7613</v>
      </c>
      <c r="F161" s="348" t="s">
        <v>7614</v>
      </c>
    </row>
    <row r="162" spans="1:6" x14ac:dyDescent="0.25">
      <c r="A162" s="348" t="s">
        <v>7616</v>
      </c>
      <c r="B162" t="str">
        <f t="shared" si="2"/>
        <v>F3:0332 P1P2:4018 P3:00096</v>
      </c>
      <c r="C162" s="348" t="s">
        <v>7335</v>
      </c>
      <c r="D162" s="348" t="s">
        <v>7612</v>
      </c>
      <c r="E162" s="348" t="s">
        <v>7613</v>
      </c>
      <c r="F162" s="348" t="s">
        <v>7614</v>
      </c>
    </row>
    <row r="163" spans="1:6" x14ac:dyDescent="0.25">
      <c r="A163" s="348" t="s">
        <v>7617</v>
      </c>
      <c r="B163" t="str">
        <f t="shared" si="2"/>
        <v>F3:0332 P1P2:4018 P3:00095</v>
      </c>
      <c r="C163" s="348" t="s">
        <v>7335</v>
      </c>
      <c r="D163" s="348" t="s">
        <v>7612</v>
      </c>
      <c r="E163" s="348" t="s">
        <v>7613</v>
      </c>
      <c r="F163" s="348" t="s">
        <v>7618</v>
      </c>
    </row>
    <row r="164" spans="1:6" x14ac:dyDescent="0.25">
      <c r="A164" s="348" t="s">
        <v>7619</v>
      </c>
      <c r="B164" t="str">
        <f t="shared" si="2"/>
        <v>F3:0332 P1P2:4018 P3:00095</v>
      </c>
      <c r="C164" s="348" t="s">
        <v>7335</v>
      </c>
      <c r="D164" s="348" t="s">
        <v>7612</v>
      </c>
      <c r="E164" s="348" t="s">
        <v>7613</v>
      </c>
      <c r="F164" s="348" t="s">
        <v>7618</v>
      </c>
    </row>
    <row r="165" spans="1:6" x14ac:dyDescent="0.25">
      <c r="A165" s="348" t="s">
        <v>7620</v>
      </c>
      <c r="B165" t="str">
        <f t="shared" si="2"/>
        <v>F3:0332 P1P2:4018 P3:00095</v>
      </c>
      <c r="C165" s="348" t="s">
        <v>7335</v>
      </c>
      <c r="D165" s="348" t="s">
        <v>7612</v>
      </c>
      <c r="E165" s="348" t="s">
        <v>7613</v>
      </c>
      <c r="F165" s="348" t="s">
        <v>7618</v>
      </c>
    </row>
    <row r="166" spans="1:6" x14ac:dyDescent="0.25">
      <c r="A166" s="348" t="s">
        <v>7621</v>
      </c>
      <c r="B166" t="str">
        <f t="shared" si="2"/>
        <v>F3:0332 P1P2:4018 P3:00095</v>
      </c>
      <c r="C166" s="348" t="s">
        <v>7335</v>
      </c>
      <c r="D166" s="348" t="s">
        <v>7612</v>
      </c>
      <c r="E166" s="348" t="s">
        <v>7613</v>
      </c>
      <c r="F166" s="348" t="s">
        <v>7618</v>
      </c>
    </row>
    <row r="167" spans="1:6" x14ac:dyDescent="0.25">
      <c r="A167" s="348" t="s">
        <v>7622</v>
      </c>
      <c r="B167" t="str">
        <f t="shared" si="2"/>
        <v>F3:0332 P1P2:4018 P3:00095</v>
      </c>
      <c r="C167" s="348" t="s">
        <v>7335</v>
      </c>
      <c r="D167" s="348" t="s">
        <v>7612</v>
      </c>
      <c r="E167" s="348" t="s">
        <v>7613</v>
      </c>
      <c r="F167" s="348" t="s">
        <v>7618</v>
      </c>
    </row>
    <row r="168" spans="1:6" x14ac:dyDescent="0.25">
      <c r="A168" s="348" t="s">
        <v>7623</v>
      </c>
      <c r="B168" t="str">
        <f t="shared" si="2"/>
        <v>F3:0332 P1P2:4018 P3:00095</v>
      </c>
      <c r="C168" s="348" t="s">
        <v>7335</v>
      </c>
      <c r="D168" s="348" t="s">
        <v>7612</v>
      </c>
      <c r="E168" s="348" t="s">
        <v>7613</v>
      </c>
      <c r="F168" s="348" t="s">
        <v>7618</v>
      </c>
    </row>
    <row r="169" spans="1:6" x14ac:dyDescent="0.25">
      <c r="A169" s="348" t="s">
        <v>7624</v>
      </c>
      <c r="B169" t="str">
        <f t="shared" si="2"/>
        <v>F3:0332 P1P2:4018 P3:00095</v>
      </c>
      <c r="C169" s="348" t="s">
        <v>7335</v>
      </c>
      <c r="D169" s="348" t="s">
        <v>7612</v>
      </c>
      <c r="E169" s="348" t="s">
        <v>7613</v>
      </c>
      <c r="F169" s="348" t="s">
        <v>7618</v>
      </c>
    </row>
    <row r="170" spans="1:6" x14ac:dyDescent="0.25">
      <c r="A170" s="348" t="s">
        <v>7625</v>
      </c>
      <c r="B170" t="str">
        <f t="shared" si="2"/>
        <v>F3:0332 P1P2:4018 P3:00095</v>
      </c>
      <c r="C170" s="348" t="s">
        <v>7335</v>
      </c>
      <c r="D170" s="348" t="s">
        <v>7612</v>
      </c>
      <c r="E170" s="348" t="s">
        <v>7613</v>
      </c>
      <c r="F170" s="348" t="s">
        <v>7618</v>
      </c>
    </row>
    <row r="171" spans="1:6" x14ac:dyDescent="0.25">
      <c r="A171" s="348" t="s">
        <v>7626</v>
      </c>
      <c r="B171" t="str">
        <f t="shared" si="2"/>
        <v>F3:0332 P1P2:4018 P3:00095</v>
      </c>
      <c r="C171" s="348" t="s">
        <v>7335</v>
      </c>
      <c r="D171" s="348" t="s">
        <v>7612</v>
      </c>
      <c r="E171" s="348" t="s">
        <v>7613</v>
      </c>
      <c r="F171" s="348" t="s">
        <v>7618</v>
      </c>
    </row>
    <row r="172" spans="1:6" x14ac:dyDescent="0.25">
      <c r="A172" s="348" t="s">
        <v>7627</v>
      </c>
      <c r="B172" t="str">
        <f t="shared" si="2"/>
        <v>F3:0332 P1P2:4018 P3:00095</v>
      </c>
      <c r="C172" s="348" t="s">
        <v>7335</v>
      </c>
      <c r="D172" s="348" t="s">
        <v>7612</v>
      </c>
      <c r="E172" s="348" t="s">
        <v>7613</v>
      </c>
      <c r="F172" s="348" t="s">
        <v>7618</v>
      </c>
    </row>
    <row r="173" spans="1:6" x14ac:dyDescent="0.25">
      <c r="A173" s="348" t="s">
        <v>7628</v>
      </c>
      <c r="B173" t="str">
        <f t="shared" si="2"/>
        <v>F3:0332 P1P2:4018 P3:00095</v>
      </c>
      <c r="C173" s="348" t="s">
        <v>7335</v>
      </c>
      <c r="D173" s="348" t="s">
        <v>7612</v>
      </c>
      <c r="E173" s="348" t="s">
        <v>7613</v>
      </c>
      <c r="F173" s="348" t="s">
        <v>7618</v>
      </c>
    </row>
    <row r="174" spans="1:6" x14ac:dyDescent="0.25">
      <c r="A174" s="348" t="s">
        <v>7629</v>
      </c>
      <c r="B174" t="str">
        <f t="shared" si="2"/>
        <v>F3:0332 P1P2:4018 P3:00095</v>
      </c>
      <c r="C174" s="348" t="s">
        <v>7335</v>
      </c>
      <c r="D174" s="348" t="s">
        <v>7612</v>
      </c>
      <c r="E174" s="348" t="s">
        <v>7613</v>
      </c>
      <c r="F174" s="348" t="s">
        <v>7618</v>
      </c>
    </row>
    <row r="175" spans="1:6" x14ac:dyDescent="0.25">
      <c r="A175" s="348" t="s">
        <v>7630</v>
      </c>
      <c r="B175" t="str">
        <f t="shared" si="2"/>
        <v>F3:0332 P1P2:4018 P3:00095</v>
      </c>
      <c r="C175" s="348" t="s">
        <v>7335</v>
      </c>
      <c r="D175" s="348" t="s">
        <v>7612</v>
      </c>
      <c r="E175" s="348" t="s">
        <v>7613</v>
      </c>
      <c r="F175" s="348" t="s">
        <v>7618</v>
      </c>
    </row>
    <row r="176" spans="1:6" x14ac:dyDescent="0.25">
      <c r="A176" s="348" t="s">
        <v>7631</v>
      </c>
      <c r="B176" t="str">
        <f t="shared" si="2"/>
        <v>F3:0169 P1P2:0808 P3:00059</v>
      </c>
      <c r="C176" s="348" t="s">
        <v>7632</v>
      </c>
      <c r="D176" s="348" t="s">
        <v>7633</v>
      </c>
      <c r="E176" s="348" t="s">
        <v>7634</v>
      </c>
      <c r="F176" s="348" t="s">
        <v>7436</v>
      </c>
    </row>
    <row r="177" spans="1:6" x14ac:dyDescent="0.25">
      <c r="A177" s="348" t="s">
        <v>7635</v>
      </c>
      <c r="B177" t="str">
        <f t="shared" si="2"/>
        <v>F3:0922 P1P2:8806 P3:00203</v>
      </c>
      <c r="C177" s="348" t="s">
        <v>7636</v>
      </c>
      <c r="D177" s="348" t="s">
        <v>7637</v>
      </c>
      <c r="E177" s="348" t="s">
        <v>7638</v>
      </c>
      <c r="F177" s="348" t="s">
        <v>7639</v>
      </c>
    </row>
    <row r="178" spans="1:6" x14ac:dyDescent="0.25">
      <c r="A178" s="348" t="s">
        <v>7635</v>
      </c>
      <c r="B178" t="str">
        <f t="shared" si="2"/>
        <v>F3:0922 P1P2:8806 P3:00389</v>
      </c>
      <c r="C178" s="348" t="s">
        <v>7636</v>
      </c>
      <c r="D178" s="348" t="s">
        <v>7637</v>
      </c>
      <c r="E178" s="348" t="s">
        <v>7638</v>
      </c>
      <c r="F178" s="348" t="s">
        <v>7640</v>
      </c>
    </row>
    <row r="179" spans="1:6" x14ac:dyDescent="0.25">
      <c r="A179" s="348" t="s">
        <v>7635</v>
      </c>
      <c r="B179" t="str">
        <f t="shared" si="2"/>
        <v>F3:0922 P1P2:8806 P3:00448</v>
      </c>
      <c r="C179" s="348" t="s">
        <v>7636</v>
      </c>
      <c r="D179" s="348" t="s">
        <v>7637</v>
      </c>
      <c r="E179" s="348" t="s">
        <v>7638</v>
      </c>
      <c r="F179" s="348" t="s">
        <v>7641</v>
      </c>
    </row>
    <row r="180" spans="1:6" x14ac:dyDescent="0.25">
      <c r="A180" s="348" t="s">
        <v>7635</v>
      </c>
      <c r="B180" t="str">
        <f t="shared" si="2"/>
        <v>F3:0950 P1P2:8814 P3:00211</v>
      </c>
      <c r="C180" s="348" t="s">
        <v>7636</v>
      </c>
      <c r="D180" s="348" t="s">
        <v>7344</v>
      </c>
      <c r="E180" s="348" t="s">
        <v>7642</v>
      </c>
      <c r="F180" s="348" t="s">
        <v>7643</v>
      </c>
    </row>
    <row r="181" spans="1:6" x14ac:dyDescent="0.25">
      <c r="A181" s="348" t="s">
        <v>7644</v>
      </c>
      <c r="B181" t="str">
        <f t="shared" si="2"/>
        <v>F3:0922 P1P2:8806 P3:00203</v>
      </c>
      <c r="C181" s="348" t="s">
        <v>7636</v>
      </c>
      <c r="D181" s="348" t="s">
        <v>7637</v>
      </c>
      <c r="E181" s="348" t="s">
        <v>7638</v>
      </c>
      <c r="F181" s="348" t="s">
        <v>7639</v>
      </c>
    </row>
    <row r="182" spans="1:6" x14ac:dyDescent="0.25">
      <c r="A182" s="348" t="s">
        <v>7644</v>
      </c>
      <c r="B182" t="str">
        <f t="shared" si="2"/>
        <v>F3:0922 P1P2:8806 P3:00389</v>
      </c>
      <c r="C182" s="348" t="s">
        <v>7636</v>
      </c>
      <c r="D182" s="348" t="s">
        <v>7637</v>
      </c>
      <c r="E182" s="348" t="s">
        <v>7638</v>
      </c>
      <c r="F182" s="348" t="s">
        <v>7640</v>
      </c>
    </row>
    <row r="183" spans="1:6" x14ac:dyDescent="0.25">
      <c r="A183" s="348" t="s">
        <v>7644</v>
      </c>
      <c r="B183" t="str">
        <f t="shared" si="2"/>
        <v>F3:0922 P1P2:8806 P3:00448</v>
      </c>
      <c r="C183" s="348" t="s">
        <v>7636</v>
      </c>
      <c r="D183" s="348" t="s">
        <v>7637</v>
      </c>
      <c r="E183" s="348" t="s">
        <v>7638</v>
      </c>
      <c r="F183" s="348" t="s">
        <v>7641</v>
      </c>
    </row>
    <row r="184" spans="1:6" x14ac:dyDescent="0.25">
      <c r="A184" s="348" t="s">
        <v>7645</v>
      </c>
      <c r="B184" t="str">
        <f t="shared" si="2"/>
        <v>F3:0921 P1P2:8804 P3:00201</v>
      </c>
      <c r="C184" s="348" t="s">
        <v>7636</v>
      </c>
      <c r="D184" s="348" t="s">
        <v>7646</v>
      </c>
      <c r="E184" s="348" t="s">
        <v>7647</v>
      </c>
      <c r="F184" s="348" t="s">
        <v>7648</v>
      </c>
    </row>
    <row r="185" spans="1:6" x14ac:dyDescent="0.25">
      <c r="A185" s="348" t="s">
        <v>7645</v>
      </c>
      <c r="B185" t="str">
        <f t="shared" si="2"/>
        <v>F3:0921 P1P2:8804 P3:00448</v>
      </c>
      <c r="C185" s="348" t="s">
        <v>7636</v>
      </c>
      <c r="D185" s="348" t="s">
        <v>7646</v>
      </c>
      <c r="E185" s="348" t="s">
        <v>7647</v>
      </c>
      <c r="F185" s="348" t="s">
        <v>7641</v>
      </c>
    </row>
    <row r="186" spans="1:6" x14ac:dyDescent="0.25">
      <c r="A186" s="348" t="s">
        <v>7649</v>
      </c>
      <c r="B186" t="str">
        <f t="shared" si="2"/>
        <v>F3:0922 P1P2:8806 P3:00203</v>
      </c>
      <c r="C186" s="348" t="s">
        <v>7636</v>
      </c>
      <c r="D186" s="348" t="s">
        <v>7637</v>
      </c>
      <c r="E186" s="348" t="s">
        <v>7638</v>
      </c>
      <c r="F186" s="348" t="s">
        <v>7639</v>
      </c>
    </row>
    <row r="187" spans="1:6" x14ac:dyDescent="0.25">
      <c r="A187" s="348" t="s">
        <v>7649</v>
      </c>
      <c r="B187" t="str">
        <f t="shared" si="2"/>
        <v>F3:0922 P1P2:8806 P3:00389</v>
      </c>
      <c r="C187" s="348" t="s">
        <v>7636</v>
      </c>
      <c r="D187" s="348" t="s">
        <v>7637</v>
      </c>
      <c r="E187" s="348" t="s">
        <v>7638</v>
      </c>
      <c r="F187" s="348" t="s">
        <v>7640</v>
      </c>
    </row>
    <row r="188" spans="1:6" x14ac:dyDescent="0.25">
      <c r="A188" s="348" t="s">
        <v>7649</v>
      </c>
      <c r="B188" t="str">
        <f t="shared" si="2"/>
        <v>F3:0922 P1P2:8806 P3:00448</v>
      </c>
      <c r="C188" s="348" t="s">
        <v>7636</v>
      </c>
      <c r="D188" s="348" t="s">
        <v>7637</v>
      </c>
      <c r="E188" s="348" t="s">
        <v>7638</v>
      </c>
      <c r="F188" s="348" t="s">
        <v>7641</v>
      </c>
    </row>
    <row r="189" spans="1:6" x14ac:dyDescent="0.25">
      <c r="A189" s="348" t="s">
        <v>7650</v>
      </c>
      <c r="B189" t="str">
        <f t="shared" si="2"/>
        <v>F3:0912 P1P2:8803 P3:00200</v>
      </c>
      <c r="C189" s="348" t="s">
        <v>7636</v>
      </c>
      <c r="D189" s="348" t="s">
        <v>7651</v>
      </c>
      <c r="E189" s="348" t="s">
        <v>7652</v>
      </c>
      <c r="F189" s="348" t="s">
        <v>7653</v>
      </c>
    </row>
    <row r="190" spans="1:6" x14ac:dyDescent="0.25">
      <c r="A190" s="348" t="s">
        <v>7650</v>
      </c>
      <c r="B190" t="str">
        <f t="shared" si="2"/>
        <v>F3:0912 P1P2:8803 P3:00448</v>
      </c>
      <c r="C190" s="348" t="s">
        <v>7636</v>
      </c>
      <c r="D190" s="348" t="s">
        <v>7651</v>
      </c>
      <c r="E190" s="348" t="s">
        <v>7652</v>
      </c>
      <c r="F190" s="348" t="s">
        <v>7641</v>
      </c>
    </row>
    <row r="191" spans="1:6" x14ac:dyDescent="0.25">
      <c r="A191" s="348" t="s">
        <v>7654</v>
      </c>
      <c r="B191" t="str">
        <f t="shared" si="2"/>
        <v>F3:0112 P1P2:0501 P3:00005</v>
      </c>
      <c r="C191" s="348" t="s">
        <v>7636</v>
      </c>
      <c r="D191" s="348" t="s">
        <v>7369</v>
      </c>
      <c r="E191" s="348" t="s">
        <v>7370</v>
      </c>
      <c r="F191" s="348" t="s">
        <v>7655</v>
      </c>
    </row>
    <row r="192" spans="1:6" x14ac:dyDescent="0.25">
      <c r="A192" s="348" t="s">
        <v>7656</v>
      </c>
      <c r="B192" t="str">
        <f t="shared" si="2"/>
        <v>F3:0911 P1P2:8802 P3:00199</v>
      </c>
      <c r="C192" s="348" t="s">
        <v>7636</v>
      </c>
      <c r="D192" s="348" t="s">
        <v>7657</v>
      </c>
      <c r="E192" s="348" t="s">
        <v>7658</v>
      </c>
      <c r="F192" s="348" t="s">
        <v>7659</v>
      </c>
    </row>
    <row r="193" spans="1:6" x14ac:dyDescent="0.25">
      <c r="A193" s="348" t="s">
        <v>7656</v>
      </c>
      <c r="B193" t="str">
        <f t="shared" si="2"/>
        <v>F3:0911 P1P2:8802 P3:00448</v>
      </c>
      <c r="C193" s="348" t="s">
        <v>7636</v>
      </c>
      <c r="D193" s="348" t="s">
        <v>7657</v>
      </c>
      <c r="E193" s="348" t="s">
        <v>7658</v>
      </c>
      <c r="F193" s="348" t="s">
        <v>7641</v>
      </c>
    </row>
    <row r="194" spans="1:6" x14ac:dyDescent="0.25">
      <c r="A194" s="348" t="s">
        <v>7656</v>
      </c>
      <c r="B194" t="str">
        <f t="shared" ref="B194:B257" si="3">CONCATENATE("F3:",D194," P1P2:",E194," P3:",F194)</f>
        <v>F3:0912 P1P2:8803 P3:00200</v>
      </c>
      <c r="C194" s="348" t="s">
        <v>7636</v>
      </c>
      <c r="D194" s="348" t="s">
        <v>7651</v>
      </c>
      <c r="E194" s="348" t="s">
        <v>7652</v>
      </c>
      <c r="F194" s="348" t="s">
        <v>7653</v>
      </c>
    </row>
    <row r="195" spans="1:6" x14ac:dyDescent="0.25">
      <c r="A195" s="348" t="s">
        <v>7656</v>
      </c>
      <c r="B195" t="str">
        <f t="shared" si="3"/>
        <v>F3:0912 P1P2:8803 P3:00448</v>
      </c>
      <c r="C195" s="348" t="s">
        <v>7636</v>
      </c>
      <c r="D195" s="348" t="s">
        <v>7651</v>
      </c>
      <c r="E195" s="348" t="s">
        <v>7652</v>
      </c>
      <c r="F195" s="348" t="s">
        <v>7641</v>
      </c>
    </row>
    <row r="196" spans="1:6" x14ac:dyDescent="0.25">
      <c r="A196" s="348" t="s">
        <v>7660</v>
      </c>
      <c r="B196" t="str">
        <f t="shared" si="3"/>
        <v>F3:0950 P1P2:8814 P3:00211</v>
      </c>
      <c r="C196" s="348" t="s">
        <v>7636</v>
      </c>
      <c r="D196" s="348" t="s">
        <v>7344</v>
      </c>
      <c r="E196" s="348" t="s">
        <v>7642</v>
      </c>
      <c r="F196" s="348" t="s">
        <v>7643</v>
      </c>
    </row>
    <row r="197" spans="1:6" x14ac:dyDescent="0.25">
      <c r="A197" s="348" t="s">
        <v>7661</v>
      </c>
      <c r="B197" t="str">
        <f t="shared" si="3"/>
        <v>F3:0921 P1P2:8804 P3:00201</v>
      </c>
      <c r="C197" s="348" t="s">
        <v>7636</v>
      </c>
      <c r="D197" s="348" t="s">
        <v>7646</v>
      </c>
      <c r="E197" s="348" t="s">
        <v>7647</v>
      </c>
      <c r="F197" s="348" t="s">
        <v>7648</v>
      </c>
    </row>
    <row r="198" spans="1:6" x14ac:dyDescent="0.25">
      <c r="A198" s="348" t="s">
        <v>7661</v>
      </c>
      <c r="B198" t="str">
        <f t="shared" si="3"/>
        <v>F3:0921 P1P2:8804 P3:00448</v>
      </c>
      <c r="C198" s="348" t="s">
        <v>7636</v>
      </c>
      <c r="D198" s="348" t="s">
        <v>7646</v>
      </c>
      <c r="E198" s="348" t="s">
        <v>7647</v>
      </c>
      <c r="F198" s="348" t="s">
        <v>7641</v>
      </c>
    </row>
    <row r="199" spans="1:6" x14ac:dyDescent="0.25">
      <c r="A199" s="348" t="s">
        <v>7662</v>
      </c>
      <c r="B199" t="str">
        <f t="shared" si="3"/>
        <v>F3:0921 P1P2:8804 P3:00201</v>
      </c>
      <c r="C199" s="348" t="s">
        <v>7636</v>
      </c>
      <c r="D199" s="348" t="s">
        <v>7646</v>
      </c>
      <c r="E199" s="348" t="s">
        <v>7647</v>
      </c>
      <c r="F199" s="348" t="s">
        <v>7648</v>
      </c>
    </row>
    <row r="200" spans="1:6" x14ac:dyDescent="0.25">
      <c r="A200" s="348" t="s">
        <v>7662</v>
      </c>
      <c r="B200" t="str">
        <f t="shared" si="3"/>
        <v>F3:0921 P1P2:8804 P3:00448</v>
      </c>
      <c r="C200" s="348" t="s">
        <v>7636</v>
      </c>
      <c r="D200" s="348" t="s">
        <v>7646</v>
      </c>
      <c r="E200" s="348" t="s">
        <v>7647</v>
      </c>
      <c r="F200" s="348" t="s">
        <v>7641</v>
      </c>
    </row>
    <row r="201" spans="1:6" x14ac:dyDescent="0.25">
      <c r="A201" s="348" t="s">
        <v>7663</v>
      </c>
      <c r="B201" t="str">
        <f t="shared" si="3"/>
        <v>F3:0921 P1P2:8804 P3:00201</v>
      </c>
      <c r="C201" s="348" t="s">
        <v>7636</v>
      </c>
      <c r="D201" s="348" t="s">
        <v>7646</v>
      </c>
      <c r="E201" s="348" t="s">
        <v>7647</v>
      </c>
      <c r="F201" s="348" t="s">
        <v>7648</v>
      </c>
    </row>
    <row r="202" spans="1:6" x14ac:dyDescent="0.25">
      <c r="A202" s="348" t="s">
        <v>7663</v>
      </c>
      <c r="B202" t="str">
        <f t="shared" si="3"/>
        <v>F3:0921 P1P2:8804 P3:00448</v>
      </c>
      <c r="C202" s="348" t="s">
        <v>7636</v>
      </c>
      <c r="D202" s="348" t="s">
        <v>7646</v>
      </c>
      <c r="E202" s="348" t="s">
        <v>7647</v>
      </c>
      <c r="F202" s="348" t="s">
        <v>7641</v>
      </c>
    </row>
    <row r="203" spans="1:6" x14ac:dyDescent="0.25">
      <c r="A203" s="348" t="s">
        <v>7664</v>
      </c>
      <c r="B203" t="str">
        <f t="shared" si="3"/>
        <v>F3:0921 P1P2:8804 P3:00201</v>
      </c>
      <c r="C203" s="348" t="s">
        <v>7636</v>
      </c>
      <c r="D203" s="348" t="s">
        <v>7646</v>
      </c>
      <c r="E203" s="348" t="s">
        <v>7647</v>
      </c>
      <c r="F203" s="348" t="s">
        <v>7648</v>
      </c>
    </row>
    <row r="204" spans="1:6" x14ac:dyDescent="0.25">
      <c r="A204" s="348" t="s">
        <v>7664</v>
      </c>
      <c r="B204" t="str">
        <f t="shared" si="3"/>
        <v>F3:0921 P1P2:8804 P3:00389</v>
      </c>
      <c r="C204" s="348" t="s">
        <v>7636</v>
      </c>
      <c r="D204" s="348" t="s">
        <v>7646</v>
      </c>
      <c r="E204" s="348" t="s">
        <v>7647</v>
      </c>
      <c r="F204" s="348" t="s">
        <v>7640</v>
      </c>
    </row>
    <row r="205" spans="1:6" x14ac:dyDescent="0.25">
      <c r="A205" s="348" t="s">
        <v>7664</v>
      </c>
      <c r="B205" t="str">
        <f t="shared" si="3"/>
        <v>F3:0921 P1P2:8804 P3:00448</v>
      </c>
      <c r="C205" s="348" t="s">
        <v>7636</v>
      </c>
      <c r="D205" s="348" t="s">
        <v>7646</v>
      </c>
      <c r="E205" s="348" t="s">
        <v>7647</v>
      </c>
      <c r="F205" s="348" t="s">
        <v>7641</v>
      </c>
    </row>
    <row r="206" spans="1:6" x14ac:dyDescent="0.25">
      <c r="A206" s="348" t="s">
        <v>7665</v>
      </c>
      <c r="B206" t="str">
        <f t="shared" si="3"/>
        <v>F3:0921 P1P2:8804 P3:00201</v>
      </c>
      <c r="C206" s="348" t="s">
        <v>7636</v>
      </c>
      <c r="D206" s="348" t="s">
        <v>7646</v>
      </c>
      <c r="E206" s="348" t="s">
        <v>7647</v>
      </c>
      <c r="F206" s="348" t="s">
        <v>7648</v>
      </c>
    </row>
    <row r="207" spans="1:6" x14ac:dyDescent="0.25">
      <c r="A207" s="348" t="s">
        <v>7665</v>
      </c>
      <c r="B207" t="str">
        <f t="shared" si="3"/>
        <v>F3:0921 P1P2:8804 P3:00448</v>
      </c>
      <c r="C207" s="348" t="s">
        <v>7636</v>
      </c>
      <c r="D207" s="348" t="s">
        <v>7646</v>
      </c>
      <c r="E207" s="348" t="s">
        <v>7647</v>
      </c>
      <c r="F207" s="348" t="s">
        <v>7641</v>
      </c>
    </row>
    <row r="208" spans="1:6" x14ac:dyDescent="0.25">
      <c r="A208" s="348" t="s">
        <v>7666</v>
      </c>
      <c r="B208" t="str">
        <f t="shared" si="3"/>
        <v>F3:0921 P1P2:8804 P3:00201</v>
      </c>
      <c r="C208" s="348" t="s">
        <v>7636</v>
      </c>
      <c r="D208" s="348" t="s">
        <v>7646</v>
      </c>
      <c r="E208" s="348" t="s">
        <v>7647</v>
      </c>
      <c r="F208" s="348" t="s">
        <v>7648</v>
      </c>
    </row>
    <row r="209" spans="1:6" x14ac:dyDescent="0.25">
      <c r="A209" s="348" t="s">
        <v>7666</v>
      </c>
      <c r="B209" t="str">
        <f t="shared" si="3"/>
        <v>F3:0921 P1P2:8804 P3:00448</v>
      </c>
      <c r="C209" s="348" t="s">
        <v>7636</v>
      </c>
      <c r="D209" s="348" t="s">
        <v>7646</v>
      </c>
      <c r="E209" s="348" t="s">
        <v>7647</v>
      </c>
      <c r="F209" s="348" t="s">
        <v>7641</v>
      </c>
    </row>
    <row r="210" spans="1:6" x14ac:dyDescent="0.25">
      <c r="A210" s="348" t="s">
        <v>7667</v>
      </c>
      <c r="B210" t="str">
        <f t="shared" si="3"/>
        <v>F3:0921 P1P2:8804 P3:00201</v>
      </c>
      <c r="C210" s="348" t="s">
        <v>7636</v>
      </c>
      <c r="D210" s="348" t="s">
        <v>7646</v>
      </c>
      <c r="E210" s="348" t="s">
        <v>7647</v>
      </c>
      <c r="F210" s="348" t="s">
        <v>7648</v>
      </c>
    </row>
    <row r="211" spans="1:6" x14ac:dyDescent="0.25">
      <c r="A211" s="348" t="s">
        <v>7667</v>
      </c>
      <c r="B211" t="str">
        <f t="shared" si="3"/>
        <v>F3:0921 P1P2:8804 P3:00448</v>
      </c>
      <c r="C211" s="348" t="s">
        <v>7636</v>
      </c>
      <c r="D211" s="348" t="s">
        <v>7646</v>
      </c>
      <c r="E211" s="348" t="s">
        <v>7647</v>
      </c>
      <c r="F211" s="348" t="s">
        <v>7641</v>
      </c>
    </row>
    <row r="212" spans="1:6" x14ac:dyDescent="0.25">
      <c r="A212" s="348" t="s">
        <v>7668</v>
      </c>
      <c r="B212" t="str">
        <f t="shared" si="3"/>
        <v>F3:0921 P1P2:8804 P3:00201</v>
      </c>
      <c r="C212" s="348" t="s">
        <v>7636</v>
      </c>
      <c r="D212" s="348" t="s">
        <v>7646</v>
      </c>
      <c r="E212" s="348" t="s">
        <v>7647</v>
      </c>
      <c r="F212" s="348" t="s">
        <v>7648</v>
      </c>
    </row>
    <row r="213" spans="1:6" x14ac:dyDescent="0.25">
      <c r="A213" s="348" t="s">
        <v>7668</v>
      </c>
      <c r="B213" t="str">
        <f t="shared" si="3"/>
        <v>F3:0921 P1P2:8804 P3:00448</v>
      </c>
      <c r="C213" s="348" t="s">
        <v>7636</v>
      </c>
      <c r="D213" s="348" t="s">
        <v>7646</v>
      </c>
      <c r="E213" s="348" t="s">
        <v>7647</v>
      </c>
      <c r="F213" s="348" t="s">
        <v>7641</v>
      </c>
    </row>
    <row r="214" spans="1:6" x14ac:dyDescent="0.25">
      <c r="A214" s="348" t="s">
        <v>7669</v>
      </c>
      <c r="B214" t="str">
        <f t="shared" si="3"/>
        <v>F3:0921 P1P2:8804 P3:00201</v>
      </c>
      <c r="C214" s="348" t="s">
        <v>7636</v>
      </c>
      <c r="D214" s="348" t="s">
        <v>7646</v>
      </c>
      <c r="E214" s="348" t="s">
        <v>7647</v>
      </c>
      <c r="F214" s="348" t="s">
        <v>7648</v>
      </c>
    </row>
    <row r="215" spans="1:6" x14ac:dyDescent="0.25">
      <c r="A215" s="348" t="s">
        <v>7669</v>
      </c>
      <c r="B215" t="str">
        <f t="shared" si="3"/>
        <v>F3:0921 P1P2:8804 P3:00448</v>
      </c>
      <c r="C215" s="348" t="s">
        <v>7636</v>
      </c>
      <c r="D215" s="348" t="s">
        <v>7646</v>
      </c>
      <c r="E215" s="348" t="s">
        <v>7647</v>
      </c>
      <c r="F215" s="348" t="s">
        <v>7641</v>
      </c>
    </row>
    <row r="216" spans="1:6" x14ac:dyDescent="0.25">
      <c r="A216" s="348" t="s">
        <v>7670</v>
      </c>
      <c r="B216" t="str">
        <f t="shared" si="3"/>
        <v>F3:0921 P1P2:8804 P3:00201</v>
      </c>
      <c r="C216" s="348" t="s">
        <v>7636</v>
      </c>
      <c r="D216" s="348" t="s">
        <v>7646</v>
      </c>
      <c r="E216" s="348" t="s">
        <v>7647</v>
      </c>
      <c r="F216" s="348" t="s">
        <v>7648</v>
      </c>
    </row>
    <row r="217" spans="1:6" x14ac:dyDescent="0.25">
      <c r="A217" s="348" t="s">
        <v>7670</v>
      </c>
      <c r="B217" t="str">
        <f t="shared" si="3"/>
        <v>F3:0921 P1P2:8804 P3:00448</v>
      </c>
      <c r="C217" s="348" t="s">
        <v>7636</v>
      </c>
      <c r="D217" s="348" t="s">
        <v>7646</v>
      </c>
      <c r="E217" s="348" t="s">
        <v>7647</v>
      </c>
      <c r="F217" s="348" t="s">
        <v>7641</v>
      </c>
    </row>
    <row r="218" spans="1:6" x14ac:dyDescent="0.25">
      <c r="A218" s="348" t="s">
        <v>7671</v>
      </c>
      <c r="B218" t="str">
        <f t="shared" si="3"/>
        <v>F3:0921 P1P2:8804 P3:00201</v>
      </c>
      <c r="C218" s="348" t="s">
        <v>7636</v>
      </c>
      <c r="D218" s="348" t="s">
        <v>7646</v>
      </c>
      <c r="E218" s="348" t="s">
        <v>7647</v>
      </c>
      <c r="F218" s="348" t="s">
        <v>7648</v>
      </c>
    </row>
    <row r="219" spans="1:6" x14ac:dyDescent="0.25">
      <c r="A219" s="348" t="s">
        <v>7671</v>
      </c>
      <c r="B219" t="str">
        <f t="shared" si="3"/>
        <v>F3:0921 P1P2:8804 P3:00448</v>
      </c>
      <c r="C219" s="348" t="s">
        <v>7636</v>
      </c>
      <c r="D219" s="348" t="s">
        <v>7646</v>
      </c>
      <c r="E219" s="348" t="s">
        <v>7647</v>
      </c>
      <c r="F219" s="348" t="s">
        <v>7641</v>
      </c>
    </row>
    <row r="220" spans="1:6" x14ac:dyDescent="0.25">
      <c r="A220" s="348" t="s">
        <v>7672</v>
      </c>
      <c r="B220" t="str">
        <f t="shared" si="3"/>
        <v>F3:0921 P1P2:8804 P3:00201</v>
      </c>
      <c r="C220" s="348" t="s">
        <v>7636</v>
      </c>
      <c r="D220" s="348" t="s">
        <v>7646</v>
      </c>
      <c r="E220" s="348" t="s">
        <v>7647</v>
      </c>
      <c r="F220" s="348" t="s">
        <v>7648</v>
      </c>
    </row>
    <row r="221" spans="1:6" x14ac:dyDescent="0.25">
      <c r="A221" s="348" t="s">
        <v>7672</v>
      </c>
      <c r="B221" t="str">
        <f t="shared" si="3"/>
        <v>F3:0921 P1P2:8804 P3:00389</v>
      </c>
      <c r="C221" s="348" t="s">
        <v>7636</v>
      </c>
      <c r="D221" s="348" t="s">
        <v>7646</v>
      </c>
      <c r="E221" s="348" t="s">
        <v>7647</v>
      </c>
      <c r="F221" s="348" t="s">
        <v>7640</v>
      </c>
    </row>
    <row r="222" spans="1:6" x14ac:dyDescent="0.25">
      <c r="A222" s="348" t="s">
        <v>7672</v>
      </c>
      <c r="B222" t="str">
        <f t="shared" si="3"/>
        <v>F3:0921 P1P2:8804 P3:00448</v>
      </c>
      <c r="C222" s="348" t="s">
        <v>7636</v>
      </c>
      <c r="D222" s="348" t="s">
        <v>7646</v>
      </c>
      <c r="E222" s="348" t="s">
        <v>7647</v>
      </c>
      <c r="F222" s="348" t="s">
        <v>7641</v>
      </c>
    </row>
    <row r="223" spans="1:6" x14ac:dyDescent="0.25">
      <c r="A223" s="348" t="s">
        <v>7673</v>
      </c>
      <c r="B223" t="str">
        <f t="shared" si="3"/>
        <v>F3:0921 P1P2:8804 P3:00201</v>
      </c>
      <c r="C223" s="348" t="s">
        <v>7636</v>
      </c>
      <c r="D223" s="348" t="s">
        <v>7646</v>
      </c>
      <c r="E223" s="348" t="s">
        <v>7647</v>
      </c>
      <c r="F223" s="348" t="s">
        <v>7648</v>
      </c>
    </row>
    <row r="224" spans="1:6" x14ac:dyDescent="0.25">
      <c r="A224" s="348" t="s">
        <v>7673</v>
      </c>
      <c r="B224" t="str">
        <f t="shared" si="3"/>
        <v>F3:0921 P1P2:8804 P3:00448</v>
      </c>
      <c r="C224" s="348" t="s">
        <v>7636</v>
      </c>
      <c r="D224" s="348" t="s">
        <v>7646</v>
      </c>
      <c r="E224" s="348" t="s">
        <v>7647</v>
      </c>
      <c r="F224" s="348" t="s">
        <v>7641</v>
      </c>
    </row>
    <row r="225" spans="1:6" x14ac:dyDescent="0.25">
      <c r="A225" s="348" t="s">
        <v>7674</v>
      </c>
      <c r="B225" t="str">
        <f t="shared" si="3"/>
        <v>F3:0921 P1P2:8804 P3:00201</v>
      </c>
      <c r="C225" s="348" t="s">
        <v>7636</v>
      </c>
      <c r="D225" s="348" t="s">
        <v>7646</v>
      </c>
      <c r="E225" s="348" t="s">
        <v>7647</v>
      </c>
      <c r="F225" s="348" t="s">
        <v>7648</v>
      </c>
    </row>
    <row r="226" spans="1:6" x14ac:dyDescent="0.25">
      <c r="A226" s="348" t="s">
        <v>7674</v>
      </c>
      <c r="B226" t="str">
        <f t="shared" si="3"/>
        <v>F3:0921 P1P2:8804 P3:00389</v>
      </c>
      <c r="C226" s="348" t="s">
        <v>7636</v>
      </c>
      <c r="D226" s="348" t="s">
        <v>7646</v>
      </c>
      <c r="E226" s="348" t="s">
        <v>7647</v>
      </c>
      <c r="F226" s="348" t="s">
        <v>7640</v>
      </c>
    </row>
    <row r="227" spans="1:6" x14ac:dyDescent="0.25">
      <c r="A227" s="348" t="s">
        <v>7674</v>
      </c>
      <c r="B227" t="str">
        <f t="shared" si="3"/>
        <v>F3:0921 P1P2:8804 P3:00448</v>
      </c>
      <c r="C227" s="348" t="s">
        <v>7636</v>
      </c>
      <c r="D227" s="348" t="s">
        <v>7646</v>
      </c>
      <c r="E227" s="348" t="s">
        <v>7647</v>
      </c>
      <c r="F227" s="348" t="s">
        <v>7641</v>
      </c>
    </row>
    <row r="228" spans="1:6" x14ac:dyDescent="0.25">
      <c r="A228" s="348" t="s">
        <v>7675</v>
      </c>
      <c r="B228" t="str">
        <f t="shared" si="3"/>
        <v>F3:0921 P1P2:8804 P3:00201</v>
      </c>
      <c r="C228" s="348" t="s">
        <v>7636</v>
      </c>
      <c r="D228" s="348" t="s">
        <v>7646</v>
      </c>
      <c r="E228" s="348" t="s">
        <v>7647</v>
      </c>
      <c r="F228" s="348" t="s">
        <v>7648</v>
      </c>
    </row>
    <row r="229" spans="1:6" x14ac:dyDescent="0.25">
      <c r="A229" s="348" t="s">
        <v>7675</v>
      </c>
      <c r="B229" t="str">
        <f t="shared" si="3"/>
        <v>F3:0921 P1P2:8804 P3:00448</v>
      </c>
      <c r="C229" s="348" t="s">
        <v>7636</v>
      </c>
      <c r="D229" s="348" t="s">
        <v>7646</v>
      </c>
      <c r="E229" s="348" t="s">
        <v>7647</v>
      </c>
      <c r="F229" s="348" t="s">
        <v>7641</v>
      </c>
    </row>
    <row r="230" spans="1:6" x14ac:dyDescent="0.25">
      <c r="A230" s="348" t="s">
        <v>7676</v>
      </c>
      <c r="B230" t="str">
        <f t="shared" si="3"/>
        <v>F3:0921 P1P2:8804 P3:00201</v>
      </c>
      <c r="C230" s="348" t="s">
        <v>7636</v>
      </c>
      <c r="D230" s="348" t="s">
        <v>7646</v>
      </c>
      <c r="E230" s="348" t="s">
        <v>7647</v>
      </c>
      <c r="F230" s="348" t="s">
        <v>7648</v>
      </c>
    </row>
    <row r="231" spans="1:6" x14ac:dyDescent="0.25">
      <c r="A231" s="348" t="s">
        <v>7676</v>
      </c>
      <c r="B231" t="str">
        <f t="shared" si="3"/>
        <v>F3:0921 P1P2:8804 P3:00448</v>
      </c>
      <c r="C231" s="348" t="s">
        <v>7636</v>
      </c>
      <c r="D231" s="348" t="s">
        <v>7646</v>
      </c>
      <c r="E231" s="348" t="s">
        <v>7647</v>
      </c>
      <c r="F231" s="348" t="s">
        <v>7641</v>
      </c>
    </row>
    <row r="232" spans="1:6" x14ac:dyDescent="0.25">
      <c r="A232" s="348" t="s">
        <v>7677</v>
      </c>
      <c r="B232" t="str">
        <f t="shared" si="3"/>
        <v>F3:1012 P1P2:9010 P3:00347</v>
      </c>
      <c r="C232" s="348" t="s">
        <v>7678</v>
      </c>
      <c r="D232" s="348" t="s">
        <v>7679</v>
      </c>
      <c r="E232" s="348" t="s">
        <v>7680</v>
      </c>
      <c r="F232" s="348" t="s">
        <v>7681</v>
      </c>
    </row>
    <row r="233" spans="1:6" x14ac:dyDescent="0.25">
      <c r="A233" s="348" t="s">
        <v>7682</v>
      </c>
      <c r="B233" t="str">
        <f t="shared" si="3"/>
        <v>F3:0820 P1P2:8503 P3:00232</v>
      </c>
      <c r="C233" s="348" t="s">
        <v>7683</v>
      </c>
      <c r="D233" s="348" t="s">
        <v>7684</v>
      </c>
      <c r="E233" s="348" t="s">
        <v>7685</v>
      </c>
      <c r="F233" s="348" t="s">
        <v>7686</v>
      </c>
    </row>
    <row r="234" spans="1:6" x14ac:dyDescent="0.25">
      <c r="A234" s="348" t="s">
        <v>7687</v>
      </c>
      <c r="B234" t="str">
        <f t="shared" si="3"/>
        <v>F3:1012 P1P2:9010 P3:00347</v>
      </c>
      <c r="C234" s="348" t="s">
        <v>7688</v>
      </c>
      <c r="D234" s="348" t="s">
        <v>7679</v>
      </c>
      <c r="E234" s="348" t="s">
        <v>7680</v>
      </c>
      <c r="F234" s="348" t="s">
        <v>7681</v>
      </c>
    </row>
    <row r="235" spans="1:6" x14ac:dyDescent="0.25">
      <c r="A235" s="348" t="s">
        <v>7689</v>
      </c>
      <c r="B235" t="str">
        <f t="shared" si="3"/>
        <v>F3:1040 P1P2:9006 P3:00348</v>
      </c>
      <c r="C235" s="348" t="s">
        <v>7690</v>
      </c>
      <c r="D235" s="348" t="s">
        <v>7691</v>
      </c>
      <c r="E235" s="348" t="s">
        <v>7692</v>
      </c>
      <c r="F235" s="348" t="s">
        <v>7693</v>
      </c>
    </row>
    <row r="236" spans="1:6" x14ac:dyDescent="0.25">
      <c r="A236" s="348" t="s">
        <v>7694</v>
      </c>
      <c r="B236" t="str">
        <f t="shared" si="3"/>
        <v>F3:1040 P1P2:9006 P3:00348</v>
      </c>
      <c r="C236" s="348" t="s">
        <v>7695</v>
      </c>
      <c r="D236" s="348" t="s">
        <v>7691</v>
      </c>
      <c r="E236" s="348" t="s">
        <v>7692</v>
      </c>
      <c r="F236" s="348" t="s">
        <v>7693</v>
      </c>
    </row>
    <row r="237" spans="1:6" x14ac:dyDescent="0.25">
      <c r="A237" s="348" t="s">
        <v>7696</v>
      </c>
      <c r="B237" t="str">
        <f t="shared" si="3"/>
        <v>F3:1040 P1P2:9006 P3:00348</v>
      </c>
      <c r="C237" s="348" t="s">
        <v>7697</v>
      </c>
      <c r="D237" s="348" t="s">
        <v>7691</v>
      </c>
      <c r="E237" s="348" t="s">
        <v>7692</v>
      </c>
      <c r="F237" s="348" t="s">
        <v>7693</v>
      </c>
    </row>
    <row r="238" spans="1:6" x14ac:dyDescent="0.25">
      <c r="A238" s="348" t="s">
        <v>7698</v>
      </c>
      <c r="B238" t="str">
        <f t="shared" si="3"/>
        <v>F3:1040 P1P2:9006 P3:00348</v>
      </c>
      <c r="C238" s="348" t="s">
        <v>7699</v>
      </c>
      <c r="D238" s="348" t="s">
        <v>7691</v>
      </c>
      <c r="E238" s="348" t="s">
        <v>7692</v>
      </c>
      <c r="F238" s="348" t="s">
        <v>7693</v>
      </c>
    </row>
    <row r="239" spans="1:6" x14ac:dyDescent="0.25">
      <c r="A239" s="348" t="s">
        <v>7700</v>
      </c>
      <c r="B239" t="str">
        <f t="shared" si="3"/>
        <v>F3:1040 P1P2:9006 P3:00348</v>
      </c>
      <c r="C239" s="348" t="s">
        <v>7701</v>
      </c>
      <c r="D239" s="348" t="s">
        <v>7691</v>
      </c>
      <c r="E239" s="348" t="s">
        <v>7692</v>
      </c>
      <c r="F239" s="348" t="s">
        <v>7693</v>
      </c>
    </row>
    <row r="240" spans="1:6" x14ac:dyDescent="0.25">
      <c r="A240" s="348" t="s">
        <v>7702</v>
      </c>
      <c r="B240" t="str">
        <f t="shared" si="3"/>
        <v>F3:0921 P1P2:8804 P3:00201</v>
      </c>
      <c r="C240" s="348" t="s">
        <v>7703</v>
      </c>
      <c r="D240" s="348" t="s">
        <v>7646</v>
      </c>
      <c r="E240" s="348" t="s">
        <v>7647</v>
      </c>
      <c r="F240" s="348" t="s">
        <v>7648</v>
      </c>
    </row>
    <row r="241" spans="1:6" x14ac:dyDescent="0.25">
      <c r="A241" s="348" t="s">
        <v>7702</v>
      </c>
      <c r="B241" t="str">
        <f t="shared" si="3"/>
        <v>F3:0921 P1P2:8804 P3:00389</v>
      </c>
      <c r="C241" s="348" t="s">
        <v>7703</v>
      </c>
      <c r="D241" s="348" t="s">
        <v>7646</v>
      </c>
      <c r="E241" s="348" t="s">
        <v>7647</v>
      </c>
      <c r="F241" s="348" t="s">
        <v>7640</v>
      </c>
    </row>
    <row r="242" spans="1:6" x14ac:dyDescent="0.25">
      <c r="A242" s="348" t="s">
        <v>7702</v>
      </c>
      <c r="B242" t="str">
        <f t="shared" si="3"/>
        <v>F3:0921 P1P2:8804 P3:00448</v>
      </c>
      <c r="C242" s="348" t="s">
        <v>7703</v>
      </c>
      <c r="D242" s="348" t="s">
        <v>7646</v>
      </c>
      <c r="E242" s="348" t="s">
        <v>7647</v>
      </c>
      <c r="F242" s="348" t="s">
        <v>7641</v>
      </c>
    </row>
    <row r="243" spans="1:6" x14ac:dyDescent="0.25">
      <c r="A243" s="348" t="s">
        <v>7704</v>
      </c>
      <c r="B243" t="str">
        <f t="shared" si="3"/>
        <v>F3:0921 P1P2:8804 P3:00201</v>
      </c>
      <c r="C243" s="348" t="s">
        <v>7703</v>
      </c>
      <c r="D243" s="348" t="s">
        <v>7646</v>
      </c>
      <c r="E243" s="348" t="s">
        <v>7647</v>
      </c>
      <c r="F243" s="348" t="s">
        <v>7648</v>
      </c>
    </row>
    <row r="244" spans="1:6" x14ac:dyDescent="0.25">
      <c r="A244" s="348" t="s">
        <v>7704</v>
      </c>
      <c r="B244" t="str">
        <f t="shared" si="3"/>
        <v>F3:0921 P1P2:8804 P3:00448</v>
      </c>
      <c r="C244" s="348" t="s">
        <v>7703</v>
      </c>
      <c r="D244" s="348" t="s">
        <v>7646</v>
      </c>
      <c r="E244" s="348" t="s">
        <v>7647</v>
      </c>
      <c r="F244" s="348" t="s">
        <v>7641</v>
      </c>
    </row>
    <row r="245" spans="1:6" x14ac:dyDescent="0.25">
      <c r="A245" s="348" t="s">
        <v>7705</v>
      </c>
      <c r="B245" t="str">
        <f t="shared" si="3"/>
        <v>F3:0921 P1P2:8804 P3:00201</v>
      </c>
      <c r="C245" s="348" t="s">
        <v>7703</v>
      </c>
      <c r="D245" s="348" t="s">
        <v>7646</v>
      </c>
      <c r="E245" s="348" t="s">
        <v>7647</v>
      </c>
      <c r="F245" s="348" t="s">
        <v>7648</v>
      </c>
    </row>
    <row r="246" spans="1:6" x14ac:dyDescent="0.25">
      <c r="A246" s="348" t="s">
        <v>7705</v>
      </c>
      <c r="B246" t="str">
        <f t="shared" si="3"/>
        <v>F3:0921 P1P2:8804 P3:00448</v>
      </c>
      <c r="C246" s="348" t="s">
        <v>7703</v>
      </c>
      <c r="D246" s="348" t="s">
        <v>7646</v>
      </c>
      <c r="E246" s="348" t="s">
        <v>7647</v>
      </c>
      <c r="F246" s="348" t="s">
        <v>7641</v>
      </c>
    </row>
    <row r="247" spans="1:6" x14ac:dyDescent="0.25">
      <c r="A247" s="348" t="s">
        <v>7706</v>
      </c>
      <c r="B247" t="str">
        <f t="shared" si="3"/>
        <v>F3:0921 P1P2:8804 P3:00201</v>
      </c>
      <c r="C247" s="348" t="s">
        <v>7703</v>
      </c>
      <c r="D247" s="348" t="s">
        <v>7646</v>
      </c>
      <c r="E247" s="348" t="s">
        <v>7647</v>
      </c>
      <c r="F247" s="348" t="s">
        <v>7648</v>
      </c>
    </row>
    <row r="248" spans="1:6" x14ac:dyDescent="0.25">
      <c r="A248" s="348" t="s">
        <v>7706</v>
      </c>
      <c r="B248" t="str">
        <f t="shared" si="3"/>
        <v>F3:0921 P1P2:8804 P3:00448</v>
      </c>
      <c r="C248" s="348" t="s">
        <v>7703</v>
      </c>
      <c r="D248" s="348" t="s">
        <v>7646</v>
      </c>
      <c r="E248" s="348" t="s">
        <v>7647</v>
      </c>
      <c r="F248" s="348" t="s">
        <v>7641</v>
      </c>
    </row>
    <row r="249" spans="1:6" x14ac:dyDescent="0.25">
      <c r="A249" s="348" t="s">
        <v>7707</v>
      </c>
      <c r="B249" t="str">
        <f t="shared" si="3"/>
        <v>F3:0921 P1P2:8804 P3:00201</v>
      </c>
      <c r="C249" s="348" t="s">
        <v>7703</v>
      </c>
      <c r="D249" s="348" t="s">
        <v>7646</v>
      </c>
      <c r="E249" s="348" t="s">
        <v>7647</v>
      </c>
      <c r="F249" s="348" t="s">
        <v>7648</v>
      </c>
    </row>
    <row r="250" spans="1:6" x14ac:dyDescent="0.25">
      <c r="A250" s="348" t="s">
        <v>7707</v>
      </c>
      <c r="B250" t="str">
        <f t="shared" si="3"/>
        <v>F3:0921 P1P2:8804 P3:00448</v>
      </c>
      <c r="C250" s="348" t="s">
        <v>7703</v>
      </c>
      <c r="D250" s="348" t="s">
        <v>7646</v>
      </c>
      <c r="E250" s="348" t="s">
        <v>7647</v>
      </c>
      <c r="F250" s="348" t="s">
        <v>7641</v>
      </c>
    </row>
    <row r="251" spans="1:6" x14ac:dyDescent="0.25">
      <c r="A251" s="348" t="s">
        <v>7708</v>
      </c>
      <c r="B251" t="str">
        <f t="shared" si="3"/>
        <v>F3:0921 P1P2:8804 P3:00201</v>
      </c>
      <c r="C251" s="348" t="s">
        <v>7703</v>
      </c>
      <c r="D251" s="348" t="s">
        <v>7646</v>
      </c>
      <c r="E251" s="348" t="s">
        <v>7647</v>
      </c>
      <c r="F251" s="348" t="s">
        <v>7648</v>
      </c>
    </row>
    <row r="252" spans="1:6" x14ac:dyDescent="0.25">
      <c r="A252" s="348" t="s">
        <v>7708</v>
      </c>
      <c r="B252" t="str">
        <f t="shared" si="3"/>
        <v>F3:0921 P1P2:8804 P3:00448</v>
      </c>
      <c r="C252" s="348" t="s">
        <v>7703</v>
      </c>
      <c r="D252" s="348" t="s">
        <v>7646</v>
      </c>
      <c r="E252" s="348" t="s">
        <v>7647</v>
      </c>
      <c r="F252" s="348" t="s">
        <v>7641</v>
      </c>
    </row>
    <row r="253" spans="1:6" x14ac:dyDescent="0.25">
      <c r="A253" s="348" t="s">
        <v>7709</v>
      </c>
      <c r="B253" t="str">
        <f t="shared" si="3"/>
        <v>F3:0921 P1P2:8804 P3:00201</v>
      </c>
      <c r="C253" s="348" t="s">
        <v>7703</v>
      </c>
      <c r="D253" s="348" t="s">
        <v>7646</v>
      </c>
      <c r="E253" s="348" t="s">
        <v>7647</v>
      </c>
      <c r="F253" s="348" t="s">
        <v>7648</v>
      </c>
    </row>
    <row r="254" spans="1:6" x14ac:dyDescent="0.25">
      <c r="A254" s="348" t="s">
        <v>7709</v>
      </c>
      <c r="B254" t="str">
        <f t="shared" si="3"/>
        <v>F3:0921 P1P2:8804 P3:00448</v>
      </c>
      <c r="C254" s="348" t="s">
        <v>7703</v>
      </c>
      <c r="D254" s="348" t="s">
        <v>7646</v>
      </c>
      <c r="E254" s="348" t="s">
        <v>7647</v>
      </c>
      <c r="F254" s="348" t="s">
        <v>7641</v>
      </c>
    </row>
    <row r="255" spans="1:6" x14ac:dyDescent="0.25">
      <c r="A255" s="348" t="s">
        <v>7710</v>
      </c>
      <c r="B255" t="str">
        <f t="shared" si="3"/>
        <v>F3:0921 P1P2:8804 P3:00201</v>
      </c>
      <c r="C255" s="348" t="s">
        <v>7703</v>
      </c>
      <c r="D255" s="348" t="s">
        <v>7646</v>
      </c>
      <c r="E255" s="348" t="s">
        <v>7647</v>
      </c>
      <c r="F255" s="348" t="s">
        <v>7648</v>
      </c>
    </row>
    <row r="256" spans="1:6" x14ac:dyDescent="0.25">
      <c r="A256" s="348" t="s">
        <v>7710</v>
      </c>
      <c r="B256" t="str">
        <f t="shared" si="3"/>
        <v>F3:0921 P1P2:8804 P3:00389</v>
      </c>
      <c r="C256" s="348" t="s">
        <v>7703</v>
      </c>
      <c r="D256" s="348" t="s">
        <v>7646</v>
      </c>
      <c r="E256" s="348" t="s">
        <v>7647</v>
      </c>
      <c r="F256" s="348" t="s">
        <v>7640</v>
      </c>
    </row>
    <row r="257" spans="1:6" x14ac:dyDescent="0.25">
      <c r="A257" s="348" t="s">
        <v>7710</v>
      </c>
      <c r="B257" t="str">
        <f t="shared" si="3"/>
        <v>F3:0921 P1P2:8804 P3:00448</v>
      </c>
      <c r="C257" s="348" t="s">
        <v>7703</v>
      </c>
      <c r="D257" s="348" t="s">
        <v>7646</v>
      </c>
      <c r="E257" s="348" t="s">
        <v>7647</v>
      </c>
      <c r="F257" s="348" t="s">
        <v>7641</v>
      </c>
    </row>
    <row r="258" spans="1:6" x14ac:dyDescent="0.25">
      <c r="A258" s="348" t="s">
        <v>7711</v>
      </c>
      <c r="B258" t="str">
        <f t="shared" ref="B258:B321" si="4">CONCATENATE("F3:",D258," P1P2:",E258," P3:",F258)</f>
        <v>F3:0921 P1P2:8804 P3:00201</v>
      </c>
      <c r="C258" s="348" t="s">
        <v>7703</v>
      </c>
      <c r="D258" s="348" t="s">
        <v>7646</v>
      </c>
      <c r="E258" s="348" t="s">
        <v>7647</v>
      </c>
      <c r="F258" s="348" t="s">
        <v>7648</v>
      </c>
    </row>
    <row r="259" spans="1:6" x14ac:dyDescent="0.25">
      <c r="A259" s="348" t="s">
        <v>7711</v>
      </c>
      <c r="B259" t="str">
        <f t="shared" si="4"/>
        <v>F3:0921 P1P2:8804 P3:00448</v>
      </c>
      <c r="C259" s="348" t="s">
        <v>7703</v>
      </c>
      <c r="D259" s="348" t="s">
        <v>7646</v>
      </c>
      <c r="E259" s="348" t="s">
        <v>7647</v>
      </c>
      <c r="F259" s="348" t="s">
        <v>7641</v>
      </c>
    </row>
    <row r="260" spans="1:6" x14ac:dyDescent="0.25">
      <c r="A260" s="348" t="s">
        <v>7712</v>
      </c>
      <c r="B260" t="str">
        <f t="shared" si="4"/>
        <v>F3:0922 P1P2:8806 P3:00203</v>
      </c>
      <c r="C260" s="348" t="s">
        <v>7703</v>
      </c>
      <c r="D260" s="348" t="s">
        <v>7637</v>
      </c>
      <c r="E260" s="348" t="s">
        <v>7638</v>
      </c>
      <c r="F260" s="348" t="s">
        <v>7639</v>
      </c>
    </row>
    <row r="261" spans="1:6" x14ac:dyDescent="0.25">
      <c r="A261" s="348" t="s">
        <v>7712</v>
      </c>
      <c r="B261" t="str">
        <f t="shared" si="4"/>
        <v>F3:0922 P1P2:8806 P3:00448</v>
      </c>
      <c r="C261" s="348" t="s">
        <v>7703</v>
      </c>
      <c r="D261" s="348" t="s">
        <v>7637</v>
      </c>
      <c r="E261" s="348" t="s">
        <v>7638</v>
      </c>
      <c r="F261" s="348" t="s">
        <v>7641</v>
      </c>
    </row>
    <row r="262" spans="1:6" x14ac:dyDescent="0.25">
      <c r="A262" s="348" t="s">
        <v>7713</v>
      </c>
      <c r="B262" t="str">
        <f t="shared" si="4"/>
        <v>F3:0911 P1P2:8802 P3:00199</v>
      </c>
      <c r="C262" s="348" t="s">
        <v>7703</v>
      </c>
      <c r="D262" s="348" t="s">
        <v>7657</v>
      </c>
      <c r="E262" s="348" t="s">
        <v>7658</v>
      </c>
      <c r="F262" s="348" t="s">
        <v>7659</v>
      </c>
    </row>
    <row r="263" spans="1:6" x14ac:dyDescent="0.25">
      <c r="A263" s="348" t="s">
        <v>7713</v>
      </c>
      <c r="B263" t="str">
        <f t="shared" si="4"/>
        <v>F3:0911 P1P2:8802 P3:00448</v>
      </c>
      <c r="C263" s="348" t="s">
        <v>7703</v>
      </c>
      <c r="D263" s="348" t="s">
        <v>7657</v>
      </c>
      <c r="E263" s="348" t="s">
        <v>7658</v>
      </c>
      <c r="F263" s="348" t="s">
        <v>7641</v>
      </c>
    </row>
    <row r="264" spans="1:6" x14ac:dyDescent="0.25">
      <c r="A264" s="348" t="s">
        <v>7713</v>
      </c>
      <c r="B264" t="str">
        <f t="shared" si="4"/>
        <v>F3:0922 P1P2:8806 P3:00203</v>
      </c>
      <c r="C264" s="348" t="s">
        <v>7703</v>
      </c>
      <c r="D264" s="348" t="s">
        <v>7637</v>
      </c>
      <c r="E264" s="348" t="s">
        <v>7638</v>
      </c>
      <c r="F264" s="348" t="s">
        <v>7639</v>
      </c>
    </row>
    <row r="265" spans="1:6" x14ac:dyDescent="0.25">
      <c r="A265" s="348" t="s">
        <v>7713</v>
      </c>
      <c r="B265" t="str">
        <f t="shared" si="4"/>
        <v>F3:0922 P1P2:8806 P3:00448</v>
      </c>
      <c r="C265" s="348" t="s">
        <v>7703</v>
      </c>
      <c r="D265" s="348" t="s">
        <v>7637</v>
      </c>
      <c r="E265" s="348" t="s">
        <v>7638</v>
      </c>
      <c r="F265" s="348" t="s">
        <v>7641</v>
      </c>
    </row>
    <row r="266" spans="1:6" x14ac:dyDescent="0.25">
      <c r="A266" s="348" t="s">
        <v>7714</v>
      </c>
      <c r="B266" t="str">
        <f t="shared" si="4"/>
        <v>F3:0922 P1P2:8806 P3:00203</v>
      </c>
      <c r="C266" s="348" t="s">
        <v>7703</v>
      </c>
      <c r="D266" s="348" t="s">
        <v>7637</v>
      </c>
      <c r="E266" s="348" t="s">
        <v>7638</v>
      </c>
      <c r="F266" s="348" t="s">
        <v>7639</v>
      </c>
    </row>
    <row r="267" spans="1:6" x14ac:dyDescent="0.25">
      <c r="A267" s="348" t="s">
        <v>7714</v>
      </c>
      <c r="B267" t="str">
        <f t="shared" si="4"/>
        <v>F3:0922 P1P2:8806 P3:00448</v>
      </c>
      <c r="C267" s="348" t="s">
        <v>7703</v>
      </c>
      <c r="D267" s="348" t="s">
        <v>7637</v>
      </c>
      <c r="E267" s="348" t="s">
        <v>7638</v>
      </c>
      <c r="F267" s="348" t="s">
        <v>7641</v>
      </c>
    </row>
    <row r="268" spans="1:6" x14ac:dyDescent="0.25">
      <c r="A268" s="348" t="s">
        <v>7715</v>
      </c>
      <c r="B268" t="str">
        <f t="shared" si="4"/>
        <v>F3:0922 P1P2:8806 P3:00203</v>
      </c>
      <c r="C268" s="348" t="s">
        <v>7703</v>
      </c>
      <c r="D268" s="348" t="s">
        <v>7637</v>
      </c>
      <c r="E268" s="348" t="s">
        <v>7638</v>
      </c>
      <c r="F268" s="348" t="s">
        <v>7639</v>
      </c>
    </row>
    <row r="269" spans="1:6" x14ac:dyDescent="0.25">
      <c r="A269" s="348" t="s">
        <v>7715</v>
      </c>
      <c r="B269" t="str">
        <f t="shared" si="4"/>
        <v>F3:0922 P1P2:8806 P3:00448</v>
      </c>
      <c r="C269" s="348" t="s">
        <v>7703</v>
      </c>
      <c r="D269" s="348" t="s">
        <v>7637</v>
      </c>
      <c r="E269" s="348" t="s">
        <v>7638</v>
      </c>
      <c r="F269" s="348" t="s">
        <v>7641</v>
      </c>
    </row>
    <row r="270" spans="1:6" x14ac:dyDescent="0.25">
      <c r="A270" s="348" t="s">
        <v>7716</v>
      </c>
      <c r="B270" t="str">
        <f t="shared" si="4"/>
        <v>F3:0922 P1P2:8806 P3:00203</v>
      </c>
      <c r="C270" s="348" t="s">
        <v>7703</v>
      </c>
      <c r="D270" s="348" t="s">
        <v>7637</v>
      </c>
      <c r="E270" s="348" t="s">
        <v>7638</v>
      </c>
      <c r="F270" s="348" t="s">
        <v>7639</v>
      </c>
    </row>
    <row r="271" spans="1:6" x14ac:dyDescent="0.25">
      <c r="A271" s="348" t="s">
        <v>7716</v>
      </c>
      <c r="B271" t="str">
        <f t="shared" si="4"/>
        <v>F3:0922 P1P2:8806 P3:00389</v>
      </c>
      <c r="C271" s="348" t="s">
        <v>7703</v>
      </c>
      <c r="D271" s="348" t="s">
        <v>7637</v>
      </c>
      <c r="E271" s="348" t="s">
        <v>7638</v>
      </c>
      <c r="F271" s="348" t="s">
        <v>7640</v>
      </c>
    </row>
    <row r="272" spans="1:6" x14ac:dyDescent="0.25">
      <c r="A272" s="348" t="s">
        <v>7716</v>
      </c>
      <c r="B272" t="str">
        <f t="shared" si="4"/>
        <v>F3:0922 P1P2:8806 P3:00448</v>
      </c>
      <c r="C272" s="348" t="s">
        <v>7703</v>
      </c>
      <c r="D272" s="348" t="s">
        <v>7637</v>
      </c>
      <c r="E272" s="348" t="s">
        <v>7638</v>
      </c>
      <c r="F272" s="348" t="s">
        <v>7641</v>
      </c>
    </row>
    <row r="273" spans="1:6" x14ac:dyDescent="0.25">
      <c r="A273" s="348" t="s">
        <v>7717</v>
      </c>
      <c r="B273" t="str">
        <f t="shared" si="4"/>
        <v>F3:0922 P1P2:8806 P3:00203</v>
      </c>
      <c r="C273" s="348" t="s">
        <v>7703</v>
      </c>
      <c r="D273" s="348" t="s">
        <v>7637</v>
      </c>
      <c r="E273" s="348" t="s">
        <v>7638</v>
      </c>
      <c r="F273" s="348" t="s">
        <v>7639</v>
      </c>
    </row>
    <row r="274" spans="1:6" x14ac:dyDescent="0.25">
      <c r="A274" s="348" t="s">
        <v>7717</v>
      </c>
      <c r="B274" t="str">
        <f t="shared" si="4"/>
        <v>F3:0922 P1P2:8806 P3:00448</v>
      </c>
      <c r="C274" s="348" t="s">
        <v>7703</v>
      </c>
      <c r="D274" s="348" t="s">
        <v>7637</v>
      </c>
      <c r="E274" s="348" t="s">
        <v>7638</v>
      </c>
      <c r="F274" s="348" t="s">
        <v>7641</v>
      </c>
    </row>
    <row r="275" spans="1:6" x14ac:dyDescent="0.25">
      <c r="A275" s="348" t="s">
        <v>7718</v>
      </c>
      <c r="B275" t="str">
        <f t="shared" si="4"/>
        <v>F3:0922 P1P2:8806 P3:00203</v>
      </c>
      <c r="C275" s="348" t="s">
        <v>7703</v>
      </c>
      <c r="D275" s="348" t="s">
        <v>7637</v>
      </c>
      <c r="E275" s="348" t="s">
        <v>7638</v>
      </c>
      <c r="F275" s="348" t="s">
        <v>7639</v>
      </c>
    </row>
    <row r="276" spans="1:6" x14ac:dyDescent="0.25">
      <c r="A276" s="348" t="s">
        <v>7718</v>
      </c>
      <c r="B276" t="str">
        <f t="shared" si="4"/>
        <v>F3:0922 P1P2:8806 P3:00448</v>
      </c>
      <c r="C276" s="348" t="s">
        <v>7703</v>
      </c>
      <c r="D276" s="348" t="s">
        <v>7637</v>
      </c>
      <c r="E276" s="348" t="s">
        <v>7638</v>
      </c>
      <c r="F276" s="348" t="s">
        <v>7641</v>
      </c>
    </row>
    <row r="277" spans="1:6" x14ac:dyDescent="0.25">
      <c r="A277" s="348" t="s">
        <v>7719</v>
      </c>
      <c r="B277" t="str">
        <f t="shared" si="4"/>
        <v>F3:0922 P1P2:8806 P3:00389</v>
      </c>
      <c r="C277" s="348" t="s">
        <v>7720</v>
      </c>
      <c r="D277" s="348" t="s">
        <v>7637</v>
      </c>
      <c r="E277" s="348" t="s">
        <v>7638</v>
      </c>
      <c r="F277" s="348" t="s">
        <v>7640</v>
      </c>
    </row>
    <row r="278" spans="1:6" x14ac:dyDescent="0.25">
      <c r="A278" s="348" t="s">
        <v>7721</v>
      </c>
      <c r="B278" t="str">
        <f t="shared" si="4"/>
        <v>F3:0921 P1P2:8804 P3:00201</v>
      </c>
      <c r="C278" s="348" t="s">
        <v>7720</v>
      </c>
      <c r="D278" s="348" t="s">
        <v>7646</v>
      </c>
      <c r="E278" s="348" t="s">
        <v>7647</v>
      </c>
      <c r="F278" s="348" t="s">
        <v>7648</v>
      </c>
    </row>
    <row r="279" spans="1:6" x14ac:dyDescent="0.25">
      <c r="A279" s="348" t="s">
        <v>7721</v>
      </c>
      <c r="B279" t="str">
        <f t="shared" si="4"/>
        <v>F3:0921 P1P2:8804 P3:00448</v>
      </c>
      <c r="C279" s="348" t="s">
        <v>7720</v>
      </c>
      <c r="D279" s="348" t="s">
        <v>7646</v>
      </c>
      <c r="E279" s="348" t="s">
        <v>7647</v>
      </c>
      <c r="F279" s="348" t="s">
        <v>7641</v>
      </c>
    </row>
    <row r="280" spans="1:6" x14ac:dyDescent="0.25">
      <c r="A280" s="348" t="s">
        <v>7722</v>
      </c>
      <c r="B280" t="str">
        <f t="shared" si="4"/>
        <v>F3:0921 P1P2:8804 P3:00201</v>
      </c>
      <c r="C280" s="348" t="s">
        <v>7720</v>
      </c>
      <c r="D280" s="348" t="s">
        <v>7646</v>
      </c>
      <c r="E280" s="348" t="s">
        <v>7647</v>
      </c>
      <c r="F280" s="348" t="s">
        <v>7648</v>
      </c>
    </row>
    <row r="281" spans="1:6" x14ac:dyDescent="0.25">
      <c r="A281" s="348" t="s">
        <v>7722</v>
      </c>
      <c r="B281" t="str">
        <f t="shared" si="4"/>
        <v>F3:0921 P1P2:8804 P3:00448</v>
      </c>
      <c r="C281" s="348" t="s">
        <v>7720</v>
      </c>
      <c r="D281" s="348" t="s">
        <v>7646</v>
      </c>
      <c r="E281" s="348" t="s">
        <v>7647</v>
      </c>
      <c r="F281" s="348" t="s">
        <v>7641</v>
      </c>
    </row>
    <row r="282" spans="1:6" x14ac:dyDescent="0.25">
      <c r="A282" s="348" t="s">
        <v>7723</v>
      </c>
      <c r="B282" t="str">
        <f t="shared" si="4"/>
        <v>F3:0820 P1P2:8502 P3:00234</v>
      </c>
      <c r="C282" s="348" t="s">
        <v>7724</v>
      </c>
      <c r="D282" s="348" t="s">
        <v>7684</v>
      </c>
      <c r="E282" s="348" t="s">
        <v>7725</v>
      </c>
      <c r="F282" s="348" t="s">
        <v>7726</v>
      </c>
    </row>
    <row r="283" spans="1:6" x14ac:dyDescent="0.25">
      <c r="A283" s="348" t="s">
        <v>7727</v>
      </c>
      <c r="B283" t="str">
        <f t="shared" si="4"/>
        <v>F3:0921 P1P2:8804 P3:00201</v>
      </c>
      <c r="C283" s="348" t="s">
        <v>7720</v>
      </c>
      <c r="D283" s="348" t="s">
        <v>7646</v>
      </c>
      <c r="E283" s="348" t="s">
        <v>7647</v>
      </c>
      <c r="F283" s="348" t="s">
        <v>7648</v>
      </c>
    </row>
    <row r="284" spans="1:6" x14ac:dyDescent="0.25">
      <c r="A284" s="348" t="s">
        <v>7727</v>
      </c>
      <c r="B284" t="str">
        <f t="shared" si="4"/>
        <v>F3:0921 P1P2:8804 P3:00448</v>
      </c>
      <c r="C284" s="348" t="s">
        <v>7720</v>
      </c>
      <c r="D284" s="348" t="s">
        <v>7646</v>
      </c>
      <c r="E284" s="348" t="s">
        <v>7647</v>
      </c>
      <c r="F284" s="348" t="s">
        <v>7641</v>
      </c>
    </row>
    <row r="285" spans="1:6" x14ac:dyDescent="0.25">
      <c r="A285" s="348" t="s">
        <v>7728</v>
      </c>
      <c r="B285" t="str">
        <f t="shared" si="4"/>
        <v>F3:0921 P1P2:8804 P3:00201</v>
      </c>
      <c r="C285" s="348" t="s">
        <v>7720</v>
      </c>
      <c r="D285" s="348" t="s">
        <v>7646</v>
      </c>
      <c r="E285" s="348" t="s">
        <v>7647</v>
      </c>
      <c r="F285" s="348" t="s">
        <v>7648</v>
      </c>
    </row>
    <row r="286" spans="1:6" x14ac:dyDescent="0.25">
      <c r="A286" s="348" t="s">
        <v>7728</v>
      </c>
      <c r="B286" t="str">
        <f t="shared" si="4"/>
        <v>F3:0921 P1P2:8804 P3:00448</v>
      </c>
      <c r="C286" s="348" t="s">
        <v>7720</v>
      </c>
      <c r="D286" s="348" t="s">
        <v>7646</v>
      </c>
      <c r="E286" s="348" t="s">
        <v>7647</v>
      </c>
      <c r="F286" s="348" t="s">
        <v>7641</v>
      </c>
    </row>
    <row r="287" spans="1:6" x14ac:dyDescent="0.25">
      <c r="A287" s="348" t="s">
        <v>7729</v>
      </c>
      <c r="B287" t="str">
        <f t="shared" si="4"/>
        <v>F3:0921 P1P2:8804 P3:00201</v>
      </c>
      <c r="C287" s="348" t="s">
        <v>7720</v>
      </c>
      <c r="D287" s="348" t="s">
        <v>7646</v>
      </c>
      <c r="E287" s="348" t="s">
        <v>7647</v>
      </c>
      <c r="F287" s="348" t="s">
        <v>7648</v>
      </c>
    </row>
    <row r="288" spans="1:6" x14ac:dyDescent="0.25">
      <c r="A288" s="348" t="s">
        <v>7729</v>
      </c>
      <c r="B288" t="str">
        <f t="shared" si="4"/>
        <v>F3:0921 P1P2:8804 P3:00448</v>
      </c>
      <c r="C288" s="348" t="s">
        <v>7720</v>
      </c>
      <c r="D288" s="348" t="s">
        <v>7646</v>
      </c>
      <c r="E288" s="348" t="s">
        <v>7647</v>
      </c>
      <c r="F288" s="348" t="s">
        <v>7641</v>
      </c>
    </row>
    <row r="289" spans="1:6" x14ac:dyDescent="0.25">
      <c r="A289" s="348" t="s">
        <v>7730</v>
      </c>
      <c r="B289" t="str">
        <f t="shared" si="4"/>
        <v>F3:0921 P1P2:8804 P3:00201</v>
      </c>
      <c r="C289" s="348" t="s">
        <v>7720</v>
      </c>
      <c r="D289" s="348" t="s">
        <v>7646</v>
      </c>
      <c r="E289" s="348" t="s">
        <v>7647</v>
      </c>
      <c r="F289" s="348" t="s">
        <v>7648</v>
      </c>
    </row>
    <row r="290" spans="1:6" x14ac:dyDescent="0.25">
      <c r="A290" s="348" t="s">
        <v>7730</v>
      </c>
      <c r="B290" t="str">
        <f t="shared" si="4"/>
        <v>F3:0921 P1P2:8804 P3:00448</v>
      </c>
      <c r="C290" s="348" t="s">
        <v>7720</v>
      </c>
      <c r="D290" s="348" t="s">
        <v>7646</v>
      </c>
      <c r="E290" s="348" t="s">
        <v>7647</v>
      </c>
      <c r="F290" s="348" t="s">
        <v>7641</v>
      </c>
    </row>
    <row r="291" spans="1:6" x14ac:dyDescent="0.25">
      <c r="A291" s="348" t="s">
        <v>7731</v>
      </c>
      <c r="B291" t="str">
        <f t="shared" si="4"/>
        <v>F3:0921 P1P2:8804 P3:00201</v>
      </c>
      <c r="C291" s="348" t="s">
        <v>7720</v>
      </c>
      <c r="D291" s="348" t="s">
        <v>7646</v>
      </c>
      <c r="E291" s="348" t="s">
        <v>7647</v>
      </c>
      <c r="F291" s="348" t="s">
        <v>7648</v>
      </c>
    </row>
    <row r="292" spans="1:6" x14ac:dyDescent="0.25">
      <c r="A292" s="348" t="s">
        <v>7731</v>
      </c>
      <c r="B292" t="str">
        <f t="shared" si="4"/>
        <v>F3:0921 P1P2:8804 P3:00448</v>
      </c>
      <c r="C292" s="348" t="s">
        <v>7720</v>
      </c>
      <c r="D292" s="348" t="s">
        <v>7646</v>
      </c>
      <c r="E292" s="348" t="s">
        <v>7647</v>
      </c>
      <c r="F292" s="348" t="s">
        <v>7641</v>
      </c>
    </row>
    <row r="293" spans="1:6" x14ac:dyDescent="0.25">
      <c r="A293" s="348" t="s">
        <v>7732</v>
      </c>
      <c r="B293" t="str">
        <f t="shared" si="4"/>
        <v>F3:0921 P1P2:8804 P3:00201</v>
      </c>
      <c r="C293" s="348" t="s">
        <v>7720</v>
      </c>
      <c r="D293" s="348" t="s">
        <v>7646</v>
      </c>
      <c r="E293" s="348" t="s">
        <v>7647</v>
      </c>
      <c r="F293" s="348" t="s">
        <v>7648</v>
      </c>
    </row>
    <row r="294" spans="1:6" x14ac:dyDescent="0.25">
      <c r="A294" s="348" t="s">
        <v>7732</v>
      </c>
      <c r="B294" t="str">
        <f t="shared" si="4"/>
        <v>F3:0921 P1P2:8804 P3:00448</v>
      </c>
      <c r="C294" s="348" t="s">
        <v>7720</v>
      </c>
      <c r="D294" s="348" t="s">
        <v>7646</v>
      </c>
      <c r="E294" s="348" t="s">
        <v>7647</v>
      </c>
      <c r="F294" s="348" t="s">
        <v>7641</v>
      </c>
    </row>
    <row r="295" spans="1:6" x14ac:dyDescent="0.25">
      <c r="A295" s="348" t="s">
        <v>7733</v>
      </c>
      <c r="B295" t="str">
        <f t="shared" si="4"/>
        <v>F3:0921 P1P2:8804 P3:00201</v>
      </c>
      <c r="C295" s="348" t="s">
        <v>7720</v>
      </c>
      <c r="D295" s="348" t="s">
        <v>7646</v>
      </c>
      <c r="E295" s="348" t="s">
        <v>7647</v>
      </c>
      <c r="F295" s="348" t="s">
        <v>7648</v>
      </c>
    </row>
    <row r="296" spans="1:6" x14ac:dyDescent="0.25">
      <c r="A296" s="348" t="s">
        <v>7733</v>
      </c>
      <c r="B296" t="str">
        <f t="shared" si="4"/>
        <v>F3:0921 P1P2:8804 P3:00448</v>
      </c>
      <c r="C296" s="348" t="s">
        <v>7720</v>
      </c>
      <c r="D296" s="348" t="s">
        <v>7646</v>
      </c>
      <c r="E296" s="348" t="s">
        <v>7647</v>
      </c>
      <c r="F296" s="348" t="s">
        <v>7641</v>
      </c>
    </row>
    <row r="297" spans="1:6" x14ac:dyDescent="0.25">
      <c r="A297" s="348" t="s">
        <v>7734</v>
      </c>
      <c r="B297" t="str">
        <f t="shared" si="4"/>
        <v>F3:0921 P1P2:8804 P3:00201</v>
      </c>
      <c r="C297" s="348" t="s">
        <v>7720</v>
      </c>
      <c r="D297" s="348" t="s">
        <v>7646</v>
      </c>
      <c r="E297" s="348" t="s">
        <v>7647</v>
      </c>
      <c r="F297" s="348" t="s">
        <v>7648</v>
      </c>
    </row>
    <row r="298" spans="1:6" x14ac:dyDescent="0.25">
      <c r="A298" s="348" t="s">
        <v>7734</v>
      </c>
      <c r="B298" t="str">
        <f t="shared" si="4"/>
        <v>F3:0921 P1P2:8804 P3:00448</v>
      </c>
      <c r="C298" s="348" t="s">
        <v>7720</v>
      </c>
      <c r="D298" s="348" t="s">
        <v>7646</v>
      </c>
      <c r="E298" s="348" t="s">
        <v>7647</v>
      </c>
      <c r="F298" s="348" t="s">
        <v>7641</v>
      </c>
    </row>
    <row r="299" spans="1:6" x14ac:dyDescent="0.25">
      <c r="A299" s="348" t="s">
        <v>7735</v>
      </c>
      <c r="B299" t="str">
        <f t="shared" si="4"/>
        <v>F3:0922 P1P2:8806 P3:00203</v>
      </c>
      <c r="C299" s="348" t="s">
        <v>7720</v>
      </c>
      <c r="D299" s="348" t="s">
        <v>7637</v>
      </c>
      <c r="E299" s="348" t="s">
        <v>7638</v>
      </c>
      <c r="F299" s="348" t="s">
        <v>7639</v>
      </c>
    </row>
    <row r="300" spans="1:6" x14ac:dyDescent="0.25">
      <c r="A300" s="348" t="s">
        <v>7735</v>
      </c>
      <c r="B300" t="str">
        <f t="shared" si="4"/>
        <v>F3:0922 P1P2:8806 P3:00448</v>
      </c>
      <c r="C300" s="348" t="s">
        <v>7720</v>
      </c>
      <c r="D300" s="348" t="s">
        <v>7637</v>
      </c>
      <c r="E300" s="348" t="s">
        <v>7638</v>
      </c>
      <c r="F300" s="348" t="s">
        <v>7641</v>
      </c>
    </row>
    <row r="301" spans="1:6" x14ac:dyDescent="0.25">
      <c r="A301" s="348" t="s">
        <v>7736</v>
      </c>
      <c r="B301" t="str">
        <f t="shared" si="4"/>
        <v>F3:0921 P1P2:8804 P3:00201</v>
      </c>
      <c r="C301" s="348" t="s">
        <v>7720</v>
      </c>
      <c r="D301" s="348" t="s">
        <v>7646</v>
      </c>
      <c r="E301" s="348" t="s">
        <v>7647</v>
      </c>
      <c r="F301" s="348" t="s">
        <v>7648</v>
      </c>
    </row>
    <row r="302" spans="1:6" x14ac:dyDescent="0.25">
      <c r="A302" s="348" t="s">
        <v>7736</v>
      </c>
      <c r="B302" t="str">
        <f t="shared" si="4"/>
        <v>F3:0921 P1P2:8804 P3:00448</v>
      </c>
      <c r="C302" s="348" t="s">
        <v>7720</v>
      </c>
      <c r="D302" s="348" t="s">
        <v>7646</v>
      </c>
      <c r="E302" s="348" t="s">
        <v>7647</v>
      </c>
      <c r="F302" s="348" t="s">
        <v>7641</v>
      </c>
    </row>
    <row r="303" spans="1:6" x14ac:dyDescent="0.25">
      <c r="A303" s="348" t="s">
        <v>7737</v>
      </c>
      <c r="B303" t="str">
        <f t="shared" si="4"/>
        <v>F3:0922 P1P2:8806 P3:00203</v>
      </c>
      <c r="C303" s="348" t="s">
        <v>7720</v>
      </c>
      <c r="D303" s="348" t="s">
        <v>7637</v>
      </c>
      <c r="E303" s="348" t="s">
        <v>7638</v>
      </c>
      <c r="F303" s="348" t="s">
        <v>7639</v>
      </c>
    </row>
    <row r="304" spans="1:6" x14ac:dyDescent="0.25">
      <c r="A304" s="348" t="s">
        <v>7737</v>
      </c>
      <c r="B304" t="str">
        <f t="shared" si="4"/>
        <v>F3:0922 P1P2:8806 P3:00448</v>
      </c>
      <c r="C304" s="348" t="s">
        <v>7720</v>
      </c>
      <c r="D304" s="348" t="s">
        <v>7637</v>
      </c>
      <c r="E304" s="348" t="s">
        <v>7638</v>
      </c>
      <c r="F304" s="348" t="s">
        <v>7641</v>
      </c>
    </row>
    <row r="305" spans="1:6" x14ac:dyDescent="0.25">
      <c r="A305" s="348" t="s">
        <v>7738</v>
      </c>
      <c r="B305" t="str">
        <f t="shared" si="4"/>
        <v>F3:0922 P1P2:8806 P3:00203</v>
      </c>
      <c r="C305" s="348" t="s">
        <v>7720</v>
      </c>
      <c r="D305" s="348" t="s">
        <v>7637</v>
      </c>
      <c r="E305" s="348" t="s">
        <v>7638</v>
      </c>
      <c r="F305" s="348" t="s">
        <v>7639</v>
      </c>
    </row>
    <row r="306" spans="1:6" x14ac:dyDescent="0.25">
      <c r="A306" s="348" t="s">
        <v>7738</v>
      </c>
      <c r="B306" t="str">
        <f t="shared" si="4"/>
        <v>F3:0922 P1P2:8806 P3:00448</v>
      </c>
      <c r="C306" s="348" t="s">
        <v>7720</v>
      </c>
      <c r="D306" s="348" t="s">
        <v>7637</v>
      </c>
      <c r="E306" s="348" t="s">
        <v>7638</v>
      </c>
      <c r="F306" s="348" t="s">
        <v>7641</v>
      </c>
    </row>
    <row r="307" spans="1:6" x14ac:dyDescent="0.25">
      <c r="A307" s="348" t="s">
        <v>7739</v>
      </c>
      <c r="B307" t="str">
        <f t="shared" si="4"/>
        <v>F3:0921 P1P2:8804 P3:00201</v>
      </c>
      <c r="C307" s="348" t="s">
        <v>7720</v>
      </c>
      <c r="D307" s="348" t="s">
        <v>7646</v>
      </c>
      <c r="E307" s="348" t="s">
        <v>7647</v>
      </c>
      <c r="F307" s="348" t="s">
        <v>7648</v>
      </c>
    </row>
    <row r="308" spans="1:6" x14ac:dyDescent="0.25">
      <c r="A308" s="348" t="s">
        <v>7739</v>
      </c>
      <c r="B308" t="str">
        <f t="shared" si="4"/>
        <v>F3:0921 P1P2:8804 P3:00448</v>
      </c>
      <c r="C308" s="348" t="s">
        <v>7720</v>
      </c>
      <c r="D308" s="348" t="s">
        <v>7646</v>
      </c>
      <c r="E308" s="348" t="s">
        <v>7647</v>
      </c>
      <c r="F308" s="348" t="s">
        <v>7641</v>
      </c>
    </row>
    <row r="309" spans="1:6" x14ac:dyDescent="0.25">
      <c r="A309" s="348" t="s">
        <v>7740</v>
      </c>
      <c r="B309" t="str">
        <f t="shared" si="4"/>
        <v>F3:0921 P1P2:8804 P3:00201</v>
      </c>
      <c r="C309" s="348" t="s">
        <v>7720</v>
      </c>
      <c r="D309" s="348" t="s">
        <v>7646</v>
      </c>
      <c r="E309" s="348" t="s">
        <v>7647</v>
      </c>
      <c r="F309" s="348" t="s">
        <v>7648</v>
      </c>
    </row>
    <row r="310" spans="1:6" x14ac:dyDescent="0.25">
      <c r="A310" s="348" t="s">
        <v>7740</v>
      </c>
      <c r="B310" t="str">
        <f t="shared" si="4"/>
        <v>F3:0921 P1P2:8804 P3:00448</v>
      </c>
      <c r="C310" s="348" t="s">
        <v>7720</v>
      </c>
      <c r="D310" s="348" t="s">
        <v>7646</v>
      </c>
      <c r="E310" s="348" t="s">
        <v>7647</v>
      </c>
      <c r="F310" s="348" t="s">
        <v>7641</v>
      </c>
    </row>
    <row r="311" spans="1:6" x14ac:dyDescent="0.25">
      <c r="A311" s="348" t="s">
        <v>7741</v>
      </c>
      <c r="B311" t="str">
        <f t="shared" si="4"/>
        <v>F3:0921 P1P2:8804 P3:00201</v>
      </c>
      <c r="C311" s="348" t="s">
        <v>7720</v>
      </c>
      <c r="D311" s="348" t="s">
        <v>7646</v>
      </c>
      <c r="E311" s="348" t="s">
        <v>7647</v>
      </c>
      <c r="F311" s="348" t="s">
        <v>7648</v>
      </c>
    </row>
    <row r="312" spans="1:6" x14ac:dyDescent="0.25">
      <c r="A312" s="348" t="s">
        <v>7741</v>
      </c>
      <c r="B312" t="str">
        <f t="shared" si="4"/>
        <v>F3:0921 P1P2:8804 P3:00448</v>
      </c>
      <c r="C312" s="348" t="s">
        <v>7720</v>
      </c>
      <c r="D312" s="348" t="s">
        <v>7646</v>
      </c>
      <c r="E312" s="348" t="s">
        <v>7647</v>
      </c>
      <c r="F312" s="348" t="s">
        <v>7641</v>
      </c>
    </row>
    <row r="313" spans="1:6" x14ac:dyDescent="0.25">
      <c r="A313" s="348" t="s">
        <v>7742</v>
      </c>
      <c r="B313" t="str">
        <f t="shared" si="4"/>
        <v>F3:0921 P1P2:8804 P3:00201</v>
      </c>
      <c r="C313" s="348" t="s">
        <v>7720</v>
      </c>
      <c r="D313" s="348" t="s">
        <v>7646</v>
      </c>
      <c r="E313" s="348" t="s">
        <v>7647</v>
      </c>
      <c r="F313" s="348" t="s">
        <v>7648</v>
      </c>
    </row>
    <row r="314" spans="1:6" x14ac:dyDescent="0.25">
      <c r="A314" s="348" t="s">
        <v>7742</v>
      </c>
      <c r="B314" t="str">
        <f t="shared" si="4"/>
        <v>F3:0921 P1P2:8804 P3:00448</v>
      </c>
      <c r="C314" s="348" t="s">
        <v>7720</v>
      </c>
      <c r="D314" s="348" t="s">
        <v>7646</v>
      </c>
      <c r="E314" s="348" t="s">
        <v>7647</v>
      </c>
      <c r="F314" s="348" t="s">
        <v>7641</v>
      </c>
    </row>
    <row r="315" spans="1:6" x14ac:dyDescent="0.25">
      <c r="A315" s="348" t="s">
        <v>7743</v>
      </c>
      <c r="B315" t="str">
        <f t="shared" si="4"/>
        <v>F3:0921 P1P2:8804 P3:00201</v>
      </c>
      <c r="C315" s="348" t="s">
        <v>7720</v>
      </c>
      <c r="D315" s="348" t="s">
        <v>7646</v>
      </c>
      <c r="E315" s="348" t="s">
        <v>7647</v>
      </c>
      <c r="F315" s="348" t="s">
        <v>7648</v>
      </c>
    </row>
    <row r="316" spans="1:6" x14ac:dyDescent="0.25">
      <c r="A316" s="348" t="s">
        <v>7743</v>
      </c>
      <c r="B316" t="str">
        <f t="shared" si="4"/>
        <v>F3:0921 P1P2:8804 P3:00448</v>
      </c>
      <c r="C316" s="348" t="s">
        <v>7720</v>
      </c>
      <c r="D316" s="348" t="s">
        <v>7646</v>
      </c>
      <c r="E316" s="348" t="s">
        <v>7647</v>
      </c>
      <c r="F316" s="348" t="s">
        <v>7641</v>
      </c>
    </row>
    <row r="317" spans="1:6" x14ac:dyDescent="0.25">
      <c r="A317" s="348" t="s">
        <v>7744</v>
      </c>
      <c r="B317" t="str">
        <f t="shared" si="4"/>
        <v>F3:0912 P1P2:8803 P3:00200</v>
      </c>
      <c r="C317" s="348" t="s">
        <v>7720</v>
      </c>
      <c r="D317" s="348" t="s">
        <v>7651</v>
      </c>
      <c r="E317" s="348" t="s">
        <v>7652</v>
      </c>
      <c r="F317" s="348" t="s">
        <v>7653</v>
      </c>
    </row>
    <row r="318" spans="1:6" x14ac:dyDescent="0.25">
      <c r="A318" s="348" t="s">
        <v>7744</v>
      </c>
      <c r="B318" t="str">
        <f t="shared" si="4"/>
        <v>F3:0912 P1P2:8803 P3:00448</v>
      </c>
      <c r="C318" s="348" t="s">
        <v>7720</v>
      </c>
      <c r="D318" s="348" t="s">
        <v>7651</v>
      </c>
      <c r="E318" s="348" t="s">
        <v>7652</v>
      </c>
      <c r="F318" s="348" t="s">
        <v>7641</v>
      </c>
    </row>
    <row r="319" spans="1:6" x14ac:dyDescent="0.25">
      <c r="A319" s="348" t="s">
        <v>7745</v>
      </c>
      <c r="B319" t="str">
        <f t="shared" si="4"/>
        <v>F3:0112 P1P2:0501 P3:00005</v>
      </c>
      <c r="C319" s="348" t="s">
        <v>7720</v>
      </c>
      <c r="D319" s="348" t="s">
        <v>7369</v>
      </c>
      <c r="E319" s="348" t="s">
        <v>7370</v>
      </c>
      <c r="F319" s="348" t="s">
        <v>7655</v>
      </c>
    </row>
    <row r="320" spans="1:6" x14ac:dyDescent="0.25">
      <c r="A320" s="348" t="s">
        <v>7746</v>
      </c>
      <c r="B320" t="str">
        <f t="shared" si="4"/>
        <v>F3:0820 P1P2:8503 P3:00232</v>
      </c>
      <c r="C320" s="348" t="s">
        <v>7747</v>
      </c>
      <c r="D320" s="348" t="s">
        <v>7684</v>
      </c>
      <c r="E320" s="348" t="s">
        <v>7685</v>
      </c>
      <c r="F320" s="348" t="s">
        <v>7686</v>
      </c>
    </row>
    <row r="321" spans="1:6" x14ac:dyDescent="0.25">
      <c r="A321" s="348" t="s">
        <v>7748</v>
      </c>
      <c r="B321" t="str">
        <f t="shared" si="4"/>
        <v>F3:0820 P1P2:8502 P3:00234</v>
      </c>
      <c r="C321" s="348" t="s">
        <v>7749</v>
      </c>
      <c r="D321" s="348" t="s">
        <v>7684</v>
      </c>
      <c r="E321" s="348" t="s">
        <v>7725</v>
      </c>
      <c r="F321" s="348" t="s">
        <v>7726</v>
      </c>
    </row>
    <row r="322" spans="1:6" x14ac:dyDescent="0.25">
      <c r="A322" s="348" t="s">
        <v>7750</v>
      </c>
      <c r="B322" t="str">
        <f t="shared" ref="B322:B385" si="5">CONCATENATE("F3:",D322," P1P2:",E322," P3:",F322)</f>
        <v>F3:0820 P1P2:8503 P3:00232</v>
      </c>
      <c r="C322" s="348" t="s">
        <v>7749</v>
      </c>
      <c r="D322" s="348" t="s">
        <v>7684</v>
      </c>
      <c r="E322" s="348" t="s">
        <v>7685</v>
      </c>
      <c r="F322" s="348" t="s">
        <v>7686</v>
      </c>
    </row>
    <row r="323" spans="1:6" x14ac:dyDescent="0.25">
      <c r="A323" s="348" t="s">
        <v>7751</v>
      </c>
      <c r="B323" t="str">
        <f t="shared" si="5"/>
        <v>F3:0812 P1P2:8602 P3:00355</v>
      </c>
      <c r="C323" s="348" t="s">
        <v>7749</v>
      </c>
      <c r="D323" s="348" t="s">
        <v>7752</v>
      </c>
      <c r="E323" s="348" t="s">
        <v>7753</v>
      </c>
      <c r="F323" s="348" t="s">
        <v>7754</v>
      </c>
    </row>
    <row r="324" spans="1:6" x14ac:dyDescent="0.25">
      <c r="A324" s="348" t="s">
        <v>7755</v>
      </c>
      <c r="B324" t="str">
        <f t="shared" si="5"/>
        <v>F3:0820 P1P2:8502 P3:00234</v>
      </c>
      <c r="C324" s="348" t="s">
        <v>7756</v>
      </c>
      <c r="D324" s="348" t="s">
        <v>7684</v>
      </c>
      <c r="E324" s="348" t="s">
        <v>7725</v>
      </c>
      <c r="F324" s="348" t="s">
        <v>7726</v>
      </c>
    </row>
    <row r="325" spans="1:6" x14ac:dyDescent="0.25">
      <c r="A325" s="348" t="s">
        <v>7757</v>
      </c>
      <c r="B325" t="str">
        <f t="shared" si="5"/>
        <v>F3:0321 P1P2:3702 P3:00089</v>
      </c>
      <c r="C325" s="348" t="s">
        <v>7758</v>
      </c>
      <c r="D325" s="348" t="s">
        <v>7467</v>
      </c>
      <c r="E325" s="348" t="s">
        <v>7468</v>
      </c>
      <c r="F325" s="348" t="s">
        <v>7469</v>
      </c>
    </row>
    <row r="326" spans="1:6" x14ac:dyDescent="0.25">
      <c r="A326" s="348" t="s">
        <v>7759</v>
      </c>
      <c r="B326" t="str">
        <f t="shared" si="5"/>
        <v>F3:0820 P1P2:8502 P3:00234</v>
      </c>
      <c r="C326" s="348" t="s">
        <v>7760</v>
      </c>
      <c r="D326" s="348" t="s">
        <v>7684</v>
      </c>
      <c r="E326" s="348" t="s">
        <v>7725</v>
      </c>
      <c r="F326" s="348" t="s">
        <v>7726</v>
      </c>
    </row>
    <row r="327" spans="1:6" x14ac:dyDescent="0.25">
      <c r="A327" s="348" t="s">
        <v>7761</v>
      </c>
      <c r="B327" t="str">
        <f t="shared" si="5"/>
        <v>F3:0820 P1P2:8502 P3:00234</v>
      </c>
      <c r="C327" s="348" t="s">
        <v>7760</v>
      </c>
      <c r="D327" s="348" t="s">
        <v>7684</v>
      </c>
      <c r="E327" s="348" t="s">
        <v>7725</v>
      </c>
      <c r="F327" s="348" t="s">
        <v>7726</v>
      </c>
    </row>
    <row r="328" spans="1:6" x14ac:dyDescent="0.25">
      <c r="A328" s="348" t="s">
        <v>7762</v>
      </c>
      <c r="B328" t="str">
        <f t="shared" si="5"/>
        <v>F3:0820 P1P2:8503 P3:00232</v>
      </c>
      <c r="C328" s="348" t="s">
        <v>7763</v>
      </c>
      <c r="D328" s="348" t="s">
        <v>7684</v>
      </c>
      <c r="E328" s="348" t="s">
        <v>7685</v>
      </c>
      <c r="F328" s="348" t="s">
        <v>7686</v>
      </c>
    </row>
    <row r="329" spans="1:6" x14ac:dyDescent="0.25">
      <c r="A329" s="348" t="s">
        <v>7764</v>
      </c>
      <c r="B329" t="str">
        <f t="shared" si="5"/>
        <v>F3:0820 P1P2:8502 P3:00234</v>
      </c>
      <c r="C329" s="348" t="s">
        <v>7765</v>
      </c>
      <c r="D329" s="348" t="s">
        <v>7684</v>
      </c>
      <c r="E329" s="348" t="s">
        <v>7725</v>
      </c>
      <c r="F329" s="348" t="s">
        <v>7726</v>
      </c>
    </row>
    <row r="330" spans="1:6" x14ac:dyDescent="0.25">
      <c r="A330" s="348" t="s">
        <v>7766</v>
      </c>
      <c r="B330" t="str">
        <f t="shared" si="5"/>
        <v>F3:0820 P1P2:8502 P3:00234</v>
      </c>
      <c r="C330" s="348" t="s">
        <v>7765</v>
      </c>
      <c r="D330" s="348" t="s">
        <v>7684</v>
      </c>
      <c r="E330" s="348" t="s">
        <v>7725</v>
      </c>
      <c r="F330" s="348" t="s">
        <v>7726</v>
      </c>
    </row>
    <row r="331" spans="1:6" x14ac:dyDescent="0.25">
      <c r="A331" s="348" t="s">
        <v>7767</v>
      </c>
      <c r="B331" t="str">
        <f t="shared" si="5"/>
        <v>F3:0862 P1P2:8601 P3:00005</v>
      </c>
      <c r="C331" s="348" t="s">
        <v>7768</v>
      </c>
      <c r="D331" s="348" t="s">
        <v>7453</v>
      </c>
      <c r="E331" s="348" t="s">
        <v>7454</v>
      </c>
      <c r="F331" s="348" t="s">
        <v>7655</v>
      </c>
    </row>
    <row r="332" spans="1:6" x14ac:dyDescent="0.25">
      <c r="A332" s="348" t="s">
        <v>7769</v>
      </c>
      <c r="B332" t="str">
        <f t="shared" si="5"/>
        <v>F3:0911 P1P2:8802 P3:00199</v>
      </c>
      <c r="C332" s="348" t="s">
        <v>7768</v>
      </c>
      <c r="D332" s="348" t="s">
        <v>7657</v>
      </c>
      <c r="E332" s="348" t="s">
        <v>7658</v>
      </c>
      <c r="F332" s="348" t="s">
        <v>7659</v>
      </c>
    </row>
    <row r="333" spans="1:6" x14ac:dyDescent="0.25">
      <c r="A333" s="348" t="s">
        <v>7769</v>
      </c>
      <c r="B333" t="str">
        <f t="shared" si="5"/>
        <v>F3:0911 P1P2:8802 P3:00448</v>
      </c>
      <c r="C333" s="348" t="s">
        <v>7768</v>
      </c>
      <c r="D333" s="348" t="s">
        <v>7657</v>
      </c>
      <c r="E333" s="348" t="s">
        <v>7658</v>
      </c>
      <c r="F333" s="348" t="s">
        <v>7641</v>
      </c>
    </row>
    <row r="334" spans="1:6" x14ac:dyDescent="0.25">
      <c r="A334" s="348" t="s">
        <v>7769</v>
      </c>
      <c r="B334" t="str">
        <f t="shared" si="5"/>
        <v>F3:0921 P1P2:8804 P3:00201</v>
      </c>
      <c r="C334" s="348" t="s">
        <v>7768</v>
      </c>
      <c r="D334" s="348" t="s">
        <v>7646</v>
      </c>
      <c r="E334" s="348" t="s">
        <v>7647</v>
      </c>
      <c r="F334" s="348" t="s">
        <v>7648</v>
      </c>
    </row>
    <row r="335" spans="1:6" x14ac:dyDescent="0.25">
      <c r="A335" s="348" t="s">
        <v>7769</v>
      </c>
      <c r="B335" t="str">
        <f t="shared" si="5"/>
        <v>F3:0921 P1P2:8804 P3:00448</v>
      </c>
      <c r="C335" s="348" t="s">
        <v>7768</v>
      </c>
      <c r="D335" s="348" t="s">
        <v>7646</v>
      </c>
      <c r="E335" s="348" t="s">
        <v>7647</v>
      </c>
      <c r="F335" s="348" t="s">
        <v>7641</v>
      </c>
    </row>
    <row r="336" spans="1:6" x14ac:dyDescent="0.25">
      <c r="A336" s="348" t="s">
        <v>7770</v>
      </c>
      <c r="B336" t="str">
        <f t="shared" si="5"/>
        <v>F3:0921 P1P2:8804 P3:00201</v>
      </c>
      <c r="C336" s="348" t="s">
        <v>7768</v>
      </c>
      <c r="D336" s="348" t="s">
        <v>7646</v>
      </c>
      <c r="E336" s="348" t="s">
        <v>7647</v>
      </c>
      <c r="F336" s="348" t="s">
        <v>7648</v>
      </c>
    </row>
    <row r="337" spans="1:6" x14ac:dyDescent="0.25">
      <c r="A337" s="348" t="s">
        <v>7770</v>
      </c>
      <c r="B337" t="str">
        <f t="shared" si="5"/>
        <v>F3:0921 P1P2:8804 P3:00448</v>
      </c>
      <c r="C337" s="348" t="s">
        <v>7768</v>
      </c>
      <c r="D337" s="348" t="s">
        <v>7646</v>
      </c>
      <c r="E337" s="348" t="s">
        <v>7647</v>
      </c>
      <c r="F337" s="348" t="s">
        <v>7641</v>
      </c>
    </row>
    <row r="338" spans="1:6" x14ac:dyDescent="0.25">
      <c r="A338" s="348" t="s">
        <v>7771</v>
      </c>
      <c r="B338" t="str">
        <f t="shared" si="5"/>
        <v>F3:0921 P1P2:8804 P3:00201</v>
      </c>
      <c r="C338" s="348" t="s">
        <v>7768</v>
      </c>
      <c r="D338" s="348" t="s">
        <v>7646</v>
      </c>
      <c r="E338" s="348" t="s">
        <v>7647</v>
      </c>
      <c r="F338" s="348" t="s">
        <v>7648</v>
      </c>
    </row>
    <row r="339" spans="1:6" x14ac:dyDescent="0.25">
      <c r="A339" s="348" t="s">
        <v>7771</v>
      </c>
      <c r="B339" t="str">
        <f t="shared" si="5"/>
        <v>F3:0921 P1P2:8804 P3:00448</v>
      </c>
      <c r="C339" s="348" t="s">
        <v>7768</v>
      </c>
      <c r="D339" s="348" t="s">
        <v>7646</v>
      </c>
      <c r="E339" s="348" t="s">
        <v>7647</v>
      </c>
      <c r="F339" s="348" t="s">
        <v>7641</v>
      </c>
    </row>
    <row r="340" spans="1:6" x14ac:dyDescent="0.25">
      <c r="A340" s="348" t="s">
        <v>7772</v>
      </c>
      <c r="B340" t="str">
        <f t="shared" si="5"/>
        <v>F3:0921 P1P2:8804 P3:00201</v>
      </c>
      <c r="C340" s="348" t="s">
        <v>7768</v>
      </c>
      <c r="D340" s="348" t="s">
        <v>7646</v>
      </c>
      <c r="E340" s="348" t="s">
        <v>7647</v>
      </c>
      <c r="F340" s="348" t="s">
        <v>7648</v>
      </c>
    </row>
    <row r="341" spans="1:6" x14ac:dyDescent="0.25">
      <c r="A341" s="348" t="s">
        <v>7772</v>
      </c>
      <c r="B341" t="str">
        <f t="shared" si="5"/>
        <v>F3:0921 P1P2:8804 P3:00448</v>
      </c>
      <c r="C341" s="348" t="s">
        <v>7768</v>
      </c>
      <c r="D341" s="348" t="s">
        <v>7646</v>
      </c>
      <c r="E341" s="348" t="s">
        <v>7647</v>
      </c>
      <c r="F341" s="348" t="s">
        <v>7641</v>
      </c>
    </row>
    <row r="342" spans="1:6" x14ac:dyDescent="0.25">
      <c r="A342" s="348" t="s">
        <v>7773</v>
      </c>
      <c r="B342" t="str">
        <f t="shared" si="5"/>
        <v>F3:0911 P1P2:8802 P3:00199</v>
      </c>
      <c r="C342" s="348" t="s">
        <v>7768</v>
      </c>
      <c r="D342" s="348" t="s">
        <v>7657</v>
      </c>
      <c r="E342" s="348" t="s">
        <v>7658</v>
      </c>
      <c r="F342" s="348" t="s">
        <v>7659</v>
      </c>
    </row>
    <row r="343" spans="1:6" x14ac:dyDescent="0.25">
      <c r="A343" s="348" t="s">
        <v>7773</v>
      </c>
      <c r="B343" t="str">
        <f t="shared" si="5"/>
        <v>F3:0911 P1P2:8802 P3:00448</v>
      </c>
      <c r="C343" s="348" t="s">
        <v>7768</v>
      </c>
      <c r="D343" s="348" t="s">
        <v>7657</v>
      </c>
      <c r="E343" s="348" t="s">
        <v>7658</v>
      </c>
      <c r="F343" s="348" t="s">
        <v>7641</v>
      </c>
    </row>
    <row r="344" spans="1:6" x14ac:dyDescent="0.25">
      <c r="A344" s="348" t="s">
        <v>7773</v>
      </c>
      <c r="B344" t="str">
        <f t="shared" si="5"/>
        <v>F3:0921 P1P2:8804 P3:00201</v>
      </c>
      <c r="C344" s="348" t="s">
        <v>7768</v>
      </c>
      <c r="D344" s="348" t="s">
        <v>7646</v>
      </c>
      <c r="E344" s="348" t="s">
        <v>7647</v>
      </c>
      <c r="F344" s="348" t="s">
        <v>7648</v>
      </c>
    </row>
    <row r="345" spans="1:6" x14ac:dyDescent="0.25">
      <c r="A345" s="348" t="s">
        <v>7773</v>
      </c>
      <c r="B345" t="str">
        <f t="shared" si="5"/>
        <v>F3:0921 P1P2:8804 P3:00448</v>
      </c>
      <c r="C345" s="348" t="s">
        <v>7768</v>
      </c>
      <c r="D345" s="348" t="s">
        <v>7646</v>
      </c>
      <c r="E345" s="348" t="s">
        <v>7647</v>
      </c>
      <c r="F345" s="348" t="s">
        <v>7641</v>
      </c>
    </row>
    <row r="346" spans="1:6" x14ac:dyDescent="0.25">
      <c r="A346" s="348" t="s">
        <v>7774</v>
      </c>
      <c r="B346" t="str">
        <f t="shared" si="5"/>
        <v>F3:0921 P1P2:8804 P3:00201</v>
      </c>
      <c r="C346" s="348" t="s">
        <v>7768</v>
      </c>
      <c r="D346" s="348" t="s">
        <v>7646</v>
      </c>
      <c r="E346" s="348" t="s">
        <v>7647</v>
      </c>
      <c r="F346" s="348" t="s">
        <v>7648</v>
      </c>
    </row>
    <row r="347" spans="1:6" x14ac:dyDescent="0.25">
      <c r="A347" s="348" t="s">
        <v>7774</v>
      </c>
      <c r="B347" t="str">
        <f t="shared" si="5"/>
        <v>F3:0921 P1P2:8804 P3:00448</v>
      </c>
      <c r="C347" s="348" t="s">
        <v>7768</v>
      </c>
      <c r="D347" s="348" t="s">
        <v>7646</v>
      </c>
      <c r="E347" s="348" t="s">
        <v>7647</v>
      </c>
      <c r="F347" s="348" t="s">
        <v>7641</v>
      </c>
    </row>
    <row r="348" spans="1:6" x14ac:dyDescent="0.25">
      <c r="A348" s="348" t="s">
        <v>7775</v>
      </c>
      <c r="B348" t="str">
        <f t="shared" si="5"/>
        <v>F3:0921 P1P2:8804 P3:00201</v>
      </c>
      <c r="C348" s="348" t="s">
        <v>7768</v>
      </c>
      <c r="D348" s="348" t="s">
        <v>7646</v>
      </c>
      <c r="E348" s="348" t="s">
        <v>7647</v>
      </c>
      <c r="F348" s="348" t="s">
        <v>7648</v>
      </c>
    </row>
    <row r="349" spans="1:6" x14ac:dyDescent="0.25">
      <c r="A349" s="348" t="s">
        <v>7775</v>
      </c>
      <c r="B349" t="str">
        <f t="shared" si="5"/>
        <v>F3:0921 P1P2:8804 P3:00389</v>
      </c>
      <c r="C349" s="348" t="s">
        <v>7768</v>
      </c>
      <c r="D349" s="348" t="s">
        <v>7646</v>
      </c>
      <c r="E349" s="348" t="s">
        <v>7647</v>
      </c>
      <c r="F349" s="348" t="s">
        <v>7640</v>
      </c>
    </row>
    <row r="350" spans="1:6" x14ac:dyDescent="0.25">
      <c r="A350" s="348" t="s">
        <v>7775</v>
      </c>
      <c r="B350" t="str">
        <f t="shared" si="5"/>
        <v>F3:0921 P1P2:8804 P3:00448</v>
      </c>
      <c r="C350" s="348" t="s">
        <v>7768</v>
      </c>
      <c r="D350" s="348" t="s">
        <v>7646</v>
      </c>
      <c r="E350" s="348" t="s">
        <v>7647</v>
      </c>
      <c r="F350" s="348" t="s">
        <v>7641</v>
      </c>
    </row>
    <row r="351" spans="1:6" x14ac:dyDescent="0.25">
      <c r="A351" s="348" t="s">
        <v>7776</v>
      </c>
      <c r="B351" t="str">
        <f t="shared" si="5"/>
        <v>F3:0921 P1P2:8804 P3:00201</v>
      </c>
      <c r="C351" s="348" t="s">
        <v>7768</v>
      </c>
      <c r="D351" s="348" t="s">
        <v>7646</v>
      </c>
      <c r="E351" s="348" t="s">
        <v>7647</v>
      </c>
      <c r="F351" s="348" t="s">
        <v>7648</v>
      </c>
    </row>
    <row r="352" spans="1:6" x14ac:dyDescent="0.25">
      <c r="A352" s="348" t="s">
        <v>7776</v>
      </c>
      <c r="B352" t="str">
        <f t="shared" si="5"/>
        <v>F3:0921 P1P2:8804 P3:00448</v>
      </c>
      <c r="C352" s="348" t="s">
        <v>7768</v>
      </c>
      <c r="D352" s="348" t="s">
        <v>7646</v>
      </c>
      <c r="E352" s="348" t="s">
        <v>7647</v>
      </c>
      <c r="F352" s="348" t="s">
        <v>7641</v>
      </c>
    </row>
    <row r="353" spans="1:6" x14ac:dyDescent="0.25">
      <c r="A353" s="348" t="s">
        <v>7777</v>
      </c>
      <c r="B353" t="str">
        <f t="shared" si="5"/>
        <v>F3:0921 P1P2:8804 P3:00201</v>
      </c>
      <c r="C353" s="348" t="s">
        <v>7768</v>
      </c>
      <c r="D353" s="348" t="s">
        <v>7646</v>
      </c>
      <c r="E353" s="348" t="s">
        <v>7647</v>
      </c>
      <c r="F353" s="348" t="s">
        <v>7648</v>
      </c>
    </row>
    <row r="354" spans="1:6" x14ac:dyDescent="0.25">
      <c r="A354" s="348" t="s">
        <v>7777</v>
      </c>
      <c r="B354" t="str">
        <f t="shared" si="5"/>
        <v>F3:0921 P1P2:8804 P3:00389</v>
      </c>
      <c r="C354" s="348" t="s">
        <v>7768</v>
      </c>
      <c r="D354" s="348" t="s">
        <v>7646</v>
      </c>
      <c r="E354" s="348" t="s">
        <v>7647</v>
      </c>
      <c r="F354" s="348" t="s">
        <v>7640</v>
      </c>
    </row>
    <row r="355" spans="1:6" x14ac:dyDescent="0.25">
      <c r="A355" s="348" t="s">
        <v>7777</v>
      </c>
      <c r="B355" t="str">
        <f t="shared" si="5"/>
        <v>F3:0921 P1P2:8804 P3:00448</v>
      </c>
      <c r="C355" s="348" t="s">
        <v>7768</v>
      </c>
      <c r="D355" s="348" t="s">
        <v>7646</v>
      </c>
      <c r="E355" s="348" t="s">
        <v>7647</v>
      </c>
      <c r="F355" s="348" t="s">
        <v>7641</v>
      </c>
    </row>
    <row r="356" spans="1:6" x14ac:dyDescent="0.25">
      <c r="A356" s="348" t="s">
        <v>7778</v>
      </c>
      <c r="B356" t="str">
        <f t="shared" si="5"/>
        <v>F3:0921 P1P2:8804 P3:00201</v>
      </c>
      <c r="C356" s="348" t="s">
        <v>7768</v>
      </c>
      <c r="D356" s="348" t="s">
        <v>7646</v>
      </c>
      <c r="E356" s="348" t="s">
        <v>7647</v>
      </c>
      <c r="F356" s="348" t="s">
        <v>7648</v>
      </c>
    </row>
    <row r="357" spans="1:6" x14ac:dyDescent="0.25">
      <c r="A357" s="348" t="s">
        <v>7778</v>
      </c>
      <c r="B357" t="str">
        <f t="shared" si="5"/>
        <v>F3:0921 P1P2:8804 P3:00448</v>
      </c>
      <c r="C357" s="348" t="s">
        <v>7768</v>
      </c>
      <c r="D357" s="348" t="s">
        <v>7646</v>
      </c>
      <c r="E357" s="348" t="s">
        <v>7647</v>
      </c>
      <c r="F357" s="348" t="s">
        <v>7641</v>
      </c>
    </row>
    <row r="358" spans="1:6" x14ac:dyDescent="0.25">
      <c r="A358" s="348" t="s">
        <v>7779</v>
      </c>
      <c r="B358" t="str">
        <f t="shared" si="5"/>
        <v>F3:0921 P1P2:8804 P3:00201</v>
      </c>
      <c r="C358" s="348" t="s">
        <v>7768</v>
      </c>
      <c r="D358" s="348" t="s">
        <v>7646</v>
      </c>
      <c r="E358" s="348" t="s">
        <v>7647</v>
      </c>
      <c r="F358" s="348" t="s">
        <v>7648</v>
      </c>
    </row>
    <row r="359" spans="1:6" x14ac:dyDescent="0.25">
      <c r="A359" s="348" t="s">
        <v>7779</v>
      </c>
      <c r="B359" t="str">
        <f t="shared" si="5"/>
        <v>F3:0921 P1P2:8804 P3:00448</v>
      </c>
      <c r="C359" s="348" t="s">
        <v>7768</v>
      </c>
      <c r="D359" s="348" t="s">
        <v>7646</v>
      </c>
      <c r="E359" s="348" t="s">
        <v>7647</v>
      </c>
      <c r="F359" s="348" t="s">
        <v>7641</v>
      </c>
    </row>
    <row r="360" spans="1:6" x14ac:dyDescent="0.25">
      <c r="A360" s="348" t="s">
        <v>7780</v>
      </c>
      <c r="B360" t="str">
        <f t="shared" si="5"/>
        <v>F3:0921 P1P2:8804 P3:00201</v>
      </c>
      <c r="C360" s="348" t="s">
        <v>7768</v>
      </c>
      <c r="D360" s="348" t="s">
        <v>7646</v>
      </c>
      <c r="E360" s="348" t="s">
        <v>7647</v>
      </c>
      <c r="F360" s="348" t="s">
        <v>7648</v>
      </c>
    </row>
    <row r="361" spans="1:6" x14ac:dyDescent="0.25">
      <c r="A361" s="348" t="s">
        <v>7780</v>
      </c>
      <c r="B361" t="str">
        <f t="shared" si="5"/>
        <v>F3:0921 P1P2:8804 P3:00448</v>
      </c>
      <c r="C361" s="348" t="s">
        <v>7768</v>
      </c>
      <c r="D361" s="348" t="s">
        <v>7646</v>
      </c>
      <c r="E361" s="348" t="s">
        <v>7647</v>
      </c>
      <c r="F361" s="348" t="s">
        <v>7641</v>
      </c>
    </row>
    <row r="362" spans="1:6" x14ac:dyDescent="0.25">
      <c r="A362" s="348" t="s">
        <v>7781</v>
      </c>
      <c r="B362" t="str">
        <f t="shared" si="5"/>
        <v>F3:0921 P1P2:8804 P3:00201</v>
      </c>
      <c r="C362" s="348" t="s">
        <v>7768</v>
      </c>
      <c r="D362" s="348" t="s">
        <v>7646</v>
      </c>
      <c r="E362" s="348" t="s">
        <v>7647</v>
      </c>
      <c r="F362" s="348" t="s">
        <v>7648</v>
      </c>
    </row>
    <row r="363" spans="1:6" x14ac:dyDescent="0.25">
      <c r="A363" s="348" t="s">
        <v>7781</v>
      </c>
      <c r="B363" t="str">
        <f t="shared" si="5"/>
        <v>F3:0921 P1P2:8804 P3:00448</v>
      </c>
      <c r="C363" s="348" t="s">
        <v>7768</v>
      </c>
      <c r="D363" s="348" t="s">
        <v>7646</v>
      </c>
      <c r="E363" s="348" t="s">
        <v>7647</v>
      </c>
      <c r="F363" s="348" t="s">
        <v>7641</v>
      </c>
    </row>
    <row r="364" spans="1:6" x14ac:dyDescent="0.25">
      <c r="A364" s="348" t="s">
        <v>7782</v>
      </c>
      <c r="B364" t="str">
        <f t="shared" si="5"/>
        <v>F3:0921 P1P2:8804 P3:00201</v>
      </c>
      <c r="C364" s="348" t="s">
        <v>7768</v>
      </c>
      <c r="D364" s="348" t="s">
        <v>7646</v>
      </c>
      <c r="E364" s="348" t="s">
        <v>7647</v>
      </c>
      <c r="F364" s="348" t="s">
        <v>7648</v>
      </c>
    </row>
    <row r="365" spans="1:6" x14ac:dyDescent="0.25">
      <c r="A365" s="348" t="s">
        <v>7782</v>
      </c>
      <c r="B365" t="str">
        <f t="shared" si="5"/>
        <v>F3:0921 P1P2:8804 P3:00389</v>
      </c>
      <c r="C365" s="348" t="s">
        <v>7768</v>
      </c>
      <c r="D365" s="348" t="s">
        <v>7646</v>
      </c>
      <c r="E365" s="348" t="s">
        <v>7647</v>
      </c>
      <c r="F365" s="348" t="s">
        <v>7640</v>
      </c>
    </row>
    <row r="366" spans="1:6" x14ac:dyDescent="0.25">
      <c r="A366" s="348" t="s">
        <v>7782</v>
      </c>
      <c r="B366" t="str">
        <f t="shared" si="5"/>
        <v>F3:0921 P1P2:8804 P3:00448</v>
      </c>
      <c r="C366" s="348" t="s">
        <v>7768</v>
      </c>
      <c r="D366" s="348" t="s">
        <v>7646</v>
      </c>
      <c r="E366" s="348" t="s">
        <v>7647</v>
      </c>
      <c r="F366" s="348" t="s">
        <v>7641</v>
      </c>
    </row>
    <row r="367" spans="1:6" x14ac:dyDescent="0.25">
      <c r="A367" s="348" t="s">
        <v>7783</v>
      </c>
      <c r="B367" t="str">
        <f t="shared" si="5"/>
        <v>F3:0921 P1P2:8804 P3:00201</v>
      </c>
      <c r="C367" s="348" t="s">
        <v>7768</v>
      </c>
      <c r="D367" s="348" t="s">
        <v>7646</v>
      </c>
      <c r="E367" s="348" t="s">
        <v>7647</v>
      </c>
      <c r="F367" s="348" t="s">
        <v>7648</v>
      </c>
    </row>
    <row r="368" spans="1:6" x14ac:dyDescent="0.25">
      <c r="A368" s="348" t="s">
        <v>7783</v>
      </c>
      <c r="B368" t="str">
        <f t="shared" si="5"/>
        <v>F3:0921 P1P2:8804 P3:00448</v>
      </c>
      <c r="C368" s="348" t="s">
        <v>7768</v>
      </c>
      <c r="D368" s="348" t="s">
        <v>7646</v>
      </c>
      <c r="E368" s="348" t="s">
        <v>7647</v>
      </c>
      <c r="F368" s="348" t="s">
        <v>7641</v>
      </c>
    </row>
    <row r="369" spans="1:6" x14ac:dyDescent="0.25">
      <c r="A369" s="348" t="s">
        <v>7784</v>
      </c>
      <c r="B369" t="str">
        <f t="shared" si="5"/>
        <v>F3:0921 P1P2:8804 P3:00201</v>
      </c>
      <c r="C369" s="348" t="s">
        <v>7768</v>
      </c>
      <c r="D369" s="348" t="s">
        <v>7646</v>
      </c>
      <c r="E369" s="348" t="s">
        <v>7647</v>
      </c>
      <c r="F369" s="348" t="s">
        <v>7648</v>
      </c>
    </row>
    <row r="370" spans="1:6" x14ac:dyDescent="0.25">
      <c r="A370" s="348" t="s">
        <v>7784</v>
      </c>
      <c r="B370" t="str">
        <f t="shared" si="5"/>
        <v>F3:0921 P1P2:8804 P3:00448</v>
      </c>
      <c r="C370" s="348" t="s">
        <v>7768</v>
      </c>
      <c r="D370" s="348" t="s">
        <v>7646</v>
      </c>
      <c r="E370" s="348" t="s">
        <v>7647</v>
      </c>
      <c r="F370" s="348" t="s">
        <v>7641</v>
      </c>
    </row>
    <row r="371" spans="1:6" x14ac:dyDescent="0.25">
      <c r="A371" s="348" t="s">
        <v>7785</v>
      </c>
      <c r="B371" t="str">
        <f t="shared" si="5"/>
        <v>F3:0921 P1P2:8804 P3:00201</v>
      </c>
      <c r="C371" s="348" t="s">
        <v>7768</v>
      </c>
      <c r="D371" s="348" t="s">
        <v>7646</v>
      </c>
      <c r="E371" s="348" t="s">
        <v>7647</v>
      </c>
      <c r="F371" s="348" t="s">
        <v>7648</v>
      </c>
    </row>
    <row r="372" spans="1:6" x14ac:dyDescent="0.25">
      <c r="A372" s="348" t="s">
        <v>7785</v>
      </c>
      <c r="B372" t="str">
        <f t="shared" si="5"/>
        <v>F3:0921 P1P2:8804 P3:00389</v>
      </c>
      <c r="C372" s="348" t="s">
        <v>7768</v>
      </c>
      <c r="D372" s="348" t="s">
        <v>7646</v>
      </c>
      <c r="E372" s="348" t="s">
        <v>7647</v>
      </c>
      <c r="F372" s="348" t="s">
        <v>7640</v>
      </c>
    </row>
    <row r="373" spans="1:6" x14ac:dyDescent="0.25">
      <c r="A373" s="348" t="s">
        <v>7785</v>
      </c>
      <c r="B373" t="str">
        <f t="shared" si="5"/>
        <v>F3:0921 P1P2:8804 P3:00448</v>
      </c>
      <c r="C373" s="348" t="s">
        <v>7768</v>
      </c>
      <c r="D373" s="348" t="s">
        <v>7646</v>
      </c>
      <c r="E373" s="348" t="s">
        <v>7647</v>
      </c>
      <c r="F373" s="348" t="s">
        <v>7641</v>
      </c>
    </row>
    <row r="374" spans="1:6" x14ac:dyDescent="0.25">
      <c r="A374" s="348" t="s">
        <v>7786</v>
      </c>
      <c r="B374" t="str">
        <f t="shared" si="5"/>
        <v>F3:0921 P1P2:8804 P3:00201</v>
      </c>
      <c r="C374" s="348" t="s">
        <v>7768</v>
      </c>
      <c r="D374" s="348" t="s">
        <v>7646</v>
      </c>
      <c r="E374" s="348" t="s">
        <v>7647</v>
      </c>
      <c r="F374" s="348" t="s">
        <v>7648</v>
      </c>
    </row>
    <row r="375" spans="1:6" x14ac:dyDescent="0.25">
      <c r="A375" s="348" t="s">
        <v>7786</v>
      </c>
      <c r="B375" t="str">
        <f t="shared" si="5"/>
        <v>F3:0921 P1P2:8804 P3:00389</v>
      </c>
      <c r="C375" s="348" t="s">
        <v>7768</v>
      </c>
      <c r="D375" s="348" t="s">
        <v>7646</v>
      </c>
      <c r="E375" s="348" t="s">
        <v>7647</v>
      </c>
      <c r="F375" s="348" t="s">
        <v>7640</v>
      </c>
    </row>
    <row r="376" spans="1:6" x14ac:dyDescent="0.25">
      <c r="A376" s="348" t="s">
        <v>7786</v>
      </c>
      <c r="B376" t="str">
        <f t="shared" si="5"/>
        <v>F3:0921 P1P2:8804 P3:00448</v>
      </c>
      <c r="C376" s="348" t="s">
        <v>7768</v>
      </c>
      <c r="D376" s="348" t="s">
        <v>7646</v>
      </c>
      <c r="E376" s="348" t="s">
        <v>7647</v>
      </c>
      <c r="F376" s="348" t="s">
        <v>7641</v>
      </c>
    </row>
    <row r="377" spans="1:6" x14ac:dyDescent="0.25">
      <c r="A377" s="348" t="s">
        <v>7787</v>
      </c>
      <c r="B377" t="str">
        <f t="shared" si="5"/>
        <v>F3:0921 P1P2:8804 P3:00201</v>
      </c>
      <c r="C377" s="348" t="s">
        <v>7768</v>
      </c>
      <c r="D377" s="348" t="s">
        <v>7646</v>
      </c>
      <c r="E377" s="348" t="s">
        <v>7647</v>
      </c>
      <c r="F377" s="348" t="s">
        <v>7648</v>
      </c>
    </row>
    <row r="378" spans="1:6" x14ac:dyDescent="0.25">
      <c r="A378" s="348" t="s">
        <v>7787</v>
      </c>
      <c r="B378" t="str">
        <f t="shared" si="5"/>
        <v>F3:0921 P1P2:8804 P3:00448</v>
      </c>
      <c r="C378" s="348" t="s">
        <v>7768</v>
      </c>
      <c r="D378" s="348" t="s">
        <v>7646</v>
      </c>
      <c r="E378" s="348" t="s">
        <v>7647</v>
      </c>
      <c r="F378" s="348" t="s">
        <v>7641</v>
      </c>
    </row>
    <row r="379" spans="1:6" x14ac:dyDescent="0.25">
      <c r="A379" s="348" t="s">
        <v>7788</v>
      </c>
      <c r="B379" t="str">
        <f t="shared" si="5"/>
        <v>F3:0911 P1P2:8802 P3:00199</v>
      </c>
      <c r="C379" s="348" t="s">
        <v>7768</v>
      </c>
      <c r="D379" s="348" t="s">
        <v>7657</v>
      </c>
      <c r="E379" s="348" t="s">
        <v>7658</v>
      </c>
      <c r="F379" s="348" t="s">
        <v>7659</v>
      </c>
    </row>
    <row r="380" spans="1:6" x14ac:dyDescent="0.25">
      <c r="A380" s="348" t="s">
        <v>7788</v>
      </c>
      <c r="B380" t="str">
        <f t="shared" si="5"/>
        <v>F3:0911 P1P2:8802 P3:00448</v>
      </c>
      <c r="C380" s="348" t="s">
        <v>7768</v>
      </c>
      <c r="D380" s="348" t="s">
        <v>7657</v>
      </c>
      <c r="E380" s="348" t="s">
        <v>7658</v>
      </c>
      <c r="F380" s="348" t="s">
        <v>7641</v>
      </c>
    </row>
    <row r="381" spans="1:6" x14ac:dyDescent="0.25">
      <c r="A381" s="348" t="s">
        <v>7788</v>
      </c>
      <c r="B381" t="str">
        <f t="shared" si="5"/>
        <v>F3:0921 P1P2:8804 P3:00201</v>
      </c>
      <c r="C381" s="348" t="s">
        <v>7768</v>
      </c>
      <c r="D381" s="348" t="s">
        <v>7646</v>
      </c>
      <c r="E381" s="348" t="s">
        <v>7647</v>
      </c>
      <c r="F381" s="348" t="s">
        <v>7648</v>
      </c>
    </row>
    <row r="382" spans="1:6" x14ac:dyDescent="0.25">
      <c r="A382" s="348" t="s">
        <v>7788</v>
      </c>
      <c r="B382" t="str">
        <f t="shared" si="5"/>
        <v>F3:0921 P1P2:8804 P3:00448</v>
      </c>
      <c r="C382" s="348" t="s">
        <v>7768</v>
      </c>
      <c r="D382" s="348" t="s">
        <v>7646</v>
      </c>
      <c r="E382" s="348" t="s">
        <v>7647</v>
      </c>
      <c r="F382" s="348" t="s">
        <v>7641</v>
      </c>
    </row>
    <row r="383" spans="1:6" x14ac:dyDescent="0.25">
      <c r="A383" s="348" t="s">
        <v>7789</v>
      </c>
      <c r="B383" t="str">
        <f t="shared" si="5"/>
        <v>F3:0921 P1P2:8804 P3:00201</v>
      </c>
      <c r="C383" s="348" t="s">
        <v>7768</v>
      </c>
      <c r="D383" s="348" t="s">
        <v>7646</v>
      </c>
      <c r="E383" s="348" t="s">
        <v>7647</v>
      </c>
      <c r="F383" s="348" t="s">
        <v>7648</v>
      </c>
    </row>
    <row r="384" spans="1:6" x14ac:dyDescent="0.25">
      <c r="A384" s="348" t="s">
        <v>7789</v>
      </c>
      <c r="B384" t="str">
        <f t="shared" si="5"/>
        <v>F3:0921 P1P2:8804 P3:00389</v>
      </c>
      <c r="C384" s="348" t="s">
        <v>7768</v>
      </c>
      <c r="D384" s="348" t="s">
        <v>7646</v>
      </c>
      <c r="E384" s="348" t="s">
        <v>7647</v>
      </c>
      <c r="F384" s="348" t="s">
        <v>7640</v>
      </c>
    </row>
    <row r="385" spans="1:6" x14ac:dyDescent="0.25">
      <c r="A385" s="348" t="s">
        <v>7789</v>
      </c>
      <c r="B385" t="str">
        <f t="shared" si="5"/>
        <v>F3:0921 P1P2:8804 P3:00448</v>
      </c>
      <c r="C385" s="348" t="s">
        <v>7768</v>
      </c>
      <c r="D385" s="348" t="s">
        <v>7646</v>
      </c>
      <c r="E385" s="348" t="s">
        <v>7647</v>
      </c>
      <c r="F385" s="348" t="s">
        <v>7641</v>
      </c>
    </row>
    <row r="386" spans="1:6" x14ac:dyDescent="0.25">
      <c r="A386" s="348" t="s">
        <v>7790</v>
      </c>
      <c r="B386" t="str">
        <f t="shared" ref="B386:B449" si="6">CONCATENATE("F3:",D386," P1P2:",E386," P3:",F386)</f>
        <v>F3:0911 P1P2:8802 P3:00199</v>
      </c>
      <c r="C386" s="348" t="s">
        <v>7768</v>
      </c>
      <c r="D386" s="348" t="s">
        <v>7657</v>
      </c>
      <c r="E386" s="348" t="s">
        <v>7658</v>
      </c>
      <c r="F386" s="348" t="s">
        <v>7659</v>
      </c>
    </row>
    <row r="387" spans="1:6" x14ac:dyDescent="0.25">
      <c r="A387" s="348" t="s">
        <v>7790</v>
      </c>
      <c r="B387" t="str">
        <f t="shared" si="6"/>
        <v>F3:0911 P1P2:8802 P3:00448</v>
      </c>
      <c r="C387" s="348" t="s">
        <v>7768</v>
      </c>
      <c r="D387" s="348" t="s">
        <v>7657</v>
      </c>
      <c r="E387" s="348" t="s">
        <v>7658</v>
      </c>
      <c r="F387" s="348" t="s">
        <v>7641</v>
      </c>
    </row>
    <row r="388" spans="1:6" x14ac:dyDescent="0.25">
      <c r="A388" s="348" t="s">
        <v>7790</v>
      </c>
      <c r="B388" t="str">
        <f t="shared" si="6"/>
        <v>F3:0921 P1P2:8804 P3:00201</v>
      </c>
      <c r="C388" s="348" t="s">
        <v>7768</v>
      </c>
      <c r="D388" s="348" t="s">
        <v>7646</v>
      </c>
      <c r="E388" s="348" t="s">
        <v>7647</v>
      </c>
      <c r="F388" s="348" t="s">
        <v>7648</v>
      </c>
    </row>
    <row r="389" spans="1:6" x14ac:dyDescent="0.25">
      <c r="A389" s="348" t="s">
        <v>7790</v>
      </c>
      <c r="B389" t="str">
        <f t="shared" si="6"/>
        <v>F3:0921 P1P2:8804 P3:00389</v>
      </c>
      <c r="C389" s="348" t="s">
        <v>7768</v>
      </c>
      <c r="D389" s="348" t="s">
        <v>7646</v>
      </c>
      <c r="E389" s="348" t="s">
        <v>7647</v>
      </c>
      <c r="F389" s="348" t="s">
        <v>7640</v>
      </c>
    </row>
    <row r="390" spans="1:6" x14ac:dyDescent="0.25">
      <c r="A390" s="348" t="s">
        <v>7790</v>
      </c>
      <c r="B390" t="str">
        <f t="shared" si="6"/>
        <v>F3:0921 P1P2:8804 P3:00448</v>
      </c>
      <c r="C390" s="348" t="s">
        <v>7768</v>
      </c>
      <c r="D390" s="348" t="s">
        <v>7646</v>
      </c>
      <c r="E390" s="348" t="s">
        <v>7647</v>
      </c>
      <c r="F390" s="348" t="s">
        <v>7641</v>
      </c>
    </row>
    <row r="391" spans="1:6" x14ac:dyDescent="0.25">
      <c r="A391" s="348" t="s">
        <v>7791</v>
      </c>
      <c r="B391" t="str">
        <f t="shared" si="6"/>
        <v>F3:0921 P1P2:8804 P3:00201</v>
      </c>
      <c r="C391" s="348" t="s">
        <v>7768</v>
      </c>
      <c r="D391" s="348" t="s">
        <v>7646</v>
      </c>
      <c r="E391" s="348" t="s">
        <v>7647</v>
      </c>
      <c r="F391" s="348" t="s">
        <v>7648</v>
      </c>
    </row>
    <row r="392" spans="1:6" x14ac:dyDescent="0.25">
      <c r="A392" s="348" t="s">
        <v>7791</v>
      </c>
      <c r="B392" t="str">
        <f t="shared" si="6"/>
        <v>F3:0921 P1P2:8804 P3:00389</v>
      </c>
      <c r="C392" s="348" t="s">
        <v>7768</v>
      </c>
      <c r="D392" s="348" t="s">
        <v>7646</v>
      </c>
      <c r="E392" s="348" t="s">
        <v>7647</v>
      </c>
      <c r="F392" s="348" t="s">
        <v>7640</v>
      </c>
    </row>
    <row r="393" spans="1:6" x14ac:dyDescent="0.25">
      <c r="A393" s="348" t="s">
        <v>7791</v>
      </c>
      <c r="B393" t="str">
        <f t="shared" si="6"/>
        <v>F3:0921 P1P2:8804 P3:00448</v>
      </c>
      <c r="C393" s="348" t="s">
        <v>7768</v>
      </c>
      <c r="D393" s="348" t="s">
        <v>7646</v>
      </c>
      <c r="E393" s="348" t="s">
        <v>7647</v>
      </c>
      <c r="F393" s="348" t="s">
        <v>7641</v>
      </c>
    </row>
    <row r="394" spans="1:6" x14ac:dyDescent="0.25">
      <c r="A394" s="348" t="s">
        <v>7792</v>
      </c>
      <c r="B394" t="str">
        <f t="shared" si="6"/>
        <v>F3:0921 P1P2:8804 P3:00201</v>
      </c>
      <c r="C394" s="348" t="s">
        <v>7768</v>
      </c>
      <c r="D394" s="348" t="s">
        <v>7646</v>
      </c>
      <c r="E394" s="348" t="s">
        <v>7647</v>
      </c>
      <c r="F394" s="348" t="s">
        <v>7648</v>
      </c>
    </row>
    <row r="395" spans="1:6" x14ac:dyDescent="0.25">
      <c r="A395" s="348" t="s">
        <v>7792</v>
      </c>
      <c r="B395" t="str">
        <f t="shared" si="6"/>
        <v>F3:0921 P1P2:8804 P3:00389</v>
      </c>
      <c r="C395" s="348" t="s">
        <v>7768</v>
      </c>
      <c r="D395" s="348" t="s">
        <v>7646</v>
      </c>
      <c r="E395" s="348" t="s">
        <v>7647</v>
      </c>
      <c r="F395" s="348" t="s">
        <v>7640</v>
      </c>
    </row>
    <row r="396" spans="1:6" x14ac:dyDescent="0.25">
      <c r="A396" s="348" t="s">
        <v>7792</v>
      </c>
      <c r="B396" t="str">
        <f t="shared" si="6"/>
        <v>F3:0921 P1P2:8804 P3:00448</v>
      </c>
      <c r="C396" s="348" t="s">
        <v>7768</v>
      </c>
      <c r="D396" s="348" t="s">
        <v>7646</v>
      </c>
      <c r="E396" s="348" t="s">
        <v>7647</v>
      </c>
      <c r="F396" s="348" t="s">
        <v>7641</v>
      </c>
    </row>
    <row r="397" spans="1:6" x14ac:dyDescent="0.25">
      <c r="A397" s="348" t="s">
        <v>7793</v>
      </c>
      <c r="B397" t="str">
        <f t="shared" si="6"/>
        <v>F3:0912 P1P2:8803 P3:00200</v>
      </c>
      <c r="C397" s="348" t="s">
        <v>7768</v>
      </c>
      <c r="D397" s="348" t="s">
        <v>7651</v>
      </c>
      <c r="E397" s="348" t="s">
        <v>7652</v>
      </c>
      <c r="F397" s="348" t="s">
        <v>7653</v>
      </c>
    </row>
    <row r="398" spans="1:6" x14ac:dyDescent="0.25">
      <c r="A398" s="348" t="s">
        <v>7793</v>
      </c>
      <c r="B398" t="str">
        <f t="shared" si="6"/>
        <v>F3:0912 P1P2:8803 P3:00448</v>
      </c>
      <c r="C398" s="348" t="s">
        <v>7768</v>
      </c>
      <c r="D398" s="348" t="s">
        <v>7651</v>
      </c>
      <c r="E398" s="348" t="s">
        <v>7652</v>
      </c>
      <c r="F398" s="348" t="s">
        <v>7641</v>
      </c>
    </row>
    <row r="399" spans="1:6" x14ac:dyDescent="0.25">
      <c r="A399" s="348" t="s">
        <v>7794</v>
      </c>
      <c r="B399" t="str">
        <f t="shared" si="6"/>
        <v>F3:0912 P1P2:8803 P3:00200</v>
      </c>
      <c r="C399" s="348" t="s">
        <v>7768</v>
      </c>
      <c r="D399" s="348" t="s">
        <v>7651</v>
      </c>
      <c r="E399" s="348" t="s">
        <v>7652</v>
      </c>
      <c r="F399" s="348" t="s">
        <v>7653</v>
      </c>
    </row>
    <row r="400" spans="1:6" x14ac:dyDescent="0.25">
      <c r="A400" s="348" t="s">
        <v>7794</v>
      </c>
      <c r="B400" t="str">
        <f t="shared" si="6"/>
        <v>F3:0912 P1P2:8803 P3:00448</v>
      </c>
      <c r="C400" s="348" t="s">
        <v>7768</v>
      </c>
      <c r="D400" s="348" t="s">
        <v>7651</v>
      </c>
      <c r="E400" s="348" t="s">
        <v>7652</v>
      </c>
      <c r="F400" s="348" t="s">
        <v>7641</v>
      </c>
    </row>
    <row r="401" spans="1:6" x14ac:dyDescent="0.25">
      <c r="A401" s="348" t="s">
        <v>7795</v>
      </c>
      <c r="B401" t="str">
        <f t="shared" si="6"/>
        <v>F3:0922 P1P2:8806 P3:00203</v>
      </c>
      <c r="C401" s="348" t="s">
        <v>7768</v>
      </c>
      <c r="D401" s="348" t="s">
        <v>7637</v>
      </c>
      <c r="E401" s="348" t="s">
        <v>7638</v>
      </c>
      <c r="F401" s="348" t="s">
        <v>7639</v>
      </c>
    </row>
    <row r="402" spans="1:6" x14ac:dyDescent="0.25">
      <c r="A402" s="348" t="s">
        <v>7795</v>
      </c>
      <c r="B402" t="str">
        <f t="shared" si="6"/>
        <v>F3:0922 P1P2:8806 P3:00389</v>
      </c>
      <c r="C402" s="348" t="s">
        <v>7768</v>
      </c>
      <c r="D402" s="348" t="s">
        <v>7637</v>
      </c>
      <c r="E402" s="348" t="s">
        <v>7638</v>
      </c>
      <c r="F402" s="348" t="s">
        <v>7640</v>
      </c>
    </row>
    <row r="403" spans="1:6" x14ac:dyDescent="0.25">
      <c r="A403" s="348" t="s">
        <v>7795</v>
      </c>
      <c r="B403" t="str">
        <f t="shared" si="6"/>
        <v>F3:0922 P1P2:8806 P3:00448</v>
      </c>
      <c r="C403" s="348" t="s">
        <v>7768</v>
      </c>
      <c r="D403" s="348" t="s">
        <v>7637</v>
      </c>
      <c r="E403" s="348" t="s">
        <v>7638</v>
      </c>
      <c r="F403" s="348" t="s">
        <v>7641</v>
      </c>
    </row>
    <row r="404" spans="1:6" x14ac:dyDescent="0.25">
      <c r="A404" s="348" t="s">
        <v>7796</v>
      </c>
      <c r="B404" t="str">
        <f t="shared" si="6"/>
        <v>F3:0922 P1P2:8806 P3:00203</v>
      </c>
      <c r="C404" s="348" t="s">
        <v>7768</v>
      </c>
      <c r="D404" s="348" t="s">
        <v>7637</v>
      </c>
      <c r="E404" s="348" t="s">
        <v>7638</v>
      </c>
      <c r="F404" s="348" t="s">
        <v>7639</v>
      </c>
    </row>
    <row r="405" spans="1:6" x14ac:dyDescent="0.25">
      <c r="A405" s="348" t="s">
        <v>7796</v>
      </c>
      <c r="B405" t="str">
        <f t="shared" si="6"/>
        <v>F3:0922 P1P2:8806 P3:00389</v>
      </c>
      <c r="C405" s="348" t="s">
        <v>7768</v>
      </c>
      <c r="D405" s="348" t="s">
        <v>7637</v>
      </c>
      <c r="E405" s="348" t="s">
        <v>7638</v>
      </c>
      <c r="F405" s="348" t="s">
        <v>7640</v>
      </c>
    </row>
    <row r="406" spans="1:6" x14ac:dyDescent="0.25">
      <c r="A406" s="348" t="s">
        <v>7796</v>
      </c>
      <c r="B406" t="str">
        <f t="shared" si="6"/>
        <v>F3:0922 P1P2:8806 P3:00448</v>
      </c>
      <c r="C406" s="348" t="s">
        <v>7768</v>
      </c>
      <c r="D406" s="348" t="s">
        <v>7637</v>
      </c>
      <c r="E406" s="348" t="s">
        <v>7638</v>
      </c>
      <c r="F406" s="348" t="s">
        <v>7641</v>
      </c>
    </row>
    <row r="407" spans="1:6" x14ac:dyDescent="0.25">
      <c r="A407" s="348" t="s">
        <v>7797</v>
      </c>
      <c r="B407" t="str">
        <f t="shared" si="6"/>
        <v>F3:0922 P1P2:8806 P3:00203</v>
      </c>
      <c r="C407" s="348" t="s">
        <v>7768</v>
      </c>
      <c r="D407" s="348" t="s">
        <v>7637</v>
      </c>
      <c r="E407" s="348" t="s">
        <v>7638</v>
      </c>
      <c r="F407" s="348" t="s">
        <v>7639</v>
      </c>
    </row>
    <row r="408" spans="1:6" x14ac:dyDescent="0.25">
      <c r="A408" s="348" t="s">
        <v>7797</v>
      </c>
      <c r="B408" t="str">
        <f t="shared" si="6"/>
        <v>F3:0922 P1P2:8806 P3:00389</v>
      </c>
      <c r="C408" s="348" t="s">
        <v>7768</v>
      </c>
      <c r="D408" s="348" t="s">
        <v>7637</v>
      </c>
      <c r="E408" s="348" t="s">
        <v>7638</v>
      </c>
      <c r="F408" s="348" t="s">
        <v>7640</v>
      </c>
    </row>
    <row r="409" spans="1:6" x14ac:dyDescent="0.25">
      <c r="A409" s="348" t="s">
        <v>7797</v>
      </c>
      <c r="B409" t="str">
        <f t="shared" si="6"/>
        <v>F3:0922 P1P2:8806 P3:00448</v>
      </c>
      <c r="C409" s="348" t="s">
        <v>7768</v>
      </c>
      <c r="D409" s="348" t="s">
        <v>7637</v>
      </c>
      <c r="E409" s="348" t="s">
        <v>7638</v>
      </c>
      <c r="F409" s="348" t="s">
        <v>7641</v>
      </c>
    </row>
    <row r="410" spans="1:6" x14ac:dyDescent="0.25">
      <c r="A410" s="348" t="s">
        <v>7798</v>
      </c>
      <c r="B410" t="str">
        <f t="shared" si="6"/>
        <v>F3:0922 P1P2:8806 P3:00203</v>
      </c>
      <c r="C410" s="348" t="s">
        <v>7768</v>
      </c>
      <c r="D410" s="348" t="s">
        <v>7637</v>
      </c>
      <c r="E410" s="348" t="s">
        <v>7638</v>
      </c>
      <c r="F410" s="348" t="s">
        <v>7639</v>
      </c>
    </row>
    <row r="411" spans="1:6" x14ac:dyDescent="0.25">
      <c r="A411" s="348" t="s">
        <v>7798</v>
      </c>
      <c r="B411" t="str">
        <f t="shared" si="6"/>
        <v>F3:0922 P1P2:8806 P3:00448</v>
      </c>
      <c r="C411" s="348" t="s">
        <v>7768</v>
      </c>
      <c r="D411" s="348" t="s">
        <v>7637</v>
      </c>
      <c r="E411" s="348" t="s">
        <v>7638</v>
      </c>
      <c r="F411" s="348" t="s">
        <v>7641</v>
      </c>
    </row>
    <row r="412" spans="1:6" x14ac:dyDescent="0.25">
      <c r="A412" s="348" t="s">
        <v>7799</v>
      </c>
      <c r="B412" t="str">
        <f t="shared" si="6"/>
        <v>F3:0922 P1P2:8806 P3:00203</v>
      </c>
      <c r="C412" s="348" t="s">
        <v>7768</v>
      </c>
      <c r="D412" s="348" t="s">
        <v>7637</v>
      </c>
      <c r="E412" s="348" t="s">
        <v>7638</v>
      </c>
      <c r="F412" s="348" t="s">
        <v>7639</v>
      </c>
    </row>
    <row r="413" spans="1:6" x14ac:dyDescent="0.25">
      <c r="A413" s="348" t="s">
        <v>7799</v>
      </c>
      <c r="B413" t="str">
        <f t="shared" si="6"/>
        <v>F3:0922 P1P2:8806 P3:00389</v>
      </c>
      <c r="C413" s="348" t="s">
        <v>7768</v>
      </c>
      <c r="D413" s="348" t="s">
        <v>7637</v>
      </c>
      <c r="E413" s="348" t="s">
        <v>7638</v>
      </c>
      <c r="F413" s="348" t="s">
        <v>7640</v>
      </c>
    </row>
    <row r="414" spans="1:6" x14ac:dyDescent="0.25">
      <c r="A414" s="348" t="s">
        <v>7799</v>
      </c>
      <c r="B414" t="str">
        <f t="shared" si="6"/>
        <v>F3:0922 P1P2:8806 P3:00448</v>
      </c>
      <c r="C414" s="348" t="s">
        <v>7768</v>
      </c>
      <c r="D414" s="348" t="s">
        <v>7637</v>
      </c>
      <c r="E414" s="348" t="s">
        <v>7638</v>
      </c>
      <c r="F414" s="348" t="s">
        <v>7641</v>
      </c>
    </row>
    <row r="415" spans="1:6" x14ac:dyDescent="0.25">
      <c r="A415" s="348" t="s">
        <v>7800</v>
      </c>
      <c r="B415" t="str">
        <f t="shared" si="6"/>
        <v>F3:0922 P1P2:8806 P3:00203</v>
      </c>
      <c r="C415" s="348" t="s">
        <v>7768</v>
      </c>
      <c r="D415" s="348" t="s">
        <v>7637</v>
      </c>
      <c r="E415" s="348" t="s">
        <v>7638</v>
      </c>
      <c r="F415" s="348" t="s">
        <v>7639</v>
      </c>
    </row>
    <row r="416" spans="1:6" x14ac:dyDescent="0.25">
      <c r="A416" s="348" t="s">
        <v>7800</v>
      </c>
      <c r="B416" t="str">
        <f t="shared" si="6"/>
        <v>F3:0922 P1P2:8806 P3:00448</v>
      </c>
      <c r="C416" s="348" t="s">
        <v>7768</v>
      </c>
      <c r="D416" s="348" t="s">
        <v>7637</v>
      </c>
      <c r="E416" s="348" t="s">
        <v>7638</v>
      </c>
      <c r="F416" s="348" t="s">
        <v>7641</v>
      </c>
    </row>
    <row r="417" spans="1:6" x14ac:dyDescent="0.25">
      <c r="A417" s="348" t="s">
        <v>7801</v>
      </c>
      <c r="B417" t="str">
        <f t="shared" si="6"/>
        <v>F3:0922 P1P2:8806 P3:00203</v>
      </c>
      <c r="C417" s="348" t="s">
        <v>7768</v>
      </c>
      <c r="D417" s="348" t="s">
        <v>7637</v>
      </c>
      <c r="E417" s="348" t="s">
        <v>7638</v>
      </c>
      <c r="F417" s="348" t="s">
        <v>7639</v>
      </c>
    </row>
    <row r="418" spans="1:6" x14ac:dyDescent="0.25">
      <c r="A418" s="348" t="s">
        <v>7802</v>
      </c>
      <c r="B418" t="str">
        <f t="shared" si="6"/>
        <v>F3:0922 P1P2:8806 P3:00203</v>
      </c>
      <c r="C418" s="348" t="s">
        <v>7768</v>
      </c>
      <c r="D418" s="348" t="s">
        <v>7637</v>
      </c>
      <c r="E418" s="348" t="s">
        <v>7638</v>
      </c>
      <c r="F418" s="348" t="s">
        <v>7639</v>
      </c>
    </row>
    <row r="419" spans="1:6" x14ac:dyDescent="0.25">
      <c r="A419" s="348" t="s">
        <v>7802</v>
      </c>
      <c r="B419" t="str">
        <f t="shared" si="6"/>
        <v>F3:0922 P1P2:8806 P3:00448</v>
      </c>
      <c r="C419" s="348" t="s">
        <v>7768</v>
      </c>
      <c r="D419" s="348" t="s">
        <v>7637</v>
      </c>
      <c r="E419" s="348" t="s">
        <v>7638</v>
      </c>
      <c r="F419" s="348" t="s">
        <v>7641</v>
      </c>
    </row>
    <row r="420" spans="1:6" x14ac:dyDescent="0.25">
      <c r="A420" s="348" t="s">
        <v>7803</v>
      </c>
      <c r="B420" t="str">
        <f t="shared" si="6"/>
        <v>F3:0922 P1P2:8806 P3:00203</v>
      </c>
      <c r="C420" s="348" t="s">
        <v>7768</v>
      </c>
      <c r="D420" s="348" t="s">
        <v>7637</v>
      </c>
      <c r="E420" s="348" t="s">
        <v>7638</v>
      </c>
      <c r="F420" s="348" t="s">
        <v>7639</v>
      </c>
    </row>
    <row r="421" spans="1:6" x14ac:dyDescent="0.25">
      <c r="A421" s="348" t="s">
        <v>7803</v>
      </c>
      <c r="B421" t="str">
        <f t="shared" si="6"/>
        <v>F3:0922 P1P2:8806 P3:00448</v>
      </c>
      <c r="C421" s="348" t="s">
        <v>7768</v>
      </c>
      <c r="D421" s="348" t="s">
        <v>7637</v>
      </c>
      <c r="E421" s="348" t="s">
        <v>7638</v>
      </c>
      <c r="F421" s="348" t="s">
        <v>7641</v>
      </c>
    </row>
    <row r="422" spans="1:6" x14ac:dyDescent="0.25">
      <c r="A422" s="348" t="s">
        <v>7804</v>
      </c>
      <c r="B422" t="str">
        <f t="shared" si="6"/>
        <v>F3:0922 P1P2:8806 P3:00203</v>
      </c>
      <c r="C422" s="348" t="s">
        <v>7768</v>
      </c>
      <c r="D422" s="348" t="s">
        <v>7637</v>
      </c>
      <c r="E422" s="348" t="s">
        <v>7638</v>
      </c>
      <c r="F422" s="348" t="s">
        <v>7639</v>
      </c>
    </row>
    <row r="423" spans="1:6" x14ac:dyDescent="0.25">
      <c r="A423" s="348" t="s">
        <v>7804</v>
      </c>
      <c r="B423" t="str">
        <f t="shared" si="6"/>
        <v>F3:0922 P1P2:8806 P3:00389</v>
      </c>
      <c r="C423" s="348" t="s">
        <v>7768</v>
      </c>
      <c r="D423" s="348" t="s">
        <v>7637</v>
      </c>
      <c r="E423" s="348" t="s">
        <v>7638</v>
      </c>
      <c r="F423" s="348" t="s">
        <v>7640</v>
      </c>
    </row>
    <row r="424" spans="1:6" x14ac:dyDescent="0.25">
      <c r="A424" s="348" t="s">
        <v>7804</v>
      </c>
      <c r="B424" t="str">
        <f t="shared" si="6"/>
        <v>F3:0922 P1P2:8806 P3:00448</v>
      </c>
      <c r="C424" s="348" t="s">
        <v>7768</v>
      </c>
      <c r="D424" s="348" t="s">
        <v>7637</v>
      </c>
      <c r="E424" s="348" t="s">
        <v>7638</v>
      </c>
      <c r="F424" s="348" t="s">
        <v>7641</v>
      </c>
    </row>
    <row r="425" spans="1:6" x14ac:dyDescent="0.25">
      <c r="A425" s="348" t="s">
        <v>7805</v>
      </c>
      <c r="B425" t="str">
        <f t="shared" si="6"/>
        <v>F3:0813 P1P2:8603 P3:00394</v>
      </c>
      <c r="C425" s="348" t="s">
        <v>7806</v>
      </c>
      <c r="D425" s="348" t="s">
        <v>7807</v>
      </c>
      <c r="E425" s="348" t="s">
        <v>7808</v>
      </c>
      <c r="F425" s="348" t="s">
        <v>7809</v>
      </c>
    </row>
    <row r="426" spans="1:6" x14ac:dyDescent="0.25">
      <c r="A426" s="348" t="s">
        <v>7810</v>
      </c>
      <c r="B426" t="str">
        <f t="shared" si="6"/>
        <v>F3:0911 P1P2:8802 P3:00199</v>
      </c>
      <c r="C426" s="348" t="s">
        <v>7806</v>
      </c>
      <c r="D426" s="348" t="s">
        <v>7657</v>
      </c>
      <c r="E426" s="348" t="s">
        <v>7658</v>
      </c>
      <c r="F426" s="348" t="s">
        <v>7659</v>
      </c>
    </row>
    <row r="427" spans="1:6" x14ac:dyDescent="0.25">
      <c r="A427" s="348" t="s">
        <v>7810</v>
      </c>
      <c r="B427" t="str">
        <f t="shared" si="6"/>
        <v>F3:0911 P1P2:8802 P3:00448</v>
      </c>
      <c r="C427" s="348" t="s">
        <v>7806</v>
      </c>
      <c r="D427" s="348" t="s">
        <v>7657</v>
      </c>
      <c r="E427" s="348" t="s">
        <v>7658</v>
      </c>
      <c r="F427" s="348" t="s">
        <v>7641</v>
      </c>
    </row>
    <row r="428" spans="1:6" x14ac:dyDescent="0.25">
      <c r="A428" s="348" t="s">
        <v>7811</v>
      </c>
      <c r="B428" t="str">
        <f t="shared" si="6"/>
        <v>F3:0921 P1P2:8804 P3:00201</v>
      </c>
      <c r="C428" s="348" t="s">
        <v>7812</v>
      </c>
      <c r="D428" s="348" t="s">
        <v>7646</v>
      </c>
      <c r="E428" s="348" t="s">
        <v>7647</v>
      </c>
      <c r="F428" s="348" t="s">
        <v>7648</v>
      </c>
    </row>
    <row r="429" spans="1:6" x14ac:dyDescent="0.25">
      <c r="A429" s="348" t="s">
        <v>7811</v>
      </c>
      <c r="B429" t="str">
        <f t="shared" si="6"/>
        <v>F3:0921 P1P2:8804 P3:00448</v>
      </c>
      <c r="C429" s="348" t="s">
        <v>7812</v>
      </c>
      <c r="D429" s="348" t="s">
        <v>7646</v>
      </c>
      <c r="E429" s="348" t="s">
        <v>7647</v>
      </c>
      <c r="F429" s="348" t="s">
        <v>7641</v>
      </c>
    </row>
    <row r="430" spans="1:6" x14ac:dyDescent="0.25">
      <c r="A430" s="348" t="s">
        <v>7813</v>
      </c>
      <c r="B430" t="str">
        <f t="shared" si="6"/>
        <v>F3:0922 P1P2:8806 P3:00203</v>
      </c>
      <c r="C430" s="348" t="s">
        <v>7812</v>
      </c>
      <c r="D430" s="348" t="s">
        <v>7637</v>
      </c>
      <c r="E430" s="348" t="s">
        <v>7638</v>
      </c>
      <c r="F430" s="348" t="s">
        <v>7639</v>
      </c>
    </row>
    <row r="431" spans="1:6" x14ac:dyDescent="0.25">
      <c r="A431" s="348" t="s">
        <v>7813</v>
      </c>
      <c r="B431" t="str">
        <f t="shared" si="6"/>
        <v>F3:0922 P1P2:8806 P3:00204</v>
      </c>
      <c r="C431" s="348" t="s">
        <v>7812</v>
      </c>
      <c r="D431" s="348" t="s">
        <v>7637</v>
      </c>
      <c r="E431" s="348" t="s">
        <v>7638</v>
      </c>
      <c r="F431" s="348" t="s">
        <v>7814</v>
      </c>
    </row>
    <row r="432" spans="1:6" x14ac:dyDescent="0.25">
      <c r="A432" s="348" t="s">
        <v>7813</v>
      </c>
      <c r="B432" t="str">
        <f t="shared" si="6"/>
        <v>F3:0922 P1P2:8806 P3:00448</v>
      </c>
      <c r="C432" s="348" t="s">
        <v>7812</v>
      </c>
      <c r="D432" s="348" t="s">
        <v>7637</v>
      </c>
      <c r="E432" s="348" t="s">
        <v>7638</v>
      </c>
      <c r="F432" s="348" t="s">
        <v>7641</v>
      </c>
    </row>
    <row r="433" spans="1:6" x14ac:dyDescent="0.25">
      <c r="A433" s="348" t="s">
        <v>7815</v>
      </c>
      <c r="B433" t="str">
        <f t="shared" si="6"/>
        <v>F3:0921 P1P2:8804 P3:00201</v>
      </c>
      <c r="C433" s="348" t="s">
        <v>7812</v>
      </c>
      <c r="D433" s="348" t="s">
        <v>7646</v>
      </c>
      <c r="E433" s="348" t="s">
        <v>7647</v>
      </c>
      <c r="F433" s="348" t="s">
        <v>7648</v>
      </c>
    </row>
    <row r="434" spans="1:6" x14ac:dyDescent="0.25">
      <c r="A434" s="348" t="s">
        <v>7815</v>
      </c>
      <c r="B434" t="str">
        <f t="shared" si="6"/>
        <v>F3:0921 P1P2:8804 P3:00448</v>
      </c>
      <c r="C434" s="348" t="s">
        <v>7812</v>
      </c>
      <c r="D434" s="348" t="s">
        <v>7646</v>
      </c>
      <c r="E434" s="348" t="s">
        <v>7647</v>
      </c>
      <c r="F434" s="348" t="s">
        <v>7641</v>
      </c>
    </row>
    <row r="435" spans="1:6" x14ac:dyDescent="0.25">
      <c r="A435" s="348" t="s">
        <v>7816</v>
      </c>
      <c r="B435" t="str">
        <f t="shared" si="6"/>
        <v>F3:0921 P1P2:8804 P3:00201</v>
      </c>
      <c r="C435" s="348" t="s">
        <v>7812</v>
      </c>
      <c r="D435" s="348" t="s">
        <v>7646</v>
      </c>
      <c r="E435" s="348" t="s">
        <v>7647</v>
      </c>
      <c r="F435" s="348" t="s">
        <v>7648</v>
      </c>
    </row>
    <row r="436" spans="1:6" x14ac:dyDescent="0.25">
      <c r="A436" s="348" t="s">
        <v>7816</v>
      </c>
      <c r="B436" t="str">
        <f t="shared" si="6"/>
        <v>F3:0921 P1P2:8804 P3:00448</v>
      </c>
      <c r="C436" s="348" t="s">
        <v>7812</v>
      </c>
      <c r="D436" s="348" t="s">
        <v>7646</v>
      </c>
      <c r="E436" s="348" t="s">
        <v>7647</v>
      </c>
      <c r="F436" s="348" t="s">
        <v>7641</v>
      </c>
    </row>
    <row r="437" spans="1:6" x14ac:dyDescent="0.25">
      <c r="A437" s="348" t="s">
        <v>7817</v>
      </c>
      <c r="B437" t="str">
        <f t="shared" si="6"/>
        <v>F3:0921 P1P2:8804 P3:00201</v>
      </c>
      <c r="C437" s="348" t="s">
        <v>7812</v>
      </c>
      <c r="D437" s="348" t="s">
        <v>7646</v>
      </c>
      <c r="E437" s="348" t="s">
        <v>7647</v>
      </c>
      <c r="F437" s="348" t="s">
        <v>7648</v>
      </c>
    </row>
    <row r="438" spans="1:6" x14ac:dyDescent="0.25">
      <c r="A438" s="348" t="s">
        <v>7817</v>
      </c>
      <c r="B438" t="str">
        <f t="shared" si="6"/>
        <v>F3:0921 P1P2:8804 P3:00448</v>
      </c>
      <c r="C438" s="348" t="s">
        <v>7812</v>
      </c>
      <c r="D438" s="348" t="s">
        <v>7646</v>
      </c>
      <c r="E438" s="348" t="s">
        <v>7647</v>
      </c>
      <c r="F438" s="348" t="s">
        <v>7641</v>
      </c>
    </row>
    <row r="439" spans="1:6" x14ac:dyDescent="0.25">
      <c r="A439" s="348" t="s">
        <v>7818</v>
      </c>
      <c r="B439" t="str">
        <f t="shared" si="6"/>
        <v>F3:0921 P1P2:8804 P3:00201</v>
      </c>
      <c r="C439" s="348" t="s">
        <v>7812</v>
      </c>
      <c r="D439" s="348" t="s">
        <v>7646</v>
      </c>
      <c r="E439" s="348" t="s">
        <v>7647</v>
      </c>
      <c r="F439" s="348" t="s">
        <v>7648</v>
      </c>
    </row>
    <row r="440" spans="1:6" x14ac:dyDescent="0.25">
      <c r="A440" s="348" t="s">
        <v>7818</v>
      </c>
      <c r="B440" t="str">
        <f t="shared" si="6"/>
        <v>F3:0921 P1P2:8804 P3:00448</v>
      </c>
      <c r="C440" s="348" t="s">
        <v>7812</v>
      </c>
      <c r="D440" s="348" t="s">
        <v>7646</v>
      </c>
      <c r="E440" s="348" t="s">
        <v>7647</v>
      </c>
      <c r="F440" s="348" t="s">
        <v>7641</v>
      </c>
    </row>
    <row r="441" spans="1:6" x14ac:dyDescent="0.25">
      <c r="A441" s="348" t="s">
        <v>7819</v>
      </c>
      <c r="B441" t="str">
        <f t="shared" si="6"/>
        <v>F3:0921 P1P2:8804 P3:00201</v>
      </c>
      <c r="C441" s="348" t="s">
        <v>7812</v>
      </c>
      <c r="D441" s="348" t="s">
        <v>7646</v>
      </c>
      <c r="E441" s="348" t="s">
        <v>7647</v>
      </c>
      <c r="F441" s="348" t="s">
        <v>7648</v>
      </c>
    </row>
    <row r="442" spans="1:6" x14ac:dyDescent="0.25">
      <c r="A442" s="348" t="s">
        <v>7819</v>
      </c>
      <c r="B442" t="str">
        <f t="shared" si="6"/>
        <v>F3:0921 P1P2:8804 P3:00448</v>
      </c>
      <c r="C442" s="348" t="s">
        <v>7812</v>
      </c>
      <c r="D442" s="348" t="s">
        <v>7646</v>
      </c>
      <c r="E442" s="348" t="s">
        <v>7647</v>
      </c>
      <c r="F442" s="348" t="s">
        <v>7641</v>
      </c>
    </row>
    <row r="443" spans="1:6" x14ac:dyDescent="0.25">
      <c r="A443" s="348" t="s">
        <v>7820</v>
      </c>
      <c r="B443" t="str">
        <f t="shared" si="6"/>
        <v>F3:0921 P1P2:8804 P3:00201</v>
      </c>
      <c r="C443" s="348" t="s">
        <v>7812</v>
      </c>
      <c r="D443" s="348" t="s">
        <v>7646</v>
      </c>
      <c r="E443" s="348" t="s">
        <v>7647</v>
      </c>
      <c r="F443" s="348" t="s">
        <v>7648</v>
      </c>
    </row>
    <row r="444" spans="1:6" x14ac:dyDescent="0.25">
      <c r="A444" s="348" t="s">
        <v>7820</v>
      </c>
      <c r="B444" t="str">
        <f t="shared" si="6"/>
        <v>F3:0921 P1P2:8804 P3:00448</v>
      </c>
      <c r="C444" s="348" t="s">
        <v>7812</v>
      </c>
      <c r="D444" s="348" t="s">
        <v>7646</v>
      </c>
      <c r="E444" s="348" t="s">
        <v>7647</v>
      </c>
      <c r="F444" s="348" t="s">
        <v>7641</v>
      </c>
    </row>
    <row r="445" spans="1:6" x14ac:dyDescent="0.25">
      <c r="A445" s="348" t="s">
        <v>7821</v>
      </c>
      <c r="B445" t="str">
        <f t="shared" si="6"/>
        <v>F3:0922 P1P2:8806 P3:00203</v>
      </c>
      <c r="C445" s="348" t="s">
        <v>7812</v>
      </c>
      <c r="D445" s="348" t="s">
        <v>7637</v>
      </c>
      <c r="E445" s="348" t="s">
        <v>7638</v>
      </c>
      <c r="F445" s="348" t="s">
        <v>7639</v>
      </c>
    </row>
    <row r="446" spans="1:6" x14ac:dyDescent="0.25">
      <c r="A446" s="348" t="s">
        <v>7822</v>
      </c>
      <c r="B446" t="str">
        <f t="shared" si="6"/>
        <v>F3:0921 P1P2:8804 P3:00201</v>
      </c>
      <c r="C446" s="348" t="s">
        <v>7812</v>
      </c>
      <c r="D446" s="348" t="s">
        <v>7646</v>
      </c>
      <c r="E446" s="348" t="s">
        <v>7647</v>
      </c>
      <c r="F446" s="348" t="s">
        <v>7648</v>
      </c>
    </row>
    <row r="447" spans="1:6" x14ac:dyDescent="0.25">
      <c r="A447" s="348" t="s">
        <v>7822</v>
      </c>
      <c r="B447" t="str">
        <f t="shared" si="6"/>
        <v>F3:0921 P1P2:8804 P3:00448</v>
      </c>
      <c r="C447" s="348" t="s">
        <v>7812</v>
      </c>
      <c r="D447" s="348" t="s">
        <v>7646</v>
      </c>
      <c r="E447" s="348" t="s">
        <v>7647</v>
      </c>
      <c r="F447" s="348" t="s">
        <v>7641</v>
      </c>
    </row>
    <row r="448" spans="1:6" x14ac:dyDescent="0.25">
      <c r="A448" s="348" t="s">
        <v>7823</v>
      </c>
      <c r="B448" t="str">
        <f t="shared" si="6"/>
        <v>F3:0921 P1P2:8804 P3:00201</v>
      </c>
      <c r="C448" s="348" t="s">
        <v>7812</v>
      </c>
      <c r="D448" s="348" t="s">
        <v>7646</v>
      </c>
      <c r="E448" s="348" t="s">
        <v>7647</v>
      </c>
      <c r="F448" s="348" t="s">
        <v>7648</v>
      </c>
    </row>
    <row r="449" spans="1:6" x14ac:dyDescent="0.25">
      <c r="A449" s="348" t="s">
        <v>7823</v>
      </c>
      <c r="B449" t="str">
        <f t="shared" si="6"/>
        <v>F3:0921 P1P2:8804 P3:00448</v>
      </c>
      <c r="C449" s="348" t="s">
        <v>7812</v>
      </c>
      <c r="D449" s="348" t="s">
        <v>7646</v>
      </c>
      <c r="E449" s="348" t="s">
        <v>7647</v>
      </c>
      <c r="F449" s="348" t="s">
        <v>7641</v>
      </c>
    </row>
    <row r="450" spans="1:6" x14ac:dyDescent="0.25">
      <c r="A450" s="348" t="s">
        <v>7824</v>
      </c>
      <c r="B450" t="str">
        <f t="shared" ref="B450:B513" si="7">CONCATENATE("F3:",D450," P1P2:",E450," P3:",F450)</f>
        <v>F3:0921 P1P2:8804 P3:00201</v>
      </c>
      <c r="C450" s="348" t="s">
        <v>7812</v>
      </c>
      <c r="D450" s="348" t="s">
        <v>7646</v>
      </c>
      <c r="E450" s="348" t="s">
        <v>7647</v>
      </c>
      <c r="F450" s="348" t="s">
        <v>7648</v>
      </c>
    </row>
    <row r="451" spans="1:6" x14ac:dyDescent="0.25">
      <c r="A451" s="348" t="s">
        <v>7824</v>
      </c>
      <c r="B451" t="str">
        <f t="shared" si="7"/>
        <v>F3:0921 P1P2:8804 P3:00448</v>
      </c>
      <c r="C451" s="348" t="s">
        <v>7812</v>
      </c>
      <c r="D451" s="348" t="s">
        <v>7646</v>
      </c>
      <c r="E451" s="348" t="s">
        <v>7647</v>
      </c>
      <c r="F451" s="348" t="s">
        <v>7641</v>
      </c>
    </row>
    <row r="452" spans="1:6" x14ac:dyDescent="0.25">
      <c r="A452" s="348" t="s">
        <v>7825</v>
      </c>
      <c r="B452" t="str">
        <f t="shared" si="7"/>
        <v>F3:0921 P1P2:8804 P3:00201</v>
      </c>
      <c r="C452" s="348" t="s">
        <v>7812</v>
      </c>
      <c r="D452" s="348" t="s">
        <v>7646</v>
      </c>
      <c r="E452" s="348" t="s">
        <v>7647</v>
      </c>
      <c r="F452" s="348" t="s">
        <v>7648</v>
      </c>
    </row>
    <row r="453" spans="1:6" x14ac:dyDescent="0.25">
      <c r="A453" s="348" t="s">
        <v>7825</v>
      </c>
      <c r="B453" t="str">
        <f t="shared" si="7"/>
        <v>F3:0921 P1P2:8804 P3:00448</v>
      </c>
      <c r="C453" s="348" t="s">
        <v>7812</v>
      </c>
      <c r="D453" s="348" t="s">
        <v>7646</v>
      </c>
      <c r="E453" s="348" t="s">
        <v>7647</v>
      </c>
      <c r="F453" s="348" t="s">
        <v>7641</v>
      </c>
    </row>
    <row r="454" spans="1:6" x14ac:dyDescent="0.25">
      <c r="A454" s="348" t="s">
        <v>7826</v>
      </c>
      <c r="B454" t="str">
        <f t="shared" si="7"/>
        <v>F3:0921 P1P2:8804 P3:00201</v>
      </c>
      <c r="C454" s="348" t="s">
        <v>7812</v>
      </c>
      <c r="D454" s="348" t="s">
        <v>7646</v>
      </c>
      <c r="E454" s="348" t="s">
        <v>7647</v>
      </c>
      <c r="F454" s="348" t="s">
        <v>7648</v>
      </c>
    </row>
    <row r="455" spans="1:6" x14ac:dyDescent="0.25">
      <c r="A455" s="348" t="s">
        <v>7826</v>
      </c>
      <c r="B455" t="str">
        <f t="shared" si="7"/>
        <v>F3:0921 P1P2:8804 P3:00448</v>
      </c>
      <c r="C455" s="348" t="s">
        <v>7812</v>
      </c>
      <c r="D455" s="348" t="s">
        <v>7646</v>
      </c>
      <c r="E455" s="348" t="s">
        <v>7647</v>
      </c>
      <c r="F455" s="348" t="s">
        <v>7641</v>
      </c>
    </row>
    <row r="456" spans="1:6" x14ac:dyDescent="0.25">
      <c r="A456" s="348" t="s">
        <v>7827</v>
      </c>
      <c r="B456" t="str">
        <f t="shared" si="7"/>
        <v>F3:0921 P1P2:8804 P3:00201</v>
      </c>
      <c r="C456" s="348" t="s">
        <v>7812</v>
      </c>
      <c r="D456" s="348" t="s">
        <v>7646</v>
      </c>
      <c r="E456" s="348" t="s">
        <v>7647</v>
      </c>
      <c r="F456" s="348" t="s">
        <v>7648</v>
      </c>
    </row>
    <row r="457" spans="1:6" x14ac:dyDescent="0.25">
      <c r="A457" s="348" t="s">
        <v>7827</v>
      </c>
      <c r="B457" t="str">
        <f t="shared" si="7"/>
        <v>F3:0921 P1P2:8804 P3:00448</v>
      </c>
      <c r="C457" s="348" t="s">
        <v>7812</v>
      </c>
      <c r="D457" s="348" t="s">
        <v>7646</v>
      </c>
      <c r="E457" s="348" t="s">
        <v>7647</v>
      </c>
      <c r="F457" s="348" t="s">
        <v>7641</v>
      </c>
    </row>
    <row r="458" spans="1:6" x14ac:dyDescent="0.25">
      <c r="A458" s="348" t="s">
        <v>7828</v>
      </c>
      <c r="B458" t="str">
        <f t="shared" si="7"/>
        <v>F3:0921 P1P2:8804 P3:00201</v>
      </c>
      <c r="C458" s="348" t="s">
        <v>7812</v>
      </c>
      <c r="D458" s="348" t="s">
        <v>7646</v>
      </c>
      <c r="E458" s="348" t="s">
        <v>7647</v>
      </c>
      <c r="F458" s="348" t="s">
        <v>7648</v>
      </c>
    </row>
    <row r="459" spans="1:6" x14ac:dyDescent="0.25">
      <c r="A459" s="348" t="s">
        <v>7828</v>
      </c>
      <c r="B459" t="str">
        <f t="shared" si="7"/>
        <v>F3:0921 P1P2:8804 P3:00448</v>
      </c>
      <c r="C459" s="348" t="s">
        <v>7812</v>
      </c>
      <c r="D459" s="348" t="s">
        <v>7646</v>
      </c>
      <c r="E459" s="348" t="s">
        <v>7647</v>
      </c>
      <c r="F459" s="348" t="s">
        <v>7641</v>
      </c>
    </row>
    <row r="460" spans="1:6" x14ac:dyDescent="0.25">
      <c r="A460" s="348" t="s">
        <v>7829</v>
      </c>
      <c r="B460" t="str">
        <f t="shared" si="7"/>
        <v>F3:0921 P1P2:8804 P3:00201</v>
      </c>
      <c r="C460" s="348" t="s">
        <v>7812</v>
      </c>
      <c r="D460" s="348" t="s">
        <v>7646</v>
      </c>
      <c r="E460" s="348" t="s">
        <v>7647</v>
      </c>
      <c r="F460" s="348" t="s">
        <v>7648</v>
      </c>
    </row>
    <row r="461" spans="1:6" x14ac:dyDescent="0.25">
      <c r="A461" s="348" t="s">
        <v>7829</v>
      </c>
      <c r="B461" t="str">
        <f t="shared" si="7"/>
        <v>F3:0921 P1P2:8804 P3:00448</v>
      </c>
      <c r="C461" s="348" t="s">
        <v>7812</v>
      </c>
      <c r="D461" s="348" t="s">
        <v>7646</v>
      </c>
      <c r="E461" s="348" t="s">
        <v>7647</v>
      </c>
      <c r="F461" s="348" t="s">
        <v>7641</v>
      </c>
    </row>
    <row r="462" spans="1:6" x14ac:dyDescent="0.25">
      <c r="A462" s="348" t="s">
        <v>7830</v>
      </c>
      <c r="B462" t="str">
        <f t="shared" si="7"/>
        <v>F3:0921 P1P2:8804 P3:00201</v>
      </c>
      <c r="C462" s="348" t="s">
        <v>7812</v>
      </c>
      <c r="D462" s="348" t="s">
        <v>7646</v>
      </c>
      <c r="E462" s="348" t="s">
        <v>7647</v>
      </c>
      <c r="F462" s="348" t="s">
        <v>7648</v>
      </c>
    </row>
    <row r="463" spans="1:6" x14ac:dyDescent="0.25">
      <c r="A463" s="348" t="s">
        <v>7830</v>
      </c>
      <c r="B463" t="str">
        <f t="shared" si="7"/>
        <v>F3:0921 P1P2:8804 P3:00448</v>
      </c>
      <c r="C463" s="348" t="s">
        <v>7812</v>
      </c>
      <c r="D463" s="348" t="s">
        <v>7646</v>
      </c>
      <c r="E463" s="348" t="s">
        <v>7647</v>
      </c>
      <c r="F463" s="348" t="s">
        <v>7641</v>
      </c>
    </row>
    <row r="464" spans="1:6" x14ac:dyDescent="0.25">
      <c r="A464" s="348" t="s">
        <v>7831</v>
      </c>
      <c r="B464" t="str">
        <f t="shared" si="7"/>
        <v>F3:0921 P1P2:8804 P3:00201</v>
      </c>
      <c r="C464" s="348" t="s">
        <v>7812</v>
      </c>
      <c r="D464" s="348" t="s">
        <v>7646</v>
      </c>
      <c r="E464" s="348" t="s">
        <v>7647</v>
      </c>
      <c r="F464" s="348" t="s">
        <v>7648</v>
      </c>
    </row>
    <row r="465" spans="1:6" x14ac:dyDescent="0.25">
      <c r="A465" s="348" t="s">
        <v>7831</v>
      </c>
      <c r="B465" t="str">
        <f t="shared" si="7"/>
        <v>F3:0921 P1P2:8804 P3:00448</v>
      </c>
      <c r="C465" s="348" t="s">
        <v>7812</v>
      </c>
      <c r="D465" s="348" t="s">
        <v>7646</v>
      </c>
      <c r="E465" s="348" t="s">
        <v>7647</v>
      </c>
      <c r="F465" s="348" t="s">
        <v>7641</v>
      </c>
    </row>
    <row r="466" spans="1:6" x14ac:dyDescent="0.25">
      <c r="A466" s="348" t="s">
        <v>7832</v>
      </c>
      <c r="B466" t="str">
        <f t="shared" si="7"/>
        <v>F3:0820 P1P2:8502 P3:00231</v>
      </c>
      <c r="C466" s="348" t="s">
        <v>7833</v>
      </c>
      <c r="D466" s="348" t="s">
        <v>7684</v>
      </c>
      <c r="E466" s="348" t="s">
        <v>7725</v>
      </c>
      <c r="F466" s="348" t="s">
        <v>7834</v>
      </c>
    </row>
    <row r="467" spans="1:6" x14ac:dyDescent="0.25">
      <c r="A467" s="348" t="s">
        <v>7835</v>
      </c>
      <c r="B467" t="str">
        <f t="shared" si="7"/>
        <v>F3:1020 P1P2:9004 P3:00348</v>
      </c>
      <c r="C467" s="348" t="s">
        <v>7833</v>
      </c>
      <c r="D467" s="348" t="s">
        <v>7836</v>
      </c>
      <c r="E467" s="348" t="s">
        <v>7837</v>
      </c>
      <c r="F467" s="348" t="s">
        <v>7693</v>
      </c>
    </row>
    <row r="468" spans="1:6" x14ac:dyDescent="0.25">
      <c r="A468" s="348" t="s">
        <v>7838</v>
      </c>
      <c r="B468" t="str">
        <f t="shared" si="7"/>
        <v>F3:0911 P1P2:8802 P3:00199</v>
      </c>
      <c r="C468" s="348" t="s">
        <v>7356</v>
      </c>
      <c r="D468" s="348" t="s">
        <v>7657</v>
      </c>
      <c r="E468" s="348" t="s">
        <v>7658</v>
      </c>
      <c r="F468" s="348" t="s">
        <v>7659</v>
      </c>
    </row>
    <row r="469" spans="1:6" x14ac:dyDescent="0.25">
      <c r="A469" s="348" t="s">
        <v>7838</v>
      </c>
      <c r="B469" t="str">
        <f t="shared" si="7"/>
        <v>F3:0911 P1P2:8802 P3:00448</v>
      </c>
      <c r="C469" s="348" t="s">
        <v>7356</v>
      </c>
      <c r="D469" s="348" t="s">
        <v>7657</v>
      </c>
      <c r="E469" s="348" t="s">
        <v>7658</v>
      </c>
      <c r="F469" s="348" t="s">
        <v>7641</v>
      </c>
    </row>
    <row r="470" spans="1:6" x14ac:dyDescent="0.25">
      <c r="A470" s="348" t="s">
        <v>7839</v>
      </c>
      <c r="B470" t="str">
        <f t="shared" si="7"/>
        <v>F3:1020 P1P2:9004 P3:00348</v>
      </c>
      <c r="C470" s="348" t="s">
        <v>7840</v>
      </c>
      <c r="D470" s="348" t="s">
        <v>7836</v>
      </c>
      <c r="E470" s="348" t="s">
        <v>7837</v>
      </c>
      <c r="F470" s="348" t="s">
        <v>7693</v>
      </c>
    </row>
    <row r="471" spans="1:6" x14ac:dyDescent="0.25">
      <c r="A471" s="348" t="s">
        <v>7841</v>
      </c>
      <c r="B471" t="str">
        <f t="shared" si="7"/>
        <v>F3:1020 P1P2:9004 P3:00348</v>
      </c>
      <c r="C471" s="348" t="s">
        <v>7842</v>
      </c>
      <c r="D471" s="348" t="s">
        <v>7836</v>
      </c>
      <c r="E471" s="348" t="s">
        <v>7837</v>
      </c>
      <c r="F471" s="348" t="s">
        <v>7693</v>
      </c>
    </row>
    <row r="472" spans="1:6" x14ac:dyDescent="0.25">
      <c r="A472" s="348" t="s">
        <v>7843</v>
      </c>
      <c r="B472" t="str">
        <f t="shared" si="7"/>
        <v>F3:0911 P1P2:8802 P3:00199</v>
      </c>
      <c r="C472" s="348" t="s">
        <v>7844</v>
      </c>
      <c r="D472" s="348" t="s">
        <v>7657</v>
      </c>
      <c r="E472" s="348" t="s">
        <v>7658</v>
      </c>
      <c r="F472" s="348" t="s">
        <v>7659</v>
      </c>
    </row>
    <row r="473" spans="1:6" x14ac:dyDescent="0.25">
      <c r="A473" s="348" t="s">
        <v>7843</v>
      </c>
      <c r="B473" t="str">
        <f t="shared" si="7"/>
        <v>F3:0911 P1P2:8802 P3:00448</v>
      </c>
      <c r="C473" s="348" t="s">
        <v>7844</v>
      </c>
      <c r="D473" s="348" t="s">
        <v>7657</v>
      </c>
      <c r="E473" s="348" t="s">
        <v>7658</v>
      </c>
      <c r="F473" s="348" t="s">
        <v>7641</v>
      </c>
    </row>
    <row r="474" spans="1:6" x14ac:dyDescent="0.25">
      <c r="A474" s="348" t="s">
        <v>7845</v>
      </c>
      <c r="B474" t="str">
        <f t="shared" si="7"/>
        <v>F3:0921 P1P2:8804 P3:00201</v>
      </c>
      <c r="C474" s="348" t="s">
        <v>7846</v>
      </c>
      <c r="D474" s="348" t="s">
        <v>7646</v>
      </c>
      <c r="E474" s="348" t="s">
        <v>7647</v>
      </c>
      <c r="F474" s="348" t="s">
        <v>7648</v>
      </c>
    </row>
    <row r="475" spans="1:6" x14ac:dyDescent="0.25">
      <c r="A475" s="348" t="s">
        <v>7845</v>
      </c>
      <c r="B475" t="str">
        <f t="shared" si="7"/>
        <v>F3:0921 P1P2:8804 P3:00448</v>
      </c>
      <c r="C475" s="348" t="s">
        <v>7846</v>
      </c>
      <c r="D475" s="348" t="s">
        <v>7646</v>
      </c>
      <c r="E475" s="348" t="s">
        <v>7647</v>
      </c>
      <c r="F475" s="348" t="s">
        <v>7641</v>
      </c>
    </row>
    <row r="476" spans="1:6" x14ac:dyDescent="0.25">
      <c r="A476" s="348" t="s">
        <v>7847</v>
      </c>
      <c r="B476" t="str">
        <f t="shared" si="7"/>
        <v>F3:1020 P1P2:9004 P3:00348</v>
      </c>
      <c r="C476" s="348" t="s">
        <v>7848</v>
      </c>
      <c r="D476" s="348" t="s">
        <v>7836</v>
      </c>
      <c r="E476" s="348" t="s">
        <v>7837</v>
      </c>
      <c r="F476" s="348" t="s">
        <v>7693</v>
      </c>
    </row>
    <row r="477" spans="1:6" x14ac:dyDescent="0.25">
      <c r="A477" s="348" t="s">
        <v>7847</v>
      </c>
      <c r="B477" t="str">
        <f t="shared" si="7"/>
        <v>F3:1070 P1P2:9012 P3:00300</v>
      </c>
      <c r="C477" s="348" t="s">
        <v>7848</v>
      </c>
      <c r="D477" s="348" t="s">
        <v>7849</v>
      </c>
      <c r="E477" s="348" t="s">
        <v>7850</v>
      </c>
      <c r="F477" s="348" t="s">
        <v>7851</v>
      </c>
    </row>
    <row r="478" spans="1:6" x14ac:dyDescent="0.25">
      <c r="A478" s="348" t="s">
        <v>7852</v>
      </c>
      <c r="B478" t="str">
        <f t="shared" si="7"/>
        <v>F3:1040 P1P2:9006 P3:00282</v>
      </c>
      <c r="C478" s="348" t="s">
        <v>7853</v>
      </c>
      <c r="D478" s="348" t="s">
        <v>7691</v>
      </c>
      <c r="E478" s="348" t="s">
        <v>7692</v>
      </c>
      <c r="F478" s="348" t="s">
        <v>7854</v>
      </c>
    </row>
    <row r="479" spans="1:6" x14ac:dyDescent="0.25">
      <c r="A479" s="348" t="s">
        <v>7855</v>
      </c>
      <c r="B479" t="str">
        <f t="shared" si="7"/>
        <v>F3:1020 P1P2:9004 P3:00405</v>
      </c>
      <c r="C479" s="348" t="s">
        <v>7856</v>
      </c>
      <c r="D479" s="348" t="s">
        <v>7836</v>
      </c>
      <c r="E479" s="348" t="s">
        <v>7837</v>
      </c>
      <c r="F479" s="348" t="s">
        <v>7857</v>
      </c>
    </row>
    <row r="480" spans="1:6" x14ac:dyDescent="0.25">
      <c r="A480" s="348" t="s">
        <v>7855</v>
      </c>
      <c r="B480" t="str">
        <f t="shared" si="7"/>
        <v>F3:1070 P1P2:9012 P3:00300</v>
      </c>
      <c r="C480" s="348" t="s">
        <v>7856</v>
      </c>
      <c r="D480" s="348" t="s">
        <v>7849</v>
      </c>
      <c r="E480" s="348" t="s">
        <v>7850</v>
      </c>
      <c r="F480" s="348" t="s">
        <v>7851</v>
      </c>
    </row>
    <row r="481" spans="1:6" x14ac:dyDescent="0.25">
      <c r="A481" s="348" t="s">
        <v>7858</v>
      </c>
      <c r="B481" t="str">
        <f t="shared" si="7"/>
        <v>F3:0950 P1P2:8814 P3:00209</v>
      </c>
      <c r="C481" s="348" t="s">
        <v>7859</v>
      </c>
      <c r="D481" s="348" t="s">
        <v>7344</v>
      </c>
      <c r="E481" s="348" t="s">
        <v>7642</v>
      </c>
      <c r="F481" s="348" t="s">
        <v>7860</v>
      </c>
    </row>
    <row r="482" spans="1:6" x14ac:dyDescent="0.25">
      <c r="A482" s="348" t="s">
        <v>7861</v>
      </c>
      <c r="B482" t="str">
        <f t="shared" si="7"/>
        <v>F3:1012 P1P2:9010 P3:00348</v>
      </c>
      <c r="C482" s="348" t="s">
        <v>7862</v>
      </c>
      <c r="D482" s="348" t="s">
        <v>7679</v>
      </c>
      <c r="E482" s="348" t="s">
        <v>7680</v>
      </c>
      <c r="F482" s="348" t="s">
        <v>7693</v>
      </c>
    </row>
    <row r="483" spans="1:6" x14ac:dyDescent="0.25">
      <c r="A483" s="348" t="s">
        <v>7863</v>
      </c>
      <c r="B483" t="str">
        <f t="shared" si="7"/>
        <v>F3:0820 P1P2:8502 P3:00234</v>
      </c>
      <c r="C483" s="348" t="s">
        <v>7864</v>
      </c>
      <c r="D483" s="348" t="s">
        <v>7684</v>
      </c>
      <c r="E483" s="348" t="s">
        <v>7725</v>
      </c>
      <c r="F483" s="348" t="s">
        <v>7726</v>
      </c>
    </row>
    <row r="484" spans="1:6" x14ac:dyDescent="0.25">
      <c r="A484" s="348" t="s">
        <v>7865</v>
      </c>
      <c r="B484" t="str">
        <f t="shared" si="7"/>
        <v>F3:0820 P1P2:8503 P3:00232</v>
      </c>
      <c r="C484" s="348" t="s">
        <v>7866</v>
      </c>
      <c r="D484" s="348" t="s">
        <v>7684</v>
      </c>
      <c r="E484" s="348" t="s">
        <v>7685</v>
      </c>
      <c r="F484" s="348" t="s">
        <v>7686</v>
      </c>
    </row>
    <row r="485" spans="1:6" x14ac:dyDescent="0.25">
      <c r="A485" s="348" t="s">
        <v>7867</v>
      </c>
      <c r="B485" t="str">
        <f t="shared" si="7"/>
        <v>F3:0820 P1P2:8503 P3:00232</v>
      </c>
      <c r="C485" s="348" t="s">
        <v>7868</v>
      </c>
      <c r="D485" s="348" t="s">
        <v>7684</v>
      </c>
      <c r="E485" s="348" t="s">
        <v>7685</v>
      </c>
      <c r="F485" s="348" t="s">
        <v>7686</v>
      </c>
    </row>
    <row r="486" spans="1:6" x14ac:dyDescent="0.25">
      <c r="A486" s="348" t="s">
        <v>7869</v>
      </c>
      <c r="B486" t="str">
        <f t="shared" si="7"/>
        <v>F3:1012 P1P2:9010 P3:00348</v>
      </c>
      <c r="C486" s="348" t="s">
        <v>7870</v>
      </c>
      <c r="D486" s="348" t="s">
        <v>7679</v>
      </c>
      <c r="E486" s="348" t="s">
        <v>7680</v>
      </c>
      <c r="F486" s="348" t="s">
        <v>7693</v>
      </c>
    </row>
    <row r="487" spans="1:6" x14ac:dyDescent="0.25">
      <c r="A487" s="348" t="s">
        <v>7871</v>
      </c>
      <c r="B487" t="str">
        <f t="shared" si="7"/>
        <v>F3:1012 P1P2:9010 P3:00348</v>
      </c>
      <c r="C487" s="348" t="s">
        <v>7872</v>
      </c>
      <c r="D487" s="348" t="s">
        <v>7679</v>
      </c>
      <c r="E487" s="348" t="s">
        <v>7680</v>
      </c>
      <c r="F487" s="348" t="s">
        <v>7693</v>
      </c>
    </row>
    <row r="488" spans="1:6" x14ac:dyDescent="0.25">
      <c r="A488" s="348" t="s">
        <v>7873</v>
      </c>
      <c r="B488" t="str">
        <f t="shared" si="7"/>
        <v>F3:1020 P1P2:9004 P3:00405</v>
      </c>
      <c r="C488" s="348" t="s">
        <v>7874</v>
      </c>
      <c r="D488" s="348" t="s">
        <v>7836</v>
      </c>
      <c r="E488" s="348" t="s">
        <v>7837</v>
      </c>
      <c r="F488" s="348" t="s">
        <v>7857</v>
      </c>
    </row>
    <row r="489" spans="1:6" x14ac:dyDescent="0.25">
      <c r="A489" s="348" t="s">
        <v>7875</v>
      </c>
      <c r="B489" t="str">
        <f t="shared" si="7"/>
        <v>F3:0912 P1P2:8803 P3:00200</v>
      </c>
      <c r="C489" s="348" t="s">
        <v>7846</v>
      </c>
      <c r="D489" s="348" t="s">
        <v>7651</v>
      </c>
      <c r="E489" s="348" t="s">
        <v>7652</v>
      </c>
      <c r="F489" s="348" t="s">
        <v>7653</v>
      </c>
    </row>
    <row r="490" spans="1:6" x14ac:dyDescent="0.25">
      <c r="A490" s="348" t="s">
        <v>7875</v>
      </c>
      <c r="B490" t="str">
        <f t="shared" si="7"/>
        <v>F3:0912 P1P2:8803 P3:00448</v>
      </c>
      <c r="C490" s="348" t="s">
        <v>7846</v>
      </c>
      <c r="D490" s="348" t="s">
        <v>7651</v>
      </c>
      <c r="E490" s="348" t="s">
        <v>7652</v>
      </c>
      <c r="F490" s="348" t="s">
        <v>7641</v>
      </c>
    </row>
    <row r="491" spans="1:6" x14ac:dyDescent="0.25">
      <c r="A491" s="348" t="s">
        <v>7875</v>
      </c>
      <c r="B491" t="str">
        <f t="shared" si="7"/>
        <v>F3:0921 P1P2:8804 P3:00201</v>
      </c>
      <c r="C491" s="348" t="s">
        <v>7846</v>
      </c>
      <c r="D491" s="348" t="s">
        <v>7646</v>
      </c>
      <c r="E491" s="348" t="s">
        <v>7647</v>
      </c>
      <c r="F491" s="348" t="s">
        <v>7648</v>
      </c>
    </row>
    <row r="492" spans="1:6" x14ac:dyDescent="0.25">
      <c r="A492" s="348" t="s">
        <v>7875</v>
      </c>
      <c r="B492" t="str">
        <f t="shared" si="7"/>
        <v>F3:0921 P1P2:8804 P3:00448</v>
      </c>
      <c r="C492" s="348" t="s">
        <v>7846</v>
      </c>
      <c r="D492" s="348" t="s">
        <v>7646</v>
      </c>
      <c r="E492" s="348" t="s">
        <v>7647</v>
      </c>
      <c r="F492" s="348" t="s">
        <v>7641</v>
      </c>
    </row>
    <row r="493" spans="1:6" x14ac:dyDescent="0.25">
      <c r="A493" s="348" t="s">
        <v>7876</v>
      </c>
      <c r="B493" t="str">
        <f t="shared" si="7"/>
        <v>F3:0921 P1P2:8804 P3:00201</v>
      </c>
      <c r="C493" s="348" t="s">
        <v>7846</v>
      </c>
      <c r="D493" s="348" t="s">
        <v>7646</v>
      </c>
      <c r="E493" s="348" t="s">
        <v>7647</v>
      </c>
      <c r="F493" s="348" t="s">
        <v>7648</v>
      </c>
    </row>
    <row r="494" spans="1:6" x14ac:dyDescent="0.25">
      <c r="A494" s="348" t="s">
        <v>7876</v>
      </c>
      <c r="B494" t="str">
        <f t="shared" si="7"/>
        <v>F3:0921 P1P2:8804 P3:00448</v>
      </c>
      <c r="C494" s="348" t="s">
        <v>7846</v>
      </c>
      <c r="D494" s="348" t="s">
        <v>7646</v>
      </c>
      <c r="E494" s="348" t="s">
        <v>7647</v>
      </c>
      <c r="F494" s="348" t="s">
        <v>7641</v>
      </c>
    </row>
    <row r="495" spans="1:6" x14ac:dyDescent="0.25">
      <c r="A495" s="348" t="s">
        <v>7877</v>
      </c>
      <c r="B495" t="str">
        <f t="shared" si="7"/>
        <v>F3:0921 P1P2:8804 P3:00201</v>
      </c>
      <c r="C495" s="348" t="s">
        <v>7846</v>
      </c>
      <c r="D495" s="348" t="s">
        <v>7646</v>
      </c>
      <c r="E495" s="348" t="s">
        <v>7647</v>
      </c>
      <c r="F495" s="348" t="s">
        <v>7648</v>
      </c>
    </row>
    <row r="496" spans="1:6" x14ac:dyDescent="0.25">
      <c r="A496" s="348" t="s">
        <v>7877</v>
      </c>
      <c r="B496" t="str">
        <f t="shared" si="7"/>
        <v>F3:0921 P1P2:8804 P3:00448</v>
      </c>
      <c r="C496" s="348" t="s">
        <v>7846</v>
      </c>
      <c r="D496" s="348" t="s">
        <v>7646</v>
      </c>
      <c r="E496" s="348" t="s">
        <v>7647</v>
      </c>
      <c r="F496" s="348" t="s">
        <v>7641</v>
      </c>
    </row>
    <row r="497" spans="1:6" x14ac:dyDescent="0.25">
      <c r="A497" s="348" t="s">
        <v>7878</v>
      </c>
      <c r="B497" t="str">
        <f t="shared" si="7"/>
        <v>F3:0922 P1P2:8806 P3:00203</v>
      </c>
      <c r="C497" s="348" t="s">
        <v>7846</v>
      </c>
      <c r="D497" s="348" t="s">
        <v>7637</v>
      </c>
      <c r="E497" s="348" t="s">
        <v>7638</v>
      </c>
      <c r="F497" s="348" t="s">
        <v>7639</v>
      </c>
    </row>
    <row r="498" spans="1:6" x14ac:dyDescent="0.25">
      <c r="A498" s="348" t="s">
        <v>7878</v>
      </c>
      <c r="B498" t="str">
        <f t="shared" si="7"/>
        <v>F3:0922 P1P2:8806 P3:00448</v>
      </c>
      <c r="C498" s="348" t="s">
        <v>7846</v>
      </c>
      <c r="D498" s="348" t="s">
        <v>7637</v>
      </c>
      <c r="E498" s="348" t="s">
        <v>7638</v>
      </c>
      <c r="F498" s="348" t="s">
        <v>7641</v>
      </c>
    </row>
    <row r="499" spans="1:6" x14ac:dyDescent="0.25">
      <c r="A499" s="348" t="s">
        <v>7879</v>
      </c>
      <c r="B499" t="str">
        <f t="shared" si="7"/>
        <v>F3:0911 P1P2:8802 P3:00199</v>
      </c>
      <c r="C499" s="348" t="s">
        <v>7880</v>
      </c>
      <c r="D499" s="348" t="s">
        <v>7657</v>
      </c>
      <c r="E499" s="348" t="s">
        <v>7658</v>
      </c>
      <c r="F499" s="348" t="s">
        <v>7659</v>
      </c>
    </row>
    <row r="500" spans="1:6" x14ac:dyDescent="0.25">
      <c r="A500" s="348" t="s">
        <v>7879</v>
      </c>
      <c r="B500" t="str">
        <f t="shared" si="7"/>
        <v>F3:0911 P1P2:8802 P3:00448</v>
      </c>
      <c r="C500" s="348" t="s">
        <v>7880</v>
      </c>
      <c r="D500" s="348" t="s">
        <v>7657</v>
      </c>
      <c r="E500" s="348" t="s">
        <v>7658</v>
      </c>
      <c r="F500" s="348" t="s">
        <v>7641</v>
      </c>
    </row>
    <row r="501" spans="1:6" x14ac:dyDescent="0.25">
      <c r="A501" s="348" t="s">
        <v>7879</v>
      </c>
      <c r="B501" t="str">
        <f t="shared" si="7"/>
        <v>F3:0912 P1P2:8803 P3:00200</v>
      </c>
      <c r="C501" s="348" t="s">
        <v>7880</v>
      </c>
      <c r="D501" s="348" t="s">
        <v>7651</v>
      </c>
      <c r="E501" s="348" t="s">
        <v>7652</v>
      </c>
      <c r="F501" s="348" t="s">
        <v>7653</v>
      </c>
    </row>
    <row r="502" spans="1:6" x14ac:dyDescent="0.25">
      <c r="A502" s="348" t="s">
        <v>7879</v>
      </c>
      <c r="B502" t="str">
        <f t="shared" si="7"/>
        <v>F3:0912 P1P2:8803 P3:00448</v>
      </c>
      <c r="C502" s="348" t="s">
        <v>7880</v>
      </c>
      <c r="D502" s="348" t="s">
        <v>7651</v>
      </c>
      <c r="E502" s="348" t="s">
        <v>7652</v>
      </c>
      <c r="F502" s="348" t="s">
        <v>7641</v>
      </c>
    </row>
    <row r="503" spans="1:6" x14ac:dyDescent="0.25">
      <c r="A503" s="348" t="s">
        <v>7881</v>
      </c>
      <c r="B503" t="str">
        <f t="shared" si="7"/>
        <v>F3:0911 P1P2:8802 P3:00199</v>
      </c>
      <c r="C503" s="348" t="s">
        <v>7880</v>
      </c>
      <c r="D503" s="348" t="s">
        <v>7657</v>
      </c>
      <c r="E503" s="348" t="s">
        <v>7658</v>
      </c>
      <c r="F503" s="348" t="s">
        <v>7659</v>
      </c>
    </row>
    <row r="504" spans="1:6" x14ac:dyDescent="0.25">
      <c r="A504" s="348" t="s">
        <v>7881</v>
      </c>
      <c r="B504" t="str">
        <f t="shared" si="7"/>
        <v>F3:0911 P1P2:8802 P3:00448</v>
      </c>
      <c r="C504" s="348" t="s">
        <v>7880</v>
      </c>
      <c r="D504" s="348" t="s">
        <v>7657</v>
      </c>
      <c r="E504" s="348" t="s">
        <v>7658</v>
      </c>
      <c r="F504" s="348" t="s">
        <v>7641</v>
      </c>
    </row>
    <row r="505" spans="1:6" x14ac:dyDescent="0.25">
      <c r="A505" s="348" t="s">
        <v>7881</v>
      </c>
      <c r="B505" t="str">
        <f t="shared" si="7"/>
        <v>F3:0912 P1P2:8803 P3:00200</v>
      </c>
      <c r="C505" s="348" t="s">
        <v>7880</v>
      </c>
      <c r="D505" s="348" t="s">
        <v>7651</v>
      </c>
      <c r="E505" s="348" t="s">
        <v>7652</v>
      </c>
      <c r="F505" s="348" t="s">
        <v>7653</v>
      </c>
    </row>
    <row r="506" spans="1:6" x14ac:dyDescent="0.25">
      <c r="A506" s="348" t="s">
        <v>7882</v>
      </c>
      <c r="B506" t="str">
        <f t="shared" si="7"/>
        <v>F3:0922 P1P2:8806 P3:00203</v>
      </c>
      <c r="C506" s="348" t="s">
        <v>7880</v>
      </c>
      <c r="D506" s="348" t="s">
        <v>7637</v>
      </c>
      <c r="E506" s="348" t="s">
        <v>7638</v>
      </c>
      <c r="F506" s="348" t="s">
        <v>7639</v>
      </c>
    </row>
    <row r="507" spans="1:6" x14ac:dyDescent="0.25">
      <c r="A507" s="348" t="s">
        <v>7882</v>
      </c>
      <c r="B507" t="str">
        <f t="shared" si="7"/>
        <v>F3:0922 P1P2:8806 P3:00448</v>
      </c>
      <c r="C507" s="348" t="s">
        <v>7880</v>
      </c>
      <c r="D507" s="348" t="s">
        <v>7637</v>
      </c>
      <c r="E507" s="348" t="s">
        <v>7638</v>
      </c>
      <c r="F507" s="348" t="s">
        <v>7641</v>
      </c>
    </row>
    <row r="508" spans="1:6" x14ac:dyDescent="0.25">
      <c r="A508" s="348" t="s">
        <v>7883</v>
      </c>
      <c r="B508" t="str">
        <f t="shared" si="7"/>
        <v>F3:0921 P1P2:8804 P3:00201</v>
      </c>
      <c r="C508" s="348" t="s">
        <v>7880</v>
      </c>
      <c r="D508" s="348" t="s">
        <v>7646</v>
      </c>
      <c r="E508" s="348" t="s">
        <v>7647</v>
      </c>
      <c r="F508" s="348" t="s">
        <v>7648</v>
      </c>
    </row>
    <row r="509" spans="1:6" x14ac:dyDescent="0.25">
      <c r="A509" s="348" t="s">
        <v>7883</v>
      </c>
      <c r="B509" t="str">
        <f t="shared" si="7"/>
        <v>F3:0921 P1P2:8804 P3:00448</v>
      </c>
      <c r="C509" s="348" t="s">
        <v>7880</v>
      </c>
      <c r="D509" s="348" t="s">
        <v>7646</v>
      </c>
      <c r="E509" s="348" t="s">
        <v>7647</v>
      </c>
      <c r="F509" s="348" t="s">
        <v>7641</v>
      </c>
    </row>
    <row r="510" spans="1:6" x14ac:dyDescent="0.25">
      <c r="A510" s="348" t="s">
        <v>7884</v>
      </c>
      <c r="B510" t="str">
        <f t="shared" si="7"/>
        <v>F3:0921 P1P2:8804 P3:00201</v>
      </c>
      <c r="C510" s="348" t="s">
        <v>7880</v>
      </c>
      <c r="D510" s="348" t="s">
        <v>7646</v>
      </c>
      <c r="E510" s="348" t="s">
        <v>7647</v>
      </c>
      <c r="F510" s="348" t="s">
        <v>7648</v>
      </c>
    </row>
    <row r="511" spans="1:6" x14ac:dyDescent="0.25">
      <c r="A511" s="348" t="s">
        <v>7884</v>
      </c>
      <c r="B511" t="str">
        <f t="shared" si="7"/>
        <v>F3:0921 P1P2:8804 P3:00448</v>
      </c>
      <c r="C511" s="348" t="s">
        <v>7880</v>
      </c>
      <c r="D511" s="348" t="s">
        <v>7646</v>
      </c>
      <c r="E511" s="348" t="s">
        <v>7647</v>
      </c>
      <c r="F511" s="348" t="s">
        <v>7641</v>
      </c>
    </row>
    <row r="512" spans="1:6" x14ac:dyDescent="0.25">
      <c r="A512" s="348" t="s">
        <v>7885</v>
      </c>
      <c r="B512" t="str">
        <f t="shared" si="7"/>
        <v>F3:0921 P1P2:8804 P3:00201</v>
      </c>
      <c r="C512" s="348" t="s">
        <v>7880</v>
      </c>
      <c r="D512" s="348" t="s">
        <v>7646</v>
      </c>
      <c r="E512" s="348" t="s">
        <v>7647</v>
      </c>
      <c r="F512" s="348" t="s">
        <v>7648</v>
      </c>
    </row>
    <row r="513" spans="1:6" x14ac:dyDescent="0.25">
      <c r="A513" s="348" t="s">
        <v>7885</v>
      </c>
      <c r="B513" t="str">
        <f t="shared" si="7"/>
        <v>F3:0921 P1P2:8804 P3:00448</v>
      </c>
      <c r="C513" s="348" t="s">
        <v>7880</v>
      </c>
      <c r="D513" s="348" t="s">
        <v>7646</v>
      </c>
      <c r="E513" s="348" t="s">
        <v>7647</v>
      </c>
      <c r="F513" s="348" t="s">
        <v>7641</v>
      </c>
    </row>
    <row r="514" spans="1:6" x14ac:dyDescent="0.25">
      <c r="A514" s="348" t="s">
        <v>7886</v>
      </c>
      <c r="B514" t="str">
        <f t="shared" ref="B514:B577" si="8">CONCATENATE("F3:",D514," P1P2:",E514," P3:",F514)</f>
        <v>F3:0820 P1P2:8502 P3:00234</v>
      </c>
      <c r="C514" s="348" t="s">
        <v>7880</v>
      </c>
      <c r="D514" s="348" t="s">
        <v>7684</v>
      </c>
      <c r="E514" s="348" t="s">
        <v>7725</v>
      </c>
      <c r="F514" s="348" t="s">
        <v>7726</v>
      </c>
    </row>
    <row r="515" spans="1:6" x14ac:dyDescent="0.25">
      <c r="A515" s="348" t="s">
        <v>7887</v>
      </c>
      <c r="B515" t="str">
        <f t="shared" si="8"/>
        <v>F3:0820 P1P2:8502 P3:00234</v>
      </c>
      <c r="C515" s="348" t="s">
        <v>7880</v>
      </c>
      <c r="D515" s="348" t="s">
        <v>7684</v>
      </c>
      <c r="E515" s="348" t="s">
        <v>7725</v>
      </c>
      <c r="F515" s="348" t="s">
        <v>7726</v>
      </c>
    </row>
    <row r="516" spans="1:6" x14ac:dyDescent="0.25">
      <c r="A516" s="348" t="s">
        <v>7888</v>
      </c>
      <c r="B516" t="str">
        <f t="shared" si="8"/>
        <v>F3:0911 P1P2:8802 P3:00199</v>
      </c>
      <c r="C516" s="348" t="s">
        <v>7889</v>
      </c>
      <c r="D516" s="348" t="s">
        <v>7657</v>
      </c>
      <c r="E516" s="348" t="s">
        <v>7658</v>
      </c>
      <c r="F516" s="348" t="s">
        <v>7659</v>
      </c>
    </row>
    <row r="517" spans="1:6" x14ac:dyDescent="0.25">
      <c r="A517" s="348" t="s">
        <v>7888</v>
      </c>
      <c r="B517" t="str">
        <f t="shared" si="8"/>
        <v>F3:0911 P1P2:8802 P3:00448</v>
      </c>
      <c r="C517" s="348" t="s">
        <v>7889</v>
      </c>
      <c r="D517" s="348" t="s">
        <v>7657</v>
      </c>
      <c r="E517" s="348" t="s">
        <v>7658</v>
      </c>
      <c r="F517" s="348" t="s">
        <v>7641</v>
      </c>
    </row>
    <row r="518" spans="1:6" x14ac:dyDescent="0.25">
      <c r="A518" s="348" t="s">
        <v>7890</v>
      </c>
      <c r="B518" t="str">
        <f t="shared" si="8"/>
        <v>F3:0813 P1P2:8603 P3:00394</v>
      </c>
      <c r="C518" s="348" t="s">
        <v>7891</v>
      </c>
      <c r="D518" s="348" t="s">
        <v>7807</v>
      </c>
      <c r="E518" s="348" t="s">
        <v>7808</v>
      </c>
      <c r="F518" s="348" t="s">
        <v>7809</v>
      </c>
    </row>
    <row r="519" spans="1:6" x14ac:dyDescent="0.25">
      <c r="A519" s="348" t="s">
        <v>7892</v>
      </c>
      <c r="B519" t="str">
        <f t="shared" si="8"/>
        <v>F3:0922 P1P2:8806 P3:00203</v>
      </c>
      <c r="C519" s="348" t="s">
        <v>7880</v>
      </c>
      <c r="D519" s="348" t="s">
        <v>7637</v>
      </c>
      <c r="E519" s="348" t="s">
        <v>7638</v>
      </c>
      <c r="F519" s="348" t="s">
        <v>7639</v>
      </c>
    </row>
    <row r="520" spans="1:6" x14ac:dyDescent="0.25">
      <c r="A520" s="348" t="s">
        <v>7892</v>
      </c>
      <c r="B520" t="str">
        <f t="shared" si="8"/>
        <v>F3:0922 P1P2:8806 P3:00448</v>
      </c>
      <c r="C520" s="348" t="s">
        <v>7880</v>
      </c>
      <c r="D520" s="348" t="s">
        <v>7637</v>
      </c>
      <c r="E520" s="348" t="s">
        <v>7638</v>
      </c>
      <c r="F520" s="348" t="s">
        <v>7641</v>
      </c>
    </row>
    <row r="521" spans="1:6" x14ac:dyDescent="0.25">
      <c r="A521" s="348" t="s">
        <v>7893</v>
      </c>
      <c r="B521" t="str">
        <f t="shared" si="8"/>
        <v>F3:0820 P1P2:8502 P3:00234</v>
      </c>
      <c r="C521" s="348" t="s">
        <v>7894</v>
      </c>
      <c r="D521" s="348" t="s">
        <v>7684</v>
      </c>
      <c r="E521" s="348" t="s">
        <v>7725</v>
      </c>
      <c r="F521" s="348" t="s">
        <v>7726</v>
      </c>
    </row>
    <row r="522" spans="1:6" x14ac:dyDescent="0.25">
      <c r="A522" s="348" t="s">
        <v>7895</v>
      </c>
      <c r="B522" t="str">
        <f t="shared" si="8"/>
        <v>F3:0820 P1P2:8502 P3:00234</v>
      </c>
      <c r="C522" s="348" t="s">
        <v>7894</v>
      </c>
      <c r="D522" s="348" t="s">
        <v>7684</v>
      </c>
      <c r="E522" s="348" t="s">
        <v>7725</v>
      </c>
      <c r="F522" s="348" t="s">
        <v>7726</v>
      </c>
    </row>
    <row r="523" spans="1:6" x14ac:dyDescent="0.25">
      <c r="A523" s="348" t="s">
        <v>7896</v>
      </c>
      <c r="B523" t="str">
        <f t="shared" si="8"/>
        <v>F3:1020 P1P2:9004 P3:00405</v>
      </c>
      <c r="C523" s="348" t="s">
        <v>7897</v>
      </c>
      <c r="D523" s="348" t="s">
        <v>7836</v>
      </c>
      <c r="E523" s="348" t="s">
        <v>7837</v>
      </c>
      <c r="F523" s="348" t="s">
        <v>7857</v>
      </c>
    </row>
    <row r="524" spans="1:6" x14ac:dyDescent="0.25">
      <c r="A524" s="348" t="s">
        <v>7898</v>
      </c>
      <c r="B524" t="str">
        <f t="shared" si="8"/>
        <v>F3:0820 P1P2:8502 P3:00231</v>
      </c>
      <c r="C524" s="348" t="s">
        <v>7899</v>
      </c>
      <c r="D524" s="348" t="s">
        <v>7684</v>
      </c>
      <c r="E524" s="348" t="s">
        <v>7725</v>
      </c>
      <c r="F524" s="348" t="s">
        <v>7834</v>
      </c>
    </row>
    <row r="525" spans="1:6" x14ac:dyDescent="0.25">
      <c r="A525" s="348" t="s">
        <v>7900</v>
      </c>
      <c r="B525" t="str">
        <f t="shared" si="8"/>
        <v>F3:0950 P1P2:8814 P3:00209</v>
      </c>
      <c r="C525" s="348" t="s">
        <v>7901</v>
      </c>
      <c r="D525" s="348" t="s">
        <v>7344</v>
      </c>
      <c r="E525" s="348" t="s">
        <v>7642</v>
      </c>
      <c r="F525" s="348" t="s">
        <v>7860</v>
      </c>
    </row>
    <row r="526" spans="1:6" x14ac:dyDescent="0.25">
      <c r="A526" s="348" t="s">
        <v>7902</v>
      </c>
      <c r="B526" t="str">
        <f t="shared" si="8"/>
        <v>F3:0950 P1P2:8814 P3:00209</v>
      </c>
      <c r="C526" s="348" t="s">
        <v>7901</v>
      </c>
      <c r="D526" s="348" t="s">
        <v>7344</v>
      </c>
      <c r="E526" s="348" t="s">
        <v>7642</v>
      </c>
      <c r="F526" s="348" t="s">
        <v>7860</v>
      </c>
    </row>
    <row r="527" spans="1:6" x14ac:dyDescent="0.25">
      <c r="A527" s="348" t="s">
        <v>7903</v>
      </c>
      <c r="B527" t="str">
        <f t="shared" si="8"/>
        <v>F3:0911 P1P2:8802 P3:00199</v>
      </c>
      <c r="C527" s="348" t="s">
        <v>7904</v>
      </c>
      <c r="D527" s="348" t="s">
        <v>7657</v>
      </c>
      <c r="E527" s="348" t="s">
        <v>7658</v>
      </c>
      <c r="F527" s="348" t="s">
        <v>7659</v>
      </c>
    </row>
    <row r="528" spans="1:6" x14ac:dyDescent="0.25">
      <c r="A528" s="348" t="s">
        <v>7903</v>
      </c>
      <c r="B528" t="str">
        <f t="shared" si="8"/>
        <v>F3:0911 P1P2:8802 P3:00448</v>
      </c>
      <c r="C528" s="348" t="s">
        <v>7904</v>
      </c>
      <c r="D528" s="348" t="s">
        <v>7657</v>
      </c>
      <c r="E528" s="348" t="s">
        <v>7658</v>
      </c>
      <c r="F528" s="348" t="s">
        <v>7641</v>
      </c>
    </row>
    <row r="529" spans="1:6" x14ac:dyDescent="0.25">
      <c r="A529" s="348" t="s">
        <v>7905</v>
      </c>
      <c r="B529" t="str">
        <f t="shared" si="8"/>
        <v>F3:0820 P1P2:8502 P3:00231</v>
      </c>
      <c r="C529" s="348" t="s">
        <v>7904</v>
      </c>
      <c r="D529" s="348" t="s">
        <v>7684</v>
      </c>
      <c r="E529" s="348" t="s">
        <v>7725</v>
      </c>
      <c r="F529" s="348" t="s">
        <v>7834</v>
      </c>
    </row>
    <row r="530" spans="1:6" x14ac:dyDescent="0.25">
      <c r="A530" s="348" t="s">
        <v>7906</v>
      </c>
      <c r="B530" t="str">
        <f t="shared" si="8"/>
        <v>F3:0911 P1P2:8802 P3:00199</v>
      </c>
      <c r="C530" s="348" t="s">
        <v>7907</v>
      </c>
      <c r="D530" s="348" t="s">
        <v>7657</v>
      </c>
      <c r="E530" s="348" t="s">
        <v>7658</v>
      </c>
      <c r="F530" s="348" t="s">
        <v>7659</v>
      </c>
    </row>
    <row r="531" spans="1:6" x14ac:dyDescent="0.25">
      <c r="A531" s="348" t="s">
        <v>7906</v>
      </c>
      <c r="B531" t="str">
        <f t="shared" si="8"/>
        <v>F3:0911 P1P2:8802 P3:00448</v>
      </c>
      <c r="C531" s="348" t="s">
        <v>7907</v>
      </c>
      <c r="D531" s="348" t="s">
        <v>7657</v>
      </c>
      <c r="E531" s="348" t="s">
        <v>7658</v>
      </c>
      <c r="F531" s="348" t="s">
        <v>7641</v>
      </c>
    </row>
    <row r="532" spans="1:6" x14ac:dyDescent="0.25">
      <c r="A532" s="348" t="s">
        <v>7908</v>
      </c>
      <c r="B532" t="str">
        <f t="shared" si="8"/>
        <v>F3:0950 P1P2:8814 P3:00209</v>
      </c>
      <c r="C532" s="348" t="s">
        <v>7907</v>
      </c>
      <c r="D532" s="348" t="s">
        <v>7344</v>
      </c>
      <c r="E532" s="348" t="s">
        <v>7642</v>
      </c>
      <c r="F532" s="348" t="s">
        <v>7860</v>
      </c>
    </row>
    <row r="533" spans="1:6" x14ac:dyDescent="0.25">
      <c r="A533" s="348" t="s">
        <v>7909</v>
      </c>
      <c r="B533" t="str">
        <f t="shared" si="8"/>
        <v>F3:0950 P1P2:8814 P3:00209</v>
      </c>
      <c r="C533" s="348" t="s">
        <v>7907</v>
      </c>
      <c r="D533" s="348" t="s">
        <v>7344</v>
      </c>
      <c r="E533" s="348" t="s">
        <v>7642</v>
      </c>
      <c r="F533" s="348" t="s">
        <v>7860</v>
      </c>
    </row>
    <row r="534" spans="1:6" x14ac:dyDescent="0.25">
      <c r="A534" s="348" t="s">
        <v>7910</v>
      </c>
      <c r="B534" t="str">
        <f t="shared" si="8"/>
        <v>F3:0820 P1P2:8502 P3:00231</v>
      </c>
      <c r="C534" s="348" t="s">
        <v>7911</v>
      </c>
      <c r="D534" s="348" t="s">
        <v>7684</v>
      </c>
      <c r="E534" s="348" t="s">
        <v>7725</v>
      </c>
      <c r="F534" s="348" t="s">
        <v>7834</v>
      </c>
    </row>
    <row r="535" spans="1:6" x14ac:dyDescent="0.25">
      <c r="A535" s="348" t="s">
        <v>7912</v>
      </c>
      <c r="B535" t="str">
        <f t="shared" si="8"/>
        <v>F3:1040 P1P2:9006 P3:00283</v>
      </c>
      <c r="C535" s="348" t="s">
        <v>7913</v>
      </c>
      <c r="D535" s="348" t="s">
        <v>7691</v>
      </c>
      <c r="E535" s="348" t="s">
        <v>7692</v>
      </c>
      <c r="F535" s="348" t="s">
        <v>7914</v>
      </c>
    </row>
    <row r="536" spans="1:6" x14ac:dyDescent="0.25">
      <c r="A536" s="348" t="s">
        <v>7915</v>
      </c>
      <c r="B536" t="str">
        <f t="shared" si="8"/>
        <v>F3:0921 P1P2:8804 P3:00201</v>
      </c>
      <c r="C536" s="348" t="s">
        <v>7916</v>
      </c>
      <c r="D536" s="348" t="s">
        <v>7646</v>
      </c>
      <c r="E536" s="348" t="s">
        <v>7647</v>
      </c>
      <c r="F536" s="348" t="s">
        <v>7648</v>
      </c>
    </row>
    <row r="537" spans="1:6" x14ac:dyDescent="0.25">
      <c r="A537" s="348" t="s">
        <v>7915</v>
      </c>
      <c r="B537" t="str">
        <f t="shared" si="8"/>
        <v>F3:0921 P1P2:8804 P3:00448</v>
      </c>
      <c r="C537" s="348" t="s">
        <v>7916</v>
      </c>
      <c r="D537" s="348" t="s">
        <v>7646</v>
      </c>
      <c r="E537" s="348" t="s">
        <v>7647</v>
      </c>
      <c r="F537" s="348" t="s">
        <v>7641</v>
      </c>
    </row>
    <row r="538" spans="1:6" x14ac:dyDescent="0.25">
      <c r="A538" s="348" t="s">
        <v>7915</v>
      </c>
      <c r="B538" t="str">
        <f t="shared" si="8"/>
        <v>F3:0922 P1P2:8806 P3:00203</v>
      </c>
      <c r="C538" s="348" t="s">
        <v>7916</v>
      </c>
      <c r="D538" s="348" t="s">
        <v>7637</v>
      </c>
      <c r="E538" s="348" t="s">
        <v>7638</v>
      </c>
      <c r="F538" s="348" t="s">
        <v>7639</v>
      </c>
    </row>
    <row r="539" spans="1:6" x14ac:dyDescent="0.25">
      <c r="A539" s="348" t="s">
        <v>7915</v>
      </c>
      <c r="B539" t="str">
        <f t="shared" si="8"/>
        <v>F3:0922 P1P2:8806 P3:00204</v>
      </c>
      <c r="C539" s="348" t="s">
        <v>7916</v>
      </c>
      <c r="D539" s="348" t="s">
        <v>7637</v>
      </c>
      <c r="E539" s="348" t="s">
        <v>7638</v>
      </c>
      <c r="F539" s="348" t="s">
        <v>7814</v>
      </c>
    </row>
    <row r="540" spans="1:6" x14ac:dyDescent="0.25">
      <c r="A540" s="348" t="s">
        <v>7917</v>
      </c>
      <c r="B540" t="str">
        <f t="shared" si="8"/>
        <v>F3:0921 P1P2:8804 P3:00201</v>
      </c>
      <c r="C540" s="348" t="s">
        <v>7916</v>
      </c>
      <c r="D540" s="348" t="s">
        <v>7646</v>
      </c>
      <c r="E540" s="348" t="s">
        <v>7647</v>
      </c>
      <c r="F540" s="348" t="s">
        <v>7648</v>
      </c>
    </row>
    <row r="541" spans="1:6" x14ac:dyDescent="0.25">
      <c r="A541" s="348" t="s">
        <v>7917</v>
      </c>
      <c r="B541" t="str">
        <f t="shared" si="8"/>
        <v>F3:0921 P1P2:8804 P3:00448</v>
      </c>
      <c r="C541" s="348" t="s">
        <v>7916</v>
      </c>
      <c r="D541" s="348" t="s">
        <v>7646</v>
      </c>
      <c r="E541" s="348" t="s">
        <v>7647</v>
      </c>
      <c r="F541" s="348" t="s">
        <v>7641</v>
      </c>
    </row>
    <row r="542" spans="1:6" x14ac:dyDescent="0.25">
      <c r="A542" s="348" t="s">
        <v>7918</v>
      </c>
      <c r="B542" t="str">
        <f t="shared" si="8"/>
        <v>F3:0921 P1P2:8804 P3:00201</v>
      </c>
      <c r="C542" s="348" t="s">
        <v>7916</v>
      </c>
      <c r="D542" s="348" t="s">
        <v>7646</v>
      </c>
      <c r="E542" s="348" t="s">
        <v>7647</v>
      </c>
      <c r="F542" s="348" t="s">
        <v>7648</v>
      </c>
    </row>
    <row r="543" spans="1:6" x14ac:dyDescent="0.25">
      <c r="A543" s="348" t="s">
        <v>7918</v>
      </c>
      <c r="B543" t="str">
        <f t="shared" si="8"/>
        <v>F3:0921 P1P2:8804 P3:00448</v>
      </c>
      <c r="C543" s="348" t="s">
        <v>7916</v>
      </c>
      <c r="D543" s="348" t="s">
        <v>7646</v>
      </c>
      <c r="E543" s="348" t="s">
        <v>7647</v>
      </c>
      <c r="F543" s="348" t="s">
        <v>7641</v>
      </c>
    </row>
    <row r="544" spans="1:6" x14ac:dyDescent="0.25">
      <c r="A544" s="348" t="s">
        <v>7919</v>
      </c>
      <c r="B544" t="str">
        <f t="shared" si="8"/>
        <v>F3:0922 P1P2:8806 P3:00203</v>
      </c>
      <c r="C544" s="348" t="s">
        <v>7916</v>
      </c>
      <c r="D544" s="348" t="s">
        <v>7637</v>
      </c>
      <c r="E544" s="348" t="s">
        <v>7638</v>
      </c>
      <c r="F544" s="348" t="s">
        <v>7639</v>
      </c>
    </row>
    <row r="545" spans="1:6" x14ac:dyDescent="0.25">
      <c r="A545" s="348" t="s">
        <v>7919</v>
      </c>
      <c r="B545" t="str">
        <f t="shared" si="8"/>
        <v>F3:0922 P1P2:8806 P3:00448</v>
      </c>
      <c r="C545" s="348" t="s">
        <v>7916</v>
      </c>
      <c r="D545" s="348" t="s">
        <v>7637</v>
      </c>
      <c r="E545" s="348" t="s">
        <v>7638</v>
      </c>
      <c r="F545" s="348" t="s">
        <v>7641</v>
      </c>
    </row>
    <row r="546" spans="1:6" x14ac:dyDescent="0.25">
      <c r="A546" s="348" t="s">
        <v>7920</v>
      </c>
      <c r="B546" t="str">
        <f t="shared" si="8"/>
        <v>F3:0921 P1P2:8804 P3:00201</v>
      </c>
      <c r="C546" s="348" t="s">
        <v>7916</v>
      </c>
      <c r="D546" s="348" t="s">
        <v>7646</v>
      </c>
      <c r="E546" s="348" t="s">
        <v>7647</v>
      </c>
      <c r="F546" s="348" t="s">
        <v>7648</v>
      </c>
    </row>
    <row r="547" spans="1:6" x14ac:dyDescent="0.25">
      <c r="A547" s="348" t="s">
        <v>7920</v>
      </c>
      <c r="B547" t="str">
        <f t="shared" si="8"/>
        <v>F3:0921 P1P2:8804 P3:00448</v>
      </c>
      <c r="C547" s="348" t="s">
        <v>7916</v>
      </c>
      <c r="D547" s="348" t="s">
        <v>7646</v>
      </c>
      <c r="E547" s="348" t="s">
        <v>7647</v>
      </c>
      <c r="F547" s="348" t="s">
        <v>7641</v>
      </c>
    </row>
    <row r="548" spans="1:6" x14ac:dyDescent="0.25">
      <c r="A548" s="348" t="s">
        <v>7921</v>
      </c>
      <c r="B548" t="str">
        <f t="shared" si="8"/>
        <v>F3:0921 P1P2:8804 P3:00201</v>
      </c>
      <c r="C548" s="348" t="s">
        <v>7916</v>
      </c>
      <c r="D548" s="348" t="s">
        <v>7646</v>
      </c>
      <c r="E548" s="348" t="s">
        <v>7647</v>
      </c>
      <c r="F548" s="348" t="s">
        <v>7648</v>
      </c>
    </row>
    <row r="549" spans="1:6" x14ac:dyDescent="0.25">
      <c r="A549" s="348" t="s">
        <v>7921</v>
      </c>
      <c r="B549" t="str">
        <f t="shared" si="8"/>
        <v>F3:0921 P1P2:8804 P3:00448</v>
      </c>
      <c r="C549" s="348" t="s">
        <v>7916</v>
      </c>
      <c r="D549" s="348" t="s">
        <v>7646</v>
      </c>
      <c r="E549" s="348" t="s">
        <v>7647</v>
      </c>
      <c r="F549" s="348" t="s">
        <v>7641</v>
      </c>
    </row>
    <row r="550" spans="1:6" x14ac:dyDescent="0.25">
      <c r="A550" s="348" t="s">
        <v>7922</v>
      </c>
      <c r="B550" t="str">
        <f t="shared" si="8"/>
        <v>F3:0921 P1P2:8804 P3:00201</v>
      </c>
      <c r="C550" s="348" t="s">
        <v>7916</v>
      </c>
      <c r="D550" s="348" t="s">
        <v>7646</v>
      </c>
      <c r="E550" s="348" t="s">
        <v>7647</v>
      </c>
      <c r="F550" s="348" t="s">
        <v>7648</v>
      </c>
    </row>
    <row r="551" spans="1:6" x14ac:dyDescent="0.25">
      <c r="A551" s="348" t="s">
        <v>7922</v>
      </c>
      <c r="B551" t="str">
        <f t="shared" si="8"/>
        <v>F3:0921 P1P2:8804 P3:00448</v>
      </c>
      <c r="C551" s="348" t="s">
        <v>7916</v>
      </c>
      <c r="D551" s="348" t="s">
        <v>7646</v>
      </c>
      <c r="E551" s="348" t="s">
        <v>7647</v>
      </c>
      <c r="F551" s="348" t="s">
        <v>7641</v>
      </c>
    </row>
    <row r="552" spans="1:6" x14ac:dyDescent="0.25">
      <c r="A552" s="348" t="s">
        <v>7923</v>
      </c>
      <c r="B552" t="str">
        <f t="shared" si="8"/>
        <v>F3:0921 P1P2:8804 P3:00201</v>
      </c>
      <c r="C552" s="348" t="s">
        <v>7916</v>
      </c>
      <c r="D552" s="348" t="s">
        <v>7646</v>
      </c>
      <c r="E552" s="348" t="s">
        <v>7647</v>
      </c>
      <c r="F552" s="348" t="s">
        <v>7648</v>
      </c>
    </row>
    <row r="553" spans="1:6" x14ac:dyDescent="0.25">
      <c r="A553" s="348" t="s">
        <v>7923</v>
      </c>
      <c r="B553" t="str">
        <f t="shared" si="8"/>
        <v>F3:0921 P1P2:8804 P3:00448</v>
      </c>
      <c r="C553" s="348" t="s">
        <v>7916</v>
      </c>
      <c r="D553" s="348" t="s">
        <v>7646</v>
      </c>
      <c r="E553" s="348" t="s">
        <v>7647</v>
      </c>
      <c r="F553" s="348" t="s">
        <v>7641</v>
      </c>
    </row>
    <row r="554" spans="1:6" x14ac:dyDescent="0.25">
      <c r="A554" s="348" t="s">
        <v>7924</v>
      </c>
      <c r="B554" t="str">
        <f t="shared" si="8"/>
        <v>F3:0921 P1P2:8804 P3:00201</v>
      </c>
      <c r="C554" s="348" t="s">
        <v>7916</v>
      </c>
      <c r="D554" s="348" t="s">
        <v>7646</v>
      </c>
      <c r="E554" s="348" t="s">
        <v>7647</v>
      </c>
      <c r="F554" s="348" t="s">
        <v>7648</v>
      </c>
    </row>
    <row r="555" spans="1:6" x14ac:dyDescent="0.25">
      <c r="A555" s="348" t="s">
        <v>7924</v>
      </c>
      <c r="B555" t="str">
        <f t="shared" si="8"/>
        <v>F3:0921 P1P2:8804 P3:00448</v>
      </c>
      <c r="C555" s="348" t="s">
        <v>7916</v>
      </c>
      <c r="D555" s="348" t="s">
        <v>7646</v>
      </c>
      <c r="E555" s="348" t="s">
        <v>7647</v>
      </c>
      <c r="F555" s="348" t="s">
        <v>7641</v>
      </c>
    </row>
    <row r="556" spans="1:6" x14ac:dyDescent="0.25">
      <c r="A556" s="348" t="s">
        <v>7925</v>
      </c>
      <c r="B556" t="str">
        <f t="shared" si="8"/>
        <v>F3:0921 P1P2:8804 P3:00201</v>
      </c>
      <c r="C556" s="348" t="s">
        <v>7916</v>
      </c>
      <c r="D556" s="348" t="s">
        <v>7646</v>
      </c>
      <c r="E556" s="348" t="s">
        <v>7647</v>
      </c>
      <c r="F556" s="348" t="s">
        <v>7648</v>
      </c>
    </row>
    <row r="557" spans="1:6" x14ac:dyDescent="0.25">
      <c r="A557" s="348" t="s">
        <v>7925</v>
      </c>
      <c r="B557" t="str">
        <f t="shared" si="8"/>
        <v>F3:0921 P1P2:8804 P3:00448</v>
      </c>
      <c r="C557" s="348" t="s">
        <v>7916</v>
      </c>
      <c r="D557" s="348" t="s">
        <v>7646</v>
      </c>
      <c r="E557" s="348" t="s">
        <v>7647</v>
      </c>
      <c r="F557" s="348" t="s">
        <v>7641</v>
      </c>
    </row>
    <row r="558" spans="1:6" x14ac:dyDescent="0.25">
      <c r="A558" s="348" t="s">
        <v>7926</v>
      </c>
      <c r="B558" t="str">
        <f t="shared" si="8"/>
        <v>F3:0921 P1P2:8804 P3:00201</v>
      </c>
      <c r="C558" s="348" t="s">
        <v>7916</v>
      </c>
      <c r="D558" s="348" t="s">
        <v>7646</v>
      </c>
      <c r="E558" s="348" t="s">
        <v>7647</v>
      </c>
      <c r="F558" s="348" t="s">
        <v>7648</v>
      </c>
    </row>
    <row r="559" spans="1:6" x14ac:dyDescent="0.25">
      <c r="A559" s="348" t="s">
        <v>7926</v>
      </c>
      <c r="B559" t="str">
        <f t="shared" si="8"/>
        <v>F3:0921 P1P2:8804 P3:00448</v>
      </c>
      <c r="C559" s="348" t="s">
        <v>7916</v>
      </c>
      <c r="D559" s="348" t="s">
        <v>7646</v>
      </c>
      <c r="E559" s="348" t="s">
        <v>7647</v>
      </c>
      <c r="F559" s="348" t="s">
        <v>7641</v>
      </c>
    </row>
    <row r="560" spans="1:6" x14ac:dyDescent="0.25">
      <c r="A560" s="348" t="s">
        <v>7927</v>
      </c>
      <c r="B560" t="str">
        <f t="shared" si="8"/>
        <v>F3:0921 P1P2:8804 P3:00201</v>
      </c>
      <c r="C560" s="348" t="s">
        <v>7916</v>
      </c>
      <c r="D560" s="348" t="s">
        <v>7646</v>
      </c>
      <c r="E560" s="348" t="s">
        <v>7647</v>
      </c>
      <c r="F560" s="348" t="s">
        <v>7648</v>
      </c>
    </row>
    <row r="561" spans="1:6" x14ac:dyDescent="0.25">
      <c r="A561" s="348" t="s">
        <v>7927</v>
      </c>
      <c r="B561" t="str">
        <f t="shared" si="8"/>
        <v>F3:0921 P1P2:8804 P3:00448</v>
      </c>
      <c r="C561" s="348" t="s">
        <v>7916</v>
      </c>
      <c r="D561" s="348" t="s">
        <v>7646</v>
      </c>
      <c r="E561" s="348" t="s">
        <v>7647</v>
      </c>
      <c r="F561" s="348" t="s">
        <v>7641</v>
      </c>
    </row>
    <row r="562" spans="1:6" x14ac:dyDescent="0.25">
      <c r="A562" s="348" t="s">
        <v>7928</v>
      </c>
      <c r="B562" t="str">
        <f t="shared" si="8"/>
        <v>F3:0921 P1P2:8804 P3:00201</v>
      </c>
      <c r="C562" s="348" t="s">
        <v>7916</v>
      </c>
      <c r="D562" s="348" t="s">
        <v>7646</v>
      </c>
      <c r="E562" s="348" t="s">
        <v>7647</v>
      </c>
      <c r="F562" s="348" t="s">
        <v>7648</v>
      </c>
    </row>
    <row r="563" spans="1:6" x14ac:dyDescent="0.25">
      <c r="A563" s="348" t="s">
        <v>7928</v>
      </c>
      <c r="B563" t="str">
        <f t="shared" si="8"/>
        <v>F3:0921 P1P2:8804 P3:00448</v>
      </c>
      <c r="C563" s="348" t="s">
        <v>7916</v>
      </c>
      <c r="D563" s="348" t="s">
        <v>7646</v>
      </c>
      <c r="E563" s="348" t="s">
        <v>7647</v>
      </c>
      <c r="F563" s="348" t="s">
        <v>7641</v>
      </c>
    </row>
    <row r="564" spans="1:6" x14ac:dyDescent="0.25">
      <c r="A564" s="348" t="s">
        <v>7929</v>
      </c>
      <c r="B564" t="str">
        <f t="shared" si="8"/>
        <v>F3:0912 P1P2:8803 P3:00200</v>
      </c>
      <c r="C564" s="348" t="s">
        <v>7916</v>
      </c>
      <c r="D564" s="348" t="s">
        <v>7651</v>
      </c>
      <c r="E564" s="348" t="s">
        <v>7652</v>
      </c>
      <c r="F564" s="348" t="s">
        <v>7653</v>
      </c>
    </row>
    <row r="565" spans="1:6" x14ac:dyDescent="0.25">
      <c r="A565" s="348" t="s">
        <v>7929</v>
      </c>
      <c r="B565" t="str">
        <f t="shared" si="8"/>
        <v>F3:0912 P1P2:8803 P3:00448</v>
      </c>
      <c r="C565" s="348" t="s">
        <v>7916</v>
      </c>
      <c r="D565" s="348" t="s">
        <v>7651</v>
      </c>
      <c r="E565" s="348" t="s">
        <v>7652</v>
      </c>
      <c r="F565" s="348" t="s">
        <v>7641</v>
      </c>
    </row>
    <row r="566" spans="1:6" x14ac:dyDescent="0.25">
      <c r="A566" s="348" t="s">
        <v>7930</v>
      </c>
      <c r="B566" t="str">
        <f t="shared" si="8"/>
        <v>F3:0112 P1P2:0501 P3:00005</v>
      </c>
      <c r="C566" s="348" t="s">
        <v>7846</v>
      </c>
      <c r="D566" s="348" t="s">
        <v>7369</v>
      </c>
      <c r="E566" s="348" t="s">
        <v>7370</v>
      </c>
      <c r="F566" s="348" t="s">
        <v>7655</v>
      </c>
    </row>
    <row r="567" spans="1:6" x14ac:dyDescent="0.25">
      <c r="A567" s="348" t="s">
        <v>7931</v>
      </c>
      <c r="B567" t="str">
        <f t="shared" si="8"/>
        <v>F3:0921 P1P2:8804 P3:00201</v>
      </c>
      <c r="C567" s="348" t="s">
        <v>7846</v>
      </c>
      <c r="D567" s="348" t="s">
        <v>7646</v>
      </c>
      <c r="E567" s="348" t="s">
        <v>7647</v>
      </c>
      <c r="F567" s="348" t="s">
        <v>7648</v>
      </c>
    </row>
    <row r="568" spans="1:6" x14ac:dyDescent="0.25">
      <c r="A568" s="348" t="s">
        <v>7931</v>
      </c>
      <c r="B568" t="str">
        <f t="shared" si="8"/>
        <v>F3:0921 P1P2:8804 P3:00448</v>
      </c>
      <c r="C568" s="348" t="s">
        <v>7846</v>
      </c>
      <c r="D568" s="348" t="s">
        <v>7646</v>
      </c>
      <c r="E568" s="348" t="s">
        <v>7647</v>
      </c>
      <c r="F568" s="348" t="s">
        <v>7641</v>
      </c>
    </row>
    <row r="569" spans="1:6" x14ac:dyDescent="0.25">
      <c r="A569" s="348" t="s">
        <v>7932</v>
      </c>
      <c r="B569" t="str">
        <f t="shared" si="8"/>
        <v>F3:0921 P1P2:8804 P3:00201</v>
      </c>
      <c r="C569" s="348" t="s">
        <v>7846</v>
      </c>
      <c r="D569" s="348" t="s">
        <v>7646</v>
      </c>
      <c r="E569" s="348" t="s">
        <v>7647</v>
      </c>
      <c r="F569" s="348" t="s">
        <v>7648</v>
      </c>
    </row>
    <row r="570" spans="1:6" x14ac:dyDescent="0.25">
      <c r="A570" s="348" t="s">
        <v>7932</v>
      </c>
      <c r="B570" t="str">
        <f t="shared" si="8"/>
        <v>F3:0921 P1P2:8804 P3:00448</v>
      </c>
      <c r="C570" s="348" t="s">
        <v>7846</v>
      </c>
      <c r="D570" s="348" t="s">
        <v>7646</v>
      </c>
      <c r="E570" s="348" t="s">
        <v>7647</v>
      </c>
      <c r="F570" s="348" t="s">
        <v>7641</v>
      </c>
    </row>
    <row r="571" spans="1:6" x14ac:dyDescent="0.25">
      <c r="A571" s="348" t="s">
        <v>7933</v>
      </c>
      <c r="B571" t="str">
        <f t="shared" si="8"/>
        <v>F3:0921 P1P2:8804 P3:00201</v>
      </c>
      <c r="C571" s="348" t="s">
        <v>7846</v>
      </c>
      <c r="D571" s="348" t="s">
        <v>7646</v>
      </c>
      <c r="E571" s="348" t="s">
        <v>7647</v>
      </c>
      <c r="F571" s="348" t="s">
        <v>7648</v>
      </c>
    </row>
    <row r="572" spans="1:6" x14ac:dyDescent="0.25">
      <c r="A572" s="348" t="s">
        <v>7933</v>
      </c>
      <c r="B572" t="str">
        <f t="shared" si="8"/>
        <v>F3:0921 P1P2:8804 P3:00448</v>
      </c>
      <c r="C572" s="348" t="s">
        <v>7846</v>
      </c>
      <c r="D572" s="348" t="s">
        <v>7646</v>
      </c>
      <c r="E572" s="348" t="s">
        <v>7647</v>
      </c>
      <c r="F572" s="348" t="s">
        <v>7641</v>
      </c>
    </row>
    <row r="573" spans="1:6" x14ac:dyDescent="0.25">
      <c r="A573" s="348" t="s">
        <v>7934</v>
      </c>
      <c r="B573" t="str">
        <f t="shared" si="8"/>
        <v>F3:0921 P1P2:8804 P3:00201</v>
      </c>
      <c r="C573" s="348" t="s">
        <v>7846</v>
      </c>
      <c r="D573" s="348" t="s">
        <v>7646</v>
      </c>
      <c r="E573" s="348" t="s">
        <v>7647</v>
      </c>
      <c r="F573" s="348" t="s">
        <v>7648</v>
      </c>
    </row>
    <row r="574" spans="1:6" x14ac:dyDescent="0.25">
      <c r="A574" s="348" t="s">
        <v>7934</v>
      </c>
      <c r="B574" t="str">
        <f t="shared" si="8"/>
        <v>F3:0921 P1P2:8804 P3:00448</v>
      </c>
      <c r="C574" s="348" t="s">
        <v>7846</v>
      </c>
      <c r="D574" s="348" t="s">
        <v>7646</v>
      </c>
      <c r="E574" s="348" t="s">
        <v>7647</v>
      </c>
      <c r="F574" s="348" t="s">
        <v>7641</v>
      </c>
    </row>
    <row r="575" spans="1:6" x14ac:dyDescent="0.25">
      <c r="A575" s="348" t="s">
        <v>7935</v>
      </c>
      <c r="B575" t="str">
        <f t="shared" si="8"/>
        <v>F3:0921 P1P2:8804 P3:00201</v>
      </c>
      <c r="C575" s="348" t="s">
        <v>7846</v>
      </c>
      <c r="D575" s="348" t="s">
        <v>7646</v>
      </c>
      <c r="E575" s="348" t="s">
        <v>7647</v>
      </c>
      <c r="F575" s="348" t="s">
        <v>7648</v>
      </c>
    </row>
    <row r="576" spans="1:6" x14ac:dyDescent="0.25">
      <c r="A576" s="348" t="s">
        <v>7935</v>
      </c>
      <c r="B576" t="str">
        <f t="shared" si="8"/>
        <v>F3:0921 P1P2:8804 P3:00448</v>
      </c>
      <c r="C576" s="348" t="s">
        <v>7846</v>
      </c>
      <c r="D576" s="348" t="s">
        <v>7646</v>
      </c>
      <c r="E576" s="348" t="s">
        <v>7647</v>
      </c>
      <c r="F576" s="348" t="s">
        <v>7641</v>
      </c>
    </row>
    <row r="577" spans="1:6" x14ac:dyDescent="0.25">
      <c r="A577" s="348" t="s">
        <v>7936</v>
      </c>
      <c r="B577" t="str">
        <f t="shared" si="8"/>
        <v>F3:0921 P1P2:8804 P3:00201</v>
      </c>
      <c r="C577" s="348" t="s">
        <v>7846</v>
      </c>
      <c r="D577" s="348" t="s">
        <v>7646</v>
      </c>
      <c r="E577" s="348" t="s">
        <v>7647</v>
      </c>
      <c r="F577" s="348" t="s">
        <v>7648</v>
      </c>
    </row>
    <row r="578" spans="1:6" x14ac:dyDescent="0.25">
      <c r="A578" s="348" t="s">
        <v>7936</v>
      </c>
      <c r="B578" t="str">
        <f t="shared" ref="B578:B641" si="9">CONCATENATE("F3:",D578," P1P2:",E578," P3:",F578)</f>
        <v>F3:0921 P1P2:8804 P3:00448</v>
      </c>
      <c r="C578" s="348" t="s">
        <v>7846</v>
      </c>
      <c r="D578" s="348" t="s">
        <v>7646</v>
      </c>
      <c r="E578" s="348" t="s">
        <v>7647</v>
      </c>
      <c r="F578" s="348" t="s">
        <v>7641</v>
      </c>
    </row>
    <row r="579" spans="1:6" x14ac:dyDescent="0.25">
      <c r="A579" s="348" t="s">
        <v>7937</v>
      </c>
      <c r="B579" t="str">
        <f t="shared" si="9"/>
        <v>F3:0950 P1P2:8814 P3:00211</v>
      </c>
      <c r="C579" s="348" t="s">
        <v>7846</v>
      </c>
      <c r="D579" s="348" t="s">
        <v>7344</v>
      </c>
      <c r="E579" s="348" t="s">
        <v>7642</v>
      </c>
      <c r="F579" s="348" t="s">
        <v>7643</v>
      </c>
    </row>
    <row r="580" spans="1:6" x14ac:dyDescent="0.25">
      <c r="A580" s="348" t="s">
        <v>7938</v>
      </c>
      <c r="B580" t="str">
        <f t="shared" si="9"/>
        <v>F3:0989 P1P2:8801 P3:00005</v>
      </c>
      <c r="C580" s="348" t="s">
        <v>7836</v>
      </c>
      <c r="D580" s="348" t="s">
        <v>7939</v>
      </c>
      <c r="E580" s="348" t="s">
        <v>7940</v>
      </c>
      <c r="F580" s="348" t="s">
        <v>7655</v>
      </c>
    </row>
    <row r="581" spans="1:6" x14ac:dyDescent="0.25">
      <c r="A581" s="348" t="s">
        <v>7941</v>
      </c>
      <c r="B581" t="str">
        <f t="shared" si="9"/>
        <v>F3:0989 P1P2:8801 P3:00005</v>
      </c>
      <c r="C581" s="348" t="s">
        <v>7768</v>
      </c>
      <c r="D581" s="348" t="s">
        <v>7939</v>
      </c>
      <c r="E581" s="348" t="s">
        <v>7940</v>
      </c>
      <c r="F581" s="348" t="s">
        <v>7655</v>
      </c>
    </row>
    <row r="582" spans="1:6" x14ac:dyDescent="0.25">
      <c r="A582" s="348" t="s">
        <v>7942</v>
      </c>
      <c r="B582" t="str">
        <f t="shared" si="9"/>
        <v>F3:0989 P1P2:8801 P3:00005</v>
      </c>
      <c r="C582" s="348" t="s">
        <v>7943</v>
      </c>
      <c r="D582" s="348" t="s">
        <v>7939</v>
      </c>
      <c r="E582" s="348" t="s">
        <v>7940</v>
      </c>
      <c r="F582" s="348" t="s">
        <v>7655</v>
      </c>
    </row>
    <row r="583" spans="1:6" x14ac:dyDescent="0.25">
      <c r="A583" s="348" t="s">
        <v>7944</v>
      </c>
      <c r="B583" t="str">
        <f t="shared" si="9"/>
        <v>F3:1091 P1P2:9001 P3:00005</v>
      </c>
      <c r="C583" s="348" t="s">
        <v>7945</v>
      </c>
      <c r="D583" s="348" t="s">
        <v>7946</v>
      </c>
      <c r="E583" s="348" t="s">
        <v>7947</v>
      </c>
      <c r="F583" s="348" t="s">
        <v>7655</v>
      </c>
    </row>
    <row r="584" spans="1:6" x14ac:dyDescent="0.25">
      <c r="A584" s="348" t="s">
        <v>7948</v>
      </c>
      <c r="B584" t="str">
        <f t="shared" si="9"/>
        <v>F3:0950 P1P2:8815 P3:00215</v>
      </c>
      <c r="C584" s="348" t="s">
        <v>7945</v>
      </c>
      <c r="D584" s="348" t="s">
        <v>7344</v>
      </c>
      <c r="E584" s="348" t="s">
        <v>7949</v>
      </c>
      <c r="F584" s="348" t="s">
        <v>7950</v>
      </c>
    </row>
    <row r="585" spans="1:6" x14ac:dyDescent="0.25">
      <c r="A585" s="348" t="s">
        <v>7948</v>
      </c>
      <c r="B585" t="str">
        <f t="shared" si="9"/>
        <v>F3:0989 P1P2:8801 P3:00005</v>
      </c>
      <c r="C585" s="348" t="s">
        <v>7945</v>
      </c>
      <c r="D585" s="348" t="s">
        <v>7939</v>
      </c>
      <c r="E585" s="348" t="s">
        <v>7940</v>
      </c>
      <c r="F585" s="348" t="s">
        <v>7655</v>
      </c>
    </row>
    <row r="586" spans="1:6" x14ac:dyDescent="0.25">
      <c r="A586" s="348" t="s">
        <v>7951</v>
      </c>
      <c r="B586" t="str">
        <f t="shared" si="9"/>
        <v>F3:0861 P1P2:8501 P3:00005</v>
      </c>
      <c r="C586" s="348" t="s">
        <v>7945</v>
      </c>
      <c r="D586" s="348" t="s">
        <v>7952</v>
      </c>
      <c r="E586" s="348" t="s">
        <v>7953</v>
      </c>
      <c r="F586" s="348" t="s">
        <v>7655</v>
      </c>
    </row>
    <row r="587" spans="1:6" x14ac:dyDescent="0.25">
      <c r="A587" s="348" t="s">
        <v>7954</v>
      </c>
      <c r="B587" t="str">
        <f t="shared" si="9"/>
        <v>F3:0989 P1P2:8801 P3:00005</v>
      </c>
      <c r="C587" s="348" t="s">
        <v>7945</v>
      </c>
      <c r="D587" s="348" t="s">
        <v>7939</v>
      </c>
      <c r="E587" s="348" t="s">
        <v>7940</v>
      </c>
      <c r="F587" s="348" t="s">
        <v>7655</v>
      </c>
    </row>
    <row r="588" spans="1:6" x14ac:dyDescent="0.25">
      <c r="A588" s="348" t="s">
        <v>7955</v>
      </c>
      <c r="B588" t="str">
        <f t="shared" si="9"/>
        <v>F3:0989 P1P2:8801 P3:00005</v>
      </c>
      <c r="C588" s="348" t="s">
        <v>7945</v>
      </c>
      <c r="D588" s="348" t="s">
        <v>7939</v>
      </c>
      <c r="E588" s="348" t="s">
        <v>7940</v>
      </c>
      <c r="F588" s="348" t="s">
        <v>7655</v>
      </c>
    </row>
    <row r="589" spans="1:6" x14ac:dyDescent="0.25">
      <c r="A589" s="348" t="s">
        <v>7956</v>
      </c>
      <c r="B589" t="str">
        <f t="shared" si="9"/>
        <v>F3:0989 P1P2:8801 P3:00005</v>
      </c>
      <c r="C589" s="348" t="s">
        <v>7945</v>
      </c>
      <c r="D589" s="348" t="s">
        <v>7939</v>
      </c>
      <c r="E589" s="348" t="s">
        <v>7940</v>
      </c>
      <c r="F589" s="348" t="s">
        <v>7655</v>
      </c>
    </row>
    <row r="590" spans="1:6" x14ac:dyDescent="0.25">
      <c r="A590" s="348" t="s">
        <v>7957</v>
      </c>
      <c r="B590" t="str">
        <f t="shared" si="9"/>
        <v>F3:0989 P1P2:8801 P3:00005</v>
      </c>
      <c r="C590" s="348" t="s">
        <v>7945</v>
      </c>
      <c r="D590" s="348" t="s">
        <v>7939</v>
      </c>
      <c r="E590" s="348" t="s">
        <v>7940</v>
      </c>
      <c r="F590" s="348" t="s">
        <v>7655</v>
      </c>
    </row>
    <row r="591" spans="1:6" x14ac:dyDescent="0.25">
      <c r="A591" s="348" t="s">
        <v>7958</v>
      </c>
      <c r="B591" t="str">
        <f t="shared" si="9"/>
        <v>F3:0989 P1P2:8801 P3:00005</v>
      </c>
      <c r="C591" s="348" t="s">
        <v>7945</v>
      </c>
      <c r="D591" s="348" t="s">
        <v>7939</v>
      </c>
      <c r="E591" s="348" t="s">
        <v>7940</v>
      </c>
      <c r="F591" s="348" t="s">
        <v>7655</v>
      </c>
    </row>
    <row r="592" spans="1:6" x14ac:dyDescent="0.25">
      <c r="A592" s="348" t="s">
        <v>7959</v>
      </c>
      <c r="B592" t="str">
        <f t="shared" si="9"/>
        <v>F3:0950 P1P2:8815 P3:00215</v>
      </c>
      <c r="C592" s="348" t="s">
        <v>7960</v>
      </c>
      <c r="D592" s="348" t="s">
        <v>7344</v>
      </c>
      <c r="E592" s="348" t="s">
        <v>7949</v>
      </c>
      <c r="F592" s="348" t="s">
        <v>7950</v>
      </c>
    </row>
    <row r="593" spans="1:6" x14ac:dyDescent="0.25">
      <c r="A593" s="348" t="s">
        <v>7959</v>
      </c>
      <c r="B593" t="str">
        <f t="shared" si="9"/>
        <v>F3:0989 P1P2:8801 P3:00005</v>
      </c>
      <c r="C593" s="348" t="s">
        <v>7960</v>
      </c>
      <c r="D593" s="348" t="s">
        <v>7939</v>
      </c>
      <c r="E593" s="348" t="s">
        <v>7940</v>
      </c>
      <c r="F593" s="348" t="s">
        <v>7655</v>
      </c>
    </row>
    <row r="594" spans="1:6" x14ac:dyDescent="0.25">
      <c r="A594" s="348" t="s">
        <v>7961</v>
      </c>
      <c r="B594" t="str">
        <f t="shared" si="9"/>
        <v>F3:0922 P1P2:8806 P3:00389</v>
      </c>
      <c r="C594" s="348" t="s">
        <v>7962</v>
      </c>
      <c r="D594" s="348" t="s">
        <v>7637</v>
      </c>
      <c r="E594" s="348" t="s">
        <v>7638</v>
      </c>
      <c r="F594" s="348" t="s">
        <v>7640</v>
      </c>
    </row>
    <row r="595" spans="1:6" x14ac:dyDescent="0.25">
      <c r="A595" s="348" t="s">
        <v>7961</v>
      </c>
      <c r="B595" t="str">
        <f t="shared" si="9"/>
        <v>F3:0989 P1P2:8801 P3:00005</v>
      </c>
      <c r="C595" s="348" t="s">
        <v>7962</v>
      </c>
      <c r="D595" s="348" t="s">
        <v>7939</v>
      </c>
      <c r="E595" s="348" t="s">
        <v>7940</v>
      </c>
      <c r="F595" s="348" t="s">
        <v>7655</v>
      </c>
    </row>
    <row r="596" spans="1:6" x14ac:dyDescent="0.25">
      <c r="A596" s="348" t="s">
        <v>7963</v>
      </c>
      <c r="B596" t="str">
        <f t="shared" si="9"/>
        <v>F3:0989 P1P2:8801 P3:00005</v>
      </c>
      <c r="C596" s="348" t="s">
        <v>7964</v>
      </c>
      <c r="D596" s="348" t="s">
        <v>7939</v>
      </c>
      <c r="E596" s="348" t="s">
        <v>7940</v>
      </c>
      <c r="F596" s="348" t="s">
        <v>7655</v>
      </c>
    </row>
    <row r="597" spans="1:6" x14ac:dyDescent="0.25">
      <c r="A597" s="348" t="s">
        <v>7965</v>
      </c>
      <c r="B597" t="str">
        <f t="shared" si="9"/>
        <v>F3:0861 P1P2:8501 P3:00005</v>
      </c>
      <c r="C597" s="348" t="s">
        <v>7964</v>
      </c>
      <c r="D597" s="348" t="s">
        <v>7952</v>
      </c>
      <c r="E597" s="348" t="s">
        <v>7953</v>
      </c>
      <c r="F597" s="348" t="s">
        <v>7655</v>
      </c>
    </row>
    <row r="598" spans="1:6" x14ac:dyDescent="0.25">
      <c r="A598" s="348" t="s">
        <v>7966</v>
      </c>
      <c r="B598" t="str">
        <f t="shared" si="9"/>
        <v>F3:0950 P1P2:8815 P3:00215</v>
      </c>
      <c r="C598" s="348" t="s">
        <v>7967</v>
      </c>
      <c r="D598" s="348" t="s">
        <v>7344</v>
      </c>
      <c r="E598" s="348" t="s">
        <v>7949</v>
      </c>
      <c r="F598" s="348" t="s">
        <v>7950</v>
      </c>
    </row>
    <row r="599" spans="1:6" x14ac:dyDescent="0.25">
      <c r="A599" s="348" t="s">
        <v>7966</v>
      </c>
      <c r="B599" t="str">
        <f t="shared" si="9"/>
        <v>F3:0960 P1P2:8813 P3:00060</v>
      </c>
      <c r="C599" s="348" t="s">
        <v>7967</v>
      </c>
      <c r="D599" s="348" t="s">
        <v>7968</v>
      </c>
      <c r="E599" s="348" t="s">
        <v>7969</v>
      </c>
      <c r="F599" s="348" t="s">
        <v>7402</v>
      </c>
    </row>
    <row r="600" spans="1:6" x14ac:dyDescent="0.25">
      <c r="A600" s="348" t="s">
        <v>7966</v>
      </c>
      <c r="B600" t="str">
        <f t="shared" si="9"/>
        <v>F3:0989 P1P2:8801 P3:00005</v>
      </c>
      <c r="C600" s="348" t="s">
        <v>7967</v>
      </c>
      <c r="D600" s="348" t="s">
        <v>7939</v>
      </c>
      <c r="E600" s="348" t="s">
        <v>7940</v>
      </c>
      <c r="F600" s="348" t="s">
        <v>7655</v>
      </c>
    </row>
    <row r="601" spans="1:6" x14ac:dyDescent="0.25">
      <c r="A601" s="348" t="s">
        <v>7970</v>
      </c>
      <c r="B601" t="str">
        <f t="shared" si="9"/>
        <v>F3:0820 P1P2:8502 P3:00060</v>
      </c>
      <c r="C601" s="348" t="s">
        <v>7967</v>
      </c>
      <c r="D601" s="348" t="s">
        <v>7684</v>
      </c>
      <c r="E601" s="348" t="s">
        <v>7725</v>
      </c>
      <c r="F601" s="348" t="s">
        <v>7402</v>
      </c>
    </row>
    <row r="602" spans="1:6" x14ac:dyDescent="0.25">
      <c r="A602" s="348" t="s">
        <v>7970</v>
      </c>
      <c r="B602" t="str">
        <f t="shared" si="9"/>
        <v>F3:0861 P1P2:8501 P3:00005</v>
      </c>
      <c r="C602" s="348" t="s">
        <v>7967</v>
      </c>
      <c r="D602" s="348" t="s">
        <v>7952</v>
      </c>
      <c r="E602" s="348" t="s">
        <v>7953</v>
      </c>
      <c r="F602" s="348" t="s">
        <v>7655</v>
      </c>
    </row>
    <row r="603" spans="1:6" x14ac:dyDescent="0.25">
      <c r="A603" s="348" t="s">
        <v>7971</v>
      </c>
      <c r="B603" t="str">
        <f t="shared" si="9"/>
        <v>F3:0133 P1P2:0302 P3:00009</v>
      </c>
      <c r="C603" s="348" t="s">
        <v>7967</v>
      </c>
      <c r="D603" s="348" t="s">
        <v>7340</v>
      </c>
      <c r="E603" s="348" t="s">
        <v>7456</v>
      </c>
      <c r="F603" s="348" t="s">
        <v>7459</v>
      </c>
    </row>
    <row r="604" spans="1:6" x14ac:dyDescent="0.25">
      <c r="A604" s="348" t="s">
        <v>7971</v>
      </c>
      <c r="B604" t="str">
        <f t="shared" si="9"/>
        <v>F3:0862 P1P2:8601 P3:00005</v>
      </c>
      <c r="C604" s="348" t="s">
        <v>7967</v>
      </c>
      <c r="D604" s="348" t="s">
        <v>7453</v>
      </c>
      <c r="E604" s="348" t="s">
        <v>7454</v>
      </c>
      <c r="F604" s="348" t="s">
        <v>7655</v>
      </c>
    </row>
    <row r="605" spans="1:6" x14ac:dyDescent="0.25">
      <c r="A605" s="348" t="s">
        <v>7972</v>
      </c>
      <c r="B605" t="str">
        <f t="shared" si="9"/>
        <v>F3:0861 P1P2:8501 P3:00005</v>
      </c>
      <c r="C605" s="348" t="s">
        <v>7973</v>
      </c>
      <c r="D605" s="348" t="s">
        <v>7952</v>
      </c>
      <c r="E605" s="348" t="s">
        <v>7953</v>
      </c>
      <c r="F605" s="348" t="s">
        <v>7655</v>
      </c>
    </row>
    <row r="606" spans="1:6" x14ac:dyDescent="0.25">
      <c r="A606" s="348" t="s">
        <v>7974</v>
      </c>
      <c r="B606" t="str">
        <f t="shared" si="9"/>
        <v>F3:0921 P1P2:8804 P3:00201</v>
      </c>
      <c r="C606" s="348" t="s">
        <v>7636</v>
      </c>
      <c r="D606" s="348" t="s">
        <v>7646</v>
      </c>
      <c r="E606" s="348" t="s">
        <v>7647</v>
      </c>
      <c r="F606" s="348" t="s">
        <v>7648</v>
      </c>
    </row>
    <row r="607" spans="1:6" x14ac:dyDescent="0.25">
      <c r="A607" s="348" t="s">
        <v>7974</v>
      </c>
      <c r="B607" t="str">
        <f t="shared" si="9"/>
        <v>F3:0922 P1P2:8806 P3:00203</v>
      </c>
      <c r="C607" s="348" t="s">
        <v>7636</v>
      </c>
      <c r="D607" s="348" t="s">
        <v>7637</v>
      </c>
      <c r="E607" s="348" t="s">
        <v>7638</v>
      </c>
      <c r="F607" s="348" t="s">
        <v>7639</v>
      </c>
    </row>
    <row r="608" spans="1:6" x14ac:dyDescent="0.25">
      <c r="A608" s="348" t="s">
        <v>7974</v>
      </c>
      <c r="B608" t="str">
        <f t="shared" si="9"/>
        <v>F3:0950 P1P2:8814 P3:00380</v>
      </c>
      <c r="C608" s="348" t="s">
        <v>7636</v>
      </c>
      <c r="D608" s="348" t="s">
        <v>7344</v>
      </c>
      <c r="E608" s="348" t="s">
        <v>7642</v>
      </c>
      <c r="F608" s="348" t="s">
        <v>7975</v>
      </c>
    </row>
    <row r="609" spans="1:6" x14ac:dyDescent="0.25">
      <c r="A609" s="348" t="s">
        <v>7974</v>
      </c>
      <c r="B609" t="str">
        <f t="shared" si="9"/>
        <v>F3:0950 P1P2:8815 P3:00215</v>
      </c>
      <c r="C609" s="348" t="s">
        <v>7636</v>
      </c>
      <c r="D609" s="348" t="s">
        <v>7344</v>
      </c>
      <c r="E609" s="348" t="s">
        <v>7949</v>
      </c>
      <c r="F609" s="348" t="s">
        <v>7950</v>
      </c>
    </row>
    <row r="610" spans="1:6" x14ac:dyDescent="0.25">
      <c r="A610" s="348" t="s">
        <v>7974</v>
      </c>
      <c r="B610" t="str">
        <f t="shared" si="9"/>
        <v>F3:0960 P1P2:8813 P3:00221</v>
      </c>
      <c r="C610" s="348" t="s">
        <v>7636</v>
      </c>
      <c r="D610" s="348" t="s">
        <v>7968</v>
      </c>
      <c r="E610" s="348" t="s">
        <v>7969</v>
      </c>
      <c r="F610" s="348" t="s">
        <v>7976</v>
      </c>
    </row>
    <row r="611" spans="1:6" x14ac:dyDescent="0.25">
      <c r="A611" s="348" t="s">
        <v>7974</v>
      </c>
      <c r="B611" t="str">
        <f t="shared" si="9"/>
        <v>F3:0989 P1P2:8801 P3:00005</v>
      </c>
      <c r="C611" s="348" t="s">
        <v>7636</v>
      </c>
      <c r="D611" s="348" t="s">
        <v>7939</v>
      </c>
      <c r="E611" s="348" t="s">
        <v>7940</v>
      </c>
      <c r="F611" s="348" t="s">
        <v>7655</v>
      </c>
    </row>
    <row r="612" spans="1:6" x14ac:dyDescent="0.25">
      <c r="A612" s="348" t="s">
        <v>7974</v>
      </c>
      <c r="B612" t="str">
        <f t="shared" si="9"/>
        <v>F3:0989 P1P2:8801 P3:00060</v>
      </c>
      <c r="C612" s="348" t="s">
        <v>7636</v>
      </c>
      <c r="D612" s="348" t="s">
        <v>7939</v>
      </c>
      <c r="E612" s="348" t="s">
        <v>7940</v>
      </c>
      <c r="F612" s="348" t="s">
        <v>7402</v>
      </c>
    </row>
    <row r="613" spans="1:6" x14ac:dyDescent="0.25">
      <c r="A613" s="348" t="s">
        <v>7977</v>
      </c>
      <c r="B613" t="str">
        <f t="shared" si="9"/>
        <v>F3:0922 P1P2:8806 P3:00389</v>
      </c>
      <c r="C613" s="348" t="s">
        <v>7978</v>
      </c>
      <c r="D613" s="348" t="s">
        <v>7637</v>
      </c>
      <c r="E613" s="348" t="s">
        <v>7638</v>
      </c>
      <c r="F613" s="348" t="s">
        <v>7640</v>
      </c>
    </row>
    <row r="614" spans="1:6" x14ac:dyDescent="0.25">
      <c r="A614" s="348" t="s">
        <v>7977</v>
      </c>
      <c r="B614" t="str">
        <f t="shared" si="9"/>
        <v>F3:0989 P1P2:8801 P3:00005</v>
      </c>
      <c r="C614" s="348" t="s">
        <v>7978</v>
      </c>
      <c r="D614" s="348" t="s">
        <v>7939</v>
      </c>
      <c r="E614" s="348" t="s">
        <v>7940</v>
      </c>
      <c r="F614" s="348" t="s">
        <v>7655</v>
      </c>
    </row>
    <row r="615" spans="1:6" x14ac:dyDescent="0.25">
      <c r="A615" s="348" t="s">
        <v>7979</v>
      </c>
      <c r="B615" t="str">
        <f t="shared" si="9"/>
        <v>F3:0861 P1P2:8501 P3:00005</v>
      </c>
      <c r="C615" s="348" t="s">
        <v>7978</v>
      </c>
      <c r="D615" s="348" t="s">
        <v>7952</v>
      </c>
      <c r="E615" s="348" t="s">
        <v>7953</v>
      </c>
      <c r="F615" s="348" t="s">
        <v>7655</v>
      </c>
    </row>
    <row r="616" spans="1:6" x14ac:dyDescent="0.25">
      <c r="A616" s="348" t="s">
        <v>7980</v>
      </c>
      <c r="B616" t="str">
        <f t="shared" si="9"/>
        <v>F3:0921 P1P2:8804 P3:00201</v>
      </c>
      <c r="C616" s="348" t="s">
        <v>7981</v>
      </c>
      <c r="D616" s="348" t="s">
        <v>7646</v>
      </c>
      <c r="E616" s="348" t="s">
        <v>7647</v>
      </c>
      <c r="F616" s="348" t="s">
        <v>7648</v>
      </c>
    </row>
    <row r="617" spans="1:6" x14ac:dyDescent="0.25">
      <c r="A617" s="348" t="s">
        <v>7980</v>
      </c>
      <c r="B617" t="str">
        <f t="shared" si="9"/>
        <v>F3:0921 P1P2:8804 P3:00389</v>
      </c>
      <c r="C617" s="348" t="s">
        <v>7981</v>
      </c>
      <c r="D617" s="348" t="s">
        <v>7646</v>
      </c>
      <c r="E617" s="348" t="s">
        <v>7647</v>
      </c>
      <c r="F617" s="348" t="s">
        <v>7640</v>
      </c>
    </row>
    <row r="618" spans="1:6" x14ac:dyDescent="0.25">
      <c r="A618" s="348" t="s">
        <v>7980</v>
      </c>
      <c r="B618" t="str">
        <f t="shared" si="9"/>
        <v>F3:0922 P1P2:8806 P3:00389</v>
      </c>
      <c r="C618" s="348" t="s">
        <v>7981</v>
      </c>
      <c r="D618" s="348" t="s">
        <v>7637</v>
      </c>
      <c r="E618" s="348" t="s">
        <v>7638</v>
      </c>
      <c r="F618" s="348" t="s">
        <v>7640</v>
      </c>
    </row>
    <row r="619" spans="1:6" x14ac:dyDescent="0.25">
      <c r="A619" s="348" t="s">
        <v>7980</v>
      </c>
      <c r="B619" t="str">
        <f t="shared" si="9"/>
        <v>F3:0989 P1P2:8801 P3:00005</v>
      </c>
      <c r="C619" s="348" t="s">
        <v>7981</v>
      </c>
      <c r="D619" s="348" t="s">
        <v>7939</v>
      </c>
      <c r="E619" s="348" t="s">
        <v>7940</v>
      </c>
      <c r="F619" s="348" t="s">
        <v>7655</v>
      </c>
    </row>
    <row r="620" spans="1:6" x14ac:dyDescent="0.25">
      <c r="A620" s="348" t="s">
        <v>7980</v>
      </c>
      <c r="B620" t="str">
        <f t="shared" si="9"/>
        <v>F3:0989 P1P2:8801 P3:00245</v>
      </c>
      <c r="C620" s="348" t="s">
        <v>7981</v>
      </c>
      <c r="D620" s="348" t="s">
        <v>7939</v>
      </c>
      <c r="E620" s="348" t="s">
        <v>7940</v>
      </c>
      <c r="F620" s="348" t="s">
        <v>7982</v>
      </c>
    </row>
    <row r="621" spans="1:6" x14ac:dyDescent="0.25">
      <c r="A621" s="348" t="s">
        <v>7983</v>
      </c>
      <c r="B621" t="str">
        <f t="shared" si="9"/>
        <v>F3:0921 P1P2:8804 P3:00389</v>
      </c>
      <c r="C621" s="348" t="s">
        <v>7984</v>
      </c>
      <c r="D621" s="348" t="s">
        <v>7646</v>
      </c>
      <c r="E621" s="348" t="s">
        <v>7647</v>
      </c>
      <c r="F621" s="348" t="s">
        <v>7640</v>
      </c>
    </row>
    <row r="622" spans="1:6" x14ac:dyDescent="0.25">
      <c r="A622" s="348" t="s">
        <v>7983</v>
      </c>
      <c r="B622" t="str">
        <f t="shared" si="9"/>
        <v>F3:0989 P1P2:8801 P3:00005</v>
      </c>
      <c r="C622" s="348" t="s">
        <v>7984</v>
      </c>
      <c r="D622" s="348" t="s">
        <v>7939</v>
      </c>
      <c r="E622" s="348" t="s">
        <v>7940</v>
      </c>
      <c r="F622" s="348" t="s">
        <v>7655</v>
      </c>
    </row>
    <row r="623" spans="1:6" x14ac:dyDescent="0.25">
      <c r="A623" s="348" t="s">
        <v>7985</v>
      </c>
      <c r="B623" t="str">
        <f t="shared" si="9"/>
        <v>F3:0950 P1P2:8815 P3:00215</v>
      </c>
      <c r="C623" s="348" t="s">
        <v>7986</v>
      </c>
      <c r="D623" s="348" t="s">
        <v>7344</v>
      </c>
      <c r="E623" s="348" t="s">
        <v>7949</v>
      </c>
      <c r="F623" s="348" t="s">
        <v>7950</v>
      </c>
    </row>
    <row r="624" spans="1:6" x14ac:dyDescent="0.25">
      <c r="A624" s="348" t="s">
        <v>7985</v>
      </c>
      <c r="B624" t="str">
        <f t="shared" si="9"/>
        <v>F3:0989 P1P2:8801 P3:00005</v>
      </c>
      <c r="C624" s="348" t="s">
        <v>7986</v>
      </c>
      <c r="D624" s="348" t="s">
        <v>7939</v>
      </c>
      <c r="E624" s="348" t="s">
        <v>7940</v>
      </c>
      <c r="F624" s="348" t="s">
        <v>7655</v>
      </c>
    </row>
    <row r="625" spans="1:6" x14ac:dyDescent="0.25">
      <c r="A625" s="348" t="s">
        <v>7987</v>
      </c>
      <c r="B625" t="str">
        <f t="shared" si="9"/>
        <v>F3:0989 P1P2:8801 P3:00005</v>
      </c>
      <c r="C625" s="348" t="s">
        <v>7720</v>
      </c>
      <c r="D625" s="348" t="s">
        <v>7939</v>
      </c>
      <c r="E625" s="348" t="s">
        <v>7940</v>
      </c>
      <c r="F625" s="348" t="s">
        <v>7655</v>
      </c>
    </row>
    <row r="626" spans="1:6" x14ac:dyDescent="0.25">
      <c r="A626" s="348" t="s">
        <v>7988</v>
      </c>
      <c r="B626" t="str">
        <f t="shared" si="9"/>
        <v>F3:0861 P1P2:8501 P3:00005</v>
      </c>
      <c r="C626" s="348" t="s">
        <v>7989</v>
      </c>
      <c r="D626" s="348" t="s">
        <v>7952</v>
      </c>
      <c r="E626" s="348" t="s">
        <v>7953</v>
      </c>
      <c r="F626" s="348" t="s">
        <v>7655</v>
      </c>
    </row>
    <row r="627" spans="1:6" x14ac:dyDescent="0.25">
      <c r="A627" s="348" t="s">
        <v>7988</v>
      </c>
      <c r="B627" t="str">
        <f t="shared" si="9"/>
        <v>F3:0989 P1P2:8801 P3:00005</v>
      </c>
      <c r="C627" s="348" t="s">
        <v>7989</v>
      </c>
      <c r="D627" s="348" t="s">
        <v>7939</v>
      </c>
      <c r="E627" s="348" t="s">
        <v>7940</v>
      </c>
      <c r="F627" s="348" t="s">
        <v>7655</v>
      </c>
    </row>
    <row r="628" spans="1:6" x14ac:dyDescent="0.25">
      <c r="A628" s="348" t="s">
        <v>7988</v>
      </c>
      <c r="B628" t="str">
        <f t="shared" si="9"/>
        <v>F3:0989 P1P2:8801 P3:00060</v>
      </c>
      <c r="C628" s="348" t="s">
        <v>7989</v>
      </c>
      <c r="D628" s="348" t="s">
        <v>7939</v>
      </c>
      <c r="E628" s="348" t="s">
        <v>7940</v>
      </c>
      <c r="F628" s="348" t="s">
        <v>7402</v>
      </c>
    </row>
    <row r="629" spans="1:6" x14ac:dyDescent="0.25">
      <c r="A629" s="348" t="s">
        <v>7990</v>
      </c>
      <c r="B629" t="str">
        <f t="shared" si="9"/>
        <v>F3:0133 P1P2:0302 P3:00009</v>
      </c>
      <c r="C629" s="348" t="s">
        <v>7991</v>
      </c>
      <c r="D629" s="348" t="s">
        <v>7340</v>
      </c>
      <c r="E629" s="348" t="s">
        <v>7456</v>
      </c>
      <c r="F629" s="348" t="s">
        <v>7459</v>
      </c>
    </row>
    <row r="630" spans="1:6" x14ac:dyDescent="0.25">
      <c r="A630" s="348" t="s">
        <v>7990</v>
      </c>
      <c r="B630" t="str">
        <f t="shared" si="9"/>
        <v>F3:0989 P1P2:8801 P3:00005</v>
      </c>
      <c r="C630" s="348" t="s">
        <v>7991</v>
      </c>
      <c r="D630" s="348" t="s">
        <v>7939</v>
      </c>
      <c r="E630" s="348" t="s">
        <v>7940</v>
      </c>
      <c r="F630" s="348" t="s">
        <v>7655</v>
      </c>
    </row>
    <row r="631" spans="1:6" x14ac:dyDescent="0.25">
      <c r="A631" s="348" t="s">
        <v>7990</v>
      </c>
      <c r="B631" t="str">
        <f t="shared" si="9"/>
        <v>F3:0989 P1P2:8801 P3:00060</v>
      </c>
      <c r="C631" s="348" t="s">
        <v>7991</v>
      </c>
      <c r="D631" s="348" t="s">
        <v>7939</v>
      </c>
      <c r="E631" s="348" t="s">
        <v>7940</v>
      </c>
      <c r="F631" s="348" t="s">
        <v>7402</v>
      </c>
    </row>
    <row r="632" spans="1:6" x14ac:dyDescent="0.25">
      <c r="A632" s="348" t="s">
        <v>7992</v>
      </c>
      <c r="B632" t="str">
        <f t="shared" si="9"/>
        <v>F3:0922 P1P2:8806 P3:00389</v>
      </c>
      <c r="C632" s="348" t="s">
        <v>7846</v>
      </c>
      <c r="D632" s="348" t="s">
        <v>7637</v>
      </c>
      <c r="E632" s="348" t="s">
        <v>7638</v>
      </c>
      <c r="F632" s="348" t="s">
        <v>7640</v>
      </c>
    </row>
    <row r="633" spans="1:6" x14ac:dyDescent="0.25">
      <c r="A633" s="348" t="s">
        <v>7992</v>
      </c>
      <c r="B633" t="str">
        <f t="shared" si="9"/>
        <v>F3:0989 P1P2:8801 P3:00005</v>
      </c>
      <c r="C633" s="348" t="s">
        <v>7846</v>
      </c>
      <c r="D633" s="348" t="s">
        <v>7939</v>
      </c>
      <c r="E633" s="348" t="s">
        <v>7940</v>
      </c>
      <c r="F633" s="348" t="s">
        <v>7655</v>
      </c>
    </row>
    <row r="634" spans="1:6" x14ac:dyDescent="0.25">
      <c r="A634" s="348" t="s">
        <v>7992</v>
      </c>
      <c r="B634" t="str">
        <f t="shared" si="9"/>
        <v>F3:0989 P1P2:8801 P3:00060</v>
      </c>
      <c r="C634" s="348" t="s">
        <v>7846</v>
      </c>
      <c r="D634" s="348" t="s">
        <v>7939</v>
      </c>
      <c r="E634" s="348" t="s">
        <v>7940</v>
      </c>
      <c r="F634" s="348" t="s">
        <v>7402</v>
      </c>
    </row>
    <row r="635" spans="1:6" x14ac:dyDescent="0.25">
      <c r="A635" s="348" t="s">
        <v>7993</v>
      </c>
      <c r="B635" t="str">
        <f t="shared" si="9"/>
        <v>F3:0950 P1P2:8815 P3:00215</v>
      </c>
      <c r="C635" s="348" t="s">
        <v>7703</v>
      </c>
      <c r="D635" s="348" t="s">
        <v>7344</v>
      </c>
      <c r="E635" s="348" t="s">
        <v>7949</v>
      </c>
      <c r="F635" s="348" t="s">
        <v>7950</v>
      </c>
    </row>
    <row r="636" spans="1:6" x14ac:dyDescent="0.25">
      <c r="A636" s="348" t="s">
        <v>7993</v>
      </c>
      <c r="B636" t="str">
        <f t="shared" si="9"/>
        <v>F3:0989 P1P2:8801 P3:00005</v>
      </c>
      <c r="C636" s="348" t="s">
        <v>7703</v>
      </c>
      <c r="D636" s="348" t="s">
        <v>7939</v>
      </c>
      <c r="E636" s="348" t="s">
        <v>7940</v>
      </c>
      <c r="F636" s="348" t="s">
        <v>7655</v>
      </c>
    </row>
    <row r="637" spans="1:6" x14ac:dyDescent="0.25">
      <c r="A637" s="348" t="s">
        <v>7994</v>
      </c>
      <c r="B637" t="str">
        <f t="shared" si="9"/>
        <v>F3:0112 P1P2:0501 P3:00005</v>
      </c>
      <c r="C637" s="348" t="s">
        <v>7703</v>
      </c>
      <c r="D637" s="348" t="s">
        <v>7369</v>
      </c>
      <c r="E637" s="348" t="s">
        <v>7370</v>
      </c>
      <c r="F637" s="348" t="s">
        <v>7655</v>
      </c>
    </row>
    <row r="638" spans="1:6" x14ac:dyDescent="0.25">
      <c r="A638" s="348" t="s">
        <v>7995</v>
      </c>
      <c r="B638" t="str">
        <f t="shared" si="9"/>
        <v>F3:0861 P1P2:8501 P3:00005</v>
      </c>
      <c r="C638" s="348" t="s">
        <v>7703</v>
      </c>
      <c r="D638" s="348" t="s">
        <v>7952</v>
      </c>
      <c r="E638" s="348" t="s">
        <v>7953</v>
      </c>
      <c r="F638" s="348" t="s">
        <v>7655</v>
      </c>
    </row>
    <row r="639" spans="1:6" x14ac:dyDescent="0.25">
      <c r="A639" s="348" t="s">
        <v>7996</v>
      </c>
      <c r="B639" t="str">
        <f t="shared" si="9"/>
        <v>F3:0950 P1P2:8814 P3:00211</v>
      </c>
      <c r="C639" s="348" t="s">
        <v>7997</v>
      </c>
      <c r="D639" s="348" t="s">
        <v>7344</v>
      </c>
      <c r="E639" s="348" t="s">
        <v>7642</v>
      </c>
      <c r="F639" s="348" t="s">
        <v>7643</v>
      </c>
    </row>
    <row r="640" spans="1:6" x14ac:dyDescent="0.25">
      <c r="A640" s="348" t="s">
        <v>7996</v>
      </c>
      <c r="B640" t="str">
        <f t="shared" si="9"/>
        <v>F3:0950 P1P2:8815 P3:00215</v>
      </c>
      <c r="C640" s="348" t="s">
        <v>7997</v>
      </c>
      <c r="D640" s="348" t="s">
        <v>7344</v>
      </c>
      <c r="E640" s="348" t="s">
        <v>7949</v>
      </c>
      <c r="F640" s="348" t="s">
        <v>7950</v>
      </c>
    </row>
    <row r="641" spans="1:6" x14ac:dyDescent="0.25">
      <c r="A641" s="348" t="s">
        <v>7996</v>
      </c>
      <c r="B641" t="str">
        <f t="shared" si="9"/>
        <v>F3:0989 P1P2:8801 P3:00005</v>
      </c>
      <c r="C641" s="348" t="s">
        <v>7997</v>
      </c>
      <c r="D641" s="348" t="s">
        <v>7939</v>
      </c>
      <c r="E641" s="348" t="s">
        <v>7940</v>
      </c>
      <c r="F641" s="348" t="s">
        <v>7655</v>
      </c>
    </row>
    <row r="642" spans="1:6" x14ac:dyDescent="0.25">
      <c r="A642" s="348" t="s">
        <v>7996</v>
      </c>
      <c r="B642" t="str">
        <f t="shared" ref="B642:B705" si="10">CONCATENATE("F3:",D642," P1P2:",E642," P3:",F642)</f>
        <v>F3:0989 P1P2:8801 P3:00060</v>
      </c>
      <c r="C642" s="348" t="s">
        <v>7997</v>
      </c>
      <c r="D642" s="348" t="s">
        <v>7939</v>
      </c>
      <c r="E642" s="348" t="s">
        <v>7940</v>
      </c>
      <c r="F642" s="348" t="s">
        <v>7402</v>
      </c>
    </row>
    <row r="643" spans="1:6" x14ac:dyDescent="0.25">
      <c r="A643" s="348" t="s">
        <v>7998</v>
      </c>
      <c r="B643" t="str">
        <f t="shared" si="10"/>
        <v>F3:0922 P1P2:8806 P3:00389</v>
      </c>
      <c r="C643" s="348" t="s">
        <v>7880</v>
      </c>
      <c r="D643" s="348" t="s">
        <v>7637</v>
      </c>
      <c r="E643" s="348" t="s">
        <v>7638</v>
      </c>
      <c r="F643" s="348" t="s">
        <v>7640</v>
      </c>
    </row>
    <row r="644" spans="1:6" x14ac:dyDescent="0.25">
      <c r="A644" s="348" t="s">
        <v>7998</v>
      </c>
      <c r="B644" t="str">
        <f t="shared" si="10"/>
        <v>F3:0950 P1P2:8815 P3:00215</v>
      </c>
      <c r="C644" s="348" t="s">
        <v>7880</v>
      </c>
      <c r="D644" s="348" t="s">
        <v>7344</v>
      </c>
      <c r="E644" s="348" t="s">
        <v>7949</v>
      </c>
      <c r="F644" s="348" t="s">
        <v>7950</v>
      </c>
    </row>
    <row r="645" spans="1:6" x14ac:dyDescent="0.25">
      <c r="A645" s="348" t="s">
        <v>7998</v>
      </c>
      <c r="B645" t="str">
        <f t="shared" si="10"/>
        <v>F3:0989 P1P2:8801 P3:00005</v>
      </c>
      <c r="C645" s="348" t="s">
        <v>7880</v>
      </c>
      <c r="D645" s="348" t="s">
        <v>7939</v>
      </c>
      <c r="E645" s="348" t="s">
        <v>7940</v>
      </c>
      <c r="F645" s="348" t="s">
        <v>7655</v>
      </c>
    </row>
    <row r="646" spans="1:6" x14ac:dyDescent="0.25">
      <c r="A646" s="348" t="s">
        <v>7998</v>
      </c>
      <c r="B646" t="str">
        <f t="shared" si="10"/>
        <v>F3:0989 P1P2:8801 P3:00060</v>
      </c>
      <c r="C646" s="348" t="s">
        <v>7880</v>
      </c>
      <c r="D646" s="348" t="s">
        <v>7939</v>
      </c>
      <c r="E646" s="348" t="s">
        <v>7940</v>
      </c>
      <c r="F646" s="348" t="s">
        <v>7402</v>
      </c>
    </row>
    <row r="647" spans="1:6" x14ac:dyDescent="0.25">
      <c r="A647" s="348" t="s">
        <v>7999</v>
      </c>
      <c r="B647" t="str">
        <f t="shared" si="10"/>
        <v>F3:0989 P1P2:8801 P3:00005</v>
      </c>
      <c r="C647" s="348" t="s">
        <v>8000</v>
      </c>
      <c r="D647" s="348" t="s">
        <v>7939</v>
      </c>
      <c r="E647" s="348" t="s">
        <v>7940</v>
      </c>
      <c r="F647" s="348" t="s">
        <v>7655</v>
      </c>
    </row>
    <row r="648" spans="1:6" x14ac:dyDescent="0.25">
      <c r="A648" s="348" t="s">
        <v>8001</v>
      </c>
      <c r="B648" t="str">
        <f t="shared" si="10"/>
        <v>F3:0922 P1P2:8806 P3:00389</v>
      </c>
      <c r="C648" s="348" t="s">
        <v>8002</v>
      </c>
      <c r="D648" s="348" t="s">
        <v>7637</v>
      </c>
      <c r="E648" s="348" t="s">
        <v>7638</v>
      </c>
      <c r="F648" s="348" t="s">
        <v>7640</v>
      </c>
    </row>
    <row r="649" spans="1:6" x14ac:dyDescent="0.25">
      <c r="A649" s="348" t="s">
        <v>8001</v>
      </c>
      <c r="B649" t="str">
        <f t="shared" si="10"/>
        <v>F3:0950 P1P2:8815 P3:00215</v>
      </c>
      <c r="C649" s="348" t="s">
        <v>8002</v>
      </c>
      <c r="D649" s="348" t="s">
        <v>7344</v>
      </c>
      <c r="E649" s="348" t="s">
        <v>7949</v>
      </c>
      <c r="F649" s="348" t="s">
        <v>7950</v>
      </c>
    </row>
    <row r="650" spans="1:6" x14ac:dyDescent="0.25">
      <c r="A650" s="348" t="s">
        <v>8001</v>
      </c>
      <c r="B650" t="str">
        <f t="shared" si="10"/>
        <v>F3:0960 P1P2:8813 P3:00060</v>
      </c>
      <c r="C650" s="348" t="s">
        <v>8002</v>
      </c>
      <c r="D650" s="348" t="s">
        <v>7968</v>
      </c>
      <c r="E650" s="348" t="s">
        <v>7969</v>
      </c>
      <c r="F650" s="348" t="s">
        <v>7402</v>
      </c>
    </row>
    <row r="651" spans="1:6" x14ac:dyDescent="0.25">
      <c r="A651" s="348" t="s">
        <v>8001</v>
      </c>
      <c r="B651" t="str">
        <f t="shared" si="10"/>
        <v>F3:0960 P1P2:8813 P3:00221</v>
      </c>
      <c r="C651" s="348" t="s">
        <v>8002</v>
      </c>
      <c r="D651" s="348" t="s">
        <v>7968</v>
      </c>
      <c r="E651" s="348" t="s">
        <v>7969</v>
      </c>
      <c r="F651" s="348" t="s">
        <v>7976</v>
      </c>
    </row>
    <row r="652" spans="1:6" x14ac:dyDescent="0.25">
      <c r="A652" s="348" t="s">
        <v>8001</v>
      </c>
      <c r="B652" t="str">
        <f t="shared" si="10"/>
        <v>F3:0989 P1P2:8801 P3:00005</v>
      </c>
      <c r="C652" s="348" t="s">
        <v>8002</v>
      </c>
      <c r="D652" s="348" t="s">
        <v>7939</v>
      </c>
      <c r="E652" s="348" t="s">
        <v>7940</v>
      </c>
      <c r="F652" s="348" t="s">
        <v>7655</v>
      </c>
    </row>
    <row r="653" spans="1:6" x14ac:dyDescent="0.25">
      <c r="A653" s="348" t="s">
        <v>8003</v>
      </c>
      <c r="B653" t="str">
        <f t="shared" si="10"/>
        <v>F3:0989 P1P2:8801 P3:00005</v>
      </c>
      <c r="C653" s="348" t="s">
        <v>8004</v>
      </c>
      <c r="D653" s="348" t="s">
        <v>7939</v>
      </c>
      <c r="E653" s="348" t="s">
        <v>7940</v>
      </c>
      <c r="F653" s="348" t="s">
        <v>7655</v>
      </c>
    </row>
    <row r="654" spans="1:6" x14ac:dyDescent="0.25">
      <c r="A654" s="348" t="s">
        <v>8005</v>
      </c>
      <c r="B654" t="str">
        <f t="shared" si="10"/>
        <v>F3:0922 P1P2:8806 P3:00389</v>
      </c>
      <c r="C654" s="348" t="s">
        <v>7812</v>
      </c>
      <c r="D654" s="348" t="s">
        <v>7637</v>
      </c>
      <c r="E654" s="348" t="s">
        <v>7638</v>
      </c>
      <c r="F654" s="348" t="s">
        <v>7640</v>
      </c>
    </row>
    <row r="655" spans="1:6" x14ac:dyDescent="0.25">
      <c r="A655" s="348" t="s">
        <v>8005</v>
      </c>
      <c r="B655" t="str">
        <f t="shared" si="10"/>
        <v>F3:0989 P1P2:8801 P3:00005</v>
      </c>
      <c r="C655" s="348" t="s">
        <v>7812</v>
      </c>
      <c r="D655" s="348" t="s">
        <v>7939</v>
      </c>
      <c r="E655" s="348" t="s">
        <v>7940</v>
      </c>
      <c r="F655" s="348" t="s">
        <v>7655</v>
      </c>
    </row>
    <row r="656" spans="1:6" x14ac:dyDescent="0.25">
      <c r="A656" s="348" t="s">
        <v>8006</v>
      </c>
      <c r="B656" t="str">
        <f t="shared" si="10"/>
        <v>F3:0861 P1P2:8501 P3:00005</v>
      </c>
      <c r="C656" s="348" t="s">
        <v>7997</v>
      </c>
      <c r="D656" s="348" t="s">
        <v>7952</v>
      </c>
      <c r="E656" s="348" t="s">
        <v>7953</v>
      </c>
      <c r="F656" s="348" t="s">
        <v>7655</v>
      </c>
    </row>
    <row r="657" spans="1:6" x14ac:dyDescent="0.25">
      <c r="A657" s="348" t="s">
        <v>8007</v>
      </c>
      <c r="B657" t="str">
        <f t="shared" si="10"/>
        <v>F3:0861 P1P2:8501 P3:00005</v>
      </c>
      <c r="C657" s="348" t="s">
        <v>7812</v>
      </c>
      <c r="D657" s="348" t="s">
        <v>7952</v>
      </c>
      <c r="E657" s="348" t="s">
        <v>7953</v>
      </c>
      <c r="F657" s="348" t="s">
        <v>7655</v>
      </c>
    </row>
    <row r="658" spans="1:6" x14ac:dyDescent="0.25">
      <c r="A658" s="348" t="s">
        <v>8007</v>
      </c>
      <c r="B658" t="str">
        <f t="shared" si="10"/>
        <v>F3:0861 P1P2:8501 P3:00060</v>
      </c>
      <c r="C658" s="348" t="s">
        <v>7812</v>
      </c>
      <c r="D658" s="348" t="s">
        <v>7952</v>
      </c>
      <c r="E658" s="348" t="s">
        <v>7953</v>
      </c>
      <c r="F658" s="348" t="s">
        <v>7402</v>
      </c>
    </row>
    <row r="659" spans="1:6" x14ac:dyDescent="0.25">
      <c r="A659" s="348" t="s">
        <v>8008</v>
      </c>
      <c r="B659" t="str">
        <f t="shared" si="10"/>
        <v>F3:0861 P1P2:8501 P3:00005</v>
      </c>
      <c r="C659" s="348" t="s">
        <v>7984</v>
      </c>
      <c r="D659" s="348" t="s">
        <v>7952</v>
      </c>
      <c r="E659" s="348" t="s">
        <v>7953</v>
      </c>
      <c r="F659" s="348" t="s">
        <v>7655</v>
      </c>
    </row>
    <row r="660" spans="1:6" x14ac:dyDescent="0.25">
      <c r="A660" s="348" t="s">
        <v>8009</v>
      </c>
      <c r="B660" t="str">
        <f t="shared" si="10"/>
        <v>F3:0861 P1P2:8501 P3:00005</v>
      </c>
      <c r="C660" s="348" t="s">
        <v>7991</v>
      </c>
      <c r="D660" s="348" t="s">
        <v>7952</v>
      </c>
      <c r="E660" s="348" t="s">
        <v>7953</v>
      </c>
      <c r="F660" s="348" t="s">
        <v>7655</v>
      </c>
    </row>
    <row r="661" spans="1:6" x14ac:dyDescent="0.25">
      <c r="A661" s="348" t="s">
        <v>8009</v>
      </c>
      <c r="B661" t="str">
        <f t="shared" si="10"/>
        <v>F3:0861 P1P2:8501 P3:00060</v>
      </c>
      <c r="C661" s="348" t="s">
        <v>7991</v>
      </c>
      <c r="D661" s="348" t="s">
        <v>7952</v>
      </c>
      <c r="E661" s="348" t="s">
        <v>7953</v>
      </c>
      <c r="F661" s="348" t="s">
        <v>7402</v>
      </c>
    </row>
    <row r="662" spans="1:6" x14ac:dyDescent="0.25">
      <c r="A662" s="348" t="s">
        <v>8010</v>
      </c>
      <c r="B662" t="str">
        <f t="shared" si="10"/>
        <v>F3:0861 P1P2:8501 P3:00005</v>
      </c>
      <c r="C662" s="348" t="s">
        <v>7880</v>
      </c>
      <c r="D662" s="348" t="s">
        <v>7952</v>
      </c>
      <c r="E662" s="348" t="s">
        <v>7953</v>
      </c>
      <c r="F662" s="348" t="s">
        <v>7655</v>
      </c>
    </row>
    <row r="663" spans="1:6" x14ac:dyDescent="0.25">
      <c r="A663" s="348" t="s">
        <v>8010</v>
      </c>
      <c r="B663" t="str">
        <f t="shared" si="10"/>
        <v>F3:0861 P1P2:8501 P3:00060</v>
      </c>
      <c r="C663" s="348" t="s">
        <v>7880</v>
      </c>
      <c r="D663" s="348" t="s">
        <v>7952</v>
      </c>
      <c r="E663" s="348" t="s">
        <v>7953</v>
      </c>
      <c r="F663" s="348" t="s">
        <v>7402</v>
      </c>
    </row>
    <row r="664" spans="1:6" x14ac:dyDescent="0.25">
      <c r="A664" s="348" t="s">
        <v>8011</v>
      </c>
      <c r="B664" t="str">
        <f t="shared" si="10"/>
        <v>F3:0861 P1P2:8501 P3:00005</v>
      </c>
      <c r="C664" s="348" t="s">
        <v>8004</v>
      </c>
      <c r="D664" s="348" t="s">
        <v>7952</v>
      </c>
      <c r="E664" s="348" t="s">
        <v>7953</v>
      </c>
      <c r="F664" s="348" t="s">
        <v>7655</v>
      </c>
    </row>
    <row r="665" spans="1:6" x14ac:dyDescent="0.25">
      <c r="A665" s="348" t="s">
        <v>8012</v>
      </c>
      <c r="B665" t="str">
        <f t="shared" si="10"/>
        <v>F3:0950 P1P2:8814 P3:00209</v>
      </c>
      <c r="C665" s="348" t="s">
        <v>8013</v>
      </c>
      <c r="D665" s="348" t="s">
        <v>7344</v>
      </c>
      <c r="E665" s="348" t="s">
        <v>7642</v>
      </c>
      <c r="F665" s="348" t="s">
        <v>7860</v>
      </c>
    </row>
    <row r="666" spans="1:6" x14ac:dyDescent="0.25">
      <c r="A666" s="348" t="s">
        <v>8014</v>
      </c>
      <c r="B666" t="str">
        <f t="shared" si="10"/>
        <v>F3:0950 P1P2:8814 P3:00209</v>
      </c>
      <c r="C666" s="348" t="s">
        <v>8004</v>
      </c>
      <c r="D666" s="348" t="s">
        <v>7344</v>
      </c>
      <c r="E666" s="348" t="s">
        <v>7642</v>
      </c>
      <c r="F666" s="348" t="s">
        <v>7860</v>
      </c>
    </row>
    <row r="667" spans="1:6" x14ac:dyDescent="0.25">
      <c r="A667" s="348" t="s">
        <v>8015</v>
      </c>
      <c r="B667" t="str">
        <f t="shared" si="10"/>
        <v>F3:0950 P1P2:8814 P3:00209</v>
      </c>
      <c r="C667" s="348" t="s">
        <v>8004</v>
      </c>
      <c r="D667" s="348" t="s">
        <v>7344</v>
      </c>
      <c r="E667" s="348" t="s">
        <v>7642</v>
      </c>
      <c r="F667" s="348" t="s">
        <v>7860</v>
      </c>
    </row>
    <row r="668" spans="1:6" x14ac:dyDescent="0.25">
      <c r="A668" s="348" t="s">
        <v>8016</v>
      </c>
      <c r="B668" t="str">
        <f t="shared" si="10"/>
        <v>F3:0950 P1P2:8814 P3:00209</v>
      </c>
      <c r="C668" s="348" t="s">
        <v>7991</v>
      </c>
      <c r="D668" s="348" t="s">
        <v>7344</v>
      </c>
      <c r="E668" s="348" t="s">
        <v>7642</v>
      </c>
      <c r="F668" s="348" t="s">
        <v>7860</v>
      </c>
    </row>
    <row r="669" spans="1:6" x14ac:dyDescent="0.25">
      <c r="A669" s="348" t="s">
        <v>8017</v>
      </c>
      <c r="B669" t="str">
        <f t="shared" si="10"/>
        <v>F3:0820 P1P2:8502 P3:00231</v>
      </c>
      <c r="C669" s="348" t="s">
        <v>8018</v>
      </c>
      <c r="D669" s="348" t="s">
        <v>7684</v>
      </c>
      <c r="E669" s="348" t="s">
        <v>7725</v>
      </c>
      <c r="F669" s="348" t="s">
        <v>7834</v>
      </c>
    </row>
    <row r="670" spans="1:6" x14ac:dyDescent="0.25">
      <c r="A670" s="348" t="s">
        <v>8019</v>
      </c>
      <c r="B670" t="str">
        <f t="shared" si="10"/>
        <v>F3:0820 P1P2:8502 P3:00231</v>
      </c>
      <c r="C670" s="348" t="s">
        <v>8018</v>
      </c>
      <c r="D670" s="348" t="s">
        <v>7684</v>
      </c>
      <c r="E670" s="348" t="s">
        <v>7725</v>
      </c>
      <c r="F670" s="348" t="s">
        <v>7834</v>
      </c>
    </row>
    <row r="671" spans="1:6" x14ac:dyDescent="0.25">
      <c r="A671" s="348" t="s">
        <v>8020</v>
      </c>
      <c r="B671" t="str">
        <f t="shared" si="10"/>
        <v>F3:0820 P1P2:8503 P3:00232</v>
      </c>
      <c r="C671" s="348" t="s">
        <v>8004</v>
      </c>
      <c r="D671" s="348" t="s">
        <v>7684</v>
      </c>
      <c r="E671" s="348" t="s">
        <v>7685</v>
      </c>
      <c r="F671" s="348" t="s">
        <v>7686</v>
      </c>
    </row>
    <row r="672" spans="1:6" x14ac:dyDescent="0.25">
      <c r="A672" s="348" t="s">
        <v>8021</v>
      </c>
      <c r="B672" t="str">
        <f t="shared" si="10"/>
        <v>F3:0820 P1P2:8503 P3:00232</v>
      </c>
      <c r="C672" s="348" t="s">
        <v>7880</v>
      </c>
      <c r="D672" s="348" t="s">
        <v>7684</v>
      </c>
      <c r="E672" s="348" t="s">
        <v>7685</v>
      </c>
      <c r="F672" s="348" t="s">
        <v>7686</v>
      </c>
    </row>
    <row r="673" spans="1:6" x14ac:dyDescent="0.25">
      <c r="A673" s="348" t="s">
        <v>8022</v>
      </c>
      <c r="B673" t="str">
        <f t="shared" si="10"/>
        <v>F3:0950 P1P2:8814 P3:00209</v>
      </c>
      <c r="C673" s="348" t="s">
        <v>7880</v>
      </c>
      <c r="D673" s="348" t="s">
        <v>7344</v>
      </c>
      <c r="E673" s="348" t="s">
        <v>7642</v>
      </c>
      <c r="F673" s="348" t="s">
        <v>7860</v>
      </c>
    </row>
    <row r="674" spans="1:6" x14ac:dyDescent="0.25">
      <c r="A674" s="348" t="s">
        <v>8023</v>
      </c>
      <c r="B674" t="str">
        <f t="shared" si="10"/>
        <v>F3:0950 P1P2:8814 P3:00209</v>
      </c>
      <c r="C674" s="348" t="s">
        <v>7880</v>
      </c>
      <c r="D674" s="348" t="s">
        <v>7344</v>
      </c>
      <c r="E674" s="348" t="s">
        <v>7642</v>
      </c>
      <c r="F674" s="348" t="s">
        <v>7860</v>
      </c>
    </row>
    <row r="675" spans="1:6" x14ac:dyDescent="0.25">
      <c r="A675" s="348" t="s">
        <v>8024</v>
      </c>
      <c r="B675" t="str">
        <f t="shared" si="10"/>
        <v>F3:0820 P1P2:8502 P3:00231</v>
      </c>
      <c r="C675" s="348" t="s">
        <v>7880</v>
      </c>
      <c r="D675" s="348" t="s">
        <v>7684</v>
      </c>
      <c r="E675" s="348" t="s">
        <v>7725</v>
      </c>
      <c r="F675" s="348" t="s">
        <v>7834</v>
      </c>
    </row>
    <row r="676" spans="1:6" x14ac:dyDescent="0.25">
      <c r="A676" s="348" t="s">
        <v>8025</v>
      </c>
      <c r="B676" t="str">
        <f t="shared" si="10"/>
        <v>F3:0950 P1P2:8814 P3:00209</v>
      </c>
      <c r="C676" s="348" t="s">
        <v>8000</v>
      </c>
      <c r="D676" s="348" t="s">
        <v>7344</v>
      </c>
      <c r="E676" s="348" t="s">
        <v>7642</v>
      </c>
      <c r="F676" s="348" t="s">
        <v>7860</v>
      </c>
    </row>
    <row r="677" spans="1:6" x14ac:dyDescent="0.25">
      <c r="A677" s="348" t="s">
        <v>8026</v>
      </c>
      <c r="B677" t="str">
        <f t="shared" si="10"/>
        <v>F3:0950 P1P2:8814 P3:00209</v>
      </c>
      <c r="C677" s="348" t="s">
        <v>8002</v>
      </c>
      <c r="D677" s="348" t="s">
        <v>7344</v>
      </c>
      <c r="E677" s="348" t="s">
        <v>7642</v>
      </c>
      <c r="F677" s="348" t="s">
        <v>7860</v>
      </c>
    </row>
    <row r="678" spans="1:6" x14ac:dyDescent="0.25">
      <c r="A678" s="348" t="s">
        <v>8027</v>
      </c>
      <c r="B678" t="str">
        <f t="shared" si="10"/>
        <v>F3:0921 P1P2:8804 P3:00201</v>
      </c>
      <c r="C678" s="348" t="s">
        <v>7836</v>
      </c>
      <c r="D678" s="348" t="s">
        <v>7646</v>
      </c>
      <c r="E678" s="348" t="s">
        <v>7647</v>
      </c>
      <c r="F678" s="348" t="s">
        <v>7648</v>
      </c>
    </row>
    <row r="679" spans="1:6" x14ac:dyDescent="0.25">
      <c r="A679" s="348" t="s">
        <v>8028</v>
      </c>
      <c r="B679" t="str">
        <f t="shared" si="10"/>
        <v>F3:0922 P1P2:8806 P3:00203</v>
      </c>
      <c r="C679" s="348" t="s">
        <v>7836</v>
      </c>
      <c r="D679" s="348" t="s">
        <v>7637</v>
      </c>
      <c r="E679" s="348" t="s">
        <v>7638</v>
      </c>
      <c r="F679" s="348" t="s">
        <v>7639</v>
      </c>
    </row>
    <row r="680" spans="1:6" x14ac:dyDescent="0.25">
      <c r="A680" s="348" t="s">
        <v>8029</v>
      </c>
      <c r="B680" t="str">
        <f t="shared" si="10"/>
        <v>F3:0922 P1P2:8806 P3:00203</v>
      </c>
      <c r="C680" s="348" t="s">
        <v>7836</v>
      </c>
      <c r="D680" s="348" t="s">
        <v>7637</v>
      </c>
      <c r="E680" s="348" t="s">
        <v>7638</v>
      </c>
      <c r="F680" s="348" t="s">
        <v>7639</v>
      </c>
    </row>
    <row r="681" spans="1:6" x14ac:dyDescent="0.25">
      <c r="A681" s="348" t="s">
        <v>8030</v>
      </c>
      <c r="B681" t="str">
        <f t="shared" si="10"/>
        <v>F3:0950 P1P2:8814 P3:00209</v>
      </c>
      <c r="C681" s="348" t="s">
        <v>7836</v>
      </c>
      <c r="D681" s="348" t="s">
        <v>7344</v>
      </c>
      <c r="E681" s="348" t="s">
        <v>7642</v>
      </c>
      <c r="F681" s="348" t="s">
        <v>7860</v>
      </c>
    </row>
    <row r="682" spans="1:6" x14ac:dyDescent="0.25">
      <c r="A682" s="348" t="s">
        <v>8031</v>
      </c>
      <c r="B682" t="str">
        <f t="shared" si="10"/>
        <v>F3:0820 P1P2:8502 P3:00231</v>
      </c>
      <c r="C682" s="348" t="s">
        <v>8032</v>
      </c>
      <c r="D682" s="348" t="s">
        <v>7684</v>
      </c>
      <c r="E682" s="348" t="s">
        <v>7725</v>
      </c>
      <c r="F682" s="348" t="s">
        <v>7834</v>
      </c>
    </row>
    <row r="683" spans="1:6" x14ac:dyDescent="0.25">
      <c r="A683" s="348" t="s">
        <v>8033</v>
      </c>
      <c r="B683" t="str">
        <f t="shared" si="10"/>
        <v>F3:0820 P1P2:8502 P3:00231</v>
      </c>
      <c r="C683" s="348" t="s">
        <v>8034</v>
      </c>
      <c r="D683" s="348" t="s">
        <v>7684</v>
      </c>
      <c r="E683" s="348" t="s">
        <v>7725</v>
      </c>
      <c r="F683" s="348" t="s">
        <v>7834</v>
      </c>
    </row>
    <row r="684" spans="1:6" x14ac:dyDescent="0.25">
      <c r="A684" s="348" t="s">
        <v>8035</v>
      </c>
      <c r="B684" t="str">
        <f t="shared" si="10"/>
        <v>F3:0820 P1P2:8502 P3:00234</v>
      </c>
      <c r="C684" s="348" t="s">
        <v>8034</v>
      </c>
      <c r="D684" s="348" t="s">
        <v>7684</v>
      </c>
      <c r="E684" s="348" t="s">
        <v>7725</v>
      </c>
      <c r="F684" s="348" t="s">
        <v>7726</v>
      </c>
    </row>
    <row r="685" spans="1:6" x14ac:dyDescent="0.25">
      <c r="A685" s="348" t="s">
        <v>8036</v>
      </c>
      <c r="B685" t="str">
        <f t="shared" si="10"/>
        <v>F3:0820 P1P2:8502 P3:00234</v>
      </c>
      <c r="C685" s="348" t="s">
        <v>8032</v>
      </c>
      <c r="D685" s="348" t="s">
        <v>7684</v>
      </c>
      <c r="E685" s="348" t="s">
        <v>7725</v>
      </c>
      <c r="F685" s="348" t="s">
        <v>7726</v>
      </c>
    </row>
    <row r="686" spans="1:6" x14ac:dyDescent="0.25">
      <c r="A686" s="348" t="s">
        <v>8037</v>
      </c>
      <c r="B686" t="str">
        <f t="shared" si="10"/>
        <v>F3:0812 P1P2:8602 P3:00238</v>
      </c>
      <c r="C686" s="348" t="s">
        <v>7836</v>
      </c>
      <c r="D686" s="348" t="s">
        <v>7752</v>
      </c>
      <c r="E686" s="348" t="s">
        <v>7753</v>
      </c>
      <c r="F686" s="348" t="s">
        <v>8038</v>
      </c>
    </row>
    <row r="687" spans="1:6" x14ac:dyDescent="0.25">
      <c r="A687" s="348" t="s">
        <v>8039</v>
      </c>
      <c r="B687" t="str">
        <f t="shared" si="10"/>
        <v>F3:0812 P1P2:8602 P3:00238</v>
      </c>
      <c r="C687" s="348" t="s">
        <v>7836</v>
      </c>
      <c r="D687" s="348" t="s">
        <v>7752</v>
      </c>
      <c r="E687" s="348" t="s">
        <v>7753</v>
      </c>
      <c r="F687" s="348" t="s">
        <v>8038</v>
      </c>
    </row>
    <row r="688" spans="1:6" x14ac:dyDescent="0.25">
      <c r="A688" s="348" t="s">
        <v>8040</v>
      </c>
      <c r="B688" t="str">
        <f t="shared" si="10"/>
        <v>F3:0812 P1P2:8602 P3:00238</v>
      </c>
      <c r="C688" s="348" t="s">
        <v>7836</v>
      </c>
      <c r="D688" s="348" t="s">
        <v>7752</v>
      </c>
      <c r="E688" s="348" t="s">
        <v>7753</v>
      </c>
      <c r="F688" s="348" t="s">
        <v>8038</v>
      </c>
    </row>
    <row r="689" spans="1:6" x14ac:dyDescent="0.25">
      <c r="A689" s="348" t="s">
        <v>8041</v>
      </c>
      <c r="B689" t="str">
        <f t="shared" si="10"/>
        <v>F3:0820 P1P2:8502 P3:00231</v>
      </c>
      <c r="C689" s="348" t="s">
        <v>8042</v>
      </c>
      <c r="D689" s="348" t="s">
        <v>7684</v>
      </c>
      <c r="E689" s="348" t="s">
        <v>7725</v>
      </c>
      <c r="F689" s="348" t="s">
        <v>7834</v>
      </c>
    </row>
    <row r="690" spans="1:6" x14ac:dyDescent="0.25">
      <c r="A690" s="348" t="s">
        <v>8043</v>
      </c>
      <c r="B690" t="str">
        <f t="shared" si="10"/>
        <v>F3:0820 P1P2:8502 P3:00234</v>
      </c>
      <c r="C690" s="348" t="s">
        <v>8044</v>
      </c>
      <c r="D690" s="348" t="s">
        <v>7684</v>
      </c>
      <c r="E690" s="348" t="s">
        <v>7725</v>
      </c>
      <c r="F690" s="348" t="s">
        <v>7726</v>
      </c>
    </row>
    <row r="691" spans="1:6" x14ac:dyDescent="0.25">
      <c r="A691" s="348" t="s">
        <v>8045</v>
      </c>
      <c r="B691" t="str">
        <f t="shared" si="10"/>
        <v>F3:0820 P1P2:8502 P3:00231</v>
      </c>
      <c r="C691" s="348" t="s">
        <v>8044</v>
      </c>
      <c r="D691" s="348" t="s">
        <v>7684</v>
      </c>
      <c r="E691" s="348" t="s">
        <v>7725</v>
      </c>
      <c r="F691" s="348" t="s">
        <v>7834</v>
      </c>
    </row>
    <row r="692" spans="1:6" x14ac:dyDescent="0.25">
      <c r="A692" s="348" t="s">
        <v>8046</v>
      </c>
      <c r="B692" t="str">
        <f t="shared" si="10"/>
        <v>F3:0820 P1P2:8502 P3:00234</v>
      </c>
      <c r="C692" s="348" t="s">
        <v>8047</v>
      </c>
      <c r="D692" s="348" t="s">
        <v>7684</v>
      </c>
      <c r="E692" s="348" t="s">
        <v>7725</v>
      </c>
      <c r="F692" s="348" t="s">
        <v>7726</v>
      </c>
    </row>
    <row r="693" spans="1:6" x14ac:dyDescent="0.25">
      <c r="A693" s="348" t="s">
        <v>8048</v>
      </c>
      <c r="B693" t="str">
        <f t="shared" si="10"/>
        <v>F3:0820 P1P2:8502 P3:00234</v>
      </c>
      <c r="C693" s="348" t="s">
        <v>8047</v>
      </c>
      <c r="D693" s="348" t="s">
        <v>7684</v>
      </c>
      <c r="E693" s="348" t="s">
        <v>7725</v>
      </c>
      <c r="F693" s="348" t="s">
        <v>7726</v>
      </c>
    </row>
    <row r="694" spans="1:6" x14ac:dyDescent="0.25">
      <c r="A694" s="348" t="s">
        <v>8049</v>
      </c>
      <c r="B694" t="str">
        <f t="shared" si="10"/>
        <v>F3:0820 P1P2:8502 P3:00234</v>
      </c>
      <c r="C694" s="348" t="s">
        <v>8047</v>
      </c>
      <c r="D694" s="348" t="s">
        <v>7684</v>
      </c>
      <c r="E694" s="348" t="s">
        <v>7725</v>
      </c>
      <c r="F694" s="348" t="s">
        <v>7726</v>
      </c>
    </row>
    <row r="695" spans="1:6" x14ac:dyDescent="0.25">
      <c r="A695" s="348" t="s">
        <v>8050</v>
      </c>
      <c r="B695" t="str">
        <f t="shared" si="10"/>
        <v>F3:0820 P1P2:8502 P3:00234</v>
      </c>
      <c r="C695" s="348" t="s">
        <v>8047</v>
      </c>
      <c r="D695" s="348" t="s">
        <v>7684</v>
      </c>
      <c r="E695" s="348" t="s">
        <v>7725</v>
      </c>
      <c r="F695" s="348" t="s">
        <v>7726</v>
      </c>
    </row>
    <row r="696" spans="1:6" x14ac:dyDescent="0.25">
      <c r="A696" s="348" t="s">
        <v>8051</v>
      </c>
      <c r="B696" t="str">
        <f t="shared" si="10"/>
        <v>F3:0820 P1P2:8502 P3:00234</v>
      </c>
      <c r="C696" s="348" t="s">
        <v>8047</v>
      </c>
      <c r="D696" s="348" t="s">
        <v>7684</v>
      </c>
      <c r="E696" s="348" t="s">
        <v>7725</v>
      </c>
      <c r="F696" s="348" t="s">
        <v>7726</v>
      </c>
    </row>
    <row r="697" spans="1:6" x14ac:dyDescent="0.25">
      <c r="A697" s="348" t="s">
        <v>8052</v>
      </c>
      <c r="B697" t="str">
        <f t="shared" si="10"/>
        <v>F3:0820 P1P2:8502 P3:00231</v>
      </c>
      <c r="C697" s="348" t="s">
        <v>8047</v>
      </c>
      <c r="D697" s="348" t="s">
        <v>7684</v>
      </c>
      <c r="E697" s="348" t="s">
        <v>7725</v>
      </c>
      <c r="F697" s="348" t="s">
        <v>7834</v>
      </c>
    </row>
    <row r="698" spans="1:6" x14ac:dyDescent="0.25">
      <c r="A698" s="348" t="s">
        <v>8053</v>
      </c>
      <c r="B698" t="str">
        <f t="shared" si="10"/>
        <v>F3:0820 P1P2:8502 P3:00231</v>
      </c>
      <c r="C698" s="348" t="s">
        <v>8047</v>
      </c>
      <c r="D698" s="348" t="s">
        <v>7684</v>
      </c>
      <c r="E698" s="348" t="s">
        <v>7725</v>
      </c>
      <c r="F698" s="348" t="s">
        <v>7834</v>
      </c>
    </row>
    <row r="699" spans="1:6" x14ac:dyDescent="0.25">
      <c r="A699" s="348" t="s">
        <v>8054</v>
      </c>
      <c r="B699" t="str">
        <f t="shared" si="10"/>
        <v>F3:0820 P1P2:8502 P3:00231</v>
      </c>
      <c r="C699" s="348" t="s">
        <v>8047</v>
      </c>
      <c r="D699" s="348" t="s">
        <v>7684</v>
      </c>
      <c r="E699" s="348" t="s">
        <v>7725</v>
      </c>
      <c r="F699" s="348" t="s">
        <v>7834</v>
      </c>
    </row>
    <row r="700" spans="1:6" x14ac:dyDescent="0.25">
      <c r="A700" s="348" t="s">
        <v>8055</v>
      </c>
      <c r="B700" t="str">
        <f t="shared" si="10"/>
        <v>F3:0820 P1P2:8502 P3:00231</v>
      </c>
      <c r="C700" s="348" t="s">
        <v>8047</v>
      </c>
      <c r="D700" s="348" t="s">
        <v>7684</v>
      </c>
      <c r="E700" s="348" t="s">
        <v>7725</v>
      </c>
      <c r="F700" s="348" t="s">
        <v>7834</v>
      </c>
    </row>
    <row r="701" spans="1:6" x14ac:dyDescent="0.25">
      <c r="A701" s="348" t="s">
        <v>8056</v>
      </c>
      <c r="B701" t="str">
        <f t="shared" si="10"/>
        <v>F3:0820 P1P2:8502 P3:00234</v>
      </c>
      <c r="C701" s="348" t="s">
        <v>8057</v>
      </c>
      <c r="D701" s="348" t="s">
        <v>7684</v>
      </c>
      <c r="E701" s="348" t="s">
        <v>7725</v>
      </c>
      <c r="F701" s="348" t="s">
        <v>7726</v>
      </c>
    </row>
    <row r="702" spans="1:6" x14ac:dyDescent="0.25">
      <c r="A702" s="348" t="s">
        <v>8058</v>
      </c>
      <c r="B702" t="str">
        <f t="shared" si="10"/>
        <v>F3:0820 P1P2:8502 P3:00231</v>
      </c>
      <c r="C702" s="348" t="s">
        <v>8057</v>
      </c>
      <c r="D702" s="348" t="s">
        <v>7684</v>
      </c>
      <c r="E702" s="348" t="s">
        <v>7725</v>
      </c>
      <c r="F702" s="348" t="s">
        <v>7834</v>
      </c>
    </row>
    <row r="703" spans="1:6" x14ac:dyDescent="0.25">
      <c r="A703" s="348" t="s">
        <v>8059</v>
      </c>
      <c r="B703" t="str">
        <f t="shared" si="10"/>
        <v>F3:0820 P1P2:8502 P3:00234</v>
      </c>
      <c r="C703" s="348" t="s">
        <v>8060</v>
      </c>
      <c r="D703" s="348" t="s">
        <v>7684</v>
      </c>
      <c r="E703" s="348" t="s">
        <v>7725</v>
      </c>
      <c r="F703" s="348" t="s">
        <v>7726</v>
      </c>
    </row>
    <row r="704" spans="1:6" x14ac:dyDescent="0.25">
      <c r="A704" s="348" t="s">
        <v>8061</v>
      </c>
      <c r="B704" t="str">
        <f t="shared" si="10"/>
        <v>F3:0820 P1P2:8502 P3:00231</v>
      </c>
      <c r="C704" s="348" t="s">
        <v>8060</v>
      </c>
      <c r="D704" s="348" t="s">
        <v>7684</v>
      </c>
      <c r="E704" s="348" t="s">
        <v>7725</v>
      </c>
      <c r="F704" s="348" t="s">
        <v>7834</v>
      </c>
    </row>
    <row r="705" spans="1:6" x14ac:dyDescent="0.25">
      <c r="A705" s="348" t="s">
        <v>8062</v>
      </c>
      <c r="B705" t="str">
        <f t="shared" si="10"/>
        <v>F3:0820 P1P2:8502 P3:00231</v>
      </c>
      <c r="C705" s="348" t="s">
        <v>8063</v>
      </c>
      <c r="D705" s="348" t="s">
        <v>7684</v>
      </c>
      <c r="E705" s="348" t="s">
        <v>7725</v>
      </c>
      <c r="F705" s="348" t="s">
        <v>7834</v>
      </c>
    </row>
    <row r="706" spans="1:6" x14ac:dyDescent="0.25">
      <c r="A706" s="348" t="s">
        <v>8064</v>
      </c>
      <c r="B706" t="str">
        <f t="shared" ref="B706:B769" si="11">CONCATENATE("F3:",D706," P1P2:",E706," P3:",F706)</f>
        <v>F3:0820 P1P2:8502 P3:00234</v>
      </c>
      <c r="C706" s="348" t="s">
        <v>8065</v>
      </c>
      <c r="D706" s="348" t="s">
        <v>7684</v>
      </c>
      <c r="E706" s="348" t="s">
        <v>7725</v>
      </c>
      <c r="F706" s="348" t="s">
        <v>7726</v>
      </c>
    </row>
    <row r="707" spans="1:6" x14ac:dyDescent="0.25">
      <c r="A707" s="348" t="s">
        <v>8066</v>
      </c>
      <c r="B707" t="str">
        <f t="shared" si="11"/>
        <v>F3:0820 P1P2:8502 P3:00231</v>
      </c>
      <c r="C707" s="348" t="s">
        <v>8065</v>
      </c>
      <c r="D707" s="348" t="s">
        <v>7684</v>
      </c>
      <c r="E707" s="348" t="s">
        <v>7725</v>
      </c>
      <c r="F707" s="348" t="s">
        <v>7834</v>
      </c>
    </row>
    <row r="708" spans="1:6" x14ac:dyDescent="0.25">
      <c r="A708" s="348" t="s">
        <v>8067</v>
      </c>
      <c r="B708" t="str">
        <f t="shared" si="11"/>
        <v>F3:0820 P1P2:8502 P3:00234</v>
      </c>
      <c r="C708" s="348" t="s">
        <v>8068</v>
      </c>
      <c r="D708" s="348" t="s">
        <v>7684</v>
      </c>
      <c r="E708" s="348" t="s">
        <v>7725</v>
      </c>
      <c r="F708" s="348" t="s">
        <v>7726</v>
      </c>
    </row>
    <row r="709" spans="1:6" x14ac:dyDescent="0.25">
      <c r="A709" s="348" t="s">
        <v>8069</v>
      </c>
      <c r="B709" t="str">
        <f t="shared" si="11"/>
        <v>F3:0820 P1P2:8502 P3:00231</v>
      </c>
      <c r="C709" s="348" t="s">
        <v>8068</v>
      </c>
      <c r="D709" s="348" t="s">
        <v>7684</v>
      </c>
      <c r="E709" s="348" t="s">
        <v>7725</v>
      </c>
      <c r="F709" s="348" t="s">
        <v>7834</v>
      </c>
    </row>
    <row r="710" spans="1:6" x14ac:dyDescent="0.25">
      <c r="A710" s="348" t="s">
        <v>8070</v>
      </c>
      <c r="B710" t="str">
        <f t="shared" si="11"/>
        <v>F3:0820 P1P2:8502 P3:00231</v>
      </c>
      <c r="C710" s="348" t="s">
        <v>8068</v>
      </c>
      <c r="D710" s="348" t="s">
        <v>7684</v>
      </c>
      <c r="E710" s="348" t="s">
        <v>7725</v>
      </c>
      <c r="F710" s="348" t="s">
        <v>7834</v>
      </c>
    </row>
    <row r="711" spans="1:6" x14ac:dyDescent="0.25">
      <c r="A711" s="348" t="s">
        <v>8071</v>
      </c>
      <c r="B711" t="str">
        <f t="shared" si="11"/>
        <v>F3:0820 P1P2:8502 P3:00234</v>
      </c>
      <c r="C711" s="348" t="s">
        <v>8072</v>
      </c>
      <c r="D711" s="348" t="s">
        <v>7684</v>
      </c>
      <c r="E711" s="348" t="s">
        <v>7725</v>
      </c>
      <c r="F711" s="348" t="s">
        <v>7726</v>
      </c>
    </row>
    <row r="712" spans="1:6" x14ac:dyDescent="0.25">
      <c r="A712" s="348" t="s">
        <v>8073</v>
      </c>
      <c r="B712" t="str">
        <f t="shared" si="11"/>
        <v>F3:0820 P1P2:8502 P3:00234</v>
      </c>
      <c r="C712" s="348" t="s">
        <v>8074</v>
      </c>
      <c r="D712" s="348" t="s">
        <v>7684</v>
      </c>
      <c r="E712" s="348" t="s">
        <v>7725</v>
      </c>
      <c r="F712" s="348" t="s">
        <v>7726</v>
      </c>
    </row>
    <row r="713" spans="1:6" x14ac:dyDescent="0.25">
      <c r="A713" s="348" t="s">
        <v>8075</v>
      </c>
      <c r="B713" t="str">
        <f t="shared" si="11"/>
        <v>F3:0820 P1P2:8502 P3:00231</v>
      </c>
      <c r="C713" s="348" t="s">
        <v>8072</v>
      </c>
      <c r="D713" s="348" t="s">
        <v>7684</v>
      </c>
      <c r="E713" s="348" t="s">
        <v>7725</v>
      </c>
      <c r="F713" s="348" t="s">
        <v>7834</v>
      </c>
    </row>
    <row r="714" spans="1:6" x14ac:dyDescent="0.25">
      <c r="A714" s="348" t="s">
        <v>8076</v>
      </c>
      <c r="B714" t="str">
        <f t="shared" si="11"/>
        <v>F3:0820 P1P2:8502 P3:00231</v>
      </c>
      <c r="C714" s="348" t="s">
        <v>8072</v>
      </c>
      <c r="D714" s="348" t="s">
        <v>7684</v>
      </c>
      <c r="E714" s="348" t="s">
        <v>7725</v>
      </c>
      <c r="F714" s="348" t="s">
        <v>7834</v>
      </c>
    </row>
    <row r="715" spans="1:6" x14ac:dyDescent="0.25">
      <c r="A715" s="348" t="s">
        <v>8077</v>
      </c>
      <c r="B715" t="str">
        <f t="shared" si="11"/>
        <v>F3:0820 P1P2:8502 P3:00231</v>
      </c>
      <c r="C715" s="348" t="s">
        <v>8074</v>
      </c>
      <c r="D715" s="348" t="s">
        <v>7684</v>
      </c>
      <c r="E715" s="348" t="s">
        <v>7725</v>
      </c>
      <c r="F715" s="348" t="s">
        <v>7834</v>
      </c>
    </row>
    <row r="716" spans="1:6" x14ac:dyDescent="0.25">
      <c r="A716" s="348" t="s">
        <v>8078</v>
      </c>
      <c r="B716" t="str">
        <f t="shared" si="11"/>
        <v>F3:0820 P1P2:8502 P3:00234</v>
      </c>
      <c r="C716" s="348" t="s">
        <v>8079</v>
      </c>
      <c r="D716" s="348" t="s">
        <v>7684</v>
      </c>
      <c r="E716" s="348" t="s">
        <v>7725</v>
      </c>
      <c r="F716" s="348" t="s">
        <v>7726</v>
      </c>
    </row>
    <row r="717" spans="1:6" x14ac:dyDescent="0.25">
      <c r="A717" s="348" t="s">
        <v>8080</v>
      </c>
      <c r="B717" t="str">
        <f t="shared" si="11"/>
        <v>F3:0820 P1P2:8502 P3:00231</v>
      </c>
      <c r="C717" s="348" t="s">
        <v>8079</v>
      </c>
      <c r="D717" s="348" t="s">
        <v>7684</v>
      </c>
      <c r="E717" s="348" t="s">
        <v>7725</v>
      </c>
      <c r="F717" s="348" t="s">
        <v>7834</v>
      </c>
    </row>
    <row r="718" spans="1:6" x14ac:dyDescent="0.25">
      <c r="A718" s="348" t="s">
        <v>8081</v>
      </c>
      <c r="B718" t="str">
        <f t="shared" si="11"/>
        <v>F3:0820 P1P2:8502 P3:00234</v>
      </c>
      <c r="C718" s="348" t="s">
        <v>8082</v>
      </c>
      <c r="D718" s="348" t="s">
        <v>7684</v>
      </c>
      <c r="E718" s="348" t="s">
        <v>7725</v>
      </c>
      <c r="F718" s="348" t="s">
        <v>7726</v>
      </c>
    </row>
    <row r="719" spans="1:6" x14ac:dyDescent="0.25">
      <c r="A719" s="348" t="s">
        <v>8083</v>
      </c>
      <c r="B719" t="str">
        <f t="shared" si="11"/>
        <v>F3:0820 P1P2:8502 P3:00234</v>
      </c>
      <c r="C719" s="348" t="s">
        <v>8082</v>
      </c>
      <c r="D719" s="348" t="s">
        <v>7684</v>
      </c>
      <c r="E719" s="348" t="s">
        <v>7725</v>
      </c>
      <c r="F719" s="348" t="s">
        <v>7726</v>
      </c>
    </row>
    <row r="720" spans="1:6" x14ac:dyDescent="0.25">
      <c r="A720" s="348" t="s">
        <v>8084</v>
      </c>
      <c r="B720" t="str">
        <f t="shared" si="11"/>
        <v>F3:0820 P1P2:8502 P3:00234</v>
      </c>
      <c r="C720" s="348" t="s">
        <v>8085</v>
      </c>
      <c r="D720" s="348" t="s">
        <v>7684</v>
      </c>
      <c r="E720" s="348" t="s">
        <v>7725</v>
      </c>
      <c r="F720" s="348" t="s">
        <v>7726</v>
      </c>
    </row>
    <row r="721" spans="1:6" x14ac:dyDescent="0.25">
      <c r="A721" s="348" t="s">
        <v>8086</v>
      </c>
      <c r="B721" t="str">
        <f t="shared" si="11"/>
        <v>F3:0820 P1P2:8502 P3:00234</v>
      </c>
      <c r="C721" s="348" t="s">
        <v>8087</v>
      </c>
      <c r="D721" s="348" t="s">
        <v>7684</v>
      </c>
      <c r="E721" s="348" t="s">
        <v>7725</v>
      </c>
      <c r="F721" s="348" t="s">
        <v>7726</v>
      </c>
    </row>
    <row r="722" spans="1:6" x14ac:dyDescent="0.25">
      <c r="A722" s="348" t="s">
        <v>8088</v>
      </c>
      <c r="B722" t="str">
        <f t="shared" si="11"/>
        <v>F3:0820 P1P2:8502 P3:00234</v>
      </c>
      <c r="C722" s="348" t="s">
        <v>8087</v>
      </c>
      <c r="D722" s="348" t="s">
        <v>7684</v>
      </c>
      <c r="E722" s="348" t="s">
        <v>7725</v>
      </c>
      <c r="F722" s="348" t="s">
        <v>7726</v>
      </c>
    </row>
    <row r="723" spans="1:6" x14ac:dyDescent="0.25">
      <c r="A723" s="348" t="s">
        <v>8089</v>
      </c>
      <c r="B723" t="str">
        <f t="shared" si="11"/>
        <v>F3:0820 P1P2:8502 P3:00231</v>
      </c>
      <c r="C723" s="348" t="s">
        <v>8085</v>
      </c>
      <c r="D723" s="348" t="s">
        <v>7684</v>
      </c>
      <c r="E723" s="348" t="s">
        <v>7725</v>
      </c>
      <c r="F723" s="348" t="s">
        <v>7834</v>
      </c>
    </row>
    <row r="724" spans="1:6" x14ac:dyDescent="0.25">
      <c r="A724" s="348" t="s">
        <v>8090</v>
      </c>
      <c r="B724" t="str">
        <f t="shared" si="11"/>
        <v>F3:0820 P1P2:8502 P3:00231</v>
      </c>
      <c r="C724" s="348" t="s">
        <v>8082</v>
      </c>
      <c r="D724" s="348" t="s">
        <v>7684</v>
      </c>
      <c r="E724" s="348" t="s">
        <v>7725</v>
      </c>
      <c r="F724" s="348" t="s">
        <v>7834</v>
      </c>
    </row>
    <row r="725" spans="1:6" x14ac:dyDescent="0.25">
      <c r="A725" s="348" t="s">
        <v>8091</v>
      </c>
      <c r="B725" t="str">
        <f t="shared" si="11"/>
        <v>F3:0820 P1P2:8502 P3:00231</v>
      </c>
      <c r="C725" s="348" t="s">
        <v>8087</v>
      </c>
      <c r="D725" s="348" t="s">
        <v>7684</v>
      </c>
      <c r="E725" s="348" t="s">
        <v>7725</v>
      </c>
      <c r="F725" s="348" t="s">
        <v>7834</v>
      </c>
    </row>
    <row r="726" spans="1:6" x14ac:dyDescent="0.25">
      <c r="A726" s="348" t="s">
        <v>8092</v>
      </c>
      <c r="B726" t="str">
        <f t="shared" si="11"/>
        <v>F3:0820 P1P2:8502 P3:00234</v>
      </c>
      <c r="C726" s="348" t="s">
        <v>8093</v>
      </c>
      <c r="D726" s="348" t="s">
        <v>7684</v>
      </c>
      <c r="E726" s="348" t="s">
        <v>7725</v>
      </c>
      <c r="F726" s="348" t="s">
        <v>7726</v>
      </c>
    </row>
    <row r="727" spans="1:6" x14ac:dyDescent="0.25">
      <c r="A727" s="348" t="s">
        <v>8094</v>
      </c>
      <c r="B727" t="str">
        <f t="shared" si="11"/>
        <v>F3:0820 P1P2:8502 P3:00231</v>
      </c>
      <c r="C727" s="348" t="s">
        <v>8093</v>
      </c>
      <c r="D727" s="348" t="s">
        <v>7684</v>
      </c>
      <c r="E727" s="348" t="s">
        <v>7725</v>
      </c>
      <c r="F727" s="348" t="s">
        <v>7834</v>
      </c>
    </row>
    <row r="728" spans="1:6" x14ac:dyDescent="0.25">
      <c r="A728" s="348" t="s">
        <v>8095</v>
      </c>
      <c r="B728" t="str">
        <f t="shared" si="11"/>
        <v>F3:0820 P1P2:8502 P3:00231</v>
      </c>
      <c r="C728" s="348" t="s">
        <v>8096</v>
      </c>
      <c r="D728" s="348" t="s">
        <v>7684</v>
      </c>
      <c r="E728" s="348" t="s">
        <v>7725</v>
      </c>
      <c r="F728" s="348" t="s">
        <v>7834</v>
      </c>
    </row>
    <row r="729" spans="1:6" x14ac:dyDescent="0.25">
      <c r="A729" s="348" t="s">
        <v>8097</v>
      </c>
      <c r="B729" t="str">
        <f t="shared" si="11"/>
        <v>F3:0820 P1P2:8502 P3:00231</v>
      </c>
      <c r="C729" s="348" t="s">
        <v>8096</v>
      </c>
      <c r="D729" s="348" t="s">
        <v>7684</v>
      </c>
      <c r="E729" s="348" t="s">
        <v>7725</v>
      </c>
      <c r="F729" s="348" t="s">
        <v>7834</v>
      </c>
    </row>
    <row r="730" spans="1:6" x14ac:dyDescent="0.25">
      <c r="A730" s="348" t="s">
        <v>8098</v>
      </c>
      <c r="B730" t="str">
        <f t="shared" si="11"/>
        <v>F3:0820 P1P2:8502 P3:00234</v>
      </c>
      <c r="C730" s="348" t="s">
        <v>8099</v>
      </c>
      <c r="D730" s="348" t="s">
        <v>7684</v>
      </c>
      <c r="E730" s="348" t="s">
        <v>7725</v>
      </c>
      <c r="F730" s="348" t="s">
        <v>7726</v>
      </c>
    </row>
    <row r="731" spans="1:6" x14ac:dyDescent="0.25">
      <c r="A731" s="348" t="s">
        <v>8100</v>
      </c>
      <c r="B731" t="str">
        <f t="shared" si="11"/>
        <v>F3:0820 P1P2:8502 P3:00231</v>
      </c>
      <c r="C731" s="348" t="s">
        <v>8099</v>
      </c>
      <c r="D731" s="348" t="s">
        <v>7684</v>
      </c>
      <c r="E731" s="348" t="s">
        <v>7725</v>
      </c>
      <c r="F731" s="348" t="s">
        <v>7834</v>
      </c>
    </row>
    <row r="732" spans="1:6" x14ac:dyDescent="0.25">
      <c r="A732" s="348" t="s">
        <v>8101</v>
      </c>
      <c r="B732" t="str">
        <f t="shared" si="11"/>
        <v>F3:0820 P1P2:8502 P3:00234</v>
      </c>
      <c r="C732" s="348" t="s">
        <v>8102</v>
      </c>
      <c r="D732" s="348" t="s">
        <v>7684</v>
      </c>
      <c r="E732" s="348" t="s">
        <v>7725</v>
      </c>
      <c r="F732" s="348" t="s">
        <v>7726</v>
      </c>
    </row>
    <row r="733" spans="1:6" x14ac:dyDescent="0.25">
      <c r="A733" s="348" t="s">
        <v>8103</v>
      </c>
      <c r="B733" t="str">
        <f t="shared" si="11"/>
        <v>F3:0820 P1P2:8502 P3:00231</v>
      </c>
      <c r="C733" s="348" t="s">
        <v>8102</v>
      </c>
      <c r="D733" s="348" t="s">
        <v>7684</v>
      </c>
      <c r="E733" s="348" t="s">
        <v>7725</v>
      </c>
      <c r="F733" s="348" t="s">
        <v>7834</v>
      </c>
    </row>
    <row r="734" spans="1:6" x14ac:dyDescent="0.25">
      <c r="A734" s="348" t="s">
        <v>8104</v>
      </c>
      <c r="B734" t="str">
        <f t="shared" si="11"/>
        <v>F3:0820 P1P2:8502 P3:00234</v>
      </c>
      <c r="C734" s="348" t="s">
        <v>8105</v>
      </c>
      <c r="D734" s="348" t="s">
        <v>7684</v>
      </c>
      <c r="E734" s="348" t="s">
        <v>7725</v>
      </c>
      <c r="F734" s="348" t="s">
        <v>7726</v>
      </c>
    </row>
    <row r="735" spans="1:6" x14ac:dyDescent="0.25">
      <c r="A735" s="348" t="s">
        <v>8106</v>
      </c>
      <c r="B735" t="str">
        <f t="shared" si="11"/>
        <v>F3:0820 P1P2:8502 P3:00234</v>
      </c>
      <c r="C735" s="348" t="s">
        <v>8107</v>
      </c>
      <c r="D735" s="348" t="s">
        <v>7684</v>
      </c>
      <c r="E735" s="348" t="s">
        <v>7725</v>
      </c>
      <c r="F735" s="348" t="s">
        <v>7726</v>
      </c>
    </row>
    <row r="736" spans="1:6" x14ac:dyDescent="0.25">
      <c r="A736" s="348" t="s">
        <v>8108</v>
      </c>
      <c r="B736" t="str">
        <f t="shared" si="11"/>
        <v>F3:0820 P1P2:8502 P3:00234</v>
      </c>
      <c r="C736" s="348" t="s">
        <v>8107</v>
      </c>
      <c r="D736" s="348" t="s">
        <v>7684</v>
      </c>
      <c r="E736" s="348" t="s">
        <v>7725</v>
      </c>
      <c r="F736" s="348" t="s">
        <v>7726</v>
      </c>
    </row>
    <row r="737" spans="1:6" x14ac:dyDescent="0.25">
      <c r="A737" s="348" t="s">
        <v>8109</v>
      </c>
      <c r="B737" t="str">
        <f t="shared" si="11"/>
        <v>F3:0820 P1P2:8502 P3:00234</v>
      </c>
      <c r="C737" s="348" t="s">
        <v>8110</v>
      </c>
      <c r="D737" s="348" t="s">
        <v>7684</v>
      </c>
      <c r="E737" s="348" t="s">
        <v>7725</v>
      </c>
      <c r="F737" s="348" t="s">
        <v>7726</v>
      </c>
    </row>
    <row r="738" spans="1:6" x14ac:dyDescent="0.25">
      <c r="A738" s="348" t="s">
        <v>8111</v>
      </c>
      <c r="B738" t="str">
        <f t="shared" si="11"/>
        <v>F3:0820 P1P2:8502 P3:00231</v>
      </c>
      <c r="C738" s="348" t="s">
        <v>8105</v>
      </c>
      <c r="D738" s="348" t="s">
        <v>7684</v>
      </c>
      <c r="E738" s="348" t="s">
        <v>7725</v>
      </c>
      <c r="F738" s="348" t="s">
        <v>7834</v>
      </c>
    </row>
    <row r="739" spans="1:6" x14ac:dyDescent="0.25">
      <c r="A739" s="348" t="s">
        <v>8112</v>
      </c>
      <c r="B739" t="str">
        <f t="shared" si="11"/>
        <v>F3:0820 P1P2:8502 P3:00231</v>
      </c>
      <c r="C739" s="348" t="s">
        <v>8107</v>
      </c>
      <c r="D739" s="348" t="s">
        <v>7684</v>
      </c>
      <c r="E739" s="348" t="s">
        <v>7725</v>
      </c>
      <c r="F739" s="348" t="s">
        <v>7834</v>
      </c>
    </row>
    <row r="740" spans="1:6" x14ac:dyDescent="0.25">
      <c r="A740" s="348" t="s">
        <v>8113</v>
      </c>
      <c r="B740" t="str">
        <f t="shared" si="11"/>
        <v>F3:0820 P1P2:8502 P3:00231</v>
      </c>
      <c r="C740" s="348" t="s">
        <v>8110</v>
      </c>
      <c r="D740" s="348" t="s">
        <v>7684</v>
      </c>
      <c r="E740" s="348" t="s">
        <v>7725</v>
      </c>
      <c r="F740" s="348" t="s">
        <v>7834</v>
      </c>
    </row>
    <row r="741" spans="1:6" x14ac:dyDescent="0.25">
      <c r="A741" s="348" t="s">
        <v>8114</v>
      </c>
      <c r="B741" t="str">
        <f t="shared" si="11"/>
        <v>F3:0820 P1P2:8502 P3:00231</v>
      </c>
      <c r="C741" s="348" t="s">
        <v>8018</v>
      </c>
      <c r="D741" s="348" t="s">
        <v>7684</v>
      </c>
      <c r="E741" s="348" t="s">
        <v>7725</v>
      </c>
      <c r="F741" s="348" t="s">
        <v>7834</v>
      </c>
    </row>
    <row r="742" spans="1:6" x14ac:dyDescent="0.25">
      <c r="A742" s="348" t="s">
        <v>8115</v>
      </c>
      <c r="B742" t="str">
        <f t="shared" si="11"/>
        <v>F3:0820 P1P2:8502 P3:00231</v>
      </c>
      <c r="C742" s="348" t="s">
        <v>8018</v>
      </c>
      <c r="D742" s="348" t="s">
        <v>7684</v>
      </c>
      <c r="E742" s="348" t="s">
        <v>7725</v>
      </c>
      <c r="F742" s="348" t="s">
        <v>7834</v>
      </c>
    </row>
    <row r="743" spans="1:6" x14ac:dyDescent="0.25">
      <c r="A743" s="348" t="s">
        <v>8116</v>
      </c>
      <c r="B743" t="str">
        <f t="shared" si="11"/>
        <v>F3:0820 P1P2:8502 P3:00234</v>
      </c>
      <c r="C743" s="348" t="s">
        <v>8018</v>
      </c>
      <c r="D743" s="348" t="s">
        <v>7684</v>
      </c>
      <c r="E743" s="348" t="s">
        <v>7725</v>
      </c>
      <c r="F743" s="348" t="s">
        <v>7726</v>
      </c>
    </row>
    <row r="744" spans="1:6" x14ac:dyDescent="0.25">
      <c r="A744" s="348" t="s">
        <v>8117</v>
      </c>
      <c r="B744" t="str">
        <f t="shared" si="11"/>
        <v>F3:0820 P1P2:8502 P3:00234</v>
      </c>
      <c r="C744" s="348" t="s">
        <v>8018</v>
      </c>
      <c r="D744" s="348" t="s">
        <v>7684</v>
      </c>
      <c r="E744" s="348" t="s">
        <v>7725</v>
      </c>
      <c r="F744" s="348" t="s">
        <v>7726</v>
      </c>
    </row>
    <row r="745" spans="1:6" x14ac:dyDescent="0.25">
      <c r="A745" s="348" t="s">
        <v>8118</v>
      </c>
      <c r="B745" t="str">
        <f t="shared" si="11"/>
        <v>F3:0820 P1P2:8502 P3:00234</v>
      </c>
      <c r="C745" s="348" t="s">
        <v>8119</v>
      </c>
      <c r="D745" s="348" t="s">
        <v>7684</v>
      </c>
      <c r="E745" s="348" t="s">
        <v>7725</v>
      </c>
      <c r="F745" s="348" t="s">
        <v>7726</v>
      </c>
    </row>
    <row r="746" spans="1:6" x14ac:dyDescent="0.25">
      <c r="A746" s="348" t="s">
        <v>8120</v>
      </c>
      <c r="B746" t="str">
        <f t="shared" si="11"/>
        <v>F3:0820 P1P2:8502 P3:00234</v>
      </c>
      <c r="C746" s="348" t="s">
        <v>8119</v>
      </c>
      <c r="D746" s="348" t="s">
        <v>7684</v>
      </c>
      <c r="E746" s="348" t="s">
        <v>7725</v>
      </c>
      <c r="F746" s="348" t="s">
        <v>7726</v>
      </c>
    </row>
    <row r="747" spans="1:6" x14ac:dyDescent="0.25">
      <c r="A747" s="348" t="s">
        <v>8121</v>
      </c>
      <c r="B747" t="str">
        <f t="shared" si="11"/>
        <v>F3:0820 P1P2:8502 P3:00231</v>
      </c>
      <c r="C747" s="348" t="s">
        <v>8119</v>
      </c>
      <c r="D747" s="348" t="s">
        <v>7684</v>
      </c>
      <c r="E747" s="348" t="s">
        <v>7725</v>
      </c>
      <c r="F747" s="348" t="s">
        <v>7834</v>
      </c>
    </row>
    <row r="748" spans="1:6" x14ac:dyDescent="0.25">
      <c r="A748" s="348" t="s">
        <v>8122</v>
      </c>
      <c r="B748" t="str">
        <f t="shared" si="11"/>
        <v>F3:0820 P1P2:8502 P3:00231</v>
      </c>
      <c r="C748" s="348" t="s">
        <v>8119</v>
      </c>
      <c r="D748" s="348" t="s">
        <v>7684</v>
      </c>
      <c r="E748" s="348" t="s">
        <v>7725</v>
      </c>
      <c r="F748" s="348" t="s">
        <v>7834</v>
      </c>
    </row>
    <row r="749" spans="1:6" x14ac:dyDescent="0.25">
      <c r="A749" s="348" t="s">
        <v>8123</v>
      </c>
      <c r="B749" t="str">
        <f t="shared" si="11"/>
        <v>F3:0820 P1P2:8502 P3:00231</v>
      </c>
      <c r="C749" s="348" t="s">
        <v>8119</v>
      </c>
      <c r="D749" s="348" t="s">
        <v>7684</v>
      </c>
      <c r="E749" s="348" t="s">
        <v>7725</v>
      </c>
      <c r="F749" s="348" t="s">
        <v>7834</v>
      </c>
    </row>
    <row r="750" spans="1:6" x14ac:dyDescent="0.25">
      <c r="A750" s="348" t="s">
        <v>8124</v>
      </c>
      <c r="B750" t="str">
        <f t="shared" si="11"/>
        <v>F3:0820 P1P2:8502 P3:00231</v>
      </c>
      <c r="C750" s="348" t="s">
        <v>8119</v>
      </c>
      <c r="D750" s="348" t="s">
        <v>7684</v>
      </c>
      <c r="E750" s="348" t="s">
        <v>7725</v>
      </c>
      <c r="F750" s="348" t="s">
        <v>7834</v>
      </c>
    </row>
    <row r="751" spans="1:6" x14ac:dyDescent="0.25">
      <c r="A751" s="348" t="s">
        <v>8125</v>
      </c>
      <c r="B751" t="str">
        <f t="shared" si="11"/>
        <v>F3:0820 P1P2:8502 P3:00234</v>
      </c>
      <c r="C751" s="348" t="s">
        <v>8126</v>
      </c>
      <c r="D751" s="348" t="s">
        <v>7684</v>
      </c>
      <c r="E751" s="348" t="s">
        <v>7725</v>
      </c>
      <c r="F751" s="348" t="s">
        <v>7726</v>
      </c>
    </row>
    <row r="752" spans="1:6" x14ac:dyDescent="0.25">
      <c r="A752" s="348" t="s">
        <v>8127</v>
      </c>
      <c r="B752" t="str">
        <f t="shared" si="11"/>
        <v>F3:0820 P1P2:8502 P3:00231</v>
      </c>
      <c r="C752" s="348" t="s">
        <v>8126</v>
      </c>
      <c r="D752" s="348" t="s">
        <v>7684</v>
      </c>
      <c r="E752" s="348" t="s">
        <v>7725</v>
      </c>
      <c r="F752" s="348" t="s">
        <v>7834</v>
      </c>
    </row>
    <row r="753" spans="1:6" x14ac:dyDescent="0.25">
      <c r="A753" s="348" t="s">
        <v>8128</v>
      </c>
      <c r="B753" t="str">
        <f t="shared" si="11"/>
        <v>F3:0820 P1P2:8503 P3:00232</v>
      </c>
      <c r="C753" s="348" t="s">
        <v>7991</v>
      </c>
      <c r="D753" s="348" t="s">
        <v>7684</v>
      </c>
      <c r="E753" s="348" t="s">
        <v>7685</v>
      </c>
      <c r="F753" s="348" t="s">
        <v>7686</v>
      </c>
    </row>
    <row r="754" spans="1:6" x14ac:dyDescent="0.25">
      <c r="A754" s="348" t="s">
        <v>8129</v>
      </c>
      <c r="B754" t="str">
        <f t="shared" si="11"/>
        <v>F3:0950 P1P2:8814 P3:00209</v>
      </c>
      <c r="C754" s="348" t="s">
        <v>7991</v>
      </c>
      <c r="D754" s="348" t="s">
        <v>7344</v>
      </c>
      <c r="E754" s="348" t="s">
        <v>7642</v>
      </c>
      <c r="F754" s="348" t="s">
        <v>7860</v>
      </c>
    </row>
    <row r="755" spans="1:6" x14ac:dyDescent="0.25">
      <c r="A755" s="348" t="s">
        <v>8130</v>
      </c>
      <c r="B755" t="str">
        <f t="shared" si="11"/>
        <v>F3:0820 P1P2:8502 P3:00234</v>
      </c>
      <c r="C755" s="348" t="s">
        <v>8131</v>
      </c>
      <c r="D755" s="348" t="s">
        <v>7684</v>
      </c>
      <c r="E755" s="348" t="s">
        <v>7725</v>
      </c>
      <c r="F755" s="348" t="s">
        <v>7726</v>
      </c>
    </row>
    <row r="756" spans="1:6" x14ac:dyDescent="0.25">
      <c r="A756" s="348" t="s">
        <v>8132</v>
      </c>
      <c r="B756" t="str">
        <f t="shared" si="11"/>
        <v>F3:0820 P1P2:8502 P3:00231</v>
      </c>
      <c r="C756" s="348" t="s">
        <v>8131</v>
      </c>
      <c r="D756" s="348" t="s">
        <v>7684</v>
      </c>
      <c r="E756" s="348" t="s">
        <v>7725</v>
      </c>
      <c r="F756" s="348" t="s">
        <v>7834</v>
      </c>
    </row>
    <row r="757" spans="1:6" x14ac:dyDescent="0.25">
      <c r="A757" s="348" t="s">
        <v>8133</v>
      </c>
      <c r="B757" t="str">
        <f t="shared" si="11"/>
        <v>F3:0820 P1P2:8502 P3:00231</v>
      </c>
      <c r="C757" s="348" t="s">
        <v>8134</v>
      </c>
      <c r="D757" s="348" t="s">
        <v>7684</v>
      </c>
      <c r="E757" s="348" t="s">
        <v>7725</v>
      </c>
      <c r="F757" s="348" t="s">
        <v>7834</v>
      </c>
    </row>
    <row r="758" spans="1:6" x14ac:dyDescent="0.25">
      <c r="A758" s="348" t="s">
        <v>8135</v>
      </c>
      <c r="B758" t="str">
        <f t="shared" si="11"/>
        <v>F3:0820 P1P2:8502 P3:00234</v>
      </c>
      <c r="C758" s="348" t="s">
        <v>8136</v>
      </c>
      <c r="D758" s="348" t="s">
        <v>7684</v>
      </c>
      <c r="E758" s="348" t="s">
        <v>7725</v>
      </c>
      <c r="F758" s="348" t="s">
        <v>7726</v>
      </c>
    </row>
    <row r="759" spans="1:6" x14ac:dyDescent="0.25">
      <c r="A759" s="348" t="s">
        <v>8137</v>
      </c>
      <c r="B759" t="str">
        <f t="shared" si="11"/>
        <v>F3:0820 P1P2:8502 P3:00234</v>
      </c>
      <c r="C759" s="348" t="s">
        <v>8138</v>
      </c>
      <c r="D759" s="348" t="s">
        <v>7684</v>
      </c>
      <c r="E759" s="348" t="s">
        <v>7725</v>
      </c>
      <c r="F759" s="348" t="s">
        <v>7726</v>
      </c>
    </row>
    <row r="760" spans="1:6" x14ac:dyDescent="0.25">
      <c r="A760" s="348" t="s">
        <v>8139</v>
      </c>
      <c r="B760" t="str">
        <f t="shared" si="11"/>
        <v>F3:0820 P1P2:8502 P3:00234</v>
      </c>
      <c r="C760" s="348" t="s">
        <v>8140</v>
      </c>
      <c r="D760" s="348" t="s">
        <v>7684</v>
      </c>
      <c r="E760" s="348" t="s">
        <v>7725</v>
      </c>
      <c r="F760" s="348" t="s">
        <v>7726</v>
      </c>
    </row>
    <row r="761" spans="1:6" x14ac:dyDescent="0.25">
      <c r="A761" s="348" t="s">
        <v>8141</v>
      </c>
      <c r="B761" t="str">
        <f t="shared" si="11"/>
        <v>F3:0820 P1P2:8502 P3:00231</v>
      </c>
      <c r="C761" s="348" t="s">
        <v>8136</v>
      </c>
      <c r="D761" s="348" t="s">
        <v>7684</v>
      </c>
      <c r="E761" s="348" t="s">
        <v>7725</v>
      </c>
      <c r="F761" s="348" t="s">
        <v>7834</v>
      </c>
    </row>
    <row r="762" spans="1:6" x14ac:dyDescent="0.25">
      <c r="A762" s="348" t="s">
        <v>8142</v>
      </c>
      <c r="B762" t="str">
        <f t="shared" si="11"/>
        <v>F3:0820 P1P2:8502 P3:00231</v>
      </c>
      <c r="C762" s="348" t="s">
        <v>8138</v>
      </c>
      <c r="D762" s="348" t="s">
        <v>7684</v>
      </c>
      <c r="E762" s="348" t="s">
        <v>7725</v>
      </c>
      <c r="F762" s="348" t="s">
        <v>7834</v>
      </c>
    </row>
    <row r="763" spans="1:6" x14ac:dyDescent="0.25">
      <c r="A763" s="348" t="s">
        <v>8143</v>
      </c>
      <c r="B763" t="str">
        <f t="shared" si="11"/>
        <v>F3:0820 P1P2:8502 P3:00231</v>
      </c>
      <c r="C763" s="348" t="s">
        <v>8140</v>
      </c>
      <c r="D763" s="348" t="s">
        <v>7684</v>
      </c>
      <c r="E763" s="348" t="s">
        <v>7725</v>
      </c>
      <c r="F763" s="348" t="s">
        <v>7834</v>
      </c>
    </row>
    <row r="764" spans="1:6" x14ac:dyDescent="0.25">
      <c r="A764" s="348" t="s">
        <v>8144</v>
      </c>
      <c r="B764" t="str">
        <f t="shared" si="11"/>
        <v>F3:0911 P1P2:8802 P3:00199</v>
      </c>
      <c r="C764" s="348" t="s">
        <v>7872</v>
      </c>
      <c r="D764" s="348" t="s">
        <v>7657</v>
      </c>
      <c r="E764" s="348" t="s">
        <v>7658</v>
      </c>
      <c r="F764" s="348" t="s">
        <v>7659</v>
      </c>
    </row>
    <row r="765" spans="1:6" x14ac:dyDescent="0.25">
      <c r="A765" s="348" t="s">
        <v>8144</v>
      </c>
      <c r="B765" t="str">
        <f t="shared" si="11"/>
        <v>F3:0911 P1P2:8802 P3:00448</v>
      </c>
      <c r="C765" s="348" t="s">
        <v>7872</v>
      </c>
      <c r="D765" s="348" t="s">
        <v>7657</v>
      </c>
      <c r="E765" s="348" t="s">
        <v>7658</v>
      </c>
      <c r="F765" s="348" t="s">
        <v>7641</v>
      </c>
    </row>
    <row r="766" spans="1:6" x14ac:dyDescent="0.25">
      <c r="A766" s="348" t="s">
        <v>8145</v>
      </c>
      <c r="B766" t="str">
        <f t="shared" si="11"/>
        <v>F3:0820 P1P2:8502 P3:00234</v>
      </c>
      <c r="C766" s="348" t="s">
        <v>7872</v>
      </c>
      <c r="D766" s="348" t="s">
        <v>7684</v>
      </c>
      <c r="E766" s="348" t="s">
        <v>7725</v>
      </c>
      <c r="F766" s="348" t="s">
        <v>7726</v>
      </c>
    </row>
    <row r="767" spans="1:6" x14ac:dyDescent="0.25">
      <c r="A767" s="348" t="s">
        <v>8146</v>
      </c>
      <c r="B767" t="str">
        <f t="shared" si="11"/>
        <v>F3:0820 P1P2:8502 P3:00234</v>
      </c>
      <c r="C767" s="348" t="s">
        <v>7872</v>
      </c>
      <c r="D767" s="348" t="s">
        <v>7684</v>
      </c>
      <c r="E767" s="348" t="s">
        <v>7725</v>
      </c>
      <c r="F767" s="348" t="s">
        <v>7726</v>
      </c>
    </row>
    <row r="768" spans="1:6" x14ac:dyDescent="0.25">
      <c r="A768" s="348" t="s">
        <v>8147</v>
      </c>
      <c r="B768" t="str">
        <f t="shared" si="11"/>
        <v>F3:0820 P1P2:8502 P3:00231</v>
      </c>
      <c r="C768" s="348" t="s">
        <v>7872</v>
      </c>
      <c r="D768" s="348" t="s">
        <v>7684</v>
      </c>
      <c r="E768" s="348" t="s">
        <v>7725</v>
      </c>
      <c r="F768" s="348" t="s">
        <v>7834</v>
      </c>
    </row>
    <row r="769" spans="1:6" x14ac:dyDescent="0.25">
      <c r="A769" s="348" t="s">
        <v>8148</v>
      </c>
      <c r="B769" t="str">
        <f t="shared" si="11"/>
        <v>F3:0911 P1P2:8802 P3:00199</v>
      </c>
      <c r="C769" s="348" t="s">
        <v>8149</v>
      </c>
      <c r="D769" s="348" t="s">
        <v>7657</v>
      </c>
      <c r="E769" s="348" t="s">
        <v>7658</v>
      </c>
      <c r="F769" s="348" t="s">
        <v>7659</v>
      </c>
    </row>
    <row r="770" spans="1:6" x14ac:dyDescent="0.25">
      <c r="A770" s="348" t="s">
        <v>8148</v>
      </c>
      <c r="B770" t="str">
        <f t="shared" ref="B770:B833" si="12">CONCATENATE("F3:",D770," P1P2:",E770," P3:",F770)</f>
        <v>F3:0911 P1P2:8802 P3:00448</v>
      </c>
      <c r="C770" s="348" t="s">
        <v>8149</v>
      </c>
      <c r="D770" s="348" t="s">
        <v>7657</v>
      </c>
      <c r="E770" s="348" t="s">
        <v>7658</v>
      </c>
      <c r="F770" s="348" t="s">
        <v>7641</v>
      </c>
    </row>
    <row r="771" spans="1:6" x14ac:dyDescent="0.25">
      <c r="A771" s="348" t="s">
        <v>8150</v>
      </c>
      <c r="B771" t="str">
        <f t="shared" si="12"/>
        <v>F3:0911 P1P2:8802 P3:00199</v>
      </c>
      <c r="C771" s="348" t="s">
        <v>8151</v>
      </c>
      <c r="D771" s="348" t="s">
        <v>7657</v>
      </c>
      <c r="E771" s="348" t="s">
        <v>7658</v>
      </c>
      <c r="F771" s="348" t="s">
        <v>7659</v>
      </c>
    </row>
    <row r="772" spans="1:6" x14ac:dyDescent="0.25">
      <c r="A772" s="348" t="s">
        <v>8150</v>
      </c>
      <c r="B772" t="str">
        <f t="shared" si="12"/>
        <v>F3:0911 P1P2:8802 P3:00448</v>
      </c>
      <c r="C772" s="348" t="s">
        <v>8151</v>
      </c>
      <c r="D772" s="348" t="s">
        <v>7657</v>
      </c>
      <c r="E772" s="348" t="s">
        <v>7658</v>
      </c>
      <c r="F772" s="348" t="s">
        <v>7641</v>
      </c>
    </row>
    <row r="773" spans="1:6" x14ac:dyDescent="0.25">
      <c r="A773" s="348" t="s">
        <v>8152</v>
      </c>
      <c r="B773" t="str">
        <f t="shared" si="12"/>
        <v>F3:0911 P1P2:8802 P3:00199</v>
      </c>
      <c r="C773" s="348" t="s">
        <v>8151</v>
      </c>
      <c r="D773" s="348" t="s">
        <v>7657</v>
      </c>
      <c r="E773" s="348" t="s">
        <v>7658</v>
      </c>
      <c r="F773" s="348" t="s">
        <v>7659</v>
      </c>
    </row>
    <row r="774" spans="1:6" x14ac:dyDescent="0.25">
      <c r="A774" s="348" t="s">
        <v>8152</v>
      </c>
      <c r="B774" t="str">
        <f t="shared" si="12"/>
        <v>F3:0911 P1P2:8802 P3:00448</v>
      </c>
      <c r="C774" s="348" t="s">
        <v>8151</v>
      </c>
      <c r="D774" s="348" t="s">
        <v>7657</v>
      </c>
      <c r="E774" s="348" t="s">
        <v>7658</v>
      </c>
      <c r="F774" s="348" t="s">
        <v>7641</v>
      </c>
    </row>
    <row r="775" spans="1:6" x14ac:dyDescent="0.25">
      <c r="A775" s="348" t="s">
        <v>8153</v>
      </c>
      <c r="B775" t="str">
        <f t="shared" si="12"/>
        <v>F3:0820 P1P2:8502 P3:00234</v>
      </c>
      <c r="C775" s="348" t="s">
        <v>8151</v>
      </c>
      <c r="D775" s="348" t="s">
        <v>7684</v>
      </c>
      <c r="E775" s="348" t="s">
        <v>7725</v>
      </c>
      <c r="F775" s="348" t="s">
        <v>7726</v>
      </c>
    </row>
    <row r="776" spans="1:6" x14ac:dyDescent="0.25">
      <c r="A776" s="348" t="s">
        <v>8154</v>
      </c>
      <c r="B776" t="str">
        <f t="shared" si="12"/>
        <v>F3:0820 P1P2:8502 P3:00234</v>
      </c>
      <c r="C776" s="348" t="s">
        <v>8151</v>
      </c>
      <c r="D776" s="348" t="s">
        <v>7684</v>
      </c>
      <c r="E776" s="348" t="s">
        <v>7725</v>
      </c>
      <c r="F776" s="348" t="s">
        <v>7726</v>
      </c>
    </row>
    <row r="777" spans="1:6" x14ac:dyDescent="0.25">
      <c r="A777" s="348" t="s">
        <v>8155</v>
      </c>
      <c r="B777" t="str">
        <f t="shared" si="12"/>
        <v>F3:0820 P1P2:8502 P3:00231</v>
      </c>
      <c r="C777" s="348" t="s">
        <v>8151</v>
      </c>
      <c r="D777" s="348" t="s">
        <v>7684</v>
      </c>
      <c r="E777" s="348" t="s">
        <v>7725</v>
      </c>
      <c r="F777" s="348" t="s">
        <v>7834</v>
      </c>
    </row>
    <row r="778" spans="1:6" x14ac:dyDescent="0.25">
      <c r="A778" s="348" t="s">
        <v>8156</v>
      </c>
      <c r="B778" t="str">
        <f t="shared" si="12"/>
        <v>F3:0820 P1P2:8502 P3:00231</v>
      </c>
      <c r="C778" s="348" t="s">
        <v>8151</v>
      </c>
      <c r="D778" s="348" t="s">
        <v>7684</v>
      </c>
      <c r="E778" s="348" t="s">
        <v>7725</v>
      </c>
      <c r="F778" s="348" t="s">
        <v>7834</v>
      </c>
    </row>
    <row r="779" spans="1:6" x14ac:dyDescent="0.25">
      <c r="A779" s="348" t="s">
        <v>8157</v>
      </c>
      <c r="B779" t="str">
        <f t="shared" si="12"/>
        <v>F3:0911 P1P2:8802 P3:00199</v>
      </c>
      <c r="C779" s="348" t="s">
        <v>8158</v>
      </c>
      <c r="D779" s="348" t="s">
        <v>7657</v>
      </c>
      <c r="E779" s="348" t="s">
        <v>7658</v>
      </c>
      <c r="F779" s="348" t="s">
        <v>7659</v>
      </c>
    </row>
    <row r="780" spans="1:6" x14ac:dyDescent="0.25">
      <c r="A780" s="348" t="s">
        <v>8157</v>
      </c>
      <c r="B780" t="str">
        <f t="shared" si="12"/>
        <v>F3:0911 P1P2:8802 P3:00448</v>
      </c>
      <c r="C780" s="348" t="s">
        <v>8158</v>
      </c>
      <c r="D780" s="348" t="s">
        <v>7657</v>
      </c>
      <c r="E780" s="348" t="s">
        <v>7658</v>
      </c>
      <c r="F780" s="348" t="s">
        <v>7641</v>
      </c>
    </row>
    <row r="781" spans="1:6" x14ac:dyDescent="0.25">
      <c r="A781" s="348" t="s">
        <v>8159</v>
      </c>
      <c r="B781" t="str">
        <f t="shared" si="12"/>
        <v>F3:0820 P1P2:8502 P3:00234</v>
      </c>
      <c r="C781" s="348" t="s">
        <v>8158</v>
      </c>
      <c r="D781" s="348" t="s">
        <v>7684</v>
      </c>
      <c r="E781" s="348" t="s">
        <v>7725</v>
      </c>
      <c r="F781" s="348" t="s">
        <v>7726</v>
      </c>
    </row>
    <row r="782" spans="1:6" x14ac:dyDescent="0.25">
      <c r="A782" s="348" t="s">
        <v>8160</v>
      </c>
      <c r="B782" t="str">
        <f t="shared" si="12"/>
        <v>F3:0820 P1P2:8502 P3:00231</v>
      </c>
      <c r="C782" s="348" t="s">
        <v>8158</v>
      </c>
      <c r="D782" s="348" t="s">
        <v>7684</v>
      </c>
      <c r="E782" s="348" t="s">
        <v>7725</v>
      </c>
      <c r="F782" s="348" t="s">
        <v>7834</v>
      </c>
    </row>
    <row r="783" spans="1:6" x14ac:dyDescent="0.25">
      <c r="A783" s="348" t="s">
        <v>8161</v>
      </c>
      <c r="B783" t="str">
        <f t="shared" si="12"/>
        <v>F3:0820 P1P2:8503 P3:00232</v>
      </c>
      <c r="C783" s="348" t="s">
        <v>7880</v>
      </c>
      <c r="D783" s="348" t="s">
        <v>7684</v>
      </c>
      <c r="E783" s="348" t="s">
        <v>7685</v>
      </c>
      <c r="F783" s="348" t="s">
        <v>7686</v>
      </c>
    </row>
    <row r="784" spans="1:6" x14ac:dyDescent="0.25">
      <c r="A784" s="348" t="s">
        <v>8162</v>
      </c>
      <c r="B784" t="str">
        <f t="shared" si="12"/>
        <v>F3:0911 P1P2:8802 P3:00199</v>
      </c>
      <c r="C784" s="348" t="s">
        <v>7868</v>
      </c>
      <c r="D784" s="348" t="s">
        <v>7657</v>
      </c>
      <c r="E784" s="348" t="s">
        <v>7658</v>
      </c>
      <c r="F784" s="348" t="s">
        <v>7659</v>
      </c>
    </row>
    <row r="785" spans="1:6" x14ac:dyDescent="0.25">
      <c r="A785" s="348" t="s">
        <v>8162</v>
      </c>
      <c r="B785" t="str">
        <f t="shared" si="12"/>
        <v>F3:0911 P1P2:8802 P3:00448</v>
      </c>
      <c r="C785" s="348" t="s">
        <v>7868</v>
      </c>
      <c r="D785" s="348" t="s">
        <v>7657</v>
      </c>
      <c r="E785" s="348" t="s">
        <v>7658</v>
      </c>
      <c r="F785" s="348" t="s">
        <v>7641</v>
      </c>
    </row>
    <row r="786" spans="1:6" x14ac:dyDescent="0.25">
      <c r="A786" s="348" t="s">
        <v>8163</v>
      </c>
      <c r="B786" t="str">
        <f t="shared" si="12"/>
        <v>F3:0820 P1P2:8502 P3:00234</v>
      </c>
      <c r="C786" s="348" t="s">
        <v>7868</v>
      </c>
      <c r="D786" s="348" t="s">
        <v>7684</v>
      </c>
      <c r="E786" s="348" t="s">
        <v>7725</v>
      </c>
      <c r="F786" s="348" t="s">
        <v>7726</v>
      </c>
    </row>
    <row r="787" spans="1:6" x14ac:dyDescent="0.25">
      <c r="A787" s="348" t="s">
        <v>8164</v>
      </c>
      <c r="B787" t="str">
        <f t="shared" si="12"/>
        <v>F3:0820 P1P2:8502 P3:00231</v>
      </c>
      <c r="C787" s="348" t="s">
        <v>8165</v>
      </c>
      <c r="D787" s="348" t="s">
        <v>7684</v>
      </c>
      <c r="E787" s="348" t="s">
        <v>7725</v>
      </c>
      <c r="F787" s="348" t="s">
        <v>7834</v>
      </c>
    </row>
    <row r="788" spans="1:6" x14ac:dyDescent="0.25">
      <c r="A788" s="348" t="s">
        <v>8166</v>
      </c>
      <c r="B788" t="str">
        <f t="shared" si="12"/>
        <v>F3:0820 P1P2:8502 P3:00231</v>
      </c>
      <c r="C788" s="348" t="s">
        <v>8165</v>
      </c>
      <c r="D788" s="348" t="s">
        <v>7684</v>
      </c>
      <c r="E788" s="348" t="s">
        <v>7725</v>
      </c>
      <c r="F788" s="348" t="s">
        <v>7834</v>
      </c>
    </row>
    <row r="789" spans="1:6" x14ac:dyDescent="0.25">
      <c r="A789" s="348" t="s">
        <v>8167</v>
      </c>
      <c r="B789" t="str">
        <f t="shared" si="12"/>
        <v>F3:0820 P1P2:8502 P3:00231</v>
      </c>
      <c r="C789" s="348" t="s">
        <v>8168</v>
      </c>
      <c r="D789" s="348" t="s">
        <v>7684</v>
      </c>
      <c r="E789" s="348" t="s">
        <v>7725</v>
      </c>
      <c r="F789" s="348" t="s">
        <v>7834</v>
      </c>
    </row>
    <row r="790" spans="1:6" x14ac:dyDescent="0.25">
      <c r="A790" s="348" t="s">
        <v>8169</v>
      </c>
      <c r="B790" t="str">
        <f t="shared" si="12"/>
        <v>F3:0911 P1P2:8802 P3:00199</v>
      </c>
      <c r="C790" s="348" t="s">
        <v>8170</v>
      </c>
      <c r="D790" s="348" t="s">
        <v>7657</v>
      </c>
      <c r="E790" s="348" t="s">
        <v>7658</v>
      </c>
      <c r="F790" s="348" t="s">
        <v>7659</v>
      </c>
    </row>
    <row r="791" spans="1:6" x14ac:dyDescent="0.25">
      <c r="A791" s="348" t="s">
        <v>8169</v>
      </c>
      <c r="B791" t="str">
        <f t="shared" si="12"/>
        <v>F3:0911 P1P2:8802 P3:00448</v>
      </c>
      <c r="C791" s="348" t="s">
        <v>8170</v>
      </c>
      <c r="D791" s="348" t="s">
        <v>7657</v>
      </c>
      <c r="E791" s="348" t="s">
        <v>7658</v>
      </c>
      <c r="F791" s="348" t="s">
        <v>7641</v>
      </c>
    </row>
    <row r="792" spans="1:6" x14ac:dyDescent="0.25">
      <c r="A792" s="348" t="s">
        <v>8171</v>
      </c>
      <c r="B792" t="str">
        <f t="shared" si="12"/>
        <v>F3:0820 P1P2:8502 P3:00234</v>
      </c>
      <c r="C792" s="348" t="s">
        <v>8170</v>
      </c>
      <c r="D792" s="348" t="s">
        <v>7684</v>
      </c>
      <c r="E792" s="348" t="s">
        <v>7725</v>
      </c>
      <c r="F792" s="348" t="s">
        <v>7726</v>
      </c>
    </row>
    <row r="793" spans="1:6" x14ac:dyDescent="0.25">
      <c r="A793" s="348" t="s">
        <v>8172</v>
      </c>
      <c r="B793" t="str">
        <f t="shared" si="12"/>
        <v>F3:0820 P1P2:8502 P3:00234</v>
      </c>
      <c r="C793" s="348" t="s">
        <v>8173</v>
      </c>
      <c r="D793" s="348" t="s">
        <v>7684</v>
      </c>
      <c r="E793" s="348" t="s">
        <v>7725</v>
      </c>
      <c r="F793" s="348" t="s">
        <v>7726</v>
      </c>
    </row>
    <row r="794" spans="1:6" x14ac:dyDescent="0.25">
      <c r="A794" s="348" t="s">
        <v>8174</v>
      </c>
      <c r="B794" t="str">
        <f t="shared" si="12"/>
        <v>F3:0820 P1P2:8502 P3:00231</v>
      </c>
      <c r="C794" s="348" t="s">
        <v>8170</v>
      </c>
      <c r="D794" s="348" t="s">
        <v>7684</v>
      </c>
      <c r="E794" s="348" t="s">
        <v>7725</v>
      </c>
      <c r="F794" s="348" t="s">
        <v>7834</v>
      </c>
    </row>
    <row r="795" spans="1:6" x14ac:dyDescent="0.25">
      <c r="A795" s="348" t="s">
        <v>8175</v>
      </c>
      <c r="B795" t="str">
        <f t="shared" si="12"/>
        <v>F3:0820 P1P2:8502 P3:00231</v>
      </c>
      <c r="C795" s="348" t="s">
        <v>8173</v>
      </c>
      <c r="D795" s="348" t="s">
        <v>7684</v>
      </c>
      <c r="E795" s="348" t="s">
        <v>7725</v>
      </c>
      <c r="F795" s="348" t="s">
        <v>7834</v>
      </c>
    </row>
    <row r="796" spans="1:6" x14ac:dyDescent="0.25">
      <c r="A796" s="348" t="s">
        <v>8176</v>
      </c>
      <c r="B796" t="str">
        <f t="shared" si="12"/>
        <v>F3:0911 P1P2:8802 P3:00199</v>
      </c>
      <c r="C796" s="348" t="s">
        <v>8177</v>
      </c>
      <c r="D796" s="348" t="s">
        <v>7657</v>
      </c>
      <c r="E796" s="348" t="s">
        <v>7658</v>
      </c>
      <c r="F796" s="348" t="s">
        <v>7659</v>
      </c>
    </row>
    <row r="797" spans="1:6" x14ac:dyDescent="0.25">
      <c r="A797" s="348" t="s">
        <v>8176</v>
      </c>
      <c r="B797" t="str">
        <f t="shared" si="12"/>
        <v>F3:0911 P1P2:8802 P3:00448</v>
      </c>
      <c r="C797" s="348" t="s">
        <v>8177</v>
      </c>
      <c r="D797" s="348" t="s">
        <v>7657</v>
      </c>
      <c r="E797" s="348" t="s">
        <v>7658</v>
      </c>
      <c r="F797" s="348" t="s">
        <v>7641</v>
      </c>
    </row>
    <row r="798" spans="1:6" x14ac:dyDescent="0.25">
      <c r="A798" s="348" t="s">
        <v>8178</v>
      </c>
      <c r="B798" t="str">
        <f t="shared" si="12"/>
        <v>F3:0820 P1P2:8502 P3:00234</v>
      </c>
      <c r="C798" s="348" t="s">
        <v>8177</v>
      </c>
      <c r="D798" s="348" t="s">
        <v>7684</v>
      </c>
      <c r="E798" s="348" t="s">
        <v>7725</v>
      </c>
      <c r="F798" s="348" t="s">
        <v>7726</v>
      </c>
    </row>
    <row r="799" spans="1:6" x14ac:dyDescent="0.25">
      <c r="A799" s="348" t="s">
        <v>8179</v>
      </c>
      <c r="B799" t="str">
        <f t="shared" si="12"/>
        <v>F3:0820 P1P2:8502 P3:00231</v>
      </c>
      <c r="C799" s="348" t="s">
        <v>8177</v>
      </c>
      <c r="D799" s="348" t="s">
        <v>7684</v>
      </c>
      <c r="E799" s="348" t="s">
        <v>7725</v>
      </c>
      <c r="F799" s="348" t="s">
        <v>7834</v>
      </c>
    </row>
    <row r="800" spans="1:6" x14ac:dyDescent="0.25">
      <c r="A800" s="348" t="s">
        <v>8180</v>
      </c>
      <c r="B800" t="str">
        <f t="shared" si="12"/>
        <v>F3:0911 P1P2:8802 P3:00199</v>
      </c>
      <c r="C800" s="348" t="s">
        <v>8181</v>
      </c>
      <c r="D800" s="348" t="s">
        <v>7657</v>
      </c>
      <c r="E800" s="348" t="s">
        <v>7658</v>
      </c>
      <c r="F800" s="348" t="s">
        <v>7659</v>
      </c>
    </row>
    <row r="801" spans="1:6" x14ac:dyDescent="0.25">
      <c r="A801" s="348" t="s">
        <v>8180</v>
      </c>
      <c r="B801" t="str">
        <f t="shared" si="12"/>
        <v>F3:0911 P1P2:8802 P3:00448</v>
      </c>
      <c r="C801" s="348" t="s">
        <v>8181</v>
      </c>
      <c r="D801" s="348" t="s">
        <v>7657</v>
      </c>
      <c r="E801" s="348" t="s">
        <v>7658</v>
      </c>
      <c r="F801" s="348" t="s">
        <v>7641</v>
      </c>
    </row>
    <row r="802" spans="1:6" x14ac:dyDescent="0.25">
      <c r="A802" s="348" t="s">
        <v>8182</v>
      </c>
      <c r="B802" t="str">
        <f t="shared" si="12"/>
        <v>F3:0820 P1P2:8502 P3:00234</v>
      </c>
      <c r="C802" s="348" t="s">
        <v>8181</v>
      </c>
      <c r="D802" s="348" t="s">
        <v>7684</v>
      </c>
      <c r="E802" s="348" t="s">
        <v>7725</v>
      </c>
      <c r="F802" s="348" t="s">
        <v>7726</v>
      </c>
    </row>
    <row r="803" spans="1:6" x14ac:dyDescent="0.25">
      <c r="A803" s="348" t="s">
        <v>8183</v>
      </c>
      <c r="B803" t="str">
        <f t="shared" si="12"/>
        <v>F3:0820 P1P2:8502 P3:00231</v>
      </c>
      <c r="C803" s="348" t="s">
        <v>8181</v>
      </c>
      <c r="D803" s="348" t="s">
        <v>7684</v>
      </c>
      <c r="E803" s="348" t="s">
        <v>7725</v>
      </c>
      <c r="F803" s="348" t="s">
        <v>7834</v>
      </c>
    </row>
    <row r="804" spans="1:6" x14ac:dyDescent="0.25">
      <c r="A804" s="348" t="s">
        <v>8184</v>
      </c>
      <c r="B804" t="str">
        <f t="shared" si="12"/>
        <v>F3:0820 P1P2:8502 P3:00234</v>
      </c>
      <c r="C804" s="348" t="s">
        <v>7866</v>
      </c>
      <c r="D804" s="348" t="s">
        <v>7684</v>
      </c>
      <c r="E804" s="348" t="s">
        <v>7725</v>
      </c>
      <c r="F804" s="348" t="s">
        <v>7726</v>
      </c>
    </row>
    <row r="805" spans="1:6" x14ac:dyDescent="0.25">
      <c r="A805" s="348" t="s">
        <v>8185</v>
      </c>
      <c r="B805" t="str">
        <f t="shared" si="12"/>
        <v>F3:0820 P1P2:8502 P3:00231</v>
      </c>
      <c r="C805" s="348" t="s">
        <v>7866</v>
      </c>
      <c r="D805" s="348" t="s">
        <v>7684</v>
      </c>
      <c r="E805" s="348" t="s">
        <v>7725</v>
      </c>
      <c r="F805" s="348" t="s">
        <v>7834</v>
      </c>
    </row>
    <row r="806" spans="1:6" x14ac:dyDescent="0.25">
      <c r="A806" s="348" t="s">
        <v>8186</v>
      </c>
      <c r="B806" t="str">
        <f t="shared" si="12"/>
        <v>F3:0911 P1P2:8802 P3:00199</v>
      </c>
      <c r="C806" s="348" t="s">
        <v>7866</v>
      </c>
      <c r="D806" s="348" t="s">
        <v>7657</v>
      </c>
      <c r="E806" s="348" t="s">
        <v>7658</v>
      </c>
      <c r="F806" s="348" t="s">
        <v>7659</v>
      </c>
    </row>
    <row r="807" spans="1:6" x14ac:dyDescent="0.25">
      <c r="A807" s="348" t="s">
        <v>8186</v>
      </c>
      <c r="B807" t="str">
        <f t="shared" si="12"/>
        <v>F3:0911 P1P2:8802 P3:00448</v>
      </c>
      <c r="C807" s="348" t="s">
        <v>7866</v>
      </c>
      <c r="D807" s="348" t="s">
        <v>7657</v>
      </c>
      <c r="E807" s="348" t="s">
        <v>7658</v>
      </c>
      <c r="F807" s="348" t="s">
        <v>7641</v>
      </c>
    </row>
    <row r="808" spans="1:6" x14ac:dyDescent="0.25">
      <c r="A808" s="348" t="s">
        <v>8187</v>
      </c>
      <c r="B808" t="str">
        <f t="shared" si="12"/>
        <v>F3:0820 P1P2:8502 P3:00231</v>
      </c>
      <c r="C808" s="348" t="s">
        <v>7870</v>
      </c>
      <c r="D808" s="348" t="s">
        <v>7684</v>
      </c>
      <c r="E808" s="348" t="s">
        <v>7725</v>
      </c>
      <c r="F808" s="348" t="s">
        <v>7834</v>
      </c>
    </row>
    <row r="809" spans="1:6" x14ac:dyDescent="0.25">
      <c r="A809" s="348" t="s">
        <v>8188</v>
      </c>
      <c r="B809" t="str">
        <f t="shared" si="12"/>
        <v>F3:0820 P1P2:8502 P3:00234</v>
      </c>
      <c r="C809" s="348" t="s">
        <v>7870</v>
      </c>
      <c r="D809" s="348" t="s">
        <v>7684</v>
      </c>
      <c r="E809" s="348" t="s">
        <v>7725</v>
      </c>
      <c r="F809" s="348" t="s">
        <v>7726</v>
      </c>
    </row>
    <row r="810" spans="1:6" x14ac:dyDescent="0.25">
      <c r="A810" s="348" t="s">
        <v>8189</v>
      </c>
      <c r="B810" t="str">
        <f t="shared" si="12"/>
        <v>F3:0911 P1P2:8802 P3:00199</v>
      </c>
      <c r="C810" s="348" t="s">
        <v>8190</v>
      </c>
      <c r="D810" s="348" t="s">
        <v>7657</v>
      </c>
      <c r="E810" s="348" t="s">
        <v>7658</v>
      </c>
      <c r="F810" s="348" t="s">
        <v>7659</v>
      </c>
    </row>
    <row r="811" spans="1:6" x14ac:dyDescent="0.25">
      <c r="A811" s="348" t="s">
        <v>8189</v>
      </c>
      <c r="B811" t="str">
        <f t="shared" si="12"/>
        <v>F3:0911 P1P2:8802 P3:00448</v>
      </c>
      <c r="C811" s="348" t="s">
        <v>8190</v>
      </c>
      <c r="D811" s="348" t="s">
        <v>7657</v>
      </c>
      <c r="E811" s="348" t="s">
        <v>7658</v>
      </c>
      <c r="F811" s="348" t="s">
        <v>7641</v>
      </c>
    </row>
    <row r="812" spans="1:6" x14ac:dyDescent="0.25">
      <c r="A812" s="348" t="s">
        <v>8191</v>
      </c>
      <c r="B812" t="str">
        <f t="shared" si="12"/>
        <v>F3:0820 P1P2:8502 P3:00234</v>
      </c>
      <c r="C812" s="348" t="s">
        <v>8190</v>
      </c>
      <c r="D812" s="348" t="s">
        <v>7684</v>
      </c>
      <c r="E812" s="348" t="s">
        <v>7725</v>
      </c>
      <c r="F812" s="348" t="s">
        <v>7726</v>
      </c>
    </row>
    <row r="813" spans="1:6" x14ac:dyDescent="0.25">
      <c r="A813" s="348" t="s">
        <v>8192</v>
      </c>
      <c r="B813" t="str">
        <f t="shared" si="12"/>
        <v>F3:0820 P1P2:8502 P3:00231</v>
      </c>
      <c r="C813" s="348" t="s">
        <v>8190</v>
      </c>
      <c r="D813" s="348" t="s">
        <v>7684</v>
      </c>
      <c r="E813" s="348" t="s">
        <v>7725</v>
      </c>
      <c r="F813" s="348" t="s">
        <v>7834</v>
      </c>
    </row>
    <row r="814" spans="1:6" x14ac:dyDescent="0.25">
      <c r="A814" s="348" t="s">
        <v>8193</v>
      </c>
      <c r="B814" t="str">
        <f t="shared" si="12"/>
        <v>F3:0820 P1P2:8502 P3:00234</v>
      </c>
      <c r="C814" s="348" t="s">
        <v>7862</v>
      </c>
      <c r="D814" s="348" t="s">
        <v>7684</v>
      </c>
      <c r="E814" s="348" t="s">
        <v>7725</v>
      </c>
      <c r="F814" s="348" t="s">
        <v>7726</v>
      </c>
    </row>
    <row r="815" spans="1:6" x14ac:dyDescent="0.25">
      <c r="A815" s="348" t="s">
        <v>8194</v>
      </c>
      <c r="B815" t="str">
        <f t="shared" si="12"/>
        <v>F3:0820 P1P2:8502 P3:00231</v>
      </c>
      <c r="C815" s="348" t="s">
        <v>7862</v>
      </c>
      <c r="D815" s="348" t="s">
        <v>7684</v>
      </c>
      <c r="E815" s="348" t="s">
        <v>7725</v>
      </c>
      <c r="F815" s="348" t="s">
        <v>7834</v>
      </c>
    </row>
    <row r="816" spans="1:6" x14ac:dyDescent="0.25">
      <c r="A816" s="348" t="s">
        <v>8195</v>
      </c>
      <c r="B816" t="str">
        <f t="shared" si="12"/>
        <v>F3:0911 P1P2:8802 P3:00199</v>
      </c>
      <c r="C816" s="348" t="s">
        <v>8196</v>
      </c>
      <c r="D816" s="348" t="s">
        <v>7657</v>
      </c>
      <c r="E816" s="348" t="s">
        <v>7658</v>
      </c>
      <c r="F816" s="348" t="s">
        <v>7659</v>
      </c>
    </row>
    <row r="817" spans="1:6" x14ac:dyDescent="0.25">
      <c r="A817" s="348" t="s">
        <v>8195</v>
      </c>
      <c r="B817" t="str">
        <f t="shared" si="12"/>
        <v>F3:0911 P1P2:8802 P3:00448</v>
      </c>
      <c r="C817" s="348" t="s">
        <v>8196</v>
      </c>
      <c r="D817" s="348" t="s">
        <v>7657</v>
      </c>
      <c r="E817" s="348" t="s">
        <v>7658</v>
      </c>
      <c r="F817" s="348" t="s">
        <v>7641</v>
      </c>
    </row>
    <row r="818" spans="1:6" x14ac:dyDescent="0.25">
      <c r="A818" s="348" t="s">
        <v>8197</v>
      </c>
      <c r="B818" t="str">
        <f t="shared" si="12"/>
        <v>F3:0820 P1P2:8502 P3:00231</v>
      </c>
      <c r="C818" s="348" t="s">
        <v>8196</v>
      </c>
      <c r="D818" s="348" t="s">
        <v>7684</v>
      </c>
      <c r="E818" s="348" t="s">
        <v>7725</v>
      </c>
      <c r="F818" s="348" t="s">
        <v>7834</v>
      </c>
    </row>
    <row r="819" spans="1:6" x14ac:dyDescent="0.25">
      <c r="A819" s="348" t="s">
        <v>8198</v>
      </c>
      <c r="B819" t="str">
        <f t="shared" si="12"/>
        <v>F3:0820 P1P2:8502 P3:00234</v>
      </c>
      <c r="C819" s="348" t="s">
        <v>8196</v>
      </c>
      <c r="D819" s="348" t="s">
        <v>7684</v>
      </c>
      <c r="E819" s="348" t="s">
        <v>7725</v>
      </c>
      <c r="F819" s="348" t="s">
        <v>7726</v>
      </c>
    </row>
    <row r="820" spans="1:6" x14ac:dyDescent="0.25">
      <c r="A820" s="348" t="s">
        <v>8199</v>
      </c>
      <c r="B820" t="str">
        <f t="shared" si="12"/>
        <v>F3:0911 P1P2:8802 P3:00199</v>
      </c>
      <c r="C820" s="348" t="s">
        <v>8200</v>
      </c>
      <c r="D820" s="348" t="s">
        <v>7657</v>
      </c>
      <c r="E820" s="348" t="s">
        <v>7658</v>
      </c>
      <c r="F820" s="348" t="s">
        <v>7659</v>
      </c>
    </row>
    <row r="821" spans="1:6" x14ac:dyDescent="0.25">
      <c r="A821" s="348" t="s">
        <v>8199</v>
      </c>
      <c r="B821" t="str">
        <f t="shared" si="12"/>
        <v>F3:0911 P1P2:8802 P3:00448</v>
      </c>
      <c r="C821" s="348" t="s">
        <v>8200</v>
      </c>
      <c r="D821" s="348" t="s">
        <v>7657</v>
      </c>
      <c r="E821" s="348" t="s">
        <v>7658</v>
      </c>
      <c r="F821" s="348" t="s">
        <v>7641</v>
      </c>
    </row>
    <row r="822" spans="1:6" x14ac:dyDescent="0.25">
      <c r="A822" s="348" t="s">
        <v>8201</v>
      </c>
      <c r="B822" t="str">
        <f t="shared" si="12"/>
        <v>F3:0820 P1P2:8502 P3:00234</v>
      </c>
      <c r="C822" s="348" t="s">
        <v>8200</v>
      </c>
      <c r="D822" s="348" t="s">
        <v>7684</v>
      </c>
      <c r="E822" s="348" t="s">
        <v>7725</v>
      </c>
      <c r="F822" s="348" t="s">
        <v>7726</v>
      </c>
    </row>
    <row r="823" spans="1:6" x14ac:dyDescent="0.25">
      <c r="A823" s="348" t="s">
        <v>8202</v>
      </c>
      <c r="B823" t="str">
        <f t="shared" si="12"/>
        <v>F3:0820 P1P2:8502 P3:00231</v>
      </c>
      <c r="C823" s="348" t="s">
        <v>8200</v>
      </c>
      <c r="D823" s="348" t="s">
        <v>7684</v>
      </c>
      <c r="E823" s="348" t="s">
        <v>7725</v>
      </c>
      <c r="F823" s="348" t="s">
        <v>7834</v>
      </c>
    </row>
    <row r="824" spans="1:6" x14ac:dyDescent="0.25">
      <c r="A824" s="348" t="s">
        <v>8203</v>
      </c>
      <c r="B824" t="str">
        <f t="shared" si="12"/>
        <v>F3:0950 P1P2:8814 P3:00209</v>
      </c>
      <c r="C824" s="348" t="s">
        <v>7880</v>
      </c>
      <c r="D824" s="348" t="s">
        <v>7344</v>
      </c>
      <c r="E824" s="348" t="s">
        <v>7642</v>
      </c>
      <c r="F824" s="348" t="s">
        <v>7860</v>
      </c>
    </row>
    <row r="825" spans="1:6" x14ac:dyDescent="0.25">
      <c r="A825" s="348" t="s">
        <v>8204</v>
      </c>
      <c r="B825" t="str">
        <f t="shared" si="12"/>
        <v>F3:0820 P1P2:8502 P3:00231</v>
      </c>
      <c r="C825" s="348" t="s">
        <v>8205</v>
      </c>
      <c r="D825" s="348" t="s">
        <v>7684</v>
      </c>
      <c r="E825" s="348" t="s">
        <v>7725</v>
      </c>
      <c r="F825" s="348" t="s">
        <v>7834</v>
      </c>
    </row>
    <row r="826" spans="1:6" x14ac:dyDescent="0.25">
      <c r="A826" s="348" t="s">
        <v>8206</v>
      </c>
      <c r="B826" t="str">
        <f t="shared" si="12"/>
        <v>F3:0820 P1P2:8502 P3:00234</v>
      </c>
      <c r="C826" s="348" t="s">
        <v>8205</v>
      </c>
      <c r="D826" s="348" t="s">
        <v>7684</v>
      </c>
      <c r="E826" s="348" t="s">
        <v>7725</v>
      </c>
      <c r="F826" s="348" t="s">
        <v>7726</v>
      </c>
    </row>
    <row r="827" spans="1:6" x14ac:dyDescent="0.25">
      <c r="A827" s="348" t="s">
        <v>8207</v>
      </c>
      <c r="B827" t="str">
        <f t="shared" si="12"/>
        <v>F3:0820 P1P2:8502 P3:00234</v>
      </c>
      <c r="C827" s="348" t="s">
        <v>8205</v>
      </c>
      <c r="D827" s="348" t="s">
        <v>7684</v>
      </c>
      <c r="E827" s="348" t="s">
        <v>7725</v>
      </c>
      <c r="F827" s="348" t="s">
        <v>7726</v>
      </c>
    </row>
    <row r="828" spans="1:6" x14ac:dyDescent="0.25">
      <c r="A828" s="348" t="s">
        <v>8208</v>
      </c>
      <c r="B828" t="str">
        <f t="shared" si="12"/>
        <v>F3:0911 P1P2:8802 P3:00199</v>
      </c>
      <c r="C828" s="348" t="s">
        <v>8209</v>
      </c>
      <c r="D828" s="348" t="s">
        <v>7657</v>
      </c>
      <c r="E828" s="348" t="s">
        <v>7658</v>
      </c>
      <c r="F828" s="348" t="s">
        <v>7659</v>
      </c>
    </row>
    <row r="829" spans="1:6" x14ac:dyDescent="0.25">
      <c r="A829" s="348" t="s">
        <v>8208</v>
      </c>
      <c r="B829" t="str">
        <f t="shared" si="12"/>
        <v>F3:0911 P1P2:8802 P3:00448</v>
      </c>
      <c r="C829" s="348" t="s">
        <v>8209</v>
      </c>
      <c r="D829" s="348" t="s">
        <v>7657</v>
      </c>
      <c r="E829" s="348" t="s">
        <v>7658</v>
      </c>
      <c r="F829" s="348" t="s">
        <v>7641</v>
      </c>
    </row>
    <row r="830" spans="1:6" x14ac:dyDescent="0.25">
      <c r="A830" s="348" t="s">
        <v>8210</v>
      </c>
      <c r="B830" t="str">
        <f t="shared" si="12"/>
        <v>F3:0820 P1P2:8502 P3:00231</v>
      </c>
      <c r="C830" s="348" t="s">
        <v>8209</v>
      </c>
      <c r="D830" s="348" t="s">
        <v>7684</v>
      </c>
      <c r="E830" s="348" t="s">
        <v>7725</v>
      </c>
      <c r="F830" s="348" t="s">
        <v>7834</v>
      </c>
    </row>
    <row r="831" spans="1:6" x14ac:dyDescent="0.25">
      <c r="A831" s="348" t="s">
        <v>8211</v>
      </c>
      <c r="B831" t="str">
        <f t="shared" si="12"/>
        <v>F3:0820 P1P2:8502 P3:00231</v>
      </c>
      <c r="C831" s="348" t="s">
        <v>8212</v>
      </c>
      <c r="D831" s="348" t="s">
        <v>7684</v>
      </c>
      <c r="E831" s="348" t="s">
        <v>7725</v>
      </c>
      <c r="F831" s="348" t="s">
        <v>7834</v>
      </c>
    </row>
    <row r="832" spans="1:6" x14ac:dyDescent="0.25">
      <c r="A832" s="348" t="s">
        <v>8213</v>
      </c>
      <c r="B832" t="str">
        <f t="shared" si="12"/>
        <v>F3:0820 P1P2:8502 P3:00234</v>
      </c>
      <c r="C832" s="348" t="s">
        <v>8209</v>
      </c>
      <c r="D832" s="348" t="s">
        <v>7684</v>
      </c>
      <c r="E832" s="348" t="s">
        <v>7725</v>
      </c>
      <c r="F832" s="348" t="s">
        <v>7726</v>
      </c>
    </row>
    <row r="833" spans="1:6" x14ac:dyDescent="0.25">
      <c r="A833" s="348" t="s">
        <v>8214</v>
      </c>
      <c r="B833" t="str">
        <f t="shared" si="12"/>
        <v>F3:0820 P1P2:8502 P3:00234</v>
      </c>
      <c r="C833" s="348" t="s">
        <v>8212</v>
      </c>
      <c r="D833" s="348" t="s">
        <v>7684</v>
      </c>
      <c r="E833" s="348" t="s">
        <v>7725</v>
      </c>
      <c r="F833" s="348" t="s">
        <v>7726</v>
      </c>
    </row>
    <row r="834" spans="1:6" x14ac:dyDescent="0.25">
      <c r="A834" s="348" t="s">
        <v>8215</v>
      </c>
      <c r="B834" t="str">
        <f t="shared" ref="B834:B897" si="13">CONCATENATE("F3:",D834," P1P2:",E834," P3:",F834)</f>
        <v>F3:0820 P1P2:8502 P3:00234</v>
      </c>
      <c r="C834" s="348" t="s">
        <v>8216</v>
      </c>
      <c r="D834" s="348" t="s">
        <v>7684</v>
      </c>
      <c r="E834" s="348" t="s">
        <v>7725</v>
      </c>
      <c r="F834" s="348" t="s">
        <v>7726</v>
      </c>
    </row>
    <row r="835" spans="1:6" x14ac:dyDescent="0.25">
      <c r="A835" s="348" t="s">
        <v>8217</v>
      </c>
      <c r="B835" t="str">
        <f t="shared" si="13"/>
        <v>F3:0911 P1P2:8802 P3:00199</v>
      </c>
      <c r="C835" s="348" t="s">
        <v>8216</v>
      </c>
      <c r="D835" s="348" t="s">
        <v>7657</v>
      </c>
      <c r="E835" s="348" t="s">
        <v>7658</v>
      </c>
      <c r="F835" s="348" t="s">
        <v>7659</v>
      </c>
    </row>
    <row r="836" spans="1:6" x14ac:dyDescent="0.25">
      <c r="A836" s="348" t="s">
        <v>8217</v>
      </c>
      <c r="B836" t="str">
        <f t="shared" si="13"/>
        <v>F3:0911 P1P2:8802 P3:00448</v>
      </c>
      <c r="C836" s="348" t="s">
        <v>8216</v>
      </c>
      <c r="D836" s="348" t="s">
        <v>7657</v>
      </c>
      <c r="E836" s="348" t="s">
        <v>7658</v>
      </c>
      <c r="F836" s="348" t="s">
        <v>7641</v>
      </c>
    </row>
    <row r="837" spans="1:6" x14ac:dyDescent="0.25">
      <c r="A837" s="348" t="s">
        <v>8218</v>
      </c>
      <c r="B837" t="str">
        <f t="shared" si="13"/>
        <v>F3:0820 P1P2:8502 P3:00231</v>
      </c>
      <c r="C837" s="348" t="s">
        <v>8219</v>
      </c>
      <c r="D837" s="348" t="s">
        <v>7684</v>
      </c>
      <c r="E837" s="348" t="s">
        <v>7725</v>
      </c>
      <c r="F837" s="348" t="s">
        <v>7834</v>
      </c>
    </row>
    <row r="838" spans="1:6" x14ac:dyDescent="0.25">
      <c r="A838" s="348" t="s">
        <v>8220</v>
      </c>
      <c r="B838" t="str">
        <f t="shared" si="13"/>
        <v>F3:0820 P1P2:8502 P3:00231</v>
      </c>
      <c r="C838" s="348" t="s">
        <v>8219</v>
      </c>
      <c r="D838" s="348" t="s">
        <v>7684</v>
      </c>
      <c r="E838" s="348" t="s">
        <v>7725</v>
      </c>
      <c r="F838" s="348" t="s">
        <v>7834</v>
      </c>
    </row>
    <row r="839" spans="1:6" x14ac:dyDescent="0.25">
      <c r="A839" s="348" t="s">
        <v>8221</v>
      </c>
      <c r="B839" t="str">
        <f t="shared" si="13"/>
        <v>F3:0820 P1P2:8502 P3:00234</v>
      </c>
      <c r="C839" s="348" t="s">
        <v>8219</v>
      </c>
      <c r="D839" s="348" t="s">
        <v>7684</v>
      </c>
      <c r="E839" s="348" t="s">
        <v>7725</v>
      </c>
      <c r="F839" s="348" t="s">
        <v>7726</v>
      </c>
    </row>
    <row r="840" spans="1:6" x14ac:dyDescent="0.25">
      <c r="A840" s="348" t="s">
        <v>8222</v>
      </c>
      <c r="B840" t="str">
        <f t="shared" si="13"/>
        <v>F3:0820 P1P2:8502 P3:00234</v>
      </c>
      <c r="C840" s="348" t="s">
        <v>8219</v>
      </c>
      <c r="D840" s="348" t="s">
        <v>7684</v>
      </c>
      <c r="E840" s="348" t="s">
        <v>7725</v>
      </c>
      <c r="F840" s="348" t="s">
        <v>7726</v>
      </c>
    </row>
    <row r="841" spans="1:6" x14ac:dyDescent="0.25">
      <c r="A841" s="348" t="s">
        <v>8223</v>
      </c>
      <c r="B841" t="str">
        <f t="shared" si="13"/>
        <v>F3:0820 P1P2:8502 P3:00234</v>
      </c>
      <c r="C841" s="348" t="s">
        <v>8219</v>
      </c>
      <c r="D841" s="348" t="s">
        <v>7684</v>
      </c>
      <c r="E841" s="348" t="s">
        <v>7725</v>
      </c>
      <c r="F841" s="348" t="s">
        <v>7726</v>
      </c>
    </row>
    <row r="842" spans="1:6" x14ac:dyDescent="0.25">
      <c r="A842" s="348" t="s">
        <v>8224</v>
      </c>
      <c r="B842" t="str">
        <f t="shared" si="13"/>
        <v>F3:0820 P1P2:8502 P3:00231</v>
      </c>
      <c r="C842" s="348" t="s">
        <v>8225</v>
      </c>
      <c r="D842" s="348" t="s">
        <v>7684</v>
      </c>
      <c r="E842" s="348" t="s">
        <v>7725</v>
      </c>
      <c r="F842" s="348" t="s">
        <v>7834</v>
      </c>
    </row>
    <row r="843" spans="1:6" x14ac:dyDescent="0.25">
      <c r="A843" s="348" t="s">
        <v>8226</v>
      </c>
      <c r="B843" t="str">
        <f t="shared" si="13"/>
        <v>F3:0820 P1P2:8502 P3:00234</v>
      </c>
      <c r="C843" s="348" t="s">
        <v>8225</v>
      </c>
      <c r="D843" s="348" t="s">
        <v>7684</v>
      </c>
      <c r="E843" s="348" t="s">
        <v>7725</v>
      </c>
      <c r="F843" s="348" t="s">
        <v>7726</v>
      </c>
    </row>
    <row r="844" spans="1:6" x14ac:dyDescent="0.25">
      <c r="A844" s="348" t="s">
        <v>8227</v>
      </c>
      <c r="B844" t="str">
        <f t="shared" si="13"/>
        <v>F3:0820 P1P2:8502 P3:00231</v>
      </c>
      <c r="C844" s="348" t="s">
        <v>8228</v>
      </c>
      <c r="D844" s="348" t="s">
        <v>7684</v>
      </c>
      <c r="E844" s="348" t="s">
        <v>7725</v>
      </c>
      <c r="F844" s="348" t="s">
        <v>7834</v>
      </c>
    </row>
    <row r="845" spans="1:6" x14ac:dyDescent="0.25">
      <c r="A845" s="348" t="s">
        <v>8229</v>
      </c>
      <c r="B845" t="str">
        <f t="shared" si="13"/>
        <v>F3:0820 P1P2:8502 P3:00231</v>
      </c>
      <c r="C845" s="348" t="s">
        <v>8230</v>
      </c>
      <c r="D845" s="348" t="s">
        <v>7684</v>
      </c>
      <c r="E845" s="348" t="s">
        <v>7725</v>
      </c>
      <c r="F845" s="348" t="s">
        <v>7834</v>
      </c>
    </row>
    <row r="846" spans="1:6" x14ac:dyDescent="0.25">
      <c r="A846" s="348" t="s">
        <v>8231</v>
      </c>
      <c r="B846" t="str">
        <f t="shared" si="13"/>
        <v>F3:0820 P1P2:8502 P3:00231</v>
      </c>
      <c r="C846" s="348" t="s">
        <v>8228</v>
      </c>
      <c r="D846" s="348" t="s">
        <v>7684</v>
      </c>
      <c r="E846" s="348" t="s">
        <v>7725</v>
      </c>
      <c r="F846" s="348" t="s">
        <v>7834</v>
      </c>
    </row>
    <row r="847" spans="1:6" x14ac:dyDescent="0.25">
      <c r="A847" s="348" t="s">
        <v>8232</v>
      </c>
      <c r="B847" t="str">
        <f t="shared" si="13"/>
        <v>F3:0820 P1P2:8502 P3:00231</v>
      </c>
      <c r="C847" s="348" t="s">
        <v>8228</v>
      </c>
      <c r="D847" s="348" t="s">
        <v>7684</v>
      </c>
      <c r="E847" s="348" t="s">
        <v>7725</v>
      </c>
      <c r="F847" s="348" t="s">
        <v>7834</v>
      </c>
    </row>
    <row r="848" spans="1:6" x14ac:dyDescent="0.25">
      <c r="A848" s="348" t="s">
        <v>8233</v>
      </c>
      <c r="B848" t="str">
        <f t="shared" si="13"/>
        <v>F3:0820 P1P2:8502 P3:00234</v>
      </c>
      <c r="C848" s="348" t="s">
        <v>8228</v>
      </c>
      <c r="D848" s="348" t="s">
        <v>7684</v>
      </c>
      <c r="E848" s="348" t="s">
        <v>7725</v>
      </c>
      <c r="F848" s="348" t="s">
        <v>7726</v>
      </c>
    </row>
    <row r="849" spans="1:6" x14ac:dyDescent="0.25">
      <c r="A849" s="348" t="s">
        <v>8234</v>
      </c>
      <c r="B849" t="str">
        <f t="shared" si="13"/>
        <v>F3:0820 P1P2:8502 P3:00234</v>
      </c>
      <c r="C849" s="348" t="s">
        <v>8230</v>
      </c>
      <c r="D849" s="348" t="s">
        <v>7684</v>
      </c>
      <c r="E849" s="348" t="s">
        <v>7725</v>
      </c>
      <c r="F849" s="348" t="s">
        <v>7726</v>
      </c>
    </row>
    <row r="850" spans="1:6" x14ac:dyDescent="0.25">
      <c r="A850" s="348" t="s">
        <v>8235</v>
      </c>
      <c r="B850" t="str">
        <f t="shared" si="13"/>
        <v>F3:0820 P1P2:8502 P3:00234</v>
      </c>
      <c r="C850" s="348" t="s">
        <v>8228</v>
      </c>
      <c r="D850" s="348" t="s">
        <v>7684</v>
      </c>
      <c r="E850" s="348" t="s">
        <v>7725</v>
      </c>
      <c r="F850" s="348" t="s">
        <v>7726</v>
      </c>
    </row>
    <row r="851" spans="1:6" x14ac:dyDescent="0.25">
      <c r="A851" s="348" t="s">
        <v>8236</v>
      </c>
      <c r="B851" t="str">
        <f t="shared" si="13"/>
        <v>F3:0820 P1P2:8502 P3:00234</v>
      </c>
      <c r="C851" s="348" t="s">
        <v>8228</v>
      </c>
      <c r="D851" s="348" t="s">
        <v>7684</v>
      </c>
      <c r="E851" s="348" t="s">
        <v>7725</v>
      </c>
      <c r="F851" s="348" t="s">
        <v>7726</v>
      </c>
    </row>
    <row r="852" spans="1:6" x14ac:dyDescent="0.25">
      <c r="A852" s="348" t="s">
        <v>8237</v>
      </c>
      <c r="B852" t="str">
        <f t="shared" si="13"/>
        <v>F3:0820 P1P2:8502 P3:00234</v>
      </c>
      <c r="C852" s="348" t="s">
        <v>8238</v>
      </c>
      <c r="D852" s="348" t="s">
        <v>7684</v>
      </c>
      <c r="E852" s="348" t="s">
        <v>7725</v>
      </c>
      <c r="F852" s="348" t="s">
        <v>7726</v>
      </c>
    </row>
    <row r="853" spans="1:6" x14ac:dyDescent="0.25">
      <c r="A853" s="348" t="s">
        <v>8239</v>
      </c>
      <c r="B853" t="str">
        <f t="shared" si="13"/>
        <v>F3:0820 P1P2:8502 P3:00231</v>
      </c>
      <c r="C853" s="348" t="s">
        <v>8238</v>
      </c>
      <c r="D853" s="348" t="s">
        <v>7684</v>
      </c>
      <c r="E853" s="348" t="s">
        <v>7725</v>
      </c>
      <c r="F853" s="348" t="s">
        <v>7834</v>
      </c>
    </row>
    <row r="854" spans="1:6" x14ac:dyDescent="0.25">
      <c r="A854" s="348" t="s">
        <v>8240</v>
      </c>
      <c r="B854" t="str">
        <f t="shared" si="13"/>
        <v>F3:0820 P1P2:8502 P3:00231</v>
      </c>
      <c r="C854" s="348" t="s">
        <v>8241</v>
      </c>
      <c r="D854" s="348" t="s">
        <v>7684</v>
      </c>
      <c r="E854" s="348" t="s">
        <v>7725</v>
      </c>
      <c r="F854" s="348" t="s">
        <v>7834</v>
      </c>
    </row>
    <row r="855" spans="1:6" x14ac:dyDescent="0.25">
      <c r="A855" s="348" t="s">
        <v>8242</v>
      </c>
      <c r="B855" t="str">
        <f t="shared" si="13"/>
        <v>F3:0820 P1P2:8502 P3:00231</v>
      </c>
      <c r="C855" s="348" t="s">
        <v>8243</v>
      </c>
      <c r="D855" s="348" t="s">
        <v>7684</v>
      </c>
      <c r="E855" s="348" t="s">
        <v>7725</v>
      </c>
      <c r="F855" s="348" t="s">
        <v>7834</v>
      </c>
    </row>
    <row r="856" spans="1:6" x14ac:dyDescent="0.25">
      <c r="A856" s="348" t="s">
        <v>8244</v>
      </c>
      <c r="B856" t="str">
        <f t="shared" si="13"/>
        <v>F3:0820 P1P2:8502 P3:00231</v>
      </c>
      <c r="C856" s="348" t="s">
        <v>8245</v>
      </c>
      <c r="D856" s="348" t="s">
        <v>7684</v>
      </c>
      <c r="E856" s="348" t="s">
        <v>7725</v>
      </c>
      <c r="F856" s="348" t="s">
        <v>7834</v>
      </c>
    </row>
    <row r="857" spans="1:6" x14ac:dyDescent="0.25">
      <c r="A857" s="348" t="s">
        <v>8246</v>
      </c>
      <c r="B857" t="str">
        <f t="shared" si="13"/>
        <v>F3:0820 P1P2:8502 P3:00234</v>
      </c>
      <c r="C857" s="348" t="s">
        <v>8241</v>
      </c>
      <c r="D857" s="348" t="s">
        <v>7684</v>
      </c>
      <c r="E857" s="348" t="s">
        <v>7725</v>
      </c>
      <c r="F857" s="348" t="s">
        <v>7726</v>
      </c>
    </row>
    <row r="858" spans="1:6" x14ac:dyDescent="0.25">
      <c r="A858" s="348" t="s">
        <v>8247</v>
      </c>
      <c r="B858" t="str">
        <f t="shared" si="13"/>
        <v>F3:0820 P1P2:8502 P3:00234</v>
      </c>
      <c r="C858" s="348" t="s">
        <v>8243</v>
      </c>
      <c r="D858" s="348" t="s">
        <v>7684</v>
      </c>
      <c r="E858" s="348" t="s">
        <v>7725</v>
      </c>
      <c r="F858" s="348" t="s">
        <v>7726</v>
      </c>
    </row>
    <row r="859" spans="1:6" x14ac:dyDescent="0.25">
      <c r="A859" s="348" t="s">
        <v>8248</v>
      </c>
      <c r="B859" t="str">
        <f t="shared" si="13"/>
        <v>F3:0820 P1P2:8502 P3:00234</v>
      </c>
      <c r="C859" s="348" t="s">
        <v>8249</v>
      </c>
      <c r="D859" s="348" t="s">
        <v>7684</v>
      </c>
      <c r="E859" s="348" t="s">
        <v>7725</v>
      </c>
      <c r="F859" s="348" t="s">
        <v>7726</v>
      </c>
    </row>
    <row r="860" spans="1:6" x14ac:dyDescent="0.25">
      <c r="A860" s="348" t="s">
        <v>8250</v>
      </c>
      <c r="B860" t="str">
        <f t="shared" si="13"/>
        <v>F3:0820 P1P2:8502 P3:00231</v>
      </c>
      <c r="C860" s="348" t="s">
        <v>8251</v>
      </c>
      <c r="D860" s="348" t="s">
        <v>7684</v>
      </c>
      <c r="E860" s="348" t="s">
        <v>7725</v>
      </c>
      <c r="F860" s="348" t="s">
        <v>7834</v>
      </c>
    </row>
    <row r="861" spans="1:6" x14ac:dyDescent="0.25">
      <c r="A861" s="348" t="s">
        <v>8252</v>
      </c>
      <c r="B861" t="str">
        <f t="shared" si="13"/>
        <v>F3:0820 P1P2:8502 P3:00234</v>
      </c>
      <c r="C861" s="348" t="s">
        <v>8251</v>
      </c>
      <c r="D861" s="348" t="s">
        <v>7684</v>
      </c>
      <c r="E861" s="348" t="s">
        <v>7725</v>
      </c>
      <c r="F861" s="348" t="s">
        <v>7726</v>
      </c>
    </row>
    <row r="862" spans="1:6" x14ac:dyDescent="0.25">
      <c r="A862" s="348" t="s">
        <v>8253</v>
      </c>
      <c r="B862" t="str">
        <f t="shared" si="13"/>
        <v>F3:0911 P1P2:8802 P3:00199</v>
      </c>
      <c r="C862" s="348" t="s">
        <v>8254</v>
      </c>
      <c r="D862" s="348" t="s">
        <v>7657</v>
      </c>
      <c r="E862" s="348" t="s">
        <v>7658</v>
      </c>
      <c r="F862" s="348" t="s">
        <v>7659</v>
      </c>
    </row>
    <row r="863" spans="1:6" x14ac:dyDescent="0.25">
      <c r="A863" s="348" t="s">
        <v>8253</v>
      </c>
      <c r="B863" t="str">
        <f t="shared" si="13"/>
        <v>F3:0911 P1P2:8802 P3:00448</v>
      </c>
      <c r="C863" s="348" t="s">
        <v>8254</v>
      </c>
      <c r="D863" s="348" t="s">
        <v>7657</v>
      </c>
      <c r="E863" s="348" t="s">
        <v>7658</v>
      </c>
      <c r="F863" s="348" t="s">
        <v>7641</v>
      </c>
    </row>
    <row r="864" spans="1:6" x14ac:dyDescent="0.25">
      <c r="A864" s="348" t="s">
        <v>8255</v>
      </c>
      <c r="B864" t="str">
        <f t="shared" si="13"/>
        <v>F3:0820 P1P2:8502 P3:00231</v>
      </c>
      <c r="C864" s="348" t="s">
        <v>8254</v>
      </c>
      <c r="D864" s="348" t="s">
        <v>7684</v>
      </c>
      <c r="E864" s="348" t="s">
        <v>7725</v>
      </c>
      <c r="F864" s="348" t="s">
        <v>7834</v>
      </c>
    </row>
    <row r="865" spans="1:6" x14ac:dyDescent="0.25">
      <c r="A865" s="348" t="s">
        <v>8256</v>
      </c>
      <c r="B865" t="str">
        <f t="shared" si="13"/>
        <v>F3:0820 P1P2:8502 P3:00231</v>
      </c>
      <c r="C865" s="348" t="s">
        <v>8254</v>
      </c>
      <c r="D865" s="348" t="s">
        <v>7684</v>
      </c>
      <c r="E865" s="348" t="s">
        <v>7725</v>
      </c>
      <c r="F865" s="348" t="s">
        <v>7834</v>
      </c>
    </row>
    <row r="866" spans="1:6" x14ac:dyDescent="0.25">
      <c r="A866" s="348" t="s">
        <v>8257</v>
      </c>
      <c r="B866" t="str">
        <f t="shared" si="13"/>
        <v>F3:0820 P1P2:8502 P3:00234</v>
      </c>
      <c r="C866" s="348" t="s">
        <v>8258</v>
      </c>
      <c r="D866" s="348" t="s">
        <v>7684</v>
      </c>
      <c r="E866" s="348" t="s">
        <v>7725</v>
      </c>
      <c r="F866" s="348" t="s">
        <v>7726</v>
      </c>
    </row>
    <row r="867" spans="1:6" x14ac:dyDescent="0.25">
      <c r="A867" s="348" t="s">
        <v>8259</v>
      </c>
      <c r="B867" t="str">
        <f t="shared" si="13"/>
        <v>F3:0820 P1P2:8502 P3:00234</v>
      </c>
      <c r="C867" s="348" t="s">
        <v>8254</v>
      </c>
      <c r="D867" s="348" t="s">
        <v>7684</v>
      </c>
      <c r="E867" s="348" t="s">
        <v>7725</v>
      </c>
      <c r="F867" s="348" t="s">
        <v>7726</v>
      </c>
    </row>
    <row r="868" spans="1:6" x14ac:dyDescent="0.25">
      <c r="A868" s="348" t="s">
        <v>8260</v>
      </c>
      <c r="B868" t="str">
        <f t="shared" si="13"/>
        <v>F3:0820 P1P2:8502 P3:00231</v>
      </c>
      <c r="C868" s="348" t="s">
        <v>8261</v>
      </c>
      <c r="D868" s="348" t="s">
        <v>7684</v>
      </c>
      <c r="E868" s="348" t="s">
        <v>7725</v>
      </c>
      <c r="F868" s="348" t="s">
        <v>7834</v>
      </c>
    </row>
    <row r="869" spans="1:6" x14ac:dyDescent="0.25">
      <c r="A869" s="348" t="s">
        <v>8262</v>
      </c>
      <c r="B869" t="str">
        <f t="shared" si="13"/>
        <v>F3:0820 P1P2:8502 P3:00231</v>
      </c>
      <c r="C869" s="348" t="s">
        <v>8263</v>
      </c>
      <c r="D869" s="348" t="s">
        <v>7684</v>
      </c>
      <c r="E869" s="348" t="s">
        <v>7725</v>
      </c>
      <c r="F869" s="348" t="s">
        <v>7834</v>
      </c>
    </row>
    <row r="870" spans="1:6" x14ac:dyDescent="0.25">
      <c r="A870" s="348" t="s">
        <v>8264</v>
      </c>
      <c r="B870" t="str">
        <f t="shared" si="13"/>
        <v>F3:0820 P1P2:8502 P3:00234</v>
      </c>
      <c r="C870" s="348" t="s">
        <v>8263</v>
      </c>
      <c r="D870" s="348" t="s">
        <v>7684</v>
      </c>
      <c r="E870" s="348" t="s">
        <v>7725</v>
      </c>
      <c r="F870" s="348" t="s">
        <v>7726</v>
      </c>
    </row>
    <row r="871" spans="1:6" x14ac:dyDescent="0.25">
      <c r="A871" s="348" t="s">
        <v>8265</v>
      </c>
      <c r="B871" t="str">
        <f t="shared" si="13"/>
        <v>F3:0820 P1P2:8502 P3:00231</v>
      </c>
      <c r="C871" s="348" t="s">
        <v>8266</v>
      </c>
      <c r="D871" s="348" t="s">
        <v>7684</v>
      </c>
      <c r="E871" s="348" t="s">
        <v>7725</v>
      </c>
      <c r="F871" s="348" t="s">
        <v>7834</v>
      </c>
    </row>
    <row r="872" spans="1:6" x14ac:dyDescent="0.25">
      <c r="A872" s="348" t="s">
        <v>8267</v>
      </c>
      <c r="B872" t="str">
        <f t="shared" si="13"/>
        <v>F3:0820 P1P2:8502 P3:00231</v>
      </c>
      <c r="C872" s="348" t="s">
        <v>8266</v>
      </c>
      <c r="D872" s="348" t="s">
        <v>7684</v>
      </c>
      <c r="E872" s="348" t="s">
        <v>7725</v>
      </c>
      <c r="F872" s="348" t="s">
        <v>7834</v>
      </c>
    </row>
    <row r="873" spans="1:6" x14ac:dyDescent="0.25">
      <c r="A873" s="348" t="s">
        <v>8268</v>
      </c>
      <c r="B873" t="str">
        <f t="shared" si="13"/>
        <v>F3:0820 P1P2:8502 P3:00234</v>
      </c>
      <c r="C873" s="348" t="s">
        <v>8266</v>
      </c>
      <c r="D873" s="348" t="s">
        <v>7684</v>
      </c>
      <c r="E873" s="348" t="s">
        <v>7725</v>
      </c>
      <c r="F873" s="348" t="s">
        <v>7726</v>
      </c>
    </row>
    <row r="874" spans="1:6" x14ac:dyDescent="0.25">
      <c r="A874" s="348" t="s">
        <v>8269</v>
      </c>
      <c r="B874" t="str">
        <f t="shared" si="13"/>
        <v>F3:0820 P1P2:8502 P3:00234</v>
      </c>
      <c r="C874" s="348" t="s">
        <v>8266</v>
      </c>
      <c r="D874" s="348" t="s">
        <v>7684</v>
      </c>
      <c r="E874" s="348" t="s">
        <v>7725</v>
      </c>
      <c r="F874" s="348" t="s">
        <v>7726</v>
      </c>
    </row>
    <row r="875" spans="1:6" x14ac:dyDescent="0.25">
      <c r="A875" s="348" t="s">
        <v>8270</v>
      </c>
      <c r="B875" t="str">
        <f t="shared" si="13"/>
        <v>F3:0911 P1P2:8802 P3:00199</v>
      </c>
      <c r="C875" s="348" t="s">
        <v>8271</v>
      </c>
      <c r="D875" s="348" t="s">
        <v>7657</v>
      </c>
      <c r="E875" s="348" t="s">
        <v>7658</v>
      </c>
      <c r="F875" s="348" t="s">
        <v>7659</v>
      </c>
    </row>
    <row r="876" spans="1:6" x14ac:dyDescent="0.25">
      <c r="A876" s="348" t="s">
        <v>8270</v>
      </c>
      <c r="B876" t="str">
        <f t="shared" si="13"/>
        <v>F3:0911 P1P2:8802 P3:00448</v>
      </c>
      <c r="C876" s="348" t="s">
        <v>8271</v>
      </c>
      <c r="D876" s="348" t="s">
        <v>7657</v>
      </c>
      <c r="E876" s="348" t="s">
        <v>7658</v>
      </c>
      <c r="F876" s="348" t="s">
        <v>7641</v>
      </c>
    </row>
    <row r="877" spans="1:6" x14ac:dyDescent="0.25">
      <c r="A877" s="348" t="s">
        <v>8272</v>
      </c>
      <c r="B877" t="str">
        <f t="shared" si="13"/>
        <v>F3:0820 P1P2:8502 P3:00231</v>
      </c>
      <c r="C877" s="348" t="s">
        <v>8271</v>
      </c>
      <c r="D877" s="348" t="s">
        <v>7684</v>
      </c>
      <c r="E877" s="348" t="s">
        <v>7725</v>
      </c>
      <c r="F877" s="348" t="s">
        <v>7834</v>
      </c>
    </row>
    <row r="878" spans="1:6" x14ac:dyDescent="0.25">
      <c r="A878" s="348" t="s">
        <v>8273</v>
      </c>
      <c r="B878" t="str">
        <f t="shared" si="13"/>
        <v>F3:0820 P1P2:8502 P3:00234</v>
      </c>
      <c r="C878" s="348" t="s">
        <v>8271</v>
      </c>
      <c r="D878" s="348" t="s">
        <v>7684</v>
      </c>
      <c r="E878" s="348" t="s">
        <v>7725</v>
      </c>
      <c r="F878" s="348" t="s">
        <v>7726</v>
      </c>
    </row>
    <row r="879" spans="1:6" x14ac:dyDescent="0.25">
      <c r="A879" s="348" t="s">
        <v>8274</v>
      </c>
      <c r="B879" t="str">
        <f t="shared" si="13"/>
        <v>F3:0911 P1P2:8802 P3:00199</v>
      </c>
      <c r="C879" s="348" t="s">
        <v>8275</v>
      </c>
      <c r="D879" s="348" t="s">
        <v>7657</v>
      </c>
      <c r="E879" s="348" t="s">
        <v>7658</v>
      </c>
      <c r="F879" s="348" t="s">
        <v>7659</v>
      </c>
    </row>
    <row r="880" spans="1:6" x14ac:dyDescent="0.25">
      <c r="A880" s="348" t="s">
        <v>8274</v>
      </c>
      <c r="B880" t="str">
        <f t="shared" si="13"/>
        <v>F3:0911 P1P2:8802 P3:00448</v>
      </c>
      <c r="C880" s="348" t="s">
        <v>8275</v>
      </c>
      <c r="D880" s="348" t="s">
        <v>7657</v>
      </c>
      <c r="E880" s="348" t="s">
        <v>7658</v>
      </c>
      <c r="F880" s="348" t="s">
        <v>7641</v>
      </c>
    </row>
    <row r="881" spans="1:6" x14ac:dyDescent="0.25">
      <c r="A881" s="348" t="s">
        <v>8276</v>
      </c>
      <c r="B881" t="str">
        <f t="shared" si="13"/>
        <v>F3:0820 P1P2:8502 P3:00231</v>
      </c>
      <c r="C881" s="348" t="s">
        <v>8263</v>
      </c>
      <c r="D881" s="348" t="s">
        <v>7684</v>
      </c>
      <c r="E881" s="348" t="s">
        <v>7725</v>
      </c>
      <c r="F881" s="348" t="s">
        <v>7834</v>
      </c>
    </row>
    <row r="882" spans="1:6" x14ac:dyDescent="0.25">
      <c r="A882" s="348" t="s">
        <v>8277</v>
      </c>
      <c r="B882" t="str">
        <f t="shared" si="13"/>
        <v>F3:0820 P1P2:8502 P3:00234</v>
      </c>
      <c r="C882" s="348" t="s">
        <v>8263</v>
      </c>
      <c r="D882" s="348" t="s">
        <v>7684</v>
      </c>
      <c r="E882" s="348" t="s">
        <v>7725</v>
      </c>
      <c r="F882" s="348" t="s">
        <v>7726</v>
      </c>
    </row>
    <row r="883" spans="1:6" x14ac:dyDescent="0.25">
      <c r="A883" s="348" t="s">
        <v>8278</v>
      </c>
      <c r="B883" t="str">
        <f t="shared" si="13"/>
        <v>F3:0911 P1P2:8802 P3:00199</v>
      </c>
      <c r="C883" s="348" t="s">
        <v>8279</v>
      </c>
      <c r="D883" s="348" t="s">
        <v>7657</v>
      </c>
      <c r="E883" s="348" t="s">
        <v>7658</v>
      </c>
      <c r="F883" s="348" t="s">
        <v>7659</v>
      </c>
    </row>
    <row r="884" spans="1:6" x14ac:dyDescent="0.25">
      <c r="A884" s="348" t="s">
        <v>8278</v>
      </c>
      <c r="B884" t="str">
        <f t="shared" si="13"/>
        <v>F3:0911 P1P2:8802 P3:00448</v>
      </c>
      <c r="C884" s="348" t="s">
        <v>8279</v>
      </c>
      <c r="D884" s="348" t="s">
        <v>7657</v>
      </c>
      <c r="E884" s="348" t="s">
        <v>7658</v>
      </c>
      <c r="F884" s="348" t="s">
        <v>7641</v>
      </c>
    </row>
    <row r="885" spans="1:6" x14ac:dyDescent="0.25">
      <c r="A885" s="348" t="s">
        <v>8280</v>
      </c>
      <c r="B885" t="str">
        <f t="shared" si="13"/>
        <v>F3:0820 P1P2:8502 P3:00231</v>
      </c>
      <c r="C885" s="348" t="s">
        <v>8279</v>
      </c>
      <c r="D885" s="348" t="s">
        <v>7684</v>
      </c>
      <c r="E885" s="348" t="s">
        <v>7725</v>
      </c>
      <c r="F885" s="348" t="s">
        <v>7834</v>
      </c>
    </row>
    <row r="886" spans="1:6" x14ac:dyDescent="0.25">
      <c r="A886" s="348" t="s">
        <v>8281</v>
      </c>
      <c r="B886" t="str">
        <f t="shared" si="13"/>
        <v>F3:0820 P1P2:8502 P3:00231</v>
      </c>
      <c r="C886" s="348" t="s">
        <v>8282</v>
      </c>
      <c r="D886" s="348" t="s">
        <v>7684</v>
      </c>
      <c r="E886" s="348" t="s">
        <v>7725</v>
      </c>
      <c r="F886" s="348" t="s">
        <v>7834</v>
      </c>
    </row>
    <row r="887" spans="1:6" x14ac:dyDescent="0.25">
      <c r="A887" s="348" t="s">
        <v>8283</v>
      </c>
      <c r="B887" t="str">
        <f t="shared" si="13"/>
        <v>F3:0820 P1P2:8502 P3:00234</v>
      </c>
      <c r="C887" s="348" t="s">
        <v>8282</v>
      </c>
      <c r="D887" s="348" t="s">
        <v>7684</v>
      </c>
      <c r="E887" s="348" t="s">
        <v>7725</v>
      </c>
      <c r="F887" s="348" t="s">
        <v>7726</v>
      </c>
    </row>
    <row r="888" spans="1:6" x14ac:dyDescent="0.25">
      <c r="A888" s="348" t="s">
        <v>8284</v>
      </c>
      <c r="B888" t="str">
        <f t="shared" si="13"/>
        <v>F3:0911 P1P2:8802 P3:00199</v>
      </c>
      <c r="C888" s="348" t="s">
        <v>8285</v>
      </c>
      <c r="D888" s="348" t="s">
        <v>7657</v>
      </c>
      <c r="E888" s="348" t="s">
        <v>7658</v>
      </c>
      <c r="F888" s="348" t="s">
        <v>7659</v>
      </c>
    </row>
    <row r="889" spans="1:6" x14ac:dyDescent="0.25">
      <c r="A889" s="348" t="s">
        <v>8284</v>
      </c>
      <c r="B889" t="str">
        <f t="shared" si="13"/>
        <v>F3:0911 P1P2:8802 P3:00448</v>
      </c>
      <c r="C889" s="348" t="s">
        <v>8285</v>
      </c>
      <c r="D889" s="348" t="s">
        <v>7657</v>
      </c>
      <c r="E889" s="348" t="s">
        <v>7658</v>
      </c>
      <c r="F889" s="348" t="s">
        <v>7641</v>
      </c>
    </row>
    <row r="890" spans="1:6" x14ac:dyDescent="0.25">
      <c r="A890" s="348" t="s">
        <v>8286</v>
      </c>
      <c r="B890" t="str">
        <f t="shared" si="13"/>
        <v>F3:0820 P1P2:8502 P3:00231</v>
      </c>
      <c r="C890" s="348" t="s">
        <v>8285</v>
      </c>
      <c r="D890" s="348" t="s">
        <v>7684</v>
      </c>
      <c r="E890" s="348" t="s">
        <v>7725</v>
      </c>
      <c r="F890" s="348" t="s">
        <v>7834</v>
      </c>
    </row>
    <row r="891" spans="1:6" x14ac:dyDescent="0.25">
      <c r="A891" s="348" t="s">
        <v>8287</v>
      </c>
      <c r="B891" t="str">
        <f t="shared" si="13"/>
        <v>F3:0820 P1P2:8502 P3:00231</v>
      </c>
      <c r="C891" s="348" t="s">
        <v>8099</v>
      </c>
      <c r="D891" s="348" t="s">
        <v>7684</v>
      </c>
      <c r="E891" s="348" t="s">
        <v>7725</v>
      </c>
      <c r="F891" s="348" t="s">
        <v>7834</v>
      </c>
    </row>
    <row r="892" spans="1:6" x14ac:dyDescent="0.25">
      <c r="A892" s="348" t="s">
        <v>8288</v>
      </c>
      <c r="B892" t="str">
        <f t="shared" si="13"/>
        <v>F3:0820 P1P2:8502 P3:00234</v>
      </c>
      <c r="C892" s="348" t="s">
        <v>8285</v>
      </c>
      <c r="D892" s="348" t="s">
        <v>7684</v>
      </c>
      <c r="E892" s="348" t="s">
        <v>7725</v>
      </c>
      <c r="F892" s="348" t="s">
        <v>7726</v>
      </c>
    </row>
    <row r="893" spans="1:6" x14ac:dyDescent="0.25">
      <c r="A893" s="348" t="s">
        <v>8289</v>
      </c>
      <c r="B893" t="str">
        <f t="shared" si="13"/>
        <v>F3:0820 P1P2:8502 P3:00234</v>
      </c>
      <c r="C893" s="348" t="s">
        <v>8099</v>
      </c>
      <c r="D893" s="348" t="s">
        <v>7684</v>
      </c>
      <c r="E893" s="348" t="s">
        <v>7725</v>
      </c>
      <c r="F893" s="348" t="s">
        <v>7726</v>
      </c>
    </row>
    <row r="894" spans="1:6" x14ac:dyDescent="0.25">
      <c r="A894" s="348" t="s">
        <v>8290</v>
      </c>
      <c r="B894" t="str">
        <f t="shared" si="13"/>
        <v>F3:0820 P1P2:8502 P3:00231</v>
      </c>
      <c r="C894" s="348" t="s">
        <v>8291</v>
      </c>
      <c r="D894" s="348" t="s">
        <v>7684</v>
      </c>
      <c r="E894" s="348" t="s">
        <v>7725</v>
      </c>
      <c r="F894" s="348" t="s">
        <v>7834</v>
      </c>
    </row>
    <row r="895" spans="1:6" x14ac:dyDescent="0.25">
      <c r="A895" s="348" t="s">
        <v>8292</v>
      </c>
      <c r="B895" t="str">
        <f t="shared" si="13"/>
        <v>F3:0820 P1P2:8502 P3:00234</v>
      </c>
      <c r="C895" s="348" t="s">
        <v>8291</v>
      </c>
      <c r="D895" s="348" t="s">
        <v>7684</v>
      </c>
      <c r="E895" s="348" t="s">
        <v>7725</v>
      </c>
      <c r="F895" s="348" t="s">
        <v>7726</v>
      </c>
    </row>
    <row r="896" spans="1:6" x14ac:dyDescent="0.25">
      <c r="A896" s="348" t="s">
        <v>8293</v>
      </c>
      <c r="B896" t="str">
        <f t="shared" si="13"/>
        <v>F3:0820 P1P2:8502 P3:00234</v>
      </c>
      <c r="C896" s="348" t="s">
        <v>8291</v>
      </c>
      <c r="D896" s="348" t="s">
        <v>7684</v>
      </c>
      <c r="E896" s="348" t="s">
        <v>7725</v>
      </c>
      <c r="F896" s="348" t="s">
        <v>7726</v>
      </c>
    </row>
    <row r="897" spans="1:6" x14ac:dyDescent="0.25">
      <c r="A897" s="348" t="s">
        <v>8294</v>
      </c>
      <c r="B897" t="str">
        <f t="shared" si="13"/>
        <v>F3:0820 P1P2:8502 P3:00231</v>
      </c>
      <c r="C897" s="348" t="s">
        <v>8295</v>
      </c>
      <c r="D897" s="348" t="s">
        <v>7684</v>
      </c>
      <c r="E897" s="348" t="s">
        <v>7725</v>
      </c>
      <c r="F897" s="348" t="s">
        <v>7834</v>
      </c>
    </row>
    <row r="898" spans="1:6" x14ac:dyDescent="0.25">
      <c r="A898" s="348" t="s">
        <v>8296</v>
      </c>
      <c r="B898" t="str">
        <f t="shared" ref="B898:B961" si="14">CONCATENATE("F3:",D898," P1P2:",E898," P3:",F898)</f>
        <v>F3:0820 P1P2:8502 P3:00231</v>
      </c>
      <c r="C898" s="348" t="s">
        <v>8295</v>
      </c>
      <c r="D898" s="348" t="s">
        <v>7684</v>
      </c>
      <c r="E898" s="348" t="s">
        <v>7725</v>
      </c>
      <c r="F898" s="348" t="s">
        <v>7834</v>
      </c>
    </row>
    <row r="899" spans="1:6" x14ac:dyDescent="0.25">
      <c r="A899" s="348" t="s">
        <v>8297</v>
      </c>
      <c r="B899" t="str">
        <f t="shared" si="14"/>
        <v>F3:0820 P1P2:8502 P3:00231</v>
      </c>
      <c r="C899" s="348" t="s">
        <v>8295</v>
      </c>
      <c r="D899" s="348" t="s">
        <v>7684</v>
      </c>
      <c r="E899" s="348" t="s">
        <v>7725</v>
      </c>
      <c r="F899" s="348" t="s">
        <v>7834</v>
      </c>
    </row>
    <row r="900" spans="1:6" x14ac:dyDescent="0.25">
      <c r="A900" s="348" t="s">
        <v>8298</v>
      </c>
      <c r="B900" t="str">
        <f t="shared" si="14"/>
        <v>F3:0820 P1P2:8502 P3:00234</v>
      </c>
      <c r="C900" s="348" t="s">
        <v>8295</v>
      </c>
      <c r="D900" s="348" t="s">
        <v>7684</v>
      </c>
      <c r="E900" s="348" t="s">
        <v>7725</v>
      </c>
      <c r="F900" s="348" t="s">
        <v>7726</v>
      </c>
    </row>
    <row r="901" spans="1:6" x14ac:dyDescent="0.25">
      <c r="A901" s="348" t="s">
        <v>8299</v>
      </c>
      <c r="B901" t="str">
        <f t="shared" si="14"/>
        <v>F3:0820 P1P2:8502 P3:00234</v>
      </c>
      <c r="C901" s="348" t="s">
        <v>8295</v>
      </c>
      <c r="D901" s="348" t="s">
        <v>7684</v>
      </c>
      <c r="E901" s="348" t="s">
        <v>7725</v>
      </c>
      <c r="F901" s="348" t="s">
        <v>7726</v>
      </c>
    </row>
    <row r="902" spans="1:6" x14ac:dyDescent="0.25">
      <c r="A902" s="348" t="s">
        <v>8300</v>
      </c>
      <c r="B902" t="str">
        <f t="shared" si="14"/>
        <v>F3:0820 P1P2:8502 P3:00234</v>
      </c>
      <c r="C902" s="348" t="s">
        <v>8295</v>
      </c>
      <c r="D902" s="348" t="s">
        <v>7684</v>
      </c>
      <c r="E902" s="348" t="s">
        <v>7725</v>
      </c>
      <c r="F902" s="348" t="s">
        <v>7726</v>
      </c>
    </row>
    <row r="903" spans="1:6" x14ac:dyDescent="0.25">
      <c r="A903" s="348" t="s">
        <v>8301</v>
      </c>
      <c r="B903" t="str">
        <f t="shared" si="14"/>
        <v>F3:0911 P1P2:8802 P3:00199</v>
      </c>
      <c r="C903" s="348" t="s">
        <v>8302</v>
      </c>
      <c r="D903" s="348" t="s">
        <v>7657</v>
      </c>
      <c r="E903" s="348" t="s">
        <v>7658</v>
      </c>
      <c r="F903" s="348" t="s">
        <v>7659</v>
      </c>
    </row>
    <row r="904" spans="1:6" x14ac:dyDescent="0.25">
      <c r="A904" s="348" t="s">
        <v>8301</v>
      </c>
      <c r="B904" t="str">
        <f t="shared" si="14"/>
        <v>F3:0911 P1P2:8802 P3:00448</v>
      </c>
      <c r="C904" s="348" t="s">
        <v>8302</v>
      </c>
      <c r="D904" s="348" t="s">
        <v>7657</v>
      </c>
      <c r="E904" s="348" t="s">
        <v>7658</v>
      </c>
      <c r="F904" s="348" t="s">
        <v>7641</v>
      </c>
    </row>
    <row r="905" spans="1:6" x14ac:dyDescent="0.25">
      <c r="A905" s="348" t="s">
        <v>8303</v>
      </c>
      <c r="B905" t="str">
        <f t="shared" si="14"/>
        <v>F3:0911 P1P2:8802 P3:00199</v>
      </c>
      <c r="C905" s="348" t="s">
        <v>8302</v>
      </c>
      <c r="D905" s="348" t="s">
        <v>7657</v>
      </c>
      <c r="E905" s="348" t="s">
        <v>7658</v>
      </c>
      <c r="F905" s="348" t="s">
        <v>7659</v>
      </c>
    </row>
    <row r="906" spans="1:6" x14ac:dyDescent="0.25">
      <c r="A906" s="348" t="s">
        <v>8303</v>
      </c>
      <c r="B906" t="str">
        <f t="shared" si="14"/>
        <v>F3:0911 P1P2:8802 P3:00448</v>
      </c>
      <c r="C906" s="348" t="s">
        <v>8302</v>
      </c>
      <c r="D906" s="348" t="s">
        <v>7657</v>
      </c>
      <c r="E906" s="348" t="s">
        <v>7658</v>
      </c>
      <c r="F906" s="348" t="s">
        <v>7641</v>
      </c>
    </row>
    <row r="907" spans="1:6" x14ac:dyDescent="0.25">
      <c r="A907" s="348" t="s">
        <v>8304</v>
      </c>
      <c r="B907" t="str">
        <f t="shared" si="14"/>
        <v>F3:0911 P1P2:8802 P3:00199</v>
      </c>
      <c r="C907" s="348" t="s">
        <v>8302</v>
      </c>
      <c r="D907" s="348" t="s">
        <v>7657</v>
      </c>
      <c r="E907" s="348" t="s">
        <v>7658</v>
      </c>
      <c r="F907" s="348" t="s">
        <v>7659</v>
      </c>
    </row>
    <row r="908" spans="1:6" x14ac:dyDescent="0.25">
      <c r="A908" s="348" t="s">
        <v>8304</v>
      </c>
      <c r="B908" t="str">
        <f t="shared" si="14"/>
        <v>F3:0911 P1P2:8802 P3:00448</v>
      </c>
      <c r="C908" s="348" t="s">
        <v>8302</v>
      </c>
      <c r="D908" s="348" t="s">
        <v>7657</v>
      </c>
      <c r="E908" s="348" t="s">
        <v>7658</v>
      </c>
      <c r="F908" s="348" t="s">
        <v>7641</v>
      </c>
    </row>
    <row r="909" spans="1:6" x14ac:dyDescent="0.25">
      <c r="A909" s="348" t="s">
        <v>8305</v>
      </c>
      <c r="B909" t="str">
        <f t="shared" si="14"/>
        <v>F3:0911 P1P2:8802 P3:00199</v>
      </c>
      <c r="C909" s="348" t="s">
        <v>8302</v>
      </c>
      <c r="D909" s="348" t="s">
        <v>7657</v>
      </c>
      <c r="E909" s="348" t="s">
        <v>7658</v>
      </c>
      <c r="F909" s="348" t="s">
        <v>7659</v>
      </c>
    </row>
    <row r="910" spans="1:6" x14ac:dyDescent="0.25">
      <c r="A910" s="348" t="s">
        <v>8305</v>
      </c>
      <c r="B910" t="str">
        <f t="shared" si="14"/>
        <v>F3:0911 P1P2:8802 P3:00448</v>
      </c>
      <c r="C910" s="348" t="s">
        <v>8302</v>
      </c>
      <c r="D910" s="348" t="s">
        <v>7657</v>
      </c>
      <c r="E910" s="348" t="s">
        <v>7658</v>
      </c>
      <c r="F910" s="348" t="s">
        <v>7641</v>
      </c>
    </row>
    <row r="911" spans="1:6" x14ac:dyDescent="0.25">
      <c r="A911" s="348" t="s">
        <v>8306</v>
      </c>
      <c r="B911" t="str">
        <f t="shared" si="14"/>
        <v>F3:0911 P1P2:8802 P3:00199</v>
      </c>
      <c r="C911" s="348" t="s">
        <v>8302</v>
      </c>
      <c r="D911" s="348" t="s">
        <v>7657</v>
      </c>
      <c r="E911" s="348" t="s">
        <v>7658</v>
      </c>
      <c r="F911" s="348" t="s">
        <v>7659</v>
      </c>
    </row>
    <row r="912" spans="1:6" x14ac:dyDescent="0.25">
      <c r="A912" s="348" t="s">
        <v>8306</v>
      </c>
      <c r="B912" t="str">
        <f t="shared" si="14"/>
        <v>F3:0911 P1P2:8802 P3:00448</v>
      </c>
      <c r="C912" s="348" t="s">
        <v>8302</v>
      </c>
      <c r="D912" s="348" t="s">
        <v>7657</v>
      </c>
      <c r="E912" s="348" t="s">
        <v>7658</v>
      </c>
      <c r="F912" s="348" t="s">
        <v>7641</v>
      </c>
    </row>
    <row r="913" spans="1:6" x14ac:dyDescent="0.25">
      <c r="A913" s="348" t="s">
        <v>8307</v>
      </c>
      <c r="B913" t="str">
        <f t="shared" si="14"/>
        <v>F3:0911 P1P2:8802 P3:00199</v>
      </c>
      <c r="C913" s="348" t="s">
        <v>8302</v>
      </c>
      <c r="D913" s="348" t="s">
        <v>7657</v>
      </c>
      <c r="E913" s="348" t="s">
        <v>7658</v>
      </c>
      <c r="F913" s="348" t="s">
        <v>7659</v>
      </c>
    </row>
    <row r="914" spans="1:6" x14ac:dyDescent="0.25">
      <c r="A914" s="348" t="s">
        <v>8307</v>
      </c>
      <c r="B914" t="str">
        <f t="shared" si="14"/>
        <v>F3:0911 P1P2:8802 P3:00448</v>
      </c>
      <c r="C914" s="348" t="s">
        <v>8302</v>
      </c>
      <c r="D914" s="348" t="s">
        <v>7657</v>
      </c>
      <c r="E914" s="348" t="s">
        <v>7658</v>
      </c>
      <c r="F914" s="348" t="s">
        <v>7641</v>
      </c>
    </row>
    <row r="915" spans="1:6" x14ac:dyDescent="0.25">
      <c r="A915" s="348" t="s">
        <v>8308</v>
      </c>
      <c r="B915" t="str">
        <f t="shared" si="14"/>
        <v>F3:0820 P1P2:8502 P3:00234</v>
      </c>
      <c r="C915" s="348" t="s">
        <v>8302</v>
      </c>
      <c r="D915" s="348" t="s">
        <v>7684</v>
      </c>
      <c r="E915" s="348" t="s">
        <v>7725</v>
      </c>
      <c r="F915" s="348" t="s">
        <v>7726</v>
      </c>
    </row>
    <row r="916" spans="1:6" x14ac:dyDescent="0.25">
      <c r="A916" s="348" t="s">
        <v>8309</v>
      </c>
      <c r="B916" t="str">
        <f t="shared" si="14"/>
        <v>F3:0820 P1P2:8502 P3:00234</v>
      </c>
      <c r="C916" s="348" t="s">
        <v>8302</v>
      </c>
      <c r="D916" s="348" t="s">
        <v>7684</v>
      </c>
      <c r="E916" s="348" t="s">
        <v>7725</v>
      </c>
      <c r="F916" s="348" t="s">
        <v>7726</v>
      </c>
    </row>
    <row r="917" spans="1:6" x14ac:dyDescent="0.25">
      <c r="A917" s="348" t="s">
        <v>8310</v>
      </c>
      <c r="B917" t="str">
        <f t="shared" si="14"/>
        <v>F3:0820 P1P2:8502 P3:00234</v>
      </c>
      <c r="C917" s="348" t="s">
        <v>8311</v>
      </c>
      <c r="D917" s="348" t="s">
        <v>7684</v>
      </c>
      <c r="E917" s="348" t="s">
        <v>7725</v>
      </c>
      <c r="F917" s="348" t="s">
        <v>7726</v>
      </c>
    </row>
    <row r="918" spans="1:6" x14ac:dyDescent="0.25">
      <c r="A918" s="348" t="s">
        <v>8312</v>
      </c>
      <c r="B918" t="str">
        <f t="shared" si="14"/>
        <v>F3:0820 P1P2:8502 P3:00234</v>
      </c>
      <c r="C918" s="348" t="s">
        <v>8311</v>
      </c>
      <c r="D918" s="348" t="s">
        <v>7684</v>
      </c>
      <c r="E918" s="348" t="s">
        <v>7725</v>
      </c>
      <c r="F918" s="348" t="s">
        <v>7726</v>
      </c>
    </row>
    <row r="919" spans="1:6" x14ac:dyDescent="0.25">
      <c r="A919" s="348" t="s">
        <v>8313</v>
      </c>
      <c r="B919" t="str">
        <f t="shared" si="14"/>
        <v>F3:0820 P1P2:8502 P3:00234</v>
      </c>
      <c r="C919" s="348" t="s">
        <v>8311</v>
      </c>
      <c r="D919" s="348" t="s">
        <v>7684</v>
      </c>
      <c r="E919" s="348" t="s">
        <v>7725</v>
      </c>
      <c r="F919" s="348" t="s">
        <v>7726</v>
      </c>
    </row>
    <row r="920" spans="1:6" x14ac:dyDescent="0.25">
      <c r="A920" s="348" t="s">
        <v>8314</v>
      </c>
      <c r="B920" t="str">
        <f t="shared" si="14"/>
        <v>F3:0820 P1P2:8502 P3:00231</v>
      </c>
      <c r="C920" s="348" t="s">
        <v>8311</v>
      </c>
      <c r="D920" s="348" t="s">
        <v>7684</v>
      </c>
      <c r="E920" s="348" t="s">
        <v>7725</v>
      </c>
      <c r="F920" s="348" t="s">
        <v>7834</v>
      </c>
    </row>
    <row r="921" spans="1:6" x14ac:dyDescent="0.25">
      <c r="A921" s="348" t="s">
        <v>8315</v>
      </c>
      <c r="B921" t="str">
        <f t="shared" si="14"/>
        <v>F3:0820 P1P2:8502 P3:00231</v>
      </c>
      <c r="C921" s="348" t="s">
        <v>8311</v>
      </c>
      <c r="D921" s="348" t="s">
        <v>7684</v>
      </c>
      <c r="E921" s="348" t="s">
        <v>7725</v>
      </c>
      <c r="F921" s="348" t="s">
        <v>7834</v>
      </c>
    </row>
    <row r="922" spans="1:6" x14ac:dyDescent="0.25">
      <c r="A922" s="348" t="s">
        <v>8316</v>
      </c>
      <c r="B922" t="str">
        <f t="shared" si="14"/>
        <v>F3:0820 P1P2:8502 P3:00231</v>
      </c>
      <c r="C922" s="348" t="s">
        <v>8311</v>
      </c>
      <c r="D922" s="348" t="s">
        <v>7684</v>
      </c>
      <c r="E922" s="348" t="s">
        <v>7725</v>
      </c>
      <c r="F922" s="348" t="s">
        <v>7834</v>
      </c>
    </row>
    <row r="923" spans="1:6" x14ac:dyDescent="0.25">
      <c r="A923" s="348" t="s">
        <v>8317</v>
      </c>
      <c r="B923" t="str">
        <f t="shared" si="14"/>
        <v>F3:0820 P1P2:8502 P3:00234</v>
      </c>
      <c r="C923" s="348" t="s">
        <v>8318</v>
      </c>
      <c r="D923" s="348" t="s">
        <v>7684</v>
      </c>
      <c r="E923" s="348" t="s">
        <v>7725</v>
      </c>
      <c r="F923" s="348" t="s">
        <v>7726</v>
      </c>
    </row>
    <row r="924" spans="1:6" x14ac:dyDescent="0.25">
      <c r="A924" s="348" t="s">
        <v>8319</v>
      </c>
      <c r="B924" t="str">
        <f t="shared" si="14"/>
        <v>F3:0820 P1P2:8502 P3:00234</v>
      </c>
      <c r="C924" s="348" t="s">
        <v>8318</v>
      </c>
      <c r="D924" s="348" t="s">
        <v>7684</v>
      </c>
      <c r="E924" s="348" t="s">
        <v>7725</v>
      </c>
      <c r="F924" s="348" t="s">
        <v>7726</v>
      </c>
    </row>
    <row r="925" spans="1:6" x14ac:dyDescent="0.25">
      <c r="A925" s="348" t="s">
        <v>8320</v>
      </c>
      <c r="B925" t="str">
        <f t="shared" si="14"/>
        <v>F3:0820 P1P2:8502 P3:00234</v>
      </c>
      <c r="C925" s="348" t="s">
        <v>8318</v>
      </c>
      <c r="D925" s="348" t="s">
        <v>7684</v>
      </c>
      <c r="E925" s="348" t="s">
        <v>7725</v>
      </c>
      <c r="F925" s="348" t="s">
        <v>7726</v>
      </c>
    </row>
    <row r="926" spans="1:6" x14ac:dyDescent="0.25">
      <c r="A926" s="348" t="s">
        <v>8321</v>
      </c>
      <c r="B926" t="str">
        <f t="shared" si="14"/>
        <v>F3:0820 P1P2:8502 P3:00231</v>
      </c>
      <c r="C926" s="348" t="s">
        <v>8318</v>
      </c>
      <c r="D926" s="348" t="s">
        <v>7684</v>
      </c>
      <c r="E926" s="348" t="s">
        <v>7725</v>
      </c>
      <c r="F926" s="348" t="s">
        <v>7834</v>
      </c>
    </row>
    <row r="927" spans="1:6" x14ac:dyDescent="0.25">
      <c r="A927" s="348" t="s">
        <v>8322</v>
      </c>
      <c r="B927" t="str">
        <f t="shared" si="14"/>
        <v>F3:0820 P1P2:8502 P3:00231</v>
      </c>
      <c r="C927" s="348" t="s">
        <v>8318</v>
      </c>
      <c r="D927" s="348" t="s">
        <v>7684</v>
      </c>
      <c r="E927" s="348" t="s">
        <v>7725</v>
      </c>
      <c r="F927" s="348" t="s">
        <v>7834</v>
      </c>
    </row>
    <row r="928" spans="1:6" x14ac:dyDescent="0.25">
      <c r="A928" s="348" t="s">
        <v>8323</v>
      </c>
      <c r="B928" t="str">
        <f t="shared" si="14"/>
        <v>F3:0911 P1P2:8802 P3:00199</v>
      </c>
      <c r="C928" s="348" t="s">
        <v>8324</v>
      </c>
      <c r="D928" s="348" t="s">
        <v>7657</v>
      </c>
      <c r="E928" s="348" t="s">
        <v>7658</v>
      </c>
      <c r="F928" s="348" t="s">
        <v>7659</v>
      </c>
    </row>
    <row r="929" spans="1:6" x14ac:dyDescent="0.25">
      <c r="A929" s="348" t="s">
        <v>8323</v>
      </c>
      <c r="B929" t="str">
        <f t="shared" si="14"/>
        <v>F3:0911 P1P2:8802 P3:00448</v>
      </c>
      <c r="C929" s="348" t="s">
        <v>8324</v>
      </c>
      <c r="D929" s="348" t="s">
        <v>7657</v>
      </c>
      <c r="E929" s="348" t="s">
        <v>7658</v>
      </c>
      <c r="F929" s="348" t="s">
        <v>7641</v>
      </c>
    </row>
    <row r="930" spans="1:6" x14ac:dyDescent="0.25">
      <c r="A930" s="348" t="s">
        <v>8325</v>
      </c>
      <c r="B930" t="str">
        <f t="shared" si="14"/>
        <v>F3:0950 P1P2:8814 P3:00209</v>
      </c>
      <c r="C930" s="348" t="s">
        <v>8002</v>
      </c>
      <c r="D930" s="348" t="s">
        <v>7344</v>
      </c>
      <c r="E930" s="348" t="s">
        <v>7642</v>
      </c>
      <c r="F930" s="348" t="s">
        <v>7860</v>
      </c>
    </row>
    <row r="931" spans="1:6" x14ac:dyDescent="0.25">
      <c r="A931" s="348" t="s">
        <v>8326</v>
      </c>
      <c r="B931" t="str">
        <f t="shared" si="14"/>
        <v>F3:0911 P1P2:8802 P3:00199</v>
      </c>
      <c r="C931" s="348" t="s">
        <v>8327</v>
      </c>
      <c r="D931" s="348" t="s">
        <v>7657</v>
      </c>
      <c r="E931" s="348" t="s">
        <v>7658</v>
      </c>
      <c r="F931" s="348" t="s">
        <v>7659</v>
      </c>
    </row>
    <row r="932" spans="1:6" x14ac:dyDescent="0.25">
      <c r="A932" s="348" t="s">
        <v>8326</v>
      </c>
      <c r="B932" t="str">
        <f t="shared" si="14"/>
        <v>F3:0911 P1P2:8802 P3:00448</v>
      </c>
      <c r="C932" s="348" t="s">
        <v>8327</v>
      </c>
      <c r="D932" s="348" t="s">
        <v>7657</v>
      </c>
      <c r="E932" s="348" t="s">
        <v>7658</v>
      </c>
      <c r="F932" s="348" t="s">
        <v>7641</v>
      </c>
    </row>
    <row r="933" spans="1:6" x14ac:dyDescent="0.25">
      <c r="A933" s="348" t="s">
        <v>8328</v>
      </c>
      <c r="B933" t="str">
        <f t="shared" si="14"/>
        <v>F3:0820 P1P2:8502 P3:00234</v>
      </c>
      <c r="C933" s="348" t="s">
        <v>8327</v>
      </c>
      <c r="D933" s="348" t="s">
        <v>7684</v>
      </c>
      <c r="E933" s="348" t="s">
        <v>7725</v>
      </c>
      <c r="F933" s="348" t="s">
        <v>7726</v>
      </c>
    </row>
    <row r="934" spans="1:6" x14ac:dyDescent="0.25">
      <c r="A934" s="348" t="s">
        <v>8329</v>
      </c>
      <c r="B934" t="str">
        <f t="shared" si="14"/>
        <v>F3:0911 P1P2:8802 P3:00199</v>
      </c>
      <c r="C934" s="348" t="s">
        <v>8330</v>
      </c>
      <c r="D934" s="348" t="s">
        <v>7657</v>
      </c>
      <c r="E934" s="348" t="s">
        <v>7658</v>
      </c>
      <c r="F934" s="348" t="s">
        <v>7659</v>
      </c>
    </row>
    <row r="935" spans="1:6" x14ac:dyDescent="0.25">
      <c r="A935" s="348" t="s">
        <v>8329</v>
      </c>
      <c r="B935" t="str">
        <f t="shared" si="14"/>
        <v>F3:0911 P1P2:8802 P3:00448</v>
      </c>
      <c r="C935" s="348" t="s">
        <v>8330</v>
      </c>
      <c r="D935" s="348" t="s">
        <v>7657</v>
      </c>
      <c r="E935" s="348" t="s">
        <v>7658</v>
      </c>
      <c r="F935" s="348" t="s">
        <v>7641</v>
      </c>
    </row>
    <row r="936" spans="1:6" x14ac:dyDescent="0.25">
      <c r="A936" s="348" t="s">
        <v>8331</v>
      </c>
      <c r="B936" t="str">
        <f t="shared" si="14"/>
        <v>F3:0820 P1P2:8502 P3:00234</v>
      </c>
      <c r="C936" s="348" t="s">
        <v>8330</v>
      </c>
      <c r="D936" s="348" t="s">
        <v>7684</v>
      </c>
      <c r="E936" s="348" t="s">
        <v>7725</v>
      </c>
      <c r="F936" s="348" t="s">
        <v>7726</v>
      </c>
    </row>
    <row r="937" spans="1:6" x14ac:dyDescent="0.25">
      <c r="A937" s="348" t="s">
        <v>8332</v>
      </c>
      <c r="B937" t="str">
        <f t="shared" si="14"/>
        <v>F3:0820 P1P2:8502 P3:00234</v>
      </c>
      <c r="C937" s="348" t="s">
        <v>8330</v>
      </c>
      <c r="D937" s="348" t="s">
        <v>7684</v>
      </c>
      <c r="E937" s="348" t="s">
        <v>7725</v>
      </c>
      <c r="F937" s="348" t="s">
        <v>7726</v>
      </c>
    </row>
    <row r="938" spans="1:6" x14ac:dyDescent="0.25">
      <c r="A938" s="348" t="s">
        <v>8333</v>
      </c>
      <c r="B938" t="str">
        <f t="shared" si="14"/>
        <v>F3:0911 P1P2:8802 P3:00199</v>
      </c>
      <c r="C938" s="348" t="s">
        <v>8334</v>
      </c>
      <c r="D938" s="348" t="s">
        <v>7657</v>
      </c>
      <c r="E938" s="348" t="s">
        <v>7658</v>
      </c>
      <c r="F938" s="348" t="s">
        <v>7659</v>
      </c>
    </row>
    <row r="939" spans="1:6" x14ac:dyDescent="0.25">
      <c r="A939" s="348" t="s">
        <v>8333</v>
      </c>
      <c r="B939" t="str">
        <f t="shared" si="14"/>
        <v>F3:0911 P1P2:8802 P3:00448</v>
      </c>
      <c r="C939" s="348" t="s">
        <v>8334</v>
      </c>
      <c r="D939" s="348" t="s">
        <v>7657</v>
      </c>
      <c r="E939" s="348" t="s">
        <v>7658</v>
      </c>
      <c r="F939" s="348" t="s">
        <v>7641</v>
      </c>
    </row>
    <row r="940" spans="1:6" x14ac:dyDescent="0.25">
      <c r="A940" s="348" t="s">
        <v>8335</v>
      </c>
      <c r="B940" t="str">
        <f t="shared" si="14"/>
        <v>F3:0911 P1P2:8802 P3:00199</v>
      </c>
      <c r="C940" s="348" t="s">
        <v>8336</v>
      </c>
      <c r="D940" s="348" t="s">
        <v>7657</v>
      </c>
      <c r="E940" s="348" t="s">
        <v>7658</v>
      </c>
      <c r="F940" s="348" t="s">
        <v>7659</v>
      </c>
    </row>
    <row r="941" spans="1:6" x14ac:dyDescent="0.25">
      <c r="A941" s="348" t="s">
        <v>8335</v>
      </c>
      <c r="B941" t="str">
        <f t="shared" si="14"/>
        <v>F3:0911 P1P2:8802 P3:00448</v>
      </c>
      <c r="C941" s="348" t="s">
        <v>8336</v>
      </c>
      <c r="D941" s="348" t="s">
        <v>7657</v>
      </c>
      <c r="E941" s="348" t="s">
        <v>7658</v>
      </c>
      <c r="F941" s="348" t="s">
        <v>7641</v>
      </c>
    </row>
    <row r="942" spans="1:6" x14ac:dyDescent="0.25">
      <c r="A942" s="348" t="s">
        <v>8337</v>
      </c>
      <c r="B942" t="str">
        <f t="shared" si="14"/>
        <v>F3:0820 P1P2:8502 P3:00234</v>
      </c>
      <c r="C942" s="348" t="s">
        <v>8334</v>
      </c>
      <c r="D942" s="348" t="s">
        <v>7684</v>
      </c>
      <c r="E942" s="348" t="s">
        <v>7725</v>
      </c>
      <c r="F942" s="348" t="s">
        <v>7726</v>
      </c>
    </row>
    <row r="943" spans="1:6" x14ac:dyDescent="0.25">
      <c r="A943" s="348" t="s">
        <v>8338</v>
      </c>
      <c r="B943" t="str">
        <f t="shared" si="14"/>
        <v>F3:0820 P1P2:8502 P3:00234</v>
      </c>
      <c r="C943" s="348" t="s">
        <v>8334</v>
      </c>
      <c r="D943" s="348" t="s">
        <v>7684</v>
      </c>
      <c r="E943" s="348" t="s">
        <v>7725</v>
      </c>
      <c r="F943" s="348" t="s">
        <v>7726</v>
      </c>
    </row>
    <row r="944" spans="1:6" x14ac:dyDescent="0.25">
      <c r="A944" s="348" t="s">
        <v>8339</v>
      </c>
      <c r="B944" t="str">
        <f t="shared" si="14"/>
        <v>F3:0820 P1P2:8502 P3:00234</v>
      </c>
      <c r="C944" s="348" t="s">
        <v>8336</v>
      </c>
      <c r="D944" s="348" t="s">
        <v>7684</v>
      </c>
      <c r="E944" s="348" t="s">
        <v>7725</v>
      </c>
      <c r="F944" s="348" t="s">
        <v>7726</v>
      </c>
    </row>
    <row r="945" spans="1:6" x14ac:dyDescent="0.25">
      <c r="A945" s="348" t="s">
        <v>8340</v>
      </c>
      <c r="B945" t="str">
        <f t="shared" si="14"/>
        <v>F3:0820 P1P2:8502 P3:00231</v>
      </c>
      <c r="C945" s="348" t="s">
        <v>8334</v>
      </c>
      <c r="D945" s="348" t="s">
        <v>7684</v>
      </c>
      <c r="E945" s="348" t="s">
        <v>7725</v>
      </c>
      <c r="F945" s="348" t="s">
        <v>7834</v>
      </c>
    </row>
    <row r="946" spans="1:6" x14ac:dyDescent="0.25">
      <c r="A946" s="348" t="s">
        <v>8341</v>
      </c>
      <c r="B946" t="str">
        <f t="shared" si="14"/>
        <v>F3:0820 P1P2:8502 P3:00231</v>
      </c>
      <c r="C946" s="348" t="s">
        <v>8336</v>
      </c>
      <c r="D946" s="348" t="s">
        <v>7684</v>
      </c>
      <c r="E946" s="348" t="s">
        <v>7725</v>
      </c>
      <c r="F946" s="348" t="s">
        <v>7834</v>
      </c>
    </row>
    <row r="947" spans="1:6" x14ac:dyDescent="0.25">
      <c r="A947" s="348" t="s">
        <v>8342</v>
      </c>
      <c r="B947" t="str">
        <f t="shared" si="14"/>
        <v>F3:0820 P1P2:8502 P3:00234</v>
      </c>
      <c r="C947" s="348" t="s">
        <v>8343</v>
      </c>
      <c r="D947" s="348" t="s">
        <v>7684</v>
      </c>
      <c r="E947" s="348" t="s">
        <v>7725</v>
      </c>
      <c r="F947" s="348" t="s">
        <v>7726</v>
      </c>
    </row>
    <row r="948" spans="1:6" x14ac:dyDescent="0.25">
      <c r="A948" s="348" t="s">
        <v>8344</v>
      </c>
      <c r="B948" t="str">
        <f t="shared" si="14"/>
        <v>F3:0820 P1P2:8502 P3:00231</v>
      </c>
      <c r="C948" s="348" t="s">
        <v>8343</v>
      </c>
      <c r="D948" s="348" t="s">
        <v>7684</v>
      </c>
      <c r="E948" s="348" t="s">
        <v>7725</v>
      </c>
      <c r="F948" s="348" t="s">
        <v>7834</v>
      </c>
    </row>
    <row r="949" spans="1:6" x14ac:dyDescent="0.25">
      <c r="A949" s="348" t="s">
        <v>8345</v>
      </c>
      <c r="B949" t="str">
        <f t="shared" si="14"/>
        <v>F3:0820 P1P2:8502 P3:00234</v>
      </c>
      <c r="C949" s="348" t="s">
        <v>8346</v>
      </c>
      <c r="D949" s="348" t="s">
        <v>7684</v>
      </c>
      <c r="E949" s="348" t="s">
        <v>7725</v>
      </c>
      <c r="F949" s="348" t="s">
        <v>7726</v>
      </c>
    </row>
    <row r="950" spans="1:6" x14ac:dyDescent="0.25">
      <c r="A950" s="348" t="s">
        <v>8347</v>
      </c>
      <c r="B950" t="str">
        <f t="shared" si="14"/>
        <v>F3:0911 P1P2:8802 P3:00199</v>
      </c>
      <c r="C950" s="348" t="s">
        <v>8348</v>
      </c>
      <c r="D950" s="348" t="s">
        <v>7657</v>
      </c>
      <c r="E950" s="348" t="s">
        <v>7658</v>
      </c>
      <c r="F950" s="348" t="s">
        <v>7659</v>
      </c>
    </row>
    <row r="951" spans="1:6" x14ac:dyDescent="0.25">
      <c r="A951" s="348" t="s">
        <v>8347</v>
      </c>
      <c r="B951" t="str">
        <f t="shared" si="14"/>
        <v>F3:0911 P1P2:8802 P3:00448</v>
      </c>
      <c r="C951" s="348" t="s">
        <v>8348</v>
      </c>
      <c r="D951" s="348" t="s">
        <v>7657</v>
      </c>
      <c r="E951" s="348" t="s">
        <v>7658</v>
      </c>
      <c r="F951" s="348" t="s">
        <v>7641</v>
      </c>
    </row>
    <row r="952" spans="1:6" x14ac:dyDescent="0.25">
      <c r="A952" s="348" t="s">
        <v>8349</v>
      </c>
      <c r="B952" t="str">
        <f t="shared" si="14"/>
        <v>F3:0911 P1P2:8802 P3:00199</v>
      </c>
      <c r="C952" s="348" t="s">
        <v>8350</v>
      </c>
      <c r="D952" s="348" t="s">
        <v>7657</v>
      </c>
      <c r="E952" s="348" t="s">
        <v>7658</v>
      </c>
      <c r="F952" s="348" t="s">
        <v>7659</v>
      </c>
    </row>
    <row r="953" spans="1:6" x14ac:dyDescent="0.25">
      <c r="A953" s="348" t="s">
        <v>8349</v>
      </c>
      <c r="B953" t="str">
        <f t="shared" si="14"/>
        <v>F3:0911 P1P2:8802 P3:00448</v>
      </c>
      <c r="C953" s="348" t="s">
        <v>8350</v>
      </c>
      <c r="D953" s="348" t="s">
        <v>7657</v>
      </c>
      <c r="E953" s="348" t="s">
        <v>7658</v>
      </c>
      <c r="F953" s="348" t="s">
        <v>7641</v>
      </c>
    </row>
    <row r="954" spans="1:6" x14ac:dyDescent="0.25">
      <c r="A954" s="348" t="s">
        <v>8351</v>
      </c>
      <c r="B954" t="str">
        <f t="shared" si="14"/>
        <v>F3:0911 P1P2:8802 P3:00199</v>
      </c>
      <c r="C954" s="348" t="s">
        <v>8352</v>
      </c>
      <c r="D954" s="348" t="s">
        <v>7657</v>
      </c>
      <c r="E954" s="348" t="s">
        <v>7658</v>
      </c>
      <c r="F954" s="348" t="s">
        <v>7659</v>
      </c>
    </row>
    <row r="955" spans="1:6" x14ac:dyDescent="0.25">
      <c r="A955" s="348" t="s">
        <v>8351</v>
      </c>
      <c r="B955" t="str">
        <f t="shared" si="14"/>
        <v>F3:0911 P1P2:8802 P3:00448</v>
      </c>
      <c r="C955" s="348" t="s">
        <v>8352</v>
      </c>
      <c r="D955" s="348" t="s">
        <v>7657</v>
      </c>
      <c r="E955" s="348" t="s">
        <v>7658</v>
      </c>
      <c r="F955" s="348" t="s">
        <v>7641</v>
      </c>
    </row>
    <row r="956" spans="1:6" x14ac:dyDescent="0.25">
      <c r="A956" s="348" t="s">
        <v>8353</v>
      </c>
      <c r="B956" t="str">
        <f t="shared" si="14"/>
        <v>F3:0820 P1P2:8502 P3:00234</v>
      </c>
      <c r="C956" s="348" t="s">
        <v>8348</v>
      </c>
      <c r="D956" s="348" t="s">
        <v>7684</v>
      </c>
      <c r="E956" s="348" t="s">
        <v>7725</v>
      </c>
      <c r="F956" s="348" t="s">
        <v>7726</v>
      </c>
    </row>
    <row r="957" spans="1:6" x14ac:dyDescent="0.25">
      <c r="A957" s="348" t="s">
        <v>8354</v>
      </c>
      <c r="B957" t="str">
        <f t="shared" si="14"/>
        <v>F3:0820 P1P2:8502 P3:00234</v>
      </c>
      <c r="C957" s="348" t="s">
        <v>8352</v>
      </c>
      <c r="D957" s="348" t="s">
        <v>7684</v>
      </c>
      <c r="E957" s="348" t="s">
        <v>7725</v>
      </c>
      <c r="F957" s="348" t="s">
        <v>7726</v>
      </c>
    </row>
    <row r="958" spans="1:6" x14ac:dyDescent="0.25">
      <c r="A958" s="348" t="s">
        <v>8355</v>
      </c>
      <c r="B958" t="str">
        <f t="shared" si="14"/>
        <v>F3:0820 P1P2:8502 P3:00234</v>
      </c>
      <c r="C958" s="348" t="s">
        <v>8348</v>
      </c>
      <c r="D958" s="348" t="s">
        <v>7684</v>
      </c>
      <c r="E958" s="348" t="s">
        <v>7725</v>
      </c>
      <c r="F958" s="348" t="s">
        <v>7726</v>
      </c>
    </row>
    <row r="959" spans="1:6" x14ac:dyDescent="0.25">
      <c r="A959" s="348" t="s">
        <v>8356</v>
      </c>
      <c r="B959" t="str">
        <f t="shared" si="14"/>
        <v>F3:0820 P1P2:8502 P3:00234</v>
      </c>
      <c r="C959" s="348" t="s">
        <v>8352</v>
      </c>
      <c r="D959" s="348" t="s">
        <v>7684</v>
      </c>
      <c r="E959" s="348" t="s">
        <v>7725</v>
      </c>
      <c r="F959" s="348" t="s">
        <v>7726</v>
      </c>
    </row>
    <row r="960" spans="1:6" x14ac:dyDescent="0.25">
      <c r="A960" s="348" t="s">
        <v>8357</v>
      </c>
      <c r="B960" t="str">
        <f t="shared" si="14"/>
        <v>F3:0820 P1P2:8502 P3:00234</v>
      </c>
      <c r="C960" s="348" t="s">
        <v>8350</v>
      </c>
      <c r="D960" s="348" t="s">
        <v>7684</v>
      </c>
      <c r="E960" s="348" t="s">
        <v>7725</v>
      </c>
      <c r="F960" s="348" t="s">
        <v>7726</v>
      </c>
    </row>
    <row r="961" spans="1:6" x14ac:dyDescent="0.25">
      <c r="A961" s="348" t="s">
        <v>8358</v>
      </c>
      <c r="B961" t="str">
        <f t="shared" si="14"/>
        <v>F3:0820 P1P2:8502 P3:00234</v>
      </c>
      <c r="C961" s="348" t="s">
        <v>8359</v>
      </c>
      <c r="D961" s="348" t="s">
        <v>7684</v>
      </c>
      <c r="E961" s="348" t="s">
        <v>7725</v>
      </c>
      <c r="F961" s="348" t="s">
        <v>7726</v>
      </c>
    </row>
    <row r="962" spans="1:6" x14ac:dyDescent="0.25">
      <c r="A962" s="348" t="s">
        <v>8360</v>
      </c>
      <c r="B962" t="str">
        <f t="shared" ref="B962:B1025" si="15">CONCATENATE("F3:",D962," P1P2:",E962," P3:",F962)</f>
        <v>F3:0820 P1P2:8502 P3:00231</v>
      </c>
      <c r="C962" s="348" t="s">
        <v>8348</v>
      </c>
      <c r="D962" s="348" t="s">
        <v>7684</v>
      </c>
      <c r="E962" s="348" t="s">
        <v>7725</v>
      </c>
      <c r="F962" s="348" t="s">
        <v>7834</v>
      </c>
    </row>
    <row r="963" spans="1:6" x14ac:dyDescent="0.25">
      <c r="A963" s="348" t="s">
        <v>8361</v>
      </c>
      <c r="B963" t="str">
        <f t="shared" si="15"/>
        <v>F3:0820 P1P2:8502 P3:00231</v>
      </c>
      <c r="C963" s="348" t="s">
        <v>8352</v>
      </c>
      <c r="D963" s="348" t="s">
        <v>7684</v>
      </c>
      <c r="E963" s="348" t="s">
        <v>7725</v>
      </c>
      <c r="F963" s="348" t="s">
        <v>7834</v>
      </c>
    </row>
    <row r="964" spans="1:6" x14ac:dyDescent="0.25">
      <c r="A964" s="348" t="s">
        <v>8362</v>
      </c>
      <c r="B964" t="str">
        <f t="shared" si="15"/>
        <v>F3:0820 P1P2:8502 P3:00231</v>
      </c>
      <c r="C964" s="348" t="s">
        <v>8348</v>
      </c>
      <c r="D964" s="348" t="s">
        <v>7684</v>
      </c>
      <c r="E964" s="348" t="s">
        <v>7725</v>
      </c>
      <c r="F964" s="348" t="s">
        <v>7834</v>
      </c>
    </row>
    <row r="965" spans="1:6" x14ac:dyDescent="0.25">
      <c r="A965" s="348" t="s">
        <v>8363</v>
      </c>
      <c r="B965" t="str">
        <f t="shared" si="15"/>
        <v>F3:0820 P1P2:8502 P3:00231</v>
      </c>
      <c r="C965" s="348" t="s">
        <v>8352</v>
      </c>
      <c r="D965" s="348" t="s">
        <v>7684</v>
      </c>
      <c r="E965" s="348" t="s">
        <v>7725</v>
      </c>
      <c r="F965" s="348" t="s">
        <v>7834</v>
      </c>
    </row>
    <row r="966" spans="1:6" x14ac:dyDescent="0.25">
      <c r="A966" s="348" t="s">
        <v>8364</v>
      </c>
      <c r="B966" t="str">
        <f t="shared" si="15"/>
        <v>F3:0820 P1P2:8502 P3:00231</v>
      </c>
      <c r="C966" s="348" t="s">
        <v>8350</v>
      </c>
      <c r="D966" s="348" t="s">
        <v>7684</v>
      </c>
      <c r="E966" s="348" t="s">
        <v>7725</v>
      </c>
      <c r="F966" s="348" t="s">
        <v>7834</v>
      </c>
    </row>
    <row r="967" spans="1:6" x14ac:dyDescent="0.25">
      <c r="A967" s="348" t="s">
        <v>8365</v>
      </c>
      <c r="B967" t="str">
        <f t="shared" si="15"/>
        <v>F3:0820 P1P2:8502 P3:00231</v>
      </c>
      <c r="C967" s="348" t="s">
        <v>8359</v>
      </c>
      <c r="D967" s="348" t="s">
        <v>7684</v>
      </c>
      <c r="E967" s="348" t="s">
        <v>7725</v>
      </c>
      <c r="F967" s="348" t="s">
        <v>7834</v>
      </c>
    </row>
    <row r="968" spans="1:6" x14ac:dyDescent="0.25">
      <c r="A968" s="348" t="s">
        <v>8366</v>
      </c>
      <c r="B968" t="str">
        <f t="shared" si="15"/>
        <v>F3:0820 P1P2:8502 P3:00234</v>
      </c>
      <c r="C968" s="348" t="s">
        <v>8367</v>
      </c>
      <c r="D968" s="348" t="s">
        <v>7684</v>
      </c>
      <c r="E968" s="348" t="s">
        <v>7725</v>
      </c>
      <c r="F968" s="348" t="s">
        <v>7726</v>
      </c>
    </row>
    <row r="969" spans="1:6" x14ac:dyDescent="0.25">
      <c r="A969" s="348" t="s">
        <v>8368</v>
      </c>
      <c r="B969" t="str">
        <f t="shared" si="15"/>
        <v>F3:0820 P1P2:8502 P3:00234</v>
      </c>
      <c r="C969" s="348" t="s">
        <v>8367</v>
      </c>
      <c r="D969" s="348" t="s">
        <v>7684</v>
      </c>
      <c r="E969" s="348" t="s">
        <v>7725</v>
      </c>
      <c r="F969" s="348" t="s">
        <v>7726</v>
      </c>
    </row>
    <row r="970" spans="1:6" x14ac:dyDescent="0.25">
      <c r="A970" s="348" t="s">
        <v>8369</v>
      </c>
      <c r="B970" t="str">
        <f t="shared" si="15"/>
        <v>F3:0820 P1P2:8502 P3:00231</v>
      </c>
      <c r="C970" s="348" t="s">
        <v>8367</v>
      </c>
      <c r="D970" s="348" t="s">
        <v>7684</v>
      </c>
      <c r="E970" s="348" t="s">
        <v>7725</v>
      </c>
      <c r="F970" s="348" t="s">
        <v>7834</v>
      </c>
    </row>
    <row r="971" spans="1:6" x14ac:dyDescent="0.25">
      <c r="A971" s="348" t="s">
        <v>8370</v>
      </c>
      <c r="B971" t="str">
        <f t="shared" si="15"/>
        <v>F3:0820 P1P2:8502 P3:00234</v>
      </c>
      <c r="C971" s="348" t="s">
        <v>8371</v>
      </c>
      <c r="D971" s="348" t="s">
        <v>7684</v>
      </c>
      <c r="E971" s="348" t="s">
        <v>7725</v>
      </c>
      <c r="F971" s="348" t="s">
        <v>7726</v>
      </c>
    </row>
    <row r="972" spans="1:6" x14ac:dyDescent="0.25">
      <c r="A972" s="348" t="s">
        <v>8372</v>
      </c>
      <c r="B972" t="str">
        <f t="shared" si="15"/>
        <v>F3:0820 P1P2:8502 P3:00231</v>
      </c>
      <c r="C972" s="348" t="s">
        <v>8371</v>
      </c>
      <c r="D972" s="348" t="s">
        <v>7684</v>
      </c>
      <c r="E972" s="348" t="s">
        <v>7725</v>
      </c>
      <c r="F972" s="348" t="s">
        <v>7834</v>
      </c>
    </row>
    <row r="973" spans="1:6" x14ac:dyDescent="0.25">
      <c r="A973" s="348" t="s">
        <v>8373</v>
      </c>
      <c r="B973" t="str">
        <f t="shared" si="15"/>
        <v>F3:0911 P1P2:8802 P3:00199</v>
      </c>
      <c r="C973" s="348" t="s">
        <v>8374</v>
      </c>
      <c r="D973" s="348" t="s">
        <v>7657</v>
      </c>
      <c r="E973" s="348" t="s">
        <v>7658</v>
      </c>
      <c r="F973" s="348" t="s">
        <v>7659</v>
      </c>
    </row>
    <row r="974" spans="1:6" x14ac:dyDescent="0.25">
      <c r="A974" s="348" t="s">
        <v>8373</v>
      </c>
      <c r="B974" t="str">
        <f t="shared" si="15"/>
        <v>F3:0911 P1P2:8802 P3:00448</v>
      </c>
      <c r="C974" s="348" t="s">
        <v>8374</v>
      </c>
      <c r="D974" s="348" t="s">
        <v>7657</v>
      </c>
      <c r="E974" s="348" t="s">
        <v>7658</v>
      </c>
      <c r="F974" s="348" t="s">
        <v>7641</v>
      </c>
    </row>
    <row r="975" spans="1:6" x14ac:dyDescent="0.25">
      <c r="A975" s="348" t="s">
        <v>8375</v>
      </c>
      <c r="B975" t="str">
        <f t="shared" si="15"/>
        <v>F3:0911 P1P2:8802 P3:00199</v>
      </c>
      <c r="C975" s="348" t="s">
        <v>8376</v>
      </c>
      <c r="D975" s="348" t="s">
        <v>7657</v>
      </c>
      <c r="E975" s="348" t="s">
        <v>7658</v>
      </c>
      <c r="F975" s="348" t="s">
        <v>7659</v>
      </c>
    </row>
    <row r="976" spans="1:6" x14ac:dyDescent="0.25">
      <c r="A976" s="348" t="s">
        <v>8375</v>
      </c>
      <c r="B976" t="str">
        <f t="shared" si="15"/>
        <v>F3:0911 P1P2:8802 P3:00448</v>
      </c>
      <c r="C976" s="348" t="s">
        <v>8376</v>
      </c>
      <c r="D976" s="348" t="s">
        <v>7657</v>
      </c>
      <c r="E976" s="348" t="s">
        <v>7658</v>
      </c>
      <c r="F976" s="348" t="s">
        <v>7641</v>
      </c>
    </row>
    <row r="977" spans="1:6" x14ac:dyDescent="0.25">
      <c r="A977" s="348" t="s">
        <v>8377</v>
      </c>
      <c r="B977" t="str">
        <f t="shared" si="15"/>
        <v>F3:0820 P1P2:8502 P3:00234</v>
      </c>
      <c r="C977" s="348" t="s">
        <v>8376</v>
      </c>
      <c r="D977" s="348" t="s">
        <v>7684</v>
      </c>
      <c r="E977" s="348" t="s">
        <v>7725</v>
      </c>
      <c r="F977" s="348" t="s">
        <v>7726</v>
      </c>
    </row>
    <row r="978" spans="1:6" x14ac:dyDescent="0.25">
      <c r="A978" s="348" t="s">
        <v>8378</v>
      </c>
      <c r="B978" t="str">
        <f t="shared" si="15"/>
        <v>F3:0820 P1P2:8502 P3:00234</v>
      </c>
      <c r="C978" s="348" t="s">
        <v>8374</v>
      </c>
      <c r="D978" s="348" t="s">
        <v>7684</v>
      </c>
      <c r="E978" s="348" t="s">
        <v>7725</v>
      </c>
      <c r="F978" s="348" t="s">
        <v>7726</v>
      </c>
    </row>
    <row r="979" spans="1:6" x14ac:dyDescent="0.25">
      <c r="A979" s="348" t="s">
        <v>8379</v>
      </c>
      <c r="B979" t="str">
        <f t="shared" si="15"/>
        <v>F3:0820 P1P2:8502 P3:00231</v>
      </c>
      <c r="C979" s="348" t="s">
        <v>8376</v>
      </c>
      <c r="D979" s="348" t="s">
        <v>7684</v>
      </c>
      <c r="E979" s="348" t="s">
        <v>7725</v>
      </c>
      <c r="F979" s="348" t="s">
        <v>7834</v>
      </c>
    </row>
    <row r="980" spans="1:6" x14ac:dyDescent="0.25">
      <c r="A980" s="348" t="s">
        <v>8380</v>
      </c>
      <c r="B980" t="str">
        <f t="shared" si="15"/>
        <v>F3:0820 P1P2:8502 P3:00231</v>
      </c>
      <c r="C980" s="348" t="s">
        <v>8374</v>
      </c>
      <c r="D980" s="348" t="s">
        <v>7684</v>
      </c>
      <c r="E980" s="348" t="s">
        <v>7725</v>
      </c>
      <c r="F980" s="348" t="s">
        <v>7834</v>
      </c>
    </row>
    <row r="981" spans="1:6" x14ac:dyDescent="0.25">
      <c r="A981" s="348" t="s">
        <v>8381</v>
      </c>
      <c r="B981" t="str">
        <f t="shared" si="15"/>
        <v>F3:0820 P1P2:8502 P3:00234</v>
      </c>
      <c r="C981" s="348" t="s">
        <v>8382</v>
      </c>
      <c r="D981" s="348" t="s">
        <v>7684</v>
      </c>
      <c r="E981" s="348" t="s">
        <v>7725</v>
      </c>
      <c r="F981" s="348" t="s">
        <v>7726</v>
      </c>
    </row>
    <row r="982" spans="1:6" x14ac:dyDescent="0.25">
      <c r="A982" s="348" t="s">
        <v>8383</v>
      </c>
      <c r="B982" t="str">
        <f t="shared" si="15"/>
        <v>F3:0820 P1P2:8502 P3:00234</v>
      </c>
      <c r="C982" s="348" t="s">
        <v>8384</v>
      </c>
      <c r="D982" s="348" t="s">
        <v>7684</v>
      </c>
      <c r="E982" s="348" t="s">
        <v>7725</v>
      </c>
      <c r="F982" s="348" t="s">
        <v>7726</v>
      </c>
    </row>
    <row r="983" spans="1:6" x14ac:dyDescent="0.25">
      <c r="A983" s="348" t="s">
        <v>8385</v>
      </c>
      <c r="B983" t="str">
        <f t="shared" si="15"/>
        <v>F3:0820 P1P2:8502 P3:00234</v>
      </c>
      <c r="C983" s="348" t="s">
        <v>8384</v>
      </c>
      <c r="D983" s="348" t="s">
        <v>7684</v>
      </c>
      <c r="E983" s="348" t="s">
        <v>7725</v>
      </c>
      <c r="F983" s="348" t="s">
        <v>7726</v>
      </c>
    </row>
    <row r="984" spans="1:6" x14ac:dyDescent="0.25">
      <c r="A984" s="348" t="s">
        <v>8386</v>
      </c>
      <c r="B984" t="str">
        <f t="shared" si="15"/>
        <v>F3:0820 P1P2:8502 P3:00234</v>
      </c>
      <c r="C984" s="348" t="s">
        <v>8382</v>
      </c>
      <c r="D984" s="348" t="s">
        <v>7684</v>
      </c>
      <c r="E984" s="348" t="s">
        <v>7725</v>
      </c>
      <c r="F984" s="348" t="s">
        <v>7726</v>
      </c>
    </row>
    <row r="985" spans="1:6" x14ac:dyDescent="0.25">
      <c r="A985" s="348" t="s">
        <v>8387</v>
      </c>
      <c r="B985" t="str">
        <f t="shared" si="15"/>
        <v>F3:0820 P1P2:8502 P3:00231</v>
      </c>
      <c r="C985" s="348" t="s">
        <v>8382</v>
      </c>
      <c r="D985" s="348" t="s">
        <v>7684</v>
      </c>
      <c r="E985" s="348" t="s">
        <v>7725</v>
      </c>
      <c r="F985" s="348" t="s">
        <v>7834</v>
      </c>
    </row>
    <row r="986" spans="1:6" x14ac:dyDescent="0.25">
      <c r="A986" s="348" t="s">
        <v>8388</v>
      </c>
      <c r="B986" t="str">
        <f t="shared" si="15"/>
        <v>F3:0820 P1P2:8502 P3:00231</v>
      </c>
      <c r="C986" s="348" t="s">
        <v>8384</v>
      </c>
      <c r="D986" s="348" t="s">
        <v>7684</v>
      </c>
      <c r="E986" s="348" t="s">
        <v>7725</v>
      </c>
      <c r="F986" s="348" t="s">
        <v>7834</v>
      </c>
    </row>
    <row r="987" spans="1:6" x14ac:dyDescent="0.25">
      <c r="A987" s="348" t="s">
        <v>8389</v>
      </c>
      <c r="B987" t="str">
        <f t="shared" si="15"/>
        <v>F3:0820 P1P2:8502 P3:00231</v>
      </c>
      <c r="C987" s="348" t="s">
        <v>8382</v>
      </c>
      <c r="D987" s="348" t="s">
        <v>7684</v>
      </c>
      <c r="E987" s="348" t="s">
        <v>7725</v>
      </c>
      <c r="F987" s="348" t="s">
        <v>7834</v>
      </c>
    </row>
    <row r="988" spans="1:6" x14ac:dyDescent="0.25">
      <c r="A988" s="348" t="s">
        <v>8390</v>
      </c>
      <c r="B988" t="str">
        <f t="shared" si="15"/>
        <v>F3:0820 P1P2:8502 P3:00231</v>
      </c>
      <c r="C988" s="348" t="s">
        <v>8384</v>
      </c>
      <c r="D988" s="348" t="s">
        <v>7684</v>
      </c>
      <c r="E988" s="348" t="s">
        <v>7725</v>
      </c>
      <c r="F988" s="348" t="s">
        <v>7834</v>
      </c>
    </row>
    <row r="989" spans="1:6" x14ac:dyDescent="0.25">
      <c r="A989" s="348" t="s">
        <v>8391</v>
      </c>
      <c r="B989" t="str">
        <f t="shared" si="15"/>
        <v>F3:0911 P1P2:8802 P3:00199</v>
      </c>
      <c r="C989" s="348" t="s">
        <v>8392</v>
      </c>
      <c r="D989" s="348" t="s">
        <v>7657</v>
      </c>
      <c r="E989" s="348" t="s">
        <v>7658</v>
      </c>
      <c r="F989" s="348" t="s">
        <v>7659</v>
      </c>
    </row>
    <row r="990" spans="1:6" x14ac:dyDescent="0.25">
      <c r="A990" s="348" t="s">
        <v>8391</v>
      </c>
      <c r="B990" t="str">
        <f t="shared" si="15"/>
        <v>F3:0911 P1P2:8802 P3:00448</v>
      </c>
      <c r="C990" s="348" t="s">
        <v>8392</v>
      </c>
      <c r="D990" s="348" t="s">
        <v>7657</v>
      </c>
      <c r="E990" s="348" t="s">
        <v>7658</v>
      </c>
      <c r="F990" s="348" t="s">
        <v>7641</v>
      </c>
    </row>
    <row r="991" spans="1:6" x14ac:dyDescent="0.25">
      <c r="A991" s="348" t="s">
        <v>8393</v>
      </c>
      <c r="B991" t="str">
        <f t="shared" si="15"/>
        <v>F3:0820 P1P2:8502 P3:00234</v>
      </c>
      <c r="C991" s="348" t="s">
        <v>8392</v>
      </c>
      <c r="D991" s="348" t="s">
        <v>7684</v>
      </c>
      <c r="E991" s="348" t="s">
        <v>7725</v>
      </c>
      <c r="F991" s="348" t="s">
        <v>7726</v>
      </c>
    </row>
    <row r="992" spans="1:6" x14ac:dyDescent="0.25">
      <c r="A992" s="348" t="s">
        <v>8394</v>
      </c>
      <c r="B992" t="str">
        <f t="shared" si="15"/>
        <v>F3:0820 P1P2:8502 P3:00231</v>
      </c>
      <c r="C992" s="348" t="s">
        <v>8392</v>
      </c>
      <c r="D992" s="348" t="s">
        <v>7684</v>
      </c>
      <c r="E992" s="348" t="s">
        <v>7725</v>
      </c>
      <c r="F992" s="348" t="s">
        <v>7834</v>
      </c>
    </row>
    <row r="993" spans="1:6" x14ac:dyDescent="0.25">
      <c r="A993" s="348" t="s">
        <v>8395</v>
      </c>
      <c r="B993" t="str">
        <f t="shared" si="15"/>
        <v>F3:0820 P1P2:8502 P3:00234</v>
      </c>
      <c r="C993" s="348" t="s">
        <v>8392</v>
      </c>
      <c r="D993" s="348" t="s">
        <v>7684</v>
      </c>
      <c r="E993" s="348" t="s">
        <v>7725</v>
      </c>
      <c r="F993" s="348" t="s">
        <v>7726</v>
      </c>
    </row>
    <row r="994" spans="1:6" x14ac:dyDescent="0.25">
      <c r="A994" s="348" t="s">
        <v>8396</v>
      </c>
      <c r="B994" t="str">
        <f t="shared" si="15"/>
        <v>F3:0911 P1P2:8802 P3:00199</v>
      </c>
      <c r="C994" s="348" t="s">
        <v>8397</v>
      </c>
      <c r="D994" s="348" t="s">
        <v>7657</v>
      </c>
      <c r="E994" s="348" t="s">
        <v>7658</v>
      </c>
      <c r="F994" s="348" t="s">
        <v>7659</v>
      </c>
    </row>
    <row r="995" spans="1:6" x14ac:dyDescent="0.25">
      <c r="A995" s="348" t="s">
        <v>8396</v>
      </c>
      <c r="B995" t="str">
        <f t="shared" si="15"/>
        <v>F3:0911 P1P2:8802 P3:00448</v>
      </c>
      <c r="C995" s="348" t="s">
        <v>8397</v>
      </c>
      <c r="D995" s="348" t="s">
        <v>7657</v>
      </c>
      <c r="E995" s="348" t="s">
        <v>7658</v>
      </c>
      <c r="F995" s="348" t="s">
        <v>7641</v>
      </c>
    </row>
    <row r="996" spans="1:6" x14ac:dyDescent="0.25">
      <c r="A996" s="348" t="s">
        <v>8398</v>
      </c>
      <c r="B996" t="str">
        <f t="shared" si="15"/>
        <v>F3:0820 P1P2:8502 P3:00234</v>
      </c>
      <c r="C996" s="348" t="s">
        <v>8397</v>
      </c>
      <c r="D996" s="348" t="s">
        <v>7684</v>
      </c>
      <c r="E996" s="348" t="s">
        <v>7725</v>
      </c>
      <c r="F996" s="348" t="s">
        <v>7726</v>
      </c>
    </row>
    <row r="997" spans="1:6" x14ac:dyDescent="0.25">
      <c r="A997" s="348" t="s">
        <v>8399</v>
      </c>
      <c r="B997" t="str">
        <f t="shared" si="15"/>
        <v>F3:0820 P1P2:8502 P3:00231</v>
      </c>
      <c r="C997" s="348" t="s">
        <v>8397</v>
      </c>
      <c r="D997" s="348" t="s">
        <v>7684</v>
      </c>
      <c r="E997" s="348" t="s">
        <v>7725</v>
      </c>
      <c r="F997" s="348" t="s">
        <v>7834</v>
      </c>
    </row>
    <row r="998" spans="1:6" x14ac:dyDescent="0.25">
      <c r="A998" s="348" t="s">
        <v>8400</v>
      </c>
      <c r="B998" t="str">
        <f t="shared" si="15"/>
        <v>F3:0820 P1P2:8502 P3:00234</v>
      </c>
      <c r="C998" s="348" t="s">
        <v>8401</v>
      </c>
      <c r="D998" s="348" t="s">
        <v>7684</v>
      </c>
      <c r="E998" s="348" t="s">
        <v>7725</v>
      </c>
      <c r="F998" s="348" t="s">
        <v>7726</v>
      </c>
    </row>
    <row r="999" spans="1:6" x14ac:dyDescent="0.25">
      <c r="A999" s="348" t="s">
        <v>8402</v>
      </c>
      <c r="B999" t="str">
        <f t="shared" si="15"/>
        <v>F3:0820 P1P2:8502 P3:00234</v>
      </c>
      <c r="C999" s="348" t="s">
        <v>8013</v>
      </c>
      <c r="D999" s="348" t="s">
        <v>7684</v>
      </c>
      <c r="E999" s="348" t="s">
        <v>7725</v>
      </c>
      <c r="F999" s="348" t="s">
        <v>7726</v>
      </c>
    </row>
    <row r="1000" spans="1:6" x14ac:dyDescent="0.25">
      <c r="A1000" s="348" t="s">
        <v>8403</v>
      </c>
      <c r="B1000" t="str">
        <f t="shared" si="15"/>
        <v>F3:0820 P1P2:8502 P3:00234</v>
      </c>
      <c r="C1000" s="348" t="s">
        <v>8013</v>
      </c>
      <c r="D1000" s="348" t="s">
        <v>7684</v>
      </c>
      <c r="E1000" s="348" t="s">
        <v>7725</v>
      </c>
      <c r="F1000" s="348" t="s">
        <v>7726</v>
      </c>
    </row>
    <row r="1001" spans="1:6" x14ac:dyDescent="0.25">
      <c r="A1001" s="348" t="s">
        <v>8404</v>
      </c>
      <c r="B1001" t="str">
        <f t="shared" si="15"/>
        <v>F3:0820 P1P2:8502 P3:00231</v>
      </c>
      <c r="C1001" s="348" t="s">
        <v>8013</v>
      </c>
      <c r="D1001" s="348" t="s">
        <v>7684</v>
      </c>
      <c r="E1001" s="348" t="s">
        <v>7725</v>
      </c>
      <c r="F1001" s="348" t="s">
        <v>7834</v>
      </c>
    </row>
    <row r="1002" spans="1:6" x14ac:dyDescent="0.25">
      <c r="A1002" s="348" t="s">
        <v>8405</v>
      </c>
      <c r="B1002" t="str">
        <f t="shared" si="15"/>
        <v>F3:0820 P1P2:8502 P3:00231</v>
      </c>
      <c r="C1002" s="348" t="s">
        <v>8013</v>
      </c>
      <c r="D1002" s="348" t="s">
        <v>7684</v>
      </c>
      <c r="E1002" s="348" t="s">
        <v>7725</v>
      </c>
      <c r="F1002" s="348" t="s">
        <v>7834</v>
      </c>
    </row>
    <row r="1003" spans="1:6" x14ac:dyDescent="0.25">
      <c r="A1003" s="348" t="s">
        <v>8406</v>
      </c>
      <c r="B1003" t="str">
        <f t="shared" si="15"/>
        <v>F3:0820 P1P2:8502 P3:00234</v>
      </c>
      <c r="C1003" s="348" t="s">
        <v>8407</v>
      </c>
      <c r="D1003" s="348" t="s">
        <v>7684</v>
      </c>
      <c r="E1003" s="348" t="s">
        <v>7725</v>
      </c>
      <c r="F1003" s="348" t="s">
        <v>7726</v>
      </c>
    </row>
    <row r="1004" spans="1:6" x14ac:dyDescent="0.25">
      <c r="A1004" s="348" t="s">
        <v>8408</v>
      </c>
      <c r="B1004" t="str">
        <f t="shared" si="15"/>
        <v>F3:0820 P1P2:8502 P3:00234</v>
      </c>
      <c r="C1004" s="348" t="s">
        <v>8409</v>
      </c>
      <c r="D1004" s="348" t="s">
        <v>7684</v>
      </c>
      <c r="E1004" s="348" t="s">
        <v>7725</v>
      </c>
      <c r="F1004" s="348" t="s">
        <v>7726</v>
      </c>
    </row>
    <row r="1005" spans="1:6" x14ac:dyDescent="0.25">
      <c r="A1005" s="348" t="s">
        <v>8410</v>
      </c>
      <c r="B1005" t="str">
        <f t="shared" si="15"/>
        <v>F3:0820 P1P2:8502 P3:00231</v>
      </c>
      <c r="C1005" s="348" t="s">
        <v>8407</v>
      </c>
      <c r="D1005" s="348" t="s">
        <v>7684</v>
      </c>
      <c r="E1005" s="348" t="s">
        <v>7725</v>
      </c>
      <c r="F1005" s="348" t="s">
        <v>7834</v>
      </c>
    </row>
    <row r="1006" spans="1:6" x14ac:dyDescent="0.25">
      <c r="A1006" s="348" t="s">
        <v>8411</v>
      </c>
      <c r="B1006" t="str">
        <f t="shared" si="15"/>
        <v>F3:0820 P1P2:8502 P3:00231</v>
      </c>
      <c r="C1006" s="348" t="s">
        <v>8409</v>
      </c>
      <c r="D1006" s="348" t="s">
        <v>7684</v>
      </c>
      <c r="E1006" s="348" t="s">
        <v>7725</v>
      </c>
      <c r="F1006" s="348" t="s">
        <v>7834</v>
      </c>
    </row>
    <row r="1007" spans="1:6" x14ac:dyDescent="0.25">
      <c r="A1007" s="348" t="s">
        <v>8412</v>
      </c>
      <c r="B1007" t="str">
        <f t="shared" si="15"/>
        <v>F3:0820 P1P2:8502 P3:00231</v>
      </c>
      <c r="C1007" s="348" t="s">
        <v>8413</v>
      </c>
      <c r="D1007" s="348" t="s">
        <v>7684</v>
      </c>
      <c r="E1007" s="348" t="s">
        <v>7725</v>
      </c>
      <c r="F1007" s="348" t="s">
        <v>7834</v>
      </c>
    </row>
    <row r="1008" spans="1:6" x14ac:dyDescent="0.25">
      <c r="A1008" s="348" t="s">
        <v>8414</v>
      </c>
      <c r="B1008" t="str">
        <f t="shared" si="15"/>
        <v>F3:0911 P1P2:8802 P3:00199</v>
      </c>
      <c r="C1008" s="348" t="s">
        <v>8415</v>
      </c>
      <c r="D1008" s="348" t="s">
        <v>7657</v>
      </c>
      <c r="E1008" s="348" t="s">
        <v>7658</v>
      </c>
      <c r="F1008" s="348" t="s">
        <v>7659</v>
      </c>
    </row>
    <row r="1009" spans="1:6" x14ac:dyDescent="0.25">
      <c r="A1009" s="348" t="s">
        <v>8414</v>
      </c>
      <c r="B1009" t="str">
        <f t="shared" si="15"/>
        <v>F3:0911 P1P2:8802 P3:00448</v>
      </c>
      <c r="C1009" s="348" t="s">
        <v>8415</v>
      </c>
      <c r="D1009" s="348" t="s">
        <v>7657</v>
      </c>
      <c r="E1009" s="348" t="s">
        <v>7658</v>
      </c>
      <c r="F1009" s="348" t="s">
        <v>7641</v>
      </c>
    </row>
    <row r="1010" spans="1:6" x14ac:dyDescent="0.25">
      <c r="A1010" s="348" t="s">
        <v>8416</v>
      </c>
      <c r="B1010" t="str">
        <f t="shared" si="15"/>
        <v>F3:0820 P1P2:8502 P3:00234</v>
      </c>
      <c r="C1010" s="348" t="s">
        <v>8415</v>
      </c>
      <c r="D1010" s="348" t="s">
        <v>7684</v>
      </c>
      <c r="E1010" s="348" t="s">
        <v>7725</v>
      </c>
      <c r="F1010" s="348" t="s">
        <v>7726</v>
      </c>
    </row>
    <row r="1011" spans="1:6" x14ac:dyDescent="0.25">
      <c r="A1011" s="348" t="s">
        <v>8417</v>
      </c>
      <c r="B1011" t="str">
        <f t="shared" si="15"/>
        <v>F3:0820 P1P2:8502 P3:00231</v>
      </c>
      <c r="C1011" s="348" t="s">
        <v>8415</v>
      </c>
      <c r="D1011" s="348" t="s">
        <v>7684</v>
      </c>
      <c r="E1011" s="348" t="s">
        <v>7725</v>
      </c>
      <c r="F1011" s="348" t="s">
        <v>7834</v>
      </c>
    </row>
    <row r="1012" spans="1:6" x14ac:dyDescent="0.25">
      <c r="A1012" s="348" t="s">
        <v>8418</v>
      </c>
      <c r="B1012" t="str">
        <f t="shared" si="15"/>
        <v>F3:0820 P1P2:8502 P3:00231</v>
      </c>
      <c r="C1012" s="348" t="s">
        <v>8415</v>
      </c>
      <c r="D1012" s="348" t="s">
        <v>7684</v>
      </c>
      <c r="E1012" s="348" t="s">
        <v>7725</v>
      </c>
      <c r="F1012" s="348" t="s">
        <v>7834</v>
      </c>
    </row>
    <row r="1013" spans="1:6" x14ac:dyDescent="0.25">
      <c r="A1013" s="348" t="s">
        <v>8419</v>
      </c>
      <c r="B1013" t="str">
        <f t="shared" si="15"/>
        <v>F3:0950 P1P2:8814 P3:00209</v>
      </c>
      <c r="C1013" s="348" t="s">
        <v>8002</v>
      </c>
      <c r="D1013" s="348" t="s">
        <v>7344</v>
      </c>
      <c r="E1013" s="348" t="s">
        <v>7642</v>
      </c>
      <c r="F1013" s="348" t="s">
        <v>7860</v>
      </c>
    </row>
    <row r="1014" spans="1:6" x14ac:dyDescent="0.25">
      <c r="A1014" s="348" t="s">
        <v>8420</v>
      </c>
      <c r="B1014" t="str">
        <f t="shared" si="15"/>
        <v>F3:0812 P1P2:8602 P3:00238</v>
      </c>
      <c r="C1014" s="348" t="s">
        <v>8002</v>
      </c>
      <c r="D1014" s="348" t="s">
        <v>7752</v>
      </c>
      <c r="E1014" s="348" t="s">
        <v>7753</v>
      </c>
      <c r="F1014" s="348" t="s">
        <v>8038</v>
      </c>
    </row>
    <row r="1015" spans="1:6" x14ac:dyDescent="0.25">
      <c r="A1015" s="348" t="s">
        <v>8421</v>
      </c>
      <c r="B1015" t="str">
        <f t="shared" si="15"/>
        <v>F3:0950 P1P2:8814 P3:00209</v>
      </c>
      <c r="C1015" s="348" t="s">
        <v>8002</v>
      </c>
      <c r="D1015" s="348" t="s">
        <v>7344</v>
      </c>
      <c r="E1015" s="348" t="s">
        <v>7642</v>
      </c>
      <c r="F1015" s="348" t="s">
        <v>7860</v>
      </c>
    </row>
    <row r="1016" spans="1:6" x14ac:dyDescent="0.25">
      <c r="A1016" s="348" t="s">
        <v>8422</v>
      </c>
      <c r="B1016" t="str">
        <f t="shared" si="15"/>
        <v>F3:0911 P1P2:8802 P3:00199</v>
      </c>
      <c r="C1016" s="348" t="s">
        <v>8423</v>
      </c>
      <c r="D1016" s="348" t="s">
        <v>7657</v>
      </c>
      <c r="E1016" s="348" t="s">
        <v>7658</v>
      </c>
      <c r="F1016" s="348" t="s">
        <v>7659</v>
      </c>
    </row>
    <row r="1017" spans="1:6" x14ac:dyDescent="0.25">
      <c r="A1017" s="348" t="s">
        <v>8422</v>
      </c>
      <c r="B1017" t="str">
        <f t="shared" si="15"/>
        <v>F3:0911 P1P2:8802 P3:00448</v>
      </c>
      <c r="C1017" s="348" t="s">
        <v>8423</v>
      </c>
      <c r="D1017" s="348" t="s">
        <v>7657</v>
      </c>
      <c r="E1017" s="348" t="s">
        <v>7658</v>
      </c>
      <c r="F1017" s="348" t="s">
        <v>7641</v>
      </c>
    </row>
    <row r="1018" spans="1:6" x14ac:dyDescent="0.25">
      <c r="A1018" s="348" t="s">
        <v>8424</v>
      </c>
      <c r="B1018" t="str">
        <f t="shared" si="15"/>
        <v>F3:0911 P1P2:8802 P3:00199</v>
      </c>
      <c r="C1018" s="348" t="s">
        <v>8423</v>
      </c>
      <c r="D1018" s="348" t="s">
        <v>7657</v>
      </c>
      <c r="E1018" s="348" t="s">
        <v>7658</v>
      </c>
      <c r="F1018" s="348" t="s">
        <v>7659</v>
      </c>
    </row>
    <row r="1019" spans="1:6" x14ac:dyDescent="0.25">
      <c r="A1019" s="348" t="s">
        <v>8424</v>
      </c>
      <c r="B1019" t="str">
        <f t="shared" si="15"/>
        <v>F3:0911 P1P2:8802 P3:00448</v>
      </c>
      <c r="C1019" s="348" t="s">
        <v>8423</v>
      </c>
      <c r="D1019" s="348" t="s">
        <v>7657</v>
      </c>
      <c r="E1019" s="348" t="s">
        <v>7658</v>
      </c>
      <c r="F1019" s="348" t="s">
        <v>7641</v>
      </c>
    </row>
    <row r="1020" spans="1:6" x14ac:dyDescent="0.25">
      <c r="A1020" s="348" t="s">
        <v>8425</v>
      </c>
      <c r="B1020" t="str">
        <f t="shared" si="15"/>
        <v>F3:0911 P1P2:8802 P3:00199</v>
      </c>
      <c r="C1020" s="348" t="s">
        <v>8423</v>
      </c>
      <c r="D1020" s="348" t="s">
        <v>7657</v>
      </c>
      <c r="E1020" s="348" t="s">
        <v>7658</v>
      </c>
      <c r="F1020" s="348" t="s">
        <v>7659</v>
      </c>
    </row>
    <row r="1021" spans="1:6" x14ac:dyDescent="0.25">
      <c r="A1021" s="348" t="s">
        <v>8425</v>
      </c>
      <c r="B1021" t="str">
        <f t="shared" si="15"/>
        <v>F3:0911 P1P2:8802 P3:00448</v>
      </c>
      <c r="C1021" s="348" t="s">
        <v>8423</v>
      </c>
      <c r="D1021" s="348" t="s">
        <v>7657</v>
      </c>
      <c r="E1021" s="348" t="s">
        <v>7658</v>
      </c>
      <c r="F1021" s="348" t="s">
        <v>7641</v>
      </c>
    </row>
    <row r="1022" spans="1:6" x14ac:dyDescent="0.25">
      <c r="A1022" s="348" t="s">
        <v>8426</v>
      </c>
      <c r="B1022" t="str">
        <f t="shared" si="15"/>
        <v>F3:0911 P1P2:8802 P3:00199</v>
      </c>
      <c r="C1022" s="348" t="s">
        <v>8423</v>
      </c>
      <c r="D1022" s="348" t="s">
        <v>7657</v>
      </c>
      <c r="E1022" s="348" t="s">
        <v>7658</v>
      </c>
      <c r="F1022" s="348" t="s">
        <v>7659</v>
      </c>
    </row>
    <row r="1023" spans="1:6" x14ac:dyDescent="0.25">
      <c r="A1023" s="348" t="s">
        <v>8426</v>
      </c>
      <c r="B1023" t="str">
        <f t="shared" si="15"/>
        <v>F3:0911 P1P2:8802 P3:00448</v>
      </c>
      <c r="C1023" s="348" t="s">
        <v>8423</v>
      </c>
      <c r="D1023" s="348" t="s">
        <v>7657</v>
      </c>
      <c r="E1023" s="348" t="s">
        <v>7658</v>
      </c>
      <c r="F1023" s="348" t="s">
        <v>7641</v>
      </c>
    </row>
    <row r="1024" spans="1:6" x14ac:dyDescent="0.25">
      <c r="A1024" s="348" t="s">
        <v>8427</v>
      </c>
      <c r="B1024" t="str">
        <f t="shared" si="15"/>
        <v>F3:0820 P1P2:8502 P3:00234</v>
      </c>
      <c r="C1024" s="348" t="s">
        <v>8002</v>
      </c>
      <c r="D1024" s="348" t="s">
        <v>7684</v>
      </c>
      <c r="E1024" s="348" t="s">
        <v>7725</v>
      </c>
      <c r="F1024" s="348" t="s">
        <v>7726</v>
      </c>
    </row>
    <row r="1025" spans="1:6" x14ac:dyDescent="0.25">
      <c r="A1025" s="348" t="s">
        <v>8428</v>
      </c>
      <c r="B1025" t="str">
        <f t="shared" si="15"/>
        <v>F3:0820 P1P2:8502 P3:00234</v>
      </c>
      <c r="C1025" s="348" t="s">
        <v>8423</v>
      </c>
      <c r="D1025" s="348" t="s">
        <v>7684</v>
      </c>
      <c r="E1025" s="348" t="s">
        <v>7725</v>
      </c>
      <c r="F1025" s="348" t="s">
        <v>7726</v>
      </c>
    </row>
    <row r="1026" spans="1:6" x14ac:dyDescent="0.25">
      <c r="A1026" s="348" t="s">
        <v>8429</v>
      </c>
      <c r="B1026" t="str">
        <f t="shared" ref="B1026:B1089" si="16">CONCATENATE("F3:",D1026," P1P2:",E1026," P3:",F1026)</f>
        <v>F3:0820 P1P2:8502 P3:00231</v>
      </c>
      <c r="C1026" s="348" t="s">
        <v>8423</v>
      </c>
      <c r="D1026" s="348" t="s">
        <v>7684</v>
      </c>
      <c r="E1026" s="348" t="s">
        <v>7725</v>
      </c>
      <c r="F1026" s="348" t="s">
        <v>7834</v>
      </c>
    </row>
    <row r="1027" spans="1:6" x14ac:dyDescent="0.25">
      <c r="A1027" s="348" t="s">
        <v>8430</v>
      </c>
      <c r="B1027" t="str">
        <f t="shared" si="16"/>
        <v>F3:0820 P1P2:8502 P3:00231</v>
      </c>
      <c r="C1027" s="348" t="s">
        <v>8423</v>
      </c>
      <c r="D1027" s="348" t="s">
        <v>7684</v>
      </c>
      <c r="E1027" s="348" t="s">
        <v>7725</v>
      </c>
      <c r="F1027" s="348" t="s">
        <v>7834</v>
      </c>
    </row>
    <row r="1028" spans="1:6" x14ac:dyDescent="0.25">
      <c r="A1028" s="348" t="s">
        <v>8431</v>
      </c>
      <c r="B1028" t="str">
        <f t="shared" si="16"/>
        <v>F3:0820 P1P2:8502 P3:00234</v>
      </c>
      <c r="C1028" s="348" t="s">
        <v>7760</v>
      </c>
      <c r="D1028" s="348" t="s">
        <v>7684</v>
      </c>
      <c r="E1028" s="348" t="s">
        <v>7725</v>
      </c>
      <c r="F1028" s="348" t="s">
        <v>7726</v>
      </c>
    </row>
    <row r="1029" spans="1:6" x14ac:dyDescent="0.25">
      <c r="A1029" s="348" t="s">
        <v>8432</v>
      </c>
      <c r="B1029" t="str">
        <f t="shared" si="16"/>
        <v>F3:0911 P1P2:8802 P3:00199</v>
      </c>
      <c r="C1029" s="348" t="s">
        <v>7724</v>
      </c>
      <c r="D1029" s="348" t="s">
        <v>7657</v>
      </c>
      <c r="E1029" s="348" t="s">
        <v>7658</v>
      </c>
      <c r="F1029" s="348" t="s">
        <v>7659</v>
      </c>
    </row>
    <row r="1030" spans="1:6" x14ac:dyDescent="0.25">
      <c r="A1030" s="348" t="s">
        <v>8432</v>
      </c>
      <c r="B1030" t="str">
        <f t="shared" si="16"/>
        <v>F3:0911 P1P2:8802 P3:00448</v>
      </c>
      <c r="C1030" s="348" t="s">
        <v>7724</v>
      </c>
      <c r="D1030" s="348" t="s">
        <v>7657</v>
      </c>
      <c r="E1030" s="348" t="s">
        <v>7658</v>
      </c>
      <c r="F1030" s="348" t="s">
        <v>7641</v>
      </c>
    </row>
    <row r="1031" spans="1:6" x14ac:dyDescent="0.25">
      <c r="A1031" s="348" t="s">
        <v>8433</v>
      </c>
      <c r="B1031" t="str">
        <f t="shared" si="16"/>
        <v>F3:0911 P1P2:8802 P3:00199</v>
      </c>
      <c r="C1031" s="348" t="s">
        <v>7946</v>
      </c>
      <c r="D1031" s="348" t="s">
        <v>7657</v>
      </c>
      <c r="E1031" s="348" t="s">
        <v>7658</v>
      </c>
      <c r="F1031" s="348" t="s">
        <v>7659</v>
      </c>
    </row>
    <row r="1032" spans="1:6" x14ac:dyDescent="0.25">
      <c r="A1032" s="348" t="s">
        <v>8433</v>
      </c>
      <c r="B1032" t="str">
        <f t="shared" si="16"/>
        <v>F3:0911 P1P2:8802 P3:00448</v>
      </c>
      <c r="C1032" s="348" t="s">
        <v>7946</v>
      </c>
      <c r="D1032" s="348" t="s">
        <v>7657</v>
      </c>
      <c r="E1032" s="348" t="s">
        <v>7658</v>
      </c>
      <c r="F1032" s="348" t="s">
        <v>7641</v>
      </c>
    </row>
    <row r="1033" spans="1:6" x14ac:dyDescent="0.25">
      <c r="A1033" s="348" t="s">
        <v>8434</v>
      </c>
      <c r="B1033" t="str">
        <f t="shared" si="16"/>
        <v>F3:0820 P1P2:8502 P3:00231</v>
      </c>
      <c r="C1033" s="348" t="s">
        <v>7724</v>
      </c>
      <c r="D1033" s="348" t="s">
        <v>7684</v>
      </c>
      <c r="E1033" s="348" t="s">
        <v>7725</v>
      </c>
      <c r="F1033" s="348" t="s">
        <v>7834</v>
      </c>
    </row>
    <row r="1034" spans="1:6" x14ac:dyDescent="0.25">
      <c r="A1034" s="348" t="s">
        <v>8435</v>
      </c>
      <c r="B1034" t="str">
        <f t="shared" si="16"/>
        <v>F3:0820 P1P2:8502 P3:00231</v>
      </c>
      <c r="C1034" s="348" t="s">
        <v>7946</v>
      </c>
      <c r="D1034" s="348" t="s">
        <v>7684</v>
      </c>
      <c r="E1034" s="348" t="s">
        <v>7725</v>
      </c>
      <c r="F1034" s="348" t="s">
        <v>7834</v>
      </c>
    </row>
    <row r="1035" spans="1:6" x14ac:dyDescent="0.25">
      <c r="A1035" s="348" t="s">
        <v>8436</v>
      </c>
      <c r="B1035" t="str">
        <f t="shared" si="16"/>
        <v>F3:0820 P1P2:8502 P3:00234</v>
      </c>
      <c r="C1035" s="348" t="s">
        <v>7724</v>
      </c>
      <c r="D1035" s="348" t="s">
        <v>7684</v>
      </c>
      <c r="E1035" s="348" t="s">
        <v>7725</v>
      </c>
      <c r="F1035" s="348" t="s">
        <v>7726</v>
      </c>
    </row>
    <row r="1036" spans="1:6" x14ac:dyDescent="0.25">
      <c r="A1036" s="348" t="s">
        <v>8437</v>
      </c>
      <c r="B1036" t="str">
        <f t="shared" si="16"/>
        <v>F3:0820 P1P2:8502 P3:00234</v>
      </c>
      <c r="C1036" s="348" t="s">
        <v>7946</v>
      </c>
      <c r="D1036" s="348" t="s">
        <v>7684</v>
      </c>
      <c r="E1036" s="348" t="s">
        <v>7725</v>
      </c>
      <c r="F1036" s="348" t="s">
        <v>7726</v>
      </c>
    </row>
    <row r="1037" spans="1:6" x14ac:dyDescent="0.25">
      <c r="A1037" s="348" t="s">
        <v>8438</v>
      </c>
      <c r="B1037" t="str">
        <f t="shared" si="16"/>
        <v>F3:0911 P1P2:8802 P3:00199</v>
      </c>
      <c r="C1037" s="348" t="s">
        <v>8439</v>
      </c>
      <c r="D1037" s="348" t="s">
        <v>7657</v>
      </c>
      <c r="E1037" s="348" t="s">
        <v>7658</v>
      </c>
      <c r="F1037" s="348" t="s">
        <v>7659</v>
      </c>
    </row>
    <row r="1038" spans="1:6" x14ac:dyDescent="0.25">
      <c r="A1038" s="348" t="s">
        <v>8438</v>
      </c>
      <c r="B1038" t="str">
        <f t="shared" si="16"/>
        <v>F3:0911 P1P2:8802 P3:00448</v>
      </c>
      <c r="C1038" s="348" t="s">
        <v>8439</v>
      </c>
      <c r="D1038" s="348" t="s">
        <v>7657</v>
      </c>
      <c r="E1038" s="348" t="s">
        <v>7658</v>
      </c>
      <c r="F1038" s="348" t="s">
        <v>7641</v>
      </c>
    </row>
    <row r="1039" spans="1:6" x14ac:dyDescent="0.25">
      <c r="A1039" s="348" t="s">
        <v>8440</v>
      </c>
      <c r="B1039" t="str">
        <f t="shared" si="16"/>
        <v>F3:0820 P1P2:8502 P3:00231</v>
      </c>
      <c r="C1039" s="348" t="s">
        <v>8439</v>
      </c>
      <c r="D1039" s="348" t="s">
        <v>7684</v>
      </c>
      <c r="E1039" s="348" t="s">
        <v>7725</v>
      </c>
      <c r="F1039" s="348" t="s">
        <v>7834</v>
      </c>
    </row>
    <row r="1040" spans="1:6" x14ac:dyDescent="0.25">
      <c r="A1040" s="348" t="s">
        <v>8441</v>
      </c>
      <c r="B1040" t="str">
        <f t="shared" si="16"/>
        <v>F3:0820 P1P2:8502 P3:00234</v>
      </c>
      <c r="C1040" s="348" t="s">
        <v>8439</v>
      </c>
      <c r="D1040" s="348" t="s">
        <v>7684</v>
      </c>
      <c r="E1040" s="348" t="s">
        <v>7725</v>
      </c>
      <c r="F1040" s="348" t="s">
        <v>7726</v>
      </c>
    </row>
    <row r="1041" spans="1:6" x14ac:dyDescent="0.25">
      <c r="A1041" s="348" t="s">
        <v>8442</v>
      </c>
      <c r="B1041" t="str">
        <f t="shared" si="16"/>
        <v>F3:0911 P1P2:8802 P3:00199</v>
      </c>
      <c r="C1041" s="348" t="s">
        <v>8443</v>
      </c>
      <c r="D1041" s="348" t="s">
        <v>7657</v>
      </c>
      <c r="E1041" s="348" t="s">
        <v>7658</v>
      </c>
      <c r="F1041" s="348" t="s">
        <v>7659</v>
      </c>
    </row>
    <row r="1042" spans="1:6" x14ac:dyDescent="0.25">
      <c r="A1042" s="348" t="s">
        <v>8442</v>
      </c>
      <c r="B1042" t="str">
        <f t="shared" si="16"/>
        <v>F3:0911 P1P2:8802 P3:00448</v>
      </c>
      <c r="C1042" s="348" t="s">
        <v>8443</v>
      </c>
      <c r="D1042" s="348" t="s">
        <v>7657</v>
      </c>
      <c r="E1042" s="348" t="s">
        <v>7658</v>
      </c>
      <c r="F1042" s="348" t="s">
        <v>7641</v>
      </c>
    </row>
    <row r="1043" spans="1:6" x14ac:dyDescent="0.25">
      <c r="A1043" s="348" t="s">
        <v>8444</v>
      </c>
      <c r="B1043" t="str">
        <f t="shared" si="16"/>
        <v>F3:0820 P1P2:8502 P3:00231</v>
      </c>
      <c r="C1043" s="348" t="s">
        <v>8443</v>
      </c>
      <c r="D1043" s="348" t="s">
        <v>7684</v>
      </c>
      <c r="E1043" s="348" t="s">
        <v>7725</v>
      </c>
      <c r="F1043" s="348" t="s">
        <v>7834</v>
      </c>
    </row>
    <row r="1044" spans="1:6" x14ac:dyDescent="0.25">
      <c r="A1044" s="348" t="s">
        <v>8445</v>
      </c>
      <c r="B1044" t="str">
        <f t="shared" si="16"/>
        <v>F3:0820 P1P2:8502 P3:00234</v>
      </c>
      <c r="C1044" s="348" t="s">
        <v>8443</v>
      </c>
      <c r="D1044" s="348" t="s">
        <v>7684</v>
      </c>
      <c r="E1044" s="348" t="s">
        <v>7725</v>
      </c>
      <c r="F1044" s="348" t="s">
        <v>7726</v>
      </c>
    </row>
    <row r="1045" spans="1:6" x14ac:dyDescent="0.25">
      <c r="A1045" s="348" t="s">
        <v>8446</v>
      </c>
      <c r="B1045" t="str">
        <f t="shared" si="16"/>
        <v>F3:0820 P1P2:8502 P3:00234</v>
      </c>
      <c r="C1045" s="348" t="s">
        <v>8443</v>
      </c>
      <c r="D1045" s="348" t="s">
        <v>7684</v>
      </c>
      <c r="E1045" s="348" t="s">
        <v>7725</v>
      </c>
      <c r="F1045" s="348" t="s">
        <v>7726</v>
      </c>
    </row>
    <row r="1046" spans="1:6" x14ac:dyDescent="0.25">
      <c r="A1046" s="348" t="s">
        <v>8447</v>
      </c>
      <c r="B1046" t="str">
        <f t="shared" si="16"/>
        <v>F3:0911 P1P2:8802 P3:00199</v>
      </c>
      <c r="C1046" s="348" t="s">
        <v>8448</v>
      </c>
      <c r="D1046" s="348" t="s">
        <v>7657</v>
      </c>
      <c r="E1046" s="348" t="s">
        <v>7658</v>
      </c>
      <c r="F1046" s="348" t="s">
        <v>7659</v>
      </c>
    </row>
    <row r="1047" spans="1:6" x14ac:dyDescent="0.25">
      <c r="A1047" s="348" t="s">
        <v>8447</v>
      </c>
      <c r="B1047" t="str">
        <f t="shared" si="16"/>
        <v>F3:0911 P1P2:8802 P3:00448</v>
      </c>
      <c r="C1047" s="348" t="s">
        <v>8448</v>
      </c>
      <c r="D1047" s="348" t="s">
        <v>7657</v>
      </c>
      <c r="E1047" s="348" t="s">
        <v>7658</v>
      </c>
      <c r="F1047" s="348" t="s">
        <v>7641</v>
      </c>
    </row>
    <row r="1048" spans="1:6" x14ac:dyDescent="0.25">
      <c r="A1048" s="348" t="s">
        <v>8449</v>
      </c>
      <c r="B1048" t="str">
        <f t="shared" si="16"/>
        <v>F3:0820 P1P2:8502 P3:00231</v>
      </c>
      <c r="C1048" s="348" t="s">
        <v>8448</v>
      </c>
      <c r="D1048" s="348" t="s">
        <v>7684</v>
      </c>
      <c r="E1048" s="348" t="s">
        <v>7725</v>
      </c>
      <c r="F1048" s="348" t="s">
        <v>7834</v>
      </c>
    </row>
    <row r="1049" spans="1:6" x14ac:dyDescent="0.25">
      <c r="A1049" s="348" t="s">
        <v>8450</v>
      </c>
      <c r="B1049" t="str">
        <f t="shared" si="16"/>
        <v>F3:0820 P1P2:8502 P3:00231</v>
      </c>
      <c r="C1049" s="348" t="s">
        <v>8448</v>
      </c>
      <c r="D1049" s="348" t="s">
        <v>7684</v>
      </c>
      <c r="E1049" s="348" t="s">
        <v>7725</v>
      </c>
      <c r="F1049" s="348" t="s">
        <v>7834</v>
      </c>
    </row>
    <row r="1050" spans="1:6" x14ac:dyDescent="0.25">
      <c r="A1050" s="348" t="s">
        <v>8451</v>
      </c>
      <c r="B1050" t="str">
        <f t="shared" si="16"/>
        <v>F3:0820 P1P2:8502 P3:00234</v>
      </c>
      <c r="C1050" s="348" t="s">
        <v>8448</v>
      </c>
      <c r="D1050" s="348" t="s">
        <v>7684</v>
      </c>
      <c r="E1050" s="348" t="s">
        <v>7725</v>
      </c>
      <c r="F1050" s="348" t="s">
        <v>7726</v>
      </c>
    </row>
    <row r="1051" spans="1:6" x14ac:dyDescent="0.25">
      <c r="A1051" s="348" t="s">
        <v>8452</v>
      </c>
      <c r="B1051" t="str">
        <f t="shared" si="16"/>
        <v>F3:0911 P1P2:8802 P3:00199</v>
      </c>
      <c r="C1051" s="348" t="s">
        <v>8453</v>
      </c>
      <c r="D1051" s="348" t="s">
        <v>7657</v>
      </c>
      <c r="E1051" s="348" t="s">
        <v>7658</v>
      </c>
      <c r="F1051" s="348" t="s">
        <v>7659</v>
      </c>
    </row>
    <row r="1052" spans="1:6" x14ac:dyDescent="0.25">
      <c r="A1052" s="348" t="s">
        <v>8452</v>
      </c>
      <c r="B1052" t="str">
        <f t="shared" si="16"/>
        <v>F3:0911 P1P2:8802 P3:00448</v>
      </c>
      <c r="C1052" s="348" t="s">
        <v>8453</v>
      </c>
      <c r="D1052" s="348" t="s">
        <v>7657</v>
      </c>
      <c r="E1052" s="348" t="s">
        <v>7658</v>
      </c>
      <c r="F1052" s="348" t="s">
        <v>7641</v>
      </c>
    </row>
    <row r="1053" spans="1:6" x14ac:dyDescent="0.25">
      <c r="A1053" s="348" t="s">
        <v>8454</v>
      </c>
      <c r="B1053" t="str">
        <f t="shared" si="16"/>
        <v>F3:0820 P1P2:8502 P3:00231</v>
      </c>
      <c r="C1053" s="348" t="s">
        <v>8453</v>
      </c>
      <c r="D1053" s="348" t="s">
        <v>7684</v>
      </c>
      <c r="E1053" s="348" t="s">
        <v>7725</v>
      </c>
      <c r="F1053" s="348" t="s">
        <v>7834</v>
      </c>
    </row>
    <row r="1054" spans="1:6" x14ac:dyDescent="0.25">
      <c r="A1054" s="348" t="s">
        <v>8455</v>
      </c>
      <c r="B1054" t="str">
        <f t="shared" si="16"/>
        <v>F3:0820 P1P2:8502 P3:00234</v>
      </c>
      <c r="C1054" s="348" t="s">
        <v>8453</v>
      </c>
      <c r="D1054" s="348" t="s">
        <v>7684</v>
      </c>
      <c r="E1054" s="348" t="s">
        <v>7725</v>
      </c>
      <c r="F1054" s="348" t="s">
        <v>7726</v>
      </c>
    </row>
    <row r="1055" spans="1:6" x14ac:dyDescent="0.25">
      <c r="A1055" s="348" t="s">
        <v>8456</v>
      </c>
      <c r="B1055" t="str">
        <f t="shared" si="16"/>
        <v>F3:0911 P1P2:8802 P3:00199</v>
      </c>
      <c r="C1055" s="348" t="s">
        <v>8457</v>
      </c>
      <c r="D1055" s="348" t="s">
        <v>7657</v>
      </c>
      <c r="E1055" s="348" t="s">
        <v>7658</v>
      </c>
      <c r="F1055" s="348" t="s">
        <v>7659</v>
      </c>
    </row>
    <row r="1056" spans="1:6" x14ac:dyDescent="0.25">
      <c r="A1056" s="348" t="s">
        <v>8456</v>
      </c>
      <c r="B1056" t="str">
        <f t="shared" si="16"/>
        <v>F3:0911 P1P2:8802 P3:00448</v>
      </c>
      <c r="C1056" s="348" t="s">
        <v>8457</v>
      </c>
      <c r="D1056" s="348" t="s">
        <v>7657</v>
      </c>
      <c r="E1056" s="348" t="s">
        <v>7658</v>
      </c>
      <c r="F1056" s="348" t="s">
        <v>7641</v>
      </c>
    </row>
    <row r="1057" spans="1:6" x14ac:dyDescent="0.25">
      <c r="A1057" s="348" t="s">
        <v>8458</v>
      </c>
      <c r="B1057" t="str">
        <f t="shared" si="16"/>
        <v>F3:0911 P1P2:8802 P3:00199</v>
      </c>
      <c r="C1057" s="348" t="s">
        <v>8459</v>
      </c>
      <c r="D1057" s="348" t="s">
        <v>7657</v>
      </c>
      <c r="E1057" s="348" t="s">
        <v>7658</v>
      </c>
      <c r="F1057" s="348" t="s">
        <v>7659</v>
      </c>
    </row>
    <row r="1058" spans="1:6" x14ac:dyDescent="0.25">
      <c r="A1058" s="348" t="s">
        <v>8458</v>
      </c>
      <c r="B1058" t="str">
        <f t="shared" si="16"/>
        <v>F3:0911 P1P2:8802 P3:00448</v>
      </c>
      <c r="C1058" s="348" t="s">
        <v>8459</v>
      </c>
      <c r="D1058" s="348" t="s">
        <v>7657</v>
      </c>
      <c r="E1058" s="348" t="s">
        <v>7658</v>
      </c>
      <c r="F1058" s="348" t="s">
        <v>7641</v>
      </c>
    </row>
    <row r="1059" spans="1:6" x14ac:dyDescent="0.25">
      <c r="A1059" s="348" t="s">
        <v>8460</v>
      </c>
      <c r="B1059" t="str">
        <f t="shared" si="16"/>
        <v>F3:0820 P1P2:8502 P3:00231</v>
      </c>
      <c r="C1059" s="348" t="s">
        <v>8457</v>
      </c>
      <c r="D1059" s="348" t="s">
        <v>7684</v>
      </c>
      <c r="E1059" s="348" t="s">
        <v>7725</v>
      </c>
      <c r="F1059" s="348" t="s">
        <v>7834</v>
      </c>
    </row>
    <row r="1060" spans="1:6" x14ac:dyDescent="0.25">
      <c r="A1060" s="348" t="s">
        <v>8461</v>
      </c>
      <c r="B1060" t="str">
        <f t="shared" si="16"/>
        <v>F3:0820 P1P2:8502 P3:00231</v>
      </c>
      <c r="C1060" s="348" t="s">
        <v>8459</v>
      </c>
      <c r="D1060" s="348" t="s">
        <v>7684</v>
      </c>
      <c r="E1060" s="348" t="s">
        <v>7725</v>
      </c>
      <c r="F1060" s="348" t="s">
        <v>7834</v>
      </c>
    </row>
    <row r="1061" spans="1:6" x14ac:dyDescent="0.25">
      <c r="A1061" s="348" t="s">
        <v>8462</v>
      </c>
      <c r="B1061" t="str">
        <f t="shared" si="16"/>
        <v>F3:0820 P1P2:8502 P3:00234</v>
      </c>
      <c r="C1061" s="348" t="s">
        <v>8463</v>
      </c>
      <c r="D1061" s="348" t="s">
        <v>7684</v>
      </c>
      <c r="E1061" s="348" t="s">
        <v>7725</v>
      </c>
      <c r="F1061" s="348" t="s">
        <v>7726</v>
      </c>
    </row>
    <row r="1062" spans="1:6" x14ac:dyDescent="0.25">
      <c r="A1062" s="348" t="s">
        <v>8464</v>
      </c>
      <c r="B1062" t="str">
        <f t="shared" si="16"/>
        <v>F3:0820 P1P2:8502 P3:00234</v>
      </c>
      <c r="C1062" s="348" t="s">
        <v>8457</v>
      </c>
      <c r="D1062" s="348" t="s">
        <v>7684</v>
      </c>
      <c r="E1062" s="348" t="s">
        <v>7725</v>
      </c>
      <c r="F1062" s="348" t="s">
        <v>7726</v>
      </c>
    </row>
    <row r="1063" spans="1:6" x14ac:dyDescent="0.25">
      <c r="A1063" s="348" t="s">
        <v>8465</v>
      </c>
      <c r="B1063" t="str">
        <f t="shared" si="16"/>
        <v>F3:0820 P1P2:8502 P3:00231</v>
      </c>
      <c r="C1063" s="348" t="s">
        <v>8466</v>
      </c>
      <c r="D1063" s="348" t="s">
        <v>7684</v>
      </c>
      <c r="E1063" s="348" t="s">
        <v>7725</v>
      </c>
      <c r="F1063" s="348" t="s">
        <v>7834</v>
      </c>
    </row>
    <row r="1064" spans="1:6" x14ac:dyDescent="0.25">
      <c r="A1064" s="348" t="s">
        <v>8467</v>
      </c>
      <c r="B1064" t="str">
        <f t="shared" si="16"/>
        <v>F3:0820 P1P2:8502 P3:00234</v>
      </c>
      <c r="C1064" s="348" t="s">
        <v>8466</v>
      </c>
      <c r="D1064" s="348" t="s">
        <v>7684</v>
      </c>
      <c r="E1064" s="348" t="s">
        <v>7725</v>
      </c>
      <c r="F1064" s="348" t="s">
        <v>7726</v>
      </c>
    </row>
    <row r="1065" spans="1:6" x14ac:dyDescent="0.25">
      <c r="A1065" s="348" t="s">
        <v>8468</v>
      </c>
      <c r="B1065" t="str">
        <f t="shared" si="16"/>
        <v>F3:0911 P1P2:8802 P3:00199</v>
      </c>
      <c r="C1065" s="348" t="s">
        <v>8469</v>
      </c>
      <c r="D1065" s="348" t="s">
        <v>7657</v>
      </c>
      <c r="E1065" s="348" t="s">
        <v>7658</v>
      </c>
      <c r="F1065" s="348" t="s">
        <v>7659</v>
      </c>
    </row>
    <row r="1066" spans="1:6" x14ac:dyDescent="0.25">
      <c r="A1066" s="348" t="s">
        <v>8468</v>
      </c>
      <c r="B1066" t="str">
        <f t="shared" si="16"/>
        <v>F3:0911 P1P2:8802 P3:00448</v>
      </c>
      <c r="C1066" s="348" t="s">
        <v>8469</v>
      </c>
      <c r="D1066" s="348" t="s">
        <v>7657</v>
      </c>
      <c r="E1066" s="348" t="s">
        <v>7658</v>
      </c>
      <c r="F1066" s="348" t="s">
        <v>7641</v>
      </c>
    </row>
    <row r="1067" spans="1:6" x14ac:dyDescent="0.25">
      <c r="A1067" s="348" t="s">
        <v>8470</v>
      </c>
      <c r="B1067" t="str">
        <f t="shared" si="16"/>
        <v>F3:0820 P1P2:8502 P3:00231</v>
      </c>
      <c r="C1067" s="348" t="s">
        <v>8469</v>
      </c>
      <c r="D1067" s="348" t="s">
        <v>7684</v>
      </c>
      <c r="E1067" s="348" t="s">
        <v>7725</v>
      </c>
      <c r="F1067" s="348" t="s">
        <v>7834</v>
      </c>
    </row>
    <row r="1068" spans="1:6" x14ac:dyDescent="0.25">
      <c r="A1068" s="348" t="s">
        <v>8471</v>
      </c>
      <c r="B1068" t="str">
        <f t="shared" si="16"/>
        <v>F3:0820 P1P2:8502 P3:00231</v>
      </c>
      <c r="C1068" s="348" t="s">
        <v>8469</v>
      </c>
      <c r="D1068" s="348" t="s">
        <v>7684</v>
      </c>
      <c r="E1068" s="348" t="s">
        <v>7725</v>
      </c>
      <c r="F1068" s="348" t="s">
        <v>7834</v>
      </c>
    </row>
    <row r="1069" spans="1:6" x14ac:dyDescent="0.25">
      <c r="A1069" s="348" t="s">
        <v>8472</v>
      </c>
      <c r="B1069" t="str">
        <f t="shared" si="16"/>
        <v>F3:0820 P1P2:8502 P3:00234</v>
      </c>
      <c r="C1069" s="348" t="s">
        <v>8469</v>
      </c>
      <c r="D1069" s="348" t="s">
        <v>7684</v>
      </c>
      <c r="E1069" s="348" t="s">
        <v>7725</v>
      </c>
      <c r="F1069" s="348" t="s">
        <v>7726</v>
      </c>
    </row>
    <row r="1070" spans="1:6" x14ac:dyDescent="0.25">
      <c r="A1070" s="348" t="s">
        <v>8473</v>
      </c>
      <c r="B1070" t="str">
        <f t="shared" si="16"/>
        <v>F3:0820 P1P2:8502 P3:00234</v>
      </c>
      <c r="C1070" s="348" t="s">
        <v>8469</v>
      </c>
      <c r="D1070" s="348" t="s">
        <v>7684</v>
      </c>
      <c r="E1070" s="348" t="s">
        <v>7725</v>
      </c>
      <c r="F1070" s="348" t="s">
        <v>7726</v>
      </c>
    </row>
    <row r="1071" spans="1:6" x14ac:dyDescent="0.25">
      <c r="A1071" s="348" t="s">
        <v>8474</v>
      </c>
      <c r="B1071" t="str">
        <f t="shared" si="16"/>
        <v>F3:0911 P1P2:8802 P3:00199</v>
      </c>
      <c r="C1071" s="348" t="s">
        <v>8475</v>
      </c>
      <c r="D1071" s="348" t="s">
        <v>7657</v>
      </c>
      <c r="E1071" s="348" t="s">
        <v>7658</v>
      </c>
      <c r="F1071" s="348" t="s">
        <v>7659</v>
      </c>
    </row>
    <row r="1072" spans="1:6" x14ac:dyDescent="0.25">
      <c r="A1072" s="348" t="s">
        <v>8474</v>
      </c>
      <c r="B1072" t="str">
        <f t="shared" si="16"/>
        <v>F3:0911 P1P2:8802 P3:00448</v>
      </c>
      <c r="C1072" s="348" t="s">
        <v>8475</v>
      </c>
      <c r="D1072" s="348" t="s">
        <v>7657</v>
      </c>
      <c r="E1072" s="348" t="s">
        <v>7658</v>
      </c>
      <c r="F1072" s="348" t="s">
        <v>7641</v>
      </c>
    </row>
    <row r="1073" spans="1:6" x14ac:dyDescent="0.25">
      <c r="A1073" s="348" t="s">
        <v>8476</v>
      </c>
      <c r="B1073" t="str">
        <f t="shared" si="16"/>
        <v>F3:0820 P1P2:8502 P3:00231</v>
      </c>
      <c r="C1073" s="348" t="s">
        <v>8475</v>
      </c>
      <c r="D1073" s="348" t="s">
        <v>7684</v>
      </c>
      <c r="E1073" s="348" t="s">
        <v>7725</v>
      </c>
      <c r="F1073" s="348" t="s">
        <v>7834</v>
      </c>
    </row>
    <row r="1074" spans="1:6" x14ac:dyDescent="0.25">
      <c r="A1074" s="348" t="s">
        <v>8477</v>
      </c>
      <c r="B1074" t="str">
        <f t="shared" si="16"/>
        <v>F3:0820 P1P2:8502 P3:00234</v>
      </c>
      <c r="C1074" s="348" t="s">
        <v>8475</v>
      </c>
      <c r="D1074" s="348" t="s">
        <v>7684</v>
      </c>
      <c r="E1074" s="348" t="s">
        <v>7725</v>
      </c>
      <c r="F1074" s="348" t="s">
        <v>7726</v>
      </c>
    </row>
    <row r="1075" spans="1:6" x14ac:dyDescent="0.25">
      <c r="A1075" s="348" t="s">
        <v>8478</v>
      </c>
      <c r="B1075" t="str">
        <f t="shared" si="16"/>
        <v>F3:0911 P1P2:8802 P3:00199</v>
      </c>
      <c r="C1075" s="348" t="s">
        <v>8479</v>
      </c>
      <c r="D1075" s="348" t="s">
        <v>7657</v>
      </c>
      <c r="E1075" s="348" t="s">
        <v>7658</v>
      </c>
      <c r="F1075" s="348" t="s">
        <v>7659</v>
      </c>
    </row>
    <row r="1076" spans="1:6" x14ac:dyDescent="0.25">
      <c r="A1076" s="348" t="s">
        <v>8478</v>
      </c>
      <c r="B1076" t="str">
        <f t="shared" si="16"/>
        <v>F3:0911 P1P2:8802 P3:00448</v>
      </c>
      <c r="C1076" s="348" t="s">
        <v>8479</v>
      </c>
      <c r="D1076" s="348" t="s">
        <v>7657</v>
      </c>
      <c r="E1076" s="348" t="s">
        <v>7658</v>
      </c>
      <c r="F1076" s="348" t="s">
        <v>7641</v>
      </c>
    </row>
    <row r="1077" spans="1:6" x14ac:dyDescent="0.25">
      <c r="A1077" s="348" t="s">
        <v>8480</v>
      </c>
      <c r="B1077" t="str">
        <f t="shared" si="16"/>
        <v>F3:0911 P1P2:8802 P3:00199</v>
      </c>
      <c r="C1077" s="348" t="s">
        <v>8481</v>
      </c>
      <c r="D1077" s="348" t="s">
        <v>7657</v>
      </c>
      <c r="E1077" s="348" t="s">
        <v>7658</v>
      </c>
      <c r="F1077" s="348" t="s">
        <v>7659</v>
      </c>
    </row>
    <row r="1078" spans="1:6" x14ac:dyDescent="0.25">
      <c r="A1078" s="348" t="s">
        <v>8480</v>
      </c>
      <c r="B1078" t="str">
        <f t="shared" si="16"/>
        <v>F3:0911 P1P2:8802 P3:00448</v>
      </c>
      <c r="C1078" s="348" t="s">
        <v>8481</v>
      </c>
      <c r="D1078" s="348" t="s">
        <v>7657</v>
      </c>
      <c r="E1078" s="348" t="s">
        <v>7658</v>
      </c>
      <c r="F1078" s="348" t="s">
        <v>7641</v>
      </c>
    </row>
    <row r="1079" spans="1:6" x14ac:dyDescent="0.25">
      <c r="A1079" s="348" t="s">
        <v>8482</v>
      </c>
      <c r="B1079" t="str">
        <f t="shared" si="16"/>
        <v>F3:0820 P1P2:8502 P3:00231</v>
      </c>
      <c r="C1079" s="348" t="s">
        <v>8479</v>
      </c>
      <c r="D1079" s="348" t="s">
        <v>7684</v>
      </c>
      <c r="E1079" s="348" t="s">
        <v>7725</v>
      </c>
      <c r="F1079" s="348" t="s">
        <v>7834</v>
      </c>
    </row>
    <row r="1080" spans="1:6" x14ac:dyDescent="0.25">
      <c r="A1080" s="348" t="s">
        <v>8483</v>
      </c>
      <c r="B1080" t="str">
        <f t="shared" si="16"/>
        <v>F3:0820 P1P2:8502 P3:00231</v>
      </c>
      <c r="C1080" s="348" t="s">
        <v>8481</v>
      </c>
      <c r="D1080" s="348" t="s">
        <v>7684</v>
      </c>
      <c r="E1080" s="348" t="s">
        <v>7725</v>
      </c>
      <c r="F1080" s="348" t="s">
        <v>7834</v>
      </c>
    </row>
    <row r="1081" spans="1:6" x14ac:dyDescent="0.25">
      <c r="A1081" s="348" t="s">
        <v>8484</v>
      </c>
      <c r="B1081" t="str">
        <f t="shared" si="16"/>
        <v>F3:0820 P1P2:8502 P3:00234</v>
      </c>
      <c r="C1081" s="348" t="s">
        <v>8481</v>
      </c>
      <c r="D1081" s="348" t="s">
        <v>7684</v>
      </c>
      <c r="E1081" s="348" t="s">
        <v>7725</v>
      </c>
      <c r="F1081" s="348" t="s">
        <v>7726</v>
      </c>
    </row>
    <row r="1082" spans="1:6" x14ac:dyDescent="0.25">
      <c r="A1082" s="348" t="s">
        <v>8485</v>
      </c>
      <c r="B1082" t="str">
        <f t="shared" si="16"/>
        <v>F3:0820 P1P2:8502 P3:00234</v>
      </c>
      <c r="C1082" s="348" t="s">
        <v>8479</v>
      </c>
      <c r="D1082" s="348" t="s">
        <v>7684</v>
      </c>
      <c r="E1082" s="348" t="s">
        <v>7725</v>
      </c>
      <c r="F1082" s="348" t="s">
        <v>7726</v>
      </c>
    </row>
    <row r="1083" spans="1:6" x14ac:dyDescent="0.25">
      <c r="A1083" s="348" t="s">
        <v>8486</v>
      </c>
      <c r="B1083" t="str">
        <f t="shared" si="16"/>
        <v>F3:0911 P1P2:8802 P3:00199</v>
      </c>
      <c r="C1083" s="348" t="s">
        <v>8487</v>
      </c>
      <c r="D1083" s="348" t="s">
        <v>7657</v>
      </c>
      <c r="E1083" s="348" t="s">
        <v>7658</v>
      </c>
      <c r="F1083" s="348" t="s">
        <v>7659</v>
      </c>
    </row>
    <row r="1084" spans="1:6" x14ac:dyDescent="0.25">
      <c r="A1084" s="348" t="s">
        <v>8486</v>
      </c>
      <c r="B1084" t="str">
        <f t="shared" si="16"/>
        <v>F3:0911 P1P2:8802 P3:00448</v>
      </c>
      <c r="C1084" s="348" t="s">
        <v>8487</v>
      </c>
      <c r="D1084" s="348" t="s">
        <v>7657</v>
      </c>
      <c r="E1084" s="348" t="s">
        <v>7658</v>
      </c>
      <c r="F1084" s="348" t="s">
        <v>7641</v>
      </c>
    </row>
    <row r="1085" spans="1:6" x14ac:dyDescent="0.25">
      <c r="A1085" s="348" t="s">
        <v>8488</v>
      </c>
      <c r="B1085" t="str">
        <f t="shared" si="16"/>
        <v>F3:0820 P1P2:8502 P3:00231</v>
      </c>
      <c r="C1085" s="348" t="s">
        <v>8487</v>
      </c>
      <c r="D1085" s="348" t="s">
        <v>7684</v>
      </c>
      <c r="E1085" s="348" t="s">
        <v>7725</v>
      </c>
      <c r="F1085" s="348" t="s">
        <v>7834</v>
      </c>
    </row>
    <row r="1086" spans="1:6" x14ac:dyDescent="0.25">
      <c r="A1086" s="348" t="s">
        <v>8488</v>
      </c>
      <c r="B1086" t="str">
        <f t="shared" si="16"/>
        <v>F3:0820 P1P2:8502 P3:00234</v>
      </c>
      <c r="C1086" s="348" t="s">
        <v>8487</v>
      </c>
      <c r="D1086" s="348" t="s">
        <v>7684</v>
      </c>
      <c r="E1086" s="348" t="s">
        <v>7725</v>
      </c>
      <c r="F1086" s="348" t="s">
        <v>7726</v>
      </c>
    </row>
    <row r="1087" spans="1:6" x14ac:dyDescent="0.25">
      <c r="A1087" s="348" t="s">
        <v>8489</v>
      </c>
      <c r="B1087" t="str">
        <f t="shared" si="16"/>
        <v>F3:0820 P1P2:8502 P3:00234</v>
      </c>
      <c r="C1087" s="348" t="s">
        <v>8487</v>
      </c>
      <c r="D1087" s="348" t="s">
        <v>7684</v>
      </c>
      <c r="E1087" s="348" t="s">
        <v>7725</v>
      </c>
      <c r="F1087" s="348" t="s">
        <v>7726</v>
      </c>
    </row>
    <row r="1088" spans="1:6" x14ac:dyDescent="0.25">
      <c r="A1088" s="348" t="s">
        <v>8490</v>
      </c>
      <c r="B1088" t="str">
        <f t="shared" si="16"/>
        <v>F3:0911 P1P2:8802 P3:00199</v>
      </c>
      <c r="C1088" s="348" t="s">
        <v>8491</v>
      </c>
      <c r="D1088" s="348" t="s">
        <v>7657</v>
      </c>
      <c r="E1088" s="348" t="s">
        <v>7658</v>
      </c>
      <c r="F1088" s="348" t="s">
        <v>7659</v>
      </c>
    </row>
    <row r="1089" spans="1:6" x14ac:dyDescent="0.25">
      <c r="A1089" s="348" t="s">
        <v>8490</v>
      </c>
      <c r="B1089" t="str">
        <f t="shared" si="16"/>
        <v>F3:0911 P1P2:8802 P3:00448</v>
      </c>
      <c r="C1089" s="348" t="s">
        <v>8491</v>
      </c>
      <c r="D1089" s="348" t="s">
        <v>7657</v>
      </c>
      <c r="E1089" s="348" t="s">
        <v>7658</v>
      </c>
      <c r="F1089" s="348" t="s">
        <v>7641</v>
      </c>
    </row>
    <row r="1090" spans="1:6" x14ac:dyDescent="0.25">
      <c r="A1090" s="348" t="s">
        <v>8492</v>
      </c>
      <c r="B1090" t="str">
        <f t="shared" ref="B1090:B1153" si="17">CONCATENATE("F3:",D1090," P1P2:",E1090," P3:",F1090)</f>
        <v>F3:0911 P1P2:8802 P3:00199</v>
      </c>
      <c r="C1090" s="348" t="s">
        <v>8493</v>
      </c>
      <c r="D1090" s="348" t="s">
        <v>7657</v>
      </c>
      <c r="E1090" s="348" t="s">
        <v>7658</v>
      </c>
      <c r="F1090" s="348" t="s">
        <v>7659</v>
      </c>
    </row>
    <row r="1091" spans="1:6" x14ac:dyDescent="0.25">
      <c r="A1091" s="348" t="s">
        <v>8492</v>
      </c>
      <c r="B1091" t="str">
        <f t="shared" si="17"/>
        <v>F3:0911 P1P2:8802 P3:00448</v>
      </c>
      <c r="C1091" s="348" t="s">
        <v>8493</v>
      </c>
      <c r="D1091" s="348" t="s">
        <v>7657</v>
      </c>
      <c r="E1091" s="348" t="s">
        <v>7658</v>
      </c>
      <c r="F1091" s="348" t="s">
        <v>7641</v>
      </c>
    </row>
    <row r="1092" spans="1:6" x14ac:dyDescent="0.25">
      <c r="A1092" s="348" t="s">
        <v>8494</v>
      </c>
      <c r="B1092" t="str">
        <f t="shared" si="17"/>
        <v>F3:0820 P1P2:8502 P3:00231</v>
      </c>
      <c r="C1092" s="348" t="s">
        <v>8491</v>
      </c>
      <c r="D1092" s="348" t="s">
        <v>7684</v>
      </c>
      <c r="E1092" s="348" t="s">
        <v>7725</v>
      </c>
      <c r="F1092" s="348" t="s">
        <v>7834</v>
      </c>
    </row>
    <row r="1093" spans="1:6" x14ac:dyDescent="0.25">
      <c r="A1093" s="348" t="s">
        <v>8495</v>
      </c>
      <c r="B1093" t="str">
        <f t="shared" si="17"/>
        <v>F3:0820 P1P2:8502 P3:00234</v>
      </c>
      <c r="C1093" s="348" t="s">
        <v>8496</v>
      </c>
      <c r="D1093" s="348" t="s">
        <v>7684</v>
      </c>
      <c r="E1093" s="348" t="s">
        <v>7725</v>
      </c>
      <c r="F1093" s="348" t="s">
        <v>7726</v>
      </c>
    </row>
    <row r="1094" spans="1:6" x14ac:dyDescent="0.25">
      <c r="A1094" s="348" t="s">
        <v>8497</v>
      </c>
      <c r="B1094" t="str">
        <f t="shared" si="17"/>
        <v>F3:0820 P1P2:8502 P3:00234</v>
      </c>
      <c r="C1094" s="348" t="s">
        <v>8491</v>
      </c>
      <c r="D1094" s="348" t="s">
        <v>7684</v>
      </c>
      <c r="E1094" s="348" t="s">
        <v>7725</v>
      </c>
      <c r="F1094" s="348" t="s">
        <v>7726</v>
      </c>
    </row>
    <row r="1095" spans="1:6" x14ac:dyDescent="0.25">
      <c r="A1095" s="348" t="s">
        <v>8498</v>
      </c>
      <c r="B1095" t="str">
        <f t="shared" si="17"/>
        <v>F3:0911 P1P2:8802 P3:00199</v>
      </c>
      <c r="C1095" s="348" t="s">
        <v>8499</v>
      </c>
      <c r="D1095" s="348" t="s">
        <v>7657</v>
      </c>
      <c r="E1095" s="348" t="s">
        <v>7658</v>
      </c>
      <c r="F1095" s="348" t="s">
        <v>7659</v>
      </c>
    </row>
    <row r="1096" spans="1:6" x14ac:dyDescent="0.25">
      <c r="A1096" s="348" t="s">
        <v>8498</v>
      </c>
      <c r="B1096" t="str">
        <f t="shared" si="17"/>
        <v>F3:0911 P1P2:8802 P3:00448</v>
      </c>
      <c r="C1096" s="348" t="s">
        <v>8499</v>
      </c>
      <c r="D1096" s="348" t="s">
        <v>7657</v>
      </c>
      <c r="E1096" s="348" t="s">
        <v>7658</v>
      </c>
      <c r="F1096" s="348" t="s">
        <v>7641</v>
      </c>
    </row>
    <row r="1097" spans="1:6" x14ac:dyDescent="0.25">
      <c r="A1097" s="348" t="s">
        <v>8500</v>
      </c>
      <c r="B1097" t="str">
        <f t="shared" si="17"/>
        <v>F3:0911 P1P2:8802 P3:00199</v>
      </c>
      <c r="C1097" s="348" t="s">
        <v>8499</v>
      </c>
      <c r="D1097" s="348" t="s">
        <v>7657</v>
      </c>
      <c r="E1097" s="348" t="s">
        <v>7658</v>
      </c>
      <c r="F1097" s="348" t="s">
        <v>7659</v>
      </c>
    </row>
    <row r="1098" spans="1:6" x14ac:dyDescent="0.25">
      <c r="A1098" s="348" t="s">
        <v>8500</v>
      </c>
      <c r="B1098" t="str">
        <f t="shared" si="17"/>
        <v>F3:0911 P1P2:8802 P3:00448</v>
      </c>
      <c r="C1098" s="348" t="s">
        <v>8499</v>
      </c>
      <c r="D1098" s="348" t="s">
        <v>7657</v>
      </c>
      <c r="E1098" s="348" t="s">
        <v>7658</v>
      </c>
      <c r="F1098" s="348" t="s">
        <v>7641</v>
      </c>
    </row>
    <row r="1099" spans="1:6" x14ac:dyDescent="0.25">
      <c r="A1099" s="348" t="s">
        <v>8501</v>
      </c>
      <c r="B1099" t="str">
        <f t="shared" si="17"/>
        <v>F3:0820 P1P2:8502 P3:00231</v>
      </c>
      <c r="C1099" s="348" t="s">
        <v>8499</v>
      </c>
      <c r="D1099" s="348" t="s">
        <v>7684</v>
      </c>
      <c r="E1099" s="348" t="s">
        <v>7725</v>
      </c>
      <c r="F1099" s="348" t="s">
        <v>7834</v>
      </c>
    </row>
    <row r="1100" spans="1:6" x14ac:dyDescent="0.25">
      <c r="A1100" s="348" t="s">
        <v>8502</v>
      </c>
      <c r="B1100" t="str">
        <f t="shared" si="17"/>
        <v>F3:0820 P1P2:8502 P3:00234</v>
      </c>
      <c r="C1100" s="348" t="s">
        <v>8499</v>
      </c>
      <c r="D1100" s="348" t="s">
        <v>7684</v>
      </c>
      <c r="E1100" s="348" t="s">
        <v>7725</v>
      </c>
      <c r="F1100" s="348" t="s">
        <v>7726</v>
      </c>
    </row>
    <row r="1101" spans="1:6" x14ac:dyDescent="0.25">
      <c r="A1101" s="348" t="s">
        <v>8503</v>
      </c>
      <c r="B1101" t="str">
        <f t="shared" si="17"/>
        <v>F3:0820 P1P2:8502 P3:00234</v>
      </c>
      <c r="C1101" s="348" t="s">
        <v>8499</v>
      </c>
      <c r="D1101" s="348" t="s">
        <v>7684</v>
      </c>
      <c r="E1101" s="348" t="s">
        <v>7725</v>
      </c>
      <c r="F1101" s="348" t="s">
        <v>7726</v>
      </c>
    </row>
    <row r="1102" spans="1:6" x14ac:dyDescent="0.25">
      <c r="A1102" s="348" t="s">
        <v>8504</v>
      </c>
      <c r="B1102" t="str">
        <f t="shared" si="17"/>
        <v>F3:0820 P1P2:8502 P3:00231</v>
      </c>
      <c r="C1102" s="348" t="s">
        <v>8505</v>
      </c>
      <c r="D1102" s="348" t="s">
        <v>7684</v>
      </c>
      <c r="E1102" s="348" t="s">
        <v>7725</v>
      </c>
      <c r="F1102" s="348" t="s">
        <v>7834</v>
      </c>
    </row>
    <row r="1103" spans="1:6" x14ac:dyDescent="0.25">
      <c r="A1103" s="348" t="s">
        <v>8506</v>
      </c>
      <c r="B1103" t="str">
        <f t="shared" si="17"/>
        <v>F3:0820 P1P2:8502 P3:00231</v>
      </c>
      <c r="C1103" s="348" t="s">
        <v>8507</v>
      </c>
      <c r="D1103" s="348" t="s">
        <v>7684</v>
      </c>
      <c r="E1103" s="348" t="s">
        <v>7725</v>
      </c>
      <c r="F1103" s="348" t="s">
        <v>7834</v>
      </c>
    </row>
    <row r="1104" spans="1:6" x14ac:dyDescent="0.25">
      <c r="A1104" s="348" t="s">
        <v>8508</v>
      </c>
      <c r="B1104" t="str">
        <f t="shared" si="17"/>
        <v>F3:0820 P1P2:8502 P3:00234</v>
      </c>
      <c r="C1104" s="348" t="s">
        <v>8507</v>
      </c>
      <c r="D1104" s="348" t="s">
        <v>7684</v>
      </c>
      <c r="E1104" s="348" t="s">
        <v>7725</v>
      </c>
      <c r="F1104" s="348" t="s">
        <v>7726</v>
      </c>
    </row>
    <row r="1105" spans="1:6" x14ac:dyDescent="0.25">
      <c r="A1105" s="348" t="s">
        <v>8509</v>
      </c>
      <c r="B1105" t="str">
        <f t="shared" si="17"/>
        <v>F3:0820 P1P2:8502 P3:00234</v>
      </c>
      <c r="C1105" s="348" t="s">
        <v>8510</v>
      </c>
      <c r="D1105" s="348" t="s">
        <v>7684</v>
      </c>
      <c r="E1105" s="348" t="s">
        <v>7725</v>
      </c>
      <c r="F1105" s="348" t="s">
        <v>7726</v>
      </c>
    </row>
    <row r="1106" spans="1:6" x14ac:dyDescent="0.25">
      <c r="A1106" s="348" t="s">
        <v>8511</v>
      </c>
      <c r="B1106" t="str">
        <f t="shared" si="17"/>
        <v>F3:0911 P1P2:8802 P3:00199</v>
      </c>
      <c r="C1106" s="348" t="s">
        <v>8512</v>
      </c>
      <c r="D1106" s="348" t="s">
        <v>7657</v>
      </c>
      <c r="E1106" s="348" t="s">
        <v>7658</v>
      </c>
      <c r="F1106" s="348" t="s">
        <v>7659</v>
      </c>
    </row>
    <row r="1107" spans="1:6" x14ac:dyDescent="0.25">
      <c r="A1107" s="348" t="s">
        <v>8511</v>
      </c>
      <c r="B1107" t="str">
        <f t="shared" si="17"/>
        <v>F3:0911 P1P2:8802 P3:00448</v>
      </c>
      <c r="C1107" s="348" t="s">
        <v>8512</v>
      </c>
      <c r="D1107" s="348" t="s">
        <v>7657</v>
      </c>
      <c r="E1107" s="348" t="s">
        <v>7658</v>
      </c>
      <c r="F1107" s="348" t="s">
        <v>7641</v>
      </c>
    </row>
    <row r="1108" spans="1:6" x14ac:dyDescent="0.25">
      <c r="A1108" s="348" t="s">
        <v>8513</v>
      </c>
      <c r="B1108" t="str">
        <f t="shared" si="17"/>
        <v>F3:0820 P1P2:8502 P3:00231</v>
      </c>
      <c r="C1108" s="348" t="s">
        <v>8512</v>
      </c>
      <c r="D1108" s="348" t="s">
        <v>7684</v>
      </c>
      <c r="E1108" s="348" t="s">
        <v>7725</v>
      </c>
      <c r="F1108" s="348" t="s">
        <v>7834</v>
      </c>
    </row>
    <row r="1109" spans="1:6" x14ac:dyDescent="0.25">
      <c r="A1109" s="348" t="s">
        <v>8514</v>
      </c>
      <c r="B1109" t="str">
        <f t="shared" si="17"/>
        <v>F3:0820 P1P2:8502 P3:00231</v>
      </c>
      <c r="C1109" s="348" t="s">
        <v>8515</v>
      </c>
      <c r="D1109" s="348" t="s">
        <v>7684</v>
      </c>
      <c r="E1109" s="348" t="s">
        <v>7725</v>
      </c>
      <c r="F1109" s="348" t="s">
        <v>7834</v>
      </c>
    </row>
    <row r="1110" spans="1:6" x14ac:dyDescent="0.25">
      <c r="A1110" s="348" t="s">
        <v>8516</v>
      </c>
      <c r="B1110" t="str">
        <f t="shared" si="17"/>
        <v>F3:0820 P1P2:8502 P3:00231</v>
      </c>
      <c r="C1110" s="348" t="s">
        <v>8515</v>
      </c>
      <c r="D1110" s="348" t="s">
        <v>7684</v>
      </c>
      <c r="E1110" s="348" t="s">
        <v>7725</v>
      </c>
      <c r="F1110" s="348" t="s">
        <v>7834</v>
      </c>
    </row>
    <row r="1111" spans="1:6" x14ac:dyDescent="0.25">
      <c r="A1111" s="348" t="s">
        <v>8517</v>
      </c>
      <c r="B1111" t="str">
        <f t="shared" si="17"/>
        <v>F3:0820 P1P2:8502 P3:00234</v>
      </c>
      <c r="C1111" s="348" t="s">
        <v>8512</v>
      </c>
      <c r="D1111" s="348" t="s">
        <v>7684</v>
      </c>
      <c r="E1111" s="348" t="s">
        <v>7725</v>
      </c>
      <c r="F1111" s="348" t="s">
        <v>7726</v>
      </c>
    </row>
    <row r="1112" spans="1:6" x14ac:dyDescent="0.25">
      <c r="A1112" s="348" t="s">
        <v>8518</v>
      </c>
      <c r="B1112" t="str">
        <f t="shared" si="17"/>
        <v>F3:0820 P1P2:8502 P3:00234</v>
      </c>
      <c r="C1112" s="348" t="s">
        <v>8515</v>
      </c>
      <c r="D1112" s="348" t="s">
        <v>7684</v>
      </c>
      <c r="E1112" s="348" t="s">
        <v>7725</v>
      </c>
      <c r="F1112" s="348" t="s">
        <v>7726</v>
      </c>
    </row>
    <row r="1113" spans="1:6" x14ac:dyDescent="0.25">
      <c r="A1113" s="348" t="s">
        <v>8519</v>
      </c>
      <c r="B1113" t="str">
        <f t="shared" si="17"/>
        <v>F3:0820 P1P2:8502 P3:00234</v>
      </c>
      <c r="C1113" s="348" t="s">
        <v>8515</v>
      </c>
      <c r="D1113" s="348" t="s">
        <v>7684</v>
      </c>
      <c r="E1113" s="348" t="s">
        <v>7725</v>
      </c>
      <c r="F1113" s="348" t="s">
        <v>7726</v>
      </c>
    </row>
    <row r="1114" spans="1:6" x14ac:dyDescent="0.25">
      <c r="A1114" s="348" t="s">
        <v>8520</v>
      </c>
      <c r="B1114" t="str">
        <f t="shared" si="17"/>
        <v>F3:0911 P1P2:8802 P3:00199</v>
      </c>
      <c r="C1114" s="348" t="s">
        <v>8521</v>
      </c>
      <c r="D1114" s="348" t="s">
        <v>7657</v>
      </c>
      <c r="E1114" s="348" t="s">
        <v>7658</v>
      </c>
      <c r="F1114" s="348" t="s">
        <v>7659</v>
      </c>
    </row>
    <row r="1115" spans="1:6" x14ac:dyDescent="0.25">
      <c r="A1115" s="348" t="s">
        <v>8520</v>
      </c>
      <c r="B1115" t="str">
        <f t="shared" si="17"/>
        <v>F3:0911 P1P2:8802 P3:00448</v>
      </c>
      <c r="C1115" s="348" t="s">
        <v>8521</v>
      </c>
      <c r="D1115" s="348" t="s">
        <v>7657</v>
      </c>
      <c r="E1115" s="348" t="s">
        <v>7658</v>
      </c>
      <c r="F1115" s="348" t="s">
        <v>7641</v>
      </c>
    </row>
    <row r="1116" spans="1:6" x14ac:dyDescent="0.25">
      <c r="A1116" s="348" t="s">
        <v>8522</v>
      </c>
      <c r="B1116" t="str">
        <f t="shared" si="17"/>
        <v>F3:0820 P1P2:8502 P3:00234</v>
      </c>
      <c r="C1116" s="348" t="s">
        <v>8521</v>
      </c>
      <c r="D1116" s="348" t="s">
        <v>7684</v>
      </c>
      <c r="E1116" s="348" t="s">
        <v>7725</v>
      </c>
      <c r="F1116" s="348" t="s">
        <v>7726</v>
      </c>
    </row>
    <row r="1117" spans="1:6" x14ac:dyDescent="0.25">
      <c r="A1117" s="348" t="s">
        <v>8523</v>
      </c>
      <c r="B1117" t="str">
        <f t="shared" si="17"/>
        <v>F3:0820 P1P2:8502 P3:00231</v>
      </c>
      <c r="C1117" s="348" t="s">
        <v>8521</v>
      </c>
      <c r="D1117" s="348" t="s">
        <v>7684</v>
      </c>
      <c r="E1117" s="348" t="s">
        <v>7725</v>
      </c>
      <c r="F1117" s="348" t="s">
        <v>7834</v>
      </c>
    </row>
    <row r="1118" spans="1:6" x14ac:dyDescent="0.25">
      <c r="A1118" s="348" t="s">
        <v>8524</v>
      </c>
      <c r="B1118" t="str">
        <f t="shared" si="17"/>
        <v>F3:0820 P1P2:8502 P3:00231</v>
      </c>
      <c r="C1118" s="348" t="s">
        <v>8521</v>
      </c>
      <c r="D1118" s="348" t="s">
        <v>7684</v>
      </c>
      <c r="E1118" s="348" t="s">
        <v>7725</v>
      </c>
      <c r="F1118" s="348" t="s">
        <v>7834</v>
      </c>
    </row>
    <row r="1119" spans="1:6" x14ac:dyDescent="0.25">
      <c r="A1119" s="348" t="s">
        <v>8525</v>
      </c>
      <c r="B1119" t="str">
        <f t="shared" si="17"/>
        <v>F3:0911 P1P2:8802 P3:00199</v>
      </c>
      <c r="C1119" s="348" t="s">
        <v>8526</v>
      </c>
      <c r="D1119" s="348" t="s">
        <v>7657</v>
      </c>
      <c r="E1119" s="348" t="s">
        <v>7658</v>
      </c>
      <c r="F1119" s="348" t="s">
        <v>7659</v>
      </c>
    </row>
    <row r="1120" spans="1:6" x14ac:dyDescent="0.25">
      <c r="A1120" s="348" t="s">
        <v>8525</v>
      </c>
      <c r="B1120" t="str">
        <f t="shared" si="17"/>
        <v>F3:0911 P1P2:8802 P3:00448</v>
      </c>
      <c r="C1120" s="348" t="s">
        <v>8526</v>
      </c>
      <c r="D1120" s="348" t="s">
        <v>7657</v>
      </c>
      <c r="E1120" s="348" t="s">
        <v>7658</v>
      </c>
      <c r="F1120" s="348" t="s">
        <v>7641</v>
      </c>
    </row>
    <row r="1121" spans="1:6" x14ac:dyDescent="0.25">
      <c r="A1121" s="348" t="s">
        <v>8527</v>
      </c>
      <c r="B1121" t="str">
        <f t="shared" si="17"/>
        <v>F3:0911 P1P2:8802 P3:00199</v>
      </c>
      <c r="C1121" s="348" t="s">
        <v>8526</v>
      </c>
      <c r="D1121" s="348" t="s">
        <v>7657</v>
      </c>
      <c r="E1121" s="348" t="s">
        <v>7658</v>
      </c>
      <c r="F1121" s="348" t="s">
        <v>7659</v>
      </c>
    </row>
    <row r="1122" spans="1:6" x14ac:dyDescent="0.25">
      <c r="A1122" s="348" t="s">
        <v>8527</v>
      </c>
      <c r="B1122" t="str">
        <f t="shared" si="17"/>
        <v>F3:0911 P1P2:8802 P3:00448</v>
      </c>
      <c r="C1122" s="348" t="s">
        <v>8526</v>
      </c>
      <c r="D1122" s="348" t="s">
        <v>7657</v>
      </c>
      <c r="E1122" s="348" t="s">
        <v>7658</v>
      </c>
      <c r="F1122" s="348" t="s">
        <v>7641</v>
      </c>
    </row>
    <row r="1123" spans="1:6" x14ac:dyDescent="0.25">
      <c r="A1123" s="348" t="s">
        <v>8528</v>
      </c>
      <c r="B1123" t="str">
        <f t="shared" si="17"/>
        <v>F3:0820 P1P2:8502 P3:00234</v>
      </c>
      <c r="C1123" s="348" t="s">
        <v>8526</v>
      </c>
      <c r="D1123" s="348" t="s">
        <v>7684</v>
      </c>
      <c r="E1123" s="348" t="s">
        <v>7725</v>
      </c>
      <c r="F1123" s="348" t="s">
        <v>7726</v>
      </c>
    </row>
    <row r="1124" spans="1:6" x14ac:dyDescent="0.25">
      <c r="A1124" s="348" t="s">
        <v>8529</v>
      </c>
      <c r="B1124" t="str">
        <f t="shared" si="17"/>
        <v>F3:0820 P1P2:8502 P3:00231</v>
      </c>
      <c r="C1124" s="348" t="s">
        <v>8526</v>
      </c>
      <c r="D1124" s="348" t="s">
        <v>7684</v>
      </c>
      <c r="E1124" s="348" t="s">
        <v>7725</v>
      </c>
      <c r="F1124" s="348" t="s">
        <v>7834</v>
      </c>
    </row>
    <row r="1125" spans="1:6" x14ac:dyDescent="0.25">
      <c r="A1125" s="348" t="s">
        <v>8530</v>
      </c>
      <c r="B1125" t="str">
        <f t="shared" si="17"/>
        <v>F3:0820 P1P2:8502 P3:00231</v>
      </c>
      <c r="C1125" s="348" t="s">
        <v>8526</v>
      </c>
      <c r="D1125" s="348" t="s">
        <v>7684</v>
      </c>
      <c r="E1125" s="348" t="s">
        <v>7725</v>
      </c>
      <c r="F1125" s="348" t="s">
        <v>7834</v>
      </c>
    </row>
    <row r="1126" spans="1:6" x14ac:dyDescent="0.25">
      <c r="A1126" s="348" t="s">
        <v>8531</v>
      </c>
      <c r="B1126" t="str">
        <f t="shared" si="17"/>
        <v>F3:0911 P1P2:8802 P3:00199</v>
      </c>
      <c r="C1126" s="348" t="s">
        <v>8532</v>
      </c>
      <c r="D1126" s="348" t="s">
        <v>7657</v>
      </c>
      <c r="E1126" s="348" t="s">
        <v>7658</v>
      </c>
      <c r="F1126" s="348" t="s">
        <v>7659</v>
      </c>
    </row>
    <row r="1127" spans="1:6" x14ac:dyDescent="0.25">
      <c r="A1127" s="348" t="s">
        <v>8531</v>
      </c>
      <c r="B1127" t="str">
        <f t="shared" si="17"/>
        <v>F3:0911 P1P2:8802 P3:00448</v>
      </c>
      <c r="C1127" s="348" t="s">
        <v>8532</v>
      </c>
      <c r="D1127" s="348" t="s">
        <v>7657</v>
      </c>
      <c r="E1127" s="348" t="s">
        <v>7658</v>
      </c>
      <c r="F1127" s="348" t="s">
        <v>7641</v>
      </c>
    </row>
    <row r="1128" spans="1:6" x14ac:dyDescent="0.25">
      <c r="A1128" s="348" t="s">
        <v>8533</v>
      </c>
      <c r="B1128" t="str">
        <f t="shared" si="17"/>
        <v>F3:0820 P1P2:8502 P3:00234</v>
      </c>
      <c r="C1128" s="348" t="s">
        <v>8532</v>
      </c>
      <c r="D1128" s="348" t="s">
        <v>7684</v>
      </c>
      <c r="E1128" s="348" t="s">
        <v>7725</v>
      </c>
      <c r="F1128" s="348" t="s">
        <v>7726</v>
      </c>
    </row>
    <row r="1129" spans="1:6" x14ac:dyDescent="0.25">
      <c r="A1129" s="348" t="s">
        <v>8534</v>
      </c>
      <c r="B1129" t="str">
        <f t="shared" si="17"/>
        <v>F3:0820 P1P2:8502 P3:00234</v>
      </c>
      <c r="C1129" s="348" t="s">
        <v>8532</v>
      </c>
      <c r="D1129" s="348" t="s">
        <v>7684</v>
      </c>
      <c r="E1129" s="348" t="s">
        <v>7725</v>
      </c>
      <c r="F1129" s="348" t="s">
        <v>7726</v>
      </c>
    </row>
    <row r="1130" spans="1:6" x14ac:dyDescent="0.25">
      <c r="A1130" s="348" t="s">
        <v>8535</v>
      </c>
      <c r="B1130" t="str">
        <f t="shared" si="17"/>
        <v>F3:0820 P1P2:8502 P3:00231</v>
      </c>
      <c r="C1130" s="348" t="s">
        <v>8532</v>
      </c>
      <c r="D1130" s="348" t="s">
        <v>7684</v>
      </c>
      <c r="E1130" s="348" t="s">
        <v>7725</v>
      </c>
      <c r="F1130" s="348" t="s">
        <v>7834</v>
      </c>
    </row>
    <row r="1131" spans="1:6" x14ac:dyDescent="0.25">
      <c r="A1131" s="348" t="s">
        <v>8536</v>
      </c>
      <c r="B1131" t="str">
        <f t="shared" si="17"/>
        <v>F3:0820 P1P2:8502 P3:00231</v>
      </c>
      <c r="C1131" s="348" t="s">
        <v>8532</v>
      </c>
      <c r="D1131" s="348" t="s">
        <v>7684</v>
      </c>
      <c r="E1131" s="348" t="s">
        <v>7725</v>
      </c>
      <c r="F1131" s="348" t="s">
        <v>7834</v>
      </c>
    </row>
    <row r="1132" spans="1:6" x14ac:dyDescent="0.25">
      <c r="A1132" s="348" t="s">
        <v>8537</v>
      </c>
      <c r="B1132" t="str">
        <f t="shared" si="17"/>
        <v>F3:0820 P1P2:8502 P3:00234</v>
      </c>
      <c r="C1132" s="348" t="s">
        <v>8538</v>
      </c>
      <c r="D1132" s="348" t="s">
        <v>7684</v>
      </c>
      <c r="E1132" s="348" t="s">
        <v>7725</v>
      </c>
      <c r="F1132" s="348" t="s">
        <v>7726</v>
      </c>
    </row>
    <row r="1133" spans="1:6" x14ac:dyDescent="0.25">
      <c r="A1133" s="348" t="s">
        <v>8539</v>
      </c>
      <c r="B1133" t="str">
        <f t="shared" si="17"/>
        <v>F3:0820 P1P2:8502 P3:00231</v>
      </c>
      <c r="C1133" s="348" t="s">
        <v>8538</v>
      </c>
      <c r="D1133" s="348" t="s">
        <v>7684</v>
      </c>
      <c r="E1133" s="348" t="s">
        <v>7725</v>
      </c>
      <c r="F1133" s="348" t="s">
        <v>7834</v>
      </c>
    </row>
    <row r="1134" spans="1:6" x14ac:dyDescent="0.25">
      <c r="A1134" s="348" t="s">
        <v>8540</v>
      </c>
      <c r="B1134" t="str">
        <f t="shared" si="17"/>
        <v>F3:0911 P1P2:8802 P3:00199</v>
      </c>
      <c r="C1134" s="348" t="s">
        <v>8538</v>
      </c>
      <c r="D1134" s="348" t="s">
        <v>7657</v>
      </c>
      <c r="E1134" s="348" t="s">
        <v>7658</v>
      </c>
      <c r="F1134" s="348" t="s">
        <v>7659</v>
      </c>
    </row>
    <row r="1135" spans="1:6" x14ac:dyDescent="0.25">
      <c r="A1135" s="348" t="s">
        <v>8540</v>
      </c>
      <c r="B1135" t="str">
        <f t="shared" si="17"/>
        <v>F3:0911 P1P2:8802 P3:00448</v>
      </c>
      <c r="C1135" s="348" t="s">
        <v>8538</v>
      </c>
      <c r="D1135" s="348" t="s">
        <v>7657</v>
      </c>
      <c r="E1135" s="348" t="s">
        <v>7658</v>
      </c>
      <c r="F1135" s="348" t="s">
        <v>7641</v>
      </c>
    </row>
    <row r="1136" spans="1:6" x14ac:dyDescent="0.25">
      <c r="A1136" s="348" t="s">
        <v>8541</v>
      </c>
      <c r="B1136" t="str">
        <f t="shared" si="17"/>
        <v>F3:0911 P1P2:8802 P3:00199</v>
      </c>
      <c r="C1136" s="348" t="s">
        <v>8542</v>
      </c>
      <c r="D1136" s="348" t="s">
        <v>7657</v>
      </c>
      <c r="E1136" s="348" t="s">
        <v>7658</v>
      </c>
      <c r="F1136" s="348" t="s">
        <v>7659</v>
      </c>
    </row>
    <row r="1137" spans="1:6" x14ac:dyDescent="0.25">
      <c r="A1137" s="348" t="s">
        <v>8541</v>
      </c>
      <c r="B1137" t="str">
        <f t="shared" si="17"/>
        <v>F3:0911 P1P2:8802 P3:00448</v>
      </c>
      <c r="C1137" s="348" t="s">
        <v>8542</v>
      </c>
      <c r="D1137" s="348" t="s">
        <v>7657</v>
      </c>
      <c r="E1137" s="348" t="s">
        <v>7658</v>
      </c>
      <c r="F1137" s="348" t="s">
        <v>7641</v>
      </c>
    </row>
    <row r="1138" spans="1:6" x14ac:dyDescent="0.25">
      <c r="A1138" s="348" t="s">
        <v>8543</v>
      </c>
      <c r="B1138" t="str">
        <f t="shared" si="17"/>
        <v>F3:0820 P1P2:8502 P3:00234</v>
      </c>
      <c r="C1138" s="348" t="s">
        <v>8542</v>
      </c>
      <c r="D1138" s="348" t="s">
        <v>7684</v>
      </c>
      <c r="E1138" s="348" t="s">
        <v>7725</v>
      </c>
      <c r="F1138" s="348" t="s">
        <v>7726</v>
      </c>
    </row>
    <row r="1139" spans="1:6" x14ac:dyDescent="0.25">
      <c r="A1139" s="348" t="s">
        <v>8544</v>
      </c>
      <c r="B1139" t="str">
        <f t="shared" si="17"/>
        <v>F3:0820 P1P2:8502 P3:00231</v>
      </c>
      <c r="C1139" s="348" t="s">
        <v>8542</v>
      </c>
      <c r="D1139" s="348" t="s">
        <v>7684</v>
      </c>
      <c r="E1139" s="348" t="s">
        <v>7725</v>
      </c>
      <c r="F1139" s="348" t="s">
        <v>7834</v>
      </c>
    </row>
    <row r="1140" spans="1:6" x14ac:dyDescent="0.25">
      <c r="A1140" s="348" t="s">
        <v>8545</v>
      </c>
      <c r="B1140" t="str">
        <f t="shared" si="17"/>
        <v>F3:0911 P1P2:8802 P3:00199</v>
      </c>
      <c r="C1140" s="348" t="s">
        <v>8546</v>
      </c>
      <c r="D1140" s="348" t="s">
        <v>7657</v>
      </c>
      <c r="E1140" s="348" t="s">
        <v>7658</v>
      </c>
      <c r="F1140" s="348" t="s">
        <v>7659</v>
      </c>
    </row>
    <row r="1141" spans="1:6" x14ac:dyDescent="0.25">
      <c r="A1141" s="348" t="s">
        <v>8545</v>
      </c>
      <c r="B1141" t="str">
        <f t="shared" si="17"/>
        <v>F3:0911 P1P2:8802 P3:00448</v>
      </c>
      <c r="C1141" s="348" t="s">
        <v>8546</v>
      </c>
      <c r="D1141" s="348" t="s">
        <v>7657</v>
      </c>
      <c r="E1141" s="348" t="s">
        <v>7658</v>
      </c>
      <c r="F1141" s="348" t="s">
        <v>7641</v>
      </c>
    </row>
    <row r="1142" spans="1:6" x14ac:dyDescent="0.25">
      <c r="A1142" s="348" t="s">
        <v>8547</v>
      </c>
      <c r="B1142" t="str">
        <f t="shared" si="17"/>
        <v>F3:0820 P1P2:8502 P3:00234</v>
      </c>
      <c r="C1142" s="348" t="s">
        <v>8546</v>
      </c>
      <c r="D1142" s="348" t="s">
        <v>7684</v>
      </c>
      <c r="E1142" s="348" t="s">
        <v>7725</v>
      </c>
      <c r="F1142" s="348" t="s">
        <v>7726</v>
      </c>
    </row>
    <row r="1143" spans="1:6" x14ac:dyDescent="0.25">
      <c r="A1143" s="348" t="s">
        <v>8548</v>
      </c>
      <c r="B1143" t="str">
        <f t="shared" si="17"/>
        <v>F3:0820 P1P2:8502 P3:00234</v>
      </c>
      <c r="C1143" s="348" t="s">
        <v>8549</v>
      </c>
      <c r="D1143" s="348" t="s">
        <v>7684</v>
      </c>
      <c r="E1143" s="348" t="s">
        <v>7725</v>
      </c>
      <c r="F1143" s="348" t="s">
        <v>7726</v>
      </c>
    </row>
    <row r="1144" spans="1:6" x14ac:dyDescent="0.25">
      <c r="A1144" s="348" t="s">
        <v>8550</v>
      </c>
      <c r="B1144" t="str">
        <f t="shared" si="17"/>
        <v>F3:0820 P1P2:8502 P3:00234</v>
      </c>
      <c r="C1144" s="348" t="s">
        <v>8546</v>
      </c>
      <c r="D1144" s="348" t="s">
        <v>7684</v>
      </c>
      <c r="E1144" s="348" t="s">
        <v>7725</v>
      </c>
      <c r="F1144" s="348" t="s">
        <v>7726</v>
      </c>
    </row>
    <row r="1145" spans="1:6" x14ac:dyDescent="0.25">
      <c r="A1145" s="348" t="s">
        <v>8551</v>
      </c>
      <c r="B1145" t="str">
        <f t="shared" si="17"/>
        <v>F3:0820 P1P2:8502 P3:00234</v>
      </c>
      <c r="C1145" s="348" t="s">
        <v>8546</v>
      </c>
      <c r="D1145" s="348" t="s">
        <v>7684</v>
      </c>
      <c r="E1145" s="348" t="s">
        <v>7725</v>
      </c>
      <c r="F1145" s="348" t="s">
        <v>7726</v>
      </c>
    </row>
    <row r="1146" spans="1:6" x14ac:dyDescent="0.25">
      <c r="A1146" s="348" t="s">
        <v>8552</v>
      </c>
      <c r="B1146" t="str">
        <f t="shared" si="17"/>
        <v>F3:0820 P1P2:8502 P3:00231</v>
      </c>
      <c r="C1146" s="348" t="s">
        <v>8546</v>
      </c>
      <c r="D1146" s="348" t="s">
        <v>7684</v>
      </c>
      <c r="E1146" s="348" t="s">
        <v>7725</v>
      </c>
      <c r="F1146" s="348" t="s">
        <v>7834</v>
      </c>
    </row>
    <row r="1147" spans="1:6" x14ac:dyDescent="0.25">
      <c r="A1147" s="348" t="s">
        <v>8553</v>
      </c>
      <c r="B1147" t="str">
        <f t="shared" si="17"/>
        <v>F3:0820 P1P2:8502 P3:00231</v>
      </c>
      <c r="C1147" s="348" t="s">
        <v>8549</v>
      </c>
      <c r="D1147" s="348" t="s">
        <v>7684</v>
      </c>
      <c r="E1147" s="348" t="s">
        <v>7725</v>
      </c>
      <c r="F1147" s="348" t="s">
        <v>7834</v>
      </c>
    </row>
    <row r="1148" spans="1:6" x14ac:dyDescent="0.25">
      <c r="A1148" s="348" t="s">
        <v>8554</v>
      </c>
      <c r="B1148" t="str">
        <f t="shared" si="17"/>
        <v>F3:0820 P1P2:8502 P3:00231</v>
      </c>
      <c r="C1148" s="348" t="s">
        <v>8546</v>
      </c>
      <c r="D1148" s="348" t="s">
        <v>7684</v>
      </c>
      <c r="E1148" s="348" t="s">
        <v>7725</v>
      </c>
      <c r="F1148" s="348" t="s">
        <v>7834</v>
      </c>
    </row>
    <row r="1149" spans="1:6" x14ac:dyDescent="0.25">
      <c r="A1149" s="348" t="s">
        <v>8555</v>
      </c>
      <c r="B1149" t="str">
        <f t="shared" si="17"/>
        <v>F3:0911 P1P2:8802 P3:00199</v>
      </c>
      <c r="C1149" s="348" t="s">
        <v>8556</v>
      </c>
      <c r="D1149" s="348" t="s">
        <v>7657</v>
      </c>
      <c r="E1149" s="348" t="s">
        <v>7658</v>
      </c>
      <c r="F1149" s="348" t="s">
        <v>7659</v>
      </c>
    </row>
    <row r="1150" spans="1:6" x14ac:dyDescent="0.25">
      <c r="A1150" s="348" t="s">
        <v>8555</v>
      </c>
      <c r="B1150" t="str">
        <f t="shared" si="17"/>
        <v>F3:0911 P1P2:8802 P3:00448</v>
      </c>
      <c r="C1150" s="348" t="s">
        <v>8556</v>
      </c>
      <c r="D1150" s="348" t="s">
        <v>7657</v>
      </c>
      <c r="E1150" s="348" t="s">
        <v>7658</v>
      </c>
      <c r="F1150" s="348" t="s">
        <v>7641</v>
      </c>
    </row>
    <row r="1151" spans="1:6" x14ac:dyDescent="0.25">
      <c r="A1151" s="348" t="s">
        <v>8557</v>
      </c>
      <c r="B1151" t="str">
        <f t="shared" si="17"/>
        <v>F3:0820 P1P2:8502 P3:00231</v>
      </c>
      <c r="C1151" s="348" t="s">
        <v>7812</v>
      </c>
      <c r="D1151" s="348" t="s">
        <v>7684</v>
      </c>
      <c r="E1151" s="348" t="s">
        <v>7725</v>
      </c>
      <c r="F1151" s="348" t="s">
        <v>7834</v>
      </c>
    </row>
    <row r="1152" spans="1:6" x14ac:dyDescent="0.25">
      <c r="A1152" s="348" t="s">
        <v>8558</v>
      </c>
      <c r="B1152" t="str">
        <f t="shared" si="17"/>
        <v>F3:0911 P1P2:8802 P3:00199</v>
      </c>
      <c r="C1152" s="348" t="s">
        <v>8559</v>
      </c>
      <c r="D1152" s="348" t="s">
        <v>7657</v>
      </c>
      <c r="E1152" s="348" t="s">
        <v>7658</v>
      </c>
      <c r="F1152" s="348" t="s">
        <v>7659</v>
      </c>
    </row>
    <row r="1153" spans="1:6" x14ac:dyDescent="0.25">
      <c r="A1153" s="348" t="s">
        <v>8558</v>
      </c>
      <c r="B1153" t="str">
        <f t="shared" si="17"/>
        <v>F3:0911 P1P2:8802 P3:00448</v>
      </c>
      <c r="C1153" s="348" t="s">
        <v>8559</v>
      </c>
      <c r="D1153" s="348" t="s">
        <v>7657</v>
      </c>
      <c r="E1153" s="348" t="s">
        <v>7658</v>
      </c>
      <c r="F1153" s="348" t="s">
        <v>7641</v>
      </c>
    </row>
    <row r="1154" spans="1:6" x14ac:dyDescent="0.25">
      <c r="A1154" s="348" t="s">
        <v>8560</v>
      </c>
      <c r="B1154" t="str">
        <f t="shared" ref="B1154:B1217" si="18">CONCATENATE("F3:",D1154," P1P2:",E1154," P3:",F1154)</f>
        <v>F3:0911 P1P2:8802 P3:00199</v>
      </c>
      <c r="C1154" s="348" t="s">
        <v>8561</v>
      </c>
      <c r="D1154" s="348" t="s">
        <v>7657</v>
      </c>
      <c r="E1154" s="348" t="s">
        <v>7658</v>
      </c>
      <c r="F1154" s="348" t="s">
        <v>7659</v>
      </c>
    </row>
    <row r="1155" spans="1:6" x14ac:dyDescent="0.25">
      <c r="A1155" s="348" t="s">
        <v>8560</v>
      </c>
      <c r="B1155" t="str">
        <f t="shared" si="18"/>
        <v>F3:0911 P1P2:8802 P3:00448</v>
      </c>
      <c r="C1155" s="348" t="s">
        <v>8561</v>
      </c>
      <c r="D1155" s="348" t="s">
        <v>7657</v>
      </c>
      <c r="E1155" s="348" t="s">
        <v>7658</v>
      </c>
      <c r="F1155" s="348" t="s">
        <v>7641</v>
      </c>
    </row>
    <row r="1156" spans="1:6" x14ac:dyDescent="0.25">
      <c r="A1156" s="348" t="s">
        <v>8562</v>
      </c>
      <c r="B1156" t="str">
        <f t="shared" si="18"/>
        <v>F3:0820 P1P2:8502 P3:00234</v>
      </c>
      <c r="C1156" s="348" t="s">
        <v>8563</v>
      </c>
      <c r="D1156" s="348" t="s">
        <v>7684</v>
      </c>
      <c r="E1156" s="348" t="s">
        <v>7725</v>
      </c>
      <c r="F1156" s="348" t="s">
        <v>7726</v>
      </c>
    </row>
    <row r="1157" spans="1:6" x14ac:dyDescent="0.25">
      <c r="A1157" s="348" t="s">
        <v>8564</v>
      </c>
      <c r="B1157" t="str">
        <f t="shared" si="18"/>
        <v>F3:0820 P1P2:8502 P3:00234</v>
      </c>
      <c r="C1157" s="348" t="s">
        <v>8559</v>
      </c>
      <c r="D1157" s="348" t="s">
        <v>7684</v>
      </c>
      <c r="E1157" s="348" t="s">
        <v>7725</v>
      </c>
      <c r="F1157" s="348" t="s">
        <v>7726</v>
      </c>
    </row>
    <row r="1158" spans="1:6" x14ac:dyDescent="0.25">
      <c r="A1158" s="348" t="s">
        <v>8565</v>
      </c>
      <c r="B1158" t="str">
        <f t="shared" si="18"/>
        <v>F3:0820 P1P2:8502 P3:00234</v>
      </c>
      <c r="C1158" s="348" t="s">
        <v>8559</v>
      </c>
      <c r="D1158" s="348" t="s">
        <v>7684</v>
      </c>
      <c r="E1158" s="348" t="s">
        <v>7725</v>
      </c>
      <c r="F1158" s="348" t="s">
        <v>7726</v>
      </c>
    </row>
    <row r="1159" spans="1:6" x14ac:dyDescent="0.25">
      <c r="A1159" s="348" t="s">
        <v>8566</v>
      </c>
      <c r="B1159" t="str">
        <f t="shared" si="18"/>
        <v>F3:0820 P1P2:8502 P3:00234</v>
      </c>
      <c r="C1159" s="348" t="s">
        <v>8561</v>
      </c>
      <c r="D1159" s="348" t="s">
        <v>7684</v>
      </c>
      <c r="E1159" s="348" t="s">
        <v>7725</v>
      </c>
      <c r="F1159" s="348" t="s">
        <v>7726</v>
      </c>
    </row>
    <row r="1160" spans="1:6" x14ac:dyDescent="0.25">
      <c r="A1160" s="348" t="s">
        <v>8567</v>
      </c>
      <c r="B1160" t="str">
        <f t="shared" si="18"/>
        <v>F3:0820 P1P2:8502 P3:00231</v>
      </c>
      <c r="C1160" s="348" t="s">
        <v>8563</v>
      </c>
      <c r="D1160" s="348" t="s">
        <v>7684</v>
      </c>
      <c r="E1160" s="348" t="s">
        <v>7725</v>
      </c>
      <c r="F1160" s="348" t="s">
        <v>7834</v>
      </c>
    </row>
    <row r="1161" spans="1:6" x14ac:dyDescent="0.25">
      <c r="A1161" s="348" t="s">
        <v>8568</v>
      </c>
      <c r="B1161" t="str">
        <f t="shared" si="18"/>
        <v>F3:0820 P1P2:8502 P3:00231</v>
      </c>
      <c r="C1161" s="348" t="s">
        <v>8559</v>
      </c>
      <c r="D1161" s="348" t="s">
        <v>7684</v>
      </c>
      <c r="E1161" s="348" t="s">
        <v>7725</v>
      </c>
      <c r="F1161" s="348" t="s">
        <v>7834</v>
      </c>
    </row>
    <row r="1162" spans="1:6" x14ac:dyDescent="0.25">
      <c r="A1162" s="348" t="s">
        <v>8569</v>
      </c>
      <c r="B1162" t="str">
        <f t="shared" si="18"/>
        <v>F3:0820 P1P2:8502 P3:00231</v>
      </c>
      <c r="C1162" s="348" t="s">
        <v>8559</v>
      </c>
      <c r="D1162" s="348" t="s">
        <v>7684</v>
      </c>
      <c r="E1162" s="348" t="s">
        <v>7725</v>
      </c>
      <c r="F1162" s="348" t="s">
        <v>7834</v>
      </c>
    </row>
    <row r="1163" spans="1:6" x14ac:dyDescent="0.25">
      <c r="A1163" s="348" t="s">
        <v>8570</v>
      </c>
      <c r="B1163" t="str">
        <f t="shared" si="18"/>
        <v>F3:0820 P1P2:8502 P3:00231</v>
      </c>
      <c r="C1163" s="348" t="s">
        <v>8561</v>
      </c>
      <c r="D1163" s="348" t="s">
        <v>7684</v>
      </c>
      <c r="E1163" s="348" t="s">
        <v>7725</v>
      </c>
      <c r="F1163" s="348" t="s">
        <v>7834</v>
      </c>
    </row>
    <row r="1164" spans="1:6" x14ac:dyDescent="0.25">
      <c r="A1164" s="348" t="s">
        <v>8571</v>
      </c>
      <c r="B1164" t="str">
        <f t="shared" si="18"/>
        <v>F3:0911 P1P2:8802 P3:00199</v>
      </c>
      <c r="C1164" s="348" t="s">
        <v>8496</v>
      </c>
      <c r="D1164" s="348" t="s">
        <v>7657</v>
      </c>
      <c r="E1164" s="348" t="s">
        <v>7658</v>
      </c>
      <c r="F1164" s="348" t="s">
        <v>7659</v>
      </c>
    </row>
    <row r="1165" spans="1:6" x14ac:dyDescent="0.25">
      <c r="A1165" s="348" t="s">
        <v>8571</v>
      </c>
      <c r="B1165" t="str">
        <f t="shared" si="18"/>
        <v>F3:0911 P1P2:8802 P3:00448</v>
      </c>
      <c r="C1165" s="348" t="s">
        <v>8496</v>
      </c>
      <c r="D1165" s="348" t="s">
        <v>7657</v>
      </c>
      <c r="E1165" s="348" t="s">
        <v>7658</v>
      </c>
      <c r="F1165" s="348" t="s">
        <v>7641</v>
      </c>
    </row>
    <row r="1166" spans="1:6" x14ac:dyDescent="0.25">
      <c r="A1166" s="348" t="s">
        <v>8572</v>
      </c>
      <c r="B1166" t="str">
        <f t="shared" si="18"/>
        <v>F3:0820 P1P2:8502 P3:00234</v>
      </c>
      <c r="C1166" s="348" t="s">
        <v>8493</v>
      </c>
      <c r="D1166" s="348" t="s">
        <v>7684</v>
      </c>
      <c r="E1166" s="348" t="s">
        <v>7725</v>
      </c>
      <c r="F1166" s="348" t="s">
        <v>7726</v>
      </c>
    </row>
    <row r="1167" spans="1:6" x14ac:dyDescent="0.25">
      <c r="A1167" s="348" t="s">
        <v>8573</v>
      </c>
      <c r="B1167" t="str">
        <f t="shared" si="18"/>
        <v>F3:0820 P1P2:8502 P3:00234</v>
      </c>
      <c r="C1167" s="348" t="s">
        <v>8574</v>
      </c>
      <c r="D1167" s="348" t="s">
        <v>7684</v>
      </c>
      <c r="E1167" s="348" t="s">
        <v>7725</v>
      </c>
      <c r="F1167" s="348" t="s">
        <v>7726</v>
      </c>
    </row>
    <row r="1168" spans="1:6" x14ac:dyDescent="0.25">
      <c r="A1168" s="348" t="s">
        <v>8575</v>
      </c>
      <c r="B1168" t="str">
        <f t="shared" si="18"/>
        <v>F3:0820 P1P2:8502 P3:00234</v>
      </c>
      <c r="C1168" s="348" t="s">
        <v>8574</v>
      </c>
      <c r="D1168" s="348" t="s">
        <v>7684</v>
      </c>
      <c r="E1168" s="348" t="s">
        <v>7725</v>
      </c>
      <c r="F1168" s="348" t="s">
        <v>7726</v>
      </c>
    </row>
    <row r="1169" spans="1:6" x14ac:dyDescent="0.25">
      <c r="A1169" s="348" t="s">
        <v>8576</v>
      </c>
      <c r="B1169" t="str">
        <f t="shared" si="18"/>
        <v>F3:0820 P1P2:8502 P3:00231</v>
      </c>
      <c r="C1169" s="348" t="s">
        <v>8496</v>
      </c>
      <c r="D1169" s="348" t="s">
        <v>7684</v>
      </c>
      <c r="E1169" s="348" t="s">
        <v>7725</v>
      </c>
      <c r="F1169" s="348" t="s">
        <v>7834</v>
      </c>
    </row>
    <row r="1170" spans="1:6" x14ac:dyDescent="0.25">
      <c r="A1170" s="348" t="s">
        <v>8577</v>
      </c>
      <c r="B1170" t="str">
        <f t="shared" si="18"/>
        <v>F3:0820 P1P2:8502 P3:00231</v>
      </c>
      <c r="C1170" s="348" t="s">
        <v>8574</v>
      </c>
      <c r="D1170" s="348" t="s">
        <v>7684</v>
      </c>
      <c r="E1170" s="348" t="s">
        <v>7725</v>
      </c>
      <c r="F1170" s="348" t="s">
        <v>7834</v>
      </c>
    </row>
    <row r="1171" spans="1:6" x14ac:dyDescent="0.25">
      <c r="A1171" s="348" t="s">
        <v>8578</v>
      </c>
      <c r="B1171" t="str">
        <f t="shared" si="18"/>
        <v>F3:0820 P1P2:8502 P3:00231</v>
      </c>
      <c r="C1171" s="348" t="s">
        <v>8574</v>
      </c>
      <c r="D1171" s="348" t="s">
        <v>7684</v>
      </c>
      <c r="E1171" s="348" t="s">
        <v>7725</v>
      </c>
      <c r="F1171" s="348" t="s">
        <v>7834</v>
      </c>
    </row>
    <row r="1172" spans="1:6" x14ac:dyDescent="0.25">
      <c r="A1172" s="348" t="s">
        <v>8579</v>
      </c>
      <c r="B1172" t="str">
        <f t="shared" si="18"/>
        <v>F3:0911 P1P2:8802 P3:00199</v>
      </c>
      <c r="C1172" s="348" t="s">
        <v>8580</v>
      </c>
      <c r="D1172" s="348" t="s">
        <v>7657</v>
      </c>
      <c r="E1172" s="348" t="s">
        <v>7658</v>
      </c>
      <c r="F1172" s="348" t="s">
        <v>7659</v>
      </c>
    </row>
    <row r="1173" spans="1:6" x14ac:dyDescent="0.25">
      <c r="A1173" s="348" t="s">
        <v>8579</v>
      </c>
      <c r="B1173" t="str">
        <f t="shared" si="18"/>
        <v>F3:0911 P1P2:8802 P3:00448</v>
      </c>
      <c r="C1173" s="348" t="s">
        <v>8580</v>
      </c>
      <c r="D1173" s="348" t="s">
        <v>7657</v>
      </c>
      <c r="E1173" s="348" t="s">
        <v>7658</v>
      </c>
      <c r="F1173" s="348" t="s">
        <v>7641</v>
      </c>
    </row>
    <row r="1174" spans="1:6" x14ac:dyDescent="0.25">
      <c r="A1174" s="348" t="s">
        <v>8581</v>
      </c>
      <c r="B1174" t="str">
        <f t="shared" si="18"/>
        <v>F3:0911 P1P2:8802 P3:00199</v>
      </c>
      <c r="C1174" s="348" t="s">
        <v>8582</v>
      </c>
      <c r="D1174" s="348" t="s">
        <v>7657</v>
      </c>
      <c r="E1174" s="348" t="s">
        <v>7658</v>
      </c>
      <c r="F1174" s="348" t="s">
        <v>7659</v>
      </c>
    </row>
    <row r="1175" spans="1:6" x14ac:dyDescent="0.25">
      <c r="A1175" s="348" t="s">
        <v>8581</v>
      </c>
      <c r="B1175" t="str">
        <f t="shared" si="18"/>
        <v>F3:0911 P1P2:8802 P3:00448</v>
      </c>
      <c r="C1175" s="348" t="s">
        <v>8582</v>
      </c>
      <c r="D1175" s="348" t="s">
        <v>7657</v>
      </c>
      <c r="E1175" s="348" t="s">
        <v>7658</v>
      </c>
      <c r="F1175" s="348" t="s">
        <v>7641</v>
      </c>
    </row>
    <row r="1176" spans="1:6" x14ac:dyDescent="0.25">
      <c r="A1176" s="348" t="s">
        <v>8583</v>
      </c>
      <c r="B1176" t="str">
        <f t="shared" si="18"/>
        <v>F3:0820 P1P2:8502 P3:00234</v>
      </c>
      <c r="C1176" s="348" t="s">
        <v>8582</v>
      </c>
      <c r="D1176" s="348" t="s">
        <v>7684</v>
      </c>
      <c r="E1176" s="348" t="s">
        <v>7725</v>
      </c>
      <c r="F1176" s="348" t="s">
        <v>7726</v>
      </c>
    </row>
    <row r="1177" spans="1:6" x14ac:dyDescent="0.25">
      <c r="A1177" s="348" t="s">
        <v>8584</v>
      </c>
      <c r="B1177" t="str">
        <f t="shared" si="18"/>
        <v>F3:0820 P1P2:8502 P3:00231</v>
      </c>
      <c r="C1177" s="348" t="s">
        <v>8582</v>
      </c>
      <c r="D1177" s="348" t="s">
        <v>7684</v>
      </c>
      <c r="E1177" s="348" t="s">
        <v>7725</v>
      </c>
      <c r="F1177" s="348" t="s">
        <v>7834</v>
      </c>
    </row>
    <row r="1178" spans="1:6" x14ac:dyDescent="0.25">
      <c r="A1178" s="348" t="s">
        <v>8585</v>
      </c>
      <c r="B1178" t="str">
        <f t="shared" si="18"/>
        <v>F3:0911 P1P2:8802 P3:00199</v>
      </c>
      <c r="C1178" s="348" t="s">
        <v>8586</v>
      </c>
      <c r="D1178" s="348" t="s">
        <v>7657</v>
      </c>
      <c r="E1178" s="348" t="s">
        <v>7658</v>
      </c>
      <c r="F1178" s="348" t="s">
        <v>7659</v>
      </c>
    </row>
    <row r="1179" spans="1:6" x14ac:dyDescent="0.25">
      <c r="A1179" s="348" t="s">
        <v>8585</v>
      </c>
      <c r="B1179" t="str">
        <f t="shared" si="18"/>
        <v>F3:0911 P1P2:8802 P3:00448</v>
      </c>
      <c r="C1179" s="348" t="s">
        <v>8586</v>
      </c>
      <c r="D1179" s="348" t="s">
        <v>7657</v>
      </c>
      <c r="E1179" s="348" t="s">
        <v>7658</v>
      </c>
      <c r="F1179" s="348" t="s">
        <v>7641</v>
      </c>
    </row>
    <row r="1180" spans="1:6" x14ac:dyDescent="0.25">
      <c r="A1180" s="348" t="s">
        <v>8587</v>
      </c>
      <c r="B1180" t="str">
        <f t="shared" si="18"/>
        <v>F3:0820 P1P2:8502 P3:00234</v>
      </c>
      <c r="C1180" s="348" t="s">
        <v>8586</v>
      </c>
      <c r="D1180" s="348" t="s">
        <v>7684</v>
      </c>
      <c r="E1180" s="348" t="s">
        <v>7725</v>
      </c>
      <c r="F1180" s="348" t="s">
        <v>7726</v>
      </c>
    </row>
    <row r="1181" spans="1:6" x14ac:dyDescent="0.25">
      <c r="A1181" s="348" t="s">
        <v>8588</v>
      </c>
      <c r="B1181" t="str">
        <f t="shared" si="18"/>
        <v>F3:0820 P1P2:8502 P3:00231</v>
      </c>
      <c r="C1181" s="348" t="s">
        <v>8586</v>
      </c>
      <c r="D1181" s="348" t="s">
        <v>7684</v>
      </c>
      <c r="E1181" s="348" t="s">
        <v>7725</v>
      </c>
      <c r="F1181" s="348" t="s">
        <v>7834</v>
      </c>
    </row>
    <row r="1182" spans="1:6" x14ac:dyDescent="0.25">
      <c r="A1182" s="348" t="s">
        <v>8589</v>
      </c>
      <c r="B1182" t="str">
        <f t="shared" si="18"/>
        <v>F3:0911 P1P2:8802 P3:00199</v>
      </c>
      <c r="C1182" s="348" t="s">
        <v>8590</v>
      </c>
      <c r="D1182" s="348" t="s">
        <v>7657</v>
      </c>
      <c r="E1182" s="348" t="s">
        <v>7658</v>
      </c>
      <c r="F1182" s="348" t="s">
        <v>7659</v>
      </c>
    </row>
    <row r="1183" spans="1:6" x14ac:dyDescent="0.25">
      <c r="A1183" s="348" t="s">
        <v>8589</v>
      </c>
      <c r="B1183" t="str">
        <f t="shared" si="18"/>
        <v>F3:0911 P1P2:8802 P3:00448</v>
      </c>
      <c r="C1183" s="348" t="s">
        <v>8590</v>
      </c>
      <c r="D1183" s="348" t="s">
        <v>7657</v>
      </c>
      <c r="E1183" s="348" t="s">
        <v>7658</v>
      </c>
      <c r="F1183" s="348" t="s">
        <v>7641</v>
      </c>
    </row>
    <row r="1184" spans="1:6" x14ac:dyDescent="0.25">
      <c r="A1184" s="348" t="s">
        <v>8591</v>
      </c>
      <c r="B1184" t="str">
        <f t="shared" si="18"/>
        <v>F3:0911 P1P2:8802 P3:00199</v>
      </c>
      <c r="C1184" s="348" t="s">
        <v>8592</v>
      </c>
      <c r="D1184" s="348" t="s">
        <v>7657</v>
      </c>
      <c r="E1184" s="348" t="s">
        <v>7658</v>
      </c>
      <c r="F1184" s="348" t="s">
        <v>7659</v>
      </c>
    </row>
    <row r="1185" spans="1:6" x14ac:dyDescent="0.25">
      <c r="A1185" s="348" t="s">
        <v>8591</v>
      </c>
      <c r="B1185" t="str">
        <f t="shared" si="18"/>
        <v>F3:0911 P1P2:8802 P3:00448</v>
      </c>
      <c r="C1185" s="348" t="s">
        <v>8592</v>
      </c>
      <c r="D1185" s="348" t="s">
        <v>7657</v>
      </c>
      <c r="E1185" s="348" t="s">
        <v>7658</v>
      </c>
      <c r="F1185" s="348" t="s">
        <v>7641</v>
      </c>
    </row>
    <row r="1186" spans="1:6" x14ac:dyDescent="0.25">
      <c r="A1186" s="348" t="s">
        <v>8593</v>
      </c>
      <c r="B1186" t="str">
        <f t="shared" si="18"/>
        <v>F3:0820 P1P2:8502 P3:00234</v>
      </c>
      <c r="C1186" s="348" t="s">
        <v>8590</v>
      </c>
      <c r="D1186" s="348" t="s">
        <v>7684</v>
      </c>
      <c r="E1186" s="348" t="s">
        <v>7725</v>
      </c>
      <c r="F1186" s="348" t="s">
        <v>7726</v>
      </c>
    </row>
    <row r="1187" spans="1:6" x14ac:dyDescent="0.25">
      <c r="A1187" s="348" t="s">
        <v>8594</v>
      </c>
      <c r="B1187" t="str">
        <f t="shared" si="18"/>
        <v>F3:0820 P1P2:8502 P3:00234</v>
      </c>
      <c r="C1187" s="348" t="s">
        <v>8592</v>
      </c>
      <c r="D1187" s="348" t="s">
        <v>7684</v>
      </c>
      <c r="E1187" s="348" t="s">
        <v>7725</v>
      </c>
      <c r="F1187" s="348" t="s">
        <v>7726</v>
      </c>
    </row>
    <row r="1188" spans="1:6" x14ac:dyDescent="0.25">
      <c r="A1188" s="348" t="s">
        <v>8595</v>
      </c>
      <c r="B1188" t="str">
        <f t="shared" si="18"/>
        <v>F3:0820 P1P2:8502 P3:00231</v>
      </c>
      <c r="C1188" s="348" t="s">
        <v>8592</v>
      </c>
      <c r="D1188" s="348" t="s">
        <v>7684</v>
      </c>
      <c r="E1188" s="348" t="s">
        <v>7725</v>
      </c>
      <c r="F1188" s="348" t="s">
        <v>7834</v>
      </c>
    </row>
    <row r="1189" spans="1:6" x14ac:dyDescent="0.25">
      <c r="A1189" s="348" t="s">
        <v>8596</v>
      </c>
      <c r="B1189" t="str">
        <f t="shared" si="18"/>
        <v>F3:0820 P1P2:8502 P3:00231</v>
      </c>
      <c r="C1189" s="348" t="s">
        <v>8590</v>
      </c>
      <c r="D1189" s="348" t="s">
        <v>7684</v>
      </c>
      <c r="E1189" s="348" t="s">
        <v>7725</v>
      </c>
      <c r="F1189" s="348" t="s">
        <v>7834</v>
      </c>
    </row>
    <row r="1190" spans="1:6" x14ac:dyDescent="0.25">
      <c r="A1190" s="348" t="s">
        <v>8597</v>
      </c>
      <c r="B1190" t="str">
        <f t="shared" si="18"/>
        <v>F3:0911 P1P2:8802 P3:00199</v>
      </c>
      <c r="C1190" s="348" t="s">
        <v>8598</v>
      </c>
      <c r="D1190" s="348" t="s">
        <v>7657</v>
      </c>
      <c r="E1190" s="348" t="s">
        <v>7658</v>
      </c>
      <c r="F1190" s="348" t="s">
        <v>7659</v>
      </c>
    </row>
    <row r="1191" spans="1:6" x14ac:dyDescent="0.25">
      <c r="A1191" s="348" t="s">
        <v>8597</v>
      </c>
      <c r="B1191" t="str">
        <f t="shared" si="18"/>
        <v>F3:0911 P1P2:8802 P3:00448</v>
      </c>
      <c r="C1191" s="348" t="s">
        <v>8598</v>
      </c>
      <c r="D1191" s="348" t="s">
        <v>7657</v>
      </c>
      <c r="E1191" s="348" t="s">
        <v>7658</v>
      </c>
      <c r="F1191" s="348" t="s">
        <v>7641</v>
      </c>
    </row>
    <row r="1192" spans="1:6" x14ac:dyDescent="0.25">
      <c r="A1192" s="348" t="s">
        <v>8599</v>
      </c>
      <c r="B1192" t="str">
        <f t="shared" si="18"/>
        <v>F3:0911 P1P2:8802 P3:00199</v>
      </c>
      <c r="C1192" s="348" t="s">
        <v>8600</v>
      </c>
      <c r="D1192" s="348" t="s">
        <v>7657</v>
      </c>
      <c r="E1192" s="348" t="s">
        <v>7658</v>
      </c>
      <c r="F1192" s="348" t="s">
        <v>7659</v>
      </c>
    </row>
    <row r="1193" spans="1:6" x14ac:dyDescent="0.25">
      <c r="A1193" s="348" t="s">
        <v>8599</v>
      </c>
      <c r="B1193" t="str">
        <f t="shared" si="18"/>
        <v>F3:0911 P1P2:8802 P3:00448</v>
      </c>
      <c r="C1193" s="348" t="s">
        <v>8600</v>
      </c>
      <c r="D1193" s="348" t="s">
        <v>7657</v>
      </c>
      <c r="E1193" s="348" t="s">
        <v>7658</v>
      </c>
      <c r="F1193" s="348" t="s">
        <v>7641</v>
      </c>
    </row>
    <row r="1194" spans="1:6" x14ac:dyDescent="0.25">
      <c r="A1194" s="348" t="s">
        <v>8601</v>
      </c>
      <c r="B1194" t="str">
        <f t="shared" si="18"/>
        <v>F3:0820 P1P2:8502 P3:00234</v>
      </c>
      <c r="C1194" s="348" t="s">
        <v>8598</v>
      </c>
      <c r="D1194" s="348" t="s">
        <v>7684</v>
      </c>
      <c r="E1194" s="348" t="s">
        <v>7725</v>
      </c>
      <c r="F1194" s="348" t="s">
        <v>7726</v>
      </c>
    </row>
    <row r="1195" spans="1:6" x14ac:dyDescent="0.25">
      <c r="A1195" s="348" t="s">
        <v>8602</v>
      </c>
      <c r="B1195" t="str">
        <f t="shared" si="18"/>
        <v>F3:0820 P1P2:8502 P3:00234</v>
      </c>
      <c r="C1195" s="348" t="s">
        <v>8598</v>
      </c>
      <c r="D1195" s="348" t="s">
        <v>7684</v>
      </c>
      <c r="E1195" s="348" t="s">
        <v>7725</v>
      </c>
      <c r="F1195" s="348" t="s">
        <v>7726</v>
      </c>
    </row>
    <row r="1196" spans="1:6" x14ac:dyDescent="0.25">
      <c r="A1196" s="348" t="s">
        <v>8603</v>
      </c>
      <c r="B1196" t="str">
        <f t="shared" si="18"/>
        <v>F3:0820 P1P2:8502 P3:00234</v>
      </c>
      <c r="C1196" s="348" t="s">
        <v>8600</v>
      </c>
      <c r="D1196" s="348" t="s">
        <v>7684</v>
      </c>
      <c r="E1196" s="348" t="s">
        <v>7725</v>
      </c>
      <c r="F1196" s="348" t="s">
        <v>7726</v>
      </c>
    </row>
    <row r="1197" spans="1:6" x14ac:dyDescent="0.25">
      <c r="A1197" s="348" t="s">
        <v>8604</v>
      </c>
      <c r="B1197" t="str">
        <f t="shared" si="18"/>
        <v>F3:0820 P1P2:8502 P3:00234</v>
      </c>
      <c r="C1197" s="348" t="s">
        <v>8600</v>
      </c>
      <c r="D1197" s="348" t="s">
        <v>7684</v>
      </c>
      <c r="E1197" s="348" t="s">
        <v>7725</v>
      </c>
      <c r="F1197" s="348" t="s">
        <v>7726</v>
      </c>
    </row>
    <row r="1198" spans="1:6" x14ac:dyDescent="0.25">
      <c r="A1198" s="348" t="s">
        <v>8605</v>
      </c>
      <c r="B1198" t="str">
        <f t="shared" si="18"/>
        <v>F3:0820 P1P2:8502 P3:00234</v>
      </c>
      <c r="C1198" s="348" t="s">
        <v>8598</v>
      </c>
      <c r="D1198" s="348" t="s">
        <v>7684</v>
      </c>
      <c r="E1198" s="348" t="s">
        <v>7725</v>
      </c>
      <c r="F1198" s="348" t="s">
        <v>7726</v>
      </c>
    </row>
    <row r="1199" spans="1:6" x14ac:dyDescent="0.25">
      <c r="A1199" s="348" t="s">
        <v>8606</v>
      </c>
      <c r="B1199" t="str">
        <f t="shared" si="18"/>
        <v>F3:0820 P1P2:8502 P3:00234</v>
      </c>
      <c r="C1199" s="348" t="s">
        <v>8600</v>
      </c>
      <c r="D1199" s="348" t="s">
        <v>7684</v>
      </c>
      <c r="E1199" s="348" t="s">
        <v>7725</v>
      </c>
      <c r="F1199" s="348" t="s">
        <v>7726</v>
      </c>
    </row>
    <row r="1200" spans="1:6" x14ac:dyDescent="0.25">
      <c r="A1200" s="348" t="s">
        <v>8607</v>
      </c>
      <c r="B1200" t="str">
        <f t="shared" si="18"/>
        <v>F3:0820 P1P2:8502 P3:00231</v>
      </c>
      <c r="C1200" s="348" t="s">
        <v>8598</v>
      </c>
      <c r="D1200" s="348" t="s">
        <v>7684</v>
      </c>
      <c r="E1200" s="348" t="s">
        <v>7725</v>
      </c>
      <c r="F1200" s="348" t="s">
        <v>7834</v>
      </c>
    </row>
    <row r="1201" spans="1:6" x14ac:dyDescent="0.25">
      <c r="A1201" s="348" t="s">
        <v>8608</v>
      </c>
      <c r="B1201" t="str">
        <f t="shared" si="18"/>
        <v>F3:0820 P1P2:8502 P3:00231</v>
      </c>
      <c r="C1201" s="348" t="s">
        <v>8598</v>
      </c>
      <c r="D1201" s="348" t="s">
        <v>7684</v>
      </c>
      <c r="E1201" s="348" t="s">
        <v>7725</v>
      </c>
      <c r="F1201" s="348" t="s">
        <v>7834</v>
      </c>
    </row>
    <row r="1202" spans="1:6" x14ac:dyDescent="0.25">
      <c r="A1202" s="348" t="s">
        <v>8609</v>
      </c>
      <c r="B1202" t="str">
        <f t="shared" si="18"/>
        <v>F3:0820 P1P2:8502 P3:00231</v>
      </c>
      <c r="C1202" s="348" t="s">
        <v>8600</v>
      </c>
      <c r="D1202" s="348" t="s">
        <v>7684</v>
      </c>
      <c r="E1202" s="348" t="s">
        <v>7725</v>
      </c>
      <c r="F1202" s="348" t="s">
        <v>7834</v>
      </c>
    </row>
    <row r="1203" spans="1:6" x14ac:dyDescent="0.25">
      <c r="A1203" s="348" t="s">
        <v>8610</v>
      </c>
      <c r="B1203" t="str">
        <f t="shared" si="18"/>
        <v>F3:0820 P1P2:8502 P3:00231</v>
      </c>
      <c r="C1203" s="348" t="s">
        <v>8598</v>
      </c>
      <c r="D1203" s="348" t="s">
        <v>7684</v>
      </c>
      <c r="E1203" s="348" t="s">
        <v>7725</v>
      </c>
      <c r="F1203" s="348" t="s">
        <v>7834</v>
      </c>
    </row>
    <row r="1204" spans="1:6" x14ac:dyDescent="0.25">
      <c r="A1204" s="348" t="s">
        <v>8611</v>
      </c>
      <c r="B1204" t="str">
        <f t="shared" si="18"/>
        <v>F3:0820 P1P2:8502 P3:00231</v>
      </c>
      <c r="C1204" s="348" t="s">
        <v>8600</v>
      </c>
      <c r="D1204" s="348" t="s">
        <v>7684</v>
      </c>
      <c r="E1204" s="348" t="s">
        <v>7725</v>
      </c>
      <c r="F1204" s="348" t="s">
        <v>7834</v>
      </c>
    </row>
    <row r="1205" spans="1:6" x14ac:dyDescent="0.25">
      <c r="A1205" s="348" t="s">
        <v>8612</v>
      </c>
      <c r="B1205" t="str">
        <f t="shared" si="18"/>
        <v>F3:0911 P1P2:8802 P3:00199</v>
      </c>
      <c r="C1205" s="348" t="s">
        <v>8613</v>
      </c>
      <c r="D1205" s="348" t="s">
        <v>7657</v>
      </c>
      <c r="E1205" s="348" t="s">
        <v>7658</v>
      </c>
      <c r="F1205" s="348" t="s">
        <v>7659</v>
      </c>
    </row>
    <row r="1206" spans="1:6" x14ac:dyDescent="0.25">
      <c r="A1206" s="348" t="s">
        <v>8612</v>
      </c>
      <c r="B1206" t="str">
        <f t="shared" si="18"/>
        <v>F3:0911 P1P2:8802 P3:00448</v>
      </c>
      <c r="C1206" s="348" t="s">
        <v>8613</v>
      </c>
      <c r="D1206" s="348" t="s">
        <v>7657</v>
      </c>
      <c r="E1206" s="348" t="s">
        <v>7658</v>
      </c>
      <c r="F1206" s="348" t="s">
        <v>7641</v>
      </c>
    </row>
    <row r="1207" spans="1:6" x14ac:dyDescent="0.25">
      <c r="A1207" s="348" t="s">
        <v>8614</v>
      </c>
      <c r="B1207" t="str">
        <f t="shared" si="18"/>
        <v>F3:0911 P1P2:8802 P3:00199</v>
      </c>
      <c r="C1207" s="348" t="s">
        <v>8615</v>
      </c>
      <c r="D1207" s="348" t="s">
        <v>7657</v>
      </c>
      <c r="E1207" s="348" t="s">
        <v>7658</v>
      </c>
      <c r="F1207" s="348" t="s">
        <v>7659</v>
      </c>
    </row>
    <row r="1208" spans="1:6" x14ac:dyDescent="0.25">
      <c r="A1208" s="348" t="s">
        <v>8614</v>
      </c>
      <c r="B1208" t="str">
        <f t="shared" si="18"/>
        <v>F3:0911 P1P2:8802 P3:00448</v>
      </c>
      <c r="C1208" s="348" t="s">
        <v>8615</v>
      </c>
      <c r="D1208" s="348" t="s">
        <v>7657</v>
      </c>
      <c r="E1208" s="348" t="s">
        <v>7658</v>
      </c>
      <c r="F1208" s="348" t="s">
        <v>7641</v>
      </c>
    </row>
    <row r="1209" spans="1:6" x14ac:dyDescent="0.25">
      <c r="A1209" s="348" t="s">
        <v>8616</v>
      </c>
      <c r="B1209" t="str">
        <f t="shared" si="18"/>
        <v>F3:0911 P1P2:8802 P3:00199</v>
      </c>
      <c r="C1209" s="348" t="s">
        <v>8617</v>
      </c>
      <c r="D1209" s="348" t="s">
        <v>7657</v>
      </c>
      <c r="E1209" s="348" t="s">
        <v>7658</v>
      </c>
      <c r="F1209" s="348" t="s">
        <v>7659</v>
      </c>
    </row>
    <row r="1210" spans="1:6" x14ac:dyDescent="0.25">
      <c r="A1210" s="348" t="s">
        <v>8616</v>
      </c>
      <c r="B1210" t="str">
        <f t="shared" si="18"/>
        <v>F3:0911 P1P2:8802 P3:00448</v>
      </c>
      <c r="C1210" s="348" t="s">
        <v>8617</v>
      </c>
      <c r="D1210" s="348" t="s">
        <v>7657</v>
      </c>
      <c r="E1210" s="348" t="s">
        <v>7658</v>
      </c>
      <c r="F1210" s="348" t="s">
        <v>7641</v>
      </c>
    </row>
    <row r="1211" spans="1:6" x14ac:dyDescent="0.25">
      <c r="A1211" s="348" t="s">
        <v>8618</v>
      </c>
      <c r="B1211" t="str">
        <f t="shared" si="18"/>
        <v>F3:0820 P1P2:8502 P3:00234</v>
      </c>
      <c r="C1211" s="348" t="s">
        <v>8615</v>
      </c>
      <c r="D1211" s="348" t="s">
        <v>7684</v>
      </c>
      <c r="E1211" s="348" t="s">
        <v>7725</v>
      </c>
      <c r="F1211" s="348" t="s">
        <v>7726</v>
      </c>
    </row>
    <row r="1212" spans="1:6" x14ac:dyDescent="0.25">
      <c r="A1212" s="348" t="s">
        <v>8619</v>
      </c>
      <c r="B1212" t="str">
        <f t="shared" si="18"/>
        <v>F3:0820 P1P2:8502 P3:00234</v>
      </c>
      <c r="C1212" s="348" t="s">
        <v>8617</v>
      </c>
      <c r="D1212" s="348" t="s">
        <v>7684</v>
      </c>
      <c r="E1212" s="348" t="s">
        <v>7725</v>
      </c>
      <c r="F1212" s="348" t="s">
        <v>7726</v>
      </c>
    </row>
    <row r="1213" spans="1:6" x14ac:dyDescent="0.25">
      <c r="A1213" s="348" t="s">
        <v>8620</v>
      </c>
      <c r="B1213" t="str">
        <f t="shared" si="18"/>
        <v>F3:0820 P1P2:8502 P3:00234</v>
      </c>
      <c r="C1213" s="348" t="s">
        <v>8615</v>
      </c>
      <c r="D1213" s="348" t="s">
        <v>7684</v>
      </c>
      <c r="E1213" s="348" t="s">
        <v>7725</v>
      </c>
      <c r="F1213" s="348" t="s">
        <v>7726</v>
      </c>
    </row>
    <row r="1214" spans="1:6" x14ac:dyDescent="0.25">
      <c r="A1214" s="348" t="s">
        <v>8621</v>
      </c>
      <c r="B1214" t="str">
        <f t="shared" si="18"/>
        <v>F3:0820 P1P2:8502 P3:00231</v>
      </c>
      <c r="C1214" s="348" t="s">
        <v>8615</v>
      </c>
      <c r="D1214" s="348" t="s">
        <v>7684</v>
      </c>
      <c r="E1214" s="348" t="s">
        <v>7725</v>
      </c>
      <c r="F1214" s="348" t="s">
        <v>7834</v>
      </c>
    </row>
    <row r="1215" spans="1:6" x14ac:dyDescent="0.25">
      <c r="A1215" s="348" t="s">
        <v>8622</v>
      </c>
      <c r="B1215" t="str">
        <f t="shared" si="18"/>
        <v>F3:0820 P1P2:8502 P3:00231</v>
      </c>
      <c r="C1215" s="348" t="s">
        <v>8615</v>
      </c>
      <c r="D1215" s="348" t="s">
        <v>7684</v>
      </c>
      <c r="E1215" s="348" t="s">
        <v>7725</v>
      </c>
      <c r="F1215" s="348" t="s">
        <v>7834</v>
      </c>
    </row>
    <row r="1216" spans="1:6" x14ac:dyDescent="0.25">
      <c r="A1216" s="348" t="s">
        <v>8623</v>
      </c>
      <c r="B1216" t="str">
        <f t="shared" si="18"/>
        <v>F3:0820 P1P2:8502 P3:00231</v>
      </c>
      <c r="C1216" s="348" t="s">
        <v>8617</v>
      </c>
      <c r="D1216" s="348" t="s">
        <v>7684</v>
      </c>
      <c r="E1216" s="348" t="s">
        <v>7725</v>
      </c>
      <c r="F1216" s="348" t="s">
        <v>7834</v>
      </c>
    </row>
    <row r="1217" spans="1:6" x14ac:dyDescent="0.25">
      <c r="A1217" s="348" t="s">
        <v>8624</v>
      </c>
      <c r="B1217" t="str">
        <f t="shared" si="18"/>
        <v>F3:0911 P1P2:8802 P3:00199</v>
      </c>
      <c r="C1217" s="348" t="s">
        <v>8613</v>
      </c>
      <c r="D1217" s="348" t="s">
        <v>7657</v>
      </c>
      <c r="E1217" s="348" t="s">
        <v>7658</v>
      </c>
      <c r="F1217" s="348" t="s">
        <v>7659</v>
      </c>
    </row>
    <row r="1218" spans="1:6" x14ac:dyDescent="0.25">
      <c r="A1218" s="348" t="s">
        <v>8624</v>
      </c>
      <c r="B1218" t="str">
        <f t="shared" ref="B1218:B1281" si="19">CONCATENATE("F3:",D1218," P1P2:",E1218," P3:",F1218)</f>
        <v>F3:0911 P1P2:8802 P3:00448</v>
      </c>
      <c r="C1218" s="348" t="s">
        <v>8613</v>
      </c>
      <c r="D1218" s="348" t="s">
        <v>7657</v>
      </c>
      <c r="E1218" s="348" t="s">
        <v>7658</v>
      </c>
      <c r="F1218" s="348" t="s">
        <v>7641</v>
      </c>
    </row>
    <row r="1219" spans="1:6" x14ac:dyDescent="0.25">
      <c r="A1219" s="348" t="s">
        <v>8625</v>
      </c>
      <c r="B1219" t="str">
        <f t="shared" si="19"/>
        <v>F3:0820 P1P2:8502 P3:00234</v>
      </c>
      <c r="C1219" s="348" t="s">
        <v>8613</v>
      </c>
      <c r="D1219" s="348" t="s">
        <v>7684</v>
      </c>
      <c r="E1219" s="348" t="s">
        <v>7725</v>
      </c>
      <c r="F1219" s="348" t="s">
        <v>7726</v>
      </c>
    </row>
    <row r="1220" spans="1:6" x14ac:dyDescent="0.25">
      <c r="A1220" s="348" t="s">
        <v>8626</v>
      </c>
      <c r="B1220" t="str">
        <f t="shared" si="19"/>
        <v>F3:0820 P1P2:8502 P3:00231</v>
      </c>
      <c r="C1220" s="348" t="s">
        <v>8613</v>
      </c>
      <c r="D1220" s="348" t="s">
        <v>7684</v>
      </c>
      <c r="E1220" s="348" t="s">
        <v>7725</v>
      </c>
      <c r="F1220" s="348" t="s">
        <v>7834</v>
      </c>
    </row>
    <row r="1221" spans="1:6" x14ac:dyDescent="0.25">
      <c r="A1221" s="348" t="s">
        <v>8627</v>
      </c>
      <c r="B1221" t="str">
        <f t="shared" si="19"/>
        <v>F3:0820 P1P2:8502 P3:00231</v>
      </c>
      <c r="C1221" s="348" t="s">
        <v>8613</v>
      </c>
      <c r="D1221" s="348" t="s">
        <v>7684</v>
      </c>
      <c r="E1221" s="348" t="s">
        <v>7725</v>
      </c>
      <c r="F1221" s="348" t="s">
        <v>7834</v>
      </c>
    </row>
    <row r="1222" spans="1:6" x14ac:dyDescent="0.25">
      <c r="A1222" s="348" t="s">
        <v>8628</v>
      </c>
      <c r="B1222" t="str">
        <f t="shared" si="19"/>
        <v>F3:0911 P1P2:8802 P3:00199</v>
      </c>
      <c r="C1222" s="348" t="s">
        <v>8629</v>
      </c>
      <c r="D1222" s="348" t="s">
        <v>7657</v>
      </c>
      <c r="E1222" s="348" t="s">
        <v>7658</v>
      </c>
      <c r="F1222" s="348" t="s">
        <v>7659</v>
      </c>
    </row>
    <row r="1223" spans="1:6" x14ac:dyDescent="0.25">
      <c r="A1223" s="348" t="s">
        <v>8628</v>
      </c>
      <c r="B1223" t="str">
        <f t="shared" si="19"/>
        <v>F3:0911 P1P2:8802 P3:00448</v>
      </c>
      <c r="C1223" s="348" t="s">
        <v>8629</v>
      </c>
      <c r="D1223" s="348" t="s">
        <v>7657</v>
      </c>
      <c r="E1223" s="348" t="s">
        <v>7658</v>
      </c>
      <c r="F1223" s="348" t="s">
        <v>7641</v>
      </c>
    </row>
    <row r="1224" spans="1:6" x14ac:dyDescent="0.25">
      <c r="A1224" s="348" t="s">
        <v>8630</v>
      </c>
      <c r="B1224" t="str">
        <f t="shared" si="19"/>
        <v>F3:0911 P1P2:8802 P3:00199</v>
      </c>
      <c r="C1224" s="348" t="s">
        <v>8631</v>
      </c>
      <c r="D1224" s="348" t="s">
        <v>7657</v>
      </c>
      <c r="E1224" s="348" t="s">
        <v>7658</v>
      </c>
      <c r="F1224" s="348" t="s">
        <v>7659</v>
      </c>
    </row>
    <row r="1225" spans="1:6" x14ac:dyDescent="0.25">
      <c r="A1225" s="348" t="s">
        <v>8630</v>
      </c>
      <c r="B1225" t="str">
        <f t="shared" si="19"/>
        <v>F3:0911 P1P2:8802 P3:00448</v>
      </c>
      <c r="C1225" s="348" t="s">
        <v>8631</v>
      </c>
      <c r="D1225" s="348" t="s">
        <v>7657</v>
      </c>
      <c r="E1225" s="348" t="s">
        <v>7658</v>
      </c>
      <c r="F1225" s="348" t="s">
        <v>7641</v>
      </c>
    </row>
    <row r="1226" spans="1:6" x14ac:dyDescent="0.25">
      <c r="A1226" s="348" t="s">
        <v>8632</v>
      </c>
      <c r="B1226" t="str">
        <f t="shared" si="19"/>
        <v>F3:0911 P1P2:8802 P3:00199</v>
      </c>
      <c r="C1226" s="348" t="s">
        <v>8629</v>
      </c>
      <c r="D1226" s="348" t="s">
        <v>7657</v>
      </c>
      <c r="E1226" s="348" t="s">
        <v>7658</v>
      </c>
      <c r="F1226" s="348" t="s">
        <v>7659</v>
      </c>
    </row>
    <row r="1227" spans="1:6" x14ac:dyDescent="0.25">
      <c r="A1227" s="348" t="s">
        <v>8632</v>
      </c>
      <c r="B1227" t="str">
        <f t="shared" si="19"/>
        <v>F3:0911 P1P2:8802 P3:00448</v>
      </c>
      <c r="C1227" s="348" t="s">
        <v>8629</v>
      </c>
      <c r="D1227" s="348" t="s">
        <v>7657</v>
      </c>
      <c r="E1227" s="348" t="s">
        <v>7658</v>
      </c>
      <c r="F1227" s="348" t="s">
        <v>7641</v>
      </c>
    </row>
    <row r="1228" spans="1:6" x14ac:dyDescent="0.25">
      <c r="A1228" s="348" t="s">
        <v>8633</v>
      </c>
      <c r="B1228" t="str">
        <f t="shared" si="19"/>
        <v>F3:0911 P1P2:8802 P3:00199</v>
      </c>
      <c r="C1228" s="348" t="s">
        <v>8631</v>
      </c>
      <c r="D1228" s="348" t="s">
        <v>7657</v>
      </c>
      <c r="E1228" s="348" t="s">
        <v>7658</v>
      </c>
      <c r="F1228" s="348" t="s">
        <v>7659</v>
      </c>
    </row>
    <row r="1229" spans="1:6" x14ac:dyDescent="0.25">
      <c r="A1229" s="348" t="s">
        <v>8633</v>
      </c>
      <c r="B1229" t="str">
        <f t="shared" si="19"/>
        <v>F3:0911 P1P2:8802 P3:00448</v>
      </c>
      <c r="C1229" s="348" t="s">
        <v>8631</v>
      </c>
      <c r="D1229" s="348" t="s">
        <v>7657</v>
      </c>
      <c r="E1229" s="348" t="s">
        <v>7658</v>
      </c>
      <c r="F1229" s="348" t="s">
        <v>7641</v>
      </c>
    </row>
    <row r="1230" spans="1:6" x14ac:dyDescent="0.25">
      <c r="A1230" s="348" t="s">
        <v>8634</v>
      </c>
      <c r="B1230" t="str">
        <f t="shared" si="19"/>
        <v>F3:0820 P1P2:8502 P3:00231</v>
      </c>
      <c r="C1230" s="348" t="s">
        <v>8629</v>
      </c>
      <c r="D1230" s="348" t="s">
        <v>7684</v>
      </c>
      <c r="E1230" s="348" t="s">
        <v>7725</v>
      </c>
      <c r="F1230" s="348" t="s">
        <v>7834</v>
      </c>
    </row>
    <row r="1231" spans="1:6" x14ac:dyDescent="0.25">
      <c r="A1231" s="348" t="s">
        <v>8635</v>
      </c>
      <c r="B1231" t="str">
        <f t="shared" si="19"/>
        <v>F3:0820 P1P2:8502 P3:00231</v>
      </c>
      <c r="C1231" s="348" t="s">
        <v>8629</v>
      </c>
      <c r="D1231" s="348" t="s">
        <v>7684</v>
      </c>
      <c r="E1231" s="348" t="s">
        <v>7725</v>
      </c>
      <c r="F1231" s="348" t="s">
        <v>7834</v>
      </c>
    </row>
    <row r="1232" spans="1:6" x14ac:dyDescent="0.25">
      <c r="A1232" s="348" t="s">
        <v>8636</v>
      </c>
      <c r="B1232" t="str">
        <f t="shared" si="19"/>
        <v>F3:0820 P1P2:8502 P3:00231</v>
      </c>
      <c r="C1232" s="348" t="s">
        <v>8631</v>
      </c>
      <c r="D1232" s="348" t="s">
        <v>7684</v>
      </c>
      <c r="E1232" s="348" t="s">
        <v>7725</v>
      </c>
      <c r="F1232" s="348" t="s">
        <v>7834</v>
      </c>
    </row>
    <row r="1233" spans="1:6" x14ac:dyDescent="0.25">
      <c r="A1233" s="348" t="s">
        <v>8637</v>
      </c>
      <c r="B1233" t="str">
        <f t="shared" si="19"/>
        <v>F3:0820 P1P2:8502 P3:00231</v>
      </c>
      <c r="C1233" s="348" t="s">
        <v>8631</v>
      </c>
      <c r="D1233" s="348" t="s">
        <v>7684</v>
      </c>
      <c r="E1233" s="348" t="s">
        <v>7725</v>
      </c>
      <c r="F1233" s="348" t="s">
        <v>7834</v>
      </c>
    </row>
    <row r="1234" spans="1:6" x14ac:dyDescent="0.25">
      <c r="A1234" s="348" t="s">
        <v>8638</v>
      </c>
      <c r="B1234" t="str">
        <f t="shared" si="19"/>
        <v>F3:0820 P1P2:8502 P3:00234</v>
      </c>
      <c r="C1234" s="348" t="s">
        <v>8629</v>
      </c>
      <c r="D1234" s="348" t="s">
        <v>7684</v>
      </c>
      <c r="E1234" s="348" t="s">
        <v>7725</v>
      </c>
      <c r="F1234" s="348" t="s">
        <v>7726</v>
      </c>
    </row>
    <row r="1235" spans="1:6" x14ac:dyDescent="0.25">
      <c r="A1235" s="348" t="s">
        <v>8639</v>
      </c>
      <c r="B1235" t="str">
        <f t="shared" si="19"/>
        <v>F3:0820 P1P2:8502 P3:00234</v>
      </c>
      <c r="C1235" s="348" t="s">
        <v>8629</v>
      </c>
      <c r="D1235" s="348" t="s">
        <v>7684</v>
      </c>
      <c r="E1235" s="348" t="s">
        <v>7725</v>
      </c>
      <c r="F1235" s="348" t="s">
        <v>7726</v>
      </c>
    </row>
    <row r="1236" spans="1:6" x14ac:dyDescent="0.25">
      <c r="A1236" s="348" t="s">
        <v>8640</v>
      </c>
      <c r="B1236" t="str">
        <f t="shared" si="19"/>
        <v>F3:0820 P1P2:8502 P3:00234</v>
      </c>
      <c r="C1236" s="348" t="s">
        <v>8631</v>
      </c>
      <c r="D1236" s="348" t="s">
        <v>7684</v>
      </c>
      <c r="E1236" s="348" t="s">
        <v>7725</v>
      </c>
      <c r="F1236" s="348" t="s">
        <v>7726</v>
      </c>
    </row>
    <row r="1237" spans="1:6" x14ac:dyDescent="0.25">
      <c r="A1237" s="348" t="s">
        <v>8641</v>
      </c>
      <c r="B1237" t="str">
        <f t="shared" si="19"/>
        <v>F3:0820 P1P2:8502 P3:00234</v>
      </c>
      <c r="C1237" s="348" t="s">
        <v>8631</v>
      </c>
      <c r="D1237" s="348" t="s">
        <v>7684</v>
      </c>
      <c r="E1237" s="348" t="s">
        <v>7725</v>
      </c>
      <c r="F1237" s="348" t="s">
        <v>7726</v>
      </c>
    </row>
    <row r="1238" spans="1:6" x14ac:dyDescent="0.25">
      <c r="A1238" s="348" t="s">
        <v>8642</v>
      </c>
      <c r="B1238" t="str">
        <f t="shared" si="19"/>
        <v>F3:0911 P1P2:8802 P3:00199</v>
      </c>
      <c r="C1238" s="348" t="s">
        <v>8643</v>
      </c>
      <c r="D1238" s="348" t="s">
        <v>7657</v>
      </c>
      <c r="E1238" s="348" t="s">
        <v>7658</v>
      </c>
      <c r="F1238" s="348" t="s">
        <v>7659</v>
      </c>
    </row>
    <row r="1239" spans="1:6" x14ac:dyDescent="0.25">
      <c r="A1239" s="348" t="s">
        <v>8642</v>
      </c>
      <c r="B1239" t="str">
        <f t="shared" si="19"/>
        <v>F3:0911 P1P2:8802 P3:00448</v>
      </c>
      <c r="C1239" s="348" t="s">
        <v>8643</v>
      </c>
      <c r="D1239" s="348" t="s">
        <v>7657</v>
      </c>
      <c r="E1239" s="348" t="s">
        <v>7658</v>
      </c>
      <c r="F1239" s="348" t="s">
        <v>7641</v>
      </c>
    </row>
    <row r="1240" spans="1:6" x14ac:dyDescent="0.25">
      <c r="A1240" s="348" t="s">
        <v>8644</v>
      </c>
      <c r="B1240" t="str">
        <f t="shared" si="19"/>
        <v>F3:0911 P1P2:8802 P3:00199</v>
      </c>
      <c r="C1240" s="348" t="s">
        <v>8645</v>
      </c>
      <c r="D1240" s="348" t="s">
        <v>7657</v>
      </c>
      <c r="E1240" s="348" t="s">
        <v>7658</v>
      </c>
      <c r="F1240" s="348" t="s">
        <v>7659</v>
      </c>
    </row>
    <row r="1241" spans="1:6" x14ac:dyDescent="0.25">
      <c r="A1241" s="348" t="s">
        <v>8644</v>
      </c>
      <c r="B1241" t="str">
        <f t="shared" si="19"/>
        <v>F3:0911 P1P2:8802 P3:00448</v>
      </c>
      <c r="C1241" s="348" t="s">
        <v>8645</v>
      </c>
      <c r="D1241" s="348" t="s">
        <v>7657</v>
      </c>
      <c r="E1241" s="348" t="s">
        <v>7658</v>
      </c>
      <c r="F1241" s="348" t="s">
        <v>7641</v>
      </c>
    </row>
    <row r="1242" spans="1:6" x14ac:dyDescent="0.25">
      <c r="A1242" s="348" t="s">
        <v>8646</v>
      </c>
      <c r="B1242" t="str">
        <f t="shared" si="19"/>
        <v>F3:0820 P1P2:8502 P3:00234</v>
      </c>
      <c r="C1242" s="348" t="s">
        <v>8643</v>
      </c>
      <c r="D1242" s="348" t="s">
        <v>7684</v>
      </c>
      <c r="E1242" s="348" t="s">
        <v>7725</v>
      </c>
      <c r="F1242" s="348" t="s">
        <v>7726</v>
      </c>
    </row>
    <row r="1243" spans="1:6" x14ac:dyDescent="0.25">
      <c r="A1243" s="348" t="s">
        <v>8647</v>
      </c>
      <c r="B1243" t="str">
        <f t="shared" si="19"/>
        <v>F3:0820 P1P2:8502 P3:00234</v>
      </c>
      <c r="C1243" s="348" t="s">
        <v>8645</v>
      </c>
      <c r="D1243" s="348" t="s">
        <v>7684</v>
      </c>
      <c r="E1243" s="348" t="s">
        <v>7725</v>
      </c>
      <c r="F1243" s="348" t="s">
        <v>7726</v>
      </c>
    </row>
    <row r="1244" spans="1:6" x14ac:dyDescent="0.25">
      <c r="A1244" s="348" t="s">
        <v>8648</v>
      </c>
      <c r="B1244" t="str">
        <f t="shared" si="19"/>
        <v>F3:0820 P1P2:8502 P3:00231</v>
      </c>
      <c r="C1244" s="348" t="s">
        <v>8643</v>
      </c>
      <c r="D1244" s="348" t="s">
        <v>7684</v>
      </c>
      <c r="E1244" s="348" t="s">
        <v>7725</v>
      </c>
      <c r="F1244" s="348" t="s">
        <v>7834</v>
      </c>
    </row>
    <row r="1245" spans="1:6" x14ac:dyDescent="0.25">
      <c r="A1245" s="348" t="s">
        <v>8649</v>
      </c>
      <c r="B1245" t="str">
        <f t="shared" si="19"/>
        <v>F3:0911 P1P2:8802 P3:00199</v>
      </c>
      <c r="C1245" s="348" t="s">
        <v>8650</v>
      </c>
      <c r="D1245" s="348" t="s">
        <v>7657</v>
      </c>
      <c r="E1245" s="348" t="s">
        <v>7658</v>
      </c>
      <c r="F1245" s="348" t="s">
        <v>7659</v>
      </c>
    </row>
    <row r="1246" spans="1:6" x14ac:dyDescent="0.25">
      <c r="A1246" s="348" t="s">
        <v>8649</v>
      </c>
      <c r="B1246" t="str">
        <f t="shared" si="19"/>
        <v>F3:0911 P1P2:8802 P3:00448</v>
      </c>
      <c r="C1246" s="348" t="s">
        <v>8650</v>
      </c>
      <c r="D1246" s="348" t="s">
        <v>7657</v>
      </c>
      <c r="E1246" s="348" t="s">
        <v>7658</v>
      </c>
      <c r="F1246" s="348" t="s">
        <v>7641</v>
      </c>
    </row>
    <row r="1247" spans="1:6" x14ac:dyDescent="0.25">
      <c r="A1247" s="348" t="s">
        <v>8651</v>
      </c>
      <c r="B1247" t="str">
        <f t="shared" si="19"/>
        <v>F3:0820 P1P2:8502 P3:00231</v>
      </c>
      <c r="C1247" s="348" t="s">
        <v>8650</v>
      </c>
      <c r="D1247" s="348" t="s">
        <v>7684</v>
      </c>
      <c r="E1247" s="348" t="s">
        <v>7725</v>
      </c>
      <c r="F1247" s="348" t="s">
        <v>7834</v>
      </c>
    </row>
    <row r="1248" spans="1:6" x14ac:dyDescent="0.25">
      <c r="A1248" s="348" t="s">
        <v>8652</v>
      </c>
      <c r="B1248" t="str">
        <f t="shared" si="19"/>
        <v>F3:0820 P1P2:8502 P3:00234</v>
      </c>
      <c r="C1248" s="348" t="s">
        <v>8653</v>
      </c>
      <c r="D1248" s="348" t="s">
        <v>7684</v>
      </c>
      <c r="E1248" s="348" t="s">
        <v>7725</v>
      </c>
      <c r="F1248" s="348" t="s">
        <v>7726</v>
      </c>
    </row>
    <row r="1249" spans="1:6" x14ac:dyDescent="0.25">
      <c r="A1249" s="348" t="s">
        <v>8654</v>
      </c>
      <c r="B1249" t="str">
        <f t="shared" si="19"/>
        <v>F3:0820 P1P2:8502 P3:00234</v>
      </c>
      <c r="C1249" s="348" t="s">
        <v>8655</v>
      </c>
      <c r="D1249" s="348" t="s">
        <v>7684</v>
      </c>
      <c r="E1249" s="348" t="s">
        <v>7725</v>
      </c>
      <c r="F1249" s="348" t="s">
        <v>7726</v>
      </c>
    </row>
    <row r="1250" spans="1:6" x14ac:dyDescent="0.25">
      <c r="A1250" s="348" t="s">
        <v>8656</v>
      </c>
      <c r="B1250" t="str">
        <f t="shared" si="19"/>
        <v>F3:0820 P1P2:8502 P3:00234</v>
      </c>
      <c r="C1250" s="348" t="s">
        <v>8655</v>
      </c>
      <c r="D1250" s="348" t="s">
        <v>7684</v>
      </c>
      <c r="E1250" s="348" t="s">
        <v>7725</v>
      </c>
      <c r="F1250" s="348" t="s">
        <v>7726</v>
      </c>
    </row>
    <row r="1251" spans="1:6" x14ac:dyDescent="0.25">
      <c r="A1251" s="348" t="s">
        <v>8657</v>
      </c>
      <c r="B1251" t="str">
        <f t="shared" si="19"/>
        <v>F3:0911 P1P2:8802 P3:00199</v>
      </c>
      <c r="C1251" s="348" t="s">
        <v>8658</v>
      </c>
      <c r="D1251" s="348" t="s">
        <v>7657</v>
      </c>
      <c r="E1251" s="348" t="s">
        <v>7658</v>
      </c>
      <c r="F1251" s="348" t="s">
        <v>7659</v>
      </c>
    </row>
    <row r="1252" spans="1:6" x14ac:dyDescent="0.25">
      <c r="A1252" s="348" t="s">
        <v>8657</v>
      </c>
      <c r="B1252" t="str">
        <f t="shared" si="19"/>
        <v>F3:0911 P1P2:8802 P3:00448</v>
      </c>
      <c r="C1252" s="348" t="s">
        <v>8658</v>
      </c>
      <c r="D1252" s="348" t="s">
        <v>7657</v>
      </c>
      <c r="E1252" s="348" t="s">
        <v>7658</v>
      </c>
      <c r="F1252" s="348" t="s">
        <v>7641</v>
      </c>
    </row>
    <row r="1253" spans="1:6" x14ac:dyDescent="0.25">
      <c r="A1253" s="348" t="s">
        <v>8659</v>
      </c>
      <c r="B1253" t="str">
        <f t="shared" si="19"/>
        <v>F3:0911 P1P2:8802 P3:00199</v>
      </c>
      <c r="C1253" s="348" t="s">
        <v>8660</v>
      </c>
      <c r="D1253" s="348" t="s">
        <v>7657</v>
      </c>
      <c r="E1253" s="348" t="s">
        <v>7658</v>
      </c>
      <c r="F1253" s="348" t="s">
        <v>7659</v>
      </c>
    </row>
    <row r="1254" spans="1:6" x14ac:dyDescent="0.25">
      <c r="A1254" s="348" t="s">
        <v>8659</v>
      </c>
      <c r="B1254" t="str">
        <f t="shared" si="19"/>
        <v>F3:0911 P1P2:8802 P3:00448</v>
      </c>
      <c r="C1254" s="348" t="s">
        <v>8660</v>
      </c>
      <c r="D1254" s="348" t="s">
        <v>7657</v>
      </c>
      <c r="E1254" s="348" t="s">
        <v>7658</v>
      </c>
      <c r="F1254" s="348" t="s">
        <v>7641</v>
      </c>
    </row>
    <row r="1255" spans="1:6" x14ac:dyDescent="0.25">
      <c r="A1255" s="348" t="s">
        <v>8661</v>
      </c>
      <c r="B1255" t="str">
        <f t="shared" si="19"/>
        <v>F3:0820 P1P2:8502 P3:00234</v>
      </c>
      <c r="C1255" s="348" t="s">
        <v>8658</v>
      </c>
      <c r="D1255" s="348" t="s">
        <v>7684</v>
      </c>
      <c r="E1255" s="348" t="s">
        <v>7725</v>
      </c>
      <c r="F1255" s="348" t="s">
        <v>7726</v>
      </c>
    </row>
    <row r="1256" spans="1:6" x14ac:dyDescent="0.25">
      <c r="A1256" s="348" t="s">
        <v>8662</v>
      </c>
      <c r="B1256" t="str">
        <f t="shared" si="19"/>
        <v>F3:0820 P1P2:8502 P3:00231</v>
      </c>
      <c r="C1256" s="348" t="s">
        <v>8658</v>
      </c>
      <c r="D1256" s="348" t="s">
        <v>7684</v>
      </c>
      <c r="E1256" s="348" t="s">
        <v>7725</v>
      </c>
      <c r="F1256" s="348" t="s">
        <v>7834</v>
      </c>
    </row>
    <row r="1257" spans="1:6" x14ac:dyDescent="0.25">
      <c r="A1257" s="348" t="s">
        <v>8663</v>
      </c>
      <c r="B1257" t="str">
        <f t="shared" si="19"/>
        <v>F3:0820 P1P2:8502 P3:00234</v>
      </c>
      <c r="C1257" s="348" t="s">
        <v>8660</v>
      </c>
      <c r="D1257" s="348" t="s">
        <v>7684</v>
      </c>
      <c r="E1257" s="348" t="s">
        <v>7725</v>
      </c>
      <c r="F1257" s="348" t="s">
        <v>7726</v>
      </c>
    </row>
    <row r="1258" spans="1:6" x14ac:dyDescent="0.25">
      <c r="A1258" s="348" t="s">
        <v>8664</v>
      </c>
      <c r="B1258" t="str">
        <f t="shared" si="19"/>
        <v>F3:0911 P1P2:8802 P3:00199</v>
      </c>
      <c r="C1258" s="348" t="s">
        <v>8660</v>
      </c>
      <c r="D1258" s="348" t="s">
        <v>7657</v>
      </c>
      <c r="E1258" s="348" t="s">
        <v>7658</v>
      </c>
      <c r="F1258" s="348" t="s">
        <v>7659</v>
      </c>
    </row>
    <row r="1259" spans="1:6" x14ac:dyDescent="0.25">
      <c r="A1259" s="348" t="s">
        <v>8664</v>
      </c>
      <c r="B1259" t="str">
        <f t="shared" si="19"/>
        <v>F3:0911 P1P2:8802 P3:00448</v>
      </c>
      <c r="C1259" s="348" t="s">
        <v>8660</v>
      </c>
      <c r="D1259" s="348" t="s">
        <v>7657</v>
      </c>
      <c r="E1259" s="348" t="s">
        <v>7658</v>
      </c>
      <c r="F1259" s="348" t="s">
        <v>7641</v>
      </c>
    </row>
    <row r="1260" spans="1:6" x14ac:dyDescent="0.25">
      <c r="A1260" s="348" t="s">
        <v>8665</v>
      </c>
      <c r="B1260" t="str">
        <f t="shared" si="19"/>
        <v>F3:0820 P1P2:8502 P3:00231</v>
      </c>
      <c r="C1260" s="348" t="s">
        <v>8660</v>
      </c>
      <c r="D1260" s="348" t="s">
        <v>7684</v>
      </c>
      <c r="E1260" s="348" t="s">
        <v>7725</v>
      </c>
      <c r="F1260" s="348" t="s">
        <v>7834</v>
      </c>
    </row>
    <row r="1261" spans="1:6" x14ac:dyDescent="0.25">
      <c r="A1261" s="348" t="s">
        <v>8666</v>
      </c>
      <c r="B1261" t="str">
        <f t="shared" si="19"/>
        <v>F3:0911 P1P2:8802 P3:00199</v>
      </c>
      <c r="C1261" s="348" t="s">
        <v>8667</v>
      </c>
      <c r="D1261" s="348" t="s">
        <v>7657</v>
      </c>
      <c r="E1261" s="348" t="s">
        <v>7658</v>
      </c>
      <c r="F1261" s="348" t="s">
        <v>7659</v>
      </c>
    </row>
    <row r="1262" spans="1:6" x14ac:dyDescent="0.25">
      <c r="A1262" s="348" t="s">
        <v>8666</v>
      </c>
      <c r="B1262" t="str">
        <f t="shared" si="19"/>
        <v>F3:0911 P1P2:8802 P3:00448</v>
      </c>
      <c r="C1262" s="348" t="s">
        <v>8667</v>
      </c>
      <c r="D1262" s="348" t="s">
        <v>7657</v>
      </c>
      <c r="E1262" s="348" t="s">
        <v>7658</v>
      </c>
      <c r="F1262" s="348" t="s">
        <v>7641</v>
      </c>
    </row>
    <row r="1263" spans="1:6" x14ac:dyDescent="0.25">
      <c r="A1263" s="348" t="s">
        <v>8668</v>
      </c>
      <c r="B1263" t="str">
        <f t="shared" si="19"/>
        <v>F3:0820 P1P2:8502 P3:00231</v>
      </c>
      <c r="C1263" s="348" t="s">
        <v>8667</v>
      </c>
      <c r="D1263" s="348" t="s">
        <v>7684</v>
      </c>
      <c r="E1263" s="348" t="s">
        <v>7725</v>
      </c>
      <c r="F1263" s="348" t="s">
        <v>7834</v>
      </c>
    </row>
    <row r="1264" spans="1:6" x14ac:dyDescent="0.25">
      <c r="A1264" s="348" t="s">
        <v>8669</v>
      </c>
      <c r="B1264" t="str">
        <f t="shared" si="19"/>
        <v>F3:0820 P1P2:8502 P3:00234</v>
      </c>
      <c r="C1264" s="348" t="s">
        <v>8667</v>
      </c>
      <c r="D1264" s="348" t="s">
        <v>7684</v>
      </c>
      <c r="E1264" s="348" t="s">
        <v>7725</v>
      </c>
      <c r="F1264" s="348" t="s">
        <v>7726</v>
      </c>
    </row>
    <row r="1265" spans="1:6" x14ac:dyDescent="0.25">
      <c r="A1265" s="348" t="s">
        <v>8670</v>
      </c>
      <c r="B1265" t="str">
        <f t="shared" si="19"/>
        <v>F3:0820 P1P2:8502 P3:00231</v>
      </c>
      <c r="C1265" s="348" t="s">
        <v>7749</v>
      </c>
      <c r="D1265" s="348" t="s">
        <v>7684</v>
      </c>
      <c r="E1265" s="348" t="s">
        <v>7725</v>
      </c>
      <c r="F1265" s="348" t="s">
        <v>7834</v>
      </c>
    </row>
    <row r="1266" spans="1:6" x14ac:dyDescent="0.25">
      <c r="A1266" s="348" t="s">
        <v>8671</v>
      </c>
      <c r="B1266" t="str">
        <f t="shared" si="19"/>
        <v>F3:0911 P1P2:8802 P3:00199</v>
      </c>
      <c r="C1266" s="348" t="s">
        <v>7749</v>
      </c>
      <c r="D1266" s="348" t="s">
        <v>7657</v>
      </c>
      <c r="E1266" s="348" t="s">
        <v>7658</v>
      </c>
      <c r="F1266" s="348" t="s">
        <v>7659</v>
      </c>
    </row>
    <row r="1267" spans="1:6" x14ac:dyDescent="0.25">
      <c r="A1267" s="348" t="s">
        <v>8671</v>
      </c>
      <c r="B1267" t="str">
        <f t="shared" si="19"/>
        <v>F3:0911 P1P2:8802 P3:00448</v>
      </c>
      <c r="C1267" s="348" t="s">
        <v>7749</v>
      </c>
      <c r="D1267" s="348" t="s">
        <v>7657</v>
      </c>
      <c r="E1267" s="348" t="s">
        <v>7658</v>
      </c>
      <c r="F1267" s="348" t="s">
        <v>7641</v>
      </c>
    </row>
    <row r="1268" spans="1:6" x14ac:dyDescent="0.25">
      <c r="A1268" s="348" t="s">
        <v>8672</v>
      </c>
      <c r="B1268" t="str">
        <f t="shared" si="19"/>
        <v>F3:0911 P1P2:8802 P3:00199</v>
      </c>
      <c r="C1268" s="348" t="s">
        <v>8673</v>
      </c>
      <c r="D1268" s="348" t="s">
        <v>7657</v>
      </c>
      <c r="E1268" s="348" t="s">
        <v>7658</v>
      </c>
      <c r="F1268" s="348" t="s">
        <v>7659</v>
      </c>
    </row>
    <row r="1269" spans="1:6" x14ac:dyDescent="0.25">
      <c r="A1269" s="348" t="s">
        <v>8672</v>
      </c>
      <c r="B1269" t="str">
        <f t="shared" si="19"/>
        <v>F3:0911 P1P2:8802 P3:00448</v>
      </c>
      <c r="C1269" s="348" t="s">
        <v>8673</v>
      </c>
      <c r="D1269" s="348" t="s">
        <v>7657</v>
      </c>
      <c r="E1269" s="348" t="s">
        <v>7658</v>
      </c>
      <c r="F1269" s="348" t="s">
        <v>7641</v>
      </c>
    </row>
    <row r="1270" spans="1:6" x14ac:dyDescent="0.25">
      <c r="A1270" s="348" t="s">
        <v>8674</v>
      </c>
      <c r="B1270" t="str">
        <f t="shared" si="19"/>
        <v>F3:0820 P1P2:8502 P3:00231</v>
      </c>
      <c r="C1270" s="348" t="s">
        <v>8673</v>
      </c>
      <c r="D1270" s="348" t="s">
        <v>7684</v>
      </c>
      <c r="E1270" s="348" t="s">
        <v>7725</v>
      </c>
      <c r="F1270" s="348" t="s">
        <v>7834</v>
      </c>
    </row>
    <row r="1271" spans="1:6" x14ac:dyDescent="0.25">
      <c r="A1271" s="348" t="s">
        <v>8675</v>
      </c>
      <c r="B1271" t="str">
        <f t="shared" si="19"/>
        <v>F3:0820 P1P2:8502 P3:00234</v>
      </c>
      <c r="C1271" s="348" t="s">
        <v>7749</v>
      </c>
      <c r="D1271" s="348" t="s">
        <v>7684</v>
      </c>
      <c r="E1271" s="348" t="s">
        <v>7725</v>
      </c>
      <c r="F1271" s="348" t="s">
        <v>7726</v>
      </c>
    </row>
    <row r="1272" spans="1:6" x14ac:dyDescent="0.25">
      <c r="A1272" s="348" t="s">
        <v>8676</v>
      </c>
      <c r="B1272" t="str">
        <f t="shared" si="19"/>
        <v>F3:0820 P1P2:8502 P3:00234</v>
      </c>
      <c r="C1272" s="348" t="s">
        <v>8673</v>
      </c>
      <c r="D1272" s="348" t="s">
        <v>7684</v>
      </c>
      <c r="E1272" s="348" t="s">
        <v>7725</v>
      </c>
      <c r="F1272" s="348" t="s">
        <v>7726</v>
      </c>
    </row>
    <row r="1273" spans="1:6" x14ac:dyDescent="0.25">
      <c r="A1273" s="348" t="s">
        <v>8677</v>
      </c>
      <c r="B1273" t="str">
        <f t="shared" si="19"/>
        <v>F3:0820 P1P2:8502 P3:00234</v>
      </c>
      <c r="C1273" s="348" t="s">
        <v>7749</v>
      </c>
      <c r="D1273" s="348" t="s">
        <v>7684</v>
      </c>
      <c r="E1273" s="348" t="s">
        <v>7725</v>
      </c>
      <c r="F1273" s="348" t="s">
        <v>7726</v>
      </c>
    </row>
    <row r="1274" spans="1:6" x14ac:dyDescent="0.25">
      <c r="A1274" s="348" t="s">
        <v>8678</v>
      </c>
      <c r="B1274" t="str">
        <f t="shared" si="19"/>
        <v>F3:0911 P1P2:8802 P3:00199</v>
      </c>
      <c r="C1274" s="348" t="s">
        <v>8679</v>
      </c>
      <c r="D1274" s="348" t="s">
        <v>7657</v>
      </c>
      <c r="E1274" s="348" t="s">
        <v>7658</v>
      </c>
      <c r="F1274" s="348" t="s">
        <v>7659</v>
      </c>
    </row>
    <row r="1275" spans="1:6" x14ac:dyDescent="0.25">
      <c r="A1275" s="348" t="s">
        <v>8678</v>
      </c>
      <c r="B1275" t="str">
        <f t="shared" si="19"/>
        <v>F3:0911 P1P2:8802 P3:00448</v>
      </c>
      <c r="C1275" s="348" t="s">
        <v>8679</v>
      </c>
      <c r="D1275" s="348" t="s">
        <v>7657</v>
      </c>
      <c r="E1275" s="348" t="s">
        <v>7658</v>
      </c>
      <c r="F1275" s="348" t="s">
        <v>7641</v>
      </c>
    </row>
    <row r="1276" spans="1:6" x14ac:dyDescent="0.25">
      <c r="A1276" s="348" t="s">
        <v>8680</v>
      </c>
      <c r="B1276" t="str">
        <f t="shared" si="19"/>
        <v>F3:0820 P1P2:8502 P3:00231</v>
      </c>
      <c r="C1276" s="348" t="s">
        <v>8679</v>
      </c>
      <c r="D1276" s="348" t="s">
        <v>7684</v>
      </c>
      <c r="E1276" s="348" t="s">
        <v>7725</v>
      </c>
      <c r="F1276" s="348" t="s">
        <v>7834</v>
      </c>
    </row>
    <row r="1277" spans="1:6" x14ac:dyDescent="0.25">
      <c r="A1277" s="348" t="s">
        <v>8681</v>
      </c>
      <c r="B1277" t="str">
        <f t="shared" si="19"/>
        <v>F3:0820 P1P2:8502 P3:00234</v>
      </c>
      <c r="C1277" s="348" t="s">
        <v>8679</v>
      </c>
      <c r="D1277" s="348" t="s">
        <v>7684</v>
      </c>
      <c r="E1277" s="348" t="s">
        <v>7725</v>
      </c>
      <c r="F1277" s="348" t="s">
        <v>7726</v>
      </c>
    </row>
    <row r="1278" spans="1:6" x14ac:dyDescent="0.25">
      <c r="A1278" s="348" t="s">
        <v>8682</v>
      </c>
      <c r="B1278" t="str">
        <f t="shared" si="19"/>
        <v>F3:0911 P1P2:8802 P3:00199</v>
      </c>
      <c r="C1278" s="348" t="s">
        <v>8683</v>
      </c>
      <c r="D1278" s="348" t="s">
        <v>7657</v>
      </c>
      <c r="E1278" s="348" t="s">
        <v>7658</v>
      </c>
      <c r="F1278" s="348" t="s">
        <v>7659</v>
      </c>
    </row>
    <row r="1279" spans="1:6" x14ac:dyDescent="0.25">
      <c r="A1279" s="348" t="s">
        <v>8682</v>
      </c>
      <c r="B1279" t="str">
        <f t="shared" si="19"/>
        <v>F3:0911 P1P2:8802 P3:00448</v>
      </c>
      <c r="C1279" s="348" t="s">
        <v>8683</v>
      </c>
      <c r="D1279" s="348" t="s">
        <v>7657</v>
      </c>
      <c r="E1279" s="348" t="s">
        <v>7658</v>
      </c>
      <c r="F1279" s="348" t="s">
        <v>7641</v>
      </c>
    </row>
    <row r="1280" spans="1:6" x14ac:dyDescent="0.25">
      <c r="A1280" s="348" t="s">
        <v>8684</v>
      </c>
      <c r="B1280" t="str">
        <f t="shared" si="19"/>
        <v>F3:0820 P1P2:8502 P3:00231</v>
      </c>
      <c r="C1280" s="348" t="s">
        <v>8683</v>
      </c>
      <c r="D1280" s="348" t="s">
        <v>7684</v>
      </c>
      <c r="E1280" s="348" t="s">
        <v>7725</v>
      </c>
      <c r="F1280" s="348" t="s">
        <v>7834</v>
      </c>
    </row>
    <row r="1281" spans="1:6" x14ac:dyDescent="0.25">
      <c r="A1281" s="348" t="s">
        <v>8685</v>
      </c>
      <c r="B1281" t="str">
        <f t="shared" si="19"/>
        <v>F3:0820 P1P2:8502 P3:00234</v>
      </c>
      <c r="C1281" s="348" t="s">
        <v>8683</v>
      </c>
      <c r="D1281" s="348" t="s">
        <v>7684</v>
      </c>
      <c r="E1281" s="348" t="s">
        <v>7725</v>
      </c>
      <c r="F1281" s="348" t="s">
        <v>7726</v>
      </c>
    </row>
    <row r="1282" spans="1:6" x14ac:dyDescent="0.25">
      <c r="A1282" s="348" t="s">
        <v>8686</v>
      </c>
      <c r="B1282" t="str">
        <f t="shared" ref="B1282:B1345" si="20">CONCATENATE("F3:",D1282," P1P2:",E1282," P3:",F1282)</f>
        <v>F3:0820 P1P2:8502 P3:00231</v>
      </c>
      <c r="C1282" s="348" t="s">
        <v>8687</v>
      </c>
      <c r="D1282" s="348" t="s">
        <v>7684</v>
      </c>
      <c r="E1282" s="348" t="s">
        <v>7725</v>
      </c>
      <c r="F1282" s="348" t="s">
        <v>7834</v>
      </c>
    </row>
    <row r="1283" spans="1:6" x14ac:dyDescent="0.25">
      <c r="A1283" s="348" t="s">
        <v>8688</v>
      </c>
      <c r="B1283" t="str">
        <f t="shared" si="20"/>
        <v>F3:0820 P1P2:8502 P3:00234</v>
      </c>
      <c r="C1283" s="348" t="s">
        <v>8687</v>
      </c>
      <c r="D1283" s="348" t="s">
        <v>7684</v>
      </c>
      <c r="E1283" s="348" t="s">
        <v>7725</v>
      </c>
      <c r="F1283" s="348" t="s">
        <v>7726</v>
      </c>
    </row>
    <row r="1284" spans="1:6" x14ac:dyDescent="0.25">
      <c r="A1284" s="348" t="s">
        <v>8689</v>
      </c>
      <c r="B1284" t="str">
        <f t="shared" si="20"/>
        <v>F3:0911 P1P2:8802 P3:00199</v>
      </c>
      <c r="C1284" s="348" t="s">
        <v>7765</v>
      </c>
      <c r="D1284" s="348" t="s">
        <v>7657</v>
      </c>
      <c r="E1284" s="348" t="s">
        <v>7658</v>
      </c>
      <c r="F1284" s="348" t="s">
        <v>7659</v>
      </c>
    </row>
    <row r="1285" spans="1:6" x14ac:dyDescent="0.25">
      <c r="A1285" s="348" t="s">
        <v>8689</v>
      </c>
      <c r="B1285" t="str">
        <f t="shared" si="20"/>
        <v>F3:0911 P1P2:8802 P3:00448</v>
      </c>
      <c r="C1285" s="348" t="s">
        <v>7765</v>
      </c>
      <c r="D1285" s="348" t="s">
        <v>7657</v>
      </c>
      <c r="E1285" s="348" t="s">
        <v>7658</v>
      </c>
      <c r="F1285" s="348" t="s">
        <v>7641</v>
      </c>
    </row>
    <row r="1286" spans="1:6" x14ac:dyDescent="0.25">
      <c r="A1286" s="348" t="s">
        <v>8690</v>
      </c>
      <c r="B1286" t="str">
        <f t="shared" si="20"/>
        <v>F3:0820 P1P2:8502 P3:00231</v>
      </c>
      <c r="C1286" s="348" t="s">
        <v>7765</v>
      </c>
      <c r="D1286" s="348" t="s">
        <v>7684</v>
      </c>
      <c r="E1286" s="348" t="s">
        <v>7725</v>
      </c>
      <c r="F1286" s="348" t="s">
        <v>7834</v>
      </c>
    </row>
    <row r="1287" spans="1:6" x14ac:dyDescent="0.25">
      <c r="A1287" s="348" t="s">
        <v>8691</v>
      </c>
      <c r="B1287" t="str">
        <f t="shared" si="20"/>
        <v>F3:0820 P1P2:8502 P3:00234</v>
      </c>
      <c r="C1287" s="348" t="s">
        <v>7765</v>
      </c>
      <c r="D1287" s="348" t="s">
        <v>7684</v>
      </c>
      <c r="E1287" s="348" t="s">
        <v>7725</v>
      </c>
      <c r="F1287" s="348" t="s">
        <v>7726</v>
      </c>
    </row>
    <row r="1288" spans="1:6" x14ac:dyDescent="0.25">
      <c r="A1288" s="348" t="s">
        <v>8692</v>
      </c>
      <c r="B1288" t="str">
        <f t="shared" si="20"/>
        <v>F3:0820 P1P2:8502 P3:00234</v>
      </c>
      <c r="C1288" s="348" t="s">
        <v>7765</v>
      </c>
      <c r="D1288" s="348" t="s">
        <v>7684</v>
      </c>
      <c r="E1288" s="348" t="s">
        <v>7725</v>
      </c>
      <c r="F1288" s="348" t="s">
        <v>7726</v>
      </c>
    </row>
    <row r="1289" spans="1:6" x14ac:dyDescent="0.25">
      <c r="A1289" s="348" t="s">
        <v>8693</v>
      </c>
      <c r="B1289" t="str">
        <f t="shared" si="20"/>
        <v>F3:0950 P1P2:8814 P3:00209</v>
      </c>
      <c r="C1289" s="348" t="s">
        <v>7760</v>
      </c>
      <c r="D1289" s="348" t="s">
        <v>7344</v>
      </c>
      <c r="E1289" s="348" t="s">
        <v>7642</v>
      </c>
      <c r="F1289" s="348" t="s">
        <v>7860</v>
      </c>
    </row>
    <row r="1290" spans="1:6" x14ac:dyDescent="0.25">
      <c r="A1290" s="348" t="s">
        <v>8694</v>
      </c>
      <c r="B1290" t="str">
        <f t="shared" si="20"/>
        <v>F3:0812 P1P2:8602 P3:00238</v>
      </c>
      <c r="C1290" s="348" t="s">
        <v>7760</v>
      </c>
      <c r="D1290" s="348" t="s">
        <v>7752</v>
      </c>
      <c r="E1290" s="348" t="s">
        <v>7753</v>
      </c>
      <c r="F1290" s="348" t="s">
        <v>8038</v>
      </c>
    </row>
    <row r="1291" spans="1:6" x14ac:dyDescent="0.25">
      <c r="A1291" s="348" t="s">
        <v>8695</v>
      </c>
      <c r="B1291" t="str">
        <f t="shared" si="20"/>
        <v>F3:0812 P1P2:8602 P3:00238</v>
      </c>
      <c r="C1291" s="348" t="s">
        <v>7760</v>
      </c>
      <c r="D1291" s="348" t="s">
        <v>7752</v>
      </c>
      <c r="E1291" s="348" t="s">
        <v>7753</v>
      </c>
      <c r="F1291" s="348" t="s">
        <v>8038</v>
      </c>
    </row>
    <row r="1292" spans="1:6" x14ac:dyDescent="0.25">
      <c r="A1292" s="348" t="s">
        <v>8696</v>
      </c>
      <c r="B1292" t="str">
        <f t="shared" si="20"/>
        <v>F3:0950 P1P2:8814 P3:00209</v>
      </c>
      <c r="C1292" s="348" t="s">
        <v>7760</v>
      </c>
      <c r="D1292" s="348" t="s">
        <v>7344</v>
      </c>
      <c r="E1292" s="348" t="s">
        <v>7642</v>
      </c>
      <c r="F1292" s="348" t="s">
        <v>7860</v>
      </c>
    </row>
    <row r="1293" spans="1:6" x14ac:dyDescent="0.25">
      <c r="A1293" s="348" t="s">
        <v>8697</v>
      </c>
      <c r="B1293" t="str">
        <f t="shared" si="20"/>
        <v>F3:0950 P1P2:8814 P3:00209</v>
      </c>
      <c r="C1293" s="348" t="s">
        <v>7760</v>
      </c>
      <c r="D1293" s="348" t="s">
        <v>7344</v>
      </c>
      <c r="E1293" s="348" t="s">
        <v>7642</v>
      </c>
      <c r="F1293" s="348" t="s">
        <v>7860</v>
      </c>
    </row>
    <row r="1294" spans="1:6" x14ac:dyDescent="0.25">
      <c r="A1294" s="348" t="s">
        <v>8698</v>
      </c>
      <c r="B1294" t="str">
        <f t="shared" si="20"/>
        <v>F3:0911 P1P2:8802 P3:00199</v>
      </c>
      <c r="C1294" s="348" t="s">
        <v>7760</v>
      </c>
      <c r="D1294" s="348" t="s">
        <v>7657</v>
      </c>
      <c r="E1294" s="348" t="s">
        <v>7658</v>
      </c>
      <c r="F1294" s="348" t="s">
        <v>7659</v>
      </c>
    </row>
    <row r="1295" spans="1:6" x14ac:dyDescent="0.25">
      <c r="A1295" s="348" t="s">
        <v>8698</v>
      </c>
      <c r="B1295" t="str">
        <f t="shared" si="20"/>
        <v>F3:0911 P1P2:8802 P3:00448</v>
      </c>
      <c r="C1295" s="348" t="s">
        <v>7760</v>
      </c>
      <c r="D1295" s="348" t="s">
        <v>7657</v>
      </c>
      <c r="E1295" s="348" t="s">
        <v>7658</v>
      </c>
      <c r="F1295" s="348" t="s">
        <v>7641</v>
      </c>
    </row>
    <row r="1296" spans="1:6" x14ac:dyDescent="0.25">
      <c r="A1296" s="348" t="s">
        <v>8699</v>
      </c>
      <c r="B1296" t="str">
        <f t="shared" si="20"/>
        <v>F3:0911 P1P2:8802 P3:00199</v>
      </c>
      <c r="C1296" s="348" t="s">
        <v>7760</v>
      </c>
      <c r="D1296" s="348" t="s">
        <v>7657</v>
      </c>
      <c r="E1296" s="348" t="s">
        <v>7658</v>
      </c>
      <c r="F1296" s="348" t="s">
        <v>7659</v>
      </c>
    </row>
    <row r="1297" spans="1:6" x14ac:dyDescent="0.25">
      <c r="A1297" s="348" t="s">
        <v>8699</v>
      </c>
      <c r="B1297" t="str">
        <f t="shared" si="20"/>
        <v>F3:0911 P1P2:8802 P3:00448</v>
      </c>
      <c r="C1297" s="348" t="s">
        <v>7760</v>
      </c>
      <c r="D1297" s="348" t="s">
        <v>7657</v>
      </c>
      <c r="E1297" s="348" t="s">
        <v>7658</v>
      </c>
      <c r="F1297" s="348" t="s">
        <v>7641</v>
      </c>
    </row>
    <row r="1298" spans="1:6" x14ac:dyDescent="0.25">
      <c r="A1298" s="348" t="s">
        <v>8700</v>
      </c>
      <c r="B1298" t="str">
        <f t="shared" si="20"/>
        <v>F3:0911 P1P2:8802 P3:00199</v>
      </c>
      <c r="C1298" s="348" t="s">
        <v>7760</v>
      </c>
      <c r="D1298" s="348" t="s">
        <v>7657</v>
      </c>
      <c r="E1298" s="348" t="s">
        <v>7658</v>
      </c>
      <c r="F1298" s="348" t="s">
        <v>7659</v>
      </c>
    </row>
    <row r="1299" spans="1:6" x14ac:dyDescent="0.25">
      <c r="A1299" s="348" t="s">
        <v>8700</v>
      </c>
      <c r="B1299" t="str">
        <f t="shared" si="20"/>
        <v>F3:0911 P1P2:8802 P3:00448</v>
      </c>
      <c r="C1299" s="348" t="s">
        <v>7760</v>
      </c>
      <c r="D1299" s="348" t="s">
        <v>7657</v>
      </c>
      <c r="E1299" s="348" t="s">
        <v>7658</v>
      </c>
      <c r="F1299" s="348" t="s">
        <v>7641</v>
      </c>
    </row>
    <row r="1300" spans="1:6" x14ac:dyDescent="0.25">
      <c r="A1300" s="348" t="s">
        <v>8701</v>
      </c>
      <c r="B1300" t="str">
        <f t="shared" si="20"/>
        <v>F3:0911 P1P2:8802 P3:00199</v>
      </c>
      <c r="C1300" s="348" t="s">
        <v>7760</v>
      </c>
      <c r="D1300" s="348" t="s">
        <v>7657</v>
      </c>
      <c r="E1300" s="348" t="s">
        <v>7658</v>
      </c>
      <c r="F1300" s="348" t="s">
        <v>7659</v>
      </c>
    </row>
    <row r="1301" spans="1:6" x14ac:dyDescent="0.25">
      <c r="A1301" s="348" t="s">
        <v>8701</v>
      </c>
      <c r="B1301" t="str">
        <f t="shared" si="20"/>
        <v>F3:0911 P1P2:8802 P3:00448</v>
      </c>
      <c r="C1301" s="348" t="s">
        <v>7760</v>
      </c>
      <c r="D1301" s="348" t="s">
        <v>7657</v>
      </c>
      <c r="E1301" s="348" t="s">
        <v>7658</v>
      </c>
      <c r="F1301" s="348" t="s">
        <v>7641</v>
      </c>
    </row>
    <row r="1302" spans="1:6" x14ac:dyDescent="0.25">
      <c r="A1302" s="348" t="s">
        <v>8702</v>
      </c>
      <c r="B1302" t="str">
        <f t="shared" si="20"/>
        <v>F3:0911 P1P2:8802 P3:00199</v>
      </c>
      <c r="C1302" s="348" t="s">
        <v>7760</v>
      </c>
      <c r="D1302" s="348" t="s">
        <v>7657</v>
      </c>
      <c r="E1302" s="348" t="s">
        <v>7658</v>
      </c>
      <c r="F1302" s="348" t="s">
        <v>7659</v>
      </c>
    </row>
    <row r="1303" spans="1:6" x14ac:dyDescent="0.25">
      <c r="A1303" s="348" t="s">
        <v>8702</v>
      </c>
      <c r="B1303" t="str">
        <f t="shared" si="20"/>
        <v>F3:0911 P1P2:8802 P3:00448</v>
      </c>
      <c r="C1303" s="348" t="s">
        <v>7760</v>
      </c>
      <c r="D1303" s="348" t="s">
        <v>7657</v>
      </c>
      <c r="E1303" s="348" t="s">
        <v>7658</v>
      </c>
      <c r="F1303" s="348" t="s">
        <v>7641</v>
      </c>
    </row>
    <row r="1304" spans="1:6" x14ac:dyDescent="0.25">
      <c r="A1304" s="348" t="s">
        <v>8703</v>
      </c>
      <c r="B1304" t="str">
        <f t="shared" si="20"/>
        <v>F3:0911 P1P2:8802 P3:00199</v>
      </c>
      <c r="C1304" s="348" t="s">
        <v>7760</v>
      </c>
      <c r="D1304" s="348" t="s">
        <v>7657</v>
      </c>
      <c r="E1304" s="348" t="s">
        <v>7658</v>
      </c>
      <c r="F1304" s="348" t="s">
        <v>7659</v>
      </c>
    </row>
    <row r="1305" spans="1:6" x14ac:dyDescent="0.25">
      <c r="A1305" s="348" t="s">
        <v>8703</v>
      </c>
      <c r="B1305" t="str">
        <f t="shared" si="20"/>
        <v>F3:0911 P1P2:8802 P3:00448</v>
      </c>
      <c r="C1305" s="348" t="s">
        <v>7760</v>
      </c>
      <c r="D1305" s="348" t="s">
        <v>7657</v>
      </c>
      <c r="E1305" s="348" t="s">
        <v>7658</v>
      </c>
      <c r="F1305" s="348" t="s">
        <v>7641</v>
      </c>
    </row>
    <row r="1306" spans="1:6" x14ac:dyDescent="0.25">
      <c r="A1306" s="348" t="s">
        <v>8704</v>
      </c>
      <c r="B1306" t="str">
        <f t="shared" si="20"/>
        <v>F3:0911 P1P2:8802 P3:00199</v>
      </c>
      <c r="C1306" s="348" t="s">
        <v>7760</v>
      </c>
      <c r="D1306" s="348" t="s">
        <v>7657</v>
      </c>
      <c r="E1306" s="348" t="s">
        <v>7658</v>
      </c>
      <c r="F1306" s="348" t="s">
        <v>7659</v>
      </c>
    </row>
    <row r="1307" spans="1:6" x14ac:dyDescent="0.25">
      <c r="A1307" s="348" t="s">
        <v>8704</v>
      </c>
      <c r="B1307" t="str">
        <f t="shared" si="20"/>
        <v>F3:0911 P1P2:8802 P3:00448</v>
      </c>
      <c r="C1307" s="348" t="s">
        <v>7760</v>
      </c>
      <c r="D1307" s="348" t="s">
        <v>7657</v>
      </c>
      <c r="E1307" s="348" t="s">
        <v>7658</v>
      </c>
      <c r="F1307" s="348" t="s">
        <v>7641</v>
      </c>
    </row>
    <row r="1308" spans="1:6" x14ac:dyDescent="0.25">
      <c r="A1308" s="348" t="s">
        <v>8705</v>
      </c>
      <c r="B1308" t="str">
        <f t="shared" si="20"/>
        <v>F3:0820 P1P2:8502 P3:00234</v>
      </c>
      <c r="C1308" s="348" t="s">
        <v>7760</v>
      </c>
      <c r="D1308" s="348" t="s">
        <v>7684</v>
      </c>
      <c r="E1308" s="348" t="s">
        <v>7725</v>
      </c>
      <c r="F1308" s="348" t="s">
        <v>7726</v>
      </c>
    </row>
    <row r="1309" spans="1:6" x14ac:dyDescent="0.25">
      <c r="A1309" s="348" t="s">
        <v>8706</v>
      </c>
      <c r="B1309" t="str">
        <f t="shared" si="20"/>
        <v>F3:0820 P1P2:8503 P3:00232</v>
      </c>
      <c r="C1309" s="348" t="s">
        <v>7760</v>
      </c>
      <c r="D1309" s="348" t="s">
        <v>7684</v>
      </c>
      <c r="E1309" s="348" t="s">
        <v>7685</v>
      </c>
      <c r="F1309" s="348" t="s">
        <v>7686</v>
      </c>
    </row>
    <row r="1310" spans="1:6" x14ac:dyDescent="0.25">
      <c r="A1310" s="348" t="s">
        <v>8707</v>
      </c>
      <c r="B1310" t="str">
        <f t="shared" si="20"/>
        <v>F3:0620 P1P2:7502 P3:00332</v>
      </c>
      <c r="C1310" s="348" t="s">
        <v>7760</v>
      </c>
      <c r="D1310" s="348" t="s">
        <v>8708</v>
      </c>
      <c r="E1310" s="348" t="s">
        <v>8709</v>
      </c>
      <c r="F1310" s="348" t="s">
        <v>8710</v>
      </c>
    </row>
    <row r="1311" spans="1:6" x14ac:dyDescent="0.25">
      <c r="A1311" s="348" t="s">
        <v>8711</v>
      </c>
      <c r="B1311" t="str">
        <f t="shared" si="20"/>
        <v>F3:0911 P1P2:8802 P3:00199</v>
      </c>
      <c r="C1311" s="348" t="s">
        <v>8712</v>
      </c>
      <c r="D1311" s="348" t="s">
        <v>7657</v>
      </c>
      <c r="E1311" s="348" t="s">
        <v>7658</v>
      </c>
      <c r="F1311" s="348" t="s">
        <v>7659</v>
      </c>
    </row>
    <row r="1312" spans="1:6" x14ac:dyDescent="0.25">
      <c r="A1312" s="348" t="s">
        <v>8711</v>
      </c>
      <c r="B1312" t="str">
        <f t="shared" si="20"/>
        <v>F3:0911 P1P2:8802 P3:00448</v>
      </c>
      <c r="C1312" s="348" t="s">
        <v>8712</v>
      </c>
      <c r="D1312" s="348" t="s">
        <v>7657</v>
      </c>
      <c r="E1312" s="348" t="s">
        <v>7658</v>
      </c>
      <c r="F1312" s="348" t="s">
        <v>7641</v>
      </c>
    </row>
    <row r="1313" spans="1:6" x14ac:dyDescent="0.25">
      <c r="A1313" s="348" t="s">
        <v>8713</v>
      </c>
      <c r="B1313" t="str">
        <f t="shared" si="20"/>
        <v>F3:0820 P1P2:8502 P3:00231</v>
      </c>
      <c r="C1313" s="348" t="s">
        <v>8712</v>
      </c>
      <c r="D1313" s="348" t="s">
        <v>7684</v>
      </c>
      <c r="E1313" s="348" t="s">
        <v>7725</v>
      </c>
      <c r="F1313" s="348" t="s">
        <v>7834</v>
      </c>
    </row>
    <row r="1314" spans="1:6" x14ac:dyDescent="0.25">
      <c r="A1314" s="348" t="s">
        <v>8714</v>
      </c>
      <c r="B1314" t="str">
        <f t="shared" si="20"/>
        <v>F3:0820 P1P2:8502 P3:00231</v>
      </c>
      <c r="C1314" s="348" t="s">
        <v>8715</v>
      </c>
      <c r="D1314" s="348" t="s">
        <v>7684</v>
      </c>
      <c r="E1314" s="348" t="s">
        <v>7725</v>
      </c>
      <c r="F1314" s="348" t="s">
        <v>7834</v>
      </c>
    </row>
    <row r="1315" spans="1:6" x14ac:dyDescent="0.25">
      <c r="A1315" s="348" t="s">
        <v>8716</v>
      </c>
      <c r="B1315" t="str">
        <f t="shared" si="20"/>
        <v>F3:0820 P1P2:8502 P3:00234</v>
      </c>
      <c r="C1315" s="348" t="s">
        <v>8712</v>
      </c>
      <c r="D1315" s="348" t="s">
        <v>7684</v>
      </c>
      <c r="E1315" s="348" t="s">
        <v>7725</v>
      </c>
      <c r="F1315" s="348" t="s">
        <v>7726</v>
      </c>
    </row>
    <row r="1316" spans="1:6" x14ac:dyDescent="0.25">
      <c r="A1316" s="348" t="s">
        <v>8717</v>
      </c>
      <c r="B1316" t="str">
        <f t="shared" si="20"/>
        <v>F3:0911 P1P2:8802 P3:00199</v>
      </c>
      <c r="C1316" s="348" t="s">
        <v>8718</v>
      </c>
      <c r="D1316" s="348" t="s">
        <v>7657</v>
      </c>
      <c r="E1316" s="348" t="s">
        <v>7658</v>
      </c>
      <c r="F1316" s="348" t="s">
        <v>7659</v>
      </c>
    </row>
    <row r="1317" spans="1:6" x14ac:dyDescent="0.25">
      <c r="A1317" s="348" t="s">
        <v>8717</v>
      </c>
      <c r="B1317" t="str">
        <f t="shared" si="20"/>
        <v>F3:0911 P1P2:8802 P3:00448</v>
      </c>
      <c r="C1317" s="348" t="s">
        <v>8718</v>
      </c>
      <c r="D1317" s="348" t="s">
        <v>7657</v>
      </c>
      <c r="E1317" s="348" t="s">
        <v>7658</v>
      </c>
      <c r="F1317" s="348" t="s">
        <v>7641</v>
      </c>
    </row>
    <row r="1318" spans="1:6" x14ac:dyDescent="0.25">
      <c r="A1318" s="348" t="s">
        <v>8719</v>
      </c>
      <c r="B1318" t="str">
        <f t="shared" si="20"/>
        <v>F3:0820 P1P2:8502 P3:00231</v>
      </c>
      <c r="C1318" s="348" t="s">
        <v>8718</v>
      </c>
      <c r="D1318" s="348" t="s">
        <v>7684</v>
      </c>
      <c r="E1318" s="348" t="s">
        <v>7725</v>
      </c>
      <c r="F1318" s="348" t="s">
        <v>7834</v>
      </c>
    </row>
    <row r="1319" spans="1:6" x14ac:dyDescent="0.25">
      <c r="A1319" s="348" t="s">
        <v>8720</v>
      </c>
      <c r="B1319" t="str">
        <f t="shared" si="20"/>
        <v>F3:0820 P1P2:8502 P3:00234</v>
      </c>
      <c r="C1319" s="348" t="s">
        <v>8718</v>
      </c>
      <c r="D1319" s="348" t="s">
        <v>7684</v>
      </c>
      <c r="E1319" s="348" t="s">
        <v>7725</v>
      </c>
      <c r="F1319" s="348" t="s">
        <v>7726</v>
      </c>
    </row>
    <row r="1320" spans="1:6" x14ac:dyDescent="0.25">
      <c r="A1320" s="348" t="s">
        <v>8721</v>
      </c>
      <c r="B1320" t="str">
        <f t="shared" si="20"/>
        <v>F3:0911 P1P2:8802 P3:00199</v>
      </c>
      <c r="C1320" s="348" t="s">
        <v>8722</v>
      </c>
      <c r="D1320" s="348" t="s">
        <v>7657</v>
      </c>
      <c r="E1320" s="348" t="s">
        <v>7658</v>
      </c>
      <c r="F1320" s="348" t="s">
        <v>7659</v>
      </c>
    </row>
    <row r="1321" spans="1:6" x14ac:dyDescent="0.25">
      <c r="A1321" s="348" t="s">
        <v>8721</v>
      </c>
      <c r="B1321" t="str">
        <f t="shared" si="20"/>
        <v>F3:0911 P1P2:8802 P3:00448</v>
      </c>
      <c r="C1321" s="348" t="s">
        <v>8722</v>
      </c>
      <c r="D1321" s="348" t="s">
        <v>7657</v>
      </c>
      <c r="E1321" s="348" t="s">
        <v>7658</v>
      </c>
      <c r="F1321" s="348" t="s">
        <v>7641</v>
      </c>
    </row>
    <row r="1322" spans="1:6" x14ac:dyDescent="0.25">
      <c r="A1322" s="348" t="s">
        <v>8723</v>
      </c>
      <c r="B1322" t="str">
        <f t="shared" si="20"/>
        <v>F3:0911 P1P2:8802 P3:00199</v>
      </c>
      <c r="C1322" s="348" t="s">
        <v>8722</v>
      </c>
      <c r="D1322" s="348" t="s">
        <v>7657</v>
      </c>
      <c r="E1322" s="348" t="s">
        <v>7658</v>
      </c>
      <c r="F1322" s="348" t="s">
        <v>7659</v>
      </c>
    </row>
    <row r="1323" spans="1:6" x14ac:dyDescent="0.25">
      <c r="A1323" s="348" t="s">
        <v>8723</v>
      </c>
      <c r="B1323" t="str">
        <f t="shared" si="20"/>
        <v>F3:0911 P1P2:8802 P3:00448</v>
      </c>
      <c r="C1323" s="348" t="s">
        <v>8722</v>
      </c>
      <c r="D1323" s="348" t="s">
        <v>7657</v>
      </c>
      <c r="E1323" s="348" t="s">
        <v>7658</v>
      </c>
      <c r="F1323" s="348" t="s">
        <v>7641</v>
      </c>
    </row>
    <row r="1324" spans="1:6" x14ac:dyDescent="0.25">
      <c r="A1324" s="348" t="s">
        <v>8724</v>
      </c>
      <c r="B1324" t="str">
        <f t="shared" si="20"/>
        <v>F3:0820 P1P2:8502 P3:00231</v>
      </c>
      <c r="C1324" s="348" t="s">
        <v>8722</v>
      </c>
      <c r="D1324" s="348" t="s">
        <v>7684</v>
      </c>
      <c r="E1324" s="348" t="s">
        <v>7725</v>
      </c>
      <c r="F1324" s="348" t="s">
        <v>7834</v>
      </c>
    </row>
    <row r="1325" spans="1:6" x14ac:dyDescent="0.25">
      <c r="A1325" s="348" t="s">
        <v>8725</v>
      </c>
      <c r="B1325" t="str">
        <f t="shared" si="20"/>
        <v>F3:0820 P1P2:8502 P3:00234</v>
      </c>
      <c r="C1325" s="348" t="s">
        <v>8722</v>
      </c>
      <c r="D1325" s="348" t="s">
        <v>7684</v>
      </c>
      <c r="E1325" s="348" t="s">
        <v>7725</v>
      </c>
      <c r="F1325" s="348" t="s">
        <v>7726</v>
      </c>
    </row>
    <row r="1326" spans="1:6" x14ac:dyDescent="0.25">
      <c r="A1326" s="348" t="s">
        <v>8726</v>
      </c>
      <c r="B1326" t="str">
        <f t="shared" si="20"/>
        <v>F3:0911 P1P2:8802 P3:00199</v>
      </c>
      <c r="C1326" s="348" t="s">
        <v>8727</v>
      </c>
      <c r="D1326" s="348" t="s">
        <v>7657</v>
      </c>
      <c r="E1326" s="348" t="s">
        <v>7658</v>
      </c>
      <c r="F1326" s="348" t="s">
        <v>7659</v>
      </c>
    </row>
    <row r="1327" spans="1:6" x14ac:dyDescent="0.25">
      <c r="A1327" s="348" t="s">
        <v>8726</v>
      </c>
      <c r="B1327" t="str">
        <f t="shared" si="20"/>
        <v>F3:0911 P1P2:8802 P3:00448</v>
      </c>
      <c r="C1327" s="348" t="s">
        <v>8727</v>
      </c>
      <c r="D1327" s="348" t="s">
        <v>7657</v>
      </c>
      <c r="E1327" s="348" t="s">
        <v>7658</v>
      </c>
      <c r="F1327" s="348" t="s">
        <v>7641</v>
      </c>
    </row>
    <row r="1328" spans="1:6" x14ac:dyDescent="0.25">
      <c r="A1328" s="348" t="s">
        <v>8728</v>
      </c>
      <c r="B1328" t="str">
        <f t="shared" si="20"/>
        <v>F3:0911 P1P2:8802 P3:00199</v>
      </c>
      <c r="C1328" s="348" t="s">
        <v>8727</v>
      </c>
      <c r="D1328" s="348" t="s">
        <v>7657</v>
      </c>
      <c r="E1328" s="348" t="s">
        <v>7658</v>
      </c>
      <c r="F1328" s="348" t="s">
        <v>7659</v>
      </c>
    </row>
    <row r="1329" spans="1:6" x14ac:dyDescent="0.25">
      <c r="A1329" s="348" t="s">
        <v>8728</v>
      </c>
      <c r="B1329" t="str">
        <f t="shared" si="20"/>
        <v>F3:0911 P1P2:8802 P3:00448</v>
      </c>
      <c r="C1329" s="348" t="s">
        <v>8727</v>
      </c>
      <c r="D1329" s="348" t="s">
        <v>7657</v>
      </c>
      <c r="E1329" s="348" t="s">
        <v>7658</v>
      </c>
      <c r="F1329" s="348" t="s">
        <v>7641</v>
      </c>
    </row>
    <row r="1330" spans="1:6" x14ac:dyDescent="0.25">
      <c r="A1330" s="348" t="s">
        <v>8729</v>
      </c>
      <c r="B1330" t="str">
        <f t="shared" si="20"/>
        <v>F3:0911 P1P2:8802 P3:00199</v>
      </c>
      <c r="C1330" s="348" t="s">
        <v>8727</v>
      </c>
      <c r="D1330" s="348" t="s">
        <v>7657</v>
      </c>
      <c r="E1330" s="348" t="s">
        <v>7658</v>
      </c>
      <c r="F1330" s="348" t="s">
        <v>7659</v>
      </c>
    </row>
    <row r="1331" spans="1:6" x14ac:dyDescent="0.25">
      <c r="A1331" s="348" t="s">
        <v>8729</v>
      </c>
      <c r="B1331" t="str">
        <f t="shared" si="20"/>
        <v>F3:0911 P1P2:8802 P3:00448</v>
      </c>
      <c r="C1331" s="348" t="s">
        <v>8727</v>
      </c>
      <c r="D1331" s="348" t="s">
        <v>7657</v>
      </c>
      <c r="E1331" s="348" t="s">
        <v>7658</v>
      </c>
      <c r="F1331" s="348" t="s">
        <v>7641</v>
      </c>
    </row>
    <row r="1332" spans="1:6" x14ac:dyDescent="0.25">
      <c r="A1332" s="348" t="s">
        <v>8730</v>
      </c>
      <c r="B1332" t="str">
        <f t="shared" si="20"/>
        <v>F3:0950 P1P2:8814 P3:00209</v>
      </c>
      <c r="C1332" s="348" t="s">
        <v>8727</v>
      </c>
      <c r="D1332" s="348" t="s">
        <v>7344</v>
      </c>
      <c r="E1332" s="348" t="s">
        <v>7642</v>
      </c>
      <c r="F1332" s="348" t="s">
        <v>7860</v>
      </c>
    </row>
    <row r="1333" spans="1:6" x14ac:dyDescent="0.25">
      <c r="A1333" s="348" t="s">
        <v>8731</v>
      </c>
      <c r="B1333" t="str">
        <f t="shared" si="20"/>
        <v>F3:0820 P1P2:8502 P3:00231</v>
      </c>
      <c r="C1333" s="348" t="s">
        <v>8732</v>
      </c>
      <c r="D1333" s="348" t="s">
        <v>7684</v>
      </c>
      <c r="E1333" s="348" t="s">
        <v>7725</v>
      </c>
      <c r="F1333" s="348" t="s">
        <v>7834</v>
      </c>
    </row>
    <row r="1334" spans="1:6" x14ac:dyDescent="0.25">
      <c r="A1334" s="348" t="s">
        <v>8733</v>
      </c>
      <c r="B1334" t="str">
        <f t="shared" si="20"/>
        <v>F3:0820 P1P2:8502 P3:00234</v>
      </c>
      <c r="C1334" s="348" t="s">
        <v>8727</v>
      </c>
      <c r="D1334" s="348" t="s">
        <v>7684</v>
      </c>
      <c r="E1334" s="348" t="s">
        <v>7725</v>
      </c>
      <c r="F1334" s="348" t="s">
        <v>7726</v>
      </c>
    </row>
    <row r="1335" spans="1:6" x14ac:dyDescent="0.25">
      <c r="A1335" s="348" t="s">
        <v>8734</v>
      </c>
      <c r="B1335" t="str">
        <f t="shared" si="20"/>
        <v>F3:0911 P1P2:8802 P3:00199</v>
      </c>
      <c r="C1335" s="348" t="s">
        <v>8735</v>
      </c>
      <c r="D1335" s="348" t="s">
        <v>7657</v>
      </c>
      <c r="E1335" s="348" t="s">
        <v>7658</v>
      </c>
      <c r="F1335" s="348" t="s">
        <v>7659</v>
      </c>
    </row>
    <row r="1336" spans="1:6" x14ac:dyDescent="0.25">
      <c r="A1336" s="348" t="s">
        <v>8734</v>
      </c>
      <c r="B1336" t="str">
        <f t="shared" si="20"/>
        <v>F3:0911 P1P2:8802 P3:00448</v>
      </c>
      <c r="C1336" s="348" t="s">
        <v>8735</v>
      </c>
      <c r="D1336" s="348" t="s">
        <v>7657</v>
      </c>
      <c r="E1336" s="348" t="s">
        <v>7658</v>
      </c>
      <c r="F1336" s="348" t="s">
        <v>7641</v>
      </c>
    </row>
    <row r="1337" spans="1:6" x14ac:dyDescent="0.25">
      <c r="A1337" s="348" t="s">
        <v>8736</v>
      </c>
      <c r="B1337" t="str">
        <f t="shared" si="20"/>
        <v>F3:0820 P1P2:8502 P3:00231</v>
      </c>
      <c r="C1337" s="348" t="s">
        <v>8735</v>
      </c>
      <c r="D1337" s="348" t="s">
        <v>7684</v>
      </c>
      <c r="E1337" s="348" t="s">
        <v>7725</v>
      </c>
      <c r="F1337" s="348" t="s">
        <v>7834</v>
      </c>
    </row>
    <row r="1338" spans="1:6" x14ac:dyDescent="0.25">
      <c r="A1338" s="348" t="s">
        <v>8737</v>
      </c>
      <c r="B1338" t="str">
        <f t="shared" si="20"/>
        <v>F3:0820 P1P2:8502 P3:00234</v>
      </c>
      <c r="C1338" s="348" t="s">
        <v>8735</v>
      </c>
      <c r="D1338" s="348" t="s">
        <v>7684</v>
      </c>
      <c r="E1338" s="348" t="s">
        <v>7725</v>
      </c>
      <c r="F1338" s="348" t="s">
        <v>7726</v>
      </c>
    </row>
    <row r="1339" spans="1:6" x14ac:dyDescent="0.25">
      <c r="A1339" s="348" t="s">
        <v>8738</v>
      </c>
      <c r="B1339" t="str">
        <f t="shared" si="20"/>
        <v>F3:0911 P1P2:8802 P3:00199</v>
      </c>
      <c r="C1339" s="348" t="s">
        <v>8739</v>
      </c>
      <c r="D1339" s="348" t="s">
        <v>7657</v>
      </c>
      <c r="E1339" s="348" t="s">
        <v>7658</v>
      </c>
      <c r="F1339" s="348" t="s">
        <v>7659</v>
      </c>
    </row>
    <row r="1340" spans="1:6" x14ac:dyDescent="0.25">
      <c r="A1340" s="348" t="s">
        <v>8738</v>
      </c>
      <c r="B1340" t="str">
        <f t="shared" si="20"/>
        <v>F3:0911 P1P2:8802 P3:00448</v>
      </c>
      <c r="C1340" s="348" t="s">
        <v>8739</v>
      </c>
      <c r="D1340" s="348" t="s">
        <v>7657</v>
      </c>
      <c r="E1340" s="348" t="s">
        <v>7658</v>
      </c>
      <c r="F1340" s="348" t="s">
        <v>7641</v>
      </c>
    </row>
    <row r="1341" spans="1:6" x14ac:dyDescent="0.25">
      <c r="A1341" s="348" t="s">
        <v>8740</v>
      </c>
      <c r="B1341" t="str">
        <f t="shared" si="20"/>
        <v>F3:0911 P1P2:8802 P3:00199</v>
      </c>
      <c r="C1341" s="348" t="s">
        <v>8741</v>
      </c>
      <c r="D1341" s="348" t="s">
        <v>7657</v>
      </c>
      <c r="E1341" s="348" t="s">
        <v>7658</v>
      </c>
      <c r="F1341" s="348" t="s">
        <v>7659</v>
      </c>
    </row>
    <row r="1342" spans="1:6" x14ac:dyDescent="0.25">
      <c r="A1342" s="348" t="s">
        <v>8740</v>
      </c>
      <c r="B1342" t="str">
        <f t="shared" si="20"/>
        <v>F3:0911 P1P2:8802 P3:00448</v>
      </c>
      <c r="C1342" s="348" t="s">
        <v>8741</v>
      </c>
      <c r="D1342" s="348" t="s">
        <v>7657</v>
      </c>
      <c r="E1342" s="348" t="s">
        <v>7658</v>
      </c>
      <c r="F1342" s="348" t="s">
        <v>7641</v>
      </c>
    </row>
    <row r="1343" spans="1:6" x14ac:dyDescent="0.25">
      <c r="A1343" s="348" t="s">
        <v>8742</v>
      </c>
      <c r="B1343" t="str">
        <f t="shared" si="20"/>
        <v>F3:0820 P1P2:8502 P3:00231</v>
      </c>
      <c r="C1343" s="348" t="s">
        <v>8739</v>
      </c>
      <c r="D1343" s="348" t="s">
        <v>7684</v>
      </c>
      <c r="E1343" s="348" t="s">
        <v>7725</v>
      </c>
      <c r="F1343" s="348" t="s">
        <v>7834</v>
      </c>
    </row>
    <row r="1344" spans="1:6" x14ac:dyDescent="0.25">
      <c r="A1344" s="348" t="s">
        <v>8743</v>
      </c>
      <c r="B1344" t="str">
        <f t="shared" si="20"/>
        <v>F3:0820 P1P2:8502 P3:00231</v>
      </c>
      <c r="C1344" s="348" t="s">
        <v>8741</v>
      </c>
      <c r="D1344" s="348" t="s">
        <v>7684</v>
      </c>
      <c r="E1344" s="348" t="s">
        <v>7725</v>
      </c>
      <c r="F1344" s="348" t="s">
        <v>7834</v>
      </c>
    </row>
    <row r="1345" spans="1:6" x14ac:dyDescent="0.25">
      <c r="A1345" s="348" t="s">
        <v>8744</v>
      </c>
      <c r="B1345" t="str">
        <f t="shared" si="20"/>
        <v>F3:0820 P1P2:8502 P3:00234</v>
      </c>
      <c r="C1345" s="348" t="s">
        <v>8739</v>
      </c>
      <c r="D1345" s="348" t="s">
        <v>7684</v>
      </c>
      <c r="E1345" s="348" t="s">
        <v>7725</v>
      </c>
      <c r="F1345" s="348" t="s">
        <v>7726</v>
      </c>
    </row>
    <row r="1346" spans="1:6" x14ac:dyDescent="0.25">
      <c r="A1346" s="348" t="s">
        <v>8745</v>
      </c>
      <c r="B1346" t="str">
        <f t="shared" ref="B1346:B1409" si="21">CONCATENATE("F3:",D1346," P1P2:",E1346," P3:",F1346)</f>
        <v>F3:0820 P1P2:8502 P3:00224</v>
      </c>
      <c r="C1346" s="348" t="s">
        <v>8741</v>
      </c>
      <c r="D1346" s="348" t="s">
        <v>7684</v>
      </c>
      <c r="E1346" s="348" t="s">
        <v>7725</v>
      </c>
      <c r="F1346" s="348" t="s">
        <v>8746</v>
      </c>
    </row>
    <row r="1347" spans="1:6" x14ac:dyDescent="0.25">
      <c r="A1347" s="348" t="s">
        <v>8747</v>
      </c>
      <c r="B1347" t="str">
        <f t="shared" si="21"/>
        <v>F3:0911 P1P2:8802 P3:00199</v>
      </c>
      <c r="C1347" s="348" t="s">
        <v>8748</v>
      </c>
      <c r="D1347" s="348" t="s">
        <v>7657</v>
      </c>
      <c r="E1347" s="348" t="s">
        <v>7658</v>
      </c>
      <c r="F1347" s="348" t="s">
        <v>7659</v>
      </c>
    </row>
    <row r="1348" spans="1:6" x14ac:dyDescent="0.25">
      <c r="A1348" s="348" t="s">
        <v>8747</v>
      </c>
      <c r="B1348" t="str">
        <f t="shared" si="21"/>
        <v>F3:0911 P1P2:8802 P3:00448</v>
      </c>
      <c r="C1348" s="348" t="s">
        <v>8748</v>
      </c>
      <c r="D1348" s="348" t="s">
        <v>7657</v>
      </c>
      <c r="E1348" s="348" t="s">
        <v>7658</v>
      </c>
      <c r="F1348" s="348" t="s">
        <v>7641</v>
      </c>
    </row>
    <row r="1349" spans="1:6" x14ac:dyDescent="0.25">
      <c r="A1349" s="348" t="s">
        <v>8749</v>
      </c>
      <c r="B1349" t="str">
        <f t="shared" si="21"/>
        <v>F3:0820 P1P2:8502 P3:00231</v>
      </c>
      <c r="C1349" s="348" t="s">
        <v>8748</v>
      </c>
      <c r="D1349" s="348" t="s">
        <v>7684</v>
      </c>
      <c r="E1349" s="348" t="s">
        <v>7725</v>
      </c>
      <c r="F1349" s="348" t="s">
        <v>7834</v>
      </c>
    </row>
    <row r="1350" spans="1:6" x14ac:dyDescent="0.25">
      <c r="A1350" s="348" t="s">
        <v>8750</v>
      </c>
      <c r="B1350" t="str">
        <f t="shared" si="21"/>
        <v>F3:0820 P1P2:8502 P3:00234</v>
      </c>
      <c r="C1350" s="348" t="s">
        <v>8748</v>
      </c>
      <c r="D1350" s="348" t="s">
        <v>7684</v>
      </c>
      <c r="E1350" s="348" t="s">
        <v>7725</v>
      </c>
      <c r="F1350" s="348" t="s">
        <v>7726</v>
      </c>
    </row>
    <row r="1351" spans="1:6" x14ac:dyDescent="0.25">
      <c r="A1351" s="348" t="s">
        <v>8751</v>
      </c>
      <c r="B1351" t="str">
        <f t="shared" si="21"/>
        <v>F3:0911 P1P2:8802 P3:00199</v>
      </c>
      <c r="C1351" s="348" t="s">
        <v>8752</v>
      </c>
      <c r="D1351" s="348" t="s">
        <v>7657</v>
      </c>
      <c r="E1351" s="348" t="s">
        <v>7658</v>
      </c>
      <c r="F1351" s="348" t="s">
        <v>7659</v>
      </c>
    </row>
    <row r="1352" spans="1:6" x14ac:dyDescent="0.25">
      <c r="A1352" s="348" t="s">
        <v>8751</v>
      </c>
      <c r="B1352" t="str">
        <f t="shared" si="21"/>
        <v>F3:0911 P1P2:8802 P3:00448</v>
      </c>
      <c r="C1352" s="348" t="s">
        <v>8752</v>
      </c>
      <c r="D1352" s="348" t="s">
        <v>7657</v>
      </c>
      <c r="E1352" s="348" t="s">
        <v>7658</v>
      </c>
      <c r="F1352" s="348" t="s">
        <v>7641</v>
      </c>
    </row>
    <row r="1353" spans="1:6" x14ac:dyDescent="0.25">
      <c r="A1353" s="348" t="s">
        <v>8753</v>
      </c>
      <c r="B1353" t="str">
        <f t="shared" si="21"/>
        <v>F3:0820 P1P2:8502 P3:00231</v>
      </c>
      <c r="C1353" s="348" t="s">
        <v>8752</v>
      </c>
      <c r="D1353" s="348" t="s">
        <v>7684</v>
      </c>
      <c r="E1353" s="348" t="s">
        <v>7725</v>
      </c>
      <c r="F1353" s="348" t="s">
        <v>7834</v>
      </c>
    </row>
    <row r="1354" spans="1:6" x14ac:dyDescent="0.25">
      <c r="A1354" s="348" t="s">
        <v>8754</v>
      </c>
      <c r="B1354" t="str">
        <f t="shared" si="21"/>
        <v>F3:0820 P1P2:8502 P3:00234</v>
      </c>
      <c r="C1354" s="348" t="s">
        <v>8752</v>
      </c>
      <c r="D1354" s="348" t="s">
        <v>7684</v>
      </c>
      <c r="E1354" s="348" t="s">
        <v>7725</v>
      </c>
      <c r="F1354" s="348" t="s">
        <v>7726</v>
      </c>
    </row>
    <row r="1355" spans="1:6" x14ac:dyDescent="0.25">
      <c r="A1355" s="348" t="s">
        <v>8755</v>
      </c>
      <c r="B1355" t="str">
        <f t="shared" si="21"/>
        <v>F3:0911 P1P2:8802 P3:00199</v>
      </c>
      <c r="C1355" s="348" t="s">
        <v>8756</v>
      </c>
      <c r="D1355" s="348" t="s">
        <v>7657</v>
      </c>
      <c r="E1355" s="348" t="s">
        <v>7658</v>
      </c>
      <c r="F1355" s="348" t="s">
        <v>7659</v>
      </c>
    </row>
    <row r="1356" spans="1:6" x14ac:dyDescent="0.25">
      <c r="A1356" s="348" t="s">
        <v>8755</v>
      </c>
      <c r="B1356" t="str">
        <f t="shared" si="21"/>
        <v>F3:0911 P1P2:8802 P3:00448</v>
      </c>
      <c r="C1356" s="348" t="s">
        <v>8756</v>
      </c>
      <c r="D1356" s="348" t="s">
        <v>7657</v>
      </c>
      <c r="E1356" s="348" t="s">
        <v>7658</v>
      </c>
      <c r="F1356" s="348" t="s">
        <v>7641</v>
      </c>
    </row>
    <row r="1357" spans="1:6" x14ac:dyDescent="0.25">
      <c r="A1357" s="348" t="s">
        <v>8757</v>
      </c>
      <c r="B1357" t="str">
        <f t="shared" si="21"/>
        <v>F3:0911 P1P2:8802 P3:00199</v>
      </c>
      <c r="C1357" s="348" t="s">
        <v>8756</v>
      </c>
      <c r="D1357" s="348" t="s">
        <v>7657</v>
      </c>
      <c r="E1357" s="348" t="s">
        <v>7658</v>
      </c>
      <c r="F1357" s="348" t="s">
        <v>7659</v>
      </c>
    </row>
    <row r="1358" spans="1:6" x14ac:dyDescent="0.25">
      <c r="A1358" s="348" t="s">
        <v>8757</v>
      </c>
      <c r="B1358" t="str">
        <f t="shared" si="21"/>
        <v>F3:0911 P1P2:8802 P3:00448</v>
      </c>
      <c r="C1358" s="348" t="s">
        <v>8756</v>
      </c>
      <c r="D1358" s="348" t="s">
        <v>7657</v>
      </c>
      <c r="E1358" s="348" t="s">
        <v>7658</v>
      </c>
      <c r="F1358" s="348" t="s">
        <v>7641</v>
      </c>
    </row>
    <row r="1359" spans="1:6" x14ac:dyDescent="0.25">
      <c r="A1359" s="348" t="s">
        <v>8758</v>
      </c>
      <c r="B1359" t="str">
        <f t="shared" si="21"/>
        <v>F3:0820 P1P2:8502 P3:00231</v>
      </c>
      <c r="C1359" s="348" t="s">
        <v>8756</v>
      </c>
      <c r="D1359" s="348" t="s">
        <v>7684</v>
      </c>
      <c r="E1359" s="348" t="s">
        <v>7725</v>
      </c>
      <c r="F1359" s="348" t="s">
        <v>7834</v>
      </c>
    </row>
    <row r="1360" spans="1:6" x14ac:dyDescent="0.25">
      <c r="A1360" s="348" t="s">
        <v>8759</v>
      </c>
      <c r="B1360" t="str">
        <f t="shared" si="21"/>
        <v>F3:0820 P1P2:8502 P3:00231</v>
      </c>
      <c r="C1360" s="348" t="s">
        <v>8756</v>
      </c>
      <c r="D1360" s="348" t="s">
        <v>7684</v>
      </c>
      <c r="E1360" s="348" t="s">
        <v>7725</v>
      </c>
      <c r="F1360" s="348" t="s">
        <v>7834</v>
      </c>
    </row>
    <row r="1361" spans="1:6" x14ac:dyDescent="0.25">
      <c r="A1361" s="348" t="s">
        <v>8760</v>
      </c>
      <c r="B1361" t="str">
        <f t="shared" si="21"/>
        <v>F3:0820 P1P2:8502 P3:00234</v>
      </c>
      <c r="C1361" s="348" t="s">
        <v>8756</v>
      </c>
      <c r="D1361" s="348" t="s">
        <v>7684</v>
      </c>
      <c r="E1361" s="348" t="s">
        <v>7725</v>
      </c>
      <c r="F1361" s="348" t="s">
        <v>7726</v>
      </c>
    </row>
    <row r="1362" spans="1:6" x14ac:dyDescent="0.25">
      <c r="A1362" s="348" t="s">
        <v>8761</v>
      </c>
      <c r="B1362" t="str">
        <f t="shared" si="21"/>
        <v>F3:0911 P1P2:8802 P3:00199</v>
      </c>
      <c r="C1362" s="348" t="s">
        <v>8762</v>
      </c>
      <c r="D1362" s="348" t="s">
        <v>7657</v>
      </c>
      <c r="E1362" s="348" t="s">
        <v>7658</v>
      </c>
      <c r="F1362" s="348" t="s">
        <v>7659</v>
      </c>
    </row>
    <row r="1363" spans="1:6" x14ac:dyDescent="0.25">
      <c r="A1363" s="348" t="s">
        <v>8761</v>
      </c>
      <c r="B1363" t="str">
        <f t="shared" si="21"/>
        <v>F3:0911 P1P2:8802 P3:00448</v>
      </c>
      <c r="C1363" s="348" t="s">
        <v>8762</v>
      </c>
      <c r="D1363" s="348" t="s">
        <v>7657</v>
      </c>
      <c r="E1363" s="348" t="s">
        <v>7658</v>
      </c>
      <c r="F1363" s="348" t="s">
        <v>7641</v>
      </c>
    </row>
    <row r="1364" spans="1:6" x14ac:dyDescent="0.25">
      <c r="A1364" s="348" t="s">
        <v>8763</v>
      </c>
      <c r="B1364" t="str">
        <f t="shared" si="21"/>
        <v>F3:0911 P1P2:8802 P3:00199</v>
      </c>
      <c r="C1364" s="348" t="s">
        <v>8762</v>
      </c>
      <c r="D1364" s="348" t="s">
        <v>7657</v>
      </c>
      <c r="E1364" s="348" t="s">
        <v>7658</v>
      </c>
      <c r="F1364" s="348" t="s">
        <v>7659</v>
      </c>
    </row>
    <row r="1365" spans="1:6" x14ac:dyDescent="0.25">
      <c r="A1365" s="348" t="s">
        <v>8763</v>
      </c>
      <c r="B1365" t="str">
        <f t="shared" si="21"/>
        <v>F3:0911 P1P2:8802 P3:00448</v>
      </c>
      <c r="C1365" s="348" t="s">
        <v>8762</v>
      </c>
      <c r="D1365" s="348" t="s">
        <v>7657</v>
      </c>
      <c r="E1365" s="348" t="s">
        <v>7658</v>
      </c>
      <c r="F1365" s="348" t="s">
        <v>7641</v>
      </c>
    </row>
    <row r="1366" spans="1:6" x14ac:dyDescent="0.25">
      <c r="A1366" s="348" t="s">
        <v>8764</v>
      </c>
      <c r="B1366" t="str">
        <f t="shared" si="21"/>
        <v>F3:0820 P1P2:8502 P3:00231</v>
      </c>
      <c r="C1366" s="348" t="s">
        <v>8762</v>
      </c>
      <c r="D1366" s="348" t="s">
        <v>7684</v>
      </c>
      <c r="E1366" s="348" t="s">
        <v>7725</v>
      </c>
      <c r="F1366" s="348" t="s">
        <v>7834</v>
      </c>
    </row>
    <row r="1367" spans="1:6" x14ac:dyDescent="0.25">
      <c r="A1367" s="348" t="s">
        <v>8765</v>
      </c>
      <c r="B1367" t="str">
        <f t="shared" si="21"/>
        <v>F3:0820 P1P2:8502 P3:00234</v>
      </c>
      <c r="C1367" s="348" t="s">
        <v>8762</v>
      </c>
      <c r="D1367" s="348" t="s">
        <v>7684</v>
      </c>
      <c r="E1367" s="348" t="s">
        <v>7725</v>
      </c>
      <c r="F1367" s="348" t="s">
        <v>7726</v>
      </c>
    </row>
    <row r="1368" spans="1:6" x14ac:dyDescent="0.25">
      <c r="A1368" s="348" t="s">
        <v>8766</v>
      </c>
      <c r="B1368" t="str">
        <f t="shared" si="21"/>
        <v>F3:0911 P1P2:8802 P3:00199</v>
      </c>
      <c r="C1368" s="348" t="s">
        <v>8767</v>
      </c>
      <c r="D1368" s="348" t="s">
        <v>7657</v>
      </c>
      <c r="E1368" s="348" t="s">
        <v>7658</v>
      </c>
      <c r="F1368" s="348" t="s">
        <v>7659</v>
      </c>
    </row>
    <row r="1369" spans="1:6" x14ac:dyDescent="0.25">
      <c r="A1369" s="348" t="s">
        <v>8766</v>
      </c>
      <c r="B1369" t="str">
        <f t="shared" si="21"/>
        <v>F3:0911 P1P2:8802 P3:00448</v>
      </c>
      <c r="C1369" s="348" t="s">
        <v>8767</v>
      </c>
      <c r="D1369" s="348" t="s">
        <v>7657</v>
      </c>
      <c r="E1369" s="348" t="s">
        <v>7658</v>
      </c>
      <c r="F1369" s="348" t="s">
        <v>7641</v>
      </c>
    </row>
    <row r="1370" spans="1:6" x14ac:dyDescent="0.25">
      <c r="A1370" s="348" t="s">
        <v>8768</v>
      </c>
      <c r="B1370" t="str">
        <f t="shared" si="21"/>
        <v>F3:0820 P1P2:8502 P3:00231</v>
      </c>
      <c r="C1370" s="348" t="s">
        <v>8767</v>
      </c>
      <c r="D1370" s="348" t="s">
        <v>7684</v>
      </c>
      <c r="E1370" s="348" t="s">
        <v>7725</v>
      </c>
      <c r="F1370" s="348" t="s">
        <v>7834</v>
      </c>
    </row>
    <row r="1371" spans="1:6" x14ac:dyDescent="0.25">
      <c r="A1371" s="348" t="s">
        <v>8769</v>
      </c>
      <c r="B1371" t="str">
        <f t="shared" si="21"/>
        <v>F3:0911 P1P2:8802 P3:00199</v>
      </c>
      <c r="C1371" s="348" t="s">
        <v>8770</v>
      </c>
      <c r="D1371" s="348" t="s">
        <v>7657</v>
      </c>
      <c r="E1371" s="348" t="s">
        <v>7658</v>
      </c>
      <c r="F1371" s="348" t="s">
        <v>7659</v>
      </c>
    </row>
    <row r="1372" spans="1:6" x14ac:dyDescent="0.25">
      <c r="A1372" s="348" t="s">
        <v>8769</v>
      </c>
      <c r="B1372" t="str">
        <f t="shared" si="21"/>
        <v>F3:0911 P1P2:8802 P3:00448</v>
      </c>
      <c r="C1372" s="348" t="s">
        <v>8770</v>
      </c>
      <c r="D1372" s="348" t="s">
        <v>7657</v>
      </c>
      <c r="E1372" s="348" t="s">
        <v>7658</v>
      </c>
      <c r="F1372" s="348" t="s">
        <v>7641</v>
      </c>
    </row>
    <row r="1373" spans="1:6" x14ac:dyDescent="0.25">
      <c r="A1373" s="348" t="s">
        <v>8771</v>
      </c>
      <c r="B1373" t="str">
        <f t="shared" si="21"/>
        <v>F3:0911 P1P2:8802 P3:00199</v>
      </c>
      <c r="C1373" s="348" t="s">
        <v>8770</v>
      </c>
      <c r="D1373" s="348" t="s">
        <v>7657</v>
      </c>
      <c r="E1373" s="348" t="s">
        <v>7658</v>
      </c>
      <c r="F1373" s="348" t="s">
        <v>7659</v>
      </c>
    </row>
    <row r="1374" spans="1:6" x14ac:dyDescent="0.25">
      <c r="A1374" s="348" t="s">
        <v>8771</v>
      </c>
      <c r="B1374" t="str">
        <f t="shared" si="21"/>
        <v>F3:0911 P1P2:8802 P3:00448</v>
      </c>
      <c r="C1374" s="348" t="s">
        <v>8770</v>
      </c>
      <c r="D1374" s="348" t="s">
        <v>7657</v>
      </c>
      <c r="E1374" s="348" t="s">
        <v>7658</v>
      </c>
      <c r="F1374" s="348" t="s">
        <v>7641</v>
      </c>
    </row>
    <row r="1375" spans="1:6" x14ac:dyDescent="0.25">
      <c r="A1375" s="348" t="s">
        <v>8772</v>
      </c>
      <c r="B1375" t="str">
        <f t="shared" si="21"/>
        <v>F3:0911 P1P2:8802 P3:00199</v>
      </c>
      <c r="C1375" s="348" t="s">
        <v>8770</v>
      </c>
      <c r="D1375" s="348" t="s">
        <v>7657</v>
      </c>
      <c r="E1375" s="348" t="s">
        <v>7658</v>
      </c>
      <c r="F1375" s="348" t="s">
        <v>7659</v>
      </c>
    </row>
    <row r="1376" spans="1:6" x14ac:dyDescent="0.25">
      <c r="A1376" s="348" t="s">
        <v>8772</v>
      </c>
      <c r="B1376" t="str">
        <f t="shared" si="21"/>
        <v>F3:0911 P1P2:8802 P3:00448</v>
      </c>
      <c r="C1376" s="348" t="s">
        <v>8770</v>
      </c>
      <c r="D1376" s="348" t="s">
        <v>7657</v>
      </c>
      <c r="E1376" s="348" t="s">
        <v>7658</v>
      </c>
      <c r="F1376" s="348" t="s">
        <v>7641</v>
      </c>
    </row>
    <row r="1377" spans="1:6" x14ac:dyDescent="0.25">
      <c r="A1377" s="348" t="s">
        <v>8773</v>
      </c>
      <c r="B1377" t="str">
        <f t="shared" si="21"/>
        <v>F3:0911 P1P2:8802 P3:00199</v>
      </c>
      <c r="C1377" s="348" t="s">
        <v>8774</v>
      </c>
      <c r="D1377" s="348" t="s">
        <v>7657</v>
      </c>
      <c r="E1377" s="348" t="s">
        <v>7658</v>
      </c>
      <c r="F1377" s="348" t="s">
        <v>7659</v>
      </c>
    </row>
    <row r="1378" spans="1:6" x14ac:dyDescent="0.25">
      <c r="A1378" s="348" t="s">
        <v>8773</v>
      </c>
      <c r="B1378" t="str">
        <f t="shared" si="21"/>
        <v>F3:0911 P1P2:8802 P3:00448</v>
      </c>
      <c r="C1378" s="348" t="s">
        <v>8774</v>
      </c>
      <c r="D1378" s="348" t="s">
        <v>7657</v>
      </c>
      <c r="E1378" s="348" t="s">
        <v>7658</v>
      </c>
      <c r="F1378" s="348" t="s">
        <v>7641</v>
      </c>
    </row>
    <row r="1379" spans="1:6" x14ac:dyDescent="0.25">
      <c r="A1379" s="348" t="s">
        <v>8775</v>
      </c>
      <c r="B1379" t="str">
        <f t="shared" si="21"/>
        <v>F3:0820 P1P2:8502 P3:00231</v>
      </c>
      <c r="C1379" s="348" t="s">
        <v>8774</v>
      </c>
      <c r="D1379" s="348" t="s">
        <v>7684</v>
      </c>
      <c r="E1379" s="348" t="s">
        <v>7725</v>
      </c>
      <c r="F1379" s="348" t="s">
        <v>7834</v>
      </c>
    </row>
    <row r="1380" spans="1:6" x14ac:dyDescent="0.25">
      <c r="A1380" s="348" t="s">
        <v>8776</v>
      </c>
      <c r="B1380" t="str">
        <f t="shared" si="21"/>
        <v>F3:0820 P1P2:8502 P3:00231</v>
      </c>
      <c r="C1380" s="348" t="s">
        <v>8770</v>
      </c>
      <c r="D1380" s="348" t="s">
        <v>7684</v>
      </c>
      <c r="E1380" s="348" t="s">
        <v>7725</v>
      </c>
      <c r="F1380" s="348" t="s">
        <v>7834</v>
      </c>
    </row>
    <row r="1381" spans="1:6" x14ac:dyDescent="0.25">
      <c r="A1381" s="348" t="s">
        <v>8777</v>
      </c>
      <c r="B1381" t="str">
        <f t="shared" si="21"/>
        <v>F3:0820 P1P2:8502 P3:00234</v>
      </c>
      <c r="C1381" s="348" t="s">
        <v>8770</v>
      </c>
      <c r="D1381" s="348" t="s">
        <v>7684</v>
      </c>
      <c r="E1381" s="348" t="s">
        <v>7725</v>
      </c>
      <c r="F1381" s="348" t="s">
        <v>7726</v>
      </c>
    </row>
    <row r="1382" spans="1:6" x14ac:dyDescent="0.25">
      <c r="A1382" s="348" t="s">
        <v>8778</v>
      </c>
      <c r="B1382" t="str">
        <f t="shared" si="21"/>
        <v>F3:0820 P1P2:8502 P3:00234</v>
      </c>
      <c r="C1382" s="348" t="s">
        <v>8774</v>
      </c>
      <c r="D1382" s="348" t="s">
        <v>7684</v>
      </c>
      <c r="E1382" s="348" t="s">
        <v>7725</v>
      </c>
      <c r="F1382" s="348" t="s">
        <v>7726</v>
      </c>
    </row>
    <row r="1383" spans="1:6" x14ac:dyDescent="0.25">
      <c r="A1383" s="348" t="s">
        <v>8779</v>
      </c>
      <c r="B1383" t="str">
        <f t="shared" si="21"/>
        <v>F3:0911 P1P2:8802 P3:00199</v>
      </c>
      <c r="C1383" s="348" t="s">
        <v>8780</v>
      </c>
      <c r="D1383" s="348" t="s">
        <v>7657</v>
      </c>
      <c r="E1383" s="348" t="s">
        <v>7658</v>
      </c>
      <c r="F1383" s="348" t="s">
        <v>7659</v>
      </c>
    </row>
    <row r="1384" spans="1:6" x14ac:dyDescent="0.25">
      <c r="A1384" s="348" t="s">
        <v>8779</v>
      </c>
      <c r="B1384" t="str">
        <f t="shared" si="21"/>
        <v>F3:0911 P1P2:8802 P3:00448</v>
      </c>
      <c r="C1384" s="348" t="s">
        <v>8780</v>
      </c>
      <c r="D1384" s="348" t="s">
        <v>7657</v>
      </c>
      <c r="E1384" s="348" t="s">
        <v>7658</v>
      </c>
      <c r="F1384" s="348" t="s">
        <v>7641</v>
      </c>
    </row>
    <row r="1385" spans="1:6" x14ac:dyDescent="0.25">
      <c r="A1385" s="348" t="s">
        <v>8781</v>
      </c>
      <c r="B1385" t="str">
        <f t="shared" si="21"/>
        <v>F3:0820 P1P2:8502 P3:00231</v>
      </c>
      <c r="C1385" s="348" t="s">
        <v>8780</v>
      </c>
      <c r="D1385" s="348" t="s">
        <v>7684</v>
      </c>
      <c r="E1385" s="348" t="s">
        <v>7725</v>
      </c>
      <c r="F1385" s="348" t="s">
        <v>7834</v>
      </c>
    </row>
    <row r="1386" spans="1:6" x14ac:dyDescent="0.25">
      <c r="A1386" s="348" t="s">
        <v>8782</v>
      </c>
      <c r="B1386" t="str">
        <f t="shared" si="21"/>
        <v>F3:0820 P1P2:8502 P3:00234</v>
      </c>
      <c r="C1386" s="348" t="s">
        <v>8780</v>
      </c>
      <c r="D1386" s="348" t="s">
        <v>7684</v>
      </c>
      <c r="E1386" s="348" t="s">
        <v>7725</v>
      </c>
      <c r="F1386" s="348" t="s">
        <v>7726</v>
      </c>
    </row>
    <row r="1387" spans="1:6" x14ac:dyDescent="0.25">
      <c r="A1387" s="348" t="s">
        <v>8783</v>
      </c>
      <c r="B1387" t="str">
        <f t="shared" si="21"/>
        <v>F3:0911 P1P2:8802 P3:00199</v>
      </c>
      <c r="C1387" s="348" t="s">
        <v>8784</v>
      </c>
      <c r="D1387" s="348" t="s">
        <v>7657</v>
      </c>
      <c r="E1387" s="348" t="s">
        <v>7658</v>
      </c>
      <c r="F1387" s="348" t="s">
        <v>7659</v>
      </c>
    </row>
    <row r="1388" spans="1:6" x14ac:dyDescent="0.25">
      <c r="A1388" s="348" t="s">
        <v>8783</v>
      </c>
      <c r="B1388" t="str">
        <f t="shared" si="21"/>
        <v>F3:0911 P1P2:8802 P3:00448</v>
      </c>
      <c r="C1388" s="348" t="s">
        <v>8784</v>
      </c>
      <c r="D1388" s="348" t="s">
        <v>7657</v>
      </c>
      <c r="E1388" s="348" t="s">
        <v>7658</v>
      </c>
      <c r="F1388" s="348" t="s">
        <v>7641</v>
      </c>
    </row>
    <row r="1389" spans="1:6" x14ac:dyDescent="0.25">
      <c r="A1389" s="348" t="s">
        <v>8785</v>
      </c>
      <c r="B1389" t="str">
        <f t="shared" si="21"/>
        <v>F3:0911 P1P2:8802 P3:00199</v>
      </c>
      <c r="C1389" s="348" t="s">
        <v>8784</v>
      </c>
      <c r="D1389" s="348" t="s">
        <v>7657</v>
      </c>
      <c r="E1389" s="348" t="s">
        <v>7658</v>
      </c>
      <c r="F1389" s="348" t="s">
        <v>7659</v>
      </c>
    </row>
    <row r="1390" spans="1:6" x14ac:dyDescent="0.25">
      <c r="A1390" s="348" t="s">
        <v>8785</v>
      </c>
      <c r="B1390" t="str">
        <f t="shared" si="21"/>
        <v>F3:0911 P1P2:8802 P3:00448</v>
      </c>
      <c r="C1390" s="348" t="s">
        <v>8784</v>
      </c>
      <c r="D1390" s="348" t="s">
        <v>7657</v>
      </c>
      <c r="E1390" s="348" t="s">
        <v>7658</v>
      </c>
      <c r="F1390" s="348" t="s">
        <v>7641</v>
      </c>
    </row>
    <row r="1391" spans="1:6" x14ac:dyDescent="0.25">
      <c r="A1391" s="348" t="s">
        <v>8786</v>
      </c>
      <c r="B1391" t="str">
        <f t="shared" si="21"/>
        <v>F3:0820 P1P2:8502 P3:00231</v>
      </c>
      <c r="C1391" s="348" t="s">
        <v>8787</v>
      </c>
      <c r="D1391" s="348" t="s">
        <v>7684</v>
      </c>
      <c r="E1391" s="348" t="s">
        <v>7725</v>
      </c>
      <c r="F1391" s="348" t="s">
        <v>7834</v>
      </c>
    </row>
    <row r="1392" spans="1:6" x14ac:dyDescent="0.25">
      <c r="A1392" s="348" t="s">
        <v>8788</v>
      </c>
      <c r="B1392" t="str">
        <f t="shared" si="21"/>
        <v>F3:0820 P1P2:8502 P3:00231</v>
      </c>
      <c r="C1392" s="348" t="s">
        <v>8784</v>
      </c>
      <c r="D1392" s="348" t="s">
        <v>7684</v>
      </c>
      <c r="E1392" s="348" t="s">
        <v>7725</v>
      </c>
      <c r="F1392" s="348" t="s">
        <v>7834</v>
      </c>
    </row>
    <row r="1393" spans="1:6" x14ac:dyDescent="0.25">
      <c r="A1393" s="348" t="s">
        <v>8789</v>
      </c>
      <c r="B1393" t="str">
        <f t="shared" si="21"/>
        <v>F3:0820 P1P2:8502 P3:00234</v>
      </c>
      <c r="C1393" s="348" t="s">
        <v>8784</v>
      </c>
      <c r="D1393" s="348" t="s">
        <v>7684</v>
      </c>
      <c r="E1393" s="348" t="s">
        <v>7725</v>
      </c>
      <c r="F1393" s="348" t="s">
        <v>7726</v>
      </c>
    </row>
    <row r="1394" spans="1:6" x14ac:dyDescent="0.25">
      <c r="A1394" s="348" t="s">
        <v>8790</v>
      </c>
      <c r="B1394" t="str">
        <f t="shared" si="21"/>
        <v>F3:0820 P1P2:8502 P3:00234</v>
      </c>
      <c r="C1394" s="348" t="s">
        <v>8787</v>
      </c>
      <c r="D1394" s="348" t="s">
        <v>7684</v>
      </c>
      <c r="E1394" s="348" t="s">
        <v>7725</v>
      </c>
      <c r="F1394" s="348" t="s">
        <v>7726</v>
      </c>
    </row>
    <row r="1395" spans="1:6" x14ac:dyDescent="0.25">
      <c r="A1395" s="348" t="s">
        <v>8791</v>
      </c>
      <c r="B1395" t="str">
        <f t="shared" si="21"/>
        <v>F3:0911 P1P2:8802 P3:00199</v>
      </c>
      <c r="C1395" s="348" t="s">
        <v>8792</v>
      </c>
      <c r="D1395" s="348" t="s">
        <v>7657</v>
      </c>
      <c r="E1395" s="348" t="s">
        <v>7658</v>
      </c>
      <c r="F1395" s="348" t="s">
        <v>7659</v>
      </c>
    </row>
    <row r="1396" spans="1:6" x14ac:dyDescent="0.25">
      <c r="A1396" s="348" t="s">
        <v>8791</v>
      </c>
      <c r="B1396" t="str">
        <f t="shared" si="21"/>
        <v>F3:0911 P1P2:8802 P3:00448</v>
      </c>
      <c r="C1396" s="348" t="s">
        <v>8792</v>
      </c>
      <c r="D1396" s="348" t="s">
        <v>7657</v>
      </c>
      <c r="E1396" s="348" t="s">
        <v>7658</v>
      </c>
      <c r="F1396" s="348" t="s">
        <v>7641</v>
      </c>
    </row>
    <row r="1397" spans="1:6" x14ac:dyDescent="0.25">
      <c r="A1397" s="348" t="s">
        <v>8793</v>
      </c>
      <c r="B1397" t="str">
        <f t="shared" si="21"/>
        <v>F3:0820 P1P2:8502 P3:00231</v>
      </c>
      <c r="C1397" s="348" t="s">
        <v>8792</v>
      </c>
      <c r="D1397" s="348" t="s">
        <v>7684</v>
      </c>
      <c r="E1397" s="348" t="s">
        <v>7725</v>
      </c>
      <c r="F1397" s="348" t="s">
        <v>7834</v>
      </c>
    </row>
    <row r="1398" spans="1:6" x14ac:dyDescent="0.25">
      <c r="A1398" s="348" t="s">
        <v>8794</v>
      </c>
      <c r="B1398" t="str">
        <f t="shared" si="21"/>
        <v>F3:0820 P1P2:8502 P3:00234</v>
      </c>
      <c r="C1398" s="348" t="s">
        <v>8792</v>
      </c>
      <c r="D1398" s="348" t="s">
        <v>7684</v>
      </c>
      <c r="E1398" s="348" t="s">
        <v>7725</v>
      </c>
      <c r="F1398" s="348" t="s">
        <v>7726</v>
      </c>
    </row>
    <row r="1399" spans="1:6" x14ac:dyDescent="0.25">
      <c r="A1399" s="348" t="s">
        <v>8795</v>
      </c>
      <c r="B1399" t="str">
        <f t="shared" si="21"/>
        <v>F3:0911 P1P2:8802 P3:00199</v>
      </c>
      <c r="C1399" s="348" t="s">
        <v>8796</v>
      </c>
      <c r="D1399" s="348" t="s">
        <v>7657</v>
      </c>
      <c r="E1399" s="348" t="s">
        <v>7658</v>
      </c>
      <c r="F1399" s="348" t="s">
        <v>7659</v>
      </c>
    </row>
    <row r="1400" spans="1:6" x14ac:dyDescent="0.25">
      <c r="A1400" s="348" t="s">
        <v>8795</v>
      </c>
      <c r="B1400" t="str">
        <f t="shared" si="21"/>
        <v>F3:0911 P1P2:8802 P3:00448</v>
      </c>
      <c r="C1400" s="348" t="s">
        <v>8796</v>
      </c>
      <c r="D1400" s="348" t="s">
        <v>7657</v>
      </c>
      <c r="E1400" s="348" t="s">
        <v>7658</v>
      </c>
      <c r="F1400" s="348" t="s">
        <v>7641</v>
      </c>
    </row>
    <row r="1401" spans="1:6" x14ac:dyDescent="0.25">
      <c r="A1401" s="348" t="s">
        <v>8797</v>
      </c>
      <c r="B1401" t="str">
        <f t="shared" si="21"/>
        <v>F3:0820 P1P2:8502 P3:00231</v>
      </c>
      <c r="C1401" s="348" t="s">
        <v>8796</v>
      </c>
      <c r="D1401" s="348" t="s">
        <v>7684</v>
      </c>
      <c r="E1401" s="348" t="s">
        <v>7725</v>
      </c>
      <c r="F1401" s="348" t="s">
        <v>7834</v>
      </c>
    </row>
    <row r="1402" spans="1:6" x14ac:dyDescent="0.25">
      <c r="A1402" s="348" t="s">
        <v>8798</v>
      </c>
      <c r="B1402" t="str">
        <f t="shared" si="21"/>
        <v>F3:0820 P1P2:8502 P3:00234</v>
      </c>
      <c r="C1402" s="348" t="s">
        <v>8796</v>
      </c>
      <c r="D1402" s="348" t="s">
        <v>7684</v>
      </c>
      <c r="E1402" s="348" t="s">
        <v>7725</v>
      </c>
      <c r="F1402" s="348" t="s">
        <v>7726</v>
      </c>
    </row>
    <row r="1403" spans="1:6" x14ac:dyDescent="0.25">
      <c r="A1403" s="348" t="s">
        <v>8799</v>
      </c>
      <c r="B1403" t="str">
        <f t="shared" si="21"/>
        <v>F3:0820 P1P2:8502 P3:00234</v>
      </c>
      <c r="C1403" s="348" t="s">
        <v>8800</v>
      </c>
      <c r="D1403" s="348" t="s">
        <v>7684</v>
      </c>
      <c r="E1403" s="348" t="s">
        <v>7725</v>
      </c>
      <c r="F1403" s="348" t="s">
        <v>7726</v>
      </c>
    </row>
    <row r="1404" spans="1:6" x14ac:dyDescent="0.25">
      <c r="A1404" s="348" t="s">
        <v>8801</v>
      </c>
      <c r="B1404" t="str">
        <f t="shared" si="21"/>
        <v>F3:0911 P1P2:8802 P3:00199</v>
      </c>
      <c r="C1404" s="348" t="s">
        <v>8802</v>
      </c>
      <c r="D1404" s="348" t="s">
        <v>7657</v>
      </c>
      <c r="E1404" s="348" t="s">
        <v>7658</v>
      </c>
      <c r="F1404" s="348" t="s">
        <v>7659</v>
      </c>
    </row>
    <row r="1405" spans="1:6" x14ac:dyDescent="0.25">
      <c r="A1405" s="348" t="s">
        <v>8801</v>
      </c>
      <c r="B1405" t="str">
        <f t="shared" si="21"/>
        <v>F3:0911 P1P2:8802 P3:00448</v>
      </c>
      <c r="C1405" s="348" t="s">
        <v>8802</v>
      </c>
      <c r="D1405" s="348" t="s">
        <v>7657</v>
      </c>
      <c r="E1405" s="348" t="s">
        <v>7658</v>
      </c>
      <c r="F1405" s="348" t="s">
        <v>7641</v>
      </c>
    </row>
    <row r="1406" spans="1:6" x14ac:dyDescent="0.25">
      <c r="A1406" s="348" t="s">
        <v>8803</v>
      </c>
      <c r="B1406" t="str">
        <f t="shared" si="21"/>
        <v>F3:0820 P1P2:8502 P3:00231</v>
      </c>
      <c r="C1406" s="348" t="s">
        <v>8802</v>
      </c>
      <c r="D1406" s="348" t="s">
        <v>7684</v>
      </c>
      <c r="E1406" s="348" t="s">
        <v>7725</v>
      </c>
      <c r="F1406" s="348" t="s">
        <v>7834</v>
      </c>
    </row>
    <row r="1407" spans="1:6" x14ac:dyDescent="0.25">
      <c r="A1407" s="348" t="s">
        <v>8804</v>
      </c>
      <c r="B1407" t="str">
        <f t="shared" si="21"/>
        <v>F3:0820 P1P2:8502 P3:00231</v>
      </c>
      <c r="C1407" s="348" t="s">
        <v>8805</v>
      </c>
      <c r="D1407" s="348" t="s">
        <v>7684</v>
      </c>
      <c r="E1407" s="348" t="s">
        <v>7725</v>
      </c>
      <c r="F1407" s="348" t="s">
        <v>7834</v>
      </c>
    </row>
    <row r="1408" spans="1:6" x14ac:dyDescent="0.25">
      <c r="A1408" s="348" t="s">
        <v>8806</v>
      </c>
      <c r="B1408" t="str">
        <f t="shared" si="21"/>
        <v>F3:0820 P1P2:8502 P3:00234</v>
      </c>
      <c r="C1408" s="348" t="s">
        <v>8802</v>
      </c>
      <c r="D1408" s="348" t="s">
        <v>7684</v>
      </c>
      <c r="E1408" s="348" t="s">
        <v>7725</v>
      </c>
      <c r="F1408" s="348" t="s">
        <v>7726</v>
      </c>
    </row>
    <row r="1409" spans="1:6" x14ac:dyDescent="0.25">
      <c r="A1409" s="348" t="s">
        <v>8807</v>
      </c>
      <c r="B1409" t="str">
        <f t="shared" si="21"/>
        <v>F3:0911 P1P2:8802 P3:00199</v>
      </c>
      <c r="C1409" s="348" t="s">
        <v>8808</v>
      </c>
      <c r="D1409" s="348" t="s">
        <v>7657</v>
      </c>
      <c r="E1409" s="348" t="s">
        <v>7658</v>
      </c>
      <c r="F1409" s="348" t="s">
        <v>7659</v>
      </c>
    </row>
    <row r="1410" spans="1:6" x14ac:dyDescent="0.25">
      <c r="A1410" s="348" t="s">
        <v>8807</v>
      </c>
      <c r="B1410" t="str">
        <f t="shared" ref="B1410:B1473" si="22">CONCATENATE("F3:",D1410," P1P2:",E1410," P3:",F1410)</f>
        <v>F3:0911 P1P2:8802 P3:00448</v>
      </c>
      <c r="C1410" s="348" t="s">
        <v>8808</v>
      </c>
      <c r="D1410" s="348" t="s">
        <v>7657</v>
      </c>
      <c r="E1410" s="348" t="s">
        <v>7658</v>
      </c>
      <c r="F1410" s="348" t="s">
        <v>7641</v>
      </c>
    </row>
    <row r="1411" spans="1:6" x14ac:dyDescent="0.25">
      <c r="A1411" s="348" t="s">
        <v>8809</v>
      </c>
      <c r="B1411" t="str">
        <f t="shared" si="22"/>
        <v>F3:0911 P1P2:8802 P3:00199</v>
      </c>
      <c r="C1411" s="348" t="s">
        <v>8808</v>
      </c>
      <c r="D1411" s="348" t="s">
        <v>7657</v>
      </c>
      <c r="E1411" s="348" t="s">
        <v>7658</v>
      </c>
      <c r="F1411" s="348" t="s">
        <v>7659</v>
      </c>
    </row>
    <row r="1412" spans="1:6" x14ac:dyDescent="0.25">
      <c r="A1412" s="348" t="s">
        <v>8809</v>
      </c>
      <c r="B1412" t="str">
        <f t="shared" si="22"/>
        <v>F3:0911 P1P2:8802 P3:00448</v>
      </c>
      <c r="C1412" s="348" t="s">
        <v>8808</v>
      </c>
      <c r="D1412" s="348" t="s">
        <v>7657</v>
      </c>
      <c r="E1412" s="348" t="s">
        <v>7658</v>
      </c>
      <c r="F1412" s="348" t="s">
        <v>7641</v>
      </c>
    </row>
    <row r="1413" spans="1:6" x14ac:dyDescent="0.25">
      <c r="A1413" s="348" t="s">
        <v>8810</v>
      </c>
      <c r="B1413" t="str">
        <f t="shared" si="22"/>
        <v>F3:0820 P1P2:8502 P3:00231</v>
      </c>
      <c r="C1413" s="348" t="s">
        <v>8808</v>
      </c>
      <c r="D1413" s="348" t="s">
        <v>7684</v>
      </c>
      <c r="E1413" s="348" t="s">
        <v>7725</v>
      </c>
      <c r="F1413" s="348" t="s">
        <v>7834</v>
      </c>
    </row>
    <row r="1414" spans="1:6" x14ac:dyDescent="0.25">
      <c r="A1414" s="348" t="s">
        <v>8811</v>
      </c>
      <c r="B1414" t="str">
        <f t="shared" si="22"/>
        <v>F3:0820 P1P2:8502 P3:00234</v>
      </c>
      <c r="C1414" s="348" t="s">
        <v>8808</v>
      </c>
      <c r="D1414" s="348" t="s">
        <v>7684</v>
      </c>
      <c r="E1414" s="348" t="s">
        <v>7725</v>
      </c>
      <c r="F1414" s="348" t="s">
        <v>7726</v>
      </c>
    </row>
    <row r="1415" spans="1:6" x14ac:dyDescent="0.25">
      <c r="A1415" s="348" t="s">
        <v>8812</v>
      </c>
      <c r="B1415" t="str">
        <f t="shared" si="22"/>
        <v>F3:0911 P1P2:8802 P3:00199</v>
      </c>
      <c r="C1415" s="348" t="s">
        <v>8813</v>
      </c>
      <c r="D1415" s="348" t="s">
        <v>7657</v>
      </c>
      <c r="E1415" s="348" t="s">
        <v>7658</v>
      </c>
      <c r="F1415" s="348" t="s">
        <v>7659</v>
      </c>
    </row>
    <row r="1416" spans="1:6" x14ac:dyDescent="0.25">
      <c r="A1416" s="348" t="s">
        <v>8812</v>
      </c>
      <c r="B1416" t="str">
        <f t="shared" si="22"/>
        <v>F3:0911 P1P2:8802 P3:00448</v>
      </c>
      <c r="C1416" s="348" t="s">
        <v>8813</v>
      </c>
      <c r="D1416" s="348" t="s">
        <v>7657</v>
      </c>
      <c r="E1416" s="348" t="s">
        <v>7658</v>
      </c>
      <c r="F1416" s="348" t="s">
        <v>7641</v>
      </c>
    </row>
    <row r="1417" spans="1:6" x14ac:dyDescent="0.25">
      <c r="A1417" s="348" t="s">
        <v>8814</v>
      </c>
      <c r="B1417" t="str">
        <f t="shared" si="22"/>
        <v>F3:0820 P1P2:8502 P3:00231</v>
      </c>
      <c r="C1417" s="348" t="s">
        <v>8813</v>
      </c>
      <c r="D1417" s="348" t="s">
        <v>7684</v>
      </c>
      <c r="E1417" s="348" t="s">
        <v>7725</v>
      </c>
      <c r="F1417" s="348" t="s">
        <v>7834</v>
      </c>
    </row>
    <row r="1418" spans="1:6" x14ac:dyDescent="0.25">
      <c r="A1418" s="348" t="s">
        <v>8815</v>
      </c>
      <c r="B1418" t="str">
        <f t="shared" si="22"/>
        <v>F3:0820 P1P2:8502 P3:00234</v>
      </c>
      <c r="C1418" s="348" t="s">
        <v>8813</v>
      </c>
      <c r="D1418" s="348" t="s">
        <v>7684</v>
      </c>
      <c r="E1418" s="348" t="s">
        <v>7725</v>
      </c>
      <c r="F1418" s="348" t="s">
        <v>7726</v>
      </c>
    </row>
    <row r="1419" spans="1:6" x14ac:dyDescent="0.25">
      <c r="A1419" s="348" t="s">
        <v>8816</v>
      </c>
      <c r="B1419" t="str">
        <f t="shared" si="22"/>
        <v>F3:0911 P1P2:8802 P3:00199</v>
      </c>
      <c r="C1419" s="348" t="s">
        <v>8817</v>
      </c>
      <c r="D1419" s="348" t="s">
        <v>7657</v>
      </c>
      <c r="E1419" s="348" t="s">
        <v>7658</v>
      </c>
      <c r="F1419" s="348" t="s">
        <v>7659</v>
      </c>
    </row>
    <row r="1420" spans="1:6" x14ac:dyDescent="0.25">
      <c r="A1420" s="348" t="s">
        <v>8816</v>
      </c>
      <c r="B1420" t="str">
        <f t="shared" si="22"/>
        <v>F3:0911 P1P2:8802 P3:00448</v>
      </c>
      <c r="C1420" s="348" t="s">
        <v>8817</v>
      </c>
      <c r="D1420" s="348" t="s">
        <v>7657</v>
      </c>
      <c r="E1420" s="348" t="s">
        <v>7658</v>
      </c>
      <c r="F1420" s="348" t="s">
        <v>7641</v>
      </c>
    </row>
    <row r="1421" spans="1:6" x14ac:dyDescent="0.25">
      <c r="A1421" s="348" t="s">
        <v>8818</v>
      </c>
      <c r="B1421" t="str">
        <f t="shared" si="22"/>
        <v>F3:0911 P1P2:8802 P3:00199</v>
      </c>
      <c r="C1421" s="348" t="s">
        <v>8817</v>
      </c>
      <c r="D1421" s="348" t="s">
        <v>7657</v>
      </c>
      <c r="E1421" s="348" t="s">
        <v>7658</v>
      </c>
      <c r="F1421" s="348" t="s">
        <v>7659</v>
      </c>
    </row>
    <row r="1422" spans="1:6" x14ac:dyDescent="0.25">
      <c r="A1422" s="348" t="s">
        <v>8818</v>
      </c>
      <c r="B1422" t="str">
        <f t="shared" si="22"/>
        <v>F3:0911 P1P2:8802 P3:00448</v>
      </c>
      <c r="C1422" s="348" t="s">
        <v>8817</v>
      </c>
      <c r="D1422" s="348" t="s">
        <v>7657</v>
      </c>
      <c r="E1422" s="348" t="s">
        <v>7658</v>
      </c>
      <c r="F1422" s="348" t="s">
        <v>7641</v>
      </c>
    </row>
    <row r="1423" spans="1:6" x14ac:dyDescent="0.25">
      <c r="A1423" s="348" t="s">
        <v>8819</v>
      </c>
      <c r="B1423" t="str">
        <f t="shared" si="22"/>
        <v>F3:0950 P1P2:8814 P3:00209</v>
      </c>
      <c r="C1423" s="348" t="s">
        <v>8817</v>
      </c>
      <c r="D1423" s="348" t="s">
        <v>7344</v>
      </c>
      <c r="E1423" s="348" t="s">
        <v>7642</v>
      </c>
      <c r="F1423" s="348" t="s">
        <v>7860</v>
      </c>
    </row>
    <row r="1424" spans="1:6" x14ac:dyDescent="0.25">
      <c r="A1424" s="348" t="s">
        <v>8820</v>
      </c>
      <c r="B1424" t="str">
        <f t="shared" si="22"/>
        <v>F3:0820 P1P2:8502 P3:00231</v>
      </c>
      <c r="C1424" s="348" t="s">
        <v>8817</v>
      </c>
      <c r="D1424" s="348" t="s">
        <v>7684</v>
      </c>
      <c r="E1424" s="348" t="s">
        <v>7725</v>
      </c>
      <c r="F1424" s="348" t="s">
        <v>7834</v>
      </c>
    </row>
    <row r="1425" spans="1:6" x14ac:dyDescent="0.25">
      <c r="A1425" s="348" t="s">
        <v>8821</v>
      </c>
      <c r="B1425" t="str">
        <f t="shared" si="22"/>
        <v>F3:0911 P1P2:8802 P3:00199</v>
      </c>
      <c r="C1425" s="348" t="s">
        <v>8822</v>
      </c>
      <c r="D1425" s="348" t="s">
        <v>7657</v>
      </c>
      <c r="E1425" s="348" t="s">
        <v>7658</v>
      </c>
      <c r="F1425" s="348" t="s">
        <v>7659</v>
      </c>
    </row>
    <row r="1426" spans="1:6" x14ac:dyDescent="0.25">
      <c r="A1426" s="348" t="s">
        <v>8821</v>
      </c>
      <c r="B1426" t="str">
        <f t="shared" si="22"/>
        <v>F3:0911 P1P2:8802 P3:00448</v>
      </c>
      <c r="C1426" s="348" t="s">
        <v>8822</v>
      </c>
      <c r="D1426" s="348" t="s">
        <v>7657</v>
      </c>
      <c r="E1426" s="348" t="s">
        <v>7658</v>
      </c>
      <c r="F1426" s="348" t="s">
        <v>7641</v>
      </c>
    </row>
    <row r="1427" spans="1:6" x14ac:dyDescent="0.25">
      <c r="A1427" s="348" t="s">
        <v>8823</v>
      </c>
      <c r="B1427" t="str">
        <f t="shared" si="22"/>
        <v>F3:0911 P1P2:8802 P3:00199</v>
      </c>
      <c r="C1427" s="348" t="s">
        <v>8822</v>
      </c>
      <c r="D1427" s="348" t="s">
        <v>7657</v>
      </c>
      <c r="E1427" s="348" t="s">
        <v>7658</v>
      </c>
      <c r="F1427" s="348" t="s">
        <v>7659</v>
      </c>
    </row>
    <row r="1428" spans="1:6" x14ac:dyDescent="0.25">
      <c r="A1428" s="348" t="s">
        <v>8823</v>
      </c>
      <c r="B1428" t="str">
        <f t="shared" si="22"/>
        <v>F3:0911 P1P2:8802 P3:00448</v>
      </c>
      <c r="C1428" s="348" t="s">
        <v>8822</v>
      </c>
      <c r="D1428" s="348" t="s">
        <v>7657</v>
      </c>
      <c r="E1428" s="348" t="s">
        <v>7658</v>
      </c>
      <c r="F1428" s="348" t="s">
        <v>7641</v>
      </c>
    </row>
    <row r="1429" spans="1:6" x14ac:dyDescent="0.25">
      <c r="A1429" s="348" t="s">
        <v>8824</v>
      </c>
      <c r="B1429" t="str">
        <f t="shared" si="22"/>
        <v>F3:0950 P1P2:8814 P3:00209</v>
      </c>
      <c r="C1429" s="348" t="s">
        <v>8822</v>
      </c>
      <c r="D1429" s="348" t="s">
        <v>7344</v>
      </c>
      <c r="E1429" s="348" t="s">
        <v>7642</v>
      </c>
      <c r="F1429" s="348" t="s">
        <v>7860</v>
      </c>
    </row>
    <row r="1430" spans="1:6" x14ac:dyDescent="0.25">
      <c r="A1430" s="348" t="s">
        <v>8825</v>
      </c>
      <c r="B1430" t="str">
        <f t="shared" si="22"/>
        <v>F3:0820 P1P2:8502 P3:00231</v>
      </c>
      <c r="C1430" s="348" t="s">
        <v>8822</v>
      </c>
      <c r="D1430" s="348" t="s">
        <v>7684</v>
      </c>
      <c r="E1430" s="348" t="s">
        <v>7725</v>
      </c>
      <c r="F1430" s="348" t="s">
        <v>7834</v>
      </c>
    </row>
    <row r="1431" spans="1:6" x14ac:dyDescent="0.25">
      <c r="A1431" s="348" t="s">
        <v>8826</v>
      </c>
      <c r="B1431" t="str">
        <f t="shared" si="22"/>
        <v>F3:0820 P1P2:8502 P3:00231</v>
      </c>
      <c r="C1431" s="348" t="s">
        <v>8822</v>
      </c>
      <c r="D1431" s="348" t="s">
        <v>7684</v>
      </c>
      <c r="E1431" s="348" t="s">
        <v>7725</v>
      </c>
      <c r="F1431" s="348" t="s">
        <v>7834</v>
      </c>
    </row>
    <row r="1432" spans="1:6" x14ac:dyDescent="0.25">
      <c r="A1432" s="348" t="s">
        <v>8827</v>
      </c>
      <c r="B1432" t="str">
        <f t="shared" si="22"/>
        <v>F3:0820 P1P2:8502 P3:00234</v>
      </c>
      <c r="C1432" s="348" t="s">
        <v>8822</v>
      </c>
      <c r="D1432" s="348" t="s">
        <v>7684</v>
      </c>
      <c r="E1432" s="348" t="s">
        <v>7725</v>
      </c>
      <c r="F1432" s="348" t="s">
        <v>7726</v>
      </c>
    </row>
    <row r="1433" spans="1:6" x14ac:dyDescent="0.25">
      <c r="A1433" s="348" t="s">
        <v>8828</v>
      </c>
      <c r="B1433" t="str">
        <f t="shared" si="22"/>
        <v>F3:0911 P1P2:8802 P3:00199</v>
      </c>
      <c r="C1433" s="348" t="s">
        <v>8800</v>
      </c>
      <c r="D1433" s="348" t="s">
        <v>7657</v>
      </c>
      <c r="E1433" s="348" t="s">
        <v>7658</v>
      </c>
      <c r="F1433" s="348" t="s">
        <v>7659</v>
      </c>
    </row>
    <row r="1434" spans="1:6" x14ac:dyDescent="0.25">
      <c r="A1434" s="348" t="s">
        <v>8828</v>
      </c>
      <c r="B1434" t="str">
        <f t="shared" si="22"/>
        <v>F3:0911 P1P2:8802 P3:00448</v>
      </c>
      <c r="C1434" s="348" t="s">
        <v>8800</v>
      </c>
      <c r="D1434" s="348" t="s">
        <v>7657</v>
      </c>
      <c r="E1434" s="348" t="s">
        <v>7658</v>
      </c>
      <c r="F1434" s="348" t="s">
        <v>7641</v>
      </c>
    </row>
    <row r="1435" spans="1:6" x14ac:dyDescent="0.25">
      <c r="A1435" s="348" t="s">
        <v>8829</v>
      </c>
      <c r="B1435" t="str">
        <f t="shared" si="22"/>
        <v>F3:0820 P1P2:8502 P3:00231</v>
      </c>
      <c r="C1435" s="348" t="s">
        <v>8800</v>
      </c>
      <c r="D1435" s="348" t="s">
        <v>7684</v>
      </c>
      <c r="E1435" s="348" t="s">
        <v>7725</v>
      </c>
      <c r="F1435" s="348" t="s">
        <v>7834</v>
      </c>
    </row>
    <row r="1436" spans="1:6" x14ac:dyDescent="0.25">
      <c r="A1436" s="348" t="s">
        <v>8830</v>
      </c>
      <c r="B1436" t="str">
        <f t="shared" si="22"/>
        <v>F3:0911 P1P2:8802 P3:00199</v>
      </c>
      <c r="C1436" s="348" t="s">
        <v>8831</v>
      </c>
      <c r="D1436" s="348" t="s">
        <v>7657</v>
      </c>
      <c r="E1436" s="348" t="s">
        <v>7658</v>
      </c>
      <c r="F1436" s="348" t="s">
        <v>7659</v>
      </c>
    </row>
    <row r="1437" spans="1:6" x14ac:dyDescent="0.25">
      <c r="A1437" s="348" t="s">
        <v>8830</v>
      </c>
      <c r="B1437" t="str">
        <f t="shared" si="22"/>
        <v>F3:0911 P1P2:8802 P3:00448</v>
      </c>
      <c r="C1437" s="348" t="s">
        <v>8831</v>
      </c>
      <c r="D1437" s="348" t="s">
        <v>7657</v>
      </c>
      <c r="E1437" s="348" t="s">
        <v>7658</v>
      </c>
      <c r="F1437" s="348" t="s">
        <v>7641</v>
      </c>
    </row>
    <row r="1438" spans="1:6" x14ac:dyDescent="0.25">
      <c r="A1438" s="348" t="s">
        <v>8832</v>
      </c>
      <c r="B1438" t="str">
        <f t="shared" si="22"/>
        <v>F3:0911 P1P2:8802 P3:00199</v>
      </c>
      <c r="C1438" s="348" t="s">
        <v>8831</v>
      </c>
      <c r="D1438" s="348" t="s">
        <v>7657</v>
      </c>
      <c r="E1438" s="348" t="s">
        <v>7658</v>
      </c>
      <c r="F1438" s="348" t="s">
        <v>7659</v>
      </c>
    </row>
    <row r="1439" spans="1:6" x14ac:dyDescent="0.25">
      <c r="A1439" s="348" t="s">
        <v>8832</v>
      </c>
      <c r="B1439" t="str">
        <f t="shared" si="22"/>
        <v>F3:0911 P1P2:8802 P3:00448</v>
      </c>
      <c r="C1439" s="348" t="s">
        <v>8831</v>
      </c>
      <c r="D1439" s="348" t="s">
        <v>7657</v>
      </c>
      <c r="E1439" s="348" t="s">
        <v>7658</v>
      </c>
      <c r="F1439" s="348" t="s">
        <v>7641</v>
      </c>
    </row>
    <row r="1440" spans="1:6" x14ac:dyDescent="0.25">
      <c r="A1440" s="348" t="s">
        <v>8833</v>
      </c>
      <c r="B1440" t="str">
        <f t="shared" si="22"/>
        <v>F3:0820 P1P2:8502 P3:00231</v>
      </c>
      <c r="C1440" s="348" t="s">
        <v>8831</v>
      </c>
      <c r="D1440" s="348" t="s">
        <v>7684</v>
      </c>
      <c r="E1440" s="348" t="s">
        <v>7725</v>
      </c>
      <c r="F1440" s="348" t="s">
        <v>7834</v>
      </c>
    </row>
    <row r="1441" spans="1:6" x14ac:dyDescent="0.25">
      <c r="A1441" s="348" t="s">
        <v>8834</v>
      </c>
      <c r="B1441" t="str">
        <f t="shared" si="22"/>
        <v>F3:0820 P1P2:8502 P3:00231</v>
      </c>
      <c r="C1441" s="348" t="s">
        <v>8835</v>
      </c>
      <c r="D1441" s="348" t="s">
        <v>7684</v>
      </c>
      <c r="E1441" s="348" t="s">
        <v>7725</v>
      </c>
      <c r="F1441" s="348" t="s">
        <v>7834</v>
      </c>
    </row>
    <row r="1442" spans="1:6" x14ac:dyDescent="0.25">
      <c r="A1442" s="348" t="s">
        <v>8836</v>
      </c>
      <c r="B1442" t="str">
        <f t="shared" si="22"/>
        <v>F3:0820 P1P2:8502 P3:00234</v>
      </c>
      <c r="C1442" s="348" t="s">
        <v>8831</v>
      </c>
      <c r="D1442" s="348" t="s">
        <v>7684</v>
      </c>
      <c r="E1442" s="348" t="s">
        <v>7725</v>
      </c>
      <c r="F1442" s="348" t="s">
        <v>7726</v>
      </c>
    </row>
    <row r="1443" spans="1:6" x14ac:dyDescent="0.25">
      <c r="A1443" s="348" t="s">
        <v>8837</v>
      </c>
      <c r="B1443" t="str">
        <f t="shared" si="22"/>
        <v>F3:0820 P1P2:8502 P3:00231</v>
      </c>
      <c r="C1443" s="348" t="s">
        <v>8838</v>
      </c>
      <c r="D1443" s="348" t="s">
        <v>7684</v>
      </c>
      <c r="E1443" s="348" t="s">
        <v>7725</v>
      </c>
      <c r="F1443" s="348" t="s">
        <v>7834</v>
      </c>
    </row>
    <row r="1444" spans="1:6" x14ac:dyDescent="0.25">
      <c r="A1444" s="348" t="s">
        <v>8839</v>
      </c>
      <c r="B1444" t="str">
        <f t="shared" si="22"/>
        <v>F3:0820 P1P2:8502 P3:00234</v>
      </c>
      <c r="C1444" s="348" t="s">
        <v>8838</v>
      </c>
      <c r="D1444" s="348" t="s">
        <v>7684</v>
      </c>
      <c r="E1444" s="348" t="s">
        <v>7725</v>
      </c>
      <c r="F1444" s="348" t="s">
        <v>7726</v>
      </c>
    </row>
    <row r="1445" spans="1:6" x14ac:dyDescent="0.25">
      <c r="A1445" s="348" t="s">
        <v>8840</v>
      </c>
      <c r="B1445" t="str">
        <f t="shared" si="22"/>
        <v>F3:0911 P1P2:8802 P3:00199</v>
      </c>
      <c r="C1445" s="348" t="s">
        <v>8841</v>
      </c>
      <c r="D1445" s="348" t="s">
        <v>7657</v>
      </c>
      <c r="E1445" s="348" t="s">
        <v>7658</v>
      </c>
      <c r="F1445" s="348" t="s">
        <v>7659</v>
      </c>
    </row>
    <row r="1446" spans="1:6" x14ac:dyDescent="0.25">
      <c r="A1446" s="348" t="s">
        <v>8840</v>
      </c>
      <c r="B1446" t="str">
        <f t="shared" si="22"/>
        <v>F3:0911 P1P2:8802 P3:00448</v>
      </c>
      <c r="C1446" s="348" t="s">
        <v>8841</v>
      </c>
      <c r="D1446" s="348" t="s">
        <v>7657</v>
      </c>
      <c r="E1446" s="348" t="s">
        <v>7658</v>
      </c>
      <c r="F1446" s="348" t="s">
        <v>7641</v>
      </c>
    </row>
    <row r="1447" spans="1:6" x14ac:dyDescent="0.25">
      <c r="A1447" s="348" t="s">
        <v>8842</v>
      </c>
      <c r="B1447" t="str">
        <f t="shared" si="22"/>
        <v>F3:0820 P1P2:8502 P3:00231</v>
      </c>
      <c r="C1447" s="348" t="s">
        <v>8841</v>
      </c>
      <c r="D1447" s="348" t="s">
        <v>7684</v>
      </c>
      <c r="E1447" s="348" t="s">
        <v>7725</v>
      </c>
      <c r="F1447" s="348" t="s">
        <v>7834</v>
      </c>
    </row>
    <row r="1448" spans="1:6" x14ac:dyDescent="0.25">
      <c r="A1448" s="348" t="s">
        <v>8843</v>
      </c>
      <c r="B1448" t="str">
        <f t="shared" si="22"/>
        <v>F3:0820 P1P2:8502 P3:00234</v>
      </c>
      <c r="C1448" s="348" t="s">
        <v>8841</v>
      </c>
      <c r="D1448" s="348" t="s">
        <v>7684</v>
      </c>
      <c r="E1448" s="348" t="s">
        <v>7725</v>
      </c>
      <c r="F1448" s="348" t="s">
        <v>7726</v>
      </c>
    </row>
    <row r="1449" spans="1:6" x14ac:dyDescent="0.25">
      <c r="A1449" s="348" t="s">
        <v>8844</v>
      </c>
      <c r="B1449" t="str">
        <f t="shared" si="22"/>
        <v>F3:0911 P1P2:8802 P3:00199</v>
      </c>
      <c r="C1449" s="348" t="s">
        <v>8845</v>
      </c>
      <c r="D1449" s="348" t="s">
        <v>7657</v>
      </c>
      <c r="E1449" s="348" t="s">
        <v>7658</v>
      </c>
      <c r="F1449" s="348" t="s">
        <v>7659</v>
      </c>
    </row>
    <row r="1450" spans="1:6" x14ac:dyDescent="0.25">
      <c r="A1450" s="348" t="s">
        <v>8844</v>
      </c>
      <c r="B1450" t="str">
        <f t="shared" si="22"/>
        <v>F3:0911 P1P2:8802 P3:00448</v>
      </c>
      <c r="C1450" s="348" t="s">
        <v>8845</v>
      </c>
      <c r="D1450" s="348" t="s">
        <v>7657</v>
      </c>
      <c r="E1450" s="348" t="s">
        <v>7658</v>
      </c>
      <c r="F1450" s="348" t="s">
        <v>7641</v>
      </c>
    </row>
    <row r="1451" spans="1:6" x14ac:dyDescent="0.25">
      <c r="A1451" s="348" t="s">
        <v>8846</v>
      </c>
      <c r="B1451" t="str">
        <f t="shared" si="22"/>
        <v>F3:0950 P1P2:8814 P3:00209</v>
      </c>
      <c r="C1451" s="348" t="s">
        <v>8845</v>
      </c>
      <c r="D1451" s="348" t="s">
        <v>7344</v>
      </c>
      <c r="E1451" s="348" t="s">
        <v>7642</v>
      </c>
      <c r="F1451" s="348" t="s">
        <v>7860</v>
      </c>
    </row>
    <row r="1452" spans="1:6" x14ac:dyDescent="0.25">
      <c r="A1452" s="348" t="s">
        <v>8847</v>
      </c>
      <c r="B1452" t="str">
        <f t="shared" si="22"/>
        <v>F3:0820 P1P2:8502 P3:00231</v>
      </c>
      <c r="C1452" s="348" t="s">
        <v>8845</v>
      </c>
      <c r="D1452" s="348" t="s">
        <v>7684</v>
      </c>
      <c r="E1452" s="348" t="s">
        <v>7725</v>
      </c>
      <c r="F1452" s="348" t="s">
        <v>7834</v>
      </c>
    </row>
    <row r="1453" spans="1:6" x14ac:dyDescent="0.25">
      <c r="A1453" s="348" t="s">
        <v>8848</v>
      </c>
      <c r="B1453" t="str">
        <f t="shared" si="22"/>
        <v>F3:0820 P1P2:8502 P3:00234</v>
      </c>
      <c r="C1453" s="348" t="s">
        <v>8845</v>
      </c>
      <c r="D1453" s="348" t="s">
        <v>7684</v>
      </c>
      <c r="E1453" s="348" t="s">
        <v>7725</v>
      </c>
      <c r="F1453" s="348" t="s">
        <v>7726</v>
      </c>
    </row>
    <row r="1454" spans="1:6" x14ac:dyDescent="0.25">
      <c r="A1454" s="348" t="s">
        <v>8849</v>
      </c>
      <c r="B1454" t="str">
        <f t="shared" si="22"/>
        <v>F3:0911 P1P2:8802 P3:00199</v>
      </c>
      <c r="C1454" s="348" t="s">
        <v>8850</v>
      </c>
      <c r="D1454" s="348" t="s">
        <v>7657</v>
      </c>
      <c r="E1454" s="348" t="s">
        <v>7658</v>
      </c>
      <c r="F1454" s="348" t="s">
        <v>7659</v>
      </c>
    </row>
    <row r="1455" spans="1:6" x14ac:dyDescent="0.25">
      <c r="A1455" s="348" t="s">
        <v>8849</v>
      </c>
      <c r="B1455" t="str">
        <f t="shared" si="22"/>
        <v>F3:0911 P1P2:8802 P3:00448</v>
      </c>
      <c r="C1455" s="348" t="s">
        <v>8850</v>
      </c>
      <c r="D1455" s="348" t="s">
        <v>7657</v>
      </c>
      <c r="E1455" s="348" t="s">
        <v>7658</v>
      </c>
      <c r="F1455" s="348" t="s">
        <v>7641</v>
      </c>
    </row>
    <row r="1456" spans="1:6" x14ac:dyDescent="0.25">
      <c r="A1456" s="348" t="s">
        <v>8851</v>
      </c>
      <c r="B1456" t="str">
        <f t="shared" si="22"/>
        <v>F3:0911 P1P2:8802 P3:00199</v>
      </c>
      <c r="C1456" s="348" t="s">
        <v>8850</v>
      </c>
      <c r="D1456" s="348" t="s">
        <v>7657</v>
      </c>
      <c r="E1456" s="348" t="s">
        <v>7658</v>
      </c>
      <c r="F1456" s="348" t="s">
        <v>7659</v>
      </c>
    </row>
    <row r="1457" spans="1:6" x14ac:dyDescent="0.25">
      <c r="A1457" s="348" t="s">
        <v>8851</v>
      </c>
      <c r="B1457" t="str">
        <f t="shared" si="22"/>
        <v>F3:0911 P1P2:8802 P3:00448</v>
      </c>
      <c r="C1457" s="348" t="s">
        <v>8850</v>
      </c>
      <c r="D1457" s="348" t="s">
        <v>7657</v>
      </c>
      <c r="E1457" s="348" t="s">
        <v>7658</v>
      </c>
      <c r="F1457" s="348" t="s">
        <v>7641</v>
      </c>
    </row>
    <row r="1458" spans="1:6" x14ac:dyDescent="0.25">
      <c r="A1458" s="348" t="s">
        <v>8852</v>
      </c>
      <c r="B1458" t="str">
        <f t="shared" si="22"/>
        <v>F3:0812 P1P2:8602 P3:00238</v>
      </c>
      <c r="C1458" s="348" t="s">
        <v>8850</v>
      </c>
      <c r="D1458" s="348" t="s">
        <v>7752</v>
      </c>
      <c r="E1458" s="348" t="s">
        <v>7753</v>
      </c>
      <c r="F1458" s="348" t="s">
        <v>8038</v>
      </c>
    </row>
    <row r="1459" spans="1:6" x14ac:dyDescent="0.25">
      <c r="A1459" s="348" t="s">
        <v>8853</v>
      </c>
      <c r="B1459" t="str">
        <f t="shared" si="22"/>
        <v>F3:0820 P1P2:8502 P3:00231</v>
      </c>
      <c r="C1459" s="348" t="s">
        <v>8850</v>
      </c>
      <c r="D1459" s="348" t="s">
        <v>7684</v>
      </c>
      <c r="E1459" s="348" t="s">
        <v>7725</v>
      </c>
      <c r="F1459" s="348" t="s">
        <v>7834</v>
      </c>
    </row>
    <row r="1460" spans="1:6" x14ac:dyDescent="0.25">
      <c r="A1460" s="348" t="s">
        <v>8854</v>
      </c>
      <c r="B1460" t="str">
        <f t="shared" si="22"/>
        <v>F3:0820 P1P2:8502 P3:00231</v>
      </c>
      <c r="C1460" s="348" t="s">
        <v>8850</v>
      </c>
      <c r="D1460" s="348" t="s">
        <v>7684</v>
      </c>
      <c r="E1460" s="348" t="s">
        <v>7725</v>
      </c>
      <c r="F1460" s="348" t="s">
        <v>7834</v>
      </c>
    </row>
    <row r="1461" spans="1:6" x14ac:dyDescent="0.25">
      <c r="A1461" s="348" t="s">
        <v>8855</v>
      </c>
      <c r="B1461" t="str">
        <f t="shared" si="22"/>
        <v>F3:0820 P1P2:8502 P3:00234</v>
      </c>
      <c r="C1461" s="348" t="s">
        <v>8850</v>
      </c>
      <c r="D1461" s="348" t="s">
        <v>7684</v>
      </c>
      <c r="E1461" s="348" t="s">
        <v>7725</v>
      </c>
      <c r="F1461" s="348" t="s">
        <v>7726</v>
      </c>
    </row>
    <row r="1462" spans="1:6" x14ac:dyDescent="0.25">
      <c r="A1462" s="348" t="s">
        <v>8856</v>
      </c>
      <c r="B1462" t="str">
        <f t="shared" si="22"/>
        <v>F3:0820 P1P2:8502 P3:00234</v>
      </c>
      <c r="C1462" s="348" t="s">
        <v>8850</v>
      </c>
      <c r="D1462" s="348" t="s">
        <v>7684</v>
      </c>
      <c r="E1462" s="348" t="s">
        <v>7725</v>
      </c>
      <c r="F1462" s="348" t="s">
        <v>7726</v>
      </c>
    </row>
    <row r="1463" spans="1:6" x14ac:dyDescent="0.25">
      <c r="A1463" s="348" t="s">
        <v>8857</v>
      </c>
      <c r="B1463" t="str">
        <f t="shared" si="22"/>
        <v>F3:0911 P1P2:8802 P3:00199</v>
      </c>
      <c r="C1463" s="348" t="s">
        <v>8858</v>
      </c>
      <c r="D1463" s="348" t="s">
        <v>7657</v>
      </c>
      <c r="E1463" s="348" t="s">
        <v>7658</v>
      </c>
      <c r="F1463" s="348" t="s">
        <v>7659</v>
      </c>
    </row>
    <row r="1464" spans="1:6" x14ac:dyDescent="0.25">
      <c r="A1464" s="348" t="s">
        <v>8857</v>
      </c>
      <c r="B1464" t="str">
        <f t="shared" si="22"/>
        <v>F3:0911 P1P2:8802 P3:00448</v>
      </c>
      <c r="C1464" s="348" t="s">
        <v>8858</v>
      </c>
      <c r="D1464" s="348" t="s">
        <v>7657</v>
      </c>
      <c r="E1464" s="348" t="s">
        <v>7658</v>
      </c>
      <c r="F1464" s="348" t="s">
        <v>7641</v>
      </c>
    </row>
    <row r="1465" spans="1:6" x14ac:dyDescent="0.25">
      <c r="A1465" s="348" t="s">
        <v>8859</v>
      </c>
      <c r="B1465" t="str">
        <f t="shared" si="22"/>
        <v>F3:0950 P1P2:8814 P3:00209</v>
      </c>
      <c r="C1465" s="348" t="s">
        <v>8858</v>
      </c>
      <c r="D1465" s="348" t="s">
        <v>7344</v>
      </c>
      <c r="E1465" s="348" t="s">
        <v>7642</v>
      </c>
      <c r="F1465" s="348" t="s">
        <v>7860</v>
      </c>
    </row>
    <row r="1466" spans="1:6" x14ac:dyDescent="0.25">
      <c r="A1466" s="348" t="s">
        <v>8860</v>
      </c>
      <c r="B1466" t="str">
        <f t="shared" si="22"/>
        <v>F3:0820 P1P2:8502 P3:00231</v>
      </c>
      <c r="C1466" s="348" t="s">
        <v>8858</v>
      </c>
      <c r="D1466" s="348" t="s">
        <v>7684</v>
      </c>
      <c r="E1466" s="348" t="s">
        <v>7725</v>
      </c>
      <c r="F1466" s="348" t="s">
        <v>7834</v>
      </c>
    </row>
    <row r="1467" spans="1:6" x14ac:dyDescent="0.25">
      <c r="A1467" s="348" t="s">
        <v>8861</v>
      </c>
      <c r="B1467" t="str">
        <f t="shared" si="22"/>
        <v>F3:0820 P1P2:8502 P3:00234</v>
      </c>
      <c r="C1467" s="348" t="s">
        <v>8858</v>
      </c>
      <c r="D1467" s="348" t="s">
        <v>7684</v>
      </c>
      <c r="E1467" s="348" t="s">
        <v>7725</v>
      </c>
      <c r="F1467" s="348" t="s">
        <v>7726</v>
      </c>
    </row>
    <row r="1468" spans="1:6" x14ac:dyDescent="0.25">
      <c r="A1468" s="348" t="s">
        <v>8862</v>
      </c>
      <c r="B1468" t="str">
        <f t="shared" si="22"/>
        <v>F3:0820 P1P2:8502 P3:00231</v>
      </c>
      <c r="C1468" s="348" t="s">
        <v>8863</v>
      </c>
      <c r="D1468" s="348" t="s">
        <v>7684</v>
      </c>
      <c r="E1468" s="348" t="s">
        <v>7725</v>
      </c>
      <c r="F1468" s="348" t="s">
        <v>7834</v>
      </c>
    </row>
    <row r="1469" spans="1:6" x14ac:dyDescent="0.25">
      <c r="A1469" s="348" t="s">
        <v>8864</v>
      </c>
      <c r="B1469" t="str">
        <f t="shared" si="22"/>
        <v>F3:0820 P1P2:8502 P3:00234</v>
      </c>
      <c r="C1469" s="348" t="s">
        <v>8863</v>
      </c>
      <c r="D1469" s="348" t="s">
        <v>7684</v>
      </c>
      <c r="E1469" s="348" t="s">
        <v>7725</v>
      </c>
      <c r="F1469" s="348" t="s">
        <v>7726</v>
      </c>
    </row>
    <row r="1470" spans="1:6" x14ac:dyDescent="0.25">
      <c r="A1470" s="348" t="s">
        <v>8865</v>
      </c>
      <c r="B1470" t="str">
        <f t="shared" si="22"/>
        <v>F3:0911 P1P2:8802 P3:00199</v>
      </c>
      <c r="C1470" s="348" t="s">
        <v>8866</v>
      </c>
      <c r="D1470" s="348" t="s">
        <v>7657</v>
      </c>
      <c r="E1470" s="348" t="s">
        <v>7658</v>
      </c>
      <c r="F1470" s="348" t="s">
        <v>7659</v>
      </c>
    </row>
    <row r="1471" spans="1:6" x14ac:dyDescent="0.25">
      <c r="A1471" s="348" t="s">
        <v>8865</v>
      </c>
      <c r="B1471" t="str">
        <f t="shared" si="22"/>
        <v>F3:0911 P1P2:8802 P3:00448</v>
      </c>
      <c r="C1471" s="348" t="s">
        <v>8866</v>
      </c>
      <c r="D1471" s="348" t="s">
        <v>7657</v>
      </c>
      <c r="E1471" s="348" t="s">
        <v>7658</v>
      </c>
      <c r="F1471" s="348" t="s">
        <v>7641</v>
      </c>
    </row>
    <row r="1472" spans="1:6" x14ac:dyDescent="0.25">
      <c r="A1472" s="348" t="s">
        <v>8867</v>
      </c>
      <c r="B1472" t="str">
        <f t="shared" si="22"/>
        <v>F3:0820 P1P2:8502 P3:00231</v>
      </c>
      <c r="C1472" s="348" t="s">
        <v>8866</v>
      </c>
      <c r="D1472" s="348" t="s">
        <v>7684</v>
      </c>
      <c r="E1472" s="348" t="s">
        <v>7725</v>
      </c>
      <c r="F1472" s="348" t="s">
        <v>7834</v>
      </c>
    </row>
    <row r="1473" spans="1:6" x14ac:dyDescent="0.25">
      <c r="A1473" s="348" t="s">
        <v>8868</v>
      </c>
      <c r="B1473" t="str">
        <f t="shared" si="22"/>
        <v>F3:0820 P1P2:8502 P3:00234</v>
      </c>
      <c r="C1473" s="348" t="s">
        <v>8866</v>
      </c>
      <c r="D1473" s="348" t="s">
        <v>7684</v>
      </c>
      <c r="E1473" s="348" t="s">
        <v>7725</v>
      </c>
      <c r="F1473" s="348" t="s">
        <v>7726</v>
      </c>
    </row>
    <row r="1474" spans="1:6" x14ac:dyDescent="0.25">
      <c r="A1474" s="348" t="s">
        <v>8869</v>
      </c>
      <c r="B1474" t="str">
        <f t="shared" ref="B1474:B1537" si="23">CONCATENATE("F3:",D1474," P1P2:",E1474," P3:",F1474)</f>
        <v>F3:0911 P1P2:8802 P3:00199</v>
      </c>
      <c r="C1474" s="348" t="s">
        <v>8870</v>
      </c>
      <c r="D1474" s="348" t="s">
        <v>7657</v>
      </c>
      <c r="E1474" s="348" t="s">
        <v>7658</v>
      </c>
      <c r="F1474" s="348" t="s">
        <v>7659</v>
      </c>
    </row>
    <row r="1475" spans="1:6" x14ac:dyDescent="0.25">
      <c r="A1475" s="348" t="s">
        <v>8869</v>
      </c>
      <c r="B1475" t="str">
        <f t="shared" si="23"/>
        <v>F3:0911 P1P2:8802 P3:00448</v>
      </c>
      <c r="C1475" s="348" t="s">
        <v>8870</v>
      </c>
      <c r="D1475" s="348" t="s">
        <v>7657</v>
      </c>
      <c r="E1475" s="348" t="s">
        <v>7658</v>
      </c>
      <c r="F1475" s="348" t="s">
        <v>7641</v>
      </c>
    </row>
    <row r="1476" spans="1:6" x14ac:dyDescent="0.25">
      <c r="A1476" s="348" t="s">
        <v>8871</v>
      </c>
      <c r="B1476" t="str">
        <f t="shared" si="23"/>
        <v>F3:0911 P1P2:8802 P3:00199</v>
      </c>
      <c r="C1476" s="348" t="s">
        <v>8872</v>
      </c>
      <c r="D1476" s="348" t="s">
        <v>7657</v>
      </c>
      <c r="E1476" s="348" t="s">
        <v>7658</v>
      </c>
      <c r="F1476" s="348" t="s">
        <v>7659</v>
      </c>
    </row>
    <row r="1477" spans="1:6" x14ac:dyDescent="0.25">
      <c r="A1477" s="348" t="s">
        <v>8871</v>
      </c>
      <c r="B1477" t="str">
        <f t="shared" si="23"/>
        <v>F3:0911 P1P2:8802 P3:00448</v>
      </c>
      <c r="C1477" s="348" t="s">
        <v>8872</v>
      </c>
      <c r="D1477" s="348" t="s">
        <v>7657</v>
      </c>
      <c r="E1477" s="348" t="s">
        <v>7658</v>
      </c>
      <c r="F1477" s="348" t="s">
        <v>7641</v>
      </c>
    </row>
    <row r="1478" spans="1:6" x14ac:dyDescent="0.25">
      <c r="A1478" s="348" t="s">
        <v>8873</v>
      </c>
      <c r="B1478" t="str">
        <f t="shared" si="23"/>
        <v>F3:0820 P1P2:8502 P3:00231</v>
      </c>
      <c r="C1478" s="348" t="s">
        <v>8870</v>
      </c>
      <c r="D1478" s="348" t="s">
        <v>7684</v>
      </c>
      <c r="E1478" s="348" t="s">
        <v>7725</v>
      </c>
      <c r="F1478" s="348" t="s">
        <v>7834</v>
      </c>
    </row>
    <row r="1479" spans="1:6" x14ac:dyDescent="0.25">
      <c r="A1479" s="348" t="s">
        <v>8874</v>
      </c>
      <c r="B1479" t="str">
        <f t="shared" si="23"/>
        <v>F3:0820 P1P2:8502 P3:00231</v>
      </c>
      <c r="C1479" s="348" t="s">
        <v>8872</v>
      </c>
      <c r="D1479" s="348" t="s">
        <v>7684</v>
      </c>
      <c r="E1479" s="348" t="s">
        <v>7725</v>
      </c>
      <c r="F1479" s="348" t="s">
        <v>7834</v>
      </c>
    </row>
    <row r="1480" spans="1:6" x14ac:dyDescent="0.25">
      <c r="A1480" s="348" t="s">
        <v>8875</v>
      </c>
      <c r="B1480" t="str">
        <f t="shared" si="23"/>
        <v>F3:0820 P1P2:8502 P3:00234</v>
      </c>
      <c r="C1480" s="348" t="s">
        <v>8870</v>
      </c>
      <c r="D1480" s="348" t="s">
        <v>7684</v>
      </c>
      <c r="E1480" s="348" t="s">
        <v>7725</v>
      </c>
      <c r="F1480" s="348" t="s">
        <v>7726</v>
      </c>
    </row>
    <row r="1481" spans="1:6" x14ac:dyDescent="0.25">
      <c r="A1481" s="348" t="s">
        <v>8876</v>
      </c>
      <c r="B1481" t="str">
        <f t="shared" si="23"/>
        <v>F3:0820 P1P2:8502 P3:00234</v>
      </c>
      <c r="C1481" s="348" t="s">
        <v>8872</v>
      </c>
      <c r="D1481" s="348" t="s">
        <v>7684</v>
      </c>
      <c r="E1481" s="348" t="s">
        <v>7725</v>
      </c>
      <c r="F1481" s="348" t="s">
        <v>7726</v>
      </c>
    </row>
    <row r="1482" spans="1:6" x14ac:dyDescent="0.25">
      <c r="A1482" s="348" t="s">
        <v>8877</v>
      </c>
      <c r="B1482" t="str">
        <f t="shared" si="23"/>
        <v>F3:0911 P1P2:8802 P3:00199</v>
      </c>
      <c r="C1482" s="348" t="s">
        <v>8878</v>
      </c>
      <c r="D1482" s="348" t="s">
        <v>7657</v>
      </c>
      <c r="E1482" s="348" t="s">
        <v>7658</v>
      </c>
      <c r="F1482" s="348" t="s">
        <v>7659</v>
      </c>
    </row>
    <row r="1483" spans="1:6" x14ac:dyDescent="0.25">
      <c r="A1483" s="348" t="s">
        <v>8877</v>
      </c>
      <c r="B1483" t="str">
        <f t="shared" si="23"/>
        <v>F3:0911 P1P2:8802 P3:00448</v>
      </c>
      <c r="C1483" s="348" t="s">
        <v>8878</v>
      </c>
      <c r="D1483" s="348" t="s">
        <v>7657</v>
      </c>
      <c r="E1483" s="348" t="s">
        <v>7658</v>
      </c>
      <c r="F1483" s="348" t="s">
        <v>7641</v>
      </c>
    </row>
    <row r="1484" spans="1:6" x14ac:dyDescent="0.25">
      <c r="A1484" s="348" t="s">
        <v>8879</v>
      </c>
      <c r="B1484" t="str">
        <f t="shared" si="23"/>
        <v>F3:0820 P1P2:8502 P3:00231</v>
      </c>
      <c r="C1484" s="348" t="s">
        <v>8878</v>
      </c>
      <c r="D1484" s="348" t="s">
        <v>7684</v>
      </c>
      <c r="E1484" s="348" t="s">
        <v>7725</v>
      </c>
      <c r="F1484" s="348" t="s">
        <v>7834</v>
      </c>
    </row>
    <row r="1485" spans="1:6" x14ac:dyDescent="0.25">
      <c r="A1485" s="348" t="s">
        <v>8880</v>
      </c>
      <c r="B1485" t="str">
        <f t="shared" si="23"/>
        <v>F3:0820 P1P2:8502 P3:00234</v>
      </c>
      <c r="C1485" s="348" t="s">
        <v>8878</v>
      </c>
      <c r="D1485" s="348" t="s">
        <v>7684</v>
      </c>
      <c r="E1485" s="348" t="s">
        <v>7725</v>
      </c>
      <c r="F1485" s="348" t="s">
        <v>7726</v>
      </c>
    </row>
    <row r="1486" spans="1:6" x14ac:dyDescent="0.25">
      <c r="A1486" s="348" t="s">
        <v>8881</v>
      </c>
      <c r="B1486" t="str">
        <f t="shared" si="23"/>
        <v>F3:0911 P1P2:8802 P3:00199</v>
      </c>
      <c r="C1486" s="348" t="s">
        <v>8882</v>
      </c>
      <c r="D1486" s="348" t="s">
        <v>7657</v>
      </c>
      <c r="E1486" s="348" t="s">
        <v>7658</v>
      </c>
      <c r="F1486" s="348" t="s">
        <v>7659</v>
      </c>
    </row>
    <row r="1487" spans="1:6" x14ac:dyDescent="0.25">
      <c r="A1487" s="348" t="s">
        <v>8881</v>
      </c>
      <c r="B1487" t="str">
        <f t="shared" si="23"/>
        <v>F3:0911 P1P2:8802 P3:00448</v>
      </c>
      <c r="C1487" s="348" t="s">
        <v>8882</v>
      </c>
      <c r="D1487" s="348" t="s">
        <v>7657</v>
      </c>
      <c r="E1487" s="348" t="s">
        <v>7658</v>
      </c>
      <c r="F1487" s="348" t="s">
        <v>7641</v>
      </c>
    </row>
    <row r="1488" spans="1:6" x14ac:dyDescent="0.25">
      <c r="A1488" s="348" t="s">
        <v>8883</v>
      </c>
      <c r="B1488" t="str">
        <f t="shared" si="23"/>
        <v>F3:0911 P1P2:8802 P3:00199</v>
      </c>
      <c r="C1488" s="348" t="s">
        <v>8884</v>
      </c>
      <c r="D1488" s="348" t="s">
        <v>7657</v>
      </c>
      <c r="E1488" s="348" t="s">
        <v>7658</v>
      </c>
      <c r="F1488" s="348" t="s">
        <v>7659</v>
      </c>
    </row>
    <row r="1489" spans="1:6" x14ac:dyDescent="0.25">
      <c r="A1489" s="348" t="s">
        <v>8883</v>
      </c>
      <c r="B1489" t="str">
        <f t="shared" si="23"/>
        <v>F3:0911 P1P2:8802 P3:00448</v>
      </c>
      <c r="C1489" s="348" t="s">
        <v>8884</v>
      </c>
      <c r="D1489" s="348" t="s">
        <v>7657</v>
      </c>
      <c r="E1489" s="348" t="s">
        <v>7658</v>
      </c>
      <c r="F1489" s="348" t="s">
        <v>7641</v>
      </c>
    </row>
    <row r="1490" spans="1:6" x14ac:dyDescent="0.25">
      <c r="A1490" s="348" t="s">
        <v>8885</v>
      </c>
      <c r="B1490" t="str">
        <f t="shared" si="23"/>
        <v>F3:0911 P1P2:8802 P3:00199</v>
      </c>
      <c r="C1490" s="348" t="s">
        <v>8884</v>
      </c>
      <c r="D1490" s="348" t="s">
        <v>7657</v>
      </c>
      <c r="E1490" s="348" t="s">
        <v>7658</v>
      </c>
      <c r="F1490" s="348" t="s">
        <v>7659</v>
      </c>
    </row>
    <row r="1491" spans="1:6" x14ac:dyDescent="0.25">
      <c r="A1491" s="348" t="s">
        <v>8885</v>
      </c>
      <c r="B1491" t="str">
        <f t="shared" si="23"/>
        <v>F3:0911 P1P2:8802 P3:00448</v>
      </c>
      <c r="C1491" s="348" t="s">
        <v>8884</v>
      </c>
      <c r="D1491" s="348" t="s">
        <v>7657</v>
      </c>
      <c r="E1491" s="348" t="s">
        <v>7658</v>
      </c>
      <c r="F1491" s="348" t="s">
        <v>7641</v>
      </c>
    </row>
    <row r="1492" spans="1:6" x14ac:dyDescent="0.25">
      <c r="A1492" s="348" t="s">
        <v>8886</v>
      </c>
      <c r="B1492" t="str">
        <f t="shared" si="23"/>
        <v>F3:0820 P1P2:8502 P3:00231</v>
      </c>
      <c r="C1492" s="348" t="s">
        <v>8882</v>
      </c>
      <c r="D1492" s="348" t="s">
        <v>7684</v>
      </c>
      <c r="E1492" s="348" t="s">
        <v>7725</v>
      </c>
      <c r="F1492" s="348" t="s">
        <v>7834</v>
      </c>
    </row>
    <row r="1493" spans="1:6" x14ac:dyDescent="0.25">
      <c r="A1493" s="348" t="s">
        <v>8887</v>
      </c>
      <c r="B1493" t="str">
        <f t="shared" si="23"/>
        <v>F3:0820 P1P2:8502 P3:00231</v>
      </c>
      <c r="C1493" s="348" t="s">
        <v>8884</v>
      </c>
      <c r="D1493" s="348" t="s">
        <v>7684</v>
      </c>
      <c r="E1493" s="348" t="s">
        <v>7725</v>
      </c>
      <c r="F1493" s="348" t="s">
        <v>7834</v>
      </c>
    </row>
    <row r="1494" spans="1:6" x14ac:dyDescent="0.25">
      <c r="A1494" s="348" t="s">
        <v>8888</v>
      </c>
      <c r="B1494" t="str">
        <f t="shared" si="23"/>
        <v>F3:0820 P1P2:8502 P3:00231</v>
      </c>
      <c r="C1494" s="348" t="s">
        <v>8884</v>
      </c>
      <c r="D1494" s="348" t="s">
        <v>7684</v>
      </c>
      <c r="E1494" s="348" t="s">
        <v>7725</v>
      </c>
      <c r="F1494" s="348" t="s">
        <v>7834</v>
      </c>
    </row>
    <row r="1495" spans="1:6" x14ac:dyDescent="0.25">
      <c r="A1495" s="348" t="s">
        <v>8889</v>
      </c>
      <c r="B1495" t="str">
        <f t="shared" si="23"/>
        <v>F3:0820 P1P2:8502 P3:00234</v>
      </c>
      <c r="C1495" s="348" t="s">
        <v>8882</v>
      </c>
      <c r="D1495" s="348" t="s">
        <v>7684</v>
      </c>
      <c r="E1495" s="348" t="s">
        <v>7725</v>
      </c>
      <c r="F1495" s="348" t="s">
        <v>7726</v>
      </c>
    </row>
    <row r="1496" spans="1:6" x14ac:dyDescent="0.25">
      <c r="A1496" s="348" t="s">
        <v>8890</v>
      </c>
      <c r="B1496" t="str">
        <f t="shared" si="23"/>
        <v>F3:0820 P1P2:8502 P3:00234</v>
      </c>
      <c r="C1496" s="348" t="s">
        <v>8884</v>
      </c>
      <c r="D1496" s="348" t="s">
        <v>7684</v>
      </c>
      <c r="E1496" s="348" t="s">
        <v>7725</v>
      </c>
      <c r="F1496" s="348" t="s">
        <v>7726</v>
      </c>
    </row>
    <row r="1497" spans="1:6" x14ac:dyDescent="0.25">
      <c r="A1497" s="348" t="s">
        <v>8891</v>
      </c>
      <c r="B1497" t="str">
        <f t="shared" si="23"/>
        <v>F3:0820 P1P2:8502 P3:00234</v>
      </c>
      <c r="C1497" s="348" t="s">
        <v>8884</v>
      </c>
      <c r="D1497" s="348" t="s">
        <v>7684</v>
      </c>
      <c r="E1497" s="348" t="s">
        <v>7725</v>
      </c>
      <c r="F1497" s="348" t="s">
        <v>7726</v>
      </c>
    </row>
    <row r="1498" spans="1:6" x14ac:dyDescent="0.25">
      <c r="A1498" s="348" t="s">
        <v>8892</v>
      </c>
      <c r="B1498" t="str">
        <f t="shared" si="23"/>
        <v>F3:0911 P1P2:8802 P3:00199</v>
      </c>
      <c r="C1498" s="348" t="s">
        <v>8893</v>
      </c>
      <c r="D1498" s="348" t="s">
        <v>7657</v>
      </c>
      <c r="E1498" s="348" t="s">
        <v>7658</v>
      </c>
      <c r="F1498" s="348" t="s">
        <v>7659</v>
      </c>
    </row>
    <row r="1499" spans="1:6" x14ac:dyDescent="0.25">
      <c r="A1499" s="348" t="s">
        <v>8892</v>
      </c>
      <c r="B1499" t="str">
        <f t="shared" si="23"/>
        <v>F3:0911 P1P2:8802 P3:00448</v>
      </c>
      <c r="C1499" s="348" t="s">
        <v>8893</v>
      </c>
      <c r="D1499" s="348" t="s">
        <v>7657</v>
      </c>
      <c r="E1499" s="348" t="s">
        <v>7658</v>
      </c>
      <c r="F1499" s="348" t="s">
        <v>7641</v>
      </c>
    </row>
    <row r="1500" spans="1:6" x14ac:dyDescent="0.25">
      <c r="A1500" s="348" t="s">
        <v>8894</v>
      </c>
      <c r="B1500" t="str">
        <f t="shared" si="23"/>
        <v>F3:0820 P1P2:8502 P3:00231</v>
      </c>
      <c r="C1500" s="348" t="s">
        <v>8893</v>
      </c>
      <c r="D1500" s="348" t="s">
        <v>7684</v>
      </c>
      <c r="E1500" s="348" t="s">
        <v>7725</v>
      </c>
      <c r="F1500" s="348" t="s">
        <v>7834</v>
      </c>
    </row>
    <row r="1501" spans="1:6" x14ac:dyDescent="0.25">
      <c r="A1501" s="348" t="s">
        <v>8895</v>
      </c>
      <c r="B1501" t="str">
        <f t="shared" si="23"/>
        <v>F3:0820 P1P2:8502 P3:00234</v>
      </c>
      <c r="C1501" s="348" t="s">
        <v>8893</v>
      </c>
      <c r="D1501" s="348" t="s">
        <v>7684</v>
      </c>
      <c r="E1501" s="348" t="s">
        <v>7725</v>
      </c>
      <c r="F1501" s="348" t="s">
        <v>7726</v>
      </c>
    </row>
    <row r="1502" spans="1:6" x14ac:dyDescent="0.25">
      <c r="A1502" s="348" t="s">
        <v>8896</v>
      </c>
      <c r="B1502" t="str">
        <f t="shared" si="23"/>
        <v>F3:0911 P1P2:8802 P3:00199</v>
      </c>
      <c r="C1502" s="348" t="s">
        <v>8897</v>
      </c>
      <c r="D1502" s="348" t="s">
        <v>7657</v>
      </c>
      <c r="E1502" s="348" t="s">
        <v>7658</v>
      </c>
      <c r="F1502" s="348" t="s">
        <v>7659</v>
      </c>
    </row>
    <row r="1503" spans="1:6" x14ac:dyDescent="0.25">
      <c r="A1503" s="348" t="s">
        <v>8896</v>
      </c>
      <c r="B1503" t="str">
        <f t="shared" si="23"/>
        <v>F3:0911 P1P2:8802 P3:00448</v>
      </c>
      <c r="C1503" s="348" t="s">
        <v>8897</v>
      </c>
      <c r="D1503" s="348" t="s">
        <v>7657</v>
      </c>
      <c r="E1503" s="348" t="s">
        <v>7658</v>
      </c>
      <c r="F1503" s="348" t="s">
        <v>7641</v>
      </c>
    </row>
    <row r="1504" spans="1:6" x14ac:dyDescent="0.25">
      <c r="A1504" s="348" t="s">
        <v>8898</v>
      </c>
      <c r="B1504" t="str">
        <f t="shared" si="23"/>
        <v>F3:0820 P1P2:8502 P3:00234</v>
      </c>
      <c r="C1504" s="348" t="s">
        <v>8897</v>
      </c>
      <c r="D1504" s="348" t="s">
        <v>7684</v>
      </c>
      <c r="E1504" s="348" t="s">
        <v>7725</v>
      </c>
      <c r="F1504" s="348" t="s">
        <v>7726</v>
      </c>
    </row>
    <row r="1505" spans="1:6" x14ac:dyDescent="0.25">
      <c r="A1505" s="348" t="s">
        <v>8899</v>
      </c>
      <c r="B1505" t="str">
        <f t="shared" si="23"/>
        <v>F3:0911 P1P2:8802 P3:00199</v>
      </c>
      <c r="C1505" s="348" t="s">
        <v>8900</v>
      </c>
      <c r="D1505" s="348" t="s">
        <v>7657</v>
      </c>
      <c r="E1505" s="348" t="s">
        <v>7658</v>
      </c>
      <c r="F1505" s="348" t="s">
        <v>7659</v>
      </c>
    </row>
    <row r="1506" spans="1:6" x14ac:dyDescent="0.25">
      <c r="A1506" s="348" t="s">
        <v>8899</v>
      </c>
      <c r="B1506" t="str">
        <f t="shared" si="23"/>
        <v>F3:0911 P1P2:8802 P3:00448</v>
      </c>
      <c r="C1506" s="348" t="s">
        <v>8900</v>
      </c>
      <c r="D1506" s="348" t="s">
        <v>7657</v>
      </c>
      <c r="E1506" s="348" t="s">
        <v>7658</v>
      </c>
      <c r="F1506" s="348" t="s">
        <v>7641</v>
      </c>
    </row>
    <row r="1507" spans="1:6" x14ac:dyDescent="0.25">
      <c r="A1507" s="348" t="s">
        <v>8901</v>
      </c>
      <c r="B1507" t="str">
        <f t="shared" si="23"/>
        <v>F3:0911 P1P2:8802 P3:00199</v>
      </c>
      <c r="C1507" s="348" t="s">
        <v>8900</v>
      </c>
      <c r="D1507" s="348" t="s">
        <v>7657</v>
      </c>
      <c r="E1507" s="348" t="s">
        <v>7658</v>
      </c>
      <c r="F1507" s="348" t="s">
        <v>7659</v>
      </c>
    </row>
    <row r="1508" spans="1:6" x14ac:dyDescent="0.25">
      <c r="A1508" s="348" t="s">
        <v>8901</v>
      </c>
      <c r="B1508" t="str">
        <f t="shared" si="23"/>
        <v>F3:0911 P1P2:8802 P3:00448</v>
      </c>
      <c r="C1508" s="348" t="s">
        <v>8900</v>
      </c>
      <c r="D1508" s="348" t="s">
        <v>7657</v>
      </c>
      <c r="E1508" s="348" t="s">
        <v>7658</v>
      </c>
      <c r="F1508" s="348" t="s">
        <v>7641</v>
      </c>
    </row>
    <row r="1509" spans="1:6" x14ac:dyDescent="0.25">
      <c r="A1509" s="348" t="s">
        <v>8902</v>
      </c>
      <c r="B1509" t="str">
        <f t="shared" si="23"/>
        <v>F3:0820 P1P2:8502 P3:00231</v>
      </c>
      <c r="C1509" s="348" t="s">
        <v>8900</v>
      </c>
      <c r="D1509" s="348" t="s">
        <v>7684</v>
      </c>
      <c r="E1509" s="348" t="s">
        <v>7725</v>
      </c>
      <c r="F1509" s="348" t="s">
        <v>7834</v>
      </c>
    </row>
    <row r="1510" spans="1:6" x14ac:dyDescent="0.25">
      <c r="A1510" s="348" t="s">
        <v>8903</v>
      </c>
      <c r="B1510" t="str">
        <f t="shared" si="23"/>
        <v>F3:0820 P1P2:8502 P3:00231</v>
      </c>
      <c r="C1510" s="348" t="s">
        <v>8900</v>
      </c>
      <c r="D1510" s="348" t="s">
        <v>7684</v>
      </c>
      <c r="E1510" s="348" t="s">
        <v>7725</v>
      </c>
      <c r="F1510" s="348" t="s">
        <v>7834</v>
      </c>
    </row>
    <row r="1511" spans="1:6" x14ac:dyDescent="0.25">
      <c r="A1511" s="348" t="s">
        <v>8904</v>
      </c>
      <c r="B1511" t="str">
        <f t="shared" si="23"/>
        <v>F3:0820 P1P2:8502 P3:00234</v>
      </c>
      <c r="C1511" s="348" t="s">
        <v>8900</v>
      </c>
      <c r="D1511" s="348" t="s">
        <v>7684</v>
      </c>
      <c r="E1511" s="348" t="s">
        <v>7725</v>
      </c>
      <c r="F1511" s="348" t="s">
        <v>7726</v>
      </c>
    </row>
    <row r="1512" spans="1:6" x14ac:dyDescent="0.25">
      <c r="A1512" s="348" t="s">
        <v>8905</v>
      </c>
      <c r="B1512" t="str">
        <f t="shared" si="23"/>
        <v>F3:0820 P1P2:8502 P3:00234</v>
      </c>
      <c r="C1512" s="348" t="s">
        <v>8900</v>
      </c>
      <c r="D1512" s="348" t="s">
        <v>7684</v>
      </c>
      <c r="E1512" s="348" t="s">
        <v>7725</v>
      </c>
      <c r="F1512" s="348" t="s">
        <v>7726</v>
      </c>
    </row>
    <row r="1513" spans="1:6" x14ac:dyDescent="0.25">
      <c r="A1513" s="348" t="s">
        <v>8906</v>
      </c>
      <c r="B1513" t="str">
        <f t="shared" si="23"/>
        <v>F3:0911 P1P2:8802 P3:00199</v>
      </c>
      <c r="C1513" s="348" t="s">
        <v>8907</v>
      </c>
      <c r="D1513" s="348" t="s">
        <v>7657</v>
      </c>
      <c r="E1513" s="348" t="s">
        <v>7658</v>
      </c>
      <c r="F1513" s="348" t="s">
        <v>7659</v>
      </c>
    </row>
    <row r="1514" spans="1:6" x14ac:dyDescent="0.25">
      <c r="A1514" s="348" t="s">
        <v>8906</v>
      </c>
      <c r="B1514" t="str">
        <f t="shared" si="23"/>
        <v>F3:0911 P1P2:8802 P3:00448</v>
      </c>
      <c r="C1514" s="348" t="s">
        <v>8907</v>
      </c>
      <c r="D1514" s="348" t="s">
        <v>7657</v>
      </c>
      <c r="E1514" s="348" t="s">
        <v>7658</v>
      </c>
      <c r="F1514" s="348" t="s">
        <v>7641</v>
      </c>
    </row>
    <row r="1515" spans="1:6" x14ac:dyDescent="0.25">
      <c r="A1515" s="348" t="s">
        <v>8908</v>
      </c>
      <c r="B1515" t="str">
        <f t="shared" si="23"/>
        <v>F3:0820 P1P2:8502 P3:00231</v>
      </c>
      <c r="C1515" s="348" t="s">
        <v>8907</v>
      </c>
      <c r="D1515" s="348" t="s">
        <v>7684</v>
      </c>
      <c r="E1515" s="348" t="s">
        <v>7725</v>
      </c>
      <c r="F1515" s="348" t="s">
        <v>7834</v>
      </c>
    </row>
    <row r="1516" spans="1:6" x14ac:dyDescent="0.25">
      <c r="A1516" s="348" t="s">
        <v>8909</v>
      </c>
      <c r="B1516" t="str">
        <f t="shared" si="23"/>
        <v>F3:0820 P1P2:8502 P3:00234</v>
      </c>
      <c r="C1516" s="348" t="s">
        <v>8907</v>
      </c>
      <c r="D1516" s="348" t="s">
        <v>7684</v>
      </c>
      <c r="E1516" s="348" t="s">
        <v>7725</v>
      </c>
      <c r="F1516" s="348" t="s">
        <v>7726</v>
      </c>
    </row>
    <row r="1517" spans="1:6" x14ac:dyDescent="0.25">
      <c r="A1517" s="348" t="s">
        <v>8910</v>
      </c>
      <c r="B1517" t="str">
        <f t="shared" si="23"/>
        <v>F3:0911 P1P2:8802 P3:00199</v>
      </c>
      <c r="C1517" s="348" t="s">
        <v>8911</v>
      </c>
      <c r="D1517" s="348" t="s">
        <v>7657</v>
      </c>
      <c r="E1517" s="348" t="s">
        <v>7658</v>
      </c>
      <c r="F1517" s="348" t="s">
        <v>7659</v>
      </c>
    </row>
    <row r="1518" spans="1:6" x14ac:dyDescent="0.25">
      <c r="A1518" s="348" t="s">
        <v>8910</v>
      </c>
      <c r="B1518" t="str">
        <f t="shared" si="23"/>
        <v>F3:0911 P1P2:8802 P3:00448</v>
      </c>
      <c r="C1518" s="348" t="s">
        <v>8911</v>
      </c>
      <c r="D1518" s="348" t="s">
        <v>7657</v>
      </c>
      <c r="E1518" s="348" t="s">
        <v>7658</v>
      </c>
      <c r="F1518" s="348" t="s">
        <v>7641</v>
      </c>
    </row>
    <row r="1519" spans="1:6" x14ac:dyDescent="0.25">
      <c r="A1519" s="348" t="s">
        <v>8912</v>
      </c>
      <c r="B1519" t="str">
        <f t="shared" si="23"/>
        <v>F3:0911 P1P2:8802 P3:00199</v>
      </c>
      <c r="C1519" s="348" t="s">
        <v>8911</v>
      </c>
      <c r="D1519" s="348" t="s">
        <v>7657</v>
      </c>
      <c r="E1519" s="348" t="s">
        <v>7658</v>
      </c>
      <c r="F1519" s="348" t="s">
        <v>7659</v>
      </c>
    </row>
    <row r="1520" spans="1:6" x14ac:dyDescent="0.25">
      <c r="A1520" s="348" t="s">
        <v>8912</v>
      </c>
      <c r="B1520" t="str">
        <f t="shared" si="23"/>
        <v>F3:0911 P1P2:8802 P3:00448</v>
      </c>
      <c r="C1520" s="348" t="s">
        <v>8911</v>
      </c>
      <c r="D1520" s="348" t="s">
        <v>7657</v>
      </c>
      <c r="E1520" s="348" t="s">
        <v>7658</v>
      </c>
      <c r="F1520" s="348" t="s">
        <v>7641</v>
      </c>
    </row>
    <row r="1521" spans="1:6" x14ac:dyDescent="0.25">
      <c r="A1521" s="348" t="s">
        <v>8913</v>
      </c>
      <c r="B1521" t="str">
        <f t="shared" si="23"/>
        <v>F3:0820 P1P2:8502 P3:00231</v>
      </c>
      <c r="C1521" s="348" t="s">
        <v>8911</v>
      </c>
      <c r="D1521" s="348" t="s">
        <v>7684</v>
      </c>
      <c r="E1521" s="348" t="s">
        <v>7725</v>
      </c>
      <c r="F1521" s="348" t="s">
        <v>7834</v>
      </c>
    </row>
    <row r="1522" spans="1:6" x14ac:dyDescent="0.25">
      <c r="A1522" s="348" t="s">
        <v>8914</v>
      </c>
      <c r="B1522" t="str">
        <f t="shared" si="23"/>
        <v>F3:0911 P1P2:8802 P3:00199</v>
      </c>
      <c r="C1522" s="348" t="s">
        <v>8915</v>
      </c>
      <c r="D1522" s="348" t="s">
        <v>7657</v>
      </c>
      <c r="E1522" s="348" t="s">
        <v>7658</v>
      </c>
      <c r="F1522" s="348" t="s">
        <v>7659</v>
      </c>
    </row>
    <row r="1523" spans="1:6" x14ac:dyDescent="0.25">
      <c r="A1523" s="348" t="s">
        <v>8914</v>
      </c>
      <c r="B1523" t="str">
        <f t="shared" si="23"/>
        <v>F3:0911 P1P2:8802 P3:00448</v>
      </c>
      <c r="C1523" s="348" t="s">
        <v>8915</v>
      </c>
      <c r="D1523" s="348" t="s">
        <v>7657</v>
      </c>
      <c r="E1523" s="348" t="s">
        <v>7658</v>
      </c>
      <c r="F1523" s="348" t="s">
        <v>7641</v>
      </c>
    </row>
    <row r="1524" spans="1:6" x14ac:dyDescent="0.25">
      <c r="A1524" s="348" t="s">
        <v>8916</v>
      </c>
      <c r="B1524" t="str">
        <f t="shared" si="23"/>
        <v>F3:0820 P1P2:8502 P3:00231</v>
      </c>
      <c r="C1524" s="348" t="s">
        <v>8915</v>
      </c>
      <c r="D1524" s="348" t="s">
        <v>7684</v>
      </c>
      <c r="E1524" s="348" t="s">
        <v>7725</v>
      </c>
      <c r="F1524" s="348" t="s">
        <v>7834</v>
      </c>
    </row>
    <row r="1525" spans="1:6" x14ac:dyDescent="0.25">
      <c r="A1525" s="348" t="s">
        <v>8917</v>
      </c>
      <c r="B1525" t="str">
        <f t="shared" si="23"/>
        <v>F3:0820 P1P2:8502 P3:00234</v>
      </c>
      <c r="C1525" s="348" t="s">
        <v>8915</v>
      </c>
      <c r="D1525" s="348" t="s">
        <v>7684</v>
      </c>
      <c r="E1525" s="348" t="s">
        <v>7725</v>
      </c>
      <c r="F1525" s="348" t="s">
        <v>7726</v>
      </c>
    </row>
    <row r="1526" spans="1:6" x14ac:dyDescent="0.25">
      <c r="A1526" s="348" t="s">
        <v>8918</v>
      </c>
      <c r="B1526" t="str">
        <f t="shared" si="23"/>
        <v>F3:0911 P1P2:8802 P3:00199</v>
      </c>
      <c r="C1526" s="348" t="s">
        <v>8919</v>
      </c>
      <c r="D1526" s="348" t="s">
        <v>7657</v>
      </c>
      <c r="E1526" s="348" t="s">
        <v>7658</v>
      </c>
      <c r="F1526" s="348" t="s">
        <v>7659</v>
      </c>
    </row>
    <row r="1527" spans="1:6" x14ac:dyDescent="0.25">
      <c r="A1527" s="348" t="s">
        <v>8918</v>
      </c>
      <c r="B1527" t="str">
        <f t="shared" si="23"/>
        <v>F3:0911 P1P2:8802 P3:00448</v>
      </c>
      <c r="C1527" s="348" t="s">
        <v>8919</v>
      </c>
      <c r="D1527" s="348" t="s">
        <v>7657</v>
      </c>
      <c r="E1527" s="348" t="s">
        <v>7658</v>
      </c>
      <c r="F1527" s="348" t="s">
        <v>7641</v>
      </c>
    </row>
    <row r="1528" spans="1:6" x14ac:dyDescent="0.25">
      <c r="A1528" s="348" t="s">
        <v>8920</v>
      </c>
      <c r="B1528" t="str">
        <f t="shared" si="23"/>
        <v>F3:0911 P1P2:8802 P3:00199</v>
      </c>
      <c r="C1528" s="348" t="s">
        <v>8921</v>
      </c>
      <c r="D1528" s="348" t="s">
        <v>7657</v>
      </c>
      <c r="E1528" s="348" t="s">
        <v>7658</v>
      </c>
      <c r="F1528" s="348" t="s">
        <v>7659</v>
      </c>
    </row>
    <row r="1529" spans="1:6" x14ac:dyDescent="0.25">
      <c r="A1529" s="348" t="s">
        <v>8920</v>
      </c>
      <c r="B1529" t="str">
        <f t="shared" si="23"/>
        <v>F3:0911 P1P2:8802 P3:00448</v>
      </c>
      <c r="C1529" s="348" t="s">
        <v>8921</v>
      </c>
      <c r="D1529" s="348" t="s">
        <v>7657</v>
      </c>
      <c r="E1529" s="348" t="s">
        <v>7658</v>
      </c>
      <c r="F1529" s="348" t="s">
        <v>7641</v>
      </c>
    </row>
    <row r="1530" spans="1:6" x14ac:dyDescent="0.25">
      <c r="A1530" s="348" t="s">
        <v>8922</v>
      </c>
      <c r="B1530" t="str">
        <f t="shared" si="23"/>
        <v>F3:0820 P1P2:8502 P3:00231</v>
      </c>
      <c r="C1530" s="348" t="s">
        <v>8921</v>
      </c>
      <c r="D1530" s="348" t="s">
        <v>7684</v>
      </c>
      <c r="E1530" s="348" t="s">
        <v>7725</v>
      </c>
      <c r="F1530" s="348" t="s">
        <v>7834</v>
      </c>
    </row>
    <row r="1531" spans="1:6" x14ac:dyDescent="0.25">
      <c r="A1531" s="348" t="s">
        <v>8923</v>
      </c>
      <c r="B1531" t="str">
        <f t="shared" si="23"/>
        <v>F3:0820 P1P2:8502 P3:00234</v>
      </c>
      <c r="C1531" s="348" t="s">
        <v>8921</v>
      </c>
      <c r="D1531" s="348" t="s">
        <v>7684</v>
      </c>
      <c r="E1531" s="348" t="s">
        <v>7725</v>
      </c>
      <c r="F1531" s="348" t="s">
        <v>7726</v>
      </c>
    </row>
    <row r="1532" spans="1:6" x14ac:dyDescent="0.25">
      <c r="A1532" s="348" t="s">
        <v>8924</v>
      </c>
      <c r="B1532" t="str">
        <f t="shared" si="23"/>
        <v>F3:0820 P1P2:8502 P3:00231</v>
      </c>
      <c r="C1532" s="348" t="s">
        <v>8925</v>
      </c>
      <c r="D1532" s="348" t="s">
        <v>7684</v>
      </c>
      <c r="E1532" s="348" t="s">
        <v>7725</v>
      </c>
      <c r="F1532" s="348" t="s">
        <v>7834</v>
      </c>
    </row>
    <row r="1533" spans="1:6" x14ac:dyDescent="0.25">
      <c r="A1533" s="348" t="s">
        <v>8926</v>
      </c>
      <c r="B1533" t="str">
        <f t="shared" si="23"/>
        <v>F3:0820 P1P2:8502 P3:00234</v>
      </c>
      <c r="C1533" s="348" t="s">
        <v>8925</v>
      </c>
      <c r="D1533" s="348" t="s">
        <v>7684</v>
      </c>
      <c r="E1533" s="348" t="s">
        <v>7725</v>
      </c>
      <c r="F1533" s="348" t="s">
        <v>7726</v>
      </c>
    </row>
    <row r="1534" spans="1:6" x14ac:dyDescent="0.25">
      <c r="A1534" s="348" t="s">
        <v>8927</v>
      </c>
      <c r="B1534" t="str">
        <f t="shared" si="23"/>
        <v>F3:0911 P1P2:8802 P3:00199</v>
      </c>
      <c r="C1534" s="348" t="s">
        <v>8928</v>
      </c>
      <c r="D1534" s="348" t="s">
        <v>7657</v>
      </c>
      <c r="E1534" s="348" t="s">
        <v>7658</v>
      </c>
      <c r="F1534" s="348" t="s">
        <v>7659</v>
      </c>
    </row>
    <row r="1535" spans="1:6" x14ac:dyDescent="0.25">
      <c r="A1535" s="348" t="s">
        <v>8929</v>
      </c>
      <c r="B1535" t="str">
        <f t="shared" si="23"/>
        <v>F3:0820 P1P2:8502 P3:00231</v>
      </c>
      <c r="C1535" s="348" t="s">
        <v>8928</v>
      </c>
      <c r="D1535" s="348" t="s">
        <v>7684</v>
      </c>
      <c r="E1535" s="348" t="s">
        <v>7725</v>
      </c>
      <c r="F1535" s="348" t="s">
        <v>7834</v>
      </c>
    </row>
    <row r="1536" spans="1:6" x14ac:dyDescent="0.25">
      <c r="A1536" s="348" t="s">
        <v>8930</v>
      </c>
      <c r="B1536" t="str">
        <f t="shared" si="23"/>
        <v>F3:0820 P1P2:8502 P3:00231</v>
      </c>
      <c r="C1536" s="348" t="s">
        <v>8931</v>
      </c>
      <c r="D1536" s="348" t="s">
        <v>7684</v>
      </c>
      <c r="E1536" s="348" t="s">
        <v>7725</v>
      </c>
      <c r="F1536" s="348" t="s">
        <v>7834</v>
      </c>
    </row>
    <row r="1537" spans="1:6" x14ac:dyDescent="0.25">
      <c r="A1537" s="348" t="s">
        <v>8932</v>
      </c>
      <c r="B1537" t="str">
        <f t="shared" si="23"/>
        <v>F3:0820 P1P2:8502 P3:00234</v>
      </c>
      <c r="C1537" s="348" t="s">
        <v>8931</v>
      </c>
      <c r="D1537" s="348" t="s">
        <v>7684</v>
      </c>
      <c r="E1537" s="348" t="s">
        <v>7725</v>
      </c>
      <c r="F1537" s="348" t="s">
        <v>7726</v>
      </c>
    </row>
    <row r="1538" spans="1:6" x14ac:dyDescent="0.25">
      <c r="A1538" s="348" t="s">
        <v>8933</v>
      </c>
      <c r="B1538" t="str">
        <f t="shared" ref="B1538:B1601" si="24">CONCATENATE("F3:",D1538," P1P2:",E1538," P3:",F1538)</f>
        <v>F3:0950 P1P2:8814 P3:00209</v>
      </c>
      <c r="C1538" s="348" t="s">
        <v>8931</v>
      </c>
      <c r="D1538" s="348" t="s">
        <v>7344</v>
      </c>
      <c r="E1538" s="348" t="s">
        <v>7642</v>
      </c>
      <c r="F1538" s="348" t="s">
        <v>7860</v>
      </c>
    </row>
    <row r="1539" spans="1:6" x14ac:dyDescent="0.25">
      <c r="A1539" s="348" t="s">
        <v>8934</v>
      </c>
      <c r="B1539" t="str">
        <f t="shared" si="24"/>
        <v>F3:0911 P1P2:8802 P3:00199</v>
      </c>
      <c r="C1539" s="348" t="s">
        <v>8935</v>
      </c>
      <c r="D1539" s="348" t="s">
        <v>7657</v>
      </c>
      <c r="E1539" s="348" t="s">
        <v>7658</v>
      </c>
      <c r="F1539" s="348" t="s">
        <v>7659</v>
      </c>
    </row>
    <row r="1540" spans="1:6" x14ac:dyDescent="0.25">
      <c r="A1540" s="348" t="s">
        <v>8936</v>
      </c>
      <c r="B1540" t="str">
        <f t="shared" si="24"/>
        <v>F3:0820 P1P2:8502 P3:00231</v>
      </c>
      <c r="C1540" s="348" t="s">
        <v>8935</v>
      </c>
      <c r="D1540" s="348" t="s">
        <v>7684</v>
      </c>
      <c r="E1540" s="348" t="s">
        <v>7725</v>
      </c>
      <c r="F1540" s="348" t="s">
        <v>7834</v>
      </c>
    </row>
    <row r="1541" spans="1:6" x14ac:dyDescent="0.25">
      <c r="A1541" s="348" t="s">
        <v>8937</v>
      </c>
      <c r="B1541" t="str">
        <f t="shared" si="24"/>
        <v>F3:0820 P1P2:8502 P3:00234</v>
      </c>
      <c r="C1541" s="348" t="s">
        <v>8935</v>
      </c>
      <c r="D1541" s="348" t="s">
        <v>7684</v>
      </c>
      <c r="E1541" s="348" t="s">
        <v>7725</v>
      </c>
      <c r="F1541" s="348" t="s">
        <v>7726</v>
      </c>
    </row>
    <row r="1542" spans="1:6" x14ac:dyDescent="0.25">
      <c r="A1542" s="348" t="s">
        <v>8938</v>
      </c>
      <c r="B1542" t="str">
        <f t="shared" si="24"/>
        <v>F3:0820 P1P2:8502 P3:00231</v>
      </c>
      <c r="C1542" s="348" t="s">
        <v>8939</v>
      </c>
      <c r="D1542" s="348" t="s">
        <v>7684</v>
      </c>
      <c r="E1542" s="348" t="s">
        <v>7725</v>
      </c>
      <c r="F1542" s="348" t="s">
        <v>7834</v>
      </c>
    </row>
    <row r="1543" spans="1:6" x14ac:dyDescent="0.25">
      <c r="A1543" s="348" t="s">
        <v>8940</v>
      </c>
      <c r="B1543" t="str">
        <f t="shared" si="24"/>
        <v>F3:0820 P1P2:8502 P3:00234</v>
      </c>
      <c r="C1543" s="348" t="s">
        <v>8939</v>
      </c>
      <c r="D1543" s="348" t="s">
        <v>7684</v>
      </c>
      <c r="E1543" s="348" t="s">
        <v>7725</v>
      </c>
      <c r="F1543" s="348" t="s">
        <v>7726</v>
      </c>
    </row>
    <row r="1544" spans="1:6" x14ac:dyDescent="0.25">
      <c r="A1544" s="348" t="s">
        <v>8941</v>
      </c>
      <c r="B1544" t="str">
        <f t="shared" si="24"/>
        <v>F3:0911 P1P2:8802 P3:00199</v>
      </c>
      <c r="C1544" s="348" t="s">
        <v>8942</v>
      </c>
      <c r="D1544" s="348" t="s">
        <v>7657</v>
      </c>
      <c r="E1544" s="348" t="s">
        <v>7658</v>
      </c>
      <c r="F1544" s="348" t="s">
        <v>7659</v>
      </c>
    </row>
    <row r="1545" spans="1:6" x14ac:dyDescent="0.25">
      <c r="A1545" s="348" t="s">
        <v>8943</v>
      </c>
      <c r="B1545" t="str">
        <f t="shared" si="24"/>
        <v>F3:0820 P1P2:8502 P3:00231</v>
      </c>
      <c r="C1545" s="348" t="s">
        <v>8942</v>
      </c>
      <c r="D1545" s="348" t="s">
        <v>7684</v>
      </c>
      <c r="E1545" s="348" t="s">
        <v>7725</v>
      </c>
      <c r="F1545" s="348" t="s">
        <v>7834</v>
      </c>
    </row>
    <row r="1546" spans="1:6" x14ac:dyDescent="0.25">
      <c r="A1546" s="348" t="s">
        <v>8944</v>
      </c>
      <c r="B1546" t="str">
        <f t="shared" si="24"/>
        <v>F3:0820 P1P2:8502 P3:00234</v>
      </c>
      <c r="C1546" s="348" t="s">
        <v>8942</v>
      </c>
      <c r="D1546" s="348" t="s">
        <v>7684</v>
      </c>
      <c r="E1546" s="348" t="s">
        <v>7725</v>
      </c>
      <c r="F1546" s="348" t="s">
        <v>7726</v>
      </c>
    </row>
    <row r="1547" spans="1:6" x14ac:dyDescent="0.25">
      <c r="A1547" s="348" t="s">
        <v>8945</v>
      </c>
      <c r="B1547" t="str">
        <f t="shared" si="24"/>
        <v>F3:0820 P1P2:8502 P3:00231</v>
      </c>
      <c r="C1547" s="348" t="s">
        <v>8946</v>
      </c>
      <c r="D1547" s="348" t="s">
        <v>7684</v>
      </c>
      <c r="E1547" s="348" t="s">
        <v>7725</v>
      </c>
      <c r="F1547" s="348" t="s">
        <v>7834</v>
      </c>
    </row>
    <row r="1548" spans="1:6" x14ac:dyDescent="0.25">
      <c r="A1548" s="348" t="s">
        <v>8947</v>
      </c>
      <c r="B1548" t="str">
        <f t="shared" si="24"/>
        <v>F3:0820 P1P2:8502 P3:00231</v>
      </c>
      <c r="C1548" s="348" t="s">
        <v>8948</v>
      </c>
      <c r="D1548" s="348" t="s">
        <v>7684</v>
      </c>
      <c r="E1548" s="348" t="s">
        <v>7725</v>
      </c>
      <c r="F1548" s="348" t="s">
        <v>7834</v>
      </c>
    </row>
    <row r="1549" spans="1:6" x14ac:dyDescent="0.25">
      <c r="A1549" s="348" t="s">
        <v>8949</v>
      </c>
      <c r="B1549" t="str">
        <f t="shared" si="24"/>
        <v>F3:0820 P1P2:8502 P3:00234</v>
      </c>
      <c r="C1549" s="348" t="s">
        <v>8946</v>
      </c>
      <c r="D1549" s="348" t="s">
        <v>7684</v>
      </c>
      <c r="E1549" s="348" t="s">
        <v>7725</v>
      </c>
      <c r="F1549" s="348" t="s">
        <v>7726</v>
      </c>
    </row>
    <row r="1550" spans="1:6" x14ac:dyDescent="0.25">
      <c r="A1550" s="348" t="s">
        <v>8950</v>
      </c>
      <c r="B1550" t="str">
        <f t="shared" si="24"/>
        <v>F3:0820 P1P2:8502 P3:00234</v>
      </c>
      <c r="C1550" s="348" t="s">
        <v>8948</v>
      </c>
      <c r="D1550" s="348" t="s">
        <v>7684</v>
      </c>
      <c r="E1550" s="348" t="s">
        <v>7725</v>
      </c>
      <c r="F1550" s="348" t="s">
        <v>7726</v>
      </c>
    </row>
    <row r="1551" spans="1:6" x14ac:dyDescent="0.25">
      <c r="A1551" s="348" t="s">
        <v>8951</v>
      </c>
      <c r="B1551" t="str">
        <f t="shared" si="24"/>
        <v>F3:0911 P1P2:8802 P3:00199</v>
      </c>
      <c r="C1551" s="348" t="s">
        <v>8952</v>
      </c>
      <c r="D1551" s="348" t="s">
        <v>7657</v>
      </c>
      <c r="E1551" s="348" t="s">
        <v>7658</v>
      </c>
      <c r="F1551" s="348" t="s">
        <v>7659</v>
      </c>
    </row>
    <row r="1552" spans="1:6" x14ac:dyDescent="0.25">
      <c r="A1552" s="348" t="s">
        <v>8953</v>
      </c>
      <c r="B1552" t="str">
        <f t="shared" si="24"/>
        <v>F3:0820 P1P2:8502 P3:00231</v>
      </c>
      <c r="C1552" s="348" t="s">
        <v>8954</v>
      </c>
      <c r="D1552" s="348" t="s">
        <v>7684</v>
      </c>
      <c r="E1552" s="348" t="s">
        <v>7725</v>
      </c>
      <c r="F1552" s="348" t="s">
        <v>7834</v>
      </c>
    </row>
    <row r="1553" spans="1:6" x14ac:dyDescent="0.25">
      <c r="A1553" s="348" t="s">
        <v>8955</v>
      </c>
      <c r="B1553" t="str">
        <f t="shared" si="24"/>
        <v>F3:0820 P1P2:8502 P3:00231</v>
      </c>
      <c r="C1553" s="348" t="s">
        <v>8952</v>
      </c>
      <c r="D1553" s="348" t="s">
        <v>7684</v>
      </c>
      <c r="E1553" s="348" t="s">
        <v>7725</v>
      </c>
      <c r="F1553" s="348" t="s">
        <v>7834</v>
      </c>
    </row>
    <row r="1554" spans="1:6" x14ac:dyDescent="0.25">
      <c r="A1554" s="348" t="s">
        <v>8956</v>
      </c>
      <c r="B1554" t="str">
        <f t="shared" si="24"/>
        <v>F3:0820 P1P2:8502 P3:00234</v>
      </c>
      <c r="C1554" s="348" t="s">
        <v>8954</v>
      </c>
      <c r="D1554" s="348" t="s">
        <v>7684</v>
      </c>
      <c r="E1554" s="348" t="s">
        <v>7725</v>
      </c>
      <c r="F1554" s="348" t="s">
        <v>7726</v>
      </c>
    </row>
    <row r="1555" spans="1:6" x14ac:dyDescent="0.25">
      <c r="A1555" s="348" t="s">
        <v>8957</v>
      </c>
      <c r="B1555" t="str">
        <f t="shared" si="24"/>
        <v>F3:0820 P1P2:8502 P3:00234</v>
      </c>
      <c r="C1555" s="348" t="s">
        <v>8952</v>
      </c>
      <c r="D1555" s="348" t="s">
        <v>7684</v>
      </c>
      <c r="E1555" s="348" t="s">
        <v>7725</v>
      </c>
      <c r="F1555" s="348" t="s">
        <v>7726</v>
      </c>
    </row>
    <row r="1556" spans="1:6" x14ac:dyDescent="0.25">
      <c r="A1556" s="348" t="s">
        <v>8958</v>
      </c>
      <c r="B1556" t="str">
        <f t="shared" si="24"/>
        <v>F3:0911 P1P2:8802 P3:00199</v>
      </c>
      <c r="C1556" s="348" t="s">
        <v>8959</v>
      </c>
      <c r="D1556" s="348" t="s">
        <v>7657</v>
      </c>
      <c r="E1556" s="348" t="s">
        <v>7658</v>
      </c>
      <c r="F1556" s="348" t="s">
        <v>7659</v>
      </c>
    </row>
    <row r="1557" spans="1:6" x14ac:dyDescent="0.25">
      <c r="A1557" s="348" t="s">
        <v>8960</v>
      </c>
      <c r="B1557" t="str">
        <f t="shared" si="24"/>
        <v>F3:0911 P1P2:8802 P3:00199</v>
      </c>
      <c r="C1557" s="348" t="s">
        <v>8961</v>
      </c>
      <c r="D1557" s="348" t="s">
        <v>7657</v>
      </c>
      <c r="E1557" s="348" t="s">
        <v>7658</v>
      </c>
      <c r="F1557" s="348" t="s">
        <v>7659</v>
      </c>
    </row>
    <row r="1558" spans="1:6" x14ac:dyDescent="0.25">
      <c r="A1558" s="348" t="s">
        <v>8960</v>
      </c>
      <c r="B1558" t="str">
        <f t="shared" si="24"/>
        <v>F3:0911 P1P2:8802 P3:00448</v>
      </c>
      <c r="C1558" s="348" t="s">
        <v>8961</v>
      </c>
      <c r="D1558" s="348" t="s">
        <v>7657</v>
      </c>
      <c r="E1558" s="348" t="s">
        <v>7658</v>
      </c>
      <c r="F1558" s="348" t="s">
        <v>7641</v>
      </c>
    </row>
    <row r="1559" spans="1:6" x14ac:dyDescent="0.25">
      <c r="A1559" s="348" t="s">
        <v>8962</v>
      </c>
      <c r="B1559" t="str">
        <f t="shared" si="24"/>
        <v>F3:0820 P1P2:8502 P3:00231</v>
      </c>
      <c r="C1559" s="348" t="s">
        <v>8959</v>
      </c>
      <c r="D1559" s="348" t="s">
        <v>7684</v>
      </c>
      <c r="E1559" s="348" t="s">
        <v>7725</v>
      </c>
      <c r="F1559" s="348" t="s">
        <v>7834</v>
      </c>
    </row>
    <row r="1560" spans="1:6" x14ac:dyDescent="0.25">
      <c r="A1560" s="348" t="s">
        <v>8963</v>
      </c>
      <c r="B1560" t="str">
        <f t="shared" si="24"/>
        <v>F3:0820 P1P2:8502 P3:00231</v>
      </c>
      <c r="C1560" s="348" t="s">
        <v>8961</v>
      </c>
      <c r="D1560" s="348" t="s">
        <v>7684</v>
      </c>
      <c r="E1560" s="348" t="s">
        <v>7725</v>
      </c>
      <c r="F1560" s="348" t="s">
        <v>7834</v>
      </c>
    </row>
    <row r="1561" spans="1:6" x14ac:dyDescent="0.25">
      <c r="A1561" s="348" t="s">
        <v>8964</v>
      </c>
      <c r="B1561" t="str">
        <f t="shared" si="24"/>
        <v>F3:0820 P1P2:8502 P3:00234</v>
      </c>
      <c r="C1561" s="348" t="s">
        <v>8961</v>
      </c>
      <c r="D1561" s="348" t="s">
        <v>7684</v>
      </c>
      <c r="E1561" s="348" t="s">
        <v>7725</v>
      </c>
      <c r="F1561" s="348" t="s">
        <v>7726</v>
      </c>
    </row>
    <row r="1562" spans="1:6" x14ac:dyDescent="0.25">
      <c r="A1562" s="348" t="s">
        <v>8965</v>
      </c>
      <c r="B1562" t="str">
        <f t="shared" si="24"/>
        <v>F3:0911 P1P2:8802 P3:00199</v>
      </c>
      <c r="C1562" s="348" t="s">
        <v>8966</v>
      </c>
      <c r="D1562" s="348" t="s">
        <v>7657</v>
      </c>
      <c r="E1562" s="348" t="s">
        <v>7658</v>
      </c>
      <c r="F1562" s="348" t="s">
        <v>7659</v>
      </c>
    </row>
    <row r="1563" spans="1:6" x14ac:dyDescent="0.25">
      <c r="A1563" s="348" t="s">
        <v>8967</v>
      </c>
      <c r="B1563" t="str">
        <f t="shared" si="24"/>
        <v>F3:0911 P1P2:8802 P3:00199</v>
      </c>
      <c r="C1563" s="348" t="s">
        <v>8966</v>
      </c>
      <c r="D1563" s="348" t="s">
        <v>7657</v>
      </c>
      <c r="E1563" s="348" t="s">
        <v>7658</v>
      </c>
      <c r="F1563" s="348" t="s">
        <v>7659</v>
      </c>
    </row>
    <row r="1564" spans="1:6" x14ac:dyDescent="0.25">
      <c r="A1564" s="348" t="s">
        <v>8968</v>
      </c>
      <c r="B1564" t="str">
        <f t="shared" si="24"/>
        <v>F3:0820 P1P2:8502 P3:00231</v>
      </c>
      <c r="C1564" s="348" t="s">
        <v>8966</v>
      </c>
      <c r="D1564" s="348" t="s">
        <v>7684</v>
      </c>
      <c r="E1564" s="348" t="s">
        <v>7725</v>
      </c>
      <c r="F1564" s="348" t="s">
        <v>7834</v>
      </c>
    </row>
    <row r="1565" spans="1:6" x14ac:dyDescent="0.25">
      <c r="A1565" s="348" t="s">
        <v>8969</v>
      </c>
      <c r="B1565" t="str">
        <f t="shared" si="24"/>
        <v>F3:0820 P1P2:8502 P3:00234</v>
      </c>
      <c r="C1565" s="348" t="s">
        <v>8966</v>
      </c>
      <c r="D1565" s="348" t="s">
        <v>7684</v>
      </c>
      <c r="E1565" s="348" t="s">
        <v>7725</v>
      </c>
      <c r="F1565" s="348" t="s">
        <v>7726</v>
      </c>
    </row>
    <row r="1566" spans="1:6" x14ac:dyDescent="0.25">
      <c r="A1566" s="348" t="s">
        <v>8970</v>
      </c>
      <c r="B1566" t="str">
        <f t="shared" si="24"/>
        <v>F3:0911 P1P2:8802 P3:00199</v>
      </c>
      <c r="C1566" s="348" t="s">
        <v>8971</v>
      </c>
      <c r="D1566" s="348" t="s">
        <v>7657</v>
      </c>
      <c r="E1566" s="348" t="s">
        <v>7658</v>
      </c>
      <c r="F1566" s="348" t="s">
        <v>7659</v>
      </c>
    </row>
    <row r="1567" spans="1:6" x14ac:dyDescent="0.25">
      <c r="A1567" s="348" t="s">
        <v>8972</v>
      </c>
      <c r="B1567" t="str">
        <f t="shared" si="24"/>
        <v>F3:0911 P1P2:8802 P3:00199</v>
      </c>
      <c r="C1567" s="348" t="s">
        <v>8973</v>
      </c>
      <c r="D1567" s="348" t="s">
        <v>7657</v>
      </c>
      <c r="E1567" s="348" t="s">
        <v>7658</v>
      </c>
      <c r="F1567" s="348" t="s">
        <v>7659</v>
      </c>
    </row>
    <row r="1568" spans="1:6" x14ac:dyDescent="0.25">
      <c r="A1568" s="348" t="s">
        <v>8974</v>
      </c>
      <c r="B1568" t="str">
        <f t="shared" si="24"/>
        <v>F3:0911 P1P2:8802 P3:00199</v>
      </c>
      <c r="C1568" s="348" t="s">
        <v>8971</v>
      </c>
      <c r="D1568" s="348" t="s">
        <v>7657</v>
      </c>
      <c r="E1568" s="348" t="s">
        <v>7658</v>
      </c>
      <c r="F1568" s="348" t="s">
        <v>7659</v>
      </c>
    </row>
    <row r="1569" spans="1:6" x14ac:dyDescent="0.25">
      <c r="A1569" s="348" t="s">
        <v>8975</v>
      </c>
      <c r="B1569" t="str">
        <f t="shared" si="24"/>
        <v>F3:0911 P1P2:8802 P3:00199</v>
      </c>
      <c r="C1569" s="348" t="s">
        <v>8971</v>
      </c>
      <c r="D1569" s="348" t="s">
        <v>7657</v>
      </c>
      <c r="E1569" s="348" t="s">
        <v>7658</v>
      </c>
      <c r="F1569" s="348" t="s">
        <v>7659</v>
      </c>
    </row>
    <row r="1570" spans="1:6" x14ac:dyDescent="0.25">
      <c r="A1570" s="348" t="s">
        <v>8976</v>
      </c>
      <c r="B1570" t="str">
        <f t="shared" si="24"/>
        <v>F3:0820 P1P2:8502 P3:00231</v>
      </c>
      <c r="C1570" s="348" t="s">
        <v>8971</v>
      </c>
      <c r="D1570" s="348" t="s">
        <v>7684</v>
      </c>
      <c r="E1570" s="348" t="s">
        <v>7725</v>
      </c>
      <c r="F1570" s="348" t="s">
        <v>7834</v>
      </c>
    </row>
    <row r="1571" spans="1:6" x14ac:dyDescent="0.25">
      <c r="A1571" s="348" t="s">
        <v>8977</v>
      </c>
      <c r="B1571" t="str">
        <f t="shared" si="24"/>
        <v>F3:0820 P1P2:8502 P3:00231</v>
      </c>
      <c r="C1571" s="348" t="s">
        <v>8973</v>
      </c>
      <c r="D1571" s="348" t="s">
        <v>7684</v>
      </c>
      <c r="E1571" s="348" t="s">
        <v>7725</v>
      </c>
      <c r="F1571" s="348" t="s">
        <v>7834</v>
      </c>
    </row>
    <row r="1572" spans="1:6" x14ac:dyDescent="0.25">
      <c r="A1572" s="348" t="s">
        <v>8978</v>
      </c>
      <c r="B1572" t="str">
        <f t="shared" si="24"/>
        <v>F3:0820 P1P2:8502 P3:00231</v>
      </c>
      <c r="C1572" s="348" t="s">
        <v>8971</v>
      </c>
      <c r="D1572" s="348" t="s">
        <v>7684</v>
      </c>
      <c r="E1572" s="348" t="s">
        <v>7725</v>
      </c>
      <c r="F1572" s="348" t="s">
        <v>7834</v>
      </c>
    </row>
    <row r="1573" spans="1:6" x14ac:dyDescent="0.25">
      <c r="A1573" s="348" t="s">
        <v>8979</v>
      </c>
      <c r="B1573" t="str">
        <f t="shared" si="24"/>
        <v>F3:0820 P1P2:8502 P3:00234</v>
      </c>
      <c r="C1573" s="348" t="s">
        <v>8971</v>
      </c>
      <c r="D1573" s="348" t="s">
        <v>7684</v>
      </c>
      <c r="E1573" s="348" t="s">
        <v>7725</v>
      </c>
      <c r="F1573" s="348" t="s">
        <v>7726</v>
      </c>
    </row>
    <row r="1574" spans="1:6" x14ac:dyDescent="0.25">
      <c r="A1574" s="348" t="s">
        <v>8980</v>
      </c>
      <c r="B1574" t="str">
        <f t="shared" si="24"/>
        <v>F3:0820 P1P2:8502 P3:00234</v>
      </c>
      <c r="C1574" s="348" t="s">
        <v>8973</v>
      </c>
      <c r="D1574" s="348" t="s">
        <v>7684</v>
      </c>
      <c r="E1574" s="348" t="s">
        <v>7725</v>
      </c>
      <c r="F1574" s="348" t="s">
        <v>7726</v>
      </c>
    </row>
    <row r="1575" spans="1:6" x14ac:dyDescent="0.25">
      <c r="A1575" s="348" t="s">
        <v>8981</v>
      </c>
      <c r="B1575" t="str">
        <f t="shared" si="24"/>
        <v>F3:0820 P1P2:8502 P3:00234</v>
      </c>
      <c r="C1575" s="348" t="s">
        <v>8971</v>
      </c>
      <c r="D1575" s="348" t="s">
        <v>7684</v>
      </c>
      <c r="E1575" s="348" t="s">
        <v>7725</v>
      </c>
      <c r="F1575" s="348" t="s">
        <v>7726</v>
      </c>
    </row>
    <row r="1576" spans="1:6" x14ac:dyDescent="0.25">
      <c r="A1576" s="348" t="s">
        <v>8982</v>
      </c>
      <c r="B1576" t="str">
        <f t="shared" si="24"/>
        <v>F3:0820 P1P2:8502 P3:00234</v>
      </c>
      <c r="C1576" s="348" t="s">
        <v>8971</v>
      </c>
      <c r="D1576" s="348" t="s">
        <v>7684</v>
      </c>
      <c r="E1576" s="348" t="s">
        <v>7725</v>
      </c>
      <c r="F1576" s="348" t="s">
        <v>7726</v>
      </c>
    </row>
    <row r="1577" spans="1:6" x14ac:dyDescent="0.25">
      <c r="A1577" s="348" t="s">
        <v>8983</v>
      </c>
      <c r="B1577" t="str">
        <f t="shared" si="24"/>
        <v>F3:0911 P1P2:8802 P3:00199</v>
      </c>
      <c r="C1577" s="348" t="s">
        <v>8984</v>
      </c>
      <c r="D1577" s="348" t="s">
        <v>7657</v>
      </c>
      <c r="E1577" s="348" t="s">
        <v>7658</v>
      </c>
      <c r="F1577" s="348" t="s">
        <v>7659</v>
      </c>
    </row>
    <row r="1578" spans="1:6" x14ac:dyDescent="0.25">
      <c r="A1578" s="348" t="s">
        <v>8983</v>
      </c>
      <c r="B1578" t="str">
        <f t="shared" si="24"/>
        <v>F3:0911 P1P2:8802 P3:00448</v>
      </c>
      <c r="C1578" s="348" t="s">
        <v>8984</v>
      </c>
      <c r="D1578" s="348" t="s">
        <v>7657</v>
      </c>
      <c r="E1578" s="348" t="s">
        <v>7658</v>
      </c>
      <c r="F1578" s="348" t="s">
        <v>7641</v>
      </c>
    </row>
    <row r="1579" spans="1:6" x14ac:dyDescent="0.25">
      <c r="A1579" s="348" t="s">
        <v>8985</v>
      </c>
      <c r="B1579" t="str">
        <f t="shared" si="24"/>
        <v>F3:0911 P1P2:8802 P3:00199</v>
      </c>
      <c r="C1579" s="348" t="s">
        <v>8986</v>
      </c>
      <c r="D1579" s="348" t="s">
        <v>7657</v>
      </c>
      <c r="E1579" s="348" t="s">
        <v>7658</v>
      </c>
      <c r="F1579" s="348" t="s">
        <v>7659</v>
      </c>
    </row>
    <row r="1580" spans="1:6" x14ac:dyDescent="0.25">
      <c r="A1580" s="348" t="s">
        <v>8987</v>
      </c>
      <c r="B1580" t="str">
        <f t="shared" si="24"/>
        <v>F3:0820 P1P2:8502 P3:00231</v>
      </c>
      <c r="C1580" s="348" t="s">
        <v>8984</v>
      </c>
      <c r="D1580" s="348" t="s">
        <v>7684</v>
      </c>
      <c r="E1580" s="348" t="s">
        <v>7725</v>
      </c>
      <c r="F1580" s="348" t="s">
        <v>7834</v>
      </c>
    </row>
    <row r="1581" spans="1:6" x14ac:dyDescent="0.25">
      <c r="A1581" s="348" t="s">
        <v>8988</v>
      </c>
      <c r="B1581" t="str">
        <f t="shared" si="24"/>
        <v>F3:0820 P1P2:8502 P3:00231</v>
      </c>
      <c r="C1581" s="348" t="s">
        <v>8986</v>
      </c>
      <c r="D1581" s="348" t="s">
        <v>7684</v>
      </c>
      <c r="E1581" s="348" t="s">
        <v>7725</v>
      </c>
      <c r="F1581" s="348" t="s">
        <v>7834</v>
      </c>
    </row>
    <row r="1582" spans="1:6" x14ac:dyDescent="0.25">
      <c r="A1582" s="348" t="s">
        <v>8989</v>
      </c>
      <c r="B1582" t="str">
        <f t="shared" si="24"/>
        <v>F3:0820 P1P2:8502 P3:00234</v>
      </c>
      <c r="C1582" s="348" t="s">
        <v>8984</v>
      </c>
      <c r="D1582" s="348" t="s">
        <v>7684</v>
      </c>
      <c r="E1582" s="348" t="s">
        <v>7725</v>
      </c>
      <c r="F1582" s="348" t="s">
        <v>7726</v>
      </c>
    </row>
    <row r="1583" spans="1:6" x14ac:dyDescent="0.25">
      <c r="A1583" s="348" t="s">
        <v>8990</v>
      </c>
      <c r="B1583" t="str">
        <f t="shared" si="24"/>
        <v>F3:0820 P1P2:8502 P3:00234</v>
      </c>
      <c r="C1583" s="348" t="s">
        <v>8986</v>
      </c>
      <c r="D1583" s="348" t="s">
        <v>7684</v>
      </c>
      <c r="E1583" s="348" t="s">
        <v>7725</v>
      </c>
      <c r="F1583" s="348" t="s">
        <v>7726</v>
      </c>
    </row>
    <row r="1584" spans="1:6" x14ac:dyDescent="0.25">
      <c r="A1584" s="348" t="s">
        <v>8991</v>
      </c>
      <c r="B1584" t="str">
        <f t="shared" si="24"/>
        <v>F3:0911 P1P2:8802 P3:00199</v>
      </c>
      <c r="C1584" s="348" t="s">
        <v>8992</v>
      </c>
      <c r="D1584" s="348" t="s">
        <v>7657</v>
      </c>
      <c r="E1584" s="348" t="s">
        <v>7658</v>
      </c>
      <c r="F1584" s="348" t="s">
        <v>7659</v>
      </c>
    </row>
    <row r="1585" spans="1:6" x14ac:dyDescent="0.25">
      <c r="A1585" s="348" t="s">
        <v>8991</v>
      </c>
      <c r="B1585" t="str">
        <f t="shared" si="24"/>
        <v>F3:0911 P1P2:8802 P3:00448</v>
      </c>
      <c r="C1585" s="348" t="s">
        <v>8992</v>
      </c>
      <c r="D1585" s="348" t="s">
        <v>7657</v>
      </c>
      <c r="E1585" s="348" t="s">
        <v>7658</v>
      </c>
      <c r="F1585" s="348" t="s">
        <v>7641</v>
      </c>
    </row>
    <row r="1586" spans="1:6" x14ac:dyDescent="0.25">
      <c r="A1586" s="348" t="s">
        <v>8993</v>
      </c>
      <c r="B1586" t="str">
        <f t="shared" si="24"/>
        <v>F3:0820 P1P2:8502 P3:00231</v>
      </c>
      <c r="C1586" s="348" t="s">
        <v>8992</v>
      </c>
      <c r="D1586" s="348" t="s">
        <v>7684</v>
      </c>
      <c r="E1586" s="348" t="s">
        <v>7725</v>
      </c>
      <c r="F1586" s="348" t="s">
        <v>7834</v>
      </c>
    </row>
    <row r="1587" spans="1:6" x14ac:dyDescent="0.25">
      <c r="A1587" s="348" t="s">
        <v>8994</v>
      </c>
      <c r="B1587" t="str">
        <f t="shared" si="24"/>
        <v>F3:0820 P1P2:8502 P3:00234</v>
      </c>
      <c r="C1587" s="348" t="s">
        <v>8992</v>
      </c>
      <c r="D1587" s="348" t="s">
        <v>7684</v>
      </c>
      <c r="E1587" s="348" t="s">
        <v>7725</v>
      </c>
      <c r="F1587" s="348" t="s">
        <v>7726</v>
      </c>
    </row>
    <row r="1588" spans="1:6" x14ac:dyDescent="0.25">
      <c r="A1588" s="348" t="s">
        <v>8995</v>
      </c>
      <c r="B1588" t="str">
        <f t="shared" si="24"/>
        <v>F3:0911 P1P2:8802 P3:00199</v>
      </c>
      <c r="C1588" s="348" t="s">
        <v>8996</v>
      </c>
      <c r="D1588" s="348" t="s">
        <v>7657</v>
      </c>
      <c r="E1588" s="348" t="s">
        <v>7658</v>
      </c>
      <c r="F1588" s="348" t="s">
        <v>7659</v>
      </c>
    </row>
    <row r="1589" spans="1:6" x14ac:dyDescent="0.25">
      <c r="A1589" s="348" t="s">
        <v>8997</v>
      </c>
      <c r="B1589" t="str">
        <f t="shared" si="24"/>
        <v>F3:0820 P1P2:8502 P3:00231</v>
      </c>
      <c r="C1589" s="348" t="s">
        <v>8996</v>
      </c>
      <c r="D1589" s="348" t="s">
        <v>7684</v>
      </c>
      <c r="E1589" s="348" t="s">
        <v>7725</v>
      </c>
      <c r="F1589" s="348" t="s">
        <v>7834</v>
      </c>
    </row>
    <row r="1590" spans="1:6" x14ac:dyDescent="0.25">
      <c r="A1590" s="348" t="s">
        <v>8998</v>
      </c>
      <c r="B1590" t="str">
        <f t="shared" si="24"/>
        <v>F3:0820 P1P2:8502 P3:00234</v>
      </c>
      <c r="C1590" s="348" t="s">
        <v>8996</v>
      </c>
      <c r="D1590" s="348" t="s">
        <v>7684</v>
      </c>
      <c r="E1590" s="348" t="s">
        <v>7725</v>
      </c>
      <c r="F1590" s="348" t="s">
        <v>7726</v>
      </c>
    </row>
    <row r="1591" spans="1:6" x14ac:dyDescent="0.25">
      <c r="A1591" s="348" t="s">
        <v>8999</v>
      </c>
      <c r="B1591" t="str">
        <f t="shared" si="24"/>
        <v>F3:0911 P1P2:8802 P3:00199</v>
      </c>
      <c r="C1591" s="348" t="s">
        <v>9000</v>
      </c>
      <c r="D1591" s="348" t="s">
        <v>7657</v>
      </c>
      <c r="E1591" s="348" t="s">
        <v>7658</v>
      </c>
      <c r="F1591" s="348" t="s">
        <v>7659</v>
      </c>
    </row>
    <row r="1592" spans="1:6" x14ac:dyDescent="0.25">
      <c r="A1592" s="348" t="s">
        <v>8999</v>
      </c>
      <c r="B1592" t="str">
        <f t="shared" si="24"/>
        <v>F3:0911 P1P2:8802 P3:00448</v>
      </c>
      <c r="C1592" s="348" t="s">
        <v>9000</v>
      </c>
      <c r="D1592" s="348" t="s">
        <v>7657</v>
      </c>
      <c r="E1592" s="348" t="s">
        <v>7658</v>
      </c>
      <c r="F1592" s="348" t="s">
        <v>7641</v>
      </c>
    </row>
    <row r="1593" spans="1:6" x14ac:dyDescent="0.25">
      <c r="A1593" s="348" t="s">
        <v>9001</v>
      </c>
      <c r="B1593" t="str">
        <f t="shared" si="24"/>
        <v>F3:0911 P1P2:8802 P3:00199</v>
      </c>
      <c r="C1593" s="348" t="s">
        <v>9002</v>
      </c>
      <c r="D1593" s="348" t="s">
        <v>7657</v>
      </c>
      <c r="E1593" s="348" t="s">
        <v>7658</v>
      </c>
      <c r="F1593" s="348" t="s">
        <v>7659</v>
      </c>
    </row>
    <row r="1594" spans="1:6" x14ac:dyDescent="0.25">
      <c r="A1594" s="348" t="s">
        <v>9001</v>
      </c>
      <c r="B1594" t="str">
        <f t="shared" si="24"/>
        <v>F3:0911 P1P2:8802 P3:00448</v>
      </c>
      <c r="C1594" s="348" t="s">
        <v>9002</v>
      </c>
      <c r="D1594" s="348" t="s">
        <v>7657</v>
      </c>
      <c r="E1594" s="348" t="s">
        <v>7658</v>
      </c>
      <c r="F1594" s="348" t="s">
        <v>7641</v>
      </c>
    </row>
    <row r="1595" spans="1:6" x14ac:dyDescent="0.25">
      <c r="A1595" s="348" t="s">
        <v>9003</v>
      </c>
      <c r="B1595" t="str">
        <f t="shared" si="24"/>
        <v>F3:0820 P1P2:8502 P3:00231</v>
      </c>
      <c r="C1595" s="348" t="s">
        <v>9000</v>
      </c>
      <c r="D1595" s="348" t="s">
        <v>7684</v>
      </c>
      <c r="E1595" s="348" t="s">
        <v>7725</v>
      </c>
      <c r="F1595" s="348" t="s">
        <v>7834</v>
      </c>
    </row>
    <row r="1596" spans="1:6" x14ac:dyDescent="0.25">
      <c r="A1596" s="348" t="s">
        <v>9004</v>
      </c>
      <c r="B1596" t="str">
        <f t="shared" si="24"/>
        <v>F3:0820 P1P2:8502 P3:00231</v>
      </c>
      <c r="C1596" s="348" t="s">
        <v>9002</v>
      </c>
      <c r="D1596" s="348" t="s">
        <v>7684</v>
      </c>
      <c r="E1596" s="348" t="s">
        <v>7725</v>
      </c>
      <c r="F1596" s="348" t="s">
        <v>7834</v>
      </c>
    </row>
    <row r="1597" spans="1:6" x14ac:dyDescent="0.25">
      <c r="A1597" s="348" t="s">
        <v>9005</v>
      </c>
      <c r="B1597" t="str">
        <f t="shared" si="24"/>
        <v>F3:0820 P1P2:8502 P3:00234</v>
      </c>
      <c r="C1597" s="348" t="s">
        <v>9000</v>
      </c>
      <c r="D1597" s="348" t="s">
        <v>7684</v>
      </c>
      <c r="E1597" s="348" t="s">
        <v>7725</v>
      </c>
      <c r="F1597" s="348" t="s">
        <v>7726</v>
      </c>
    </row>
    <row r="1598" spans="1:6" x14ac:dyDescent="0.25">
      <c r="A1598" s="348" t="s">
        <v>9006</v>
      </c>
      <c r="B1598" t="str">
        <f t="shared" si="24"/>
        <v>F3:0820 P1P2:8502 P3:00234</v>
      </c>
      <c r="C1598" s="348" t="s">
        <v>9002</v>
      </c>
      <c r="D1598" s="348" t="s">
        <v>7684</v>
      </c>
      <c r="E1598" s="348" t="s">
        <v>7725</v>
      </c>
      <c r="F1598" s="348" t="s">
        <v>7726</v>
      </c>
    </row>
    <row r="1599" spans="1:6" x14ac:dyDescent="0.25">
      <c r="A1599" s="348" t="s">
        <v>9007</v>
      </c>
      <c r="B1599" t="str">
        <f t="shared" si="24"/>
        <v>F3:0911 P1P2:8802 P3:00199</v>
      </c>
      <c r="C1599" s="348" t="s">
        <v>9008</v>
      </c>
      <c r="D1599" s="348" t="s">
        <v>7657</v>
      </c>
      <c r="E1599" s="348" t="s">
        <v>7658</v>
      </c>
      <c r="F1599" s="348" t="s">
        <v>7659</v>
      </c>
    </row>
    <row r="1600" spans="1:6" x14ac:dyDescent="0.25">
      <c r="A1600" s="348" t="s">
        <v>9007</v>
      </c>
      <c r="B1600" t="str">
        <f t="shared" si="24"/>
        <v>F3:0911 P1P2:8802 P3:00448</v>
      </c>
      <c r="C1600" s="348" t="s">
        <v>9008</v>
      </c>
      <c r="D1600" s="348" t="s">
        <v>7657</v>
      </c>
      <c r="E1600" s="348" t="s">
        <v>7658</v>
      </c>
      <c r="F1600" s="348" t="s">
        <v>7641</v>
      </c>
    </row>
    <row r="1601" spans="1:6" x14ac:dyDescent="0.25">
      <c r="A1601" s="348" t="s">
        <v>9009</v>
      </c>
      <c r="B1601" t="str">
        <f t="shared" si="24"/>
        <v>F3:0911 P1P2:8802 P3:00199</v>
      </c>
      <c r="C1601" s="348" t="s">
        <v>9010</v>
      </c>
      <c r="D1601" s="348" t="s">
        <v>7657</v>
      </c>
      <c r="E1601" s="348" t="s">
        <v>7658</v>
      </c>
      <c r="F1601" s="348" t="s">
        <v>7659</v>
      </c>
    </row>
    <row r="1602" spans="1:6" x14ac:dyDescent="0.25">
      <c r="A1602" s="348" t="s">
        <v>9009</v>
      </c>
      <c r="B1602" t="str">
        <f t="shared" ref="B1602:B1665" si="25">CONCATENATE("F3:",D1602," P1P2:",E1602," P3:",F1602)</f>
        <v>F3:0911 P1P2:8802 P3:00448</v>
      </c>
      <c r="C1602" s="348" t="s">
        <v>9010</v>
      </c>
      <c r="D1602" s="348" t="s">
        <v>7657</v>
      </c>
      <c r="E1602" s="348" t="s">
        <v>7658</v>
      </c>
      <c r="F1602" s="348" t="s">
        <v>7641</v>
      </c>
    </row>
    <row r="1603" spans="1:6" x14ac:dyDescent="0.25">
      <c r="A1603" s="348" t="s">
        <v>9011</v>
      </c>
      <c r="B1603" t="str">
        <f t="shared" si="25"/>
        <v>F3:0820 P1P2:8502 P3:00231</v>
      </c>
      <c r="C1603" s="348" t="s">
        <v>9008</v>
      </c>
      <c r="D1603" s="348" t="s">
        <v>7684</v>
      </c>
      <c r="E1603" s="348" t="s">
        <v>7725</v>
      </c>
      <c r="F1603" s="348" t="s">
        <v>7834</v>
      </c>
    </row>
    <row r="1604" spans="1:6" x14ac:dyDescent="0.25">
      <c r="A1604" s="348" t="s">
        <v>9012</v>
      </c>
      <c r="B1604" t="str">
        <f t="shared" si="25"/>
        <v>F3:0820 P1P2:8502 P3:00231</v>
      </c>
      <c r="C1604" s="348" t="s">
        <v>9010</v>
      </c>
      <c r="D1604" s="348" t="s">
        <v>7684</v>
      </c>
      <c r="E1604" s="348" t="s">
        <v>7725</v>
      </c>
      <c r="F1604" s="348" t="s">
        <v>7834</v>
      </c>
    </row>
    <row r="1605" spans="1:6" x14ac:dyDescent="0.25">
      <c r="A1605" s="348" t="s">
        <v>9013</v>
      </c>
      <c r="B1605" t="str">
        <f t="shared" si="25"/>
        <v>F3:0820 P1P2:8502 P3:00234</v>
      </c>
      <c r="C1605" s="348" t="s">
        <v>9008</v>
      </c>
      <c r="D1605" s="348" t="s">
        <v>7684</v>
      </c>
      <c r="E1605" s="348" t="s">
        <v>7725</v>
      </c>
      <c r="F1605" s="348" t="s">
        <v>7726</v>
      </c>
    </row>
    <row r="1606" spans="1:6" x14ac:dyDescent="0.25">
      <c r="A1606" s="348" t="s">
        <v>9014</v>
      </c>
      <c r="B1606" t="str">
        <f t="shared" si="25"/>
        <v>F3:0820 P1P2:8502 P3:00234</v>
      </c>
      <c r="C1606" s="348" t="s">
        <v>9010</v>
      </c>
      <c r="D1606" s="348" t="s">
        <v>7684</v>
      </c>
      <c r="E1606" s="348" t="s">
        <v>7725</v>
      </c>
      <c r="F1606" s="348" t="s">
        <v>7726</v>
      </c>
    </row>
    <row r="1607" spans="1:6" x14ac:dyDescent="0.25">
      <c r="A1607" s="348" t="s">
        <v>9015</v>
      </c>
      <c r="B1607" t="str">
        <f t="shared" si="25"/>
        <v>F3:0911 P1P2:8802 P3:00199</v>
      </c>
      <c r="C1607" s="348" t="s">
        <v>9016</v>
      </c>
      <c r="D1607" s="348" t="s">
        <v>7657</v>
      </c>
      <c r="E1607" s="348" t="s">
        <v>7658</v>
      </c>
      <c r="F1607" s="348" t="s">
        <v>7659</v>
      </c>
    </row>
    <row r="1608" spans="1:6" x14ac:dyDescent="0.25">
      <c r="A1608" s="348" t="s">
        <v>9017</v>
      </c>
      <c r="B1608" t="str">
        <f t="shared" si="25"/>
        <v>F3:0820 P1P2:8502 P3:00231</v>
      </c>
      <c r="C1608" s="348" t="s">
        <v>9016</v>
      </c>
      <c r="D1608" s="348" t="s">
        <v>7684</v>
      </c>
      <c r="E1608" s="348" t="s">
        <v>7725</v>
      </c>
      <c r="F1608" s="348" t="s">
        <v>7834</v>
      </c>
    </row>
    <row r="1609" spans="1:6" x14ac:dyDescent="0.25">
      <c r="A1609" s="348" t="s">
        <v>9018</v>
      </c>
      <c r="B1609" t="str">
        <f t="shared" si="25"/>
        <v>F3:0820 P1P2:8502 P3:00234</v>
      </c>
      <c r="C1609" s="348" t="s">
        <v>9016</v>
      </c>
      <c r="D1609" s="348" t="s">
        <v>7684</v>
      </c>
      <c r="E1609" s="348" t="s">
        <v>7725</v>
      </c>
      <c r="F1609" s="348" t="s">
        <v>7726</v>
      </c>
    </row>
    <row r="1610" spans="1:6" x14ac:dyDescent="0.25">
      <c r="A1610" s="348" t="s">
        <v>9019</v>
      </c>
      <c r="B1610" t="str">
        <f t="shared" si="25"/>
        <v>F3:0911 P1P2:8802 P3:00199</v>
      </c>
      <c r="C1610" s="348" t="s">
        <v>9020</v>
      </c>
      <c r="D1610" s="348" t="s">
        <v>7657</v>
      </c>
      <c r="E1610" s="348" t="s">
        <v>7658</v>
      </c>
      <c r="F1610" s="348" t="s">
        <v>7659</v>
      </c>
    </row>
    <row r="1611" spans="1:6" x14ac:dyDescent="0.25">
      <c r="A1611" s="348" t="s">
        <v>9019</v>
      </c>
      <c r="B1611" t="str">
        <f t="shared" si="25"/>
        <v>F3:0911 P1P2:8802 P3:00448</v>
      </c>
      <c r="C1611" s="348" t="s">
        <v>9020</v>
      </c>
      <c r="D1611" s="348" t="s">
        <v>7657</v>
      </c>
      <c r="E1611" s="348" t="s">
        <v>7658</v>
      </c>
      <c r="F1611" s="348" t="s">
        <v>7641</v>
      </c>
    </row>
    <row r="1612" spans="1:6" x14ac:dyDescent="0.25">
      <c r="A1612" s="348" t="s">
        <v>9021</v>
      </c>
      <c r="B1612" t="str">
        <f t="shared" si="25"/>
        <v>F3:0820 P1P2:8502 P3:00231</v>
      </c>
      <c r="C1612" s="348" t="s">
        <v>9020</v>
      </c>
      <c r="D1612" s="348" t="s">
        <v>7684</v>
      </c>
      <c r="E1612" s="348" t="s">
        <v>7725</v>
      </c>
      <c r="F1612" s="348" t="s">
        <v>7834</v>
      </c>
    </row>
    <row r="1613" spans="1:6" x14ac:dyDescent="0.25">
      <c r="A1613" s="348" t="s">
        <v>9022</v>
      </c>
      <c r="B1613" t="str">
        <f t="shared" si="25"/>
        <v>F3:0820 P1P2:8502 P3:00234</v>
      </c>
      <c r="C1613" s="348" t="s">
        <v>9020</v>
      </c>
      <c r="D1613" s="348" t="s">
        <v>7684</v>
      </c>
      <c r="E1613" s="348" t="s">
        <v>7725</v>
      </c>
      <c r="F1613" s="348" t="s">
        <v>7726</v>
      </c>
    </row>
    <row r="1614" spans="1:6" x14ac:dyDescent="0.25">
      <c r="A1614" s="348" t="s">
        <v>9023</v>
      </c>
      <c r="B1614" t="str">
        <f t="shared" si="25"/>
        <v>F3:0911 P1P2:8802 P3:00199</v>
      </c>
      <c r="C1614" s="348" t="s">
        <v>9024</v>
      </c>
      <c r="D1614" s="348" t="s">
        <v>7657</v>
      </c>
      <c r="E1614" s="348" t="s">
        <v>7658</v>
      </c>
      <c r="F1614" s="348" t="s">
        <v>7659</v>
      </c>
    </row>
    <row r="1615" spans="1:6" x14ac:dyDescent="0.25">
      <c r="A1615" s="348" t="s">
        <v>9023</v>
      </c>
      <c r="B1615" t="str">
        <f t="shared" si="25"/>
        <v>F3:0911 P1P2:8802 P3:00448</v>
      </c>
      <c r="C1615" s="348" t="s">
        <v>9024</v>
      </c>
      <c r="D1615" s="348" t="s">
        <v>7657</v>
      </c>
      <c r="E1615" s="348" t="s">
        <v>7658</v>
      </c>
      <c r="F1615" s="348" t="s">
        <v>7641</v>
      </c>
    </row>
    <row r="1616" spans="1:6" x14ac:dyDescent="0.25">
      <c r="A1616" s="348" t="s">
        <v>9025</v>
      </c>
      <c r="B1616" t="str">
        <f t="shared" si="25"/>
        <v>F3:0911 P1P2:8802 P3:00199</v>
      </c>
      <c r="C1616" s="348" t="s">
        <v>9026</v>
      </c>
      <c r="D1616" s="348" t="s">
        <v>7657</v>
      </c>
      <c r="E1616" s="348" t="s">
        <v>7658</v>
      </c>
      <c r="F1616" s="348" t="s">
        <v>7659</v>
      </c>
    </row>
    <row r="1617" spans="1:6" x14ac:dyDescent="0.25">
      <c r="A1617" s="348" t="s">
        <v>9027</v>
      </c>
      <c r="B1617" t="str">
        <f t="shared" si="25"/>
        <v>F3:0820 P1P2:8502 P3:00231</v>
      </c>
      <c r="C1617" s="348" t="s">
        <v>9024</v>
      </c>
      <c r="D1617" s="348" t="s">
        <v>7684</v>
      </c>
      <c r="E1617" s="348" t="s">
        <v>7725</v>
      </c>
      <c r="F1617" s="348" t="s">
        <v>7834</v>
      </c>
    </row>
    <row r="1618" spans="1:6" x14ac:dyDescent="0.25">
      <c r="A1618" s="348" t="s">
        <v>9028</v>
      </c>
      <c r="B1618" t="str">
        <f t="shared" si="25"/>
        <v>F3:0820 P1P2:8502 P3:00231</v>
      </c>
      <c r="C1618" s="348" t="s">
        <v>9026</v>
      </c>
      <c r="D1618" s="348" t="s">
        <v>7684</v>
      </c>
      <c r="E1618" s="348" t="s">
        <v>7725</v>
      </c>
      <c r="F1618" s="348" t="s">
        <v>7834</v>
      </c>
    </row>
    <row r="1619" spans="1:6" x14ac:dyDescent="0.25">
      <c r="A1619" s="348" t="s">
        <v>9029</v>
      </c>
      <c r="B1619" t="str">
        <f t="shared" si="25"/>
        <v>F3:0820 P1P2:8502 P3:00231</v>
      </c>
      <c r="C1619" s="348" t="s">
        <v>9024</v>
      </c>
      <c r="D1619" s="348" t="s">
        <v>7684</v>
      </c>
      <c r="E1619" s="348" t="s">
        <v>7725</v>
      </c>
      <c r="F1619" s="348" t="s">
        <v>7834</v>
      </c>
    </row>
    <row r="1620" spans="1:6" x14ac:dyDescent="0.25">
      <c r="A1620" s="348" t="s">
        <v>9030</v>
      </c>
      <c r="B1620" t="str">
        <f t="shared" si="25"/>
        <v>F3:0820 P1P2:8502 P3:00234</v>
      </c>
      <c r="C1620" s="348" t="s">
        <v>9026</v>
      </c>
      <c r="D1620" s="348" t="s">
        <v>7684</v>
      </c>
      <c r="E1620" s="348" t="s">
        <v>7725</v>
      </c>
      <c r="F1620" s="348" t="s">
        <v>7726</v>
      </c>
    </row>
    <row r="1621" spans="1:6" x14ac:dyDescent="0.25">
      <c r="A1621" s="348" t="s">
        <v>9031</v>
      </c>
      <c r="B1621" t="str">
        <f t="shared" si="25"/>
        <v>F3:0911 P1P2:8802 P3:00199</v>
      </c>
      <c r="C1621" s="348" t="s">
        <v>9032</v>
      </c>
      <c r="D1621" s="348" t="s">
        <v>7657</v>
      </c>
      <c r="E1621" s="348" t="s">
        <v>7658</v>
      </c>
      <c r="F1621" s="348" t="s">
        <v>7659</v>
      </c>
    </row>
    <row r="1622" spans="1:6" x14ac:dyDescent="0.25">
      <c r="A1622" s="348" t="s">
        <v>9031</v>
      </c>
      <c r="B1622" t="str">
        <f t="shared" si="25"/>
        <v>F3:0911 P1P2:8802 P3:00448</v>
      </c>
      <c r="C1622" s="348" t="s">
        <v>9032</v>
      </c>
      <c r="D1622" s="348" t="s">
        <v>7657</v>
      </c>
      <c r="E1622" s="348" t="s">
        <v>7658</v>
      </c>
      <c r="F1622" s="348" t="s">
        <v>7641</v>
      </c>
    </row>
    <row r="1623" spans="1:6" x14ac:dyDescent="0.25">
      <c r="A1623" s="348" t="s">
        <v>9033</v>
      </c>
      <c r="B1623" t="str">
        <f t="shared" si="25"/>
        <v>F3:0911 P1P2:8802 P3:00199</v>
      </c>
      <c r="C1623" s="348" t="s">
        <v>9032</v>
      </c>
      <c r="D1623" s="348" t="s">
        <v>7657</v>
      </c>
      <c r="E1623" s="348" t="s">
        <v>7658</v>
      </c>
      <c r="F1623" s="348" t="s">
        <v>7659</v>
      </c>
    </row>
    <row r="1624" spans="1:6" x14ac:dyDescent="0.25">
      <c r="A1624" s="348" t="s">
        <v>9033</v>
      </c>
      <c r="B1624" t="str">
        <f t="shared" si="25"/>
        <v>F3:0911 P1P2:8802 P3:00448</v>
      </c>
      <c r="C1624" s="348" t="s">
        <v>9032</v>
      </c>
      <c r="D1624" s="348" t="s">
        <v>7657</v>
      </c>
      <c r="E1624" s="348" t="s">
        <v>7658</v>
      </c>
      <c r="F1624" s="348" t="s">
        <v>7641</v>
      </c>
    </row>
    <row r="1625" spans="1:6" x14ac:dyDescent="0.25">
      <c r="A1625" s="348" t="s">
        <v>9034</v>
      </c>
      <c r="B1625" t="str">
        <f t="shared" si="25"/>
        <v>F3:0911 P1P2:8802 P3:00199</v>
      </c>
      <c r="C1625" s="348" t="s">
        <v>9032</v>
      </c>
      <c r="D1625" s="348" t="s">
        <v>7657</v>
      </c>
      <c r="E1625" s="348" t="s">
        <v>7658</v>
      </c>
      <c r="F1625" s="348" t="s">
        <v>7659</v>
      </c>
    </row>
    <row r="1626" spans="1:6" x14ac:dyDescent="0.25">
      <c r="A1626" s="348" t="s">
        <v>9034</v>
      </c>
      <c r="B1626" t="str">
        <f t="shared" si="25"/>
        <v>F3:0911 P1P2:8802 P3:00448</v>
      </c>
      <c r="C1626" s="348" t="s">
        <v>9032</v>
      </c>
      <c r="D1626" s="348" t="s">
        <v>7657</v>
      </c>
      <c r="E1626" s="348" t="s">
        <v>7658</v>
      </c>
      <c r="F1626" s="348" t="s">
        <v>7641</v>
      </c>
    </row>
    <row r="1627" spans="1:6" x14ac:dyDescent="0.25">
      <c r="A1627" s="348" t="s">
        <v>9035</v>
      </c>
      <c r="B1627" t="str">
        <f t="shared" si="25"/>
        <v>F3:0911 P1P2:8802 P3:00199</v>
      </c>
      <c r="C1627" s="348" t="s">
        <v>9032</v>
      </c>
      <c r="D1627" s="348" t="s">
        <v>7657</v>
      </c>
      <c r="E1627" s="348" t="s">
        <v>7658</v>
      </c>
      <c r="F1627" s="348" t="s">
        <v>7659</v>
      </c>
    </row>
    <row r="1628" spans="1:6" x14ac:dyDescent="0.25">
      <c r="A1628" s="348" t="s">
        <v>9035</v>
      </c>
      <c r="B1628" t="str">
        <f t="shared" si="25"/>
        <v>F3:0911 P1P2:8802 P3:00448</v>
      </c>
      <c r="C1628" s="348" t="s">
        <v>9032</v>
      </c>
      <c r="D1628" s="348" t="s">
        <v>7657</v>
      </c>
      <c r="E1628" s="348" t="s">
        <v>7658</v>
      </c>
      <c r="F1628" s="348" t="s">
        <v>7641</v>
      </c>
    </row>
    <row r="1629" spans="1:6" x14ac:dyDescent="0.25">
      <c r="A1629" s="348" t="s">
        <v>9036</v>
      </c>
      <c r="B1629" t="str">
        <f t="shared" si="25"/>
        <v>F3:0820 P1P2:8502 P3:00231</v>
      </c>
      <c r="C1629" s="348" t="s">
        <v>9032</v>
      </c>
      <c r="D1629" s="348" t="s">
        <v>7684</v>
      </c>
      <c r="E1629" s="348" t="s">
        <v>7725</v>
      </c>
      <c r="F1629" s="348" t="s">
        <v>7834</v>
      </c>
    </row>
    <row r="1630" spans="1:6" x14ac:dyDescent="0.25">
      <c r="A1630" s="348" t="s">
        <v>9037</v>
      </c>
      <c r="B1630" t="str">
        <f t="shared" si="25"/>
        <v>F3:0820 P1P2:8502 P3:00234</v>
      </c>
      <c r="C1630" s="348" t="s">
        <v>9032</v>
      </c>
      <c r="D1630" s="348" t="s">
        <v>7684</v>
      </c>
      <c r="E1630" s="348" t="s">
        <v>7725</v>
      </c>
      <c r="F1630" s="348" t="s">
        <v>7726</v>
      </c>
    </row>
    <row r="1631" spans="1:6" x14ac:dyDescent="0.25">
      <c r="A1631" s="348" t="s">
        <v>9038</v>
      </c>
      <c r="B1631" t="str">
        <f t="shared" si="25"/>
        <v>F3:0911 P1P2:8802 P3:00199</v>
      </c>
      <c r="C1631" s="348" t="s">
        <v>9039</v>
      </c>
      <c r="D1631" s="348" t="s">
        <v>7657</v>
      </c>
      <c r="E1631" s="348" t="s">
        <v>7658</v>
      </c>
      <c r="F1631" s="348" t="s">
        <v>7659</v>
      </c>
    </row>
    <row r="1632" spans="1:6" x14ac:dyDescent="0.25">
      <c r="A1632" s="348" t="s">
        <v>9038</v>
      </c>
      <c r="B1632" t="str">
        <f t="shared" si="25"/>
        <v>F3:0911 P1P2:8802 P3:00448</v>
      </c>
      <c r="C1632" s="348" t="s">
        <v>9039</v>
      </c>
      <c r="D1632" s="348" t="s">
        <v>7657</v>
      </c>
      <c r="E1632" s="348" t="s">
        <v>7658</v>
      </c>
      <c r="F1632" s="348" t="s">
        <v>7641</v>
      </c>
    </row>
    <row r="1633" spans="1:6" x14ac:dyDescent="0.25">
      <c r="A1633" s="348" t="s">
        <v>9040</v>
      </c>
      <c r="B1633" t="str">
        <f t="shared" si="25"/>
        <v>F3:0950 P1P2:8814 P3:00209</v>
      </c>
      <c r="C1633" s="348" t="s">
        <v>9039</v>
      </c>
      <c r="D1633" s="348" t="s">
        <v>7344</v>
      </c>
      <c r="E1633" s="348" t="s">
        <v>7642</v>
      </c>
      <c r="F1633" s="348" t="s">
        <v>7860</v>
      </c>
    </row>
    <row r="1634" spans="1:6" x14ac:dyDescent="0.25">
      <c r="A1634" s="348" t="s">
        <v>9041</v>
      </c>
      <c r="B1634" t="str">
        <f t="shared" si="25"/>
        <v>F3:0820 P1P2:8502 P3:00231</v>
      </c>
      <c r="C1634" s="348" t="s">
        <v>9039</v>
      </c>
      <c r="D1634" s="348" t="s">
        <v>7684</v>
      </c>
      <c r="E1634" s="348" t="s">
        <v>7725</v>
      </c>
      <c r="F1634" s="348" t="s">
        <v>7834</v>
      </c>
    </row>
    <row r="1635" spans="1:6" x14ac:dyDescent="0.25">
      <c r="A1635" s="348" t="s">
        <v>9042</v>
      </c>
      <c r="B1635" t="str">
        <f t="shared" si="25"/>
        <v>F3:0820 P1P2:8502 P3:00234</v>
      </c>
      <c r="C1635" s="348" t="s">
        <v>9039</v>
      </c>
      <c r="D1635" s="348" t="s">
        <v>7684</v>
      </c>
      <c r="E1635" s="348" t="s">
        <v>7725</v>
      </c>
      <c r="F1635" s="348" t="s">
        <v>7726</v>
      </c>
    </row>
    <row r="1636" spans="1:6" x14ac:dyDescent="0.25">
      <c r="A1636" s="348" t="s">
        <v>9043</v>
      </c>
      <c r="B1636" t="str">
        <f t="shared" si="25"/>
        <v>F3:0820 P1P2:8502 P3:00234</v>
      </c>
      <c r="C1636" s="348" t="s">
        <v>9039</v>
      </c>
      <c r="D1636" s="348" t="s">
        <v>7684</v>
      </c>
      <c r="E1636" s="348" t="s">
        <v>7725</v>
      </c>
      <c r="F1636" s="348" t="s">
        <v>7726</v>
      </c>
    </row>
    <row r="1637" spans="1:6" x14ac:dyDescent="0.25">
      <c r="A1637" s="348" t="s">
        <v>9044</v>
      </c>
      <c r="B1637" t="str">
        <f t="shared" si="25"/>
        <v>F3:0950 P1P2:8814 P3:00209</v>
      </c>
      <c r="C1637" s="348" t="s">
        <v>9045</v>
      </c>
      <c r="D1637" s="348" t="s">
        <v>7344</v>
      </c>
      <c r="E1637" s="348" t="s">
        <v>7642</v>
      </c>
      <c r="F1637" s="348" t="s">
        <v>7860</v>
      </c>
    </row>
    <row r="1638" spans="1:6" x14ac:dyDescent="0.25">
      <c r="A1638" s="348" t="s">
        <v>9046</v>
      </c>
      <c r="B1638" t="str">
        <f t="shared" si="25"/>
        <v>F3:0820 P1P2:8502 P3:00231</v>
      </c>
      <c r="C1638" s="348" t="s">
        <v>9045</v>
      </c>
      <c r="D1638" s="348" t="s">
        <v>7684</v>
      </c>
      <c r="E1638" s="348" t="s">
        <v>7725</v>
      </c>
      <c r="F1638" s="348" t="s">
        <v>7834</v>
      </c>
    </row>
    <row r="1639" spans="1:6" x14ac:dyDescent="0.25">
      <c r="A1639" s="348" t="s">
        <v>9047</v>
      </c>
      <c r="B1639" t="str">
        <f t="shared" si="25"/>
        <v>F3:0820 P1P2:8502 P3:00231</v>
      </c>
      <c r="C1639" s="348" t="s">
        <v>9045</v>
      </c>
      <c r="D1639" s="348" t="s">
        <v>7684</v>
      </c>
      <c r="E1639" s="348" t="s">
        <v>7725</v>
      </c>
      <c r="F1639" s="348" t="s">
        <v>7834</v>
      </c>
    </row>
    <row r="1640" spans="1:6" x14ac:dyDescent="0.25">
      <c r="A1640" s="348" t="s">
        <v>9048</v>
      </c>
      <c r="B1640" t="str">
        <f t="shared" si="25"/>
        <v>F3:0820 P1P2:8502 P3:00231</v>
      </c>
      <c r="C1640" s="348" t="s">
        <v>9045</v>
      </c>
      <c r="D1640" s="348" t="s">
        <v>7684</v>
      </c>
      <c r="E1640" s="348" t="s">
        <v>7725</v>
      </c>
      <c r="F1640" s="348" t="s">
        <v>7834</v>
      </c>
    </row>
    <row r="1641" spans="1:6" x14ac:dyDescent="0.25">
      <c r="A1641" s="348" t="s">
        <v>9049</v>
      </c>
      <c r="B1641" t="str">
        <f t="shared" si="25"/>
        <v>F3:0820 P1P2:8502 P3:00234</v>
      </c>
      <c r="C1641" s="348" t="s">
        <v>9045</v>
      </c>
      <c r="D1641" s="348" t="s">
        <v>7684</v>
      </c>
      <c r="E1641" s="348" t="s">
        <v>7725</v>
      </c>
      <c r="F1641" s="348" t="s">
        <v>7726</v>
      </c>
    </row>
    <row r="1642" spans="1:6" x14ac:dyDescent="0.25">
      <c r="A1642" s="348" t="s">
        <v>9050</v>
      </c>
      <c r="B1642" t="str">
        <f t="shared" si="25"/>
        <v>F3:0911 P1P2:8802 P3:00199</v>
      </c>
      <c r="C1642" s="348" t="s">
        <v>9051</v>
      </c>
      <c r="D1642" s="348" t="s">
        <v>7657</v>
      </c>
      <c r="E1642" s="348" t="s">
        <v>7658</v>
      </c>
      <c r="F1642" s="348" t="s">
        <v>7659</v>
      </c>
    </row>
    <row r="1643" spans="1:6" x14ac:dyDescent="0.25">
      <c r="A1643" s="348" t="s">
        <v>9050</v>
      </c>
      <c r="B1643" t="str">
        <f t="shared" si="25"/>
        <v>F3:0911 P1P2:8802 P3:00448</v>
      </c>
      <c r="C1643" s="348" t="s">
        <v>9051</v>
      </c>
      <c r="D1643" s="348" t="s">
        <v>7657</v>
      </c>
      <c r="E1643" s="348" t="s">
        <v>7658</v>
      </c>
      <c r="F1643" s="348" t="s">
        <v>7641</v>
      </c>
    </row>
    <row r="1644" spans="1:6" x14ac:dyDescent="0.25">
      <c r="A1644" s="348" t="s">
        <v>9052</v>
      </c>
      <c r="B1644" t="str">
        <f t="shared" si="25"/>
        <v>F3:0950 P1P2:8814 P3:00209</v>
      </c>
      <c r="C1644" s="348" t="s">
        <v>9051</v>
      </c>
      <c r="D1644" s="348" t="s">
        <v>7344</v>
      </c>
      <c r="E1644" s="348" t="s">
        <v>7642</v>
      </c>
      <c r="F1644" s="348" t="s">
        <v>7860</v>
      </c>
    </row>
    <row r="1645" spans="1:6" x14ac:dyDescent="0.25">
      <c r="A1645" s="348" t="s">
        <v>9053</v>
      </c>
      <c r="B1645" t="str">
        <f t="shared" si="25"/>
        <v>F3:0820 P1P2:8502 P3:00231</v>
      </c>
      <c r="C1645" s="348" t="s">
        <v>9051</v>
      </c>
      <c r="D1645" s="348" t="s">
        <v>7684</v>
      </c>
      <c r="E1645" s="348" t="s">
        <v>7725</v>
      </c>
      <c r="F1645" s="348" t="s">
        <v>7834</v>
      </c>
    </row>
    <row r="1646" spans="1:6" x14ac:dyDescent="0.25">
      <c r="A1646" s="348" t="s">
        <v>9054</v>
      </c>
      <c r="B1646" t="str">
        <f t="shared" si="25"/>
        <v>F3:0820 P1P2:8502 P3:00234</v>
      </c>
      <c r="C1646" s="348" t="s">
        <v>9051</v>
      </c>
      <c r="D1646" s="348" t="s">
        <v>7684</v>
      </c>
      <c r="E1646" s="348" t="s">
        <v>7725</v>
      </c>
      <c r="F1646" s="348" t="s">
        <v>7726</v>
      </c>
    </row>
    <row r="1647" spans="1:6" x14ac:dyDescent="0.25">
      <c r="A1647" s="348" t="s">
        <v>9055</v>
      </c>
      <c r="B1647" t="str">
        <f t="shared" si="25"/>
        <v>F3:0911 P1P2:8802 P3:00199</v>
      </c>
      <c r="C1647" s="348" t="s">
        <v>9056</v>
      </c>
      <c r="D1647" s="348" t="s">
        <v>7657</v>
      </c>
      <c r="E1647" s="348" t="s">
        <v>7658</v>
      </c>
      <c r="F1647" s="348" t="s">
        <v>7659</v>
      </c>
    </row>
    <row r="1648" spans="1:6" x14ac:dyDescent="0.25">
      <c r="A1648" s="348" t="s">
        <v>9055</v>
      </c>
      <c r="B1648" t="str">
        <f t="shared" si="25"/>
        <v>F3:0911 P1P2:8802 P3:00448</v>
      </c>
      <c r="C1648" s="348" t="s">
        <v>9056</v>
      </c>
      <c r="D1648" s="348" t="s">
        <v>7657</v>
      </c>
      <c r="E1648" s="348" t="s">
        <v>7658</v>
      </c>
      <c r="F1648" s="348" t="s">
        <v>7641</v>
      </c>
    </row>
    <row r="1649" spans="1:6" x14ac:dyDescent="0.25">
      <c r="A1649" s="348" t="s">
        <v>9057</v>
      </c>
      <c r="B1649" t="str">
        <f t="shared" si="25"/>
        <v>F3:0820 P1P2:8502 P3:00231</v>
      </c>
      <c r="C1649" s="348" t="s">
        <v>9056</v>
      </c>
      <c r="D1649" s="348" t="s">
        <v>7684</v>
      </c>
      <c r="E1649" s="348" t="s">
        <v>7725</v>
      </c>
      <c r="F1649" s="348" t="s">
        <v>7834</v>
      </c>
    </row>
    <row r="1650" spans="1:6" x14ac:dyDescent="0.25">
      <c r="A1650" s="348" t="s">
        <v>9058</v>
      </c>
      <c r="B1650" t="str">
        <f t="shared" si="25"/>
        <v>F3:0820 P1P2:8502 P3:00234</v>
      </c>
      <c r="C1650" s="348" t="s">
        <v>9056</v>
      </c>
      <c r="D1650" s="348" t="s">
        <v>7684</v>
      </c>
      <c r="E1650" s="348" t="s">
        <v>7725</v>
      </c>
      <c r="F1650" s="348" t="s">
        <v>7726</v>
      </c>
    </row>
    <row r="1651" spans="1:6" x14ac:dyDescent="0.25">
      <c r="A1651" s="348" t="s">
        <v>9059</v>
      </c>
      <c r="B1651" t="str">
        <f t="shared" si="25"/>
        <v>F3:0820 P1P2:8502 P3:00231</v>
      </c>
      <c r="C1651" s="348" t="s">
        <v>9060</v>
      </c>
      <c r="D1651" s="348" t="s">
        <v>7684</v>
      </c>
      <c r="E1651" s="348" t="s">
        <v>7725</v>
      </c>
      <c r="F1651" s="348" t="s">
        <v>7834</v>
      </c>
    </row>
    <row r="1652" spans="1:6" x14ac:dyDescent="0.25">
      <c r="A1652" s="348" t="s">
        <v>9061</v>
      </c>
      <c r="B1652" t="str">
        <f t="shared" si="25"/>
        <v>F3:0820 P1P2:8502 P3:00234</v>
      </c>
      <c r="C1652" s="348" t="s">
        <v>9060</v>
      </c>
      <c r="D1652" s="348" t="s">
        <v>7684</v>
      </c>
      <c r="E1652" s="348" t="s">
        <v>7725</v>
      </c>
      <c r="F1652" s="348" t="s">
        <v>7726</v>
      </c>
    </row>
    <row r="1653" spans="1:6" x14ac:dyDescent="0.25">
      <c r="A1653" s="348" t="s">
        <v>9062</v>
      </c>
      <c r="B1653" t="str">
        <f t="shared" si="25"/>
        <v>F3:0820 P1P2:8502 P3:00231</v>
      </c>
      <c r="C1653" s="348" t="s">
        <v>9063</v>
      </c>
      <c r="D1653" s="348" t="s">
        <v>7684</v>
      </c>
      <c r="E1653" s="348" t="s">
        <v>7725</v>
      </c>
      <c r="F1653" s="348" t="s">
        <v>7834</v>
      </c>
    </row>
    <row r="1654" spans="1:6" x14ac:dyDescent="0.25">
      <c r="A1654" s="348" t="s">
        <v>9064</v>
      </c>
      <c r="B1654" t="str">
        <f t="shared" si="25"/>
        <v>F3:0820 P1P2:8502 P3:00234</v>
      </c>
      <c r="C1654" s="348" t="s">
        <v>9063</v>
      </c>
      <c r="D1654" s="348" t="s">
        <v>7684</v>
      </c>
      <c r="E1654" s="348" t="s">
        <v>7725</v>
      </c>
      <c r="F1654" s="348" t="s">
        <v>7726</v>
      </c>
    </row>
    <row r="1655" spans="1:6" x14ac:dyDescent="0.25">
      <c r="A1655" s="348" t="s">
        <v>9065</v>
      </c>
      <c r="B1655" t="str">
        <f t="shared" si="25"/>
        <v>F3:0820 P1P2:8502 P3:00231</v>
      </c>
      <c r="C1655" s="348" t="s">
        <v>9066</v>
      </c>
      <c r="D1655" s="348" t="s">
        <v>7684</v>
      </c>
      <c r="E1655" s="348" t="s">
        <v>7725</v>
      </c>
      <c r="F1655" s="348" t="s">
        <v>7834</v>
      </c>
    </row>
    <row r="1656" spans="1:6" x14ac:dyDescent="0.25">
      <c r="A1656" s="348" t="s">
        <v>9067</v>
      </c>
      <c r="B1656" t="str">
        <f t="shared" si="25"/>
        <v>F3:0820 P1P2:8502 P3:00234</v>
      </c>
      <c r="C1656" s="348" t="s">
        <v>9066</v>
      </c>
      <c r="D1656" s="348" t="s">
        <v>7684</v>
      </c>
      <c r="E1656" s="348" t="s">
        <v>7725</v>
      </c>
      <c r="F1656" s="348" t="s">
        <v>7726</v>
      </c>
    </row>
    <row r="1657" spans="1:6" x14ac:dyDescent="0.25">
      <c r="A1657" s="348" t="s">
        <v>9068</v>
      </c>
      <c r="B1657" t="str">
        <f t="shared" si="25"/>
        <v>F3:0911 P1P2:8802 P3:00199</v>
      </c>
      <c r="C1657" s="348" t="s">
        <v>9069</v>
      </c>
      <c r="D1657" s="348" t="s">
        <v>7657</v>
      </c>
      <c r="E1657" s="348" t="s">
        <v>7658</v>
      </c>
      <c r="F1657" s="348" t="s">
        <v>7659</v>
      </c>
    </row>
    <row r="1658" spans="1:6" x14ac:dyDescent="0.25">
      <c r="A1658" s="348" t="s">
        <v>9068</v>
      </c>
      <c r="B1658" t="str">
        <f t="shared" si="25"/>
        <v>F3:0911 P1P2:8802 P3:00448</v>
      </c>
      <c r="C1658" s="348" t="s">
        <v>9069</v>
      </c>
      <c r="D1658" s="348" t="s">
        <v>7657</v>
      </c>
      <c r="E1658" s="348" t="s">
        <v>7658</v>
      </c>
      <c r="F1658" s="348" t="s">
        <v>7641</v>
      </c>
    </row>
    <row r="1659" spans="1:6" x14ac:dyDescent="0.25">
      <c r="A1659" s="348" t="s">
        <v>9070</v>
      </c>
      <c r="B1659" t="str">
        <f t="shared" si="25"/>
        <v>F3:0820 P1P2:8502 P3:00234</v>
      </c>
      <c r="C1659" s="348" t="s">
        <v>9069</v>
      </c>
      <c r="D1659" s="348" t="s">
        <v>7684</v>
      </c>
      <c r="E1659" s="348" t="s">
        <v>7725</v>
      </c>
      <c r="F1659" s="348" t="s">
        <v>7726</v>
      </c>
    </row>
    <row r="1660" spans="1:6" x14ac:dyDescent="0.25">
      <c r="A1660" s="348" t="s">
        <v>9071</v>
      </c>
      <c r="B1660" t="str">
        <f t="shared" si="25"/>
        <v>F3:0911 P1P2:8802 P3:00199</v>
      </c>
      <c r="C1660" s="348" t="s">
        <v>9072</v>
      </c>
      <c r="D1660" s="348" t="s">
        <v>7657</v>
      </c>
      <c r="E1660" s="348" t="s">
        <v>7658</v>
      </c>
      <c r="F1660" s="348" t="s">
        <v>7659</v>
      </c>
    </row>
    <row r="1661" spans="1:6" x14ac:dyDescent="0.25">
      <c r="A1661" s="348" t="s">
        <v>9071</v>
      </c>
      <c r="B1661" t="str">
        <f t="shared" si="25"/>
        <v>F3:0911 P1P2:8802 P3:00448</v>
      </c>
      <c r="C1661" s="348" t="s">
        <v>9072</v>
      </c>
      <c r="D1661" s="348" t="s">
        <v>7657</v>
      </c>
      <c r="E1661" s="348" t="s">
        <v>7658</v>
      </c>
      <c r="F1661" s="348" t="s">
        <v>7641</v>
      </c>
    </row>
    <row r="1662" spans="1:6" x14ac:dyDescent="0.25">
      <c r="A1662" s="348" t="s">
        <v>9073</v>
      </c>
      <c r="B1662" t="str">
        <f t="shared" si="25"/>
        <v>F3:0820 P1P2:8502 P3:00231</v>
      </c>
      <c r="C1662" s="348" t="s">
        <v>9072</v>
      </c>
      <c r="D1662" s="348" t="s">
        <v>7684</v>
      </c>
      <c r="E1662" s="348" t="s">
        <v>7725</v>
      </c>
      <c r="F1662" s="348" t="s">
        <v>7834</v>
      </c>
    </row>
    <row r="1663" spans="1:6" x14ac:dyDescent="0.25">
      <c r="A1663" s="348" t="s">
        <v>9074</v>
      </c>
      <c r="B1663" t="str">
        <f t="shared" si="25"/>
        <v>F3:0820 P1P2:8502 P3:00234</v>
      </c>
      <c r="C1663" s="348" t="s">
        <v>9072</v>
      </c>
      <c r="D1663" s="348" t="s">
        <v>7684</v>
      </c>
      <c r="E1663" s="348" t="s">
        <v>7725</v>
      </c>
      <c r="F1663" s="348" t="s">
        <v>7726</v>
      </c>
    </row>
    <row r="1664" spans="1:6" x14ac:dyDescent="0.25">
      <c r="A1664" s="348" t="s">
        <v>9075</v>
      </c>
      <c r="B1664" t="str">
        <f t="shared" si="25"/>
        <v>F3:0911 P1P2:8802 P3:00199</v>
      </c>
      <c r="C1664" s="348" t="s">
        <v>9076</v>
      </c>
      <c r="D1664" s="348" t="s">
        <v>7657</v>
      </c>
      <c r="E1664" s="348" t="s">
        <v>7658</v>
      </c>
      <c r="F1664" s="348" t="s">
        <v>7659</v>
      </c>
    </row>
    <row r="1665" spans="1:6" x14ac:dyDescent="0.25">
      <c r="A1665" s="348" t="s">
        <v>9075</v>
      </c>
      <c r="B1665" t="str">
        <f t="shared" si="25"/>
        <v>F3:0911 P1P2:8802 P3:00448</v>
      </c>
      <c r="C1665" s="348" t="s">
        <v>9076</v>
      </c>
      <c r="D1665" s="348" t="s">
        <v>7657</v>
      </c>
      <c r="E1665" s="348" t="s">
        <v>7658</v>
      </c>
      <c r="F1665" s="348" t="s">
        <v>7641</v>
      </c>
    </row>
    <row r="1666" spans="1:6" x14ac:dyDescent="0.25">
      <c r="A1666" s="348" t="s">
        <v>9077</v>
      </c>
      <c r="B1666" t="str">
        <f t="shared" ref="B1666:B1729" si="26">CONCATENATE("F3:",D1666," P1P2:",E1666," P3:",F1666)</f>
        <v>F3:0820 P1P2:8502 P3:00231</v>
      </c>
      <c r="C1666" s="348" t="s">
        <v>9076</v>
      </c>
      <c r="D1666" s="348" t="s">
        <v>7684</v>
      </c>
      <c r="E1666" s="348" t="s">
        <v>7725</v>
      </c>
      <c r="F1666" s="348" t="s">
        <v>7834</v>
      </c>
    </row>
    <row r="1667" spans="1:6" x14ac:dyDescent="0.25">
      <c r="A1667" s="348" t="s">
        <v>9078</v>
      </c>
      <c r="B1667" t="str">
        <f t="shared" si="26"/>
        <v>F3:0820 P1P2:8502 P3:00234</v>
      </c>
      <c r="C1667" s="348" t="s">
        <v>9076</v>
      </c>
      <c r="D1667" s="348" t="s">
        <v>7684</v>
      </c>
      <c r="E1667" s="348" t="s">
        <v>7725</v>
      </c>
      <c r="F1667" s="348" t="s">
        <v>7726</v>
      </c>
    </row>
    <row r="1668" spans="1:6" x14ac:dyDescent="0.25">
      <c r="A1668" s="348" t="s">
        <v>9079</v>
      </c>
      <c r="B1668" t="str">
        <f t="shared" si="26"/>
        <v>F3:0911 P1P2:8802 P3:00199</v>
      </c>
      <c r="C1668" s="348" t="s">
        <v>9080</v>
      </c>
      <c r="D1668" s="348" t="s">
        <v>7657</v>
      </c>
      <c r="E1668" s="348" t="s">
        <v>7658</v>
      </c>
      <c r="F1668" s="348" t="s">
        <v>7659</v>
      </c>
    </row>
    <row r="1669" spans="1:6" x14ac:dyDescent="0.25">
      <c r="A1669" s="348" t="s">
        <v>9079</v>
      </c>
      <c r="B1669" t="str">
        <f t="shared" si="26"/>
        <v>F3:0911 P1P2:8802 P3:00448</v>
      </c>
      <c r="C1669" s="348" t="s">
        <v>9080</v>
      </c>
      <c r="D1669" s="348" t="s">
        <v>7657</v>
      </c>
      <c r="E1669" s="348" t="s">
        <v>7658</v>
      </c>
      <c r="F1669" s="348" t="s">
        <v>7641</v>
      </c>
    </row>
    <row r="1670" spans="1:6" x14ac:dyDescent="0.25">
      <c r="A1670" s="348" t="s">
        <v>9081</v>
      </c>
      <c r="B1670" t="str">
        <f t="shared" si="26"/>
        <v>F3:0911 P1P2:8802 P3:00199</v>
      </c>
      <c r="C1670" s="348" t="s">
        <v>9080</v>
      </c>
      <c r="D1670" s="348" t="s">
        <v>7657</v>
      </c>
      <c r="E1670" s="348" t="s">
        <v>7658</v>
      </c>
      <c r="F1670" s="348" t="s">
        <v>7659</v>
      </c>
    </row>
    <row r="1671" spans="1:6" x14ac:dyDescent="0.25">
      <c r="A1671" s="348" t="s">
        <v>9081</v>
      </c>
      <c r="B1671" t="str">
        <f t="shared" si="26"/>
        <v>F3:0911 P1P2:8802 P3:00448</v>
      </c>
      <c r="C1671" s="348" t="s">
        <v>9080</v>
      </c>
      <c r="D1671" s="348" t="s">
        <v>7657</v>
      </c>
      <c r="E1671" s="348" t="s">
        <v>7658</v>
      </c>
      <c r="F1671" s="348" t="s">
        <v>7641</v>
      </c>
    </row>
    <row r="1672" spans="1:6" x14ac:dyDescent="0.25">
      <c r="A1672" s="348" t="s">
        <v>9082</v>
      </c>
      <c r="B1672" t="str">
        <f t="shared" si="26"/>
        <v>F3:0820 P1P2:8502 P3:00231</v>
      </c>
      <c r="C1672" s="348" t="s">
        <v>9080</v>
      </c>
      <c r="D1672" s="348" t="s">
        <v>7684</v>
      </c>
      <c r="E1672" s="348" t="s">
        <v>7725</v>
      </c>
      <c r="F1672" s="348" t="s">
        <v>7834</v>
      </c>
    </row>
    <row r="1673" spans="1:6" x14ac:dyDescent="0.25">
      <c r="A1673" s="348" t="s">
        <v>9083</v>
      </c>
      <c r="B1673" t="str">
        <f t="shared" si="26"/>
        <v>F3:0911 P1P2:8802 P3:00199</v>
      </c>
      <c r="C1673" s="348" t="s">
        <v>9084</v>
      </c>
      <c r="D1673" s="348" t="s">
        <v>7657</v>
      </c>
      <c r="E1673" s="348" t="s">
        <v>7658</v>
      </c>
      <c r="F1673" s="348" t="s">
        <v>7659</v>
      </c>
    </row>
    <row r="1674" spans="1:6" x14ac:dyDescent="0.25">
      <c r="A1674" s="348" t="s">
        <v>9083</v>
      </c>
      <c r="B1674" t="str">
        <f t="shared" si="26"/>
        <v>F3:0911 P1P2:8802 P3:00448</v>
      </c>
      <c r="C1674" s="348" t="s">
        <v>9084</v>
      </c>
      <c r="D1674" s="348" t="s">
        <v>7657</v>
      </c>
      <c r="E1674" s="348" t="s">
        <v>7658</v>
      </c>
      <c r="F1674" s="348" t="s">
        <v>7641</v>
      </c>
    </row>
    <row r="1675" spans="1:6" x14ac:dyDescent="0.25">
      <c r="A1675" s="348" t="s">
        <v>9085</v>
      </c>
      <c r="B1675" t="str">
        <f t="shared" si="26"/>
        <v>F3:0911 P1P2:8802 P3:00199</v>
      </c>
      <c r="C1675" s="348" t="s">
        <v>9084</v>
      </c>
      <c r="D1675" s="348" t="s">
        <v>7657</v>
      </c>
      <c r="E1675" s="348" t="s">
        <v>7658</v>
      </c>
      <c r="F1675" s="348" t="s">
        <v>7659</v>
      </c>
    </row>
    <row r="1676" spans="1:6" x14ac:dyDescent="0.25">
      <c r="A1676" s="348" t="s">
        <v>9085</v>
      </c>
      <c r="B1676" t="str">
        <f t="shared" si="26"/>
        <v>F3:0911 P1P2:8802 P3:00448</v>
      </c>
      <c r="C1676" s="348" t="s">
        <v>9084</v>
      </c>
      <c r="D1676" s="348" t="s">
        <v>7657</v>
      </c>
      <c r="E1676" s="348" t="s">
        <v>7658</v>
      </c>
      <c r="F1676" s="348" t="s">
        <v>7641</v>
      </c>
    </row>
    <row r="1677" spans="1:6" x14ac:dyDescent="0.25">
      <c r="A1677" s="348" t="s">
        <v>9086</v>
      </c>
      <c r="B1677" t="str">
        <f t="shared" si="26"/>
        <v>F3:0820 P1P2:8502 P3:00231</v>
      </c>
      <c r="C1677" s="348" t="s">
        <v>9084</v>
      </c>
      <c r="D1677" s="348" t="s">
        <v>7684</v>
      </c>
      <c r="E1677" s="348" t="s">
        <v>7725</v>
      </c>
      <c r="F1677" s="348" t="s">
        <v>7834</v>
      </c>
    </row>
    <row r="1678" spans="1:6" x14ac:dyDescent="0.25">
      <c r="A1678" s="348" t="s">
        <v>9087</v>
      </c>
      <c r="B1678" t="str">
        <f t="shared" si="26"/>
        <v>F3:0820 P1P2:8502 P3:00231</v>
      </c>
      <c r="C1678" s="348" t="s">
        <v>9084</v>
      </c>
      <c r="D1678" s="348" t="s">
        <v>7684</v>
      </c>
      <c r="E1678" s="348" t="s">
        <v>7725</v>
      </c>
      <c r="F1678" s="348" t="s">
        <v>7834</v>
      </c>
    </row>
    <row r="1679" spans="1:6" x14ac:dyDescent="0.25">
      <c r="A1679" s="348" t="s">
        <v>9088</v>
      </c>
      <c r="B1679" t="str">
        <f t="shared" si="26"/>
        <v>F3:0820 P1P2:8502 P3:00231</v>
      </c>
      <c r="C1679" s="348" t="s">
        <v>9089</v>
      </c>
      <c r="D1679" s="348" t="s">
        <v>7684</v>
      </c>
      <c r="E1679" s="348" t="s">
        <v>7725</v>
      </c>
      <c r="F1679" s="348" t="s">
        <v>7834</v>
      </c>
    </row>
    <row r="1680" spans="1:6" x14ac:dyDescent="0.25">
      <c r="A1680" s="348" t="s">
        <v>9090</v>
      </c>
      <c r="B1680" t="str">
        <f t="shared" si="26"/>
        <v>F3:0820 P1P2:8502 P3:00234</v>
      </c>
      <c r="C1680" s="348" t="s">
        <v>9084</v>
      </c>
      <c r="D1680" s="348" t="s">
        <v>7684</v>
      </c>
      <c r="E1680" s="348" t="s">
        <v>7725</v>
      </c>
      <c r="F1680" s="348" t="s">
        <v>7726</v>
      </c>
    </row>
    <row r="1681" spans="1:6" x14ac:dyDescent="0.25">
      <c r="A1681" s="348" t="s">
        <v>9091</v>
      </c>
      <c r="B1681" t="str">
        <f t="shared" si="26"/>
        <v>F3:0820 P1P2:8502 P3:00234</v>
      </c>
      <c r="C1681" s="348" t="s">
        <v>9084</v>
      </c>
      <c r="D1681" s="348" t="s">
        <v>7684</v>
      </c>
      <c r="E1681" s="348" t="s">
        <v>7725</v>
      </c>
      <c r="F1681" s="348" t="s">
        <v>7726</v>
      </c>
    </row>
    <row r="1682" spans="1:6" x14ac:dyDescent="0.25">
      <c r="A1682" s="348" t="s">
        <v>9092</v>
      </c>
      <c r="B1682" t="str">
        <f t="shared" si="26"/>
        <v>F3:0820 P1P2:8502 P3:00234</v>
      </c>
      <c r="C1682" s="348" t="s">
        <v>9089</v>
      </c>
      <c r="D1682" s="348" t="s">
        <v>7684</v>
      </c>
      <c r="E1682" s="348" t="s">
        <v>7725</v>
      </c>
      <c r="F1682" s="348" t="s">
        <v>7726</v>
      </c>
    </row>
    <row r="1683" spans="1:6" x14ac:dyDescent="0.25">
      <c r="A1683" s="348" t="s">
        <v>9093</v>
      </c>
      <c r="B1683" t="str">
        <f t="shared" si="26"/>
        <v>F3:0911 P1P2:8802 P3:00199</v>
      </c>
      <c r="C1683" s="348" t="s">
        <v>9094</v>
      </c>
      <c r="D1683" s="348" t="s">
        <v>7657</v>
      </c>
      <c r="E1683" s="348" t="s">
        <v>7658</v>
      </c>
      <c r="F1683" s="348" t="s">
        <v>7659</v>
      </c>
    </row>
    <row r="1684" spans="1:6" x14ac:dyDescent="0.25">
      <c r="A1684" s="348" t="s">
        <v>9093</v>
      </c>
      <c r="B1684" t="str">
        <f t="shared" si="26"/>
        <v>F3:0911 P1P2:8802 P3:00448</v>
      </c>
      <c r="C1684" s="348" t="s">
        <v>9094</v>
      </c>
      <c r="D1684" s="348" t="s">
        <v>7657</v>
      </c>
      <c r="E1684" s="348" t="s">
        <v>7658</v>
      </c>
      <c r="F1684" s="348" t="s">
        <v>7641</v>
      </c>
    </row>
    <row r="1685" spans="1:6" x14ac:dyDescent="0.25">
      <c r="A1685" s="348" t="s">
        <v>9095</v>
      </c>
      <c r="B1685" t="str">
        <f t="shared" si="26"/>
        <v>F3:0911 P1P2:8802 P3:00199</v>
      </c>
      <c r="C1685" s="348" t="s">
        <v>9096</v>
      </c>
      <c r="D1685" s="348" t="s">
        <v>7657</v>
      </c>
      <c r="E1685" s="348" t="s">
        <v>7658</v>
      </c>
      <c r="F1685" s="348" t="s">
        <v>7659</v>
      </c>
    </row>
    <row r="1686" spans="1:6" x14ac:dyDescent="0.25">
      <c r="A1686" s="348" t="s">
        <v>9095</v>
      </c>
      <c r="B1686" t="str">
        <f t="shared" si="26"/>
        <v>F3:0911 P1P2:8802 P3:00448</v>
      </c>
      <c r="C1686" s="348" t="s">
        <v>9096</v>
      </c>
      <c r="D1686" s="348" t="s">
        <v>7657</v>
      </c>
      <c r="E1686" s="348" t="s">
        <v>7658</v>
      </c>
      <c r="F1686" s="348" t="s">
        <v>7641</v>
      </c>
    </row>
    <row r="1687" spans="1:6" x14ac:dyDescent="0.25">
      <c r="A1687" s="348" t="s">
        <v>9097</v>
      </c>
      <c r="B1687" t="str">
        <f t="shared" si="26"/>
        <v>F3:0820 P1P2:8502 P3:00231</v>
      </c>
      <c r="C1687" s="348" t="s">
        <v>9094</v>
      </c>
      <c r="D1687" s="348" t="s">
        <v>7684</v>
      </c>
      <c r="E1687" s="348" t="s">
        <v>7725</v>
      </c>
      <c r="F1687" s="348" t="s">
        <v>7834</v>
      </c>
    </row>
    <row r="1688" spans="1:6" x14ac:dyDescent="0.25">
      <c r="A1688" s="348" t="s">
        <v>9098</v>
      </c>
      <c r="B1688" t="str">
        <f t="shared" si="26"/>
        <v>F3:0820 P1P2:8502 P3:00231</v>
      </c>
      <c r="C1688" s="348" t="s">
        <v>9096</v>
      </c>
      <c r="D1688" s="348" t="s">
        <v>7684</v>
      </c>
      <c r="E1688" s="348" t="s">
        <v>7725</v>
      </c>
      <c r="F1688" s="348" t="s">
        <v>7834</v>
      </c>
    </row>
    <row r="1689" spans="1:6" x14ac:dyDescent="0.25">
      <c r="A1689" s="348" t="s">
        <v>9099</v>
      </c>
      <c r="B1689" t="str">
        <f t="shared" si="26"/>
        <v>F3:0820 P1P2:8502 P3:00234</v>
      </c>
      <c r="C1689" s="348" t="s">
        <v>9094</v>
      </c>
      <c r="D1689" s="348" t="s">
        <v>7684</v>
      </c>
      <c r="E1689" s="348" t="s">
        <v>7725</v>
      </c>
      <c r="F1689" s="348" t="s">
        <v>7726</v>
      </c>
    </row>
    <row r="1690" spans="1:6" x14ac:dyDescent="0.25">
      <c r="A1690" s="348" t="s">
        <v>9100</v>
      </c>
      <c r="B1690" t="str">
        <f t="shared" si="26"/>
        <v>F3:0911 P1P2:8802 P3:00199</v>
      </c>
      <c r="C1690" s="348" t="s">
        <v>9101</v>
      </c>
      <c r="D1690" s="348" t="s">
        <v>7657</v>
      </c>
      <c r="E1690" s="348" t="s">
        <v>7658</v>
      </c>
      <c r="F1690" s="348" t="s">
        <v>7659</v>
      </c>
    </row>
    <row r="1691" spans="1:6" x14ac:dyDescent="0.25">
      <c r="A1691" s="348" t="s">
        <v>9100</v>
      </c>
      <c r="B1691" t="str">
        <f t="shared" si="26"/>
        <v>F3:0911 P1P2:8802 P3:00448</v>
      </c>
      <c r="C1691" s="348" t="s">
        <v>9101</v>
      </c>
      <c r="D1691" s="348" t="s">
        <v>7657</v>
      </c>
      <c r="E1691" s="348" t="s">
        <v>7658</v>
      </c>
      <c r="F1691" s="348" t="s">
        <v>7641</v>
      </c>
    </row>
    <row r="1692" spans="1:6" x14ac:dyDescent="0.25">
      <c r="A1692" s="348" t="s">
        <v>9102</v>
      </c>
      <c r="B1692" t="str">
        <f t="shared" si="26"/>
        <v>F3:0911 P1P2:8802 P3:00199</v>
      </c>
      <c r="C1692" s="348" t="s">
        <v>9101</v>
      </c>
      <c r="D1692" s="348" t="s">
        <v>7657</v>
      </c>
      <c r="E1692" s="348" t="s">
        <v>7658</v>
      </c>
      <c r="F1692" s="348" t="s">
        <v>7659</v>
      </c>
    </row>
    <row r="1693" spans="1:6" x14ac:dyDescent="0.25">
      <c r="A1693" s="348" t="s">
        <v>9102</v>
      </c>
      <c r="B1693" t="str">
        <f t="shared" si="26"/>
        <v>F3:0911 P1P2:8802 P3:00448</v>
      </c>
      <c r="C1693" s="348" t="s">
        <v>9101</v>
      </c>
      <c r="D1693" s="348" t="s">
        <v>7657</v>
      </c>
      <c r="E1693" s="348" t="s">
        <v>7658</v>
      </c>
      <c r="F1693" s="348" t="s">
        <v>7641</v>
      </c>
    </row>
    <row r="1694" spans="1:6" x14ac:dyDescent="0.25">
      <c r="A1694" s="348" t="s">
        <v>9103</v>
      </c>
      <c r="B1694" t="str">
        <f t="shared" si="26"/>
        <v>F3:0820 P1P2:8502 P3:00231</v>
      </c>
      <c r="C1694" s="348" t="s">
        <v>9101</v>
      </c>
      <c r="D1694" s="348" t="s">
        <v>7684</v>
      </c>
      <c r="E1694" s="348" t="s">
        <v>7725</v>
      </c>
      <c r="F1694" s="348" t="s">
        <v>7834</v>
      </c>
    </row>
    <row r="1695" spans="1:6" x14ac:dyDescent="0.25">
      <c r="A1695" s="348" t="s">
        <v>9104</v>
      </c>
      <c r="B1695" t="str">
        <f t="shared" si="26"/>
        <v>F3:0820 P1P2:8502 P3:00231</v>
      </c>
      <c r="C1695" s="348" t="s">
        <v>9101</v>
      </c>
      <c r="D1695" s="348" t="s">
        <v>7684</v>
      </c>
      <c r="E1695" s="348" t="s">
        <v>7725</v>
      </c>
      <c r="F1695" s="348" t="s">
        <v>7834</v>
      </c>
    </row>
    <row r="1696" spans="1:6" x14ac:dyDescent="0.25">
      <c r="A1696" s="348" t="s">
        <v>9105</v>
      </c>
      <c r="B1696" t="str">
        <f t="shared" si="26"/>
        <v>F3:0820 P1P2:8502 P3:00234</v>
      </c>
      <c r="C1696" s="348" t="s">
        <v>9101</v>
      </c>
      <c r="D1696" s="348" t="s">
        <v>7684</v>
      </c>
      <c r="E1696" s="348" t="s">
        <v>7725</v>
      </c>
      <c r="F1696" s="348" t="s">
        <v>7726</v>
      </c>
    </row>
    <row r="1697" spans="1:6" x14ac:dyDescent="0.25">
      <c r="A1697" s="348" t="s">
        <v>9106</v>
      </c>
      <c r="B1697" t="str">
        <f t="shared" si="26"/>
        <v>F3:0820 P1P2:8502 P3:00234</v>
      </c>
      <c r="C1697" s="348" t="s">
        <v>9101</v>
      </c>
      <c r="D1697" s="348" t="s">
        <v>7684</v>
      </c>
      <c r="E1697" s="348" t="s">
        <v>7725</v>
      </c>
      <c r="F1697" s="348" t="s">
        <v>7726</v>
      </c>
    </row>
    <row r="1698" spans="1:6" x14ac:dyDescent="0.25">
      <c r="A1698" s="348" t="s">
        <v>9107</v>
      </c>
      <c r="B1698" t="str">
        <f t="shared" si="26"/>
        <v>F3:0911 P1P2:8802 P3:00199</v>
      </c>
      <c r="C1698" s="348" t="s">
        <v>9108</v>
      </c>
      <c r="D1698" s="348" t="s">
        <v>7657</v>
      </c>
      <c r="E1698" s="348" t="s">
        <v>7658</v>
      </c>
      <c r="F1698" s="348" t="s">
        <v>7659</v>
      </c>
    </row>
    <row r="1699" spans="1:6" x14ac:dyDescent="0.25">
      <c r="A1699" s="348" t="s">
        <v>9107</v>
      </c>
      <c r="B1699" t="str">
        <f t="shared" si="26"/>
        <v>F3:0911 P1P2:8802 P3:00448</v>
      </c>
      <c r="C1699" s="348" t="s">
        <v>9108</v>
      </c>
      <c r="D1699" s="348" t="s">
        <v>7657</v>
      </c>
      <c r="E1699" s="348" t="s">
        <v>7658</v>
      </c>
      <c r="F1699" s="348" t="s">
        <v>7641</v>
      </c>
    </row>
    <row r="1700" spans="1:6" x14ac:dyDescent="0.25">
      <c r="A1700" s="348" t="s">
        <v>9109</v>
      </c>
      <c r="B1700" t="str">
        <f t="shared" si="26"/>
        <v>F3:0820 P1P2:8502 P3:00231</v>
      </c>
      <c r="C1700" s="348" t="s">
        <v>9108</v>
      </c>
      <c r="D1700" s="348" t="s">
        <v>7684</v>
      </c>
      <c r="E1700" s="348" t="s">
        <v>7725</v>
      </c>
      <c r="F1700" s="348" t="s">
        <v>7834</v>
      </c>
    </row>
    <row r="1701" spans="1:6" x14ac:dyDescent="0.25">
      <c r="A1701" s="348" t="s">
        <v>9110</v>
      </c>
      <c r="B1701" t="str">
        <f t="shared" si="26"/>
        <v>F3:0820 P1P2:8502 P3:00234</v>
      </c>
      <c r="C1701" s="348" t="s">
        <v>9108</v>
      </c>
      <c r="D1701" s="348" t="s">
        <v>7684</v>
      </c>
      <c r="E1701" s="348" t="s">
        <v>7725</v>
      </c>
      <c r="F1701" s="348" t="s">
        <v>7726</v>
      </c>
    </row>
    <row r="1702" spans="1:6" x14ac:dyDescent="0.25">
      <c r="A1702" s="348" t="s">
        <v>9111</v>
      </c>
      <c r="B1702" t="str">
        <f t="shared" si="26"/>
        <v>F3:0911 P1P2:8802 P3:00199</v>
      </c>
      <c r="C1702" s="348" t="s">
        <v>9112</v>
      </c>
      <c r="D1702" s="348" t="s">
        <v>7657</v>
      </c>
      <c r="E1702" s="348" t="s">
        <v>7658</v>
      </c>
      <c r="F1702" s="348" t="s">
        <v>7659</v>
      </c>
    </row>
    <row r="1703" spans="1:6" x14ac:dyDescent="0.25">
      <c r="A1703" s="348" t="s">
        <v>9111</v>
      </c>
      <c r="B1703" t="str">
        <f t="shared" si="26"/>
        <v>F3:0911 P1P2:8802 P3:00448</v>
      </c>
      <c r="C1703" s="348" t="s">
        <v>9112</v>
      </c>
      <c r="D1703" s="348" t="s">
        <v>7657</v>
      </c>
      <c r="E1703" s="348" t="s">
        <v>7658</v>
      </c>
      <c r="F1703" s="348" t="s">
        <v>7641</v>
      </c>
    </row>
    <row r="1704" spans="1:6" x14ac:dyDescent="0.25">
      <c r="A1704" s="348" t="s">
        <v>9113</v>
      </c>
      <c r="B1704" t="str">
        <f t="shared" si="26"/>
        <v>F3:0820 P1P2:8502 P3:00231</v>
      </c>
      <c r="C1704" s="348" t="s">
        <v>9112</v>
      </c>
      <c r="D1704" s="348" t="s">
        <v>7684</v>
      </c>
      <c r="E1704" s="348" t="s">
        <v>7725</v>
      </c>
      <c r="F1704" s="348" t="s">
        <v>7834</v>
      </c>
    </row>
    <row r="1705" spans="1:6" x14ac:dyDescent="0.25">
      <c r="A1705" s="348" t="s">
        <v>9114</v>
      </c>
      <c r="B1705" t="str">
        <f t="shared" si="26"/>
        <v>F3:0820 P1P2:8502 P3:00234</v>
      </c>
      <c r="C1705" s="348" t="s">
        <v>9112</v>
      </c>
      <c r="D1705" s="348" t="s">
        <v>7684</v>
      </c>
      <c r="E1705" s="348" t="s">
        <v>7725</v>
      </c>
      <c r="F1705" s="348" t="s">
        <v>7726</v>
      </c>
    </row>
    <row r="1706" spans="1:6" x14ac:dyDescent="0.25">
      <c r="A1706" s="348" t="s">
        <v>9115</v>
      </c>
      <c r="B1706" t="str">
        <f t="shared" si="26"/>
        <v>F3:0911 P1P2:8802 P3:00199</v>
      </c>
      <c r="C1706" s="348" t="s">
        <v>9116</v>
      </c>
      <c r="D1706" s="348" t="s">
        <v>7657</v>
      </c>
      <c r="E1706" s="348" t="s">
        <v>7658</v>
      </c>
      <c r="F1706" s="348" t="s">
        <v>7659</v>
      </c>
    </row>
    <row r="1707" spans="1:6" x14ac:dyDescent="0.25">
      <c r="A1707" s="348" t="s">
        <v>9115</v>
      </c>
      <c r="B1707" t="str">
        <f t="shared" si="26"/>
        <v>F3:0911 P1P2:8802 P3:00448</v>
      </c>
      <c r="C1707" s="348" t="s">
        <v>9116</v>
      </c>
      <c r="D1707" s="348" t="s">
        <v>7657</v>
      </c>
      <c r="E1707" s="348" t="s">
        <v>7658</v>
      </c>
      <c r="F1707" s="348" t="s">
        <v>7641</v>
      </c>
    </row>
    <row r="1708" spans="1:6" x14ac:dyDescent="0.25">
      <c r="A1708" s="348" t="s">
        <v>9117</v>
      </c>
      <c r="B1708" t="str">
        <f t="shared" si="26"/>
        <v>F3:0820 P1P2:8502 P3:00231</v>
      </c>
      <c r="C1708" s="348" t="s">
        <v>9116</v>
      </c>
      <c r="D1708" s="348" t="s">
        <v>7684</v>
      </c>
      <c r="E1708" s="348" t="s">
        <v>7725</v>
      </c>
      <c r="F1708" s="348" t="s">
        <v>7834</v>
      </c>
    </row>
    <row r="1709" spans="1:6" x14ac:dyDescent="0.25">
      <c r="A1709" s="348" t="s">
        <v>9118</v>
      </c>
      <c r="B1709" t="str">
        <f t="shared" si="26"/>
        <v>F3:0820 P1P2:8502 P3:00234</v>
      </c>
      <c r="C1709" s="348" t="s">
        <v>9116</v>
      </c>
      <c r="D1709" s="348" t="s">
        <v>7684</v>
      </c>
      <c r="E1709" s="348" t="s">
        <v>7725</v>
      </c>
      <c r="F1709" s="348" t="s">
        <v>7726</v>
      </c>
    </row>
    <row r="1710" spans="1:6" x14ac:dyDescent="0.25">
      <c r="A1710" s="348" t="s">
        <v>9119</v>
      </c>
      <c r="B1710" t="str">
        <f t="shared" si="26"/>
        <v>F3:0911 P1P2:8802 P3:00199</v>
      </c>
      <c r="C1710" s="348" t="s">
        <v>7683</v>
      </c>
      <c r="D1710" s="348" t="s">
        <v>7657</v>
      </c>
      <c r="E1710" s="348" t="s">
        <v>7658</v>
      </c>
      <c r="F1710" s="348" t="s">
        <v>7659</v>
      </c>
    </row>
    <row r="1711" spans="1:6" x14ac:dyDescent="0.25">
      <c r="A1711" s="348" t="s">
        <v>9119</v>
      </c>
      <c r="B1711" t="str">
        <f t="shared" si="26"/>
        <v>F3:0911 P1P2:8802 P3:00448</v>
      </c>
      <c r="C1711" s="348" t="s">
        <v>7683</v>
      </c>
      <c r="D1711" s="348" t="s">
        <v>7657</v>
      </c>
      <c r="E1711" s="348" t="s">
        <v>7658</v>
      </c>
      <c r="F1711" s="348" t="s">
        <v>7641</v>
      </c>
    </row>
    <row r="1712" spans="1:6" x14ac:dyDescent="0.25">
      <c r="A1712" s="348" t="s">
        <v>9120</v>
      </c>
      <c r="B1712" t="str">
        <f t="shared" si="26"/>
        <v>F3:0820 P1P2:8502 P3:00231</v>
      </c>
      <c r="C1712" s="348" t="s">
        <v>7683</v>
      </c>
      <c r="D1712" s="348" t="s">
        <v>7684</v>
      </c>
      <c r="E1712" s="348" t="s">
        <v>7725</v>
      </c>
      <c r="F1712" s="348" t="s">
        <v>7834</v>
      </c>
    </row>
    <row r="1713" spans="1:6" x14ac:dyDescent="0.25">
      <c r="A1713" s="348" t="s">
        <v>9121</v>
      </c>
      <c r="B1713" t="str">
        <f t="shared" si="26"/>
        <v>F3:0820 P1P2:8502 P3:00234</v>
      </c>
      <c r="C1713" s="348" t="s">
        <v>7683</v>
      </c>
      <c r="D1713" s="348" t="s">
        <v>7684</v>
      </c>
      <c r="E1713" s="348" t="s">
        <v>7725</v>
      </c>
      <c r="F1713" s="348" t="s">
        <v>7726</v>
      </c>
    </row>
    <row r="1714" spans="1:6" x14ac:dyDescent="0.25">
      <c r="A1714" s="348" t="s">
        <v>9122</v>
      </c>
      <c r="B1714" t="str">
        <f t="shared" si="26"/>
        <v>F3:0820 P1P2:8502 P3:00231</v>
      </c>
      <c r="C1714" s="348" t="s">
        <v>9123</v>
      </c>
      <c r="D1714" s="348" t="s">
        <v>7684</v>
      </c>
      <c r="E1714" s="348" t="s">
        <v>7725</v>
      </c>
      <c r="F1714" s="348" t="s">
        <v>7834</v>
      </c>
    </row>
    <row r="1715" spans="1:6" x14ac:dyDescent="0.25">
      <c r="A1715" s="348" t="s">
        <v>9124</v>
      </c>
      <c r="B1715" t="str">
        <f t="shared" si="26"/>
        <v>F3:0820 P1P2:8502 P3:00234</v>
      </c>
      <c r="C1715" s="348" t="s">
        <v>9123</v>
      </c>
      <c r="D1715" s="348" t="s">
        <v>7684</v>
      </c>
      <c r="E1715" s="348" t="s">
        <v>7725</v>
      </c>
      <c r="F1715" s="348" t="s">
        <v>7726</v>
      </c>
    </row>
    <row r="1716" spans="1:6" x14ac:dyDescent="0.25">
      <c r="A1716" s="348" t="s">
        <v>9125</v>
      </c>
      <c r="B1716" t="str">
        <f t="shared" si="26"/>
        <v>F3:0911 P1P2:8802 P3:00199</v>
      </c>
      <c r="C1716" s="348" t="s">
        <v>9126</v>
      </c>
      <c r="D1716" s="348" t="s">
        <v>7657</v>
      </c>
      <c r="E1716" s="348" t="s">
        <v>7658</v>
      </c>
      <c r="F1716" s="348" t="s">
        <v>7659</v>
      </c>
    </row>
    <row r="1717" spans="1:6" x14ac:dyDescent="0.25">
      <c r="A1717" s="348" t="s">
        <v>9125</v>
      </c>
      <c r="B1717" t="str">
        <f t="shared" si="26"/>
        <v>F3:0911 P1P2:8802 P3:00448</v>
      </c>
      <c r="C1717" s="348" t="s">
        <v>9126</v>
      </c>
      <c r="D1717" s="348" t="s">
        <v>7657</v>
      </c>
      <c r="E1717" s="348" t="s">
        <v>7658</v>
      </c>
      <c r="F1717" s="348" t="s">
        <v>7641</v>
      </c>
    </row>
    <row r="1718" spans="1:6" x14ac:dyDescent="0.25">
      <c r="A1718" s="348" t="s">
        <v>9127</v>
      </c>
      <c r="B1718" t="str">
        <f t="shared" si="26"/>
        <v>F3:0820 P1P2:8502 P3:00231</v>
      </c>
      <c r="C1718" s="348" t="s">
        <v>9126</v>
      </c>
      <c r="D1718" s="348" t="s">
        <v>7684</v>
      </c>
      <c r="E1718" s="348" t="s">
        <v>7725</v>
      </c>
      <c r="F1718" s="348" t="s">
        <v>7834</v>
      </c>
    </row>
    <row r="1719" spans="1:6" x14ac:dyDescent="0.25">
      <c r="A1719" s="348" t="s">
        <v>9128</v>
      </c>
      <c r="B1719" t="str">
        <f t="shared" si="26"/>
        <v>F3:0820 P1P2:8502 P3:00234</v>
      </c>
      <c r="C1719" s="348" t="s">
        <v>9126</v>
      </c>
      <c r="D1719" s="348" t="s">
        <v>7684</v>
      </c>
      <c r="E1719" s="348" t="s">
        <v>7725</v>
      </c>
      <c r="F1719" s="348" t="s">
        <v>7726</v>
      </c>
    </row>
    <row r="1720" spans="1:6" x14ac:dyDescent="0.25">
      <c r="A1720" s="348" t="s">
        <v>9129</v>
      </c>
      <c r="B1720" t="str">
        <f t="shared" si="26"/>
        <v>F3:0911 P1P2:8802 P3:00199</v>
      </c>
      <c r="C1720" s="348" t="s">
        <v>9130</v>
      </c>
      <c r="D1720" s="348" t="s">
        <v>7657</v>
      </c>
      <c r="E1720" s="348" t="s">
        <v>7658</v>
      </c>
      <c r="F1720" s="348" t="s">
        <v>7659</v>
      </c>
    </row>
    <row r="1721" spans="1:6" x14ac:dyDescent="0.25">
      <c r="A1721" s="348" t="s">
        <v>9129</v>
      </c>
      <c r="B1721" t="str">
        <f t="shared" si="26"/>
        <v>F3:0911 P1P2:8802 P3:00448</v>
      </c>
      <c r="C1721" s="348" t="s">
        <v>9130</v>
      </c>
      <c r="D1721" s="348" t="s">
        <v>7657</v>
      </c>
      <c r="E1721" s="348" t="s">
        <v>7658</v>
      </c>
      <c r="F1721" s="348" t="s">
        <v>7641</v>
      </c>
    </row>
    <row r="1722" spans="1:6" x14ac:dyDescent="0.25">
      <c r="A1722" s="348" t="s">
        <v>9131</v>
      </c>
      <c r="B1722" t="str">
        <f t="shared" si="26"/>
        <v>F3:0922 P1P2:8806 P3:00203</v>
      </c>
      <c r="C1722" s="348" t="s">
        <v>7636</v>
      </c>
      <c r="D1722" s="348" t="s">
        <v>7637</v>
      </c>
      <c r="E1722" s="348" t="s">
        <v>7638</v>
      </c>
      <c r="F1722" s="348" t="s">
        <v>7639</v>
      </c>
    </row>
    <row r="1723" spans="1:6" x14ac:dyDescent="0.25">
      <c r="A1723" s="348" t="s">
        <v>9132</v>
      </c>
      <c r="B1723" t="str">
        <f t="shared" si="26"/>
        <v>F3:0911 P1P2:8802 P3:00199</v>
      </c>
      <c r="C1723" s="348" t="s">
        <v>9133</v>
      </c>
      <c r="D1723" s="348" t="s">
        <v>7657</v>
      </c>
      <c r="E1723" s="348" t="s">
        <v>7658</v>
      </c>
      <c r="F1723" s="348" t="s">
        <v>7659</v>
      </c>
    </row>
    <row r="1724" spans="1:6" x14ac:dyDescent="0.25">
      <c r="A1724" s="348" t="s">
        <v>9132</v>
      </c>
      <c r="B1724" t="str">
        <f t="shared" si="26"/>
        <v>F3:0911 P1P2:8802 P3:00448</v>
      </c>
      <c r="C1724" s="348" t="s">
        <v>9133</v>
      </c>
      <c r="D1724" s="348" t="s">
        <v>7657</v>
      </c>
      <c r="E1724" s="348" t="s">
        <v>7658</v>
      </c>
      <c r="F1724" s="348" t="s">
        <v>7641</v>
      </c>
    </row>
    <row r="1725" spans="1:6" x14ac:dyDescent="0.25">
      <c r="A1725" s="348" t="s">
        <v>9134</v>
      </c>
      <c r="B1725" t="str">
        <f t="shared" si="26"/>
        <v>F3:0911 P1P2:8802 P3:00199</v>
      </c>
      <c r="C1725" s="348" t="s">
        <v>9135</v>
      </c>
      <c r="D1725" s="348" t="s">
        <v>7657</v>
      </c>
      <c r="E1725" s="348" t="s">
        <v>7658</v>
      </c>
      <c r="F1725" s="348" t="s">
        <v>7659</v>
      </c>
    </row>
    <row r="1726" spans="1:6" x14ac:dyDescent="0.25">
      <c r="A1726" s="348" t="s">
        <v>9134</v>
      </c>
      <c r="B1726" t="str">
        <f t="shared" si="26"/>
        <v>F3:0911 P1P2:8802 P3:00448</v>
      </c>
      <c r="C1726" s="348" t="s">
        <v>9135</v>
      </c>
      <c r="D1726" s="348" t="s">
        <v>7657</v>
      </c>
      <c r="E1726" s="348" t="s">
        <v>7658</v>
      </c>
      <c r="F1726" s="348" t="s">
        <v>7641</v>
      </c>
    </row>
    <row r="1727" spans="1:6" x14ac:dyDescent="0.25">
      <c r="A1727" s="348" t="s">
        <v>9136</v>
      </c>
      <c r="B1727" t="str">
        <f t="shared" si="26"/>
        <v>F3:0820 P1P2:8502 P3:00231</v>
      </c>
      <c r="C1727" s="348" t="s">
        <v>9133</v>
      </c>
      <c r="D1727" s="348" t="s">
        <v>7684</v>
      </c>
      <c r="E1727" s="348" t="s">
        <v>7725</v>
      </c>
      <c r="F1727" s="348" t="s">
        <v>7834</v>
      </c>
    </row>
    <row r="1728" spans="1:6" x14ac:dyDescent="0.25">
      <c r="A1728" s="348" t="s">
        <v>9137</v>
      </c>
      <c r="B1728" t="str">
        <f t="shared" si="26"/>
        <v>F3:0820 P1P2:8502 P3:00231</v>
      </c>
      <c r="C1728" s="348" t="s">
        <v>9135</v>
      </c>
      <c r="D1728" s="348" t="s">
        <v>7684</v>
      </c>
      <c r="E1728" s="348" t="s">
        <v>7725</v>
      </c>
      <c r="F1728" s="348" t="s">
        <v>7834</v>
      </c>
    </row>
    <row r="1729" spans="1:6" x14ac:dyDescent="0.25">
      <c r="A1729" s="348" t="s">
        <v>9138</v>
      </c>
      <c r="B1729" t="str">
        <f t="shared" si="26"/>
        <v>F3:0820 P1P2:8502 P3:00234</v>
      </c>
      <c r="C1729" s="348" t="s">
        <v>9133</v>
      </c>
      <c r="D1729" s="348" t="s">
        <v>7684</v>
      </c>
      <c r="E1729" s="348" t="s">
        <v>7725</v>
      </c>
      <c r="F1729" s="348" t="s">
        <v>7726</v>
      </c>
    </row>
    <row r="1730" spans="1:6" x14ac:dyDescent="0.25">
      <c r="A1730" s="348" t="s">
        <v>9139</v>
      </c>
      <c r="B1730" t="str">
        <f t="shared" ref="B1730:B1793" si="27">CONCATENATE("F3:",D1730," P1P2:",E1730," P3:",F1730)</f>
        <v>F3:0820 P1P2:8502 P3:00234</v>
      </c>
      <c r="C1730" s="348" t="s">
        <v>9135</v>
      </c>
      <c r="D1730" s="348" t="s">
        <v>7684</v>
      </c>
      <c r="E1730" s="348" t="s">
        <v>7725</v>
      </c>
      <c r="F1730" s="348" t="s">
        <v>7726</v>
      </c>
    </row>
    <row r="1731" spans="1:6" x14ac:dyDescent="0.25">
      <c r="A1731" s="348" t="s">
        <v>9140</v>
      </c>
      <c r="B1731" t="str">
        <f t="shared" si="27"/>
        <v>F3:0911 P1P2:8802 P3:00199</v>
      </c>
      <c r="C1731" s="348" t="s">
        <v>7690</v>
      </c>
      <c r="D1731" s="348" t="s">
        <v>7657</v>
      </c>
      <c r="E1731" s="348" t="s">
        <v>7658</v>
      </c>
      <c r="F1731" s="348" t="s">
        <v>7659</v>
      </c>
    </row>
    <row r="1732" spans="1:6" x14ac:dyDescent="0.25">
      <c r="A1732" s="348" t="s">
        <v>9140</v>
      </c>
      <c r="B1732" t="str">
        <f t="shared" si="27"/>
        <v>F3:0911 P1P2:8802 P3:00448</v>
      </c>
      <c r="C1732" s="348" t="s">
        <v>7690</v>
      </c>
      <c r="D1732" s="348" t="s">
        <v>7657</v>
      </c>
      <c r="E1732" s="348" t="s">
        <v>7658</v>
      </c>
      <c r="F1732" s="348" t="s">
        <v>7641</v>
      </c>
    </row>
    <row r="1733" spans="1:6" x14ac:dyDescent="0.25">
      <c r="A1733" s="348" t="s">
        <v>9141</v>
      </c>
      <c r="B1733" t="str">
        <f t="shared" si="27"/>
        <v>F3:0911 P1P2:8802 P3:00199</v>
      </c>
      <c r="C1733" s="348" t="s">
        <v>7678</v>
      </c>
      <c r="D1733" s="348" t="s">
        <v>7657</v>
      </c>
      <c r="E1733" s="348" t="s">
        <v>7658</v>
      </c>
      <c r="F1733" s="348" t="s">
        <v>7659</v>
      </c>
    </row>
    <row r="1734" spans="1:6" x14ac:dyDescent="0.25">
      <c r="A1734" s="348" t="s">
        <v>9141</v>
      </c>
      <c r="B1734" t="str">
        <f t="shared" si="27"/>
        <v>F3:0911 P1P2:8802 P3:00448</v>
      </c>
      <c r="C1734" s="348" t="s">
        <v>7678</v>
      </c>
      <c r="D1734" s="348" t="s">
        <v>7657</v>
      </c>
      <c r="E1734" s="348" t="s">
        <v>7658</v>
      </c>
      <c r="F1734" s="348" t="s">
        <v>7641</v>
      </c>
    </row>
    <row r="1735" spans="1:6" x14ac:dyDescent="0.25">
      <c r="A1735" s="348" t="s">
        <v>9142</v>
      </c>
      <c r="B1735" t="str">
        <f t="shared" si="27"/>
        <v>F3:0820 P1P2:8502 P3:00231</v>
      </c>
      <c r="C1735" s="348" t="s">
        <v>7690</v>
      </c>
      <c r="D1735" s="348" t="s">
        <v>7684</v>
      </c>
      <c r="E1735" s="348" t="s">
        <v>7725</v>
      </c>
      <c r="F1735" s="348" t="s">
        <v>7834</v>
      </c>
    </row>
    <row r="1736" spans="1:6" x14ac:dyDescent="0.25">
      <c r="A1736" s="348" t="s">
        <v>9143</v>
      </c>
      <c r="B1736" t="str">
        <f t="shared" si="27"/>
        <v>F3:0820 P1P2:8502 P3:00234</v>
      </c>
      <c r="C1736" s="348" t="s">
        <v>7690</v>
      </c>
      <c r="D1736" s="348" t="s">
        <v>7684</v>
      </c>
      <c r="E1736" s="348" t="s">
        <v>7725</v>
      </c>
      <c r="F1736" s="348" t="s">
        <v>7726</v>
      </c>
    </row>
    <row r="1737" spans="1:6" x14ac:dyDescent="0.25">
      <c r="A1737" s="348" t="s">
        <v>9144</v>
      </c>
      <c r="B1737" t="str">
        <f t="shared" si="27"/>
        <v>F3:0820 P1P2:8502 P3:00234</v>
      </c>
      <c r="C1737" s="348" t="s">
        <v>7678</v>
      </c>
      <c r="D1737" s="348" t="s">
        <v>7684</v>
      </c>
      <c r="E1737" s="348" t="s">
        <v>7725</v>
      </c>
      <c r="F1737" s="348" t="s">
        <v>7726</v>
      </c>
    </row>
    <row r="1738" spans="1:6" x14ac:dyDescent="0.25">
      <c r="A1738" s="348" t="s">
        <v>9145</v>
      </c>
      <c r="B1738" t="str">
        <f t="shared" si="27"/>
        <v>F3:0911 P1P2:8802 P3:00199</v>
      </c>
      <c r="C1738" s="348" t="s">
        <v>9146</v>
      </c>
      <c r="D1738" s="348" t="s">
        <v>7657</v>
      </c>
      <c r="E1738" s="348" t="s">
        <v>7658</v>
      </c>
      <c r="F1738" s="348" t="s">
        <v>7659</v>
      </c>
    </row>
    <row r="1739" spans="1:6" x14ac:dyDescent="0.25">
      <c r="A1739" s="348" t="s">
        <v>9145</v>
      </c>
      <c r="B1739" t="str">
        <f t="shared" si="27"/>
        <v>F3:0911 P1P2:8802 P3:00448</v>
      </c>
      <c r="C1739" s="348" t="s">
        <v>9146</v>
      </c>
      <c r="D1739" s="348" t="s">
        <v>7657</v>
      </c>
      <c r="E1739" s="348" t="s">
        <v>7658</v>
      </c>
      <c r="F1739" s="348" t="s">
        <v>7641</v>
      </c>
    </row>
    <row r="1740" spans="1:6" x14ac:dyDescent="0.25">
      <c r="A1740" s="348" t="s">
        <v>9147</v>
      </c>
      <c r="B1740" t="str">
        <f t="shared" si="27"/>
        <v>F3:0820 P1P2:8502 P3:00231</v>
      </c>
      <c r="C1740" s="348" t="s">
        <v>9146</v>
      </c>
      <c r="D1740" s="348" t="s">
        <v>7684</v>
      </c>
      <c r="E1740" s="348" t="s">
        <v>7725</v>
      </c>
      <c r="F1740" s="348" t="s">
        <v>7834</v>
      </c>
    </row>
    <row r="1741" spans="1:6" x14ac:dyDescent="0.25">
      <c r="A1741" s="348" t="s">
        <v>9148</v>
      </c>
      <c r="B1741" t="str">
        <f t="shared" si="27"/>
        <v>F3:0820 P1P2:8502 P3:00231</v>
      </c>
      <c r="C1741" s="348" t="s">
        <v>9149</v>
      </c>
      <c r="D1741" s="348" t="s">
        <v>7684</v>
      </c>
      <c r="E1741" s="348" t="s">
        <v>7725</v>
      </c>
      <c r="F1741" s="348" t="s">
        <v>7834</v>
      </c>
    </row>
    <row r="1742" spans="1:6" x14ac:dyDescent="0.25">
      <c r="A1742" s="348" t="s">
        <v>9150</v>
      </c>
      <c r="B1742" t="str">
        <f t="shared" si="27"/>
        <v>F3:0820 P1P2:8502 P3:00234</v>
      </c>
      <c r="C1742" s="348" t="s">
        <v>9146</v>
      </c>
      <c r="D1742" s="348" t="s">
        <v>7684</v>
      </c>
      <c r="E1742" s="348" t="s">
        <v>7725</v>
      </c>
      <c r="F1742" s="348" t="s">
        <v>7726</v>
      </c>
    </row>
    <row r="1743" spans="1:6" x14ac:dyDescent="0.25">
      <c r="A1743" s="348" t="s">
        <v>9151</v>
      </c>
      <c r="B1743" t="str">
        <f t="shared" si="27"/>
        <v>F3:0820 P1P2:8502 P3:00234</v>
      </c>
      <c r="C1743" s="348" t="s">
        <v>9149</v>
      </c>
      <c r="D1743" s="348" t="s">
        <v>7684</v>
      </c>
      <c r="E1743" s="348" t="s">
        <v>7725</v>
      </c>
      <c r="F1743" s="348" t="s">
        <v>7726</v>
      </c>
    </row>
    <row r="1744" spans="1:6" x14ac:dyDescent="0.25">
      <c r="A1744" s="348" t="s">
        <v>9152</v>
      </c>
      <c r="B1744" t="str">
        <f t="shared" si="27"/>
        <v>F3:0820 P1P2:8503 P3:00232</v>
      </c>
      <c r="C1744" s="348" t="s">
        <v>9146</v>
      </c>
      <c r="D1744" s="348" t="s">
        <v>7684</v>
      </c>
      <c r="E1744" s="348" t="s">
        <v>7685</v>
      </c>
      <c r="F1744" s="348" t="s">
        <v>7686</v>
      </c>
    </row>
    <row r="1745" spans="1:6" x14ac:dyDescent="0.25">
      <c r="A1745" s="348" t="s">
        <v>9153</v>
      </c>
      <c r="B1745" t="str">
        <f t="shared" si="27"/>
        <v>F3:0911 P1P2:8802 P3:00199</v>
      </c>
      <c r="C1745" s="348" t="s">
        <v>9154</v>
      </c>
      <c r="D1745" s="348" t="s">
        <v>7657</v>
      </c>
      <c r="E1745" s="348" t="s">
        <v>7658</v>
      </c>
      <c r="F1745" s="348" t="s">
        <v>7659</v>
      </c>
    </row>
    <row r="1746" spans="1:6" x14ac:dyDescent="0.25">
      <c r="A1746" s="348" t="s">
        <v>9153</v>
      </c>
      <c r="B1746" t="str">
        <f t="shared" si="27"/>
        <v>F3:0911 P1P2:8802 P3:00448</v>
      </c>
      <c r="C1746" s="348" t="s">
        <v>9154</v>
      </c>
      <c r="D1746" s="348" t="s">
        <v>7657</v>
      </c>
      <c r="E1746" s="348" t="s">
        <v>7658</v>
      </c>
      <c r="F1746" s="348" t="s">
        <v>7641</v>
      </c>
    </row>
    <row r="1747" spans="1:6" x14ac:dyDescent="0.25">
      <c r="A1747" s="348" t="s">
        <v>9155</v>
      </c>
      <c r="B1747" t="str">
        <f t="shared" si="27"/>
        <v>F3:0820 P1P2:8502 P3:00231</v>
      </c>
      <c r="C1747" s="348" t="s">
        <v>9154</v>
      </c>
      <c r="D1747" s="348" t="s">
        <v>7684</v>
      </c>
      <c r="E1747" s="348" t="s">
        <v>7725</v>
      </c>
      <c r="F1747" s="348" t="s">
        <v>7834</v>
      </c>
    </row>
    <row r="1748" spans="1:6" x14ac:dyDescent="0.25">
      <c r="A1748" s="348" t="s">
        <v>9156</v>
      </c>
      <c r="B1748" t="str">
        <f t="shared" si="27"/>
        <v>F3:0820 P1P2:8502 P3:00234</v>
      </c>
      <c r="C1748" s="348" t="s">
        <v>9154</v>
      </c>
      <c r="D1748" s="348" t="s">
        <v>7684</v>
      </c>
      <c r="E1748" s="348" t="s">
        <v>7725</v>
      </c>
      <c r="F1748" s="348" t="s">
        <v>7726</v>
      </c>
    </row>
    <row r="1749" spans="1:6" x14ac:dyDescent="0.25">
      <c r="A1749" s="348" t="s">
        <v>9157</v>
      </c>
      <c r="B1749" t="str">
        <f t="shared" si="27"/>
        <v>F3:0911 P1P2:8802 P3:00199</v>
      </c>
      <c r="C1749" s="348" t="s">
        <v>9158</v>
      </c>
      <c r="D1749" s="348" t="s">
        <v>7657</v>
      </c>
      <c r="E1749" s="348" t="s">
        <v>7658</v>
      </c>
      <c r="F1749" s="348" t="s">
        <v>7659</v>
      </c>
    </row>
    <row r="1750" spans="1:6" x14ac:dyDescent="0.25">
      <c r="A1750" s="348" t="s">
        <v>9157</v>
      </c>
      <c r="B1750" t="str">
        <f t="shared" si="27"/>
        <v>F3:0911 P1P2:8802 P3:00448</v>
      </c>
      <c r="C1750" s="348" t="s">
        <v>9158</v>
      </c>
      <c r="D1750" s="348" t="s">
        <v>7657</v>
      </c>
      <c r="E1750" s="348" t="s">
        <v>7658</v>
      </c>
      <c r="F1750" s="348" t="s">
        <v>7641</v>
      </c>
    </row>
    <row r="1751" spans="1:6" x14ac:dyDescent="0.25">
      <c r="A1751" s="348" t="s">
        <v>9159</v>
      </c>
      <c r="B1751" t="str">
        <f t="shared" si="27"/>
        <v>F3:0820 P1P2:8502 P3:00231</v>
      </c>
      <c r="C1751" s="348" t="s">
        <v>9158</v>
      </c>
      <c r="D1751" s="348" t="s">
        <v>7684</v>
      </c>
      <c r="E1751" s="348" t="s">
        <v>7725</v>
      </c>
      <c r="F1751" s="348" t="s">
        <v>7834</v>
      </c>
    </row>
    <row r="1752" spans="1:6" x14ac:dyDescent="0.25">
      <c r="A1752" s="348" t="s">
        <v>9160</v>
      </c>
      <c r="B1752" t="str">
        <f t="shared" si="27"/>
        <v>F3:0820 P1P2:8502 P3:00231</v>
      </c>
      <c r="C1752" s="348" t="s">
        <v>9158</v>
      </c>
      <c r="D1752" s="348" t="s">
        <v>7684</v>
      </c>
      <c r="E1752" s="348" t="s">
        <v>7725</v>
      </c>
      <c r="F1752" s="348" t="s">
        <v>7834</v>
      </c>
    </row>
    <row r="1753" spans="1:6" x14ac:dyDescent="0.25">
      <c r="A1753" s="348" t="s">
        <v>9161</v>
      </c>
      <c r="B1753" t="str">
        <f t="shared" si="27"/>
        <v>F3:0820 P1P2:8502 P3:00234</v>
      </c>
      <c r="C1753" s="348" t="s">
        <v>9158</v>
      </c>
      <c r="D1753" s="348" t="s">
        <v>7684</v>
      </c>
      <c r="E1753" s="348" t="s">
        <v>7725</v>
      </c>
      <c r="F1753" s="348" t="s">
        <v>7726</v>
      </c>
    </row>
    <row r="1754" spans="1:6" x14ac:dyDescent="0.25">
      <c r="A1754" s="348" t="s">
        <v>9162</v>
      </c>
      <c r="B1754" t="str">
        <f t="shared" si="27"/>
        <v>F3:0820 P1P2:8502 P3:00234</v>
      </c>
      <c r="C1754" s="348" t="s">
        <v>9158</v>
      </c>
      <c r="D1754" s="348" t="s">
        <v>7684</v>
      </c>
      <c r="E1754" s="348" t="s">
        <v>7725</v>
      </c>
      <c r="F1754" s="348" t="s">
        <v>7726</v>
      </c>
    </row>
    <row r="1755" spans="1:6" x14ac:dyDescent="0.25">
      <c r="A1755" s="348" t="s">
        <v>9163</v>
      </c>
      <c r="B1755" t="str">
        <f t="shared" si="27"/>
        <v>F3:0911 P1P2:8802 P3:00199</v>
      </c>
      <c r="C1755" s="348" t="s">
        <v>9164</v>
      </c>
      <c r="D1755" s="348" t="s">
        <v>7657</v>
      </c>
      <c r="E1755" s="348" t="s">
        <v>7658</v>
      </c>
      <c r="F1755" s="348" t="s">
        <v>7659</v>
      </c>
    </row>
    <row r="1756" spans="1:6" x14ac:dyDescent="0.25">
      <c r="A1756" s="348" t="s">
        <v>9163</v>
      </c>
      <c r="B1756" t="str">
        <f t="shared" si="27"/>
        <v>F3:0911 P1P2:8802 P3:00448</v>
      </c>
      <c r="C1756" s="348" t="s">
        <v>9164</v>
      </c>
      <c r="D1756" s="348" t="s">
        <v>7657</v>
      </c>
      <c r="E1756" s="348" t="s">
        <v>7658</v>
      </c>
      <c r="F1756" s="348" t="s">
        <v>7641</v>
      </c>
    </row>
    <row r="1757" spans="1:6" x14ac:dyDescent="0.25">
      <c r="A1757" s="348" t="s">
        <v>9165</v>
      </c>
      <c r="B1757" t="str">
        <f t="shared" si="27"/>
        <v>F3:0820 P1P2:8502 P3:00231</v>
      </c>
      <c r="C1757" s="348" t="s">
        <v>9164</v>
      </c>
      <c r="D1757" s="348" t="s">
        <v>7684</v>
      </c>
      <c r="E1757" s="348" t="s">
        <v>7725</v>
      </c>
      <c r="F1757" s="348" t="s">
        <v>7834</v>
      </c>
    </row>
    <row r="1758" spans="1:6" x14ac:dyDescent="0.25">
      <c r="A1758" s="348" t="s">
        <v>9166</v>
      </c>
      <c r="B1758" t="str">
        <f t="shared" si="27"/>
        <v>F3:0820 P1P2:8502 P3:00234</v>
      </c>
      <c r="C1758" s="348" t="s">
        <v>9164</v>
      </c>
      <c r="D1758" s="348" t="s">
        <v>7684</v>
      </c>
      <c r="E1758" s="348" t="s">
        <v>7725</v>
      </c>
      <c r="F1758" s="348" t="s">
        <v>7726</v>
      </c>
    </row>
    <row r="1759" spans="1:6" x14ac:dyDescent="0.25">
      <c r="A1759" s="348" t="s">
        <v>9167</v>
      </c>
      <c r="B1759" t="str">
        <f t="shared" si="27"/>
        <v>F3:0911 P1P2:8802 P3:00199</v>
      </c>
      <c r="C1759" s="348" t="s">
        <v>7688</v>
      </c>
      <c r="D1759" s="348" t="s">
        <v>7657</v>
      </c>
      <c r="E1759" s="348" t="s">
        <v>7658</v>
      </c>
      <c r="F1759" s="348" t="s">
        <v>7659</v>
      </c>
    </row>
    <row r="1760" spans="1:6" x14ac:dyDescent="0.25">
      <c r="A1760" s="348" t="s">
        <v>9167</v>
      </c>
      <c r="B1760" t="str">
        <f t="shared" si="27"/>
        <v>F3:0911 P1P2:8802 P3:00448</v>
      </c>
      <c r="C1760" s="348" t="s">
        <v>7688</v>
      </c>
      <c r="D1760" s="348" t="s">
        <v>7657</v>
      </c>
      <c r="E1760" s="348" t="s">
        <v>7658</v>
      </c>
      <c r="F1760" s="348" t="s">
        <v>7641</v>
      </c>
    </row>
    <row r="1761" spans="1:6" x14ac:dyDescent="0.25">
      <c r="A1761" s="348" t="s">
        <v>9168</v>
      </c>
      <c r="B1761" t="str">
        <f t="shared" si="27"/>
        <v>F3:0911 P1P2:8802 P3:00199</v>
      </c>
      <c r="C1761" s="348" t="s">
        <v>7688</v>
      </c>
      <c r="D1761" s="348" t="s">
        <v>7657</v>
      </c>
      <c r="E1761" s="348" t="s">
        <v>7658</v>
      </c>
      <c r="F1761" s="348" t="s">
        <v>7659</v>
      </c>
    </row>
    <row r="1762" spans="1:6" x14ac:dyDescent="0.25">
      <c r="A1762" s="348" t="s">
        <v>9168</v>
      </c>
      <c r="B1762" t="str">
        <f t="shared" si="27"/>
        <v>F3:0911 P1P2:8802 P3:00448</v>
      </c>
      <c r="C1762" s="348" t="s">
        <v>7688</v>
      </c>
      <c r="D1762" s="348" t="s">
        <v>7657</v>
      </c>
      <c r="E1762" s="348" t="s">
        <v>7658</v>
      </c>
      <c r="F1762" s="348" t="s">
        <v>7641</v>
      </c>
    </row>
    <row r="1763" spans="1:6" x14ac:dyDescent="0.25">
      <c r="A1763" s="348" t="s">
        <v>9169</v>
      </c>
      <c r="B1763" t="str">
        <f t="shared" si="27"/>
        <v>F3:0820 P1P2:8502 P3:00231</v>
      </c>
      <c r="C1763" s="348" t="s">
        <v>7688</v>
      </c>
      <c r="D1763" s="348" t="s">
        <v>7684</v>
      </c>
      <c r="E1763" s="348" t="s">
        <v>7725</v>
      </c>
      <c r="F1763" s="348" t="s">
        <v>7834</v>
      </c>
    </row>
    <row r="1764" spans="1:6" x14ac:dyDescent="0.25">
      <c r="A1764" s="348" t="s">
        <v>9170</v>
      </c>
      <c r="B1764" t="str">
        <f t="shared" si="27"/>
        <v>F3:0820 P1P2:8502 P3:00231</v>
      </c>
      <c r="C1764" s="348" t="s">
        <v>7688</v>
      </c>
      <c r="D1764" s="348" t="s">
        <v>7684</v>
      </c>
      <c r="E1764" s="348" t="s">
        <v>7725</v>
      </c>
      <c r="F1764" s="348" t="s">
        <v>7834</v>
      </c>
    </row>
    <row r="1765" spans="1:6" x14ac:dyDescent="0.25">
      <c r="A1765" s="348" t="s">
        <v>9171</v>
      </c>
      <c r="B1765" t="str">
        <f t="shared" si="27"/>
        <v>F3:0820 P1P2:8502 P3:00231</v>
      </c>
      <c r="C1765" s="348" t="s">
        <v>7688</v>
      </c>
      <c r="D1765" s="348" t="s">
        <v>7684</v>
      </c>
      <c r="E1765" s="348" t="s">
        <v>7725</v>
      </c>
      <c r="F1765" s="348" t="s">
        <v>7834</v>
      </c>
    </row>
    <row r="1766" spans="1:6" x14ac:dyDescent="0.25">
      <c r="A1766" s="348" t="s">
        <v>9172</v>
      </c>
      <c r="B1766" t="str">
        <f t="shared" si="27"/>
        <v>F3:0820 P1P2:8502 P3:00234</v>
      </c>
      <c r="C1766" s="348" t="s">
        <v>7688</v>
      </c>
      <c r="D1766" s="348" t="s">
        <v>7684</v>
      </c>
      <c r="E1766" s="348" t="s">
        <v>7725</v>
      </c>
      <c r="F1766" s="348" t="s">
        <v>7726</v>
      </c>
    </row>
    <row r="1767" spans="1:6" x14ac:dyDescent="0.25">
      <c r="A1767" s="348" t="s">
        <v>9173</v>
      </c>
      <c r="B1767" t="str">
        <f t="shared" si="27"/>
        <v>F3:0950 P1P2:8814 P3:00209</v>
      </c>
      <c r="C1767" s="348" t="s">
        <v>7943</v>
      </c>
      <c r="D1767" s="348" t="s">
        <v>7344</v>
      </c>
      <c r="E1767" s="348" t="s">
        <v>7642</v>
      </c>
      <c r="F1767" s="348" t="s">
        <v>7860</v>
      </c>
    </row>
    <row r="1768" spans="1:6" x14ac:dyDescent="0.25">
      <c r="A1768" s="348" t="s">
        <v>9174</v>
      </c>
      <c r="B1768" t="str">
        <f t="shared" si="27"/>
        <v>F3:0950 P1P2:8814 P3:00209</v>
      </c>
      <c r="C1768" s="348" t="s">
        <v>7978</v>
      </c>
      <c r="D1768" s="348" t="s">
        <v>7344</v>
      </c>
      <c r="E1768" s="348" t="s">
        <v>7642</v>
      </c>
      <c r="F1768" s="348" t="s">
        <v>7860</v>
      </c>
    </row>
    <row r="1769" spans="1:6" x14ac:dyDescent="0.25">
      <c r="A1769" s="348" t="s">
        <v>9175</v>
      </c>
      <c r="B1769" t="str">
        <f t="shared" si="27"/>
        <v>F3:0812 P1P2:8602 P3:00238</v>
      </c>
      <c r="C1769" s="348" t="s">
        <v>7978</v>
      </c>
      <c r="D1769" s="348" t="s">
        <v>7752</v>
      </c>
      <c r="E1769" s="348" t="s">
        <v>7753</v>
      </c>
      <c r="F1769" s="348" t="s">
        <v>8038</v>
      </c>
    </row>
    <row r="1770" spans="1:6" x14ac:dyDescent="0.25">
      <c r="A1770" s="348" t="s">
        <v>9176</v>
      </c>
      <c r="B1770" t="str">
        <f t="shared" si="27"/>
        <v>F3:0950 P1P2:8814 P3:00209</v>
      </c>
      <c r="C1770" s="348" t="s">
        <v>9032</v>
      </c>
      <c r="D1770" s="348" t="s">
        <v>7344</v>
      </c>
      <c r="E1770" s="348" t="s">
        <v>7642</v>
      </c>
      <c r="F1770" s="348" t="s">
        <v>7860</v>
      </c>
    </row>
    <row r="1771" spans="1:6" x14ac:dyDescent="0.25">
      <c r="A1771" s="348" t="s">
        <v>9177</v>
      </c>
      <c r="B1771" t="str">
        <f t="shared" si="27"/>
        <v>F3:0950 P1P2:8814 P3:00209</v>
      </c>
      <c r="C1771" s="348" t="s">
        <v>8921</v>
      </c>
      <c r="D1771" s="348" t="s">
        <v>7344</v>
      </c>
      <c r="E1771" s="348" t="s">
        <v>7642</v>
      </c>
      <c r="F1771" s="348" t="s">
        <v>7860</v>
      </c>
    </row>
    <row r="1772" spans="1:6" x14ac:dyDescent="0.25">
      <c r="A1772" s="348" t="s">
        <v>9178</v>
      </c>
      <c r="B1772" t="str">
        <f t="shared" si="27"/>
        <v>F3:0950 P1P2:8814 P3:00209</v>
      </c>
      <c r="C1772" s="348" t="s">
        <v>7688</v>
      </c>
      <c r="D1772" s="348" t="s">
        <v>7344</v>
      </c>
      <c r="E1772" s="348" t="s">
        <v>7642</v>
      </c>
      <c r="F1772" s="348" t="s">
        <v>7860</v>
      </c>
    </row>
    <row r="1773" spans="1:6" x14ac:dyDescent="0.25">
      <c r="A1773" s="348" t="s">
        <v>9179</v>
      </c>
      <c r="B1773" t="str">
        <f t="shared" si="27"/>
        <v>F3:0820 P1P2:8502 P3:00231</v>
      </c>
      <c r="C1773" s="348" t="s">
        <v>7880</v>
      </c>
      <c r="D1773" s="348" t="s">
        <v>7684</v>
      </c>
      <c r="E1773" s="348" t="s">
        <v>7725</v>
      </c>
      <c r="F1773" s="348" t="s">
        <v>7834</v>
      </c>
    </row>
    <row r="1774" spans="1:6" x14ac:dyDescent="0.25">
      <c r="A1774" s="348" t="s">
        <v>9180</v>
      </c>
      <c r="B1774" t="str">
        <f t="shared" si="27"/>
        <v>F3:0820 P1P2:8502 P3:00234</v>
      </c>
      <c r="C1774" s="348" t="s">
        <v>7978</v>
      </c>
      <c r="D1774" s="348" t="s">
        <v>7684</v>
      </c>
      <c r="E1774" s="348" t="s">
        <v>7725</v>
      </c>
      <c r="F1774" s="348" t="s">
        <v>7726</v>
      </c>
    </row>
    <row r="1775" spans="1:6" x14ac:dyDescent="0.25">
      <c r="A1775" s="348" t="s">
        <v>9181</v>
      </c>
      <c r="B1775" t="str">
        <f t="shared" si="27"/>
        <v>F3:0911 P1P2:8802 P3:00199</v>
      </c>
      <c r="C1775" s="348" t="s">
        <v>7872</v>
      </c>
      <c r="D1775" s="348" t="s">
        <v>7657</v>
      </c>
      <c r="E1775" s="348" t="s">
        <v>7658</v>
      </c>
      <c r="F1775" s="348" t="s">
        <v>7659</v>
      </c>
    </row>
    <row r="1776" spans="1:6" x14ac:dyDescent="0.25">
      <c r="A1776" s="348" t="s">
        <v>9181</v>
      </c>
      <c r="B1776" t="str">
        <f t="shared" si="27"/>
        <v>F3:0911 P1P2:8802 P3:00448</v>
      </c>
      <c r="C1776" s="348" t="s">
        <v>7872</v>
      </c>
      <c r="D1776" s="348" t="s">
        <v>7657</v>
      </c>
      <c r="E1776" s="348" t="s">
        <v>7658</v>
      </c>
      <c r="F1776" s="348" t="s">
        <v>7641</v>
      </c>
    </row>
    <row r="1777" spans="1:6" x14ac:dyDescent="0.25">
      <c r="A1777" s="348" t="s">
        <v>9182</v>
      </c>
      <c r="B1777" t="str">
        <f t="shared" si="27"/>
        <v>F3:0820 P1P2:8502 P3:00231</v>
      </c>
      <c r="C1777" s="348" t="s">
        <v>8149</v>
      </c>
      <c r="D1777" s="348" t="s">
        <v>7684</v>
      </c>
      <c r="E1777" s="348" t="s">
        <v>7725</v>
      </c>
      <c r="F1777" s="348" t="s">
        <v>7834</v>
      </c>
    </row>
    <row r="1778" spans="1:6" x14ac:dyDescent="0.25">
      <c r="A1778" s="348" t="s">
        <v>9183</v>
      </c>
      <c r="B1778" t="str">
        <f t="shared" si="27"/>
        <v>F3:0820 P1P2:8502 P3:00231</v>
      </c>
      <c r="C1778" s="348" t="s">
        <v>7868</v>
      </c>
      <c r="D1778" s="348" t="s">
        <v>7684</v>
      </c>
      <c r="E1778" s="348" t="s">
        <v>7725</v>
      </c>
      <c r="F1778" s="348" t="s">
        <v>7834</v>
      </c>
    </row>
    <row r="1779" spans="1:6" x14ac:dyDescent="0.25">
      <c r="A1779" s="348" t="s">
        <v>9184</v>
      </c>
      <c r="B1779" t="str">
        <f t="shared" si="27"/>
        <v>F3:0820 P1P2:8502 P3:00231</v>
      </c>
      <c r="C1779" s="348" t="s">
        <v>8177</v>
      </c>
      <c r="D1779" s="348" t="s">
        <v>7684</v>
      </c>
      <c r="E1779" s="348" t="s">
        <v>7725</v>
      </c>
      <c r="F1779" s="348" t="s">
        <v>7834</v>
      </c>
    </row>
    <row r="1780" spans="1:6" x14ac:dyDescent="0.25">
      <c r="A1780" s="348" t="s">
        <v>9185</v>
      </c>
      <c r="B1780" t="str">
        <f t="shared" si="27"/>
        <v>F3:0911 P1P2:8802 P3:00199</v>
      </c>
      <c r="C1780" s="348" t="s">
        <v>9186</v>
      </c>
      <c r="D1780" s="348" t="s">
        <v>7657</v>
      </c>
      <c r="E1780" s="348" t="s">
        <v>7658</v>
      </c>
      <c r="F1780" s="348" t="s">
        <v>7659</v>
      </c>
    </row>
    <row r="1781" spans="1:6" x14ac:dyDescent="0.25">
      <c r="A1781" s="348" t="s">
        <v>9185</v>
      </c>
      <c r="B1781" t="str">
        <f t="shared" si="27"/>
        <v>F3:0911 P1P2:8802 P3:00448</v>
      </c>
      <c r="C1781" s="348" t="s">
        <v>9186</v>
      </c>
      <c r="D1781" s="348" t="s">
        <v>7657</v>
      </c>
      <c r="E1781" s="348" t="s">
        <v>7658</v>
      </c>
      <c r="F1781" s="348" t="s">
        <v>7641</v>
      </c>
    </row>
    <row r="1782" spans="1:6" x14ac:dyDescent="0.25">
      <c r="A1782" s="348" t="s">
        <v>9187</v>
      </c>
      <c r="B1782" t="str">
        <f t="shared" si="27"/>
        <v>F3:0820 P1P2:8502 P3:00234</v>
      </c>
      <c r="C1782" s="348" t="s">
        <v>9186</v>
      </c>
      <c r="D1782" s="348" t="s">
        <v>7684</v>
      </c>
      <c r="E1782" s="348" t="s">
        <v>7725</v>
      </c>
      <c r="F1782" s="348" t="s">
        <v>7726</v>
      </c>
    </row>
    <row r="1783" spans="1:6" x14ac:dyDescent="0.25">
      <c r="A1783" s="348" t="s">
        <v>9188</v>
      </c>
      <c r="B1783" t="str">
        <f t="shared" si="27"/>
        <v>F3:0820 P1P2:8502 P3:00231</v>
      </c>
      <c r="C1783" s="348" t="s">
        <v>9186</v>
      </c>
      <c r="D1783" s="348" t="s">
        <v>7684</v>
      </c>
      <c r="E1783" s="348" t="s">
        <v>7725</v>
      </c>
      <c r="F1783" s="348" t="s">
        <v>7834</v>
      </c>
    </row>
    <row r="1784" spans="1:6" x14ac:dyDescent="0.25">
      <c r="A1784" s="348" t="s">
        <v>9189</v>
      </c>
      <c r="B1784" t="str">
        <f t="shared" si="27"/>
        <v>F3:0911 P1P2:8802 P3:00199</v>
      </c>
      <c r="C1784" s="348" t="s">
        <v>8196</v>
      </c>
      <c r="D1784" s="348" t="s">
        <v>7657</v>
      </c>
      <c r="E1784" s="348" t="s">
        <v>7658</v>
      </c>
      <c r="F1784" s="348" t="s">
        <v>7659</v>
      </c>
    </row>
    <row r="1785" spans="1:6" x14ac:dyDescent="0.25">
      <c r="A1785" s="348" t="s">
        <v>9189</v>
      </c>
      <c r="B1785" t="str">
        <f t="shared" si="27"/>
        <v>F3:0911 P1P2:8802 P3:00448</v>
      </c>
      <c r="C1785" s="348" t="s">
        <v>8196</v>
      </c>
      <c r="D1785" s="348" t="s">
        <v>7657</v>
      </c>
      <c r="E1785" s="348" t="s">
        <v>7658</v>
      </c>
      <c r="F1785" s="348" t="s">
        <v>7641</v>
      </c>
    </row>
    <row r="1786" spans="1:6" x14ac:dyDescent="0.25">
      <c r="A1786" s="348" t="s">
        <v>9190</v>
      </c>
      <c r="B1786" t="str">
        <f t="shared" si="27"/>
        <v>F3:0911 P1P2:8802 P3:00199</v>
      </c>
      <c r="C1786" s="348" t="s">
        <v>8200</v>
      </c>
      <c r="D1786" s="348" t="s">
        <v>7657</v>
      </c>
      <c r="E1786" s="348" t="s">
        <v>7658</v>
      </c>
      <c r="F1786" s="348" t="s">
        <v>7659</v>
      </c>
    </row>
    <row r="1787" spans="1:6" x14ac:dyDescent="0.25">
      <c r="A1787" s="348" t="s">
        <v>9190</v>
      </c>
      <c r="B1787" t="str">
        <f t="shared" si="27"/>
        <v>F3:0911 P1P2:8802 P3:00448</v>
      </c>
      <c r="C1787" s="348" t="s">
        <v>8200</v>
      </c>
      <c r="D1787" s="348" t="s">
        <v>7657</v>
      </c>
      <c r="E1787" s="348" t="s">
        <v>7658</v>
      </c>
      <c r="F1787" s="348" t="s">
        <v>7641</v>
      </c>
    </row>
    <row r="1788" spans="1:6" x14ac:dyDescent="0.25">
      <c r="A1788" s="348" t="s">
        <v>9191</v>
      </c>
      <c r="B1788" t="str">
        <f t="shared" si="27"/>
        <v>F3:0911 P1P2:8802 P3:00199</v>
      </c>
      <c r="C1788" s="348" t="s">
        <v>8512</v>
      </c>
      <c r="D1788" s="348" t="s">
        <v>7657</v>
      </c>
      <c r="E1788" s="348" t="s">
        <v>7658</v>
      </c>
      <c r="F1788" s="348" t="s">
        <v>7659</v>
      </c>
    </row>
    <row r="1789" spans="1:6" x14ac:dyDescent="0.25">
      <c r="A1789" s="348" t="s">
        <v>9191</v>
      </c>
      <c r="B1789" t="str">
        <f t="shared" si="27"/>
        <v>F3:0911 P1P2:8802 P3:00448</v>
      </c>
      <c r="C1789" s="348" t="s">
        <v>8512</v>
      </c>
      <c r="D1789" s="348" t="s">
        <v>7657</v>
      </c>
      <c r="E1789" s="348" t="s">
        <v>7658</v>
      </c>
      <c r="F1789" s="348" t="s">
        <v>7641</v>
      </c>
    </row>
    <row r="1790" spans="1:6" x14ac:dyDescent="0.25">
      <c r="A1790" s="348" t="s">
        <v>9192</v>
      </c>
      <c r="B1790" t="str">
        <f t="shared" si="27"/>
        <v>F3:0911 P1P2:8802 P3:00199</v>
      </c>
      <c r="C1790" s="348" t="s">
        <v>8521</v>
      </c>
      <c r="D1790" s="348" t="s">
        <v>7657</v>
      </c>
      <c r="E1790" s="348" t="s">
        <v>7658</v>
      </c>
      <c r="F1790" s="348" t="s">
        <v>7659</v>
      </c>
    </row>
    <row r="1791" spans="1:6" x14ac:dyDescent="0.25">
      <c r="A1791" s="348" t="s">
        <v>9192</v>
      </c>
      <c r="B1791" t="str">
        <f t="shared" si="27"/>
        <v>F3:0911 P1P2:8802 P3:00448</v>
      </c>
      <c r="C1791" s="348" t="s">
        <v>8521</v>
      </c>
      <c r="D1791" s="348" t="s">
        <v>7657</v>
      </c>
      <c r="E1791" s="348" t="s">
        <v>7658</v>
      </c>
      <c r="F1791" s="348" t="s">
        <v>7641</v>
      </c>
    </row>
    <row r="1792" spans="1:6" x14ac:dyDescent="0.25">
      <c r="A1792" s="348" t="s">
        <v>9193</v>
      </c>
      <c r="B1792" t="str">
        <f t="shared" si="27"/>
        <v>F3:0911 P1P2:8802 P3:00199</v>
      </c>
      <c r="C1792" s="348" t="s">
        <v>8521</v>
      </c>
      <c r="D1792" s="348" t="s">
        <v>7657</v>
      </c>
      <c r="E1792" s="348" t="s">
        <v>7658</v>
      </c>
      <c r="F1792" s="348" t="s">
        <v>7659</v>
      </c>
    </row>
    <row r="1793" spans="1:6" x14ac:dyDescent="0.25">
      <c r="A1793" s="348" t="s">
        <v>9193</v>
      </c>
      <c r="B1793" t="str">
        <f t="shared" si="27"/>
        <v>F3:0911 P1P2:8802 P3:00448</v>
      </c>
      <c r="C1793" s="348" t="s">
        <v>8521</v>
      </c>
      <c r="D1793" s="348" t="s">
        <v>7657</v>
      </c>
      <c r="E1793" s="348" t="s">
        <v>7658</v>
      </c>
      <c r="F1793" s="348" t="s">
        <v>7641</v>
      </c>
    </row>
    <row r="1794" spans="1:6" x14ac:dyDescent="0.25">
      <c r="A1794" s="348" t="s">
        <v>9194</v>
      </c>
      <c r="B1794" t="str">
        <f t="shared" ref="B1794:B1857" si="28">CONCATENATE("F3:",D1794," P1P2:",E1794," P3:",F1794)</f>
        <v>F3:0820 P1P2:8502 P3:00234</v>
      </c>
      <c r="C1794" s="348" t="s">
        <v>8521</v>
      </c>
      <c r="D1794" s="348" t="s">
        <v>7684</v>
      </c>
      <c r="E1794" s="348" t="s">
        <v>7725</v>
      </c>
      <c r="F1794" s="348" t="s">
        <v>7726</v>
      </c>
    </row>
    <row r="1795" spans="1:6" x14ac:dyDescent="0.25">
      <c r="A1795" s="348" t="s">
        <v>9195</v>
      </c>
      <c r="B1795" t="str">
        <f t="shared" si="28"/>
        <v>F3:0911 P1P2:8802 P3:00199</v>
      </c>
      <c r="C1795" s="348" t="s">
        <v>8542</v>
      </c>
      <c r="D1795" s="348" t="s">
        <v>7657</v>
      </c>
      <c r="E1795" s="348" t="s">
        <v>7658</v>
      </c>
      <c r="F1795" s="348" t="s">
        <v>7659</v>
      </c>
    </row>
    <row r="1796" spans="1:6" x14ac:dyDescent="0.25">
      <c r="A1796" s="348" t="s">
        <v>9195</v>
      </c>
      <c r="B1796" t="str">
        <f t="shared" si="28"/>
        <v>F3:0911 P1P2:8802 P3:00448</v>
      </c>
      <c r="C1796" s="348" t="s">
        <v>8542</v>
      </c>
      <c r="D1796" s="348" t="s">
        <v>7657</v>
      </c>
      <c r="E1796" s="348" t="s">
        <v>7658</v>
      </c>
      <c r="F1796" s="348" t="s">
        <v>7641</v>
      </c>
    </row>
    <row r="1797" spans="1:6" x14ac:dyDescent="0.25">
      <c r="A1797" s="348" t="s">
        <v>9196</v>
      </c>
      <c r="B1797" t="str">
        <f t="shared" si="28"/>
        <v>F3:0911 P1P2:8802 P3:00199</v>
      </c>
      <c r="C1797" s="348" t="s">
        <v>8556</v>
      </c>
      <c r="D1797" s="348" t="s">
        <v>7657</v>
      </c>
      <c r="E1797" s="348" t="s">
        <v>7658</v>
      </c>
      <c r="F1797" s="348" t="s">
        <v>7659</v>
      </c>
    </row>
    <row r="1798" spans="1:6" x14ac:dyDescent="0.25">
      <c r="A1798" s="348" t="s">
        <v>9196</v>
      </c>
      <c r="B1798" t="str">
        <f t="shared" si="28"/>
        <v>F3:0911 P1P2:8802 P3:00448</v>
      </c>
      <c r="C1798" s="348" t="s">
        <v>8556</v>
      </c>
      <c r="D1798" s="348" t="s">
        <v>7657</v>
      </c>
      <c r="E1798" s="348" t="s">
        <v>7658</v>
      </c>
      <c r="F1798" s="348" t="s">
        <v>7641</v>
      </c>
    </row>
    <row r="1799" spans="1:6" x14ac:dyDescent="0.25">
      <c r="A1799" s="348" t="s">
        <v>9197</v>
      </c>
      <c r="B1799" t="str">
        <f t="shared" si="28"/>
        <v>F3:0820 P1P2:8502 P3:00231</v>
      </c>
      <c r="C1799" s="348" t="s">
        <v>7812</v>
      </c>
      <c r="D1799" s="348" t="s">
        <v>7684</v>
      </c>
      <c r="E1799" s="348" t="s">
        <v>7725</v>
      </c>
      <c r="F1799" s="348" t="s">
        <v>7834</v>
      </c>
    </row>
    <row r="1800" spans="1:6" x14ac:dyDescent="0.25">
      <c r="A1800" s="348" t="s">
        <v>9198</v>
      </c>
      <c r="B1800" t="str">
        <f t="shared" si="28"/>
        <v>F3:0911 P1P2:8802 P3:00199</v>
      </c>
      <c r="C1800" s="348" t="s">
        <v>8563</v>
      </c>
      <c r="D1800" s="348" t="s">
        <v>7657</v>
      </c>
      <c r="E1800" s="348" t="s">
        <v>7658</v>
      </c>
      <c r="F1800" s="348" t="s">
        <v>7659</v>
      </c>
    </row>
    <row r="1801" spans="1:6" x14ac:dyDescent="0.25">
      <c r="A1801" s="348" t="s">
        <v>9198</v>
      </c>
      <c r="B1801" t="str">
        <f t="shared" si="28"/>
        <v>F3:0911 P1P2:8802 P3:00448</v>
      </c>
      <c r="C1801" s="348" t="s">
        <v>8563</v>
      </c>
      <c r="D1801" s="348" t="s">
        <v>7657</v>
      </c>
      <c r="E1801" s="348" t="s">
        <v>7658</v>
      </c>
      <c r="F1801" s="348" t="s">
        <v>7641</v>
      </c>
    </row>
    <row r="1802" spans="1:6" x14ac:dyDescent="0.25">
      <c r="A1802" s="348" t="s">
        <v>9199</v>
      </c>
      <c r="B1802" t="str">
        <f t="shared" si="28"/>
        <v>F3:0911 P1P2:8802 P3:00199</v>
      </c>
      <c r="C1802" s="348" t="s">
        <v>8559</v>
      </c>
      <c r="D1802" s="348" t="s">
        <v>7657</v>
      </c>
      <c r="E1802" s="348" t="s">
        <v>7658</v>
      </c>
      <c r="F1802" s="348" t="s">
        <v>7659</v>
      </c>
    </row>
    <row r="1803" spans="1:6" x14ac:dyDescent="0.25">
      <c r="A1803" s="348" t="s">
        <v>9199</v>
      </c>
      <c r="B1803" t="str">
        <f t="shared" si="28"/>
        <v>F3:0911 P1P2:8802 P3:00448</v>
      </c>
      <c r="C1803" s="348" t="s">
        <v>8559</v>
      </c>
      <c r="D1803" s="348" t="s">
        <v>7657</v>
      </c>
      <c r="E1803" s="348" t="s">
        <v>7658</v>
      </c>
      <c r="F1803" s="348" t="s">
        <v>7641</v>
      </c>
    </row>
    <row r="1804" spans="1:6" x14ac:dyDescent="0.25">
      <c r="A1804" s="348" t="s">
        <v>9200</v>
      </c>
      <c r="B1804" t="str">
        <f t="shared" si="28"/>
        <v>F3:0820 P1P2:8502 P3:00231</v>
      </c>
      <c r="C1804" s="348" t="s">
        <v>8598</v>
      </c>
      <c r="D1804" s="348" t="s">
        <v>7684</v>
      </c>
      <c r="E1804" s="348" t="s">
        <v>7725</v>
      </c>
      <c r="F1804" s="348" t="s">
        <v>7834</v>
      </c>
    </row>
    <row r="1805" spans="1:6" x14ac:dyDescent="0.25">
      <c r="A1805" s="348" t="s">
        <v>9201</v>
      </c>
      <c r="B1805" t="str">
        <f t="shared" si="28"/>
        <v>F3:0911 P1P2:8802 P3:00199</v>
      </c>
      <c r="C1805" s="348" t="s">
        <v>9202</v>
      </c>
      <c r="D1805" s="348" t="s">
        <v>7657</v>
      </c>
      <c r="E1805" s="348" t="s">
        <v>7658</v>
      </c>
      <c r="F1805" s="348" t="s">
        <v>7659</v>
      </c>
    </row>
    <row r="1806" spans="1:6" x14ac:dyDescent="0.25">
      <c r="A1806" s="348" t="s">
        <v>9203</v>
      </c>
      <c r="B1806" t="str">
        <f t="shared" si="28"/>
        <v>F3:0911 P1P2:8802 P3:00199</v>
      </c>
      <c r="C1806" s="348" t="s">
        <v>9202</v>
      </c>
      <c r="D1806" s="348" t="s">
        <v>7657</v>
      </c>
      <c r="E1806" s="348" t="s">
        <v>7658</v>
      </c>
      <c r="F1806" s="348" t="s">
        <v>7659</v>
      </c>
    </row>
    <row r="1807" spans="1:6" x14ac:dyDescent="0.25">
      <c r="A1807" s="348" t="s">
        <v>9204</v>
      </c>
      <c r="B1807" t="str">
        <f t="shared" si="28"/>
        <v>F3:0911 P1P2:8802 P3:00199</v>
      </c>
      <c r="C1807" s="348" t="s">
        <v>8655</v>
      </c>
      <c r="D1807" s="348" t="s">
        <v>7657</v>
      </c>
      <c r="E1807" s="348" t="s">
        <v>7658</v>
      </c>
      <c r="F1807" s="348" t="s">
        <v>7659</v>
      </c>
    </row>
    <row r="1808" spans="1:6" x14ac:dyDescent="0.25">
      <c r="A1808" s="348" t="s">
        <v>9204</v>
      </c>
      <c r="B1808" t="str">
        <f t="shared" si="28"/>
        <v>F3:0911 P1P2:8802 P3:00448</v>
      </c>
      <c r="C1808" s="348" t="s">
        <v>8655</v>
      </c>
      <c r="D1808" s="348" t="s">
        <v>7657</v>
      </c>
      <c r="E1808" s="348" t="s">
        <v>7658</v>
      </c>
      <c r="F1808" s="348" t="s">
        <v>7641</v>
      </c>
    </row>
    <row r="1809" spans="1:6" x14ac:dyDescent="0.25">
      <c r="A1809" s="348" t="s">
        <v>9205</v>
      </c>
      <c r="B1809" t="str">
        <f t="shared" si="28"/>
        <v>F3:0911 P1P2:8802 P3:00199</v>
      </c>
      <c r="C1809" s="348" t="s">
        <v>9202</v>
      </c>
      <c r="D1809" s="348" t="s">
        <v>7657</v>
      </c>
      <c r="E1809" s="348" t="s">
        <v>7658</v>
      </c>
      <c r="F1809" s="348" t="s">
        <v>7659</v>
      </c>
    </row>
    <row r="1810" spans="1:6" x14ac:dyDescent="0.25">
      <c r="A1810" s="348" t="s">
        <v>9206</v>
      </c>
      <c r="B1810" t="str">
        <f t="shared" si="28"/>
        <v>F3:0820 P1P2:8502 P3:00231</v>
      </c>
      <c r="C1810" s="348" t="s">
        <v>8655</v>
      </c>
      <c r="D1810" s="348" t="s">
        <v>7684</v>
      </c>
      <c r="E1810" s="348" t="s">
        <v>7725</v>
      </c>
      <c r="F1810" s="348" t="s">
        <v>7834</v>
      </c>
    </row>
    <row r="1811" spans="1:6" x14ac:dyDescent="0.25">
      <c r="A1811" s="348" t="s">
        <v>9207</v>
      </c>
      <c r="B1811" t="str">
        <f t="shared" si="28"/>
        <v>F3:0911 P1P2:8802 P3:00199</v>
      </c>
      <c r="C1811" s="348" t="s">
        <v>9202</v>
      </c>
      <c r="D1811" s="348" t="s">
        <v>7657</v>
      </c>
      <c r="E1811" s="348" t="s">
        <v>7658</v>
      </c>
      <c r="F1811" s="348" t="s">
        <v>7659</v>
      </c>
    </row>
    <row r="1812" spans="1:6" x14ac:dyDescent="0.25">
      <c r="A1812" s="348" t="s">
        <v>9208</v>
      </c>
      <c r="B1812" t="str">
        <f t="shared" si="28"/>
        <v>F3:0911 P1P2:8802 P3:00199</v>
      </c>
      <c r="C1812" s="348" t="s">
        <v>8679</v>
      </c>
      <c r="D1812" s="348" t="s">
        <v>7657</v>
      </c>
      <c r="E1812" s="348" t="s">
        <v>7658</v>
      </c>
      <c r="F1812" s="348" t="s">
        <v>7659</v>
      </c>
    </row>
    <row r="1813" spans="1:6" x14ac:dyDescent="0.25">
      <c r="A1813" s="348" t="s">
        <v>9208</v>
      </c>
      <c r="B1813" t="str">
        <f t="shared" si="28"/>
        <v>F3:0911 P1P2:8802 P3:00448</v>
      </c>
      <c r="C1813" s="348" t="s">
        <v>8679</v>
      </c>
      <c r="D1813" s="348" t="s">
        <v>7657</v>
      </c>
      <c r="E1813" s="348" t="s">
        <v>7658</v>
      </c>
      <c r="F1813" s="348" t="s">
        <v>7641</v>
      </c>
    </row>
    <row r="1814" spans="1:6" x14ac:dyDescent="0.25">
      <c r="A1814" s="348" t="s">
        <v>9209</v>
      </c>
      <c r="B1814" t="str">
        <f t="shared" si="28"/>
        <v>F3:0911 P1P2:8802 P3:00199</v>
      </c>
      <c r="C1814" s="348" t="s">
        <v>9202</v>
      </c>
      <c r="D1814" s="348" t="s">
        <v>7657</v>
      </c>
      <c r="E1814" s="348" t="s">
        <v>7658</v>
      </c>
      <c r="F1814" s="348" t="s">
        <v>7659</v>
      </c>
    </row>
    <row r="1815" spans="1:6" x14ac:dyDescent="0.25">
      <c r="A1815" s="348" t="s">
        <v>9210</v>
      </c>
      <c r="B1815" t="str">
        <f t="shared" si="28"/>
        <v>F3:0911 P1P2:8802 P3:00199</v>
      </c>
      <c r="C1815" s="348" t="s">
        <v>7765</v>
      </c>
      <c r="D1815" s="348" t="s">
        <v>7657</v>
      </c>
      <c r="E1815" s="348" t="s">
        <v>7658</v>
      </c>
      <c r="F1815" s="348" t="s">
        <v>7659</v>
      </c>
    </row>
    <row r="1816" spans="1:6" x14ac:dyDescent="0.25">
      <c r="A1816" s="348" t="s">
        <v>9210</v>
      </c>
      <c r="B1816" t="str">
        <f t="shared" si="28"/>
        <v>F3:0911 P1P2:8802 P3:00448</v>
      </c>
      <c r="C1816" s="348" t="s">
        <v>7765</v>
      </c>
      <c r="D1816" s="348" t="s">
        <v>7657</v>
      </c>
      <c r="E1816" s="348" t="s">
        <v>7658</v>
      </c>
      <c r="F1816" s="348" t="s">
        <v>7641</v>
      </c>
    </row>
    <row r="1817" spans="1:6" x14ac:dyDescent="0.25">
      <c r="A1817" s="348" t="s">
        <v>9211</v>
      </c>
      <c r="B1817" t="str">
        <f t="shared" si="28"/>
        <v>F3:0911 P1P2:8802 P3:00199</v>
      </c>
      <c r="C1817" s="348" t="s">
        <v>9202</v>
      </c>
      <c r="D1817" s="348" t="s">
        <v>7657</v>
      </c>
      <c r="E1817" s="348" t="s">
        <v>7658</v>
      </c>
      <c r="F1817" s="348" t="s">
        <v>7659</v>
      </c>
    </row>
    <row r="1818" spans="1:6" x14ac:dyDescent="0.25">
      <c r="A1818" s="348" t="s">
        <v>9212</v>
      </c>
      <c r="B1818" t="str">
        <f t="shared" si="28"/>
        <v>F3:0911 P1P2:8802 P3:00199</v>
      </c>
      <c r="C1818" s="348" t="s">
        <v>9202</v>
      </c>
      <c r="D1818" s="348" t="s">
        <v>7657</v>
      </c>
      <c r="E1818" s="348" t="s">
        <v>7658</v>
      </c>
      <c r="F1818" s="348" t="s">
        <v>7659</v>
      </c>
    </row>
    <row r="1819" spans="1:6" x14ac:dyDescent="0.25">
      <c r="A1819" s="348" t="s">
        <v>9213</v>
      </c>
      <c r="B1819" t="str">
        <f t="shared" si="28"/>
        <v>F3:0911 P1P2:8802 P3:00199</v>
      </c>
      <c r="C1819" s="348" t="s">
        <v>9202</v>
      </c>
      <c r="D1819" s="348" t="s">
        <v>7657</v>
      </c>
      <c r="E1819" s="348" t="s">
        <v>7658</v>
      </c>
      <c r="F1819" s="348" t="s">
        <v>7659</v>
      </c>
    </row>
    <row r="1820" spans="1:6" x14ac:dyDescent="0.25">
      <c r="A1820" s="348" t="s">
        <v>9214</v>
      </c>
      <c r="B1820" t="str">
        <f t="shared" si="28"/>
        <v>F3:0911 P1P2:8802 P3:00199</v>
      </c>
      <c r="C1820" s="348" t="s">
        <v>9202</v>
      </c>
      <c r="D1820" s="348" t="s">
        <v>7657</v>
      </c>
      <c r="E1820" s="348" t="s">
        <v>7658</v>
      </c>
      <c r="F1820" s="348" t="s">
        <v>7659</v>
      </c>
    </row>
    <row r="1821" spans="1:6" x14ac:dyDescent="0.25">
      <c r="A1821" s="348" t="s">
        <v>9215</v>
      </c>
      <c r="B1821" t="str">
        <f t="shared" si="28"/>
        <v>F3:0950 P1P2:8814 P3:00209</v>
      </c>
      <c r="C1821" s="348" t="s">
        <v>7964</v>
      </c>
      <c r="D1821" s="348" t="s">
        <v>7344</v>
      </c>
      <c r="E1821" s="348" t="s">
        <v>7642</v>
      </c>
      <c r="F1821" s="348" t="s">
        <v>7860</v>
      </c>
    </row>
    <row r="1822" spans="1:6" x14ac:dyDescent="0.25">
      <c r="A1822" s="348" t="s">
        <v>9216</v>
      </c>
      <c r="B1822" t="str">
        <f t="shared" si="28"/>
        <v>F3:0950 P1P2:8814 P3:00209</v>
      </c>
      <c r="C1822" s="348" t="s">
        <v>7964</v>
      </c>
      <c r="D1822" s="348" t="s">
        <v>7344</v>
      </c>
      <c r="E1822" s="348" t="s">
        <v>7642</v>
      </c>
      <c r="F1822" s="348" t="s">
        <v>7860</v>
      </c>
    </row>
    <row r="1823" spans="1:6" x14ac:dyDescent="0.25">
      <c r="A1823" s="348" t="s">
        <v>9217</v>
      </c>
      <c r="B1823" t="str">
        <f t="shared" si="28"/>
        <v>F3:0812 P1P2:8602 P3:00238</v>
      </c>
      <c r="C1823" s="348" t="s">
        <v>9202</v>
      </c>
      <c r="D1823" s="348" t="s">
        <v>7752</v>
      </c>
      <c r="E1823" s="348" t="s">
        <v>7753</v>
      </c>
      <c r="F1823" s="348" t="s">
        <v>8038</v>
      </c>
    </row>
    <row r="1824" spans="1:6" x14ac:dyDescent="0.25">
      <c r="A1824" s="348" t="s">
        <v>9218</v>
      </c>
      <c r="B1824" t="str">
        <f t="shared" si="28"/>
        <v>F3:0820 P1P2:8502 P3:00233</v>
      </c>
      <c r="C1824" s="348" t="s">
        <v>7964</v>
      </c>
      <c r="D1824" s="348" t="s">
        <v>7684</v>
      </c>
      <c r="E1824" s="348" t="s">
        <v>7725</v>
      </c>
      <c r="F1824" s="348" t="s">
        <v>9219</v>
      </c>
    </row>
    <row r="1825" spans="1:6" x14ac:dyDescent="0.25">
      <c r="A1825" s="348" t="s">
        <v>9218</v>
      </c>
      <c r="B1825" t="str">
        <f t="shared" si="28"/>
        <v>F3:0820 P1P2:8502 P3:00234</v>
      </c>
      <c r="C1825" s="348" t="s">
        <v>7964</v>
      </c>
      <c r="D1825" s="348" t="s">
        <v>7684</v>
      </c>
      <c r="E1825" s="348" t="s">
        <v>7725</v>
      </c>
      <c r="F1825" s="348" t="s">
        <v>7726</v>
      </c>
    </row>
    <row r="1826" spans="1:6" x14ac:dyDescent="0.25">
      <c r="A1826" s="348" t="s">
        <v>9220</v>
      </c>
      <c r="B1826" t="str">
        <f t="shared" si="28"/>
        <v>F3:0820 P1P2:8503 P3:00232</v>
      </c>
      <c r="C1826" s="348" t="s">
        <v>7964</v>
      </c>
      <c r="D1826" s="348" t="s">
        <v>7684</v>
      </c>
      <c r="E1826" s="348" t="s">
        <v>7685</v>
      </c>
      <c r="F1826" s="348" t="s">
        <v>7686</v>
      </c>
    </row>
    <row r="1827" spans="1:6" x14ac:dyDescent="0.25">
      <c r="A1827" s="348" t="s">
        <v>9221</v>
      </c>
      <c r="B1827" t="str">
        <f t="shared" si="28"/>
        <v>F3:0911 P1P2:8802 P3:00199</v>
      </c>
      <c r="C1827" s="348" t="s">
        <v>9222</v>
      </c>
      <c r="D1827" s="348" t="s">
        <v>7657</v>
      </c>
      <c r="E1827" s="348" t="s">
        <v>7658</v>
      </c>
      <c r="F1827" s="348" t="s">
        <v>7659</v>
      </c>
    </row>
    <row r="1828" spans="1:6" x14ac:dyDescent="0.25">
      <c r="A1828" s="348" t="s">
        <v>9221</v>
      </c>
      <c r="B1828" t="str">
        <f t="shared" si="28"/>
        <v>F3:0911 P1P2:8802 P3:00448</v>
      </c>
      <c r="C1828" s="348" t="s">
        <v>9222</v>
      </c>
      <c r="D1828" s="348" t="s">
        <v>7657</v>
      </c>
      <c r="E1828" s="348" t="s">
        <v>7658</v>
      </c>
      <c r="F1828" s="348" t="s">
        <v>7641</v>
      </c>
    </row>
    <row r="1829" spans="1:6" x14ac:dyDescent="0.25">
      <c r="A1829" s="348" t="s">
        <v>9223</v>
      </c>
      <c r="B1829" t="str">
        <f t="shared" si="28"/>
        <v>F3:0820 P1P2:8502 P3:00234</v>
      </c>
      <c r="C1829" s="348" t="s">
        <v>9222</v>
      </c>
      <c r="D1829" s="348" t="s">
        <v>7684</v>
      </c>
      <c r="E1829" s="348" t="s">
        <v>7725</v>
      </c>
      <c r="F1829" s="348" t="s">
        <v>7726</v>
      </c>
    </row>
    <row r="1830" spans="1:6" x14ac:dyDescent="0.25">
      <c r="A1830" s="348" t="s">
        <v>9224</v>
      </c>
      <c r="B1830" t="str">
        <f t="shared" si="28"/>
        <v>F3:0820 P1P2:8502 P3:00234</v>
      </c>
      <c r="C1830" s="348" t="s">
        <v>9222</v>
      </c>
      <c r="D1830" s="348" t="s">
        <v>7684</v>
      </c>
      <c r="E1830" s="348" t="s">
        <v>7725</v>
      </c>
      <c r="F1830" s="348" t="s">
        <v>7726</v>
      </c>
    </row>
    <row r="1831" spans="1:6" x14ac:dyDescent="0.25">
      <c r="A1831" s="348" t="s">
        <v>9225</v>
      </c>
      <c r="B1831" t="str">
        <f t="shared" si="28"/>
        <v>F3:0911 P1P2:8802 P3:00199</v>
      </c>
      <c r="C1831" s="348" t="s">
        <v>9226</v>
      </c>
      <c r="D1831" s="348" t="s">
        <v>7657</v>
      </c>
      <c r="E1831" s="348" t="s">
        <v>7658</v>
      </c>
      <c r="F1831" s="348" t="s">
        <v>7659</v>
      </c>
    </row>
    <row r="1832" spans="1:6" x14ac:dyDescent="0.25">
      <c r="A1832" s="348" t="s">
        <v>9225</v>
      </c>
      <c r="B1832" t="str">
        <f t="shared" si="28"/>
        <v>F3:0911 P1P2:8802 P3:00448</v>
      </c>
      <c r="C1832" s="348" t="s">
        <v>9226</v>
      </c>
      <c r="D1832" s="348" t="s">
        <v>7657</v>
      </c>
      <c r="E1832" s="348" t="s">
        <v>7658</v>
      </c>
      <c r="F1832" s="348" t="s">
        <v>7641</v>
      </c>
    </row>
    <row r="1833" spans="1:6" x14ac:dyDescent="0.25">
      <c r="A1833" s="348" t="s">
        <v>9227</v>
      </c>
      <c r="B1833" t="str">
        <f t="shared" si="28"/>
        <v>F3:0911 P1P2:8802 P3:00199</v>
      </c>
      <c r="C1833" s="348" t="s">
        <v>9228</v>
      </c>
      <c r="D1833" s="348" t="s">
        <v>7657</v>
      </c>
      <c r="E1833" s="348" t="s">
        <v>7658</v>
      </c>
      <c r="F1833" s="348" t="s">
        <v>7659</v>
      </c>
    </row>
    <row r="1834" spans="1:6" x14ac:dyDescent="0.25">
      <c r="A1834" s="348" t="s">
        <v>9227</v>
      </c>
      <c r="B1834" t="str">
        <f t="shared" si="28"/>
        <v>F3:0911 P1P2:8802 P3:00448</v>
      </c>
      <c r="C1834" s="348" t="s">
        <v>9228</v>
      </c>
      <c r="D1834" s="348" t="s">
        <v>7657</v>
      </c>
      <c r="E1834" s="348" t="s">
        <v>7658</v>
      </c>
      <c r="F1834" s="348" t="s">
        <v>7641</v>
      </c>
    </row>
    <row r="1835" spans="1:6" x14ac:dyDescent="0.25">
      <c r="A1835" s="348" t="s">
        <v>9229</v>
      </c>
      <c r="B1835" t="str">
        <f t="shared" si="28"/>
        <v>F3:0911 P1P2:8802 P3:00199</v>
      </c>
      <c r="C1835" s="348" t="s">
        <v>9226</v>
      </c>
      <c r="D1835" s="348" t="s">
        <v>7657</v>
      </c>
      <c r="E1835" s="348" t="s">
        <v>7658</v>
      </c>
      <c r="F1835" s="348" t="s">
        <v>7659</v>
      </c>
    </row>
    <row r="1836" spans="1:6" x14ac:dyDescent="0.25">
      <c r="A1836" s="348" t="s">
        <v>9229</v>
      </c>
      <c r="B1836" t="str">
        <f t="shared" si="28"/>
        <v>F3:0911 P1P2:8802 P3:00448</v>
      </c>
      <c r="C1836" s="348" t="s">
        <v>9226</v>
      </c>
      <c r="D1836" s="348" t="s">
        <v>7657</v>
      </c>
      <c r="E1836" s="348" t="s">
        <v>7658</v>
      </c>
      <c r="F1836" s="348" t="s">
        <v>7641</v>
      </c>
    </row>
    <row r="1837" spans="1:6" x14ac:dyDescent="0.25">
      <c r="A1837" s="348" t="s">
        <v>9230</v>
      </c>
      <c r="B1837" t="str">
        <f t="shared" si="28"/>
        <v>F3:0911 P1P2:8802 P3:00199</v>
      </c>
      <c r="C1837" s="348" t="s">
        <v>9231</v>
      </c>
      <c r="D1837" s="348" t="s">
        <v>7657</v>
      </c>
      <c r="E1837" s="348" t="s">
        <v>7658</v>
      </c>
      <c r="F1837" s="348" t="s">
        <v>7659</v>
      </c>
    </row>
    <row r="1838" spans="1:6" x14ac:dyDescent="0.25">
      <c r="A1838" s="348" t="s">
        <v>9230</v>
      </c>
      <c r="B1838" t="str">
        <f t="shared" si="28"/>
        <v>F3:0911 P1P2:8802 P3:00448</v>
      </c>
      <c r="C1838" s="348" t="s">
        <v>9231</v>
      </c>
      <c r="D1838" s="348" t="s">
        <v>7657</v>
      </c>
      <c r="E1838" s="348" t="s">
        <v>7658</v>
      </c>
      <c r="F1838" s="348" t="s">
        <v>7641</v>
      </c>
    </row>
    <row r="1839" spans="1:6" x14ac:dyDescent="0.25">
      <c r="A1839" s="348" t="s">
        <v>9232</v>
      </c>
      <c r="B1839" t="str">
        <f t="shared" si="28"/>
        <v>F3:0820 P1P2:8502 P3:00231</v>
      </c>
      <c r="C1839" s="348" t="s">
        <v>9226</v>
      </c>
      <c r="D1839" s="348" t="s">
        <v>7684</v>
      </c>
      <c r="E1839" s="348" t="s">
        <v>7725</v>
      </c>
      <c r="F1839" s="348" t="s">
        <v>7834</v>
      </c>
    </row>
    <row r="1840" spans="1:6" x14ac:dyDescent="0.25">
      <c r="A1840" s="348" t="s">
        <v>9233</v>
      </c>
      <c r="B1840" t="str">
        <f t="shared" si="28"/>
        <v>F3:0820 P1P2:8502 P3:00231</v>
      </c>
      <c r="C1840" s="348" t="s">
        <v>9231</v>
      </c>
      <c r="D1840" s="348" t="s">
        <v>7684</v>
      </c>
      <c r="E1840" s="348" t="s">
        <v>7725</v>
      </c>
      <c r="F1840" s="348" t="s">
        <v>7834</v>
      </c>
    </row>
    <row r="1841" spans="1:6" x14ac:dyDescent="0.25">
      <c r="A1841" s="348" t="s">
        <v>9234</v>
      </c>
      <c r="B1841" t="str">
        <f t="shared" si="28"/>
        <v>F3:0820 P1P2:8502 P3:00231</v>
      </c>
      <c r="C1841" s="348" t="s">
        <v>9228</v>
      </c>
      <c r="D1841" s="348" t="s">
        <v>7684</v>
      </c>
      <c r="E1841" s="348" t="s">
        <v>7725</v>
      </c>
      <c r="F1841" s="348" t="s">
        <v>7834</v>
      </c>
    </row>
    <row r="1842" spans="1:6" x14ac:dyDescent="0.25">
      <c r="A1842" s="348" t="s">
        <v>9235</v>
      </c>
      <c r="B1842" t="str">
        <f t="shared" si="28"/>
        <v>F3:0820 P1P2:8502 P3:00231</v>
      </c>
      <c r="C1842" s="348" t="s">
        <v>9226</v>
      </c>
      <c r="D1842" s="348" t="s">
        <v>7684</v>
      </c>
      <c r="E1842" s="348" t="s">
        <v>7725</v>
      </c>
      <c r="F1842" s="348" t="s">
        <v>7834</v>
      </c>
    </row>
    <row r="1843" spans="1:6" x14ac:dyDescent="0.25">
      <c r="A1843" s="348" t="s">
        <v>9236</v>
      </c>
      <c r="B1843" t="str">
        <f t="shared" si="28"/>
        <v>F3:0820 P1P2:8502 P3:00231</v>
      </c>
      <c r="C1843" s="348" t="s">
        <v>9228</v>
      </c>
      <c r="D1843" s="348" t="s">
        <v>7684</v>
      </c>
      <c r="E1843" s="348" t="s">
        <v>7725</v>
      </c>
      <c r="F1843" s="348" t="s">
        <v>7834</v>
      </c>
    </row>
    <row r="1844" spans="1:6" x14ac:dyDescent="0.25">
      <c r="A1844" s="348" t="s">
        <v>9237</v>
      </c>
      <c r="B1844" t="str">
        <f t="shared" si="28"/>
        <v>F3:0820 P1P2:8502 P3:00234</v>
      </c>
      <c r="C1844" s="348" t="s">
        <v>9226</v>
      </c>
      <c r="D1844" s="348" t="s">
        <v>7684</v>
      </c>
      <c r="E1844" s="348" t="s">
        <v>7725</v>
      </c>
      <c r="F1844" s="348" t="s">
        <v>7726</v>
      </c>
    </row>
    <row r="1845" spans="1:6" x14ac:dyDescent="0.25">
      <c r="A1845" s="348" t="s">
        <v>9238</v>
      </c>
      <c r="B1845" t="str">
        <f t="shared" si="28"/>
        <v>F3:0820 P1P2:8502 P3:00234</v>
      </c>
      <c r="C1845" s="348" t="s">
        <v>9226</v>
      </c>
      <c r="D1845" s="348" t="s">
        <v>7684</v>
      </c>
      <c r="E1845" s="348" t="s">
        <v>7725</v>
      </c>
      <c r="F1845" s="348" t="s">
        <v>7726</v>
      </c>
    </row>
    <row r="1846" spans="1:6" x14ac:dyDescent="0.25">
      <c r="A1846" s="348" t="s">
        <v>9239</v>
      </c>
      <c r="B1846" t="str">
        <f t="shared" si="28"/>
        <v>F3:0820 P1P2:8502 P3:00234</v>
      </c>
      <c r="C1846" s="348" t="s">
        <v>9231</v>
      </c>
      <c r="D1846" s="348" t="s">
        <v>7684</v>
      </c>
      <c r="E1846" s="348" t="s">
        <v>7725</v>
      </c>
      <c r="F1846" s="348" t="s">
        <v>7726</v>
      </c>
    </row>
    <row r="1847" spans="1:6" x14ac:dyDescent="0.25">
      <c r="A1847" s="348" t="s">
        <v>9240</v>
      </c>
      <c r="B1847" t="str">
        <f t="shared" si="28"/>
        <v>F3:0820 P1P2:8502 P3:00234</v>
      </c>
      <c r="C1847" s="348" t="s">
        <v>9228</v>
      </c>
      <c r="D1847" s="348" t="s">
        <v>7684</v>
      </c>
      <c r="E1847" s="348" t="s">
        <v>7725</v>
      </c>
      <c r="F1847" s="348" t="s">
        <v>7726</v>
      </c>
    </row>
    <row r="1848" spans="1:6" x14ac:dyDescent="0.25">
      <c r="A1848" s="348" t="s">
        <v>9241</v>
      </c>
      <c r="B1848" t="str">
        <f t="shared" si="28"/>
        <v>F3:0820 P1P2:8502 P3:00234</v>
      </c>
      <c r="C1848" s="348" t="s">
        <v>9228</v>
      </c>
      <c r="D1848" s="348" t="s">
        <v>7684</v>
      </c>
      <c r="E1848" s="348" t="s">
        <v>7725</v>
      </c>
      <c r="F1848" s="348" t="s">
        <v>7726</v>
      </c>
    </row>
    <row r="1849" spans="1:6" x14ac:dyDescent="0.25">
      <c r="A1849" s="348" t="s">
        <v>9242</v>
      </c>
      <c r="B1849" t="str">
        <f t="shared" si="28"/>
        <v>F3:0911 P1P2:8802 P3:00199</v>
      </c>
      <c r="C1849" s="348" t="s">
        <v>9243</v>
      </c>
      <c r="D1849" s="348" t="s">
        <v>7657</v>
      </c>
      <c r="E1849" s="348" t="s">
        <v>7658</v>
      </c>
      <c r="F1849" s="348" t="s">
        <v>7659</v>
      </c>
    </row>
    <row r="1850" spans="1:6" x14ac:dyDescent="0.25">
      <c r="A1850" s="348" t="s">
        <v>9242</v>
      </c>
      <c r="B1850" t="str">
        <f t="shared" si="28"/>
        <v>F3:0911 P1P2:8802 P3:00448</v>
      </c>
      <c r="C1850" s="348" t="s">
        <v>9243</v>
      </c>
      <c r="D1850" s="348" t="s">
        <v>7657</v>
      </c>
      <c r="E1850" s="348" t="s">
        <v>7658</v>
      </c>
      <c r="F1850" s="348" t="s">
        <v>7641</v>
      </c>
    </row>
    <row r="1851" spans="1:6" x14ac:dyDescent="0.25">
      <c r="A1851" s="348" t="s">
        <v>9244</v>
      </c>
      <c r="B1851" t="str">
        <f t="shared" si="28"/>
        <v>F3:0820 P1P2:8502 P3:00231</v>
      </c>
      <c r="C1851" s="348" t="s">
        <v>9243</v>
      </c>
      <c r="D1851" s="348" t="s">
        <v>7684</v>
      </c>
      <c r="E1851" s="348" t="s">
        <v>7725</v>
      </c>
      <c r="F1851" s="348" t="s">
        <v>7834</v>
      </c>
    </row>
    <row r="1852" spans="1:6" x14ac:dyDescent="0.25">
      <c r="A1852" s="348" t="s">
        <v>9245</v>
      </c>
      <c r="B1852" t="str">
        <f t="shared" si="28"/>
        <v>F3:0911 P1P2:8802 P3:00199</v>
      </c>
      <c r="C1852" s="348" t="s">
        <v>9246</v>
      </c>
      <c r="D1852" s="348" t="s">
        <v>7657</v>
      </c>
      <c r="E1852" s="348" t="s">
        <v>7658</v>
      </c>
      <c r="F1852" s="348" t="s">
        <v>7659</v>
      </c>
    </row>
    <row r="1853" spans="1:6" x14ac:dyDescent="0.25">
      <c r="A1853" s="348" t="s">
        <v>9245</v>
      </c>
      <c r="B1853" t="str">
        <f t="shared" si="28"/>
        <v>F3:0911 P1P2:8802 P3:00448</v>
      </c>
      <c r="C1853" s="348" t="s">
        <v>9246</v>
      </c>
      <c r="D1853" s="348" t="s">
        <v>7657</v>
      </c>
      <c r="E1853" s="348" t="s">
        <v>7658</v>
      </c>
      <c r="F1853" s="348" t="s">
        <v>7641</v>
      </c>
    </row>
    <row r="1854" spans="1:6" x14ac:dyDescent="0.25">
      <c r="A1854" s="348" t="s">
        <v>9247</v>
      </c>
      <c r="B1854" t="str">
        <f t="shared" si="28"/>
        <v>F3:0911 P1P2:8802 P3:00199</v>
      </c>
      <c r="C1854" s="348" t="s">
        <v>9248</v>
      </c>
      <c r="D1854" s="348" t="s">
        <v>7657</v>
      </c>
      <c r="E1854" s="348" t="s">
        <v>7658</v>
      </c>
      <c r="F1854" s="348" t="s">
        <v>7659</v>
      </c>
    </row>
    <row r="1855" spans="1:6" x14ac:dyDescent="0.25">
      <c r="A1855" s="348" t="s">
        <v>9247</v>
      </c>
      <c r="B1855" t="str">
        <f t="shared" si="28"/>
        <v>F3:0911 P1P2:8802 P3:00448</v>
      </c>
      <c r="C1855" s="348" t="s">
        <v>9248</v>
      </c>
      <c r="D1855" s="348" t="s">
        <v>7657</v>
      </c>
      <c r="E1855" s="348" t="s">
        <v>7658</v>
      </c>
      <c r="F1855" s="348" t="s">
        <v>7641</v>
      </c>
    </row>
    <row r="1856" spans="1:6" x14ac:dyDescent="0.25">
      <c r="A1856" s="348" t="s">
        <v>9249</v>
      </c>
      <c r="B1856" t="str">
        <f t="shared" si="28"/>
        <v>F3:0911 P1P2:8802 P3:00199</v>
      </c>
      <c r="C1856" s="348" t="s">
        <v>9246</v>
      </c>
      <c r="D1856" s="348" t="s">
        <v>7657</v>
      </c>
      <c r="E1856" s="348" t="s">
        <v>7658</v>
      </c>
      <c r="F1856" s="348" t="s">
        <v>7659</v>
      </c>
    </row>
    <row r="1857" spans="1:6" x14ac:dyDescent="0.25">
      <c r="A1857" s="348" t="s">
        <v>9249</v>
      </c>
      <c r="B1857" t="str">
        <f t="shared" si="28"/>
        <v>F3:0911 P1P2:8802 P3:00448</v>
      </c>
      <c r="C1857" s="348" t="s">
        <v>9246</v>
      </c>
      <c r="D1857" s="348" t="s">
        <v>7657</v>
      </c>
      <c r="E1857" s="348" t="s">
        <v>7658</v>
      </c>
      <c r="F1857" s="348" t="s">
        <v>7641</v>
      </c>
    </row>
    <row r="1858" spans="1:6" x14ac:dyDescent="0.25">
      <c r="A1858" s="348" t="s">
        <v>9250</v>
      </c>
      <c r="B1858" t="str">
        <f t="shared" ref="B1858:B1921" si="29">CONCATENATE("F3:",D1858," P1P2:",E1858," P3:",F1858)</f>
        <v>F3:0911 P1P2:8802 P3:00199</v>
      </c>
      <c r="C1858" s="348" t="s">
        <v>9251</v>
      </c>
      <c r="D1858" s="348" t="s">
        <v>7657</v>
      </c>
      <c r="E1858" s="348" t="s">
        <v>7658</v>
      </c>
      <c r="F1858" s="348" t="s">
        <v>7659</v>
      </c>
    </row>
    <row r="1859" spans="1:6" x14ac:dyDescent="0.25">
      <c r="A1859" s="348" t="s">
        <v>9250</v>
      </c>
      <c r="B1859" t="str">
        <f t="shared" si="29"/>
        <v>F3:0911 P1P2:8802 P3:00448</v>
      </c>
      <c r="C1859" s="348" t="s">
        <v>9251</v>
      </c>
      <c r="D1859" s="348" t="s">
        <v>7657</v>
      </c>
      <c r="E1859" s="348" t="s">
        <v>7658</v>
      </c>
      <c r="F1859" s="348" t="s">
        <v>7641</v>
      </c>
    </row>
    <row r="1860" spans="1:6" x14ac:dyDescent="0.25">
      <c r="A1860" s="348" t="s">
        <v>9252</v>
      </c>
      <c r="B1860" t="str">
        <f t="shared" si="29"/>
        <v>F3:0911 P1P2:8802 P3:00199</v>
      </c>
      <c r="C1860" s="348" t="s">
        <v>9248</v>
      </c>
      <c r="D1860" s="348" t="s">
        <v>7657</v>
      </c>
      <c r="E1860" s="348" t="s">
        <v>7658</v>
      </c>
      <c r="F1860" s="348" t="s">
        <v>7659</v>
      </c>
    </row>
    <row r="1861" spans="1:6" x14ac:dyDescent="0.25">
      <c r="A1861" s="348" t="s">
        <v>9252</v>
      </c>
      <c r="B1861" t="str">
        <f t="shared" si="29"/>
        <v>F3:0911 P1P2:8802 P3:00448</v>
      </c>
      <c r="C1861" s="348" t="s">
        <v>9248</v>
      </c>
      <c r="D1861" s="348" t="s">
        <v>7657</v>
      </c>
      <c r="E1861" s="348" t="s">
        <v>7658</v>
      </c>
      <c r="F1861" s="348" t="s">
        <v>7641</v>
      </c>
    </row>
    <row r="1862" spans="1:6" x14ac:dyDescent="0.25">
      <c r="A1862" s="348" t="s">
        <v>9253</v>
      </c>
      <c r="B1862" t="str">
        <f t="shared" si="29"/>
        <v>F3:0820 P1P2:8502 P3:00231</v>
      </c>
      <c r="C1862" s="348" t="s">
        <v>9246</v>
      </c>
      <c r="D1862" s="348" t="s">
        <v>7684</v>
      </c>
      <c r="E1862" s="348" t="s">
        <v>7725</v>
      </c>
      <c r="F1862" s="348" t="s">
        <v>7834</v>
      </c>
    </row>
    <row r="1863" spans="1:6" x14ac:dyDescent="0.25">
      <c r="A1863" s="348" t="s">
        <v>9254</v>
      </c>
      <c r="B1863" t="str">
        <f t="shared" si="29"/>
        <v>F3:0820 P1P2:8502 P3:00231</v>
      </c>
      <c r="C1863" s="348" t="s">
        <v>9251</v>
      </c>
      <c r="D1863" s="348" t="s">
        <v>7684</v>
      </c>
      <c r="E1863" s="348" t="s">
        <v>7725</v>
      </c>
      <c r="F1863" s="348" t="s">
        <v>7834</v>
      </c>
    </row>
    <row r="1864" spans="1:6" x14ac:dyDescent="0.25">
      <c r="A1864" s="348" t="s">
        <v>9255</v>
      </c>
      <c r="B1864" t="str">
        <f t="shared" si="29"/>
        <v>F3:0820 P1P2:8502 P3:00231</v>
      </c>
      <c r="C1864" s="348" t="s">
        <v>9248</v>
      </c>
      <c r="D1864" s="348" t="s">
        <v>7684</v>
      </c>
      <c r="E1864" s="348" t="s">
        <v>7725</v>
      </c>
      <c r="F1864" s="348" t="s">
        <v>7834</v>
      </c>
    </row>
    <row r="1865" spans="1:6" x14ac:dyDescent="0.25">
      <c r="A1865" s="348" t="s">
        <v>9256</v>
      </c>
      <c r="B1865" t="str">
        <f t="shared" si="29"/>
        <v>F3:0820 P1P2:8502 P3:00234</v>
      </c>
      <c r="C1865" s="348" t="s">
        <v>9246</v>
      </c>
      <c r="D1865" s="348" t="s">
        <v>7684</v>
      </c>
      <c r="E1865" s="348" t="s">
        <v>7725</v>
      </c>
      <c r="F1865" s="348" t="s">
        <v>7726</v>
      </c>
    </row>
    <row r="1866" spans="1:6" x14ac:dyDescent="0.25">
      <c r="A1866" s="348" t="s">
        <v>9257</v>
      </c>
      <c r="B1866" t="str">
        <f t="shared" si="29"/>
        <v>F3:0820 P1P2:8502 P3:00234</v>
      </c>
      <c r="C1866" s="348" t="s">
        <v>9251</v>
      </c>
      <c r="D1866" s="348" t="s">
        <v>7684</v>
      </c>
      <c r="E1866" s="348" t="s">
        <v>7725</v>
      </c>
      <c r="F1866" s="348" t="s">
        <v>7726</v>
      </c>
    </row>
    <row r="1867" spans="1:6" x14ac:dyDescent="0.25">
      <c r="A1867" s="348" t="s">
        <v>9258</v>
      </c>
      <c r="B1867" t="str">
        <f t="shared" si="29"/>
        <v>F3:0820 P1P2:8502 P3:00234</v>
      </c>
      <c r="C1867" s="348" t="s">
        <v>9248</v>
      </c>
      <c r="D1867" s="348" t="s">
        <v>7684</v>
      </c>
      <c r="E1867" s="348" t="s">
        <v>7725</v>
      </c>
      <c r="F1867" s="348" t="s">
        <v>7726</v>
      </c>
    </row>
    <row r="1868" spans="1:6" x14ac:dyDescent="0.25">
      <c r="A1868" s="348" t="s">
        <v>9259</v>
      </c>
      <c r="B1868" t="str">
        <f t="shared" si="29"/>
        <v>F3:0911 P1P2:8802 P3:00199</v>
      </c>
      <c r="C1868" s="348" t="s">
        <v>9260</v>
      </c>
      <c r="D1868" s="348" t="s">
        <v>7657</v>
      </c>
      <c r="E1868" s="348" t="s">
        <v>7658</v>
      </c>
      <c r="F1868" s="348" t="s">
        <v>7659</v>
      </c>
    </row>
    <row r="1869" spans="1:6" x14ac:dyDescent="0.25">
      <c r="A1869" s="348" t="s">
        <v>9259</v>
      </c>
      <c r="B1869" t="str">
        <f t="shared" si="29"/>
        <v>F3:0911 P1P2:8802 P3:00448</v>
      </c>
      <c r="C1869" s="348" t="s">
        <v>9260</v>
      </c>
      <c r="D1869" s="348" t="s">
        <v>7657</v>
      </c>
      <c r="E1869" s="348" t="s">
        <v>7658</v>
      </c>
      <c r="F1869" s="348" t="s">
        <v>7641</v>
      </c>
    </row>
    <row r="1870" spans="1:6" x14ac:dyDescent="0.25">
      <c r="A1870" s="348" t="s">
        <v>9261</v>
      </c>
      <c r="B1870" t="str">
        <f t="shared" si="29"/>
        <v>F3:0911 P1P2:8802 P3:00199</v>
      </c>
      <c r="C1870" s="348" t="s">
        <v>9262</v>
      </c>
      <c r="D1870" s="348" t="s">
        <v>7657</v>
      </c>
      <c r="E1870" s="348" t="s">
        <v>7658</v>
      </c>
      <c r="F1870" s="348" t="s">
        <v>7659</v>
      </c>
    </row>
    <row r="1871" spans="1:6" x14ac:dyDescent="0.25">
      <c r="A1871" s="348" t="s">
        <v>9261</v>
      </c>
      <c r="B1871" t="str">
        <f t="shared" si="29"/>
        <v>F3:0911 P1P2:8802 P3:00448</v>
      </c>
      <c r="C1871" s="348" t="s">
        <v>9262</v>
      </c>
      <c r="D1871" s="348" t="s">
        <v>7657</v>
      </c>
      <c r="E1871" s="348" t="s">
        <v>7658</v>
      </c>
      <c r="F1871" s="348" t="s">
        <v>7641</v>
      </c>
    </row>
    <row r="1872" spans="1:6" x14ac:dyDescent="0.25">
      <c r="A1872" s="348" t="s">
        <v>9263</v>
      </c>
      <c r="B1872" t="str">
        <f t="shared" si="29"/>
        <v>F3:0820 P1P2:8502 P3:00231</v>
      </c>
      <c r="C1872" s="348" t="s">
        <v>9260</v>
      </c>
      <c r="D1872" s="348" t="s">
        <v>7684</v>
      </c>
      <c r="E1872" s="348" t="s">
        <v>7725</v>
      </c>
      <c r="F1872" s="348" t="s">
        <v>7834</v>
      </c>
    </row>
    <row r="1873" spans="1:6" x14ac:dyDescent="0.25">
      <c r="A1873" s="348" t="s">
        <v>9264</v>
      </c>
      <c r="B1873" t="str">
        <f t="shared" si="29"/>
        <v>F3:0820 P1P2:8502 P3:00231</v>
      </c>
      <c r="C1873" s="348" t="s">
        <v>9265</v>
      </c>
      <c r="D1873" s="348" t="s">
        <v>7684</v>
      </c>
      <c r="E1873" s="348" t="s">
        <v>7725</v>
      </c>
      <c r="F1873" s="348" t="s">
        <v>7834</v>
      </c>
    </row>
    <row r="1874" spans="1:6" x14ac:dyDescent="0.25">
      <c r="A1874" s="348" t="s">
        <v>9266</v>
      </c>
      <c r="B1874" t="str">
        <f t="shared" si="29"/>
        <v>F3:0820 P1P2:8502 P3:00231</v>
      </c>
      <c r="C1874" s="348" t="s">
        <v>9265</v>
      </c>
      <c r="D1874" s="348" t="s">
        <v>7684</v>
      </c>
      <c r="E1874" s="348" t="s">
        <v>7725</v>
      </c>
      <c r="F1874" s="348" t="s">
        <v>7834</v>
      </c>
    </row>
    <row r="1875" spans="1:6" x14ac:dyDescent="0.25">
      <c r="A1875" s="348" t="s">
        <v>9267</v>
      </c>
      <c r="B1875" t="str">
        <f t="shared" si="29"/>
        <v>F3:0820 P1P2:8502 P3:00231</v>
      </c>
      <c r="C1875" s="348" t="s">
        <v>9262</v>
      </c>
      <c r="D1875" s="348" t="s">
        <v>7684</v>
      </c>
      <c r="E1875" s="348" t="s">
        <v>7725</v>
      </c>
      <c r="F1875" s="348" t="s">
        <v>7834</v>
      </c>
    </row>
    <row r="1876" spans="1:6" x14ac:dyDescent="0.25">
      <c r="A1876" s="348" t="s">
        <v>9268</v>
      </c>
      <c r="B1876" t="str">
        <f t="shared" si="29"/>
        <v>F3:0820 P1P2:8502 P3:00231</v>
      </c>
      <c r="C1876" s="348" t="s">
        <v>9262</v>
      </c>
      <c r="D1876" s="348" t="s">
        <v>7684</v>
      </c>
      <c r="E1876" s="348" t="s">
        <v>7725</v>
      </c>
      <c r="F1876" s="348" t="s">
        <v>7834</v>
      </c>
    </row>
    <row r="1877" spans="1:6" x14ac:dyDescent="0.25">
      <c r="A1877" s="348" t="s">
        <v>9269</v>
      </c>
      <c r="B1877" t="str">
        <f t="shared" si="29"/>
        <v>F3:0820 P1P2:8502 P3:00234</v>
      </c>
      <c r="C1877" s="348" t="s">
        <v>9260</v>
      </c>
      <c r="D1877" s="348" t="s">
        <v>7684</v>
      </c>
      <c r="E1877" s="348" t="s">
        <v>7725</v>
      </c>
      <c r="F1877" s="348" t="s">
        <v>7726</v>
      </c>
    </row>
    <row r="1878" spans="1:6" x14ac:dyDescent="0.25">
      <c r="A1878" s="348" t="s">
        <v>9270</v>
      </c>
      <c r="B1878" t="str">
        <f t="shared" si="29"/>
        <v>F3:0820 P1P2:8502 P3:00234</v>
      </c>
      <c r="C1878" s="348" t="s">
        <v>9265</v>
      </c>
      <c r="D1878" s="348" t="s">
        <v>7684</v>
      </c>
      <c r="E1878" s="348" t="s">
        <v>7725</v>
      </c>
      <c r="F1878" s="348" t="s">
        <v>7726</v>
      </c>
    </row>
    <row r="1879" spans="1:6" x14ac:dyDescent="0.25">
      <c r="A1879" s="348" t="s">
        <v>9271</v>
      </c>
      <c r="B1879" t="str">
        <f t="shared" si="29"/>
        <v>F3:0820 P1P2:8502 P3:00234</v>
      </c>
      <c r="C1879" s="348" t="s">
        <v>9262</v>
      </c>
      <c r="D1879" s="348" t="s">
        <v>7684</v>
      </c>
      <c r="E1879" s="348" t="s">
        <v>7725</v>
      </c>
      <c r="F1879" s="348" t="s">
        <v>7726</v>
      </c>
    </row>
    <row r="1880" spans="1:6" x14ac:dyDescent="0.25">
      <c r="A1880" s="348" t="s">
        <v>9272</v>
      </c>
      <c r="B1880" t="str">
        <f t="shared" si="29"/>
        <v>F3:0820 P1P2:8502 P3:00234</v>
      </c>
      <c r="C1880" s="348" t="s">
        <v>9262</v>
      </c>
      <c r="D1880" s="348" t="s">
        <v>7684</v>
      </c>
      <c r="E1880" s="348" t="s">
        <v>7725</v>
      </c>
      <c r="F1880" s="348" t="s">
        <v>7726</v>
      </c>
    </row>
    <row r="1881" spans="1:6" x14ac:dyDescent="0.25">
      <c r="A1881" s="348" t="s">
        <v>9273</v>
      </c>
      <c r="B1881" t="str">
        <f t="shared" si="29"/>
        <v>F3:0911 P1P2:8802 P3:00199</v>
      </c>
      <c r="C1881" s="348" t="s">
        <v>9274</v>
      </c>
      <c r="D1881" s="348" t="s">
        <v>7657</v>
      </c>
      <c r="E1881" s="348" t="s">
        <v>7658</v>
      </c>
      <c r="F1881" s="348" t="s">
        <v>7659</v>
      </c>
    </row>
    <row r="1882" spans="1:6" x14ac:dyDescent="0.25">
      <c r="A1882" s="348" t="s">
        <v>9273</v>
      </c>
      <c r="B1882" t="str">
        <f t="shared" si="29"/>
        <v>F3:0911 P1P2:8802 P3:00448</v>
      </c>
      <c r="C1882" s="348" t="s">
        <v>9274</v>
      </c>
      <c r="D1882" s="348" t="s">
        <v>7657</v>
      </c>
      <c r="E1882" s="348" t="s">
        <v>7658</v>
      </c>
      <c r="F1882" s="348" t="s">
        <v>7641</v>
      </c>
    </row>
    <row r="1883" spans="1:6" x14ac:dyDescent="0.25">
      <c r="A1883" s="348" t="s">
        <v>9275</v>
      </c>
      <c r="B1883" t="str">
        <f t="shared" si="29"/>
        <v>F3:0820 P1P2:8502 P3:00231</v>
      </c>
      <c r="C1883" s="348" t="s">
        <v>9274</v>
      </c>
      <c r="D1883" s="348" t="s">
        <v>7684</v>
      </c>
      <c r="E1883" s="348" t="s">
        <v>7725</v>
      </c>
      <c r="F1883" s="348" t="s">
        <v>7834</v>
      </c>
    </row>
    <row r="1884" spans="1:6" x14ac:dyDescent="0.25">
      <c r="A1884" s="348" t="s">
        <v>9276</v>
      </c>
      <c r="B1884" t="str">
        <f t="shared" si="29"/>
        <v>F3:0820 P1P2:8502 P3:00231</v>
      </c>
      <c r="C1884" s="348" t="s">
        <v>9274</v>
      </c>
      <c r="D1884" s="348" t="s">
        <v>7684</v>
      </c>
      <c r="E1884" s="348" t="s">
        <v>7725</v>
      </c>
      <c r="F1884" s="348" t="s">
        <v>7834</v>
      </c>
    </row>
    <row r="1885" spans="1:6" x14ac:dyDescent="0.25">
      <c r="A1885" s="348" t="s">
        <v>9277</v>
      </c>
      <c r="B1885" t="str">
        <f t="shared" si="29"/>
        <v>F3:0820 P1P2:8502 P3:00231</v>
      </c>
      <c r="C1885" s="348" t="s">
        <v>9278</v>
      </c>
      <c r="D1885" s="348" t="s">
        <v>7684</v>
      </c>
      <c r="E1885" s="348" t="s">
        <v>7725</v>
      </c>
      <c r="F1885" s="348" t="s">
        <v>7834</v>
      </c>
    </row>
    <row r="1886" spans="1:6" x14ac:dyDescent="0.25">
      <c r="A1886" s="348" t="s">
        <v>9279</v>
      </c>
      <c r="B1886" t="str">
        <f t="shared" si="29"/>
        <v>F3:0820 P1P2:8502 P3:00234</v>
      </c>
      <c r="C1886" s="348" t="s">
        <v>9274</v>
      </c>
      <c r="D1886" s="348" t="s">
        <v>7684</v>
      </c>
      <c r="E1886" s="348" t="s">
        <v>7725</v>
      </c>
      <c r="F1886" s="348" t="s">
        <v>7726</v>
      </c>
    </row>
    <row r="1887" spans="1:6" x14ac:dyDescent="0.25">
      <c r="A1887" s="348" t="s">
        <v>9280</v>
      </c>
      <c r="B1887" t="str">
        <f t="shared" si="29"/>
        <v>F3:0820 P1P2:8502 P3:00234</v>
      </c>
      <c r="C1887" s="348" t="s">
        <v>9274</v>
      </c>
      <c r="D1887" s="348" t="s">
        <v>7684</v>
      </c>
      <c r="E1887" s="348" t="s">
        <v>7725</v>
      </c>
      <c r="F1887" s="348" t="s">
        <v>7726</v>
      </c>
    </row>
    <row r="1888" spans="1:6" x14ac:dyDescent="0.25">
      <c r="A1888" s="348" t="s">
        <v>9281</v>
      </c>
      <c r="B1888" t="str">
        <f t="shared" si="29"/>
        <v>F3:0911 P1P2:8802 P3:00199</v>
      </c>
      <c r="C1888" s="348" t="s">
        <v>9282</v>
      </c>
      <c r="D1888" s="348" t="s">
        <v>7657</v>
      </c>
      <c r="E1888" s="348" t="s">
        <v>7658</v>
      </c>
      <c r="F1888" s="348" t="s">
        <v>7659</v>
      </c>
    </row>
    <row r="1889" spans="1:6" x14ac:dyDescent="0.25">
      <c r="A1889" s="348" t="s">
        <v>9283</v>
      </c>
      <c r="B1889" t="str">
        <f t="shared" si="29"/>
        <v>F3:0911 P1P2:8802 P3:00199</v>
      </c>
      <c r="C1889" s="348" t="s">
        <v>9284</v>
      </c>
      <c r="D1889" s="348" t="s">
        <v>7657</v>
      </c>
      <c r="E1889" s="348" t="s">
        <v>7658</v>
      </c>
      <c r="F1889" s="348" t="s">
        <v>7659</v>
      </c>
    </row>
    <row r="1890" spans="1:6" x14ac:dyDescent="0.25">
      <c r="A1890" s="348" t="s">
        <v>9283</v>
      </c>
      <c r="B1890" t="str">
        <f t="shared" si="29"/>
        <v>F3:0911 P1P2:8802 P3:00448</v>
      </c>
      <c r="C1890" s="348" t="s">
        <v>9284</v>
      </c>
      <c r="D1890" s="348" t="s">
        <v>7657</v>
      </c>
      <c r="E1890" s="348" t="s">
        <v>7658</v>
      </c>
      <c r="F1890" s="348" t="s">
        <v>7641</v>
      </c>
    </row>
    <row r="1891" spans="1:6" x14ac:dyDescent="0.25">
      <c r="A1891" s="348" t="s">
        <v>9285</v>
      </c>
      <c r="B1891" t="str">
        <f t="shared" si="29"/>
        <v>F3:0911 P1P2:8802 P3:00199</v>
      </c>
      <c r="C1891" s="348" t="s">
        <v>9284</v>
      </c>
      <c r="D1891" s="348" t="s">
        <v>7657</v>
      </c>
      <c r="E1891" s="348" t="s">
        <v>7658</v>
      </c>
      <c r="F1891" s="348" t="s">
        <v>7659</v>
      </c>
    </row>
    <row r="1892" spans="1:6" x14ac:dyDescent="0.25">
      <c r="A1892" s="348" t="s">
        <v>9285</v>
      </c>
      <c r="B1892" t="str">
        <f t="shared" si="29"/>
        <v>F3:0911 P1P2:8802 P3:00448</v>
      </c>
      <c r="C1892" s="348" t="s">
        <v>9284</v>
      </c>
      <c r="D1892" s="348" t="s">
        <v>7657</v>
      </c>
      <c r="E1892" s="348" t="s">
        <v>7658</v>
      </c>
      <c r="F1892" s="348" t="s">
        <v>7641</v>
      </c>
    </row>
    <row r="1893" spans="1:6" x14ac:dyDescent="0.25">
      <c r="A1893" s="348" t="s">
        <v>9286</v>
      </c>
      <c r="B1893" t="str">
        <f t="shared" si="29"/>
        <v>F3:0820 P1P2:8502 P3:00231</v>
      </c>
      <c r="C1893" s="348" t="s">
        <v>9284</v>
      </c>
      <c r="D1893" s="348" t="s">
        <v>7684</v>
      </c>
      <c r="E1893" s="348" t="s">
        <v>7725</v>
      </c>
      <c r="F1893" s="348" t="s">
        <v>7834</v>
      </c>
    </row>
    <row r="1894" spans="1:6" x14ac:dyDescent="0.25">
      <c r="A1894" s="348" t="s">
        <v>9287</v>
      </c>
      <c r="B1894" t="str">
        <f t="shared" si="29"/>
        <v>F3:0820 P1P2:8502 P3:00231</v>
      </c>
      <c r="C1894" s="348" t="s">
        <v>9284</v>
      </c>
      <c r="D1894" s="348" t="s">
        <v>7684</v>
      </c>
      <c r="E1894" s="348" t="s">
        <v>7725</v>
      </c>
      <c r="F1894" s="348" t="s">
        <v>7834</v>
      </c>
    </row>
    <row r="1895" spans="1:6" x14ac:dyDescent="0.25">
      <c r="A1895" s="348" t="s">
        <v>9288</v>
      </c>
      <c r="B1895" t="str">
        <f t="shared" si="29"/>
        <v>F3:0820 P1P2:8502 P3:00231</v>
      </c>
      <c r="C1895" s="348" t="s">
        <v>9282</v>
      </c>
      <c r="D1895" s="348" t="s">
        <v>7684</v>
      </c>
      <c r="E1895" s="348" t="s">
        <v>7725</v>
      </c>
      <c r="F1895" s="348" t="s">
        <v>7834</v>
      </c>
    </row>
    <row r="1896" spans="1:6" x14ac:dyDescent="0.25">
      <c r="A1896" s="348" t="s">
        <v>9289</v>
      </c>
      <c r="B1896" t="str">
        <f t="shared" si="29"/>
        <v>F3:0820 P1P2:8502 P3:00234</v>
      </c>
      <c r="C1896" s="348" t="s">
        <v>9282</v>
      </c>
      <c r="D1896" s="348" t="s">
        <v>7684</v>
      </c>
      <c r="E1896" s="348" t="s">
        <v>7725</v>
      </c>
      <c r="F1896" s="348" t="s">
        <v>7726</v>
      </c>
    </row>
    <row r="1897" spans="1:6" x14ac:dyDescent="0.25">
      <c r="A1897" s="348" t="s">
        <v>9290</v>
      </c>
      <c r="B1897" t="str">
        <f t="shared" si="29"/>
        <v>F3:0820 P1P2:8502 P3:00234</v>
      </c>
      <c r="C1897" s="348" t="s">
        <v>9284</v>
      </c>
      <c r="D1897" s="348" t="s">
        <v>7684</v>
      </c>
      <c r="E1897" s="348" t="s">
        <v>7725</v>
      </c>
      <c r="F1897" s="348" t="s">
        <v>7726</v>
      </c>
    </row>
    <row r="1898" spans="1:6" x14ac:dyDescent="0.25">
      <c r="A1898" s="348" t="s">
        <v>9291</v>
      </c>
      <c r="B1898" t="str">
        <f t="shared" si="29"/>
        <v>F3:0820 P1P2:8502 P3:00234</v>
      </c>
      <c r="C1898" s="348" t="s">
        <v>9284</v>
      </c>
      <c r="D1898" s="348" t="s">
        <v>7684</v>
      </c>
      <c r="E1898" s="348" t="s">
        <v>7725</v>
      </c>
      <c r="F1898" s="348" t="s">
        <v>7726</v>
      </c>
    </row>
    <row r="1899" spans="1:6" x14ac:dyDescent="0.25">
      <c r="A1899" s="348" t="s">
        <v>9292</v>
      </c>
      <c r="B1899" t="str">
        <f t="shared" si="29"/>
        <v>F3:0820 P1P2:8502 P3:00231</v>
      </c>
      <c r="C1899" s="348" t="s">
        <v>9293</v>
      </c>
      <c r="D1899" s="348" t="s">
        <v>7684</v>
      </c>
      <c r="E1899" s="348" t="s">
        <v>7725</v>
      </c>
      <c r="F1899" s="348" t="s">
        <v>7834</v>
      </c>
    </row>
    <row r="1900" spans="1:6" x14ac:dyDescent="0.25">
      <c r="A1900" s="348" t="s">
        <v>9294</v>
      </c>
      <c r="B1900" t="str">
        <f t="shared" si="29"/>
        <v>F3:0820 P1P2:8502 P3:00231</v>
      </c>
      <c r="C1900" s="348" t="s">
        <v>9293</v>
      </c>
      <c r="D1900" s="348" t="s">
        <v>7684</v>
      </c>
      <c r="E1900" s="348" t="s">
        <v>7725</v>
      </c>
      <c r="F1900" s="348" t="s">
        <v>7834</v>
      </c>
    </row>
    <row r="1901" spans="1:6" x14ac:dyDescent="0.25">
      <c r="A1901" s="348" t="s">
        <v>9295</v>
      </c>
      <c r="B1901" t="str">
        <f t="shared" si="29"/>
        <v>F3:0820 P1P2:8502 P3:00231</v>
      </c>
      <c r="C1901" s="348" t="s">
        <v>9296</v>
      </c>
      <c r="D1901" s="348" t="s">
        <v>7684</v>
      </c>
      <c r="E1901" s="348" t="s">
        <v>7725</v>
      </c>
      <c r="F1901" s="348" t="s">
        <v>7834</v>
      </c>
    </row>
    <row r="1902" spans="1:6" x14ac:dyDescent="0.25">
      <c r="A1902" s="348" t="s">
        <v>9297</v>
      </c>
      <c r="B1902" t="str">
        <f t="shared" si="29"/>
        <v>F3:0820 P1P2:8502 P3:00231</v>
      </c>
      <c r="C1902" s="348" t="s">
        <v>9298</v>
      </c>
      <c r="D1902" s="348" t="s">
        <v>7684</v>
      </c>
      <c r="E1902" s="348" t="s">
        <v>7725</v>
      </c>
      <c r="F1902" s="348" t="s">
        <v>7834</v>
      </c>
    </row>
    <row r="1903" spans="1:6" x14ac:dyDescent="0.25">
      <c r="A1903" s="348" t="s">
        <v>9299</v>
      </c>
      <c r="B1903" t="str">
        <f t="shared" si="29"/>
        <v>F3:0820 P1P2:8502 P3:00231</v>
      </c>
      <c r="C1903" s="348" t="s">
        <v>9298</v>
      </c>
      <c r="D1903" s="348" t="s">
        <v>7684</v>
      </c>
      <c r="E1903" s="348" t="s">
        <v>7725</v>
      </c>
      <c r="F1903" s="348" t="s">
        <v>7834</v>
      </c>
    </row>
    <row r="1904" spans="1:6" x14ac:dyDescent="0.25">
      <c r="A1904" s="348" t="s">
        <v>9300</v>
      </c>
      <c r="B1904" t="str">
        <f t="shared" si="29"/>
        <v>F3:0820 P1P2:8502 P3:00234</v>
      </c>
      <c r="C1904" s="348" t="s">
        <v>9298</v>
      </c>
      <c r="D1904" s="348" t="s">
        <v>7684</v>
      </c>
      <c r="E1904" s="348" t="s">
        <v>7725</v>
      </c>
      <c r="F1904" s="348" t="s">
        <v>7726</v>
      </c>
    </row>
    <row r="1905" spans="1:6" x14ac:dyDescent="0.25">
      <c r="A1905" s="348" t="s">
        <v>9301</v>
      </c>
      <c r="B1905" t="str">
        <f t="shared" si="29"/>
        <v>F3:0820 P1P2:8502 P3:00234</v>
      </c>
      <c r="C1905" s="348" t="s">
        <v>9298</v>
      </c>
      <c r="D1905" s="348" t="s">
        <v>7684</v>
      </c>
      <c r="E1905" s="348" t="s">
        <v>7725</v>
      </c>
      <c r="F1905" s="348" t="s">
        <v>7726</v>
      </c>
    </row>
    <row r="1906" spans="1:6" x14ac:dyDescent="0.25">
      <c r="A1906" s="348" t="s">
        <v>9302</v>
      </c>
      <c r="B1906" t="str">
        <f t="shared" si="29"/>
        <v>F3:0820 P1P2:8502 P3:00234</v>
      </c>
      <c r="C1906" s="348" t="s">
        <v>9296</v>
      </c>
      <c r="D1906" s="348" t="s">
        <v>7684</v>
      </c>
      <c r="E1906" s="348" t="s">
        <v>7725</v>
      </c>
      <c r="F1906" s="348" t="s">
        <v>7726</v>
      </c>
    </row>
    <row r="1907" spans="1:6" x14ac:dyDescent="0.25">
      <c r="A1907" s="348" t="s">
        <v>9303</v>
      </c>
      <c r="B1907" t="str">
        <f t="shared" si="29"/>
        <v>F3:0820 P1P2:8502 P3:00234</v>
      </c>
      <c r="C1907" s="348" t="s">
        <v>9293</v>
      </c>
      <c r="D1907" s="348" t="s">
        <v>7684</v>
      </c>
      <c r="E1907" s="348" t="s">
        <v>7725</v>
      </c>
      <c r="F1907" s="348" t="s">
        <v>7726</v>
      </c>
    </row>
    <row r="1908" spans="1:6" x14ac:dyDescent="0.25">
      <c r="A1908" s="348" t="s">
        <v>9304</v>
      </c>
      <c r="B1908" t="str">
        <f t="shared" si="29"/>
        <v>F3:0911 P1P2:8802 P3:00199</v>
      </c>
      <c r="C1908" s="348" t="s">
        <v>9305</v>
      </c>
      <c r="D1908" s="348" t="s">
        <v>7657</v>
      </c>
      <c r="E1908" s="348" t="s">
        <v>7658</v>
      </c>
      <c r="F1908" s="348" t="s">
        <v>7659</v>
      </c>
    </row>
    <row r="1909" spans="1:6" x14ac:dyDescent="0.25">
      <c r="A1909" s="348" t="s">
        <v>9306</v>
      </c>
      <c r="B1909" t="str">
        <f t="shared" si="29"/>
        <v>F3:0820 P1P2:8502 P3:00231</v>
      </c>
      <c r="C1909" s="348" t="s">
        <v>9305</v>
      </c>
      <c r="D1909" s="348" t="s">
        <v>7684</v>
      </c>
      <c r="E1909" s="348" t="s">
        <v>7725</v>
      </c>
      <c r="F1909" s="348" t="s">
        <v>7834</v>
      </c>
    </row>
    <row r="1910" spans="1:6" x14ac:dyDescent="0.25">
      <c r="A1910" s="348" t="s">
        <v>9307</v>
      </c>
      <c r="B1910" t="str">
        <f t="shared" si="29"/>
        <v>F3:0820 P1P2:8502 P3:00234</v>
      </c>
      <c r="C1910" s="348" t="s">
        <v>9305</v>
      </c>
      <c r="D1910" s="348" t="s">
        <v>7684</v>
      </c>
      <c r="E1910" s="348" t="s">
        <v>7725</v>
      </c>
      <c r="F1910" s="348" t="s">
        <v>7726</v>
      </c>
    </row>
    <row r="1911" spans="1:6" x14ac:dyDescent="0.25">
      <c r="A1911" s="348" t="s">
        <v>9308</v>
      </c>
      <c r="B1911" t="str">
        <f t="shared" si="29"/>
        <v>F3:0911 P1P2:8802 P3:00199</v>
      </c>
      <c r="C1911" s="348" t="s">
        <v>9309</v>
      </c>
      <c r="D1911" s="348" t="s">
        <v>7657</v>
      </c>
      <c r="E1911" s="348" t="s">
        <v>7658</v>
      </c>
      <c r="F1911" s="348" t="s">
        <v>7659</v>
      </c>
    </row>
    <row r="1912" spans="1:6" x14ac:dyDescent="0.25">
      <c r="A1912" s="348" t="s">
        <v>9308</v>
      </c>
      <c r="B1912" t="str">
        <f t="shared" si="29"/>
        <v>F3:0911 P1P2:8802 P3:00448</v>
      </c>
      <c r="C1912" s="348" t="s">
        <v>9309</v>
      </c>
      <c r="D1912" s="348" t="s">
        <v>7657</v>
      </c>
      <c r="E1912" s="348" t="s">
        <v>7658</v>
      </c>
      <c r="F1912" s="348" t="s">
        <v>7641</v>
      </c>
    </row>
    <row r="1913" spans="1:6" x14ac:dyDescent="0.25">
      <c r="A1913" s="348" t="s">
        <v>9310</v>
      </c>
      <c r="B1913" t="str">
        <f t="shared" si="29"/>
        <v>F3:0911 P1P2:8802 P3:00199</v>
      </c>
      <c r="C1913" s="348" t="s">
        <v>9309</v>
      </c>
      <c r="D1913" s="348" t="s">
        <v>7657</v>
      </c>
      <c r="E1913" s="348" t="s">
        <v>7658</v>
      </c>
      <c r="F1913" s="348" t="s">
        <v>7659</v>
      </c>
    </row>
    <row r="1914" spans="1:6" x14ac:dyDescent="0.25">
      <c r="A1914" s="348" t="s">
        <v>9310</v>
      </c>
      <c r="B1914" t="str">
        <f t="shared" si="29"/>
        <v>F3:0911 P1P2:8802 P3:00448</v>
      </c>
      <c r="C1914" s="348" t="s">
        <v>9309</v>
      </c>
      <c r="D1914" s="348" t="s">
        <v>7657</v>
      </c>
      <c r="E1914" s="348" t="s">
        <v>7658</v>
      </c>
      <c r="F1914" s="348" t="s">
        <v>7641</v>
      </c>
    </row>
    <row r="1915" spans="1:6" x14ac:dyDescent="0.25">
      <c r="A1915" s="348" t="s">
        <v>9311</v>
      </c>
      <c r="B1915" t="str">
        <f t="shared" si="29"/>
        <v>F3:0911 P1P2:8802 P3:00199</v>
      </c>
      <c r="C1915" s="348" t="s">
        <v>9309</v>
      </c>
      <c r="D1915" s="348" t="s">
        <v>7657</v>
      </c>
      <c r="E1915" s="348" t="s">
        <v>7658</v>
      </c>
      <c r="F1915" s="348" t="s">
        <v>7659</v>
      </c>
    </row>
    <row r="1916" spans="1:6" x14ac:dyDescent="0.25">
      <c r="A1916" s="348" t="s">
        <v>9311</v>
      </c>
      <c r="B1916" t="str">
        <f t="shared" si="29"/>
        <v>F3:0911 P1P2:8802 P3:00448</v>
      </c>
      <c r="C1916" s="348" t="s">
        <v>9309</v>
      </c>
      <c r="D1916" s="348" t="s">
        <v>7657</v>
      </c>
      <c r="E1916" s="348" t="s">
        <v>7658</v>
      </c>
      <c r="F1916" s="348" t="s">
        <v>7641</v>
      </c>
    </row>
    <row r="1917" spans="1:6" x14ac:dyDescent="0.25">
      <c r="A1917" s="348" t="s">
        <v>9312</v>
      </c>
      <c r="B1917" t="str">
        <f t="shared" si="29"/>
        <v>F3:0820 P1P2:8502 P3:00231</v>
      </c>
      <c r="C1917" s="348" t="s">
        <v>9309</v>
      </c>
      <c r="D1917" s="348" t="s">
        <v>7684</v>
      </c>
      <c r="E1917" s="348" t="s">
        <v>7725</v>
      </c>
      <c r="F1917" s="348" t="s">
        <v>7834</v>
      </c>
    </row>
    <row r="1918" spans="1:6" x14ac:dyDescent="0.25">
      <c r="A1918" s="348" t="s">
        <v>9313</v>
      </c>
      <c r="B1918" t="str">
        <f t="shared" si="29"/>
        <v>F3:0820 P1P2:8502 P3:00231</v>
      </c>
      <c r="C1918" s="348" t="s">
        <v>9309</v>
      </c>
      <c r="D1918" s="348" t="s">
        <v>7684</v>
      </c>
      <c r="E1918" s="348" t="s">
        <v>7725</v>
      </c>
      <c r="F1918" s="348" t="s">
        <v>7834</v>
      </c>
    </row>
    <row r="1919" spans="1:6" x14ac:dyDescent="0.25">
      <c r="A1919" s="348" t="s">
        <v>9314</v>
      </c>
      <c r="B1919" t="str">
        <f t="shared" si="29"/>
        <v>F3:0820 P1P2:8502 P3:00234</v>
      </c>
      <c r="C1919" s="348" t="s">
        <v>9309</v>
      </c>
      <c r="D1919" s="348" t="s">
        <v>7684</v>
      </c>
      <c r="E1919" s="348" t="s">
        <v>7725</v>
      </c>
      <c r="F1919" s="348" t="s">
        <v>7726</v>
      </c>
    </row>
    <row r="1920" spans="1:6" x14ac:dyDescent="0.25">
      <c r="A1920" s="348" t="s">
        <v>9315</v>
      </c>
      <c r="B1920" t="str">
        <f t="shared" si="29"/>
        <v>F3:0820 P1P2:8502 P3:00234</v>
      </c>
      <c r="C1920" s="348" t="s">
        <v>9309</v>
      </c>
      <c r="D1920" s="348" t="s">
        <v>7684</v>
      </c>
      <c r="E1920" s="348" t="s">
        <v>7725</v>
      </c>
      <c r="F1920" s="348" t="s">
        <v>7726</v>
      </c>
    </row>
    <row r="1921" spans="1:6" x14ac:dyDescent="0.25">
      <c r="A1921" s="348" t="s">
        <v>9316</v>
      </c>
      <c r="B1921" t="str">
        <f t="shared" si="29"/>
        <v>F3:0820 P1P2:8502 P3:00234</v>
      </c>
      <c r="C1921" s="348" t="s">
        <v>9309</v>
      </c>
      <c r="D1921" s="348" t="s">
        <v>7684</v>
      </c>
      <c r="E1921" s="348" t="s">
        <v>7725</v>
      </c>
      <c r="F1921" s="348" t="s">
        <v>7726</v>
      </c>
    </row>
    <row r="1922" spans="1:6" x14ac:dyDescent="0.25">
      <c r="A1922" s="348" t="s">
        <v>9317</v>
      </c>
      <c r="B1922" t="str">
        <f t="shared" ref="B1922:B1985" si="30">CONCATENATE("F3:",D1922," P1P2:",E1922," P3:",F1922)</f>
        <v>F3:0911 P1P2:8802 P3:00199</v>
      </c>
      <c r="C1922" s="348" t="s">
        <v>9318</v>
      </c>
      <c r="D1922" s="348" t="s">
        <v>7657</v>
      </c>
      <c r="E1922" s="348" t="s">
        <v>7658</v>
      </c>
      <c r="F1922" s="348" t="s">
        <v>7659</v>
      </c>
    </row>
    <row r="1923" spans="1:6" x14ac:dyDescent="0.25">
      <c r="A1923" s="348" t="s">
        <v>9317</v>
      </c>
      <c r="B1923" t="str">
        <f t="shared" si="30"/>
        <v>F3:0911 P1P2:8802 P3:00448</v>
      </c>
      <c r="C1923" s="348" t="s">
        <v>9318</v>
      </c>
      <c r="D1923" s="348" t="s">
        <v>7657</v>
      </c>
      <c r="E1923" s="348" t="s">
        <v>7658</v>
      </c>
      <c r="F1923" s="348" t="s">
        <v>7641</v>
      </c>
    </row>
    <row r="1924" spans="1:6" x14ac:dyDescent="0.25">
      <c r="A1924" s="348" t="s">
        <v>9319</v>
      </c>
      <c r="B1924" t="str">
        <f t="shared" si="30"/>
        <v>F3:0911 P1P2:8802 P3:00199</v>
      </c>
      <c r="C1924" s="348" t="s">
        <v>9320</v>
      </c>
      <c r="D1924" s="348" t="s">
        <v>7657</v>
      </c>
      <c r="E1924" s="348" t="s">
        <v>7658</v>
      </c>
      <c r="F1924" s="348" t="s">
        <v>7659</v>
      </c>
    </row>
    <row r="1925" spans="1:6" x14ac:dyDescent="0.25">
      <c r="A1925" s="348" t="s">
        <v>9319</v>
      </c>
      <c r="B1925" t="str">
        <f t="shared" si="30"/>
        <v>F3:0911 P1P2:8802 P3:00448</v>
      </c>
      <c r="C1925" s="348" t="s">
        <v>9320</v>
      </c>
      <c r="D1925" s="348" t="s">
        <v>7657</v>
      </c>
      <c r="E1925" s="348" t="s">
        <v>7658</v>
      </c>
      <c r="F1925" s="348" t="s">
        <v>7641</v>
      </c>
    </row>
    <row r="1926" spans="1:6" x14ac:dyDescent="0.25">
      <c r="A1926" s="348" t="s">
        <v>9321</v>
      </c>
      <c r="B1926" t="str">
        <f t="shared" si="30"/>
        <v>F3:0911 P1P2:8802 P3:00199</v>
      </c>
      <c r="C1926" s="348" t="s">
        <v>9320</v>
      </c>
      <c r="D1926" s="348" t="s">
        <v>7657</v>
      </c>
      <c r="E1926" s="348" t="s">
        <v>7658</v>
      </c>
      <c r="F1926" s="348" t="s">
        <v>7659</v>
      </c>
    </row>
    <row r="1927" spans="1:6" x14ac:dyDescent="0.25">
      <c r="A1927" s="348" t="s">
        <v>9321</v>
      </c>
      <c r="B1927" t="str">
        <f t="shared" si="30"/>
        <v>F3:0911 P1P2:8802 P3:00448</v>
      </c>
      <c r="C1927" s="348" t="s">
        <v>9320</v>
      </c>
      <c r="D1927" s="348" t="s">
        <v>7657</v>
      </c>
      <c r="E1927" s="348" t="s">
        <v>7658</v>
      </c>
      <c r="F1927" s="348" t="s">
        <v>7641</v>
      </c>
    </row>
    <row r="1928" spans="1:6" x14ac:dyDescent="0.25">
      <c r="A1928" s="348" t="s">
        <v>9322</v>
      </c>
      <c r="B1928" t="str">
        <f t="shared" si="30"/>
        <v>F3:0820 P1P2:8502 P3:00231</v>
      </c>
      <c r="C1928" s="348" t="s">
        <v>9318</v>
      </c>
      <c r="D1928" s="348" t="s">
        <v>7684</v>
      </c>
      <c r="E1928" s="348" t="s">
        <v>7725</v>
      </c>
      <c r="F1928" s="348" t="s">
        <v>7834</v>
      </c>
    </row>
    <row r="1929" spans="1:6" x14ac:dyDescent="0.25">
      <c r="A1929" s="348" t="s">
        <v>9323</v>
      </c>
      <c r="B1929" t="str">
        <f t="shared" si="30"/>
        <v>F3:0820 P1P2:8502 P3:00231</v>
      </c>
      <c r="C1929" s="348" t="s">
        <v>9318</v>
      </c>
      <c r="D1929" s="348" t="s">
        <v>7684</v>
      </c>
      <c r="E1929" s="348" t="s">
        <v>7725</v>
      </c>
      <c r="F1929" s="348" t="s">
        <v>7834</v>
      </c>
    </row>
    <row r="1930" spans="1:6" x14ac:dyDescent="0.25">
      <c r="A1930" s="348" t="s">
        <v>9324</v>
      </c>
      <c r="B1930" t="str">
        <f t="shared" si="30"/>
        <v>F3:0820 P1P2:8502 P3:00231</v>
      </c>
      <c r="C1930" s="348" t="s">
        <v>9320</v>
      </c>
      <c r="D1930" s="348" t="s">
        <v>7684</v>
      </c>
      <c r="E1930" s="348" t="s">
        <v>7725</v>
      </c>
      <c r="F1930" s="348" t="s">
        <v>7834</v>
      </c>
    </row>
    <row r="1931" spans="1:6" x14ac:dyDescent="0.25">
      <c r="A1931" s="348" t="s">
        <v>9325</v>
      </c>
      <c r="B1931" t="str">
        <f t="shared" si="30"/>
        <v>F3:0820 P1P2:8502 P3:00234</v>
      </c>
      <c r="C1931" s="348" t="s">
        <v>9318</v>
      </c>
      <c r="D1931" s="348" t="s">
        <v>7684</v>
      </c>
      <c r="E1931" s="348" t="s">
        <v>7725</v>
      </c>
      <c r="F1931" s="348" t="s">
        <v>7726</v>
      </c>
    </row>
    <row r="1932" spans="1:6" x14ac:dyDescent="0.25">
      <c r="A1932" s="348" t="s">
        <v>9326</v>
      </c>
      <c r="B1932" t="str">
        <f t="shared" si="30"/>
        <v>F3:0820 P1P2:8502 P3:00234</v>
      </c>
      <c r="C1932" s="348" t="s">
        <v>9318</v>
      </c>
      <c r="D1932" s="348" t="s">
        <v>7684</v>
      </c>
      <c r="E1932" s="348" t="s">
        <v>7725</v>
      </c>
      <c r="F1932" s="348" t="s">
        <v>7726</v>
      </c>
    </row>
    <row r="1933" spans="1:6" x14ac:dyDescent="0.25">
      <c r="A1933" s="348" t="s">
        <v>9327</v>
      </c>
      <c r="B1933" t="str">
        <f t="shared" si="30"/>
        <v>F3:0820 P1P2:8502 P3:00234</v>
      </c>
      <c r="C1933" s="348" t="s">
        <v>9320</v>
      </c>
      <c r="D1933" s="348" t="s">
        <v>7684</v>
      </c>
      <c r="E1933" s="348" t="s">
        <v>7725</v>
      </c>
      <c r="F1933" s="348" t="s">
        <v>7726</v>
      </c>
    </row>
    <row r="1934" spans="1:6" x14ac:dyDescent="0.25">
      <c r="A1934" s="348" t="s">
        <v>9328</v>
      </c>
      <c r="B1934" t="str">
        <f t="shared" si="30"/>
        <v>F3:0911 P1P2:8802 P3:00199</v>
      </c>
      <c r="C1934" s="348" t="s">
        <v>9329</v>
      </c>
      <c r="D1934" s="348" t="s">
        <v>7657</v>
      </c>
      <c r="E1934" s="348" t="s">
        <v>7658</v>
      </c>
      <c r="F1934" s="348" t="s">
        <v>7659</v>
      </c>
    </row>
    <row r="1935" spans="1:6" x14ac:dyDescent="0.25">
      <c r="A1935" s="348" t="s">
        <v>9328</v>
      </c>
      <c r="B1935" t="str">
        <f t="shared" si="30"/>
        <v>F3:0911 P1P2:8802 P3:00448</v>
      </c>
      <c r="C1935" s="348" t="s">
        <v>9329</v>
      </c>
      <c r="D1935" s="348" t="s">
        <v>7657</v>
      </c>
      <c r="E1935" s="348" t="s">
        <v>7658</v>
      </c>
      <c r="F1935" s="348" t="s">
        <v>7641</v>
      </c>
    </row>
    <row r="1936" spans="1:6" x14ac:dyDescent="0.25">
      <c r="A1936" s="348" t="s">
        <v>9330</v>
      </c>
      <c r="B1936" t="str">
        <f t="shared" si="30"/>
        <v>F3:0911 P1P2:8802 P3:00199</v>
      </c>
      <c r="C1936" s="348" t="s">
        <v>9331</v>
      </c>
      <c r="D1936" s="348" t="s">
        <v>7657</v>
      </c>
      <c r="E1936" s="348" t="s">
        <v>7658</v>
      </c>
      <c r="F1936" s="348" t="s">
        <v>7659</v>
      </c>
    </row>
    <row r="1937" spans="1:6" x14ac:dyDescent="0.25">
      <c r="A1937" s="348" t="s">
        <v>9330</v>
      </c>
      <c r="B1937" t="str">
        <f t="shared" si="30"/>
        <v>F3:0911 P1P2:8802 P3:00448</v>
      </c>
      <c r="C1937" s="348" t="s">
        <v>9331</v>
      </c>
      <c r="D1937" s="348" t="s">
        <v>7657</v>
      </c>
      <c r="E1937" s="348" t="s">
        <v>7658</v>
      </c>
      <c r="F1937" s="348" t="s">
        <v>7641</v>
      </c>
    </row>
    <row r="1938" spans="1:6" x14ac:dyDescent="0.25">
      <c r="A1938" s="348" t="s">
        <v>9332</v>
      </c>
      <c r="B1938" t="str">
        <f t="shared" si="30"/>
        <v>F3:0820 P1P2:8502 P3:00231</v>
      </c>
      <c r="C1938" s="348" t="s">
        <v>9329</v>
      </c>
      <c r="D1938" s="348" t="s">
        <v>7684</v>
      </c>
      <c r="E1938" s="348" t="s">
        <v>7725</v>
      </c>
      <c r="F1938" s="348" t="s">
        <v>7834</v>
      </c>
    </row>
    <row r="1939" spans="1:6" x14ac:dyDescent="0.25">
      <c r="A1939" s="348" t="s">
        <v>9333</v>
      </c>
      <c r="B1939" t="str">
        <f t="shared" si="30"/>
        <v>F3:0820 P1P2:8502 P3:00231</v>
      </c>
      <c r="C1939" s="348" t="s">
        <v>9331</v>
      </c>
      <c r="D1939" s="348" t="s">
        <v>7684</v>
      </c>
      <c r="E1939" s="348" t="s">
        <v>7725</v>
      </c>
      <c r="F1939" s="348" t="s">
        <v>7834</v>
      </c>
    </row>
    <row r="1940" spans="1:6" x14ac:dyDescent="0.25">
      <c r="A1940" s="348" t="s">
        <v>9334</v>
      </c>
      <c r="B1940" t="str">
        <f t="shared" si="30"/>
        <v>F3:0820 P1P2:8502 P3:00234</v>
      </c>
      <c r="C1940" s="348" t="s">
        <v>9331</v>
      </c>
      <c r="D1940" s="348" t="s">
        <v>7684</v>
      </c>
      <c r="E1940" s="348" t="s">
        <v>7725</v>
      </c>
      <c r="F1940" s="348" t="s">
        <v>7726</v>
      </c>
    </row>
    <row r="1941" spans="1:6" x14ac:dyDescent="0.25">
      <c r="A1941" s="348" t="s">
        <v>9335</v>
      </c>
      <c r="B1941" t="str">
        <f t="shared" si="30"/>
        <v>F3:0820 P1P2:8502 P3:00234</v>
      </c>
      <c r="C1941" s="348" t="s">
        <v>9329</v>
      </c>
      <c r="D1941" s="348" t="s">
        <v>7684</v>
      </c>
      <c r="E1941" s="348" t="s">
        <v>7725</v>
      </c>
      <c r="F1941" s="348" t="s">
        <v>7726</v>
      </c>
    </row>
    <row r="1942" spans="1:6" x14ac:dyDescent="0.25">
      <c r="A1942" s="348" t="s">
        <v>9336</v>
      </c>
      <c r="B1942" t="str">
        <f t="shared" si="30"/>
        <v>F3:0911 P1P2:8802 P3:00199</v>
      </c>
      <c r="C1942" s="348" t="s">
        <v>9337</v>
      </c>
      <c r="D1942" s="348" t="s">
        <v>7657</v>
      </c>
      <c r="E1942" s="348" t="s">
        <v>7658</v>
      </c>
      <c r="F1942" s="348" t="s">
        <v>7659</v>
      </c>
    </row>
    <row r="1943" spans="1:6" x14ac:dyDescent="0.25">
      <c r="A1943" s="348" t="s">
        <v>9336</v>
      </c>
      <c r="B1943" t="str">
        <f t="shared" si="30"/>
        <v>F3:0911 P1P2:8802 P3:00448</v>
      </c>
      <c r="C1943" s="348" t="s">
        <v>9337</v>
      </c>
      <c r="D1943" s="348" t="s">
        <v>7657</v>
      </c>
      <c r="E1943" s="348" t="s">
        <v>7658</v>
      </c>
      <c r="F1943" s="348" t="s">
        <v>7641</v>
      </c>
    </row>
    <row r="1944" spans="1:6" x14ac:dyDescent="0.25">
      <c r="A1944" s="348" t="s">
        <v>9338</v>
      </c>
      <c r="B1944" t="str">
        <f t="shared" si="30"/>
        <v>F3:0911 P1P2:8802 P3:00199</v>
      </c>
      <c r="C1944" s="348" t="s">
        <v>9339</v>
      </c>
      <c r="D1944" s="348" t="s">
        <v>7657</v>
      </c>
      <c r="E1944" s="348" t="s">
        <v>7658</v>
      </c>
      <c r="F1944" s="348" t="s">
        <v>7659</v>
      </c>
    </row>
    <row r="1945" spans="1:6" x14ac:dyDescent="0.25">
      <c r="A1945" s="348" t="s">
        <v>9338</v>
      </c>
      <c r="B1945" t="str">
        <f t="shared" si="30"/>
        <v>F3:0911 P1P2:8802 P3:00448</v>
      </c>
      <c r="C1945" s="348" t="s">
        <v>9339</v>
      </c>
      <c r="D1945" s="348" t="s">
        <v>7657</v>
      </c>
      <c r="E1945" s="348" t="s">
        <v>7658</v>
      </c>
      <c r="F1945" s="348" t="s">
        <v>7641</v>
      </c>
    </row>
    <row r="1946" spans="1:6" x14ac:dyDescent="0.25">
      <c r="A1946" s="348" t="s">
        <v>9340</v>
      </c>
      <c r="B1946" t="str">
        <f t="shared" si="30"/>
        <v>F3:0911 P1P2:8802 P3:00199</v>
      </c>
      <c r="C1946" s="348" t="s">
        <v>9339</v>
      </c>
      <c r="D1946" s="348" t="s">
        <v>7657</v>
      </c>
      <c r="E1946" s="348" t="s">
        <v>7658</v>
      </c>
      <c r="F1946" s="348" t="s">
        <v>7659</v>
      </c>
    </row>
    <row r="1947" spans="1:6" x14ac:dyDescent="0.25">
      <c r="A1947" s="348" t="s">
        <v>9340</v>
      </c>
      <c r="B1947" t="str">
        <f t="shared" si="30"/>
        <v>F3:0911 P1P2:8802 P3:00448</v>
      </c>
      <c r="C1947" s="348" t="s">
        <v>9339</v>
      </c>
      <c r="D1947" s="348" t="s">
        <v>7657</v>
      </c>
      <c r="E1947" s="348" t="s">
        <v>7658</v>
      </c>
      <c r="F1947" s="348" t="s">
        <v>7641</v>
      </c>
    </row>
    <row r="1948" spans="1:6" x14ac:dyDescent="0.25">
      <c r="A1948" s="348" t="s">
        <v>9341</v>
      </c>
      <c r="B1948" t="str">
        <f t="shared" si="30"/>
        <v>F3:0820 P1P2:8502 P3:00231</v>
      </c>
      <c r="C1948" s="348" t="s">
        <v>9337</v>
      </c>
      <c r="D1948" s="348" t="s">
        <v>7684</v>
      </c>
      <c r="E1948" s="348" t="s">
        <v>7725</v>
      </c>
      <c r="F1948" s="348" t="s">
        <v>7834</v>
      </c>
    </row>
    <row r="1949" spans="1:6" x14ac:dyDescent="0.25">
      <c r="A1949" s="348" t="s">
        <v>9342</v>
      </c>
      <c r="B1949" t="str">
        <f t="shared" si="30"/>
        <v>F3:0820 P1P2:8502 P3:00231</v>
      </c>
      <c r="C1949" s="348" t="s">
        <v>9339</v>
      </c>
      <c r="D1949" s="348" t="s">
        <v>7684</v>
      </c>
      <c r="E1949" s="348" t="s">
        <v>7725</v>
      </c>
      <c r="F1949" s="348" t="s">
        <v>7834</v>
      </c>
    </row>
    <row r="1950" spans="1:6" x14ac:dyDescent="0.25">
      <c r="A1950" s="348" t="s">
        <v>9343</v>
      </c>
      <c r="B1950" t="str">
        <f t="shared" si="30"/>
        <v>F3:0820 P1P2:8502 P3:00231</v>
      </c>
      <c r="C1950" s="348" t="s">
        <v>9339</v>
      </c>
      <c r="D1950" s="348" t="s">
        <v>7684</v>
      </c>
      <c r="E1950" s="348" t="s">
        <v>7725</v>
      </c>
      <c r="F1950" s="348" t="s">
        <v>7834</v>
      </c>
    </row>
    <row r="1951" spans="1:6" x14ac:dyDescent="0.25">
      <c r="A1951" s="348" t="s">
        <v>9344</v>
      </c>
      <c r="B1951" t="str">
        <f t="shared" si="30"/>
        <v>F3:0820 P1P2:8502 P3:00234</v>
      </c>
      <c r="C1951" s="348" t="s">
        <v>9337</v>
      </c>
      <c r="D1951" s="348" t="s">
        <v>7684</v>
      </c>
      <c r="E1951" s="348" t="s">
        <v>7725</v>
      </c>
      <c r="F1951" s="348" t="s">
        <v>7726</v>
      </c>
    </row>
    <row r="1952" spans="1:6" x14ac:dyDescent="0.25">
      <c r="A1952" s="348" t="s">
        <v>9345</v>
      </c>
      <c r="B1952" t="str">
        <f t="shared" si="30"/>
        <v>F3:0820 P1P2:8502 P3:00234</v>
      </c>
      <c r="C1952" s="348" t="s">
        <v>9339</v>
      </c>
      <c r="D1952" s="348" t="s">
        <v>7684</v>
      </c>
      <c r="E1952" s="348" t="s">
        <v>7725</v>
      </c>
      <c r="F1952" s="348" t="s">
        <v>7726</v>
      </c>
    </row>
    <row r="1953" spans="1:6" x14ac:dyDescent="0.25">
      <c r="A1953" s="348" t="s">
        <v>9346</v>
      </c>
      <c r="B1953" t="str">
        <f t="shared" si="30"/>
        <v>F3:0911 P1P2:8802 P3:00199</v>
      </c>
      <c r="C1953" s="348" t="s">
        <v>9347</v>
      </c>
      <c r="D1953" s="348" t="s">
        <v>7657</v>
      </c>
      <c r="E1953" s="348" t="s">
        <v>7658</v>
      </c>
      <c r="F1953" s="348" t="s">
        <v>7659</v>
      </c>
    </row>
    <row r="1954" spans="1:6" x14ac:dyDescent="0.25">
      <c r="A1954" s="348" t="s">
        <v>9346</v>
      </c>
      <c r="B1954" t="str">
        <f t="shared" si="30"/>
        <v>F3:0911 P1P2:8802 P3:00448</v>
      </c>
      <c r="C1954" s="348" t="s">
        <v>9347</v>
      </c>
      <c r="D1954" s="348" t="s">
        <v>7657</v>
      </c>
      <c r="E1954" s="348" t="s">
        <v>7658</v>
      </c>
      <c r="F1954" s="348" t="s">
        <v>7641</v>
      </c>
    </row>
    <row r="1955" spans="1:6" x14ac:dyDescent="0.25">
      <c r="A1955" s="348" t="s">
        <v>9348</v>
      </c>
      <c r="B1955" t="str">
        <f t="shared" si="30"/>
        <v>F3:0911 P1P2:8802 P3:00199</v>
      </c>
      <c r="C1955" s="348" t="s">
        <v>9347</v>
      </c>
      <c r="D1955" s="348" t="s">
        <v>7657</v>
      </c>
      <c r="E1955" s="348" t="s">
        <v>7658</v>
      </c>
      <c r="F1955" s="348" t="s">
        <v>7659</v>
      </c>
    </row>
    <row r="1956" spans="1:6" x14ac:dyDescent="0.25">
      <c r="A1956" s="348" t="s">
        <v>9348</v>
      </c>
      <c r="B1956" t="str">
        <f t="shared" si="30"/>
        <v>F3:0911 P1P2:8802 P3:00448</v>
      </c>
      <c r="C1956" s="348" t="s">
        <v>9347</v>
      </c>
      <c r="D1956" s="348" t="s">
        <v>7657</v>
      </c>
      <c r="E1956" s="348" t="s">
        <v>7658</v>
      </c>
      <c r="F1956" s="348" t="s">
        <v>7641</v>
      </c>
    </row>
    <row r="1957" spans="1:6" x14ac:dyDescent="0.25">
      <c r="A1957" s="348" t="s">
        <v>9349</v>
      </c>
      <c r="B1957" t="str">
        <f t="shared" si="30"/>
        <v>F3:0820 P1P2:8502 P3:00231</v>
      </c>
      <c r="C1957" s="348" t="s">
        <v>9347</v>
      </c>
      <c r="D1957" s="348" t="s">
        <v>7684</v>
      </c>
      <c r="E1957" s="348" t="s">
        <v>7725</v>
      </c>
      <c r="F1957" s="348" t="s">
        <v>7834</v>
      </c>
    </row>
    <row r="1958" spans="1:6" x14ac:dyDescent="0.25">
      <c r="A1958" s="348" t="s">
        <v>9350</v>
      </c>
      <c r="B1958" t="str">
        <f t="shared" si="30"/>
        <v>F3:0820 P1P2:8502 P3:00231</v>
      </c>
      <c r="C1958" s="348" t="s">
        <v>9347</v>
      </c>
      <c r="D1958" s="348" t="s">
        <v>7684</v>
      </c>
      <c r="E1958" s="348" t="s">
        <v>7725</v>
      </c>
      <c r="F1958" s="348" t="s">
        <v>7834</v>
      </c>
    </row>
    <row r="1959" spans="1:6" x14ac:dyDescent="0.25">
      <c r="A1959" s="348" t="s">
        <v>9351</v>
      </c>
      <c r="B1959" t="str">
        <f t="shared" si="30"/>
        <v>F3:0820 P1P2:8502 P3:00231</v>
      </c>
      <c r="C1959" s="348" t="s">
        <v>9352</v>
      </c>
      <c r="D1959" s="348" t="s">
        <v>7684</v>
      </c>
      <c r="E1959" s="348" t="s">
        <v>7725</v>
      </c>
      <c r="F1959" s="348" t="s">
        <v>7834</v>
      </c>
    </row>
    <row r="1960" spans="1:6" x14ac:dyDescent="0.25">
      <c r="A1960" s="348" t="s">
        <v>9353</v>
      </c>
      <c r="B1960" t="str">
        <f t="shared" si="30"/>
        <v>F3:0820 P1P2:8502 P3:00231</v>
      </c>
      <c r="C1960" s="348" t="s">
        <v>9354</v>
      </c>
      <c r="D1960" s="348" t="s">
        <v>7684</v>
      </c>
      <c r="E1960" s="348" t="s">
        <v>7725</v>
      </c>
      <c r="F1960" s="348" t="s">
        <v>7834</v>
      </c>
    </row>
    <row r="1961" spans="1:6" x14ac:dyDescent="0.25">
      <c r="A1961" s="348" t="s">
        <v>9355</v>
      </c>
      <c r="B1961" t="str">
        <f t="shared" si="30"/>
        <v>F3:0820 P1P2:8502 P3:00234</v>
      </c>
      <c r="C1961" s="348" t="s">
        <v>9354</v>
      </c>
      <c r="D1961" s="348" t="s">
        <v>7684</v>
      </c>
      <c r="E1961" s="348" t="s">
        <v>7725</v>
      </c>
      <c r="F1961" s="348" t="s">
        <v>7726</v>
      </c>
    </row>
    <row r="1962" spans="1:6" x14ac:dyDescent="0.25">
      <c r="A1962" s="348" t="s">
        <v>9356</v>
      </c>
      <c r="B1962" t="str">
        <f t="shared" si="30"/>
        <v>F3:0820 P1P2:8502 P3:00234</v>
      </c>
      <c r="C1962" s="348" t="s">
        <v>9347</v>
      </c>
      <c r="D1962" s="348" t="s">
        <v>7684</v>
      </c>
      <c r="E1962" s="348" t="s">
        <v>7725</v>
      </c>
      <c r="F1962" s="348" t="s">
        <v>7726</v>
      </c>
    </row>
    <row r="1963" spans="1:6" x14ac:dyDescent="0.25">
      <c r="A1963" s="348" t="s">
        <v>9357</v>
      </c>
      <c r="B1963" t="str">
        <f t="shared" si="30"/>
        <v>F3:0820 P1P2:8502 P3:00234</v>
      </c>
      <c r="C1963" s="348" t="s">
        <v>9347</v>
      </c>
      <c r="D1963" s="348" t="s">
        <v>7684</v>
      </c>
      <c r="E1963" s="348" t="s">
        <v>7725</v>
      </c>
      <c r="F1963" s="348" t="s">
        <v>7726</v>
      </c>
    </row>
    <row r="1964" spans="1:6" x14ac:dyDescent="0.25">
      <c r="A1964" s="348" t="s">
        <v>9358</v>
      </c>
      <c r="B1964" t="str">
        <f t="shared" si="30"/>
        <v>F3:0820 P1P2:8502 P3:00234</v>
      </c>
      <c r="C1964" s="348" t="s">
        <v>9352</v>
      </c>
      <c r="D1964" s="348" t="s">
        <v>7684</v>
      </c>
      <c r="E1964" s="348" t="s">
        <v>7725</v>
      </c>
      <c r="F1964" s="348" t="s">
        <v>7726</v>
      </c>
    </row>
    <row r="1965" spans="1:6" x14ac:dyDescent="0.25">
      <c r="A1965" s="348" t="s">
        <v>9359</v>
      </c>
      <c r="B1965" t="str">
        <f t="shared" si="30"/>
        <v>F3:0911 P1P2:8802 P3:00199</v>
      </c>
      <c r="C1965" s="348" t="s">
        <v>9360</v>
      </c>
      <c r="D1965" s="348" t="s">
        <v>7657</v>
      </c>
      <c r="E1965" s="348" t="s">
        <v>7658</v>
      </c>
      <c r="F1965" s="348" t="s">
        <v>7659</v>
      </c>
    </row>
    <row r="1966" spans="1:6" x14ac:dyDescent="0.25">
      <c r="A1966" s="348" t="s">
        <v>9361</v>
      </c>
      <c r="B1966" t="str">
        <f t="shared" si="30"/>
        <v>F3:0820 P1P2:8502 P3:00231</v>
      </c>
      <c r="C1966" s="348" t="s">
        <v>9360</v>
      </c>
      <c r="D1966" s="348" t="s">
        <v>7684</v>
      </c>
      <c r="E1966" s="348" t="s">
        <v>7725</v>
      </c>
      <c r="F1966" s="348" t="s">
        <v>7834</v>
      </c>
    </row>
    <row r="1967" spans="1:6" x14ac:dyDescent="0.25">
      <c r="A1967" s="348" t="s">
        <v>9362</v>
      </c>
      <c r="B1967" t="str">
        <f t="shared" si="30"/>
        <v>F3:0820 P1P2:8502 P3:00234</v>
      </c>
      <c r="C1967" s="348" t="s">
        <v>9360</v>
      </c>
      <c r="D1967" s="348" t="s">
        <v>7684</v>
      </c>
      <c r="E1967" s="348" t="s">
        <v>7725</v>
      </c>
      <c r="F1967" s="348" t="s">
        <v>7726</v>
      </c>
    </row>
    <row r="1968" spans="1:6" x14ac:dyDescent="0.25">
      <c r="A1968" s="348" t="s">
        <v>9363</v>
      </c>
      <c r="B1968" t="str">
        <f t="shared" si="30"/>
        <v>F3:0820 P1P2:8502 P3:00234</v>
      </c>
      <c r="C1968" s="348" t="s">
        <v>9360</v>
      </c>
      <c r="D1968" s="348" t="s">
        <v>7684</v>
      </c>
      <c r="E1968" s="348" t="s">
        <v>7725</v>
      </c>
      <c r="F1968" s="348" t="s">
        <v>7726</v>
      </c>
    </row>
    <row r="1969" spans="1:6" x14ac:dyDescent="0.25">
      <c r="A1969" s="348" t="s">
        <v>9364</v>
      </c>
      <c r="B1969" t="str">
        <f t="shared" si="30"/>
        <v>F3:0911 P1P2:8802 P3:00199</v>
      </c>
      <c r="C1969" s="348" t="s">
        <v>9365</v>
      </c>
      <c r="D1969" s="348" t="s">
        <v>7657</v>
      </c>
      <c r="E1969" s="348" t="s">
        <v>7658</v>
      </c>
      <c r="F1969" s="348" t="s">
        <v>7659</v>
      </c>
    </row>
    <row r="1970" spans="1:6" x14ac:dyDescent="0.25">
      <c r="A1970" s="348" t="s">
        <v>9364</v>
      </c>
      <c r="B1970" t="str">
        <f t="shared" si="30"/>
        <v>F3:0911 P1P2:8802 P3:00448</v>
      </c>
      <c r="C1970" s="348" t="s">
        <v>9365</v>
      </c>
      <c r="D1970" s="348" t="s">
        <v>7657</v>
      </c>
      <c r="E1970" s="348" t="s">
        <v>7658</v>
      </c>
      <c r="F1970" s="348" t="s">
        <v>7641</v>
      </c>
    </row>
    <row r="1971" spans="1:6" x14ac:dyDescent="0.25">
      <c r="A1971" s="348" t="s">
        <v>9366</v>
      </c>
      <c r="B1971" t="str">
        <f t="shared" si="30"/>
        <v>F3:0820 P1P2:8502 P3:00231</v>
      </c>
      <c r="C1971" s="348" t="s">
        <v>9365</v>
      </c>
      <c r="D1971" s="348" t="s">
        <v>7684</v>
      </c>
      <c r="E1971" s="348" t="s">
        <v>7725</v>
      </c>
      <c r="F1971" s="348" t="s">
        <v>7834</v>
      </c>
    </row>
    <row r="1972" spans="1:6" x14ac:dyDescent="0.25">
      <c r="A1972" s="348" t="s">
        <v>9367</v>
      </c>
      <c r="B1972" t="str">
        <f t="shared" si="30"/>
        <v>F3:0820 P1P2:8502 P3:00234</v>
      </c>
      <c r="C1972" s="348" t="s">
        <v>9365</v>
      </c>
      <c r="D1972" s="348" t="s">
        <v>7684</v>
      </c>
      <c r="E1972" s="348" t="s">
        <v>7725</v>
      </c>
      <c r="F1972" s="348" t="s">
        <v>7726</v>
      </c>
    </row>
    <row r="1973" spans="1:6" x14ac:dyDescent="0.25">
      <c r="A1973" s="348" t="s">
        <v>9368</v>
      </c>
      <c r="B1973" t="str">
        <f t="shared" si="30"/>
        <v>F3:0911 P1P2:8802 P3:00199</v>
      </c>
      <c r="C1973" s="348" t="s">
        <v>9369</v>
      </c>
      <c r="D1973" s="348" t="s">
        <v>7657</v>
      </c>
      <c r="E1973" s="348" t="s">
        <v>7658</v>
      </c>
      <c r="F1973" s="348" t="s">
        <v>7659</v>
      </c>
    </row>
    <row r="1974" spans="1:6" x14ac:dyDescent="0.25">
      <c r="A1974" s="348" t="s">
        <v>9368</v>
      </c>
      <c r="B1974" t="str">
        <f t="shared" si="30"/>
        <v>F3:0911 P1P2:8802 P3:00448</v>
      </c>
      <c r="C1974" s="348" t="s">
        <v>9369</v>
      </c>
      <c r="D1974" s="348" t="s">
        <v>7657</v>
      </c>
      <c r="E1974" s="348" t="s">
        <v>7658</v>
      </c>
      <c r="F1974" s="348" t="s">
        <v>7641</v>
      </c>
    </row>
    <row r="1975" spans="1:6" x14ac:dyDescent="0.25">
      <c r="A1975" s="348" t="s">
        <v>9370</v>
      </c>
      <c r="B1975" t="str">
        <f t="shared" si="30"/>
        <v>F3:0820 P1P2:8502 P3:00231</v>
      </c>
      <c r="C1975" s="348" t="s">
        <v>9369</v>
      </c>
      <c r="D1975" s="348" t="s">
        <v>7684</v>
      </c>
      <c r="E1975" s="348" t="s">
        <v>7725</v>
      </c>
      <c r="F1975" s="348" t="s">
        <v>7834</v>
      </c>
    </row>
    <row r="1976" spans="1:6" x14ac:dyDescent="0.25">
      <c r="A1976" s="348" t="s">
        <v>9371</v>
      </c>
      <c r="B1976" t="str">
        <f t="shared" si="30"/>
        <v>F3:0820 P1P2:8502 P3:00231</v>
      </c>
      <c r="C1976" s="348" t="s">
        <v>9372</v>
      </c>
      <c r="D1976" s="348" t="s">
        <v>7684</v>
      </c>
      <c r="E1976" s="348" t="s">
        <v>7725</v>
      </c>
      <c r="F1976" s="348" t="s">
        <v>7834</v>
      </c>
    </row>
    <row r="1977" spans="1:6" x14ac:dyDescent="0.25">
      <c r="A1977" s="348" t="s">
        <v>9373</v>
      </c>
      <c r="B1977" t="str">
        <f t="shared" si="30"/>
        <v>F3:0820 P1P2:8502 P3:00234</v>
      </c>
      <c r="C1977" s="348" t="s">
        <v>9372</v>
      </c>
      <c r="D1977" s="348" t="s">
        <v>7684</v>
      </c>
      <c r="E1977" s="348" t="s">
        <v>7725</v>
      </c>
      <c r="F1977" s="348" t="s">
        <v>7726</v>
      </c>
    </row>
    <row r="1978" spans="1:6" x14ac:dyDescent="0.25">
      <c r="A1978" s="348" t="s">
        <v>9374</v>
      </c>
      <c r="B1978" t="str">
        <f t="shared" si="30"/>
        <v>F3:0820 P1P2:8502 P3:00234</v>
      </c>
      <c r="C1978" s="348" t="s">
        <v>9369</v>
      </c>
      <c r="D1978" s="348" t="s">
        <v>7684</v>
      </c>
      <c r="E1978" s="348" t="s">
        <v>7725</v>
      </c>
      <c r="F1978" s="348" t="s">
        <v>7726</v>
      </c>
    </row>
    <row r="1979" spans="1:6" x14ac:dyDescent="0.25">
      <c r="A1979" s="348" t="s">
        <v>9375</v>
      </c>
      <c r="B1979" t="str">
        <f t="shared" si="30"/>
        <v>F3:0820 P1P2:8502 P3:00234</v>
      </c>
      <c r="C1979" s="348" t="s">
        <v>9376</v>
      </c>
      <c r="D1979" s="348" t="s">
        <v>7684</v>
      </c>
      <c r="E1979" s="348" t="s">
        <v>7725</v>
      </c>
      <c r="F1979" s="348" t="s">
        <v>7726</v>
      </c>
    </row>
    <row r="1980" spans="1:6" x14ac:dyDescent="0.25">
      <c r="A1980" s="348" t="s">
        <v>9377</v>
      </c>
      <c r="B1980" t="str">
        <f t="shared" si="30"/>
        <v>F3:0820 P1P2:8502 P3:00231</v>
      </c>
      <c r="C1980" s="348" t="s">
        <v>9376</v>
      </c>
      <c r="D1980" s="348" t="s">
        <v>7684</v>
      </c>
      <c r="E1980" s="348" t="s">
        <v>7725</v>
      </c>
      <c r="F1980" s="348" t="s">
        <v>7834</v>
      </c>
    </row>
    <row r="1981" spans="1:6" x14ac:dyDescent="0.25">
      <c r="A1981" s="348" t="s">
        <v>9378</v>
      </c>
      <c r="B1981" t="str">
        <f t="shared" si="30"/>
        <v>F3:0820 P1P2:8502 P3:00231</v>
      </c>
      <c r="C1981" s="348" t="s">
        <v>9379</v>
      </c>
      <c r="D1981" s="348" t="s">
        <v>7684</v>
      </c>
      <c r="E1981" s="348" t="s">
        <v>7725</v>
      </c>
      <c r="F1981" s="348" t="s">
        <v>7834</v>
      </c>
    </row>
    <row r="1982" spans="1:6" x14ac:dyDescent="0.25">
      <c r="A1982" s="348" t="s">
        <v>9380</v>
      </c>
      <c r="B1982" t="str">
        <f t="shared" si="30"/>
        <v>F3:0820 P1P2:8502 P3:00234</v>
      </c>
      <c r="C1982" s="348" t="s">
        <v>9379</v>
      </c>
      <c r="D1982" s="348" t="s">
        <v>7684</v>
      </c>
      <c r="E1982" s="348" t="s">
        <v>7725</v>
      </c>
      <c r="F1982" s="348" t="s">
        <v>7726</v>
      </c>
    </row>
    <row r="1983" spans="1:6" x14ac:dyDescent="0.25">
      <c r="A1983" s="348" t="s">
        <v>9381</v>
      </c>
      <c r="B1983" t="str">
        <f t="shared" si="30"/>
        <v>F3:0820 P1P2:8502 P3:00234</v>
      </c>
      <c r="C1983" s="348" t="s">
        <v>9379</v>
      </c>
      <c r="D1983" s="348" t="s">
        <v>7684</v>
      </c>
      <c r="E1983" s="348" t="s">
        <v>7725</v>
      </c>
      <c r="F1983" s="348" t="s">
        <v>7726</v>
      </c>
    </row>
    <row r="1984" spans="1:6" x14ac:dyDescent="0.25">
      <c r="A1984" s="348" t="s">
        <v>9382</v>
      </c>
      <c r="B1984" t="str">
        <f t="shared" si="30"/>
        <v>F3:0820 P1P2:8502 P3:00231</v>
      </c>
      <c r="C1984" s="348" t="s">
        <v>9383</v>
      </c>
      <c r="D1984" s="348" t="s">
        <v>7684</v>
      </c>
      <c r="E1984" s="348" t="s">
        <v>7725</v>
      </c>
      <c r="F1984" s="348" t="s">
        <v>7834</v>
      </c>
    </row>
    <row r="1985" spans="1:6" x14ac:dyDescent="0.25">
      <c r="A1985" s="348" t="s">
        <v>9384</v>
      </c>
      <c r="B1985" t="str">
        <f t="shared" si="30"/>
        <v>F3:0820 P1P2:8502 P3:00231</v>
      </c>
      <c r="C1985" s="348" t="s">
        <v>9385</v>
      </c>
      <c r="D1985" s="348" t="s">
        <v>7684</v>
      </c>
      <c r="E1985" s="348" t="s">
        <v>7725</v>
      </c>
      <c r="F1985" s="348" t="s">
        <v>7834</v>
      </c>
    </row>
    <row r="1986" spans="1:6" x14ac:dyDescent="0.25">
      <c r="A1986" s="348" t="s">
        <v>9386</v>
      </c>
      <c r="B1986" t="str">
        <f t="shared" ref="B1986:B2049" si="31">CONCATENATE("F3:",D1986," P1P2:",E1986," P3:",F1986)</f>
        <v>F3:0820 P1P2:8502 P3:00234</v>
      </c>
      <c r="C1986" s="348" t="s">
        <v>9383</v>
      </c>
      <c r="D1986" s="348" t="s">
        <v>7684</v>
      </c>
      <c r="E1986" s="348" t="s">
        <v>7725</v>
      </c>
      <c r="F1986" s="348" t="s">
        <v>7726</v>
      </c>
    </row>
    <row r="1987" spans="1:6" x14ac:dyDescent="0.25">
      <c r="A1987" s="348" t="s">
        <v>9387</v>
      </c>
      <c r="B1987" t="str">
        <f t="shared" si="31"/>
        <v>F3:0820 P1P2:8502 P3:00234</v>
      </c>
      <c r="C1987" s="348" t="s">
        <v>9385</v>
      </c>
      <c r="D1987" s="348" t="s">
        <v>7684</v>
      </c>
      <c r="E1987" s="348" t="s">
        <v>7725</v>
      </c>
      <c r="F1987" s="348" t="s">
        <v>7726</v>
      </c>
    </row>
    <row r="1988" spans="1:6" x14ac:dyDescent="0.25">
      <c r="A1988" s="348" t="s">
        <v>9388</v>
      </c>
      <c r="B1988" t="str">
        <f t="shared" si="31"/>
        <v>F3:0820 P1P2:8502 P3:00234</v>
      </c>
      <c r="C1988" s="348" t="s">
        <v>9383</v>
      </c>
      <c r="D1988" s="348" t="s">
        <v>7684</v>
      </c>
      <c r="E1988" s="348" t="s">
        <v>7725</v>
      </c>
      <c r="F1988" s="348" t="s">
        <v>7726</v>
      </c>
    </row>
    <row r="1989" spans="1:6" x14ac:dyDescent="0.25">
      <c r="A1989" s="348" t="s">
        <v>9389</v>
      </c>
      <c r="B1989" t="str">
        <f t="shared" si="31"/>
        <v>F3:0820 P1P2:8502 P3:00234</v>
      </c>
      <c r="C1989" s="348" t="s">
        <v>9390</v>
      </c>
      <c r="D1989" s="348" t="s">
        <v>7684</v>
      </c>
      <c r="E1989" s="348" t="s">
        <v>7725</v>
      </c>
      <c r="F1989" s="348" t="s">
        <v>7726</v>
      </c>
    </row>
    <row r="1990" spans="1:6" x14ac:dyDescent="0.25">
      <c r="A1990" s="348" t="s">
        <v>9391</v>
      </c>
      <c r="B1990" t="str">
        <f t="shared" si="31"/>
        <v>F3:0820 P1P2:8502 P3:00231</v>
      </c>
      <c r="C1990" s="348" t="s">
        <v>9390</v>
      </c>
      <c r="D1990" s="348" t="s">
        <v>7684</v>
      </c>
      <c r="E1990" s="348" t="s">
        <v>7725</v>
      </c>
      <c r="F1990" s="348" t="s">
        <v>7834</v>
      </c>
    </row>
    <row r="1991" spans="1:6" x14ac:dyDescent="0.25">
      <c r="A1991" s="348" t="s">
        <v>9392</v>
      </c>
      <c r="B1991" t="str">
        <f t="shared" si="31"/>
        <v>F3:0820 P1P2:8502 P3:00231</v>
      </c>
      <c r="C1991" s="348" t="s">
        <v>9393</v>
      </c>
      <c r="D1991" s="348" t="s">
        <v>7684</v>
      </c>
      <c r="E1991" s="348" t="s">
        <v>7725</v>
      </c>
      <c r="F1991" s="348" t="s">
        <v>7834</v>
      </c>
    </row>
    <row r="1992" spans="1:6" x14ac:dyDescent="0.25">
      <c r="A1992" s="348" t="s">
        <v>9394</v>
      </c>
      <c r="B1992" t="str">
        <f t="shared" si="31"/>
        <v>F3:0820 P1P2:8502 P3:00231</v>
      </c>
      <c r="C1992" s="348" t="s">
        <v>9393</v>
      </c>
      <c r="D1992" s="348" t="s">
        <v>7684</v>
      </c>
      <c r="E1992" s="348" t="s">
        <v>7725</v>
      </c>
      <c r="F1992" s="348" t="s">
        <v>7834</v>
      </c>
    </row>
    <row r="1993" spans="1:6" x14ac:dyDescent="0.25">
      <c r="A1993" s="348" t="s">
        <v>9395</v>
      </c>
      <c r="B1993" t="str">
        <f t="shared" si="31"/>
        <v>F3:0820 P1P2:8502 P3:00231</v>
      </c>
      <c r="C1993" s="348" t="s">
        <v>9393</v>
      </c>
      <c r="D1993" s="348" t="s">
        <v>7684</v>
      </c>
      <c r="E1993" s="348" t="s">
        <v>7725</v>
      </c>
      <c r="F1993" s="348" t="s">
        <v>7834</v>
      </c>
    </row>
    <row r="1994" spans="1:6" x14ac:dyDescent="0.25">
      <c r="A1994" s="348" t="s">
        <v>9396</v>
      </c>
      <c r="B1994" t="str">
        <f t="shared" si="31"/>
        <v>F3:0820 P1P2:8502 P3:00234</v>
      </c>
      <c r="C1994" s="348" t="s">
        <v>9393</v>
      </c>
      <c r="D1994" s="348" t="s">
        <v>7684</v>
      </c>
      <c r="E1994" s="348" t="s">
        <v>7725</v>
      </c>
      <c r="F1994" s="348" t="s">
        <v>7726</v>
      </c>
    </row>
    <row r="1995" spans="1:6" x14ac:dyDescent="0.25">
      <c r="A1995" s="348" t="s">
        <v>9397</v>
      </c>
      <c r="B1995" t="str">
        <f t="shared" si="31"/>
        <v>F3:0820 P1P2:8502 P3:00234</v>
      </c>
      <c r="C1995" s="348" t="s">
        <v>9393</v>
      </c>
      <c r="D1995" s="348" t="s">
        <v>7684</v>
      </c>
      <c r="E1995" s="348" t="s">
        <v>7725</v>
      </c>
      <c r="F1995" s="348" t="s">
        <v>7726</v>
      </c>
    </row>
    <row r="1996" spans="1:6" x14ac:dyDescent="0.25">
      <c r="A1996" s="348" t="s">
        <v>9398</v>
      </c>
      <c r="B1996" t="str">
        <f t="shared" si="31"/>
        <v>F3:0911 P1P2:8802 P3:00199</v>
      </c>
      <c r="C1996" s="348" t="s">
        <v>9399</v>
      </c>
      <c r="D1996" s="348" t="s">
        <v>7657</v>
      </c>
      <c r="E1996" s="348" t="s">
        <v>7658</v>
      </c>
      <c r="F1996" s="348" t="s">
        <v>7659</v>
      </c>
    </row>
    <row r="1997" spans="1:6" x14ac:dyDescent="0.25">
      <c r="A1997" s="348" t="s">
        <v>9398</v>
      </c>
      <c r="B1997" t="str">
        <f t="shared" si="31"/>
        <v>F3:0911 P1P2:8802 P3:00448</v>
      </c>
      <c r="C1997" s="348" t="s">
        <v>9399</v>
      </c>
      <c r="D1997" s="348" t="s">
        <v>7657</v>
      </c>
      <c r="E1997" s="348" t="s">
        <v>7658</v>
      </c>
      <c r="F1997" s="348" t="s">
        <v>7641</v>
      </c>
    </row>
    <row r="1998" spans="1:6" x14ac:dyDescent="0.25">
      <c r="A1998" s="348" t="s">
        <v>9400</v>
      </c>
      <c r="B1998" t="str">
        <f t="shared" si="31"/>
        <v>F3:0911 P1P2:8802 P3:00199</v>
      </c>
      <c r="C1998" s="348" t="s">
        <v>9401</v>
      </c>
      <c r="D1998" s="348" t="s">
        <v>7657</v>
      </c>
      <c r="E1998" s="348" t="s">
        <v>7658</v>
      </c>
      <c r="F1998" s="348" t="s">
        <v>7659</v>
      </c>
    </row>
    <row r="1999" spans="1:6" x14ac:dyDescent="0.25">
      <c r="A1999" s="348" t="s">
        <v>9400</v>
      </c>
      <c r="B1999" t="str">
        <f t="shared" si="31"/>
        <v>F3:0911 P1P2:8802 P3:00448</v>
      </c>
      <c r="C1999" s="348" t="s">
        <v>9401</v>
      </c>
      <c r="D1999" s="348" t="s">
        <v>7657</v>
      </c>
      <c r="E1999" s="348" t="s">
        <v>7658</v>
      </c>
      <c r="F1999" s="348" t="s">
        <v>7641</v>
      </c>
    </row>
    <row r="2000" spans="1:6" x14ac:dyDescent="0.25">
      <c r="A2000" s="348" t="s">
        <v>9402</v>
      </c>
      <c r="B2000" t="str">
        <f t="shared" si="31"/>
        <v>F3:0820 P1P2:8502 P3:00231</v>
      </c>
      <c r="C2000" s="348" t="s">
        <v>9399</v>
      </c>
      <c r="D2000" s="348" t="s">
        <v>7684</v>
      </c>
      <c r="E2000" s="348" t="s">
        <v>7725</v>
      </c>
      <c r="F2000" s="348" t="s">
        <v>7834</v>
      </c>
    </row>
    <row r="2001" spans="1:6" x14ac:dyDescent="0.25">
      <c r="A2001" s="348" t="s">
        <v>9403</v>
      </c>
      <c r="B2001" t="str">
        <f t="shared" si="31"/>
        <v>F3:0820 P1P2:8502 P3:00231</v>
      </c>
      <c r="C2001" s="348" t="s">
        <v>9401</v>
      </c>
      <c r="D2001" s="348" t="s">
        <v>7684</v>
      </c>
      <c r="E2001" s="348" t="s">
        <v>7725</v>
      </c>
      <c r="F2001" s="348" t="s">
        <v>7834</v>
      </c>
    </row>
    <row r="2002" spans="1:6" x14ac:dyDescent="0.25">
      <c r="A2002" s="348" t="s">
        <v>9404</v>
      </c>
      <c r="B2002" t="str">
        <f t="shared" si="31"/>
        <v>F3:0820 P1P2:8502 P3:00234</v>
      </c>
      <c r="C2002" s="348" t="s">
        <v>9399</v>
      </c>
      <c r="D2002" s="348" t="s">
        <v>7684</v>
      </c>
      <c r="E2002" s="348" t="s">
        <v>7725</v>
      </c>
      <c r="F2002" s="348" t="s">
        <v>7726</v>
      </c>
    </row>
    <row r="2003" spans="1:6" x14ac:dyDescent="0.25">
      <c r="A2003" s="348" t="s">
        <v>9405</v>
      </c>
      <c r="B2003" t="str">
        <f t="shared" si="31"/>
        <v>F3:0820 P1P2:8502 P3:00234</v>
      </c>
      <c r="C2003" s="348" t="s">
        <v>9401</v>
      </c>
      <c r="D2003" s="348" t="s">
        <v>7684</v>
      </c>
      <c r="E2003" s="348" t="s">
        <v>7725</v>
      </c>
      <c r="F2003" s="348" t="s">
        <v>7726</v>
      </c>
    </row>
    <row r="2004" spans="1:6" x14ac:dyDescent="0.25">
      <c r="A2004" s="348" t="s">
        <v>9406</v>
      </c>
      <c r="B2004" t="str">
        <f t="shared" si="31"/>
        <v>F3:0911 P1P2:8802 P3:00199</v>
      </c>
      <c r="C2004" s="348" t="s">
        <v>9407</v>
      </c>
      <c r="D2004" s="348" t="s">
        <v>7657</v>
      </c>
      <c r="E2004" s="348" t="s">
        <v>7658</v>
      </c>
      <c r="F2004" s="348" t="s">
        <v>7659</v>
      </c>
    </row>
    <row r="2005" spans="1:6" x14ac:dyDescent="0.25">
      <c r="A2005" s="348" t="s">
        <v>9406</v>
      </c>
      <c r="B2005" t="str">
        <f t="shared" si="31"/>
        <v>F3:0911 P1P2:8802 P3:00448</v>
      </c>
      <c r="C2005" s="348" t="s">
        <v>9407</v>
      </c>
      <c r="D2005" s="348" t="s">
        <v>7657</v>
      </c>
      <c r="E2005" s="348" t="s">
        <v>7658</v>
      </c>
      <c r="F2005" s="348" t="s">
        <v>7641</v>
      </c>
    </row>
    <row r="2006" spans="1:6" x14ac:dyDescent="0.25">
      <c r="A2006" s="348" t="s">
        <v>9408</v>
      </c>
      <c r="B2006" t="str">
        <f t="shared" si="31"/>
        <v>F3:0820 P1P2:8502 P3:00231</v>
      </c>
      <c r="C2006" s="348" t="s">
        <v>9407</v>
      </c>
      <c r="D2006" s="348" t="s">
        <v>7684</v>
      </c>
      <c r="E2006" s="348" t="s">
        <v>7725</v>
      </c>
      <c r="F2006" s="348" t="s">
        <v>7834</v>
      </c>
    </row>
    <row r="2007" spans="1:6" x14ac:dyDescent="0.25">
      <c r="A2007" s="348" t="s">
        <v>9409</v>
      </c>
      <c r="B2007" t="str">
        <f t="shared" si="31"/>
        <v>F3:0820 P1P2:8502 P3:00234</v>
      </c>
      <c r="C2007" s="348" t="s">
        <v>9407</v>
      </c>
      <c r="D2007" s="348" t="s">
        <v>7684</v>
      </c>
      <c r="E2007" s="348" t="s">
        <v>7725</v>
      </c>
      <c r="F2007" s="348" t="s">
        <v>7726</v>
      </c>
    </row>
    <row r="2008" spans="1:6" x14ac:dyDescent="0.25">
      <c r="A2008" s="348" t="s">
        <v>9410</v>
      </c>
      <c r="B2008" t="str">
        <f t="shared" si="31"/>
        <v>F3:0911 P1P2:8802 P3:00199</v>
      </c>
      <c r="C2008" s="348" t="s">
        <v>9411</v>
      </c>
      <c r="D2008" s="348" t="s">
        <v>7657</v>
      </c>
      <c r="E2008" s="348" t="s">
        <v>7658</v>
      </c>
      <c r="F2008" s="348" t="s">
        <v>7659</v>
      </c>
    </row>
    <row r="2009" spans="1:6" x14ac:dyDescent="0.25">
      <c r="A2009" s="348" t="s">
        <v>9410</v>
      </c>
      <c r="B2009" t="str">
        <f t="shared" si="31"/>
        <v>F3:0911 P1P2:8802 P3:00448</v>
      </c>
      <c r="C2009" s="348" t="s">
        <v>9411</v>
      </c>
      <c r="D2009" s="348" t="s">
        <v>7657</v>
      </c>
      <c r="E2009" s="348" t="s">
        <v>7658</v>
      </c>
      <c r="F2009" s="348" t="s">
        <v>7641</v>
      </c>
    </row>
    <row r="2010" spans="1:6" x14ac:dyDescent="0.25">
      <c r="A2010" s="348" t="s">
        <v>9412</v>
      </c>
      <c r="B2010" t="str">
        <f t="shared" si="31"/>
        <v>F3:0820 P1P2:8502 P3:00231</v>
      </c>
      <c r="C2010" s="348" t="s">
        <v>9411</v>
      </c>
      <c r="D2010" s="348" t="s">
        <v>7684</v>
      </c>
      <c r="E2010" s="348" t="s">
        <v>7725</v>
      </c>
      <c r="F2010" s="348" t="s">
        <v>7834</v>
      </c>
    </row>
    <row r="2011" spans="1:6" x14ac:dyDescent="0.25">
      <c r="A2011" s="348" t="s">
        <v>9413</v>
      </c>
      <c r="B2011" t="str">
        <f t="shared" si="31"/>
        <v>F3:0820 P1P2:8502 P3:00231</v>
      </c>
      <c r="C2011" s="348" t="s">
        <v>9414</v>
      </c>
      <c r="D2011" s="348" t="s">
        <v>7684</v>
      </c>
      <c r="E2011" s="348" t="s">
        <v>7725</v>
      </c>
      <c r="F2011" s="348" t="s">
        <v>7834</v>
      </c>
    </row>
    <row r="2012" spans="1:6" x14ac:dyDescent="0.25">
      <c r="A2012" s="348" t="s">
        <v>9415</v>
      </c>
      <c r="B2012" t="str">
        <f t="shared" si="31"/>
        <v>F3:0820 P1P2:8502 P3:00234</v>
      </c>
      <c r="C2012" s="348" t="s">
        <v>9411</v>
      </c>
      <c r="D2012" s="348" t="s">
        <v>7684</v>
      </c>
      <c r="E2012" s="348" t="s">
        <v>7725</v>
      </c>
      <c r="F2012" s="348" t="s">
        <v>7726</v>
      </c>
    </row>
    <row r="2013" spans="1:6" x14ac:dyDescent="0.25">
      <c r="A2013" s="348" t="s">
        <v>9416</v>
      </c>
      <c r="B2013" t="str">
        <f t="shared" si="31"/>
        <v>F3:0820 P1P2:8502 P3:00234</v>
      </c>
      <c r="C2013" s="348" t="s">
        <v>9414</v>
      </c>
      <c r="D2013" s="348" t="s">
        <v>7684</v>
      </c>
      <c r="E2013" s="348" t="s">
        <v>7725</v>
      </c>
      <c r="F2013" s="348" t="s">
        <v>7726</v>
      </c>
    </row>
    <row r="2014" spans="1:6" x14ac:dyDescent="0.25">
      <c r="A2014" s="348" t="s">
        <v>9417</v>
      </c>
      <c r="B2014" t="str">
        <f t="shared" si="31"/>
        <v>F3:0950 P1P2:8814 P3:00211</v>
      </c>
      <c r="C2014" s="348" t="s">
        <v>9418</v>
      </c>
      <c r="D2014" s="348" t="s">
        <v>7344</v>
      </c>
      <c r="E2014" s="348" t="s">
        <v>7642</v>
      </c>
      <c r="F2014" s="348" t="s">
        <v>7643</v>
      </c>
    </row>
    <row r="2015" spans="1:6" x14ac:dyDescent="0.25">
      <c r="A2015" s="348" t="s">
        <v>9419</v>
      </c>
      <c r="B2015" t="str">
        <f t="shared" si="31"/>
        <v>F3:0820 P1P2:8502 P3:00231</v>
      </c>
      <c r="C2015" s="348" t="s">
        <v>9418</v>
      </c>
      <c r="D2015" s="348" t="s">
        <v>7684</v>
      </c>
      <c r="E2015" s="348" t="s">
        <v>7725</v>
      </c>
      <c r="F2015" s="348" t="s">
        <v>7834</v>
      </c>
    </row>
    <row r="2016" spans="1:6" x14ac:dyDescent="0.25">
      <c r="A2016" s="348" t="s">
        <v>9420</v>
      </c>
      <c r="B2016" t="str">
        <f t="shared" si="31"/>
        <v>F3:0820 P1P2:8502 P3:00234</v>
      </c>
      <c r="C2016" s="348" t="s">
        <v>9418</v>
      </c>
      <c r="D2016" s="348" t="s">
        <v>7684</v>
      </c>
      <c r="E2016" s="348" t="s">
        <v>7725</v>
      </c>
      <c r="F2016" s="348" t="s">
        <v>7726</v>
      </c>
    </row>
    <row r="2017" spans="1:6" x14ac:dyDescent="0.25">
      <c r="A2017" s="348" t="s">
        <v>9421</v>
      </c>
      <c r="B2017" t="str">
        <f t="shared" si="31"/>
        <v>F3:0820 P1P2:8502 P3:00234</v>
      </c>
      <c r="C2017" s="348" t="s">
        <v>9422</v>
      </c>
      <c r="D2017" s="348" t="s">
        <v>7684</v>
      </c>
      <c r="E2017" s="348" t="s">
        <v>7725</v>
      </c>
      <c r="F2017" s="348" t="s">
        <v>7726</v>
      </c>
    </row>
    <row r="2018" spans="1:6" x14ac:dyDescent="0.25">
      <c r="A2018" s="348" t="s">
        <v>9423</v>
      </c>
      <c r="B2018" t="str">
        <f t="shared" si="31"/>
        <v>F3:0911 P1P2:8802 P3:00199</v>
      </c>
      <c r="C2018" s="348" t="s">
        <v>9424</v>
      </c>
      <c r="D2018" s="348" t="s">
        <v>7657</v>
      </c>
      <c r="E2018" s="348" t="s">
        <v>7658</v>
      </c>
      <c r="F2018" s="348" t="s">
        <v>7659</v>
      </c>
    </row>
    <row r="2019" spans="1:6" x14ac:dyDescent="0.25">
      <c r="A2019" s="348" t="s">
        <v>9423</v>
      </c>
      <c r="B2019" t="str">
        <f t="shared" si="31"/>
        <v>F3:0911 P1P2:8802 P3:00448</v>
      </c>
      <c r="C2019" s="348" t="s">
        <v>9424</v>
      </c>
      <c r="D2019" s="348" t="s">
        <v>7657</v>
      </c>
      <c r="E2019" s="348" t="s">
        <v>7658</v>
      </c>
      <c r="F2019" s="348" t="s">
        <v>7641</v>
      </c>
    </row>
    <row r="2020" spans="1:6" x14ac:dyDescent="0.25">
      <c r="A2020" s="348" t="s">
        <v>9425</v>
      </c>
      <c r="B2020" t="str">
        <f t="shared" si="31"/>
        <v>F3:0820 P1P2:8502 P3:00231</v>
      </c>
      <c r="C2020" s="348" t="s">
        <v>9424</v>
      </c>
      <c r="D2020" s="348" t="s">
        <v>7684</v>
      </c>
      <c r="E2020" s="348" t="s">
        <v>7725</v>
      </c>
      <c r="F2020" s="348" t="s">
        <v>7834</v>
      </c>
    </row>
    <row r="2021" spans="1:6" x14ac:dyDescent="0.25">
      <c r="A2021" s="348" t="s">
        <v>9426</v>
      </c>
      <c r="B2021" t="str">
        <f t="shared" si="31"/>
        <v>F3:0820 P1P2:8502 P3:00234</v>
      </c>
      <c r="C2021" s="348" t="s">
        <v>9424</v>
      </c>
      <c r="D2021" s="348" t="s">
        <v>7684</v>
      </c>
      <c r="E2021" s="348" t="s">
        <v>7725</v>
      </c>
      <c r="F2021" s="348" t="s">
        <v>7726</v>
      </c>
    </row>
    <row r="2022" spans="1:6" x14ac:dyDescent="0.25">
      <c r="A2022" s="348" t="s">
        <v>9427</v>
      </c>
      <c r="B2022" t="str">
        <f t="shared" si="31"/>
        <v>F3:0820 P1P2:8502 P3:00231</v>
      </c>
      <c r="C2022" s="348" t="s">
        <v>9428</v>
      </c>
      <c r="D2022" s="348" t="s">
        <v>7684</v>
      </c>
      <c r="E2022" s="348" t="s">
        <v>7725</v>
      </c>
      <c r="F2022" s="348" t="s">
        <v>7834</v>
      </c>
    </row>
    <row r="2023" spans="1:6" x14ac:dyDescent="0.25">
      <c r="A2023" s="348" t="s">
        <v>9429</v>
      </c>
      <c r="B2023" t="str">
        <f t="shared" si="31"/>
        <v>F3:0820 P1P2:8502 P3:00231</v>
      </c>
      <c r="C2023" s="348" t="s">
        <v>9428</v>
      </c>
      <c r="D2023" s="348" t="s">
        <v>7684</v>
      </c>
      <c r="E2023" s="348" t="s">
        <v>7725</v>
      </c>
      <c r="F2023" s="348" t="s">
        <v>7834</v>
      </c>
    </row>
    <row r="2024" spans="1:6" x14ac:dyDescent="0.25">
      <c r="A2024" s="348" t="s">
        <v>9430</v>
      </c>
      <c r="B2024" t="str">
        <f t="shared" si="31"/>
        <v>F3:0820 P1P2:8502 P3:00234</v>
      </c>
      <c r="C2024" s="348" t="s">
        <v>9428</v>
      </c>
      <c r="D2024" s="348" t="s">
        <v>7684</v>
      </c>
      <c r="E2024" s="348" t="s">
        <v>7725</v>
      </c>
      <c r="F2024" s="348" t="s">
        <v>7726</v>
      </c>
    </row>
    <row r="2025" spans="1:6" x14ac:dyDescent="0.25">
      <c r="A2025" s="348" t="s">
        <v>9431</v>
      </c>
      <c r="B2025" t="str">
        <f t="shared" si="31"/>
        <v>F3:0820 P1P2:8502 P3:00234</v>
      </c>
      <c r="C2025" s="348" t="s">
        <v>9428</v>
      </c>
      <c r="D2025" s="348" t="s">
        <v>7684</v>
      </c>
      <c r="E2025" s="348" t="s">
        <v>7725</v>
      </c>
      <c r="F2025" s="348" t="s">
        <v>7726</v>
      </c>
    </row>
    <row r="2026" spans="1:6" x14ac:dyDescent="0.25">
      <c r="A2026" s="348" t="s">
        <v>9432</v>
      </c>
      <c r="B2026" t="str">
        <f t="shared" si="31"/>
        <v>F3:0911 P1P2:8802 P3:00199</v>
      </c>
      <c r="C2026" s="348" t="s">
        <v>9433</v>
      </c>
      <c r="D2026" s="348" t="s">
        <v>7657</v>
      </c>
      <c r="E2026" s="348" t="s">
        <v>7658</v>
      </c>
      <c r="F2026" s="348" t="s">
        <v>7659</v>
      </c>
    </row>
    <row r="2027" spans="1:6" x14ac:dyDescent="0.25">
      <c r="A2027" s="348" t="s">
        <v>9432</v>
      </c>
      <c r="B2027" t="str">
        <f t="shared" si="31"/>
        <v>F3:0911 P1P2:8802 P3:00448</v>
      </c>
      <c r="C2027" s="348" t="s">
        <v>9433</v>
      </c>
      <c r="D2027" s="348" t="s">
        <v>7657</v>
      </c>
      <c r="E2027" s="348" t="s">
        <v>7658</v>
      </c>
      <c r="F2027" s="348" t="s">
        <v>7641</v>
      </c>
    </row>
    <row r="2028" spans="1:6" x14ac:dyDescent="0.25">
      <c r="A2028" s="348" t="s">
        <v>9434</v>
      </c>
      <c r="B2028" t="str">
        <f t="shared" si="31"/>
        <v>F3:0911 P1P2:8802 P3:00199</v>
      </c>
      <c r="C2028" s="348" t="s">
        <v>9433</v>
      </c>
      <c r="D2028" s="348" t="s">
        <v>7657</v>
      </c>
      <c r="E2028" s="348" t="s">
        <v>7658</v>
      </c>
      <c r="F2028" s="348" t="s">
        <v>7659</v>
      </c>
    </row>
    <row r="2029" spans="1:6" x14ac:dyDescent="0.25">
      <c r="A2029" s="348" t="s">
        <v>9434</v>
      </c>
      <c r="B2029" t="str">
        <f t="shared" si="31"/>
        <v>F3:0911 P1P2:8802 P3:00448</v>
      </c>
      <c r="C2029" s="348" t="s">
        <v>9433</v>
      </c>
      <c r="D2029" s="348" t="s">
        <v>7657</v>
      </c>
      <c r="E2029" s="348" t="s">
        <v>7658</v>
      </c>
      <c r="F2029" s="348" t="s">
        <v>7641</v>
      </c>
    </row>
    <row r="2030" spans="1:6" x14ac:dyDescent="0.25">
      <c r="A2030" s="348" t="s">
        <v>9435</v>
      </c>
      <c r="B2030" t="str">
        <f t="shared" si="31"/>
        <v>F3:0911 P1P2:8802 P3:00199</v>
      </c>
      <c r="C2030" s="348" t="s">
        <v>9433</v>
      </c>
      <c r="D2030" s="348" t="s">
        <v>7657</v>
      </c>
      <c r="E2030" s="348" t="s">
        <v>7658</v>
      </c>
      <c r="F2030" s="348" t="s">
        <v>7659</v>
      </c>
    </row>
    <row r="2031" spans="1:6" x14ac:dyDescent="0.25">
      <c r="A2031" s="348" t="s">
        <v>9435</v>
      </c>
      <c r="B2031" t="str">
        <f t="shared" si="31"/>
        <v>F3:0911 P1P2:8802 P3:00448</v>
      </c>
      <c r="C2031" s="348" t="s">
        <v>9433</v>
      </c>
      <c r="D2031" s="348" t="s">
        <v>7657</v>
      </c>
      <c r="E2031" s="348" t="s">
        <v>7658</v>
      </c>
      <c r="F2031" s="348" t="s">
        <v>7641</v>
      </c>
    </row>
    <row r="2032" spans="1:6" x14ac:dyDescent="0.25">
      <c r="A2032" s="348" t="s">
        <v>9436</v>
      </c>
      <c r="B2032" t="str">
        <f t="shared" si="31"/>
        <v>F3:0820 P1P2:8502 P3:00231</v>
      </c>
      <c r="C2032" s="348" t="s">
        <v>9433</v>
      </c>
      <c r="D2032" s="348" t="s">
        <v>7684</v>
      </c>
      <c r="E2032" s="348" t="s">
        <v>7725</v>
      </c>
      <c r="F2032" s="348" t="s">
        <v>7834</v>
      </c>
    </row>
    <row r="2033" spans="1:6" x14ac:dyDescent="0.25">
      <c r="A2033" s="348" t="s">
        <v>9437</v>
      </c>
      <c r="B2033" t="str">
        <f t="shared" si="31"/>
        <v>F3:0911 P1P2:8802 P3:00199</v>
      </c>
      <c r="C2033" s="348" t="s">
        <v>9438</v>
      </c>
      <c r="D2033" s="348" t="s">
        <v>7657</v>
      </c>
      <c r="E2033" s="348" t="s">
        <v>7658</v>
      </c>
      <c r="F2033" s="348" t="s">
        <v>7659</v>
      </c>
    </row>
    <row r="2034" spans="1:6" x14ac:dyDescent="0.25">
      <c r="A2034" s="348" t="s">
        <v>9437</v>
      </c>
      <c r="B2034" t="str">
        <f t="shared" si="31"/>
        <v>F3:0911 P1P2:8802 P3:00448</v>
      </c>
      <c r="C2034" s="348" t="s">
        <v>9438</v>
      </c>
      <c r="D2034" s="348" t="s">
        <v>7657</v>
      </c>
      <c r="E2034" s="348" t="s">
        <v>7658</v>
      </c>
      <c r="F2034" s="348" t="s">
        <v>7641</v>
      </c>
    </row>
    <row r="2035" spans="1:6" x14ac:dyDescent="0.25">
      <c r="A2035" s="348" t="s">
        <v>9439</v>
      </c>
      <c r="B2035" t="str">
        <f t="shared" si="31"/>
        <v>F3:0820 P1P2:8502 P3:00234</v>
      </c>
      <c r="C2035" s="348" t="s">
        <v>9438</v>
      </c>
      <c r="D2035" s="348" t="s">
        <v>7684</v>
      </c>
      <c r="E2035" s="348" t="s">
        <v>7725</v>
      </c>
      <c r="F2035" s="348" t="s">
        <v>7726</v>
      </c>
    </row>
    <row r="2036" spans="1:6" x14ac:dyDescent="0.25">
      <c r="A2036" s="348" t="s">
        <v>9440</v>
      </c>
      <c r="B2036" t="str">
        <f t="shared" si="31"/>
        <v>F3:0820 P1P2:8502 P3:00234</v>
      </c>
      <c r="C2036" s="348" t="s">
        <v>9441</v>
      </c>
      <c r="D2036" s="348" t="s">
        <v>7684</v>
      </c>
      <c r="E2036" s="348" t="s">
        <v>7725</v>
      </c>
      <c r="F2036" s="348" t="s">
        <v>7726</v>
      </c>
    </row>
    <row r="2037" spans="1:6" x14ac:dyDescent="0.25">
      <c r="A2037" s="348" t="s">
        <v>9442</v>
      </c>
      <c r="B2037" t="str">
        <f t="shared" si="31"/>
        <v>F3:0820 P1P2:8502 P3:00234</v>
      </c>
      <c r="C2037" s="348" t="s">
        <v>9441</v>
      </c>
      <c r="D2037" s="348" t="s">
        <v>7684</v>
      </c>
      <c r="E2037" s="348" t="s">
        <v>7725</v>
      </c>
      <c r="F2037" s="348" t="s">
        <v>7726</v>
      </c>
    </row>
    <row r="2038" spans="1:6" x14ac:dyDescent="0.25">
      <c r="A2038" s="348" t="s">
        <v>9443</v>
      </c>
      <c r="B2038" t="str">
        <f t="shared" si="31"/>
        <v>F3:0911 P1P2:8802 P3:00199</v>
      </c>
      <c r="C2038" s="348" t="s">
        <v>9444</v>
      </c>
      <c r="D2038" s="348" t="s">
        <v>7657</v>
      </c>
      <c r="E2038" s="348" t="s">
        <v>7658</v>
      </c>
      <c r="F2038" s="348" t="s">
        <v>7659</v>
      </c>
    </row>
    <row r="2039" spans="1:6" x14ac:dyDescent="0.25">
      <c r="A2039" s="348" t="s">
        <v>9443</v>
      </c>
      <c r="B2039" t="str">
        <f t="shared" si="31"/>
        <v>F3:0911 P1P2:8802 P3:00448</v>
      </c>
      <c r="C2039" s="348" t="s">
        <v>9444</v>
      </c>
      <c r="D2039" s="348" t="s">
        <v>7657</v>
      </c>
      <c r="E2039" s="348" t="s">
        <v>7658</v>
      </c>
      <c r="F2039" s="348" t="s">
        <v>7641</v>
      </c>
    </row>
    <row r="2040" spans="1:6" x14ac:dyDescent="0.25">
      <c r="A2040" s="348" t="s">
        <v>9445</v>
      </c>
      <c r="B2040" t="str">
        <f t="shared" si="31"/>
        <v>F3:0820 P1P2:8502 P3:00231</v>
      </c>
      <c r="C2040" s="348" t="s">
        <v>9446</v>
      </c>
      <c r="D2040" s="348" t="s">
        <v>7684</v>
      </c>
      <c r="E2040" s="348" t="s">
        <v>7725</v>
      </c>
      <c r="F2040" s="348" t="s">
        <v>7834</v>
      </c>
    </row>
    <row r="2041" spans="1:6" x14ac:dyDescent="0.25">
      <c r="A2041" s="348" t="s">
        <v>9447</v>
      </c>
      <c r="B2041" t="str">
        <f t="shared" si="31"/>
        <v>F3:0820 P1P2:8502 P3:00231</v>
      </c>
      <c r="C2041" s="348" t="s">
        <v>9444</v>
      </c>
      <c r="D2041" s="348" t="s">
        <v>7684</v>
      </c>
      <c r="E2041" s="348" t="s">
        <v>7725</v>
      </c>
      <c r="F2041" s="348" t="s">
        <v>7834</v>
      </c>
    </row>
    <row r="2042" spans="1:6" x14ac:dyDescent="0.25">
      <c r="A2042" s="348" t="s">
        <v>9448</v>
      </c>
      <c r="B2042" t="str">
        <f t="shared" si="31"/>
        <v>F3:0820 P1P2:8502 P3:00234</v>
      </c>
      <c r="C2042" s="348" t="s">
        <v>9446</v>
      </c>
      <c r="D2042" s="348" t="s">
        <v>7684</v>
      </c>
      <c r="E2042" s="348" t="s">
        <v>7725</v>
      </c>
      <c r="F2042" s="348" t="s">
        <v>7726</v>
      </c>
    </row>
    <row r="2043" spans="1:6" x14ac:dyDescent="0.25">
      <c r="A2043" s="348" t="s">
        <v>9449</v>
      </c>
      <c r="B2043" t="str">
        <f t="shared" si="31"/>
        <v>F3:0820 P1P2:8502 P3:00234</v>
      </c>
      <c r="C2043" s="348" t="s">
        <v>9444</v>
      </c>
      <c r="D2043" s="348" t="s">
        <v>7684</v>
      </c>
      <c r="E2043" s="348" t="s">
        <v>7725</v>
      </c>
      <c r="F2043" s="348" t="s">
        <v>7726</v>
      </c>
    </row>
    <row r="2044" spans="1:6" x14ac:dyDescent="0.25">
      <c r="A2044" s="348" t="s">
        <v>9450</v>
      </c>
      <c r="B2044" t="str">
        <f t="shared" si="31"/>
        <v>F3:0820 P1P2:8502 P3:00231</v>
      </c>
      <c r="C2044" s="348" t="s">
        <v>9451</v>
      </c>
      <c r="D2044" s="348" t="s">
        <v>7684</v>
      </c>
      <c r="E2044" s="348" t="s">
        <v>7725</v>
      </c>
      <c r="F2044" s="348" t="s">
        <v>7834</v>
      </c>
    </row>
    <row r="2045" spans="1:6" x14ac:dyDescent="0.25">
      <c r="A2045" s="348" t="s">
        <v>9452</v>
      </c>
      <c r="B2045" t="str">
        <f t="shared" si="31"/>
        <v>F3:0820 P1P2:8502 P3:00234</v>
      </c>
      <c r="C2045" s="348" t="s">
        <v>9451</v>
      </c>
      <c r="D2045" s="348" t="s">
        <v>7684</v>
      </c>
      <c r="E2045" s="348" t="s">
        <v>7725</v>
      </c>
      <c r="F2045" s="348" t="s">
        <v>7726</v>
      </c>
    </row>
    <row r="2046" spans="1:6" x14ac:dyDescent="0.25">
      <c r="A2046" s="348" t="s">
        <v>9453</v>
      </c>
      <c r="B2046" t="str">
        <f t="shared" si="31"/>
        <v>F3:0820 P1P2:8502 P3:00234</v>
      </c>
      <c r="C2046" s="348" t="s">
        <v>9454</v>
      </c>
      <c r="D2046" s="348" t="s">
        <v>7684</v>
      </c>
      <c r="E2046" s="348" t="s">
        <v>7725</v>
      </c>
      <c r="F2046" s="348" t="s">
        <v>7726</v>
      </c>
    </row>
    <row r="2047" spans="1:6" x14ac:dyDescent="0.25">
      <c r="A2047" s="348" t="s">
        <v>9455</v>
      </c>
      <c r="B2047" t="str">
        <f t="shared" si="31"/>
        <v>F3:0820 P1P2:8502 P3:00234</v>
      </c>
      <c r="C2047" s="348" t="s">
        <v>9456</v>
      </c>
      <c r="D2047" s="348" t="s">
        <v>7684</v>
      </c>
      <c r="E2047" s="348" t="s">
        <v>7725</v>
      </c>
      <c r="F2047" s="348" t="s">
        <v>7726</v>
      </c>
    </row>
    <row r="2048" spans="1:6" x14ac:dyDescent="0.25">
      <c r="A2048" s="348" t="s">
        <v>9457</v>
      </c>
      <c r="B2048" t="str">
        <f t="shared" si="31"/>
        <v>F3:0820 P1P2:8502 P3:00231</v>
      </c>
      <c r="C2048" s="348" t="s">
        <v>9456</v>
      </c>
      <c r="D2048" s="348" t="s">
        <v>7684</v>
      </c>
      <c r="E2048" s="348" t="s">
        <v>7725</v>
      </c>
      <c r="F2048" s="348" t="s">
        <v>7834</v>
      </c>
    </row>
    <row r="2049" spans="1:6" x14ac:dyDescent="0.25">
      <c r="A2049" s="348" t="s">
        <v>9458</v>
      </c>
      <c r="B2049" t="str">
        <f t="shared" si="31"/>
        <v>F3:0820 P1P2:8502 P3:00231</v>
      </c>
      <c r="C2049" s="348" t="s">
        <v>9454</v>
      </c>
      <c r="D2049" s="348" t="s">
        <v>7684</v>
      </c>
      <c r="E2049" s="348" t="s">
        <v>7725</v>
      </c>
      <c r="F2049" s="348" t="s">
        <v>7834</v>
      </c>
    </row>
    <row r="2050" spans="1:6" x14ac:dyDescent="0.25">
      <c r="A2050" s="348" t="s">
        <v>9459</v>
      </c>
      <c r="B2050" t="str">
        <f t="shared" ref="B2050:B2113" si="32">CONCATENATE("F3:",D2050," P1P2:",E2050," P3:",F2050)</f>
        <v>F3:0820 P1P2:8502 P3:00234</v>
      </c>
      <c r="C2050" s="348" t="s">
        <v>9454</v>
      </c>
      <c r="D2050" s="348" t="s">
        <v>7684</v>
      </c>
      <c r="E2050" s="348" t="s">
        <v>7725</v>
      </c>
      <c r="F2050" s="348" t="s">
        <v>7726</v>
      </c>
    </row>
    <row r="2051" spans="1:6" x14ac:dyDescent="0.25">
      <c r="A2051" s="348" t="s">
        <v>9460</v>
      </c>
      <c r="B2051" t="str">
        <f t="shared" si="32"/>
        <v>F3:0820 P1P2:8502 P3:00234</v>
      </c>
      <c r="C2051" s="348" t="s">
        <v>9454</v>
      </c>
      <c r="D2051" s="348" t="s">
        <v>7684</v>
      </c>
      <c r="E2051" s="348" t="s">
        <v>7725</v>
      </c>
      <c r="F2051" s="348" t="s">
        <v>7726</v>
      </c>
    </row>
    <row r="2052" spans="1:6" x14ac:dyDescent="0.25">
      <c r="A2052" s="348" t="s">
        <v>9461</v>
      </c>
      <c r="B2052" t="str">
        <f t="shared" si="32"/>
        <v>F3:0820 P1P2:8502 P3:00231</v>
      </c>
      <c r="C2052" s="348" t="s">
        <v>9462</v>
      </c>
      <c r="D2052" s="348" t="s">
        <v>7684</v>
      </c>
      <c r="E2052" s="348" t="s">
        <v>7725</v>
      </c>
      <c r="F2052" s="348" t="s">
        <v>7834</v>
      </c>
    </row>
    <row r="2053" spans="1:6" x14ac:dyDescent="0.25">
      <c r="A2053" s="348" t="s">
        <v>9463</v>
      </c>
      <c r="B2053" t="str">
        <f t="shared" si="32"/>
        <v>F3:0820 P1P2:8502 P3:00231</v>
      </c>
      <c r="C2053" s="348" t="s">
        <v>9464</v>
      </c>
      <c r="D2053" s="348" t="s">
        <v>7684</v>
      </c>
      <c r="E2053" s="348" t="s">
        <v>7725</v>
      </c>
      <c r="F2053" s="348" t="s">
        <v>7834</v>
      </c>
    </row>
    <row r="2054" spans="1:6" x14ac:dyDescent="0.25">
      <c r="A2054" s="348" t="s">
        <v>9465</v>
      </c>
      <c r="B2054" t="str">
        <f t="shared" si="32"/>
        <v>F3:0820 P1P2:8502 P3:00234</v>
      </c>
      <c r="C2054" s="348" t="s">
        <v>9464</v>
      </c>
      <c r="D2054" s="348" t="s">
        <v>7684</v>
      </c>
      <c r="E2054" s="348" t="s">
        <v>7725</v>
      </c>
      <c r="F2054" s="348" t="s">
        <v>7726</v>
      </c>
    </row>
    <row r="2055" spans="1:6" x14ac:dyDescent="0.25">
      <c r="A2055" s="348" t="s">
        <v>9466</v>
      </c>
      <c r="B2055" t="str">
        <f t="shared" si="32"/>
        <v>F3:0820 P1P2:8502 P3:00234</v>
      </c>
      <c r="C2055" s="348" t="s">
        <v>9462</v>
      </c>
      <c r="D2055" s="348" t="s">
        <v>7684</v>
      </c>
      <c r="E2055" s="348" t="s">
        <v>7725</v>
      </c>
      <c r="F2055" s="348" t="s">
        <v>7726</v>
      </c>
    </row>
    <row r="2056" spans="1:6" x14ac:dyDescent="0.25">
      <c r="A2056" s="348" t="s">
        <v>9467</v>
      </c>
      <c r="B2056" t="str">
        <f t="shared" si="32"/>
        <v>F3:0820 P1P2:8502 P3:00231</v>
      </c>
      <c r="C2056" s="348" t="s">
        <v>9468</v>
      </c>
      <c r="D2056" s="348" t="s">
        <v>7684</v>
      </c>
      <c r="E2056" s="348" t="s">
        <v>7725</v>
      </c>
      <c r="F2056" s="348" t="s">
        <v>7834</v>
      </c>
    </row>
    <row r="2057" spans="1:6" x14ac:dyDescent="0.25">
      <c r="A2057" s="348" t="s">
        <v>9469</v>
      </c>
      <c r="B2057" t="str">
        <f t="shared" si="32"/>
        <v>F3:0820 P1P2:8502 P3:00231</v>
      </c>
      <c r="C2057" s="348" t="s">
        <v>9470</v>
      </c>
      <c r="D2057" s="348" t="s">
        <v>7684</v>
      </c>
      <c r="E2057" s="348" t="s">
        <v>7725</v>
      </c>
      <c r="F2057" s="348" t="s">
        <v>7834</v>
      </c>
    </row>
    <row r="2058" spans="1:6" x14ac:dyDescent="0.25">
      <c r="A2058" s="348" t="s">
        <v>9471</v>
      </c>
      <c r="B2058" t="str">
        <f t="shared" si="32"/>
        <v>F3:0820 P1P2:8502 P3:00234</v>
      </c>
      <c r="C2058" s="348" t="s">
        <v>9470</v>
      </c>
      <c r="D2058" s="348" t="s">
        <v>7684</v>
      </c>
      <c r="E2058" s="348" t="s">
        <v>7725</v>
      </c>
      <c r="F2058" s="348" t="s">
        <v>7726</v>
      </c>
    </row>
    <row r="2059" spans="1:6" x14ac:dyDescent="0.25">
      <c r="A2059" s="348" t="s">
        <v>9472</v>
      </c>
      <c r="B2059" t="str">
        <f t="shared" si="32"/>
        <v>F3:0820 P1P2:8502 P3:00234</v>
      </c>
      <c r="C2059" s="348" t="s">
        <v>9468</v>
      </c>
      <c r="D2059" s="348" t="s">
        <v>7684</v>
      </c>
      <c r="E2059" s="348" t="s">
        <v>7725</v>
      </c>
      <c r="F2059" s="348" t="s">
        <v>7726</v>
      </c>
    </row>
    <row r="2060" spans="1:6" x14ac:dyDescent="0.25">
      <c r="A2060" s="348" t="s">
        <v>9473</v>
      </c>
      <c r="B2060" t="str">
        <f t="shared" si="32"/>
        <v>F3:0911 P1P2:8802 P3:00199</v>
      </c>
      <c r="C2060" s="348" t="s">
        <v>9474</v>
      </c>
      <c r="D2060" s="348" t="s">
        <v>7657</v>
      </c>
      <c r="E2060" s="348" t="s">
        <v>7658</v>
      </c>
      <c r="F2060" s="348" t="s">
        <v>7659</v>
      </c>
    </row>
    <row r="2061" spans="1:6" x14ac:dyDescent="0.25">
      <c r="A2061" s="348" t="s">
        <v>9473</v>
      </c>
      <c r="B2061" t="str">
        <f t="shared" si="32"/>
        <v>F3:0911 P1P2:8802 P3:00448</v>
      </c>
      <c r="C2061" s="348" t="s">
        <v>9474</v>
      </c>
      <c r="D2061" s="348" t="s">
        <v>7657</v>
      </c>
      <c r="E2061" s="348" t="s">
        <v>7658</v>
      </c>
      <c r="F2061" s="348" t="s">
        <v>7641</v>
      </c>
    </row>
    <row r="2062" spans="1:6" x14ac:dyDescent="0.25">
      <c r="A2062" s="348" t="s">
        <v>9475</v>
      </c>
      <c r="B2062" t="str">
        <f t="shared" si="32"/>
        <v>F3:0911 P1P2:8802 P3:00199</v>
      </c>
      <c r="C2062" s="348" t="s">
        <v>9474</v>
      </c>
      <c r="D2062" s="348" t="s">
        <v>7657</v>
      </c>
      <c r="E2062" s="348" t="s">
        <v>7658</v>
      </c>
      <c r="F2062" s="348" t="s">
        <v>7659</v>
      </c>
    </row>
    <row r="2063" spans="1:6" x14ac:dyDescent="0.25">
      <c r="A2063" s="348" t="s">
        <v>9475</v>
      </c>
      <c r="B2063" t="str">
        <f t="shared" si="32"/>
        <v>F3:0911 P1P2:8802 P3:00448</v>
      </c>
      <c r="C2063" s="348" t="s">
        <v>9474</v>
      </c>
      <c r="D2063" s="348" t="s">
        <v>7657</v>
      </c>
      <c r="E2063" s="348" t="s">
        <v>7658</v>
      </c>
      <c r="F2063" s="348" t="s">
        <v>7641</v>
      </c>
    </row>
    <row r="2064" spans="1:6" x14ac:dyDescent="0.25">
      <c r="A2064" s="348" t="s">
        <v>9476</v>
      </c>
      <c r="B2064" t="str">
        <f t="shared" si="32"/>
        <v>F3:0820 P1P2:8502 P3:00231</v>
      </c>
      <c r="C2064" s="348" t="s">
        <v>9474</v>
      </c>
      <c r="D2064" s="348" t="s">
        <v>7684</v>
      </c>
      <c r="E2064" s="348" t="s">
        <v>7725</v>
      </c>
      <c r="F2064" s="348" t="s">
        <v>7834</v>
      </c>
    </row>
    <row r="2065" spans="1:6" x14ac:dyDescent="0.25">
      <c r="A2065" s="348" t="s">
        <v>9477</v>
      </c>
      <c r="B2065" t="str">
        <f t="shared" si="32"/>
        <v>F3:0820 P1P2:8502 P3:00231</v>
      </c>
      <c r="C2065" s="348" t="s">
        <v>9474</v>
      </c>
      <c r="D2065" s="348" t="s">
        <v>7684</v>
      </c>
      <c r="E2065" s="348" t="s">
        <v>7725</v>
      </c>
      <c r="F2065" s="348" t="s">
        <v>7834</v>
      </c>
    </row>
    <row r="2066" spans="1:6" x14ac:dyDescent="0.25">
      <c r="A2066" s="348" t="s">
        <v>9478</v>
      </c>
      <c r="B2066" t="str">
        <f t="shared" si="32"/>
        <v>F3:0820 P1P2:8502 P3:00231</v>
      </c>
      <c r="C2066" s="348" t="s">
        <v>9474</v>
      </c>
      <c r="D2066" s="348" t="s">
        <v>7684</v>
      </c>
      <c r="E2066" s="348" t="s">
        <v>7725</v>
      </c>
      <c r="F2066" s="348" t="s">
        <v>7834</v>
      </c>
    </row>
    <row r="2067" spans="1:6" x14ac:dyDescent="0.25">
      <c r="A2067" s="348" t="s">
        <v>9479</v>
      </c>
      <c r="B2067" t="str">
        <f t="shared" si="32"/>
        <v>F3:0820 P1P2:8502 P3:00234</v>
      </c>
      <c r="C2067" s="348" t="s">
        <v>9474</v>
      </c>
      <c r="D2067" s="348" t="s">
        <v>7684</v>
      </c>
      <c r="E2067" s="348" t="s">
        <v>7725</v>
      </c>
      <c r="F2067" s="348" t="s">
        <v>7726</v>
      </c>
    </row>
    <row r="2068" spans="1:6" x14ac:dyDescent="0.25">
      <c r="A2068" s="348" t="s">
        <v>9480</v>
      </c>
      <c r="B2068" t="str">
        <f t="shared" si="32"/>
        <v>F3:0820 P1P2:8502 P3:00234</v>
      </c>
      <c r="C2068" s="348" t="s">
        <v>9474</v>
      </c>
      <c r="D2068" s="348" t="s">
        <v>7684</v>
      </c>
      <c r="E2068" s="348" t="s">
        <v>7725</v>
      </c>
      <c r="F2068" s="348" t="s">
        <v>7726</v>
      </c>
    </row>
    <row r="2069" spans="1:6" x14ac:dyDescent="0.25">
      <c r="A2069" s="348" t="s">
        <v>9481</v>
      </c>
      <c r="B2069" t="str">
        <f t="shared" si="32"/>
        <v>F3:0820 P1P2:8502 P3:00234</v>
      </c>
      <c r="C2069" s="348" t="s">
        <v>9474</v>
      </c>
      <c r="D2069" s="348" t="s">
        <v>7684</v>
      </c>
      <c r="E2069" s="348" t="s">
        <v>7725</v>
      </c>
      <c r="F2069" s="348" t="s">
        <v>7726</v>
      </c>
    </row>
    <row r="2070" spans="1:6" x14ac:dyDescent="0.25">
      <c r="A2070" s="348" t="s">
        <v>9482</v>
      </c>
      <c r="B2070" t="str">
        <f t="shared" si="32"/>
        <v>F3:0820 P1P2:8502 P3:00231</v>
      </c>
      <c r="C2070" s="348" t="s">
        <v>9483</v>
      </c>
      <c r="D2070" s="348" t="s">
        <v>7684</v>
      </c>
      <c r="E2070" s="348" t="s">
        <v>7725</v>
      </c>
      <c r="F2070" s="348" t="s">
        <v>7834</v>
      </c>
    </row>
    <row r="2071" spans="1:6" x14ac:dyDescent="0.25">
      <c r="A2071" s="348" t="s">
        <v>9484</v>
      </c>
      <c r="B2071" t="str">
        <f t="shared" si="32"/>
        <v>F3:0820 P1P2:8502 P3:00234</v>
      </c>
      <c r="C2071" s="348" t="s">
        <v>9483</v>
      </c>
      <c r="D2071" s="348" t="s">
        <v>7684</v>
      </c>
      <c r="E2071" s="348" t="s">
        <v>7725</v>
      </c>
      <c r="F2071" s="348" t="s">
        <v>7726</v>
      </c>
    </row>
    <row r="2072" spans="1:6" x14ac:dyDescent="0.25">
      <c r="A2072" s="348" t="s">
        <v>9485</v>
      </c>
      <c r="B2072" t="str">
        <f t="shared" si="32"/>
        <v>F3:0820 P1P2:8502 P3:00231</v>
      </c>
      <c r="C2072" s="348" t="s">
        <v>9486</v>
      </c>
      <c r="D2072" s="348" t="s">
        <v>7684</v>
      </c>
      <c r="E2072" s="348" t="s">
        <v>7725</v>
      </c>
      <c r="F2072" s="348" t="s">
        <v>7834</v>
      </c>
    </row>
    <row r="2073" spans="1:6" x14ac:dyDescent="0.25">
      <c r="A2073" s="348" t="s">
        <v>9487</v>
      </c>
      <c r="B2073" t="str">
        <f t="shared" si="32"/>
        <v>F3:0820 P1P2:8502 P3:00234</v>
      </c>
      <c r="C2073" s="348" t="s">
        <v>9486</v>
      </c>
      <c r="D2073" s="348" t="s">
        <v>7684</v>
      </c>
      <c r="E2073" s="348" t="s">
        <v>7725</v>
      </c>
      <c r="F2073" s="348" t="s">
        <v>7726</v>
      </c>
    </row>
    <row r="2074" spans="1:6" x14ac:dyDescent="0.25">
      <c r="A2074" s="348" t="s">
        <v>9488</v>
      </c>
      <c r="B2074" t="str">
        <f t="shared" si="32"/>
        <v>F3:0820 P1P2:8502 P3:00231</v>
      </c>
      <c r="C2074" s="348" t="s">
        <v>9489</v>
      </c>
      <c r="D2074" s="348" t="s">
        <v>7684</v>
      </c>
      <c r="E2074" s="348" t="s">
        <v>7725</v>
      </c>
      <c r="F2074" s="348" t="s">
        <v>7834</v>
      </c>
    </row>
    <row r="2075" spans="1:6" x14ac:dyDescent="0.25">
      <c r="A2075" s="348" t="s">
        <v>9490</v>
      </c>
      <c r="B2075" t="str">
        <f t="shared" si="32"/>
        <v>F3:0820 P1P2:8502 P3:00231</v>
      </c>
      <c r="C2075" s="348" t="s">
        <v>9491</v>
      </c>
      <c r="D2075" s="348" t="s">
        <v>7684</v>
      </c>
      <c r="E2075" s="348" t="s">
        <v>7725</v>
      </c>
      <c r="F2075" s="348" t="s">
        <v>7834</v>
      </c>
    </row>
    <row r="2076" spans="1:6" x14ac:dyDescent="0.25">
      <c r="A2076" s="348" t="s">
        <v>9492</v>
      </c>
      <c r="B2076" t="str">
        <f t="shared" si="32"/>
        <v>F3:0820 P1P2:8502 P3:00234</v>
      </c>
      <c r="C2076" s="348" t="s">
        <v>9491</v>
      </c>
      <c r="D2076" s="348" t="s">
        <v>7684</v>
      </c>
      <c r="E2076" s="348" t="s">
        <v>7725</v>
      </c>
      <c r="F2076" s="348" t="s">
        <v>7726</v>
      </c>
    </row>
    <row r="2077" spans="1:6" x14ac:dyDescent="0.25">
      <c r="A2077" s="348" t="s">
        <v>9493</v>
      </c>
      <c r="B2077" t="str">
        <f t="shared" si="32"/>
        <v>F3:0820 P1P2:8502 P3:00231</v>
      </c>
      <c r="C2077" s="348" t="s">
        <v>9494</v>
      </c>
      <c r="D2077" s="348" t="s">
        <v>7684</v>
      </c>
      <c r="E2077" s="348" t="s">
        <v>7725</v>
      </c>
      <c r="F2077" s="348" t="s">
        <v>7834</v>
      </c>
    </row>
    <row r="2078" spans="1:6" x14ac:dyDescent="0.25">
      <c r="A2078" s="348" t="s">
        <v>9495</v>
      </c>
      <c r="B2078" t="str">
        <f t="shared" si="32"/>
        <v>F3:0820 P1P2:8502 P3:00231</v>
      </c>
      <c r="C2078" s="348" t="s">
        <v>9496</v>
      </c>
      <c r="D2078" s="348" t="s">
        <v>7684</v>
      </c>
      <c r="E2078" s="348" t="s">
        <v>7725</v>
      </c>
      <c r="F2078" s="348" t="s">
        <v>7834</v>
      </c>
    </row>
    <row r="2079" spans="1:6" x14ac:dyDescent="0.25">
      <c r="A2079" s="348" t="s">
        <v>9497</v>
      </c>
      <c r="B2079" t="str">
        <f t="shared" si="32"/>
        <v>F3:0820 P1P2:8502 P3:00234</v>
      </c>
      <c r="C2079" s="348" t="s">
        <v>9494</v>
      </c>
      <c r="D2079" s="348" t="s">
        <v>7684</v>
      </c>
      <c r="E2079" s="348" t="s">
        <v>7725</v>
      </c>
      <c r="F2079" s="348" t="s">
        <v>7726</v>
      </c>
    </row>
    <row r="2080" spans="1:6" x14ac:dyDescent="0.25">
      <c r="A2080" s="348" t="s">
        <v>9498</v>
      </c>
      <c r="B2080" t="str">
        <f t="shared" si="32"/>
        <v>F3:0820 P1P2:8502 P3:00234</v>
      </c>
      <c r="C2080" s="348" t="s">
        <v>9496</v>
      </c>
      <c r="D2080" s="348" t="s">
        <v>7684</v>
      </c>
      <c r="E2080" s="348" t="s">
        <v>7725</v>
      </c>
      <c r="F2080" s="348" t="s">
        <v>7726</v>
      </c>
    </row>
    <row r="2081" spans="1:6" x14ac:dyDescent="0.25">
      <c r="A2081" s="348" t="s">
        <v>9499</v>
      </c>
      <c r="B2081" t="str">
        <f t="shared" si="32"/>
        <v>F3:0820 P1P2:8502 P3:00234</v>
      </c>
      <c r="C2081" s="348" t="s">
        <v>9496</v>
      </c>
      <c r="D2081" s="348" t="s">
        <v>7684</v>
      </c>
      <c r="E2081" s="348" t="s">
        <v>7725</v>
      </c>
      <c r="F2081" s="348" t="s">
        <v>7726</v>
      </c>
    </row>
    <row r="2082" spans="1:6" x14ac:dyDescent="0.25">
      <c r="A2082" s="348" t="s">
        <v>9500</v>
      </c>
      <c r="B2082" t="str">
        <f t="shared" si="32"/>
        <v>F3:0820 P1P2:8502 P3:00231</v>
      </c>
      <c r="C2082" s="348" t="s">
        <v>9501</v>
      </c>
      <c r="D2082" s="348" t="s">
        <v>7684</v>
      </c>
      <c r="E2082" s="348" t="s">
        <v>7725</v>
      </c>
      <c r="F2082" s="348" t="s">
        <v>7834</v>
      </c>
    </row>
    <row r="2083" spans="1:6" x14ac:dyDescent="0.25">
      <c r="A2083" s="348" t="s">
        <v>9502</v>
      </c>
      <c r="B2083" t="str">
        <f t="shared" si="32"/>
        <v>F3:0820 P1P2:8502 P3:00231</v>
      </c>
      <c r="C2083" s="348" t="s">
        <v>9503</v>
      </c>
      <c r="D2083" s="348" t="s">
        <v>7684</v>
      </c>
      <c r="E2083" s="348" t="s">
        <v>7725</v>
      </c>
      <c r="F2083" s="348" t="s">
        <v>7834</v>
      </c>
    </row>
    <row r="2084" spans="1:6" x14ac:dyDescent="0.25">
      <c r="A2084" s="348" t="s">
        <v>9504</v>
      </c>
      <c r="B2084" t="str">
        <f t="shared" si="32"/>
        <v>F3:0820 P1P2:8502 P3:00231</v>
      </c>
      <c r="C2084" s="348" t="s">
        <v>9503</v>
      </c>
      <c r="D2084" s="348" t="s">
        <v>7684</v>
      </c>
      <c r="E2084" s="348" t="s">
        <v>7725</v>
      </c>
      <c r="F2084" s="348" t="s">
        <v>7834</v>
      </c>
    </row>
    <row r="2085" spans="1:6" x14ac:dyDescent="0.25">
      <c r="A2085" s="348" t="s">
        <v>9505</v>
      </c>
      <c r="B2085" t="str">
        <f t="shared" si="32"/>
        <v>F3:0820 P1P2:8502 P3:00234</v>
      </c>
      <c r="C2085" s="348" t="s">
        <v>9501</v>
      </c>
      <c r="D2085" s="348" t="s">
        <v>7684</v>
      </c>
      <c r="E2085" s="348" t="s">
        <v>7725</v>
      </c>
      <c r="F2085" s="348" t="s">
        <v>7726</v>
      </c>
    </row>
    <row r="2086" spans="1:6" x14ac:dyDescent="0.25">
      <c r="A2086" s="348" t="s">
        <v>9506</v>
      </c>
      <c r="B2086" t="str">
        <f t="shared" si="32"/>
        <v>F3:0820 P1P2:8502 P3:00234</v>
      </c>
      <c r="C2086" s="348" t="s">
        <v>9503</v>
      </c>
      <c r="D2086" s="348" t="s">
        <v>7684</v>
      </c>
      <c r="E2086" s="348" t="s">
        <v>7725</v>
      </c>
      <c r="F2086" s="348" t="s">
        <v>7726</v>
      </c>
    </row>
    <row r="2087" spans="1:6" x14ac:dyDescent="0.25">
      <c r="A2087" s="348" t="s">
        <v>9507</v>
      </c>
      <c r="B2087" t="str">
        <f t="shared" si="32"/>
        <v>F3:0820 P1P2:8502 P3:00231</v>
      </c>
      <c r="C2087" s="348" t="s">
        <v>9508</v>
      </c>
      <c r="D2087" s="348" t="s">
        <v>7684</v>
      </c>
      <c r="E2087" s="348" t="s">
        <v>7725</v>
      </c>
      <c r="F2087" s="348" t="s">
        <v>7834</v>
      </c>
    </row>
    <row r="2088" spans="1:6" x14ac:dyDescent="0.25">
      <c r="A2088" s="348" t="s">
        <v>9509</v>
      </c>
      <c r="B2088" t="str">
        <f t="shared" si="32"/>
        <v>F3:0820 P1P2:8502 P3:00231</v>
      </c>
      <c r="C2088" s="348" t="s">
        <v>9508</v>
      </c>
      <c r="D2088" s="348" t="s">
        <v>7684</v>
      </c>
      <c r="E2088" s="348" t="s">
        <v>7725</v>
      </c>
      <c r="F2088" s="348" t="s">
        <v>7834</v>
      </c>
    </row>
    <row r="2089" spans="1:6" x14ac:dyDescent="0.25">
      <c r="A2089" s="348" t="s">
        <v>9510</v>
      </c>
      <c r="B2089" t="str">
        <f t="shared" si="32"/>
        <v>F3:0820 P1P2:8502 P3:00234</v>
      </c>
      <c r="C2089" s="348" t="s">
        <v>9508</v>
      </c>
      <c r="D2089" s="348" t="s">
        <v>7684</v>
      </c>
      <c r="E2089" s="348" t="s">
        <v>7725</v>
      </c>
      <c r="F2089" s="348" t="s">
        <v>7726</v>
      </c>
    </row>
    <row r="2090" spans="1:6" x14ac:dyDescent="0.25">
      <c r="A2090" s="348" t="s">
        <v>9511</v>
      </c>
      <c r="B2090" t="str">
        <f t="shared" si="32"/>
        <v>F3:0820 P1P2:8502 P3:00234</v>
      </c>
      <c r="C2090" s="348" t="s">
        <v>9508</v>
      </c>
      <c r="D2090" s="348" t="s">
        <v>7684</v>
      </c>
      <c r="E2090" s="348" t="s">
        <v>7725</v>
      </c>
      <c r="F2090" s="348" t="s">
        <v>7726</v>
      </c>
    </row>
    <row r="2091" spans="1:6" x14ac:dyDescent="0.25">
      <c r="A2091" s="348" t="s">
        <v>9512</v>
      </c>
      <c r="B2091" t="str">
        <f t="shared" si="32"/>
        <v>F3:0820 P1P2:8502 P3:00231</v>
      </c>
      <c r="C2091" s="348" t="s">
        <v>9513</v>
      </c>
      <c r="D2091" s="348" t="s">
        <v>7684</v>
      </c>
      <c r="E2091" s="348" t="s">
        <v>7725</v>
      </c>
      <c r="F2091" s="348" t="s">
        <v>7834</v>
      </c>
    </row>
    <row r="2092" spans="1:6" x14ac:dyDescent="0.25">
      <c r="A2092" s="348" t="s">
        <v>9514</v>
      </c>
      <c r="B2092" t="str">
        <f t="shared" si="32"/>
        <v>F3:0820 P1P2:8502 P3:00231</v>
      </c>
      <c r="C2092" s="348" t="s">
        <v>9513</v>
      </c>
      <c r="D2092" s="348" t="s">
        <v>7684</v>
      </c>
      <c r="E2092" s="348" t="s">
        <v>7725</v>
      </c>
      <c r="F2092" s="348" t="s">
        <v>7834</v>
      </c>
    </row>
    <row r="2093" spans="1:6" x14ac:dyDescent="0.25">
      <c r="A2093" s="348" t="s">
        <v>9515</v>
      </c>
      <c r="B2093" t="str">
        <f t="shared" si="32"/>
        <v>F3:0820 P1P2:8502 P3:00234</v>
      </c>
      <c r="C2093" s="348" t="s">
        <v>9513</v>
      </c>
      <c r="D2093" s="348" t="s">
        <v>7684</v>
      </c>
      <c r="E2093" s="348" t="s">
        <v>7725</v>
      </c>
      <c r="F2093" s="348" t="s">
        <v>7726</v>
      </c>
    </row>
    <row r="2094" spans="1:6" x14ac:dyDescent="0.25">
      <c r="A2094" s="348" t="s">
        <v>9516</v>
      </c>
      <c r="B2094" t="str">
        <f t="shared" si="32"/>
        <v>F3:0820 P1P2:8502 P3:00234</v>
      </c>
      <c r="C2094" s="348" t="s">
        <v>9513</v>
      </c>
      <c r="D2094" s="348" t="s">
        <v>7684</v>
      </c>
      <c r="E2094" s="348" t="s">
        <v>7725</v>
      </c>
      <c r="F2094" s="348" t="s">
        <v>7726</v>
      </c>
    </row>
    <row r="2095" spans="1:6" x14ac:dyDescent="0.25">
      <c r="A2095" s="348" t="s">
        <v>9517</v>
      </c>
      <c r="B2095" t="str">
        <f t="shared" si="32"/>
        <v>F3:0820 P1P2:8502 P3:00234</v>
      </c>
      <c r="C2095" s="348" t="s">
        <v>9518</v>
      </c>
      <c r="D2095" s="348" t="s">
        <v>7684</v>
      </c>
      <c r="E2095" s="348" t="s">
        <v>7725</v>
      </c>
      <c r="F2095" s="348" t="s">
        <v>7726</v>
      </c>
    </row>
    <row r="2096" spans="1:6" x14ac:dyDescent="0.25">
      <c r="A2096" s="348" t="s">
        <v>9519</v>
      </c>
      <c r="B2096" t="str">
        <f t="shared" si="32"/>
        <v>F3:0820 P1P2:8502 P3:00234</v>
      </c>
      <c r="C2096" s="348" t="s">
        <v>9518</v>
      </c>
      <c r="D2096" s="348" t="s">
        <v>7684</v>
      </c>
      <c r="E2096" s="348" t="s">
        <v>7725</v>
      </c>
      <c r="F2096" s="348" t="s">
        <v>7726</v>
      </c>
    </row>
    <row r="2097" spans="1:6" x14ac:dyDescent="0.25">
      <c r="A2097" s="348" t="s">
        <v>9520</v>
      </c>
      <c r="B2097" t="str">
        <f t="shared" si="32"/>
        <v>F3:0820 P1P2:8502 P3:00231</v>
      </c>
      <c r="C2097" s="348" t="s">
        <v>9518</v>
      </c>
      <c r="D2097" s="348" t="s">
        <v>7684</v>
      </c>
      <c r="E2097" s="348" t="s">
        <v>7725</v>
      </c>
      <c r="F2097" s="348" t="s">
        <v>7834</v>
      </c>
    </row>
    <row r="2098" spans="1:6" x14ac:dyDescent="0.25">
      <c r="A2098" s="348" t="s">
        <v>9521</v>
      </c>
      <c r="B2098" t="str">
        <f t="shared" si="32"/>
        <v>F3:0820 P1P2:8502 P3:00231</v>
      </c>
      <c r="C2098" s="348" t="s">
        <v>9522</v>
      </c>
      <c r="D2098" s="348" t="s">
        <v>7684</v>
      </c>
      <c r="E2098" s="348" t="s">
        <v>7725</v>
      </c>
      <c r="F2098" s="348" t="s">
        <v>7834</v>
      </c>
    </row>
    <row r="2099" spans="1:6" x14ac:dyDescent="0.25">
      <c r="A2099" s="348" t="s">
        <v>9523</v>
      </c>
      <c r="B2099" t="str">
        <f t="shared" si="32"/>
        <v>F3:0820 P1P2:8502 P3:00234</v>
      </c>
      <c r="C2099" s="348" t="s">
        <v>9522</v>
      </c>
      <c r="D2099" s="348" t="s">
        <v>7684</v>
      </c>
      <c r="E2099" s="348" t="s">
        <v>7725</v>
      </c>
      <c r="F2099" s="348" t="s">
        <v>7726</v>
      </c>
    </row>
    <row r="2100" spans="1:6" x14ac:dyDescent="0.25">
      <c r="A2100" s="348" t="s">
        <v>9524</v>
      </c>
      <c r="B2100" t="str">
        <f t="shared" si="32"/>
        <v>F3:0820 P1P2:8502 P3:00234</v>
      </c>
      <c r="C2100" s="348" t="s">
        <v>9522</v>
      </c>
      <c r="D2100" s="348" t="s">
        <v>7684</v>
      </c>
      <c r="E2100" s="348" t="s">
        <v>7725</v>
      </c>
      <c r="F2100" s="348" t="s">
        <v>7726</v>
      </c>
    </row>
    <row r="2101" spans="1:6" x14ac:dyDescent="0.25">
      <c r="A2101" s="348" t="s">
        <v>9525</v>
      </c>
      <c r="B2101" t="str">
        <f t="shared" si="32"/>
        <v>F3:0911 P1P2:8802 P3:00199</v>
      </c>
      <c r="C2101" s="348" t="s">
        <v>9526</v>
      </c>
      <c r="D2101" s="348" t="s">
        <v>7657</v>
      </c>
      <c r="E2101" s="348" t="s">
        <v>7658</v>
      </c>
      <c r="F2101" s="348" t="s">
        <v>7659</v>
      </c>
    </row>
    <row r="2102" spans="1:6" x14ac:dyDescent="0.25">
      <c r="A2102" s="348" t="s">
        <v>9525</v>
      </c>
      <c r="B2102" t="str">
        <f t="shared" si="32"/>
        <v>F3:0911 P1P2:8802 P3:00448</v>
      </c>
      <c r="C2102" s="348" t="s">
        <v>9526</v>
      </c>
      <c r="D2102" s="348" t="s">
        <v>7657</v>
      </c>
      <c r="E2102" s="348" t="s">
        <v>7658</v>
      </c>
      <c r="F2102" s="348" t="s">
        <v>7641</v>
      </c>
    </row>
    <row r="2103" spans="1:6" x14ac:dyDescent="0.25">
      <c r="A2103" s="348" t="s">
        <v>9527</v>
      </c>
      <c r="B2103" t="str">
        <f t="shared" si="32"/>
        <v>F3:0820 P1P2:8502 P3:00231</v>
      </c>
      <c r="C2103" s="348" t="s">
        <v>9526</v>
      </c>
      <c r="D2103" s="348" t="s">
        <v>7684</v>
      </c>
      <c r="E2103" s="348" t="s">
        <v>7725</v>
      </c>
      <c r="F2103" s="348" t="s">
        <v>7834</v>
      </c>
    </row>
    <row r="2104" spans="1:6" x14ac:dyDescent="0.25">
      <c r="A2104" s="348" t="s">
        <v>9528</v>
      </c>
      <c r="B2104" t="str">
        <f t="shared" si="32"/>
        <v>F3:0820 P1P2:8502 P3:00234</v>
      </c>
      <c r="C2104" s="348" t="s">
        <v>9526</v>
      </c>
      <c r="D2104" s="348" t="s">
        <v>7684</v>
      </c>
      <c r="E2104" s="348" t="s">
        <v>7725</v>
      </c>
      <c r="F2104" s="348" t="s">
        <v>7726</v>
      </c>
    </row>
    <row r="2105" spans="1:6" x14ac:dyDescent="0.25">
      <c r="A2105" s="348" t="s">
        <v>9529</v>
      </c>
      <c r="B2105" t="str">
        <f t="shared" si="32"/>
        <v>F3:0911 P1P2:8802 P3:00199</v>
      </c>
      <c r="C2105" s="348" t="s">
        <v>7901</v>
      </c>
      <c r="D2105" s="348" t="s">
        <v>7657</v>
      </c>
      <c r="E2105" s="348" t="s">
        <v>7658</v>
      </c>
      <c r="F2105" s="348" t="s">
        <v>7659</v>
      </c>
    </row>
    <row r="2106" spans="1:6" x14ac:dyDescent="0.25">
      <c r="A2106" s="348" t="s">
        <v>9529</v>
      </c>
      <c r="B2106" t="str">
        <f t="shared" si="32"/>
        <v>F3:0911 P1P2:8802 P3:00448</v>
      </c>
      <c r="C2106" s="348" t="s">
        <v>7901</v>
      </c>
      <c r="D2106" s="348" t="s">
        <v>7657</v>
      </c>
      <c r="E2106" s="348" t="s">
        <v>7658</v>
      </c>
      <c r="F2106" s="348" t="s">
        <v>7641</v>
      </c>
    </row>
    <row r="2107" spans="1:6" x14ac:dyDescent="0.25">
      <c r="A2107" s="348" t="s">
        <v>9530</v>
      </c>
      <c r="B2107" t="str">
        <f t="shared" si="32"/>
        <v>F3:0911 P1P2:8802 P3:00199</v>
      </c>
      <c r="C2107" s="348" t="s">
        <v>9531</v>
      </c>
      <c r="D2107" s="348" t="s">
        <v>7657</v>
      </c>
      <c r="E2107" s="348" t="s">
        <v>7658</v>
      </c>
      <c r="F2107" s="348" t="s">
        <v>7659</v>
      </c>
    </row>
    <row r="2108" spans="1:6" x14ac:dyDescent="0.25">
      <c r="A2108" s="348" t="s">
        <v>9530</v>
      </c>
      <c r="B2108" t="str">
        <f t="shared" si="32"/>
        <v>F3:0911 P1P2:8802 P3:00448</v>
      </c>
      <c r="C2108" s="348" t="s">
        <v>9531</v>
      </c>
      <c r="D2108" s="348" t="s">
        <v>7657</v>
      </c>
      <c r="E2108" s="348" t="s">
        <v>7658</v>
      </c>
      <c r="F2108" s="348" t="s">
        <v>7641</v>
      </c>
    </row>
    <row r="2109" spans="1:6" x14ac:dyDescent="0.25">
      <c r="A2109" s="348" t="s">
        <v>9532</v>
      </c>
      <c r="B2109" t="str">
        <f t="shared" si="32"/>
        <v>F3:0911 P1P2:8802 P3:00199</v>
      </c>
      <c r="C2109" s="348" t="s">
        <v>9531</v>
      </c>
      <c r="D2109" s="348" t="s">
        <v>7657</v>
      </c>
      <c r="E2109" s="348" t="s">
        <v>7658</v>
      </c>
      <c r="F2109" s="348" t="s">
        <v>7659</v>
      </c>
    </row>
    <row r="2110" spans="1:6" x14ac:dyDescent="0.25">
      <c r="A2110" s="348" t="s">
        <v>9532</v>
      </c>
      <c r="B2110" t="str">
        <f t="shared" si="32"/>
        <v>F3:0911 P1P2:8802 P3:00448</v>
      </c>
      <c r="C2110" s="348" t="s">
        <v>9531</v>
      </c>
      <c r="D2110" s="348" t="s">
        <v>7657</v>
      </c>
      <c r="E2110" s="348" t="s">
        <v>7658</v>
      </c>
      <c r="F2110" s="348" t="s">
        <v>7641</v>
      </c>
    </row>
    <row r="2111" spans="1:6" x14ac:dyDescent="0.25">
      <c r="A2111" s="348" t="s">
        <v>9533</v>
      </c>
      <c r="B2111" t="str">
        <f t="shared" si="32"/>
        <v>F3:0820 P1P2:8502 P3:00231</v>
      </c>
      <c r="C2111" s="348" t="s">
        <v>9531</v>
      </c>
      <c r="D2111" s="348" t="s">
        <v>7684</v>
      </c>
      <c r="E2111" s="348" t="s">
        <v>7725</v>
      </c>
      <c r="F2111" s="348" t="s">
        <v>7834</v>
      </c>
    </row>
    <row r="2112" spans="1:6" x14ac:dyDescent="0.25">
      <c r="A2112" s="348" t="s">
        <v>9534</v>
      </c>
      <c r="B2112" t="str">
        <f t="shared" si="32"/>
        <v>F3:0820 P1P2:8502 P3:00231</v>
      </c>
      <c r="C2112" s="348" t="s">
        <v>9531</v>
      </c>
      <c r="D2112" s="348" t="s">
        <v>7684</v>
      </c>
      <c r="E2112" s="348" t="s">
        <v>7725</v>
      </c>
      <c r="F2112" s="348" t="s">
        <v>7834</v>
      </c>
    </row>
    <row r="2113" spans="1:6" x14ac:dyDescent="0.25">
      <c r="A2113" s="348" t="s">
        <v>9535</v>
      </c>
      <c r="B2113" t="str">
        <f t="shared" si="32"/>
        <v>F3:0820 P1P2:8502 P3:00231</v>
      </c>
      <c r="C2113" s="348" t="s">
        <v>7901</v>
      </c>
      <c r="D2113" s="348" t="s">
        <v>7684</v>
      </c>
      <c r="E2113" s="348" t="s">
        <v>7725</v>
      </c>
      <c r="F2113" s="348" t="s">
        <v>7834</v>
      </c>
    </row>
    <row r="2114" spans="1:6" x14ac:dyDescent="0.25">
      <c r="A2114" s="348" t="s">
        <v>9536</v>
      </c>
      <c r="B2114" t="str">
        <f t="shared" ref="B2114:B2177" si="33">CONCATENATE("F3:",D2114," P1P2:",E2114," P3:",F2114)</f>
        <v>F3:0820 P1P2:8502 P3:00234</v>
      </c>
      <c r="C2114" s="348" t="s">
        <v>7901</v>
      </c>
      <c r="D2114" s="348" t="s">
        <v>7684</v>
      </c>
      <c r="E2114" s="348" t="s">
        <v>7725</v>
      </c>
      <c r="F2114" s="348" t="s">
        <v>7726</v>
      </c>
    </row>
    <row r="2115" spans="1:6" x14ac:dyDescent="0.25">
      <c r="A2115" s="348" t="s">
        <v>9537</v>
      </c>
      <c r="B2115" t="str">
        <f t="shared" si="33"/>
        <v>F3:0820 P1P2:8502 P3:00234</v>
      </c>
      <c r="C2115" s="348" t="s">
        <v>9531</v>
      </c>
      <c r="D2115" s="348" t="s">
        <v>7684</v>
      </c>
      <c r="E2115" s="348" t="s">
        <v>7725</v>
      </c>
      <c r="F2115" s="348" t="s">
        <v>7726</v>
      </c>
    </row>
    <row r="2116" spans="1:6" x14ac:dyDescent="0.25">
      <c r="A2116" s="348" t="s">
        <v>9538</v>
      </c>
      <c r="B2116" t="str">
        <f t="shared" si="33"/>
        <v>F3:0820 P1P2:8502 P3:00234</v>
      </c>
      <c r="C2116" s="348" t="s">
        <v>9531</v>
      </c>
      <c r="D2116" s="348" t="s">
        <v>7684</v>
      </c>
      <c r="E2116" s="348" t="s">
        <v>7725</v>
      </c>
      <c r="F2116" s="348" t="s">
        <v>7726</v>
      </c>
    </row>
    <row r="2117" spans="1:6" x14ac:dyDescent="0.25">
      <c r="A2117" s="348" t="s">
        <v>9539</v>
      </c>
      <c r="B2117" t="str">
        <f t="shared" si="33"/>
        <v>F3:0911 P1P2:8802 P3:00199</v>
      </c>
      <c r="C2117" s="348" t="s">
        <v>9540</v>
      </c>
      <c r="D2117" s="348" t="s">
        <v>7657</v>
      </c>
      <c r="E2117" s="348" t="s">
        <v>7658</v>
      </c>
      <c r="F2117" s="348" t="s">
        <v>7659</v>
      </c>
    </row>
    <row r="2118" spans="1:6" x14ac:dyDescent="0.25">
      <c r="A2118" s="348" t="s">
        <v>9539</v>
      </c>
      <c r="B2118" t="str">
        <f t="shared" si="33"/>
        <v>F3:0911 P1P2:8802 P3:00448</v>
      </c>
      <c r="C2118" s="348" t="s">
        <v>9540</v>
      </c>
      <c r="D2118" s="348" t="s">
        <v>7657</v>
      </c>
      <c r="E2118" s="348" t="s">
        <v>7658</v>
      </c>
      <c r="F2118" s="348" t="s">
        <v>7641</v>
      </c>
    </row>
    <row r="2119" spans="1:6" x14ac:dyDescent="0.25">
      <c r="A2119" s="348" t="s">
        <v>9541</v>
      </c>
      <c r="B2119" t="str">
        <f t="shared" si="33"/>
        <v>F3:0820 P1P2:8502 P3:00231</v>
      </c>
      <c r="C2119" s="348" t="s">
        <v>9540</v>
      </c>
      <c r="D2119" s="348" t="s">
        <v>7684</v>
      </c>
      <c r="E2119" s="348" t="s">
        <v>7725</v>
      </c>
      <c r="F2119" s="348" t="s">
        <v>7834</v>
      </c>
    </row>
    <row r="2120" spans="1:6" x14ac:dyDescent="0.25">
      <c r="A2120" s="348" t="s">
        <v>9542</v>
      </c>
      <c r="B2120" t="str">
        <f t="shared" si="33"/>
        <v>F3:0820 P1P2:8502 P3:00231</v>
      </c>
      <c r="C2120" s="348" t="s">
        <v>9543</v>
      </c>
      <c r="D2120" s="348" t="s">
        <v>7684</v>
      </c>
      <c r="E2120" s="348" t="s">
        <v>7725</v>
      </c>
      <c r="F2120" s="348" t="s">
        <v>7834</v>
      </c>
    </row>
    <row r="2121" spans="1:6" x14ac:dyDescent="0.25">
      <c r="A2121" s="348" t="s">
        <v>9544</v>
      </c>
      <c r="B2121" t="str">
        <f t="shared" si="33"/>
        <v>F3:0820 P1P2:8502 P3:00234</v>
      </c>
      <c r="C2121" s="348" t="s">
        <v>9540</v>
      </c>
      <c r="D2121" s="348" t="s">
        <v>7684</v>
      </c>
      <c r="E2121" s="348" t="s">
        <v>7725</v>
      </c>
      <c r="F2121" s="348" t="s">
        <v>7726</v>
      </c>
    </row>
    <row r="2122" spans="1:6" x14ac:dyDescent="0.25">
      <c r="A2122" s="348" t="s">
        <v>9545</v>
      </c>
      <c r="B2122" t="str">
        <f t="shared" si="33"/>
        <v>F3:0820 P1P2:8502 P3:00234</v>
      </c>
      <c r="C2122" s="348" t="s">
        <v>9543</v>
      </c>
      <c r="D2122" s="348" t="s">
        <v>7684</v>
      </c>
      <c r="E2122" s="348" t="s">
        <v>7725</v>
      </c>
      <c r="F2122" s="348" t="s">
        <v>7726</v>
      </c>
    </row>
    <row r="2123" spans="1:6" x14ac:dyDescent="0.25">
      <c r="A2123" s="348" t="s">
        <v>9546</v>
      </c>
      <c r="B2123" t="str">
        <f t="shared" si="33"/>
        <v>F3:0911 P1P2:8802 P3:00199</v>
      </c>
      <c r="C2123" s="348" t="s">
        <v>9547</v>
      </c>
      <c r="D2123" s="348" t="s">
        <v>7657</v>
      </c>
      <c r="E2123" s="348" t="s">
        <v>7658</v>
      </c>
      <c r="F2123" s="348" t="s">
        <v>7659</v>
      </c>
    </row>
    <row r="2124" spans="1:6" x14ac:dyDescent="0.25">
      <c r="A2124" s="348" t="s">
        <v>9546</v>
      </c>
      <c r="B2124" t="str">
        <f t="shared" si="33"/>
        <v>F3:0911 P1P2:8802 P3:00448</v>
      </c>
      <c r="C2124" s="348" t="s">
        <v>9547</v>
      </c>
      <c r="D2124" s="348" t="s">
        <v>7657</v>
      </c>
      <c r="E2124" s="348" t="s">
        <v>7658</v>
      </c>
      <c r="F2124" s="348" t="s">
        <v>7641</v>
      </c>
    </row>
    <row r="2125" spans="1:6" x14ac:dyDescent="0.25">
      <c r="A2125" s="348" t="s">
        <v>9548</v>
      </c>
      <c r="B2125" t="str">
        <f t="shared" si="33"/>
        <v>F3:0911 P1P2:8802 P3:00199</v>
      </c>
      <c r="C2125" s="348" t="s">
        <v>9547</v>
      </c>
      <c r="D2125" s="348" t="s">
        <v>7657</v>
      </c>
      <c r="E2125" s="348" t="s">
        <v>7658</v>
      </c>
      <c r="F2125" s="348" t="s">
        <v>7659</v>
      </c>
    </row>
    <row r="2126" spans="1:6" x14ac:dyDescent="0.25">
      <c r="A2126" s="348" t="s">
        <v>9548</v>
      </c>
      <c r="B2126" t="str">
        <f t="shared" si="33"/>
        <v>F3:0911 P1P2:8802 P3:00448</v>
      </c>
      <c r="C2126" s="348" t="s">
        <v>9547</v>
      </c>
      <c r="D2126" s="348" t="s">
        <v>7657</v>
      </c>
      <c r="E2126" s="348" t="s">
        <v>7658</v>
      </c>
      <c r="F2126" s="348" t="s">
        <v>7641</v>
      </c>
    </row>
    <row r="2127" spans="1:6" x14ac:dyDescent="0.25">
      <c r="A2127" s="348" t="s">
        <v>9549</v>
      </c>
      <c r="B2127" t="str">
        <f t="shared" si="33"/>
        <v>F3:0911 P1P2:8802 P3:00199</v>
      </c>
      <c r="C2127" s="348" t="s">
        <v>9547</v>
      </c>
      <c r="D2127" s="348" t="s">
        <v>7657</v>
      </c>
      <c r="E2127" s="348" t="s">
        <v>7658</v>
      </c>
      <c r="F2127" s="348" t="s">
        <v>7659</v>
      </c>
    </row>
    <row r="2128" spans="1:6" x14ac:dyDescent="0.25">
      <c r="A2128" s="348" t="s">
        <v>9549</v>
      </c>
      <c r="B2128" t="str">
        <f t="shared" si="33"/>
        <v>F3:0911 P1P2:8802 P3:00448</v>
      </c>
      <c r="C2128" s="348" t="s">
        <v>9547</v>
      </c>
      <c r="D2128" s="348" t="s">
        <v>7657</v>
      </c>
      <c r="E2128" s="348" t="s">
        <v>7658</v>
      </c>
      <c r="F2128" s="348" t="s">
        <v>7641</v>
      </c>
    </row>
    <row r="2129" spans="1:6" x14ac:dyDescent="0.25">
      <c r="A2129" s="348" t="s">
        <v>9550</v>
      </c>
      <c r="B2129" t="str">
        <f t="shared" si="33"/>
        <v>F3:0911 P1P2:8802 P3:00199</v>
      </c>
      <c r="C2129" s="348" t="s">
        <v>9547</v>
      </c>
      <c r="D2129" s="348" t="s">
        <v>7657</v>
      </c>
      <c r="E2129" s="348" t="s">
        <v>7658</v>
      </c>
      <c r="F2129" s="348" t="s">
        <v>7659</v>
      </c>
    </row>
    <row r="2130" spans="1:6" x14ac:dyDescent="0.25">
      <c r="A2130" s="348" t="s">
        <v>9550</v>
      </c>
      <c r="B2130" t="str">
        <f t="shared" si="33"/>
        <v>F3:0911 P1P2:8802 P3:00448</v>
      </c>
      <c r="C2130" s="348" t="s">
        <v>9547</v>
      </c>
      <c r="D2130" s="348" t="s">
        <v>7657</v>
      </c>
      <c r="E2130" s="348" t="s">
        <v>7658</v>
      </c>
      <c r="F2130" s="348" t="s">
        <v>7641</v>
      </c>
    </row>
    <row r="2131" spans="1:6" x14ac:dyDescent="0.25">
      <c r="A2131" s="348" t="s">
        <v>9551</v>
      </c>
      <c r="B2131" t="str">
        <f t="shared" si="33"/>
        <v>F3:0911 P1P2:8802 P3:00199</v>
      </c>
      <c r="C2131" s="348" t="s">
        <v>9547</v>
      </c>
      <c r="D2131" s="348" t="s">
        <v>7657</v>
      </c>
      <c r="E2131" s="348" t="s">
        <v>7658</v>
      </c>
      <c r="F2131" s="348" t="s">
        <v>7659</v>
      </c>
    </row>
    <row r="2132" spans="1:6" x14ac:dyDescent="0.25">
      <c r="A2132" s="348" t="s">
        <v>9551</v>
      </c>
      <c r="B2132" t="str">
        <f t="shared" si="33"/>
        <v>F3:0911 P1P2:8802 P3:00448</v>
      </c>
      <c r="C2132" s="348" t="s">
        <v>9547</v>
      </c>
      <c r="D2132" s="348" t="s">
        <v>7657</v>
      </c>
      <c r="E2132" s="348" t="s">
        <v>7658</v>
      </c>
      <c r="F2132" s="348" t="s">
        <v>7641</v>
      </c>
    </row>
    <row r="2133" spans="1:6" x14ac:dyDescent="0.25">
      <c r="A2133" s="348" t="s">
        <v>9552</v>
      </c>
      <c r="B2133" t="str">
        <f t="shared" si="33"/>
        <v>F3:0820 P1P2:8502 P3:00231</v>
      </c>
      <c r="C2133" s="348" t="s">
        <v>9553</v>
      </c>
      <c r="D2133" s="348" t="s">
        <v>7684</v>
      </c>
      <c r="E2133" s="348" t="s">
        <v>7725</v>
      </c>
      <c r="F2133" s="348" t="s">
        <v>7834</v>
      </c>
    </row>
    <row r="2134" spans="1:6" x14ac:dyDescent="0.25">
      <c r="A2134" s="348" t="s">
        <v>9554</v>
      </c>
      <c r="B2134" t="str">
        <f t="shared" si="33"/>
        <v>F3:0820 P1P2:8502 P3:00231</v>
      </c>
      <c r="C2134" s="348" t="s">
        <v>7991</v>
      </c>
      <c r="D2134" s="348" t="s">
        <v>7684</v>
      </c>
      <c r="E2134" s="348" t="s">
        <v>7725</v>
      </c>
      <c r="F2134" s="348" t="s">
        <v>7834</v>
      </c>
    </row>
    <row r="2135" spans="1:6" x14ac:dyDescent="0.25">
      <c r="A2135" s="348" t="s">
        <v>9555</v>
      </c>
      <c r="B2135" t="str">
        <f t="shared" si="33"/>
        <v>F3:0820 P1P2:8502 P3:00231</v>
      </c>
      <c r="C2135" s="348" t="s">
        <v>7991</v>
      </c>
      <c r="D2135" s="348" t="s">
        <v>7684</v>
      </c>
      <c r="E2135" s="348" t="s">
        <v>7725</v>
      </c>
      <c r="F2135" s="348" t="s">
        <v>7834</v>
      </c>
    </row>
    <row r="2136" spans="1:6" x14ac:dyDescent="0.25">
      <c r="A2136" s="348" t="s">
        <v>9556</v>
      </c>
      <c r="B2136" t="str">
        <f t="shared" si="33"/>
        <v>F3:0820 P1P2:8502 P3:00234</v>
      </c>
      <c r="C2136" s="348" t="s">
        <v>9553</v>
      </c>
      <c r="D2136" s="348" t="s">
        <v>7684</v>
      </c>
      <c r="E2136" s="348" t="s">
        <v>7725</v>
      </c>
      <c r="F2136" s="348" t="s">
        <v>7726</v>
      </c>
    </row>
    <row r="2137" spans="1:6" x14ac:dyDescent="0.25">
      <c r="A2137" s="348" t="s">
        <v>9557</v>
      </c>
      <c r="B2137" t="str">
        <f t="shared" si="33"/>
        <v>F3:0820 P1P2:8502 P3:00234</v>
      </c>
      <c r="C2137" s="348" t="s">
        <v>7991</v>
      </c>
      <c r="D2137" s="348" t="s">
        <v>7684</v>
      </c>
      <c r="E2137" s="348" t="s">
        <v>7725</v>
      </c>
      <c r="F2137" s="348" t="s">
        <v>7726</v>
      </c>
    </row>
    <row r="2138" spans="1:6" x14ac:dyDescent="0.25">
      <c r="A2138" s="348" t="s">
        <v>9558</v>
      </c>
      <c r="B2138" t="str">
        <f t="shared" si="33"/>
        <v>F3:0911 P1P2:8802 P3:00199</v>
      </c>
      <c r="C2138" s="348" t="s">
        <v>9559</v>
      </c>
      <c r="D2138" s="348" t="s">
        <v>7657</v>
      </c>
      <c r="E2138" s="348" t="s">
        <v>7658</v>
      </c>
      <c r="F2138" s="348" t="s">
        <v>7659</v>
      </c>
    </row>
    <row r="2139" spans="1:6" x14ac:dyDescent="0.25">
      <c r="A2139" s="348" t="s">
        <v>9558</v>
      </c>
      <c r="B2139" t="str">
        <f t="shared" si="33"/>
        <v>F3:0911 P1P2:8802 P3:00448</v>
      </c>
      <c r="C2139" s="348" t="s">
        <v>9559</v>
      </c>
      <c r="D2139" s="348" t="s">
        <v>7657</v>
      </c>
      <c r="E2139" s="348" t="s">
        <v>7658</v>
      </c>
      <c r="F2139" s="348" t="s">
        <v>7641</v>
      </c>
    </row>
    <row r="2140" spans="1:6" x14ac:dyDescent="0.25">
      <c r="A2140" s="348" t="s">
        <v>9560</v>
      </c>
      <c r="B2140" t="str">
        <f t="shared" si="33"/>
        <v>F3:0820 P1P2:8502 P3:00231</v>
      </c>
      <c r="C2140" s="348" t="s">
        <v>9559</v>
      </c>
      <c r="D2140" s="348" t="s">
        <v>7684</v>
      </c>
      <c r="E2140" s="348" t="s">
        <v>7725</v>
      </c>
      <c r="F2140" s="348" t="s">
        <v>7834</v>
      </c>
    </row>
    <row r="2141" spans="1:6" x14ac:dyDescent="0.25">
      <c r="A2141" s="348" t="s">
        <v>9561</v>
      </c>
      <c r="B2141" t="str">
        <f t="shared" si="33"/>
        <v>F3:0820 P1P2:8502 P3:00234</v>
      </c>
      <c r="C2141" s="348" t="s">
        <v>9559</v>
      </c>
      <c r="D2141" s="348" t="s">
        <v>7684</v>
      </c>
      <c r="E2141" s="348" t="s">
        <v>7725</v>
      </c>
      <c r="F2141" s="348" t="s">
        <v>7726</v>
      </c>
    </row>
    <row r="2142" spans="1:6" x14ac:dyDescent="0.25">
      <c r="A2142" s="348" t="s">
        <v>9562</v>
      </c>
      <c r="B2142" t="str">
        <f t="shared" si="33"/>
        <v>F3:0911 P1P2:8802 P3:00199</v>
      </c>
      <c r="C2142" s="348" t="s">
        <v>9563</v>
      </c>
      <c r="D2142" s="348" t="s">
        <v>7657</v>
      </c>
      <c r="E2142" s="348" t="s">
        <v>7658</v>
      </c>
      <c r="F2142" s="348" t="s">
        <v>7659</v>
      </c>
    </row>
    <row r="2143" spans="1:6" x14ac:dyDescent="0.25">
      <c r="A2143" s="348" t="s">
        <v>9562</v>
      </c>
      <c r="B2143" t="str">
        <f t="shared" si="33"/>
        <v>F3:0911 P1P2:8802 P3:00448</v>
      </c>
      <c r="C2143" s="348" t="s">
        <v>9563</v>
      </c>
      <c r="D2143" s="348" t="s">
        <v>7657</v>
      </c>
      <c r="E2143" s="348" t="s">
        <v>7658</v>
      </c>
      <c r="F2143" s="348" t="s">
        <v>7641</v>
      </c>
    </row>
    <row r="2144" spans="1:6" x14ac:dyDescent="0.25">
      <c r="A2144" s="348" t="s">
        <v>9564</v>
      </c>
      <c r="B2144" t="str">
        <f t="shared" si="33"/>
        <v>F3:0820 P1P2:8502 P3:00231</v>
      </c>
      <c r="C2144" s="348" t="s">
        <v>9563</v>
      </c>
      <c r="D2144" s="348" t="s">
        <v>7684</v>
      </c>
      <c r="E2144" s="348" t="s">
        <v>7725</v>
      </c>
      <c r="F2144" s="348" t="s">
        <v>7834</v>
      </c>
    </row>
    <row r="2145" spans="1:6" x14ac:dyDescent="0.25">
      <c r="A2145" s="348" t="s">
        <v>9565</v>
      </c>
      <c r="B2145" t="str">
        <f t="shared" si="33"/>
        <v>F3:0820 P1P2:8502 P3:00231</v>
      </c>
      <c r="C2145" s="348" t="s">
        <v>9563</v>
      </c>
      <c r="D2145" s="348" t="s">
        <v>7684</v>
      </c>
      <c r="E2145" s="348" t="s">
        <v>7725</v>
      </c>
      <c r="F2145" s="348" t="s">
        <v>7834</v>
      </c>
    </row>
    <row r="2146" spans="1:6" x14ac:dyDescent="0.25">
      <c r="A2146" s="348" t="s">
        <v>9566</v>
      </c>
      <c r="B2146" t="str">
        <f t="shared" si="33"/>
        <v>F3:0820 P1P2:8502 P3:00231</v>
      </c>
      <c r="C2146" s="348" t="s">
        <v>9567</v>
      </c>
      <c r="D2146" s="348" t="s">
        <v>7684</v>
      </c>
      <c r="E2146" s="348" t="s">
        <v>7725</v>
      </c>
      <c r="F2146" s="348" t="s">
        <v>7834</v>
      </c>
    </row>
    <row r="2147" spans="1:6" x14ac:dyDescent="0.25">
      <c r="A2147" s="348" t="s">
        <v>9568</v>
      </c>
      <c r="B2147" t="str">
        <f t="shared" si="33"/>
        <v>F3:0820 P1P2:8502 P3:00234</v>
      </c>
      <c r="C2147" s="348" t="s">
        <v>9563</v>
      </c>
      <c r="D2147" s="348" t="s">
        <v>7684</v>
      </c>
      <c r="E2147" s="348" t="s">
        <v>7725</v>
      </c>
      <c r="F2147" s="348" t="s">
        <v>7726</v>
      </c>
    </row>
    <row r="2148" spans="1:6" x14ac:dyDescent="0.25">
      <c r="A2148" s="348" t="s">
        <v>9569</v>
      </c>
      <c r="B2148" t="str">
        <f t="shared" si="33"/>
        <v>F3:0911 P1P2:8802 P3:00199</v>
      </c>
      <c r="C2148" s="348" t="s">
        <v>9570</v>
      </c>
      <c r="D2148" s="348" t="s">
        <v>7657</v>
      </c>
      <c r="E2148" s="348" t="s">
        <v>7658</v>
      </c>
      <c r="F2148" s="348" t="s">
        <v>7659</v>
      </c>
    </row>
    <row r="2149" spans="1:6" x14ac:dyDescent="0.25">
      <c r="A2149" s="348" t="s">
        <v>9569</v>
      </c>
      <c r="B2149" t="str">
        <f t="shared" si="33"/>
        <v>F3:0911 P1P2:8802 P3:00448</v>
      </c>
      <c r="C2149" s="348" t="s">
        <v>9570</v>
      </c>
      <c r="D2149" s="348" t="s">
        <v>7657</v>
      </c>
      <c r="E2149" s="348" t="s">
        <v>7658</v>
      </c>
      <c r="F2149" s="348" t="s">
        <v>7641</v>
      </c>
    </row>
    <row r="2150" spans="1:6" x14ac:dyDescent="0.25">
      <c r="A2150" s="348" t="s">
        <v>9571</v>
      </c>
      <c r="B2150" t="str">
        <f t="shared" si="33"/>
        <v>F3:0820 P1P2:8502 P3:00231</v>
      </c>
      <c r="C2150" s="348" t="s">
        <v>9570</v>
      </c>
      <c r="D2150" s="348" t="s">
        <v>7684</v>
      </c>
      <c r="E2150" s="348" t="s">
        <v>7725</v>
      </c>
      <c r="F2150" s="348" t="s">
        <v>7834</v>
      </c>
    </row>
    <row r="2151" spans="1:6" x14ac:dyDescent="0.25">
      <c r="A2151" s="348" t="s">
        <v>9572</v>
      </c>
      <c r="B2151" t="str">
        <f t="shared" si="33"/>
        <v>F3:0820 P1P2:8502 P3:00234</v>
      </c>
      <c r="C2151" s="348" t="s">
        <v>9570</v>
      </c>
      <c r="D2151" s="348" t="s">
        <v>7684</v>
      </c>
      <c r="E2151" s="348" t="s">
        <v>7725</v>
      </c>
      <c r="F2151" s="348" t="s">
        <v>7726</v>
      </c>
    </row>
    <row r="2152" spans="1:6" x14ac:dyDescent="0.25">
      <c r="A2152" s="348" t="s">
        <v>9573</v>
      </c>
      <c r="B2152" t="str">
        <f t="shared" si="33"/>
        <v>F3:0911 P1P2:8802 P3:00199</v>
      </c>
      <c r="C2152" s="348" t="s">
        <v>9574</v>
      </c>
      <c r="D2152" s="348" t="s">
        <v>7657</v>
      </c>
      <c r="E2152" s="348" t="s">
        <v>7658</v>
      </c>
      <c r="F2152" s="348" t="s">
        <v>7659</v>
      </c>
    </row>
    <row r="2153" spans="1:6" x14ac:dyDescent="0.25">
      <c r="A2153" s="348" t="s">
        <v>9573</v>
      </c>
      <c r="B2153" t="str">
        <f t="shared" si="33"/>
        <v>F3:0911 P1P2:8802 P3:00448</v>
      </c>
      <c r="C2153" s="348" t="s">
        <v>9574</v>
      </c>
      <c r="D2153" s="348" t="s">
        <v>7657</v>
      </c>
      <c r="E2153" s="348" t="s">
        <v>7658</v>
      </c>
      <c r="F2153" s="348" t="s">
        <v>7641</v>
      </c>
    </row>
    <row r="2154" spans="1:6" x14ac:dyDescent="0.25">
      <c r="A2154" s="348" t="s">
        <v>9575</v>
      </c>
      <c r="B2154" t="str">
        <f t="shared" si="33"/>
        <v>F3:0820 P1P2:8502 P3:00231</v>
      </c>
      <c r="C2154" s="348" t="s">
        <v>9574</v>
      </c>
      <c r="D2154" s="348" t="s">
        <v>7684</v>
      </c>
      <c r="E2154" s="348" t="s">
        <v>7725</v>
      </c>
      <c r="F2154" s="348" t="s">
        <v>7834</v>
      </c>
    </row>
    <row r="2155" spans="1:6" x14ac:dyDescent="0.25">
      <c r="A2155" s="348" t="s">
        <v>9576</v>
      </c>
      <c r="B2155" t="str">
        <f t="shared" si="33"/>
        <v>F3:0820 P1P2:8502 P3:00231</v>
      </c>
      <c r="C2155" s="348" t="s">
        <v>9577</v>
      </c>
      <c r="D2155" s="348" t="s">
        <v>7684</v>
      </c>
      <c r="E2155" s="348" t="s">
        <v>7725</v>
      </c>
      <c r="F2155" s="348" t="s">
        <v>7834</v>
      </c>
    </row>
    <row r="2156" spans="1:6" x14ac:dyDescent="0.25">
      <c r="A2156" s="348" t="s">
        <v>9578</v>
      </c>
      <c r="B2156" t="str">
        <f t="shared" si="33"/>
        <v>F3:0820 P1P2:8502 P3:00234</v>
      </c>
      <c r="C2156" s="348" t="s">
        <v>9574</v>
      </c>
      <c r="D2156" s="348" t="s">
        <v>7684</v>
      </c>
      <c r="E2156" s="348" t="s">
        <v>7725</v>
      </c>
      <c r="F2156" s="348" t="s">
        <v>7726</v>
      </c>
    </row>
    <row r="2157" spans="1:6" x14ac:dyDescent="0.25">
      <c r="A2157" s="348" t="s">
        <v>9579</v>
      </c>
      <c r="B2157" t="str">
        <f t="shared" si="33"/>
        <v>F3:0820 P1P2:8502 P3:00234</v>
      </c>
      <c r="C2157" s="348" t="s">
        <v>9577</v>
      </c>
      <c r="D2157" s="348" t="s">
        <v>7684</v>
      </c>
      <c r="E2157" s="348" t="s">
        <v>7725</v>
      </c>
      <c r="F2157" s="348" t="s">
        <v>7726</v>
      </c>
    </row>
    <row r="2158" spans="1:6" x14ac:dyDescent="0.25">
      <c r="A2158" s="348" t="s">
        <v>9580</v>
      </c>
      <c r="B2158" t="str">
        <f t="shared" si="33"/>
        <v>F3:0911 P1P2:8802 P3:00199</v>
      </c>
      <c r="C2158" s="348" t="s">
        <v>9581</v>
      </c>
      <c r="D2158" s="348" t="s">
        <v>7657</v>
      </c>
      <c r="E2158" s="348" t="s">
        <v>7658</v>
      </c>
      <c r="F2158" s="348" t="s">
        <v>7659</v>
      </c>
    </row>
    <row r="2159" spans="1:6" x14ac:dyDescent="0.25">
      <c r="A2159" s="348" t="s">
        <v>9580</v>
      </c>
      <c r="B2159" t="str">
        <f t="shared" si="33"/>
        <v>F3:0911 P1P2:8802 P3:00448</v>
      </c>
      <c r="C2159" s="348" t="s">
        <v>9581</v>
      </c>
      <c r="D2159" s="348" t="s">
        <v>7657</v>
      </c>
      <c r="E2159" s="348" t="s">
        <v>7658</v>
      </c>
      <c r="F2159" s="348" t="s">
        <v>7641</v>
      </c>
    </row>
    <row r="2160" spans="1:6" x14ac:dyDescent="0.25">
      <c r="A2160" s="348" t="s">
        <v>9582</v>
      </c>
      <c r="B2160" t="str">
        <f t="shared" si="33"/>
        <v>F3:0820 P1P2:8502 P3:00231</v>
      </c>
      <c r="C2160" s="348" t="s">
        <v>9581</v>
      </c>
      <c r="D2160" s="348" t="s">
        <v>7684</v>
      </c>
      <c r="E2160" s="348" t="s">
        <v>7725</v>
      </c>
      <c r="F2160" s="348" t="s">
        <v>7834</v>
      </c>
    </row>
    <row r="2161" spans="1:6" x14ac:dyDescent="0.25">
      <c r="A2161" s="348" t="s">
        <v>9583</v>
      </c>
      <c r="B2161" t="str">
        <f t="shared" si="33"/>
        <v>F3:0820 P1P2:8502 P3:00234</v>
      </c>
      <c r="C2161" s="348" t="s">
        <v>9581</v>
      </c>
      <c r="D2161" s="348" t="s">
        <v>7684</v>
      </c>
      <c r="E2161" s="348" t="s">
        <v>7725</v>
      </c>
      <c r="F2161" s="348" t="s">
        <v>7726</v>
      </c>
    </row>
    <row r="2162" spans="1:6" x14ac:dyDescent="0.25">
      <c r="A2162" s="348" t="s">
        <v>9584</v>
      </c>
      <c r="B2162" t="str">
        <f t="shared" si="33"/>
        <v>F3:0911 P1P2:8802 P3:00199</v>
      </c>
      <c r="C2162" s="348" t="s">
        <v>9585</v>
      </c>
      <c r="D2162" s="348" t="s">
        <v>7657</v>
      </c>
      <c r="E2162" s="348" t="s">
        <v>7658</v>
      </c>
      <c r="F2162" s="348" t="s">
        <v>7659</v>
      </c>
    </row>
    <row r="2163" spans="1:6" x14ac:dyDescent="0.25">
      <c r="A2163" s="348" t="s">
        <v>9584</v>
      </c>
      <c r="B2163" t="str">
        <f t="shared" si="33"/>
        <v>F3:0911 P1P2:8802 P3:00448</v>
      </c>
      <c r="C2163" s="348" t="s">
        <v>9585</v>
      </c>
      <c r="D2163" s="348" t="s">
        <v>7657</v>
      </c>
      <c r="E2163" s="348" t="s">
        <v>7658</v>
      </c>
      <c r="F2163" s="348" t="s">
        <v>7641</v>
      </c>
    </row>
    <row r="2164" spans="1:6" x14ac:dyDescent="0.25">
      <c r="A2164" s="348" t="s">
        <v>9586</v>
      </c>
      <c r="B2164" t="str">
        <f t="shared" si="33"/>
        <v>F3:0911 P1P2:8802 P3:00199</v>
      </c>
      <c r="C2164" s="348" t="s">
        <v>9585</v>
      </c>
      <c r="D2164" s="348" t="s">
        <v>7657</v>
      </c>
      <c r="E2164" s="348" t="s">
        <v>7658</v>
      </c>
      <c r="F2164" s="348" t="s">
        <v>7659</v>
      </c>
    </row>
    <row r="2165" spans="1:6" x14ac:dyDescent="0.25">
      <c r="A2165" s="348" t="s">
        <v>9586</v>
      </c>
      <c r="B2165" t="str">
        <f t="shared" si="33"/>
        <v>F3:0911 P1P2:8802 P3:00448</v>
      </c>
      <c r="C2165" s="348" t="s">
        <v>9585</v>
      </c>
      <c r="D2165" s="348" t="s">
        <v>7657</v>
      </c>
      <c r="E2165" s="348" t="s">
        <v>7658</v>
      </c>
      <c r="F2165" s="348" t="s">
        <v>7641</v>
      </c>
    </row>
    <row r="2166" spans="1:6" x14ac:dyDescent="0.25">
      <c r="A2166" s="348" t="s">
        <v>9587</v>
      </c>
      <c r="B2166" t="str">
        <f t="shared" si="33"/>
        <v>F3:0820 P1P2:8502 P3:00231</v>
      </c>
      <c r="C2166" s="348" t="s">
        <v>9585</v>
      </c>
      <c r="D2166" s="348" t="s">
        <v>7684</v>
      </c>
      <c r="E2166" s="348" t="s">
        <v>7725</v>
      </c>
      <c r="F2166" s="348" t="s">
        <v>7834</v>
      </c>
    </row>
    <row r="2167" spans="1:6" x14ac:dyDescent="0.25">
      <c r="A2167" s="348" t="s">
        <v>9588</v>
      </c>
      <c r="B2167" t="str">
        <f t="shared" si="33"/>
        <v>F3:0820 P1P2:8502 P3:00234</v>
      </c>
      <c r="C2167" s="348" t="s">
        <v>9585</v>
      </c>
      <c r="D2167" s="348" t="s">
        <v>7684</v>
      </c>
      <c r="E2167" s="348" t="s">
        <v>7725</v>
      </c>
      <c r="F2167" s="348" t="s">
        <v>7726</v>
      </c>
    </row>
    <row r="2168" spans="1:6" x14ac:dyDescent="0.25">
      <c r="A2168" s="348" t="s">
        <v>9589</v>
      </c>
      <c r="B2168" t="str">
        <f t="shared" si="33"/>
        <v>F3:0820 P1P2:8502 P3:00231</v>
      </c>
      <c r="C2168" s="348" t="s">
        <v>9590</v>
      </c>
      <c r="D2168" s="348" t="s">
        <v>7684</v>
      </c>
      <c r="E2168" s="348" t="s">
        <v>7725</v>
      </c>
      <c r="F2168" s="348" t="s">
        <v>7834</v>
      </c>
    </row>
    <row r="2169" spans="1:6" x14ac:dyDescent="0.25">
      <c r="A2169" s="348" t="s">
        <v>9591</v>
      </c>
      <c r="B2169" t="str">
        <f t="shared" si="33"/>
        <v>F3:0820 P1P2:8502 P3:00231</v>
      </c>
      <c r="C2169" s="348" t="s">
        <v>9592</v>
      </c>
      <c r="D2169" s="348" t="s">
        <v>7684</v>
      </c>
      <c r="E2169" s="348" t="s">
        <v>7725</v>
      </c>
      <c r="F2169" s="348" t="s">
        <v>7834</v>
      </c>
    </row>
    <row r="2170" spans="1:6" x14ac:dyDescent="0.25">
      <c r="A2170" s="348" t="s">
        <v>9593</v>
      </c>
      <c r="B2170" t="str">
        <f t="shared" si="33"/>
        <v>F3:0820 P1P2:8502 P3:00231</v>
      </c>
      <c r="C2170" s="348" t="s">
        <v>9592</v>
      </c>
      <c r="D2170" s="348" t="s">
        <v>7684</v>
      </c>
      <c r="E2170" s="348" t="s">
        <v>7725</v>
      </c>
      <c r="F2170" s="348" t="s">
        <v>7834</v>
      </c>
    </row>
    <row r="2171" spans="1:6" x14ac:dyDescent="0.25">
      <c r="A2171" s="348" t="s">
        <v>9594</v>
      </c>
      <c r="B2171" t="str">
        <f t="shared" si="33"/>
        <v>F3:0820 P1P2:8502 P3:00234</v>
      </c>
      <c r="C2171" s="348" t="s">
        <v>9590</v>
      </c>
      <c r="D2171" s="348" t="s">
        <v>7684</v>
      </c>
      <c r="E2171" s="348" t="s">
        <v>7725</v>
      </c>
      <c r="F2171" s="348" t="s">
        <v>7726</v>
      </c>
    </row>
    <row r="2172" spans="1:6" x14ac:dyDescent="0.25">
      <c r="A2172" s="348" t="s">
        <v>9595</v>
      </c>
      <c r="B2172" t="str">
        <f t="shared" si="33"/>
        <v>F3:0820 P1P2:8502 P3:00234</v>
      </c>
      <c r="C2172" s="348" t="s">
        <v>9567</v>
      </c>
      <c r="D2172" s="348" t="s">
        <v>7684</v>
      </c>
      <c r="E2172" s="348" t="s">
        <v>7725</v>
      </c>
      <c r="F2172" s="348" t="s">
        <v>7726</v>
      </c>
    </row>
    <row r="2173" spans="1:6" x14ac:dyDescent="0.25">
      <c r="A2173" s="348" t="s">
        <v>9596</v>
      </c>
      <c r="B2173" t="str">
        <f t="shared" si="33"/>
        <v>F3:0820 P1P2:8502 P3:00234</v>
      </c>
      <c r="C2173" s="348" t="s">
        <v>9567</v>
      </c>
      <c r="D2173" s="348" t="s">
        <v>7684</v>
      </c>
      <c r="E2173" s="348" t="s">
        <v>7725</v>
      </c>
      <c r="F2173" s="348" t="s">
        <v>7726</v>
      </c>
    </row>
    <row r="2174" spans="1:6" x14ac:dyDescent="0.25">
      <c r="A2174" s="348" t="s">
        <v>9597</v>
      </c>
      <c r="B2174" t="str">
        <f t="shared" si="33"/>
        <v>F3:0820 P1P2:8502 P3:00234</v>
      </c>
      <c r="C2174" s="348" t="s">
        <v>9567</v>
      </c>
      <c r="D2174" s="348" t="s">
        <v>7684</v>
      </c>
      <c r="E2174" s="348" t="s">
        <v>7725</v>
      </c>
      <c r="F2174" s="348" t="s">
        <v>7726</v>
      </c>
    </row>
    <row r="2175" spans="1:6" x14ac:dyDescent="0.25">
      <c r="A2175" s="348" t="s">
        <v>9598</v>
      </c>
      <c r="B2175" t="str">
        <f t="shared" si="33"/>
        <v>F3:0820 P1P2:8502 P3:00231</v>
      </c>
      <c r="C2175" s="348" t="s">
        <v>9599</v>
      </c>
      <c r="D2175" s="348" t="s">
        <v>7684</v>
      </c>
      <c r="E2175" s="348" t="s">
        <v>7725</v>
      </c>
      <c r="F2175" s="348" t="s">
        <v>7834</v>
      </c>
    </row>
    <row r="2176" spans="1:6" x14ac:dyDescent="0.25">
      <c r="A2176" s="348" t="s">
        <v>9600</v>
      </c>
      <c r="B2176" t="str">
        <f t="shared" si="33"/>
        <v>F3:0820 P1P2:8502 P3:00234</v>
      </c>
      <c r="C2176" s="348" t="s">
        <v>9599</v>
      </c>
      <c r="D2176" s="348" t="s">
        <v>7684</v>
      </c>
      <c r="E2176" s="348" t="s">
        <v>7725</v>
      </c>
      <c r="F2176" s="348" t="s">
        <v>7726</v>
      </c>
    </row>
    <row r="2177" spans="1:6" x14ac:dyDescent="0.25">
      <c r="A2177" s="348" t="s">
        <v>9601</v>
      </c>
      <c r="B2177" t="str">
        <f t="shared" si="33"/>
        <v>F3:0911 P1P2:8802 P3:00199</v>
      </c>
      <c r="C2177" s="348" t="s">
        <v>9602</v>
      </c>
      <c r="D2177" s="348" t="s">
        <v>7657</v>
      </c>
      <c r="E2177" s="348" t="s">
        <v>7658</v>
      </c>
      <c r="F2177" s="348" t="s">
        <v>7659</v>
      </c>
    </row>
    <row r="2178" spans="1:6" x14ac:dyDescent="0.25">
      <c r="A2178" s="348" t="s">
        <v>9601</v>
      </c>
      <c r="B2178" t="str">
        <f t="shared" ref="B2178:B2241" si="34">CONCATENATE("F3:",D2178," P1P2:",E2178," P3:",F2178)</f>
        <v>F3:0911 P1P2:8802 P3:00448</v>
      </c>
      <c r="C2178" s="348" t="s">
        <v>9602</v>
      </c>
      <c r="D2178" s="348" t="s">
        <v>7657</v>
      </c>
      <c r="E2178" s="348" t="s">
        <v>7658</v>
      </c>
      <c r="F2178" s="348" t="s">
        <v>7641</v>
      </c>
    </row>
    <row r="2179" spans="1:6" x14ac:dyDescent="0.25">
      <c r="A2179" s="348" t="s">
        <v>9603</v>
      </c>
      <c r="B2179" t="str">
        <f t="shared" si="34"/>
        <v>F3:0820 P1P2:8502 P3:00231</v>
      </c>
      <c r="C2179" s="348" t="s">
        <v>9604</v>
      </c>
      <c r="D2179" s="348" t="s">
        <v>7684</v>
      </c>
      <c r="E2179" s="348" t="s">
        <v>7725</v>
      </c>
      <c r="F2179" s="348" t="s">
        <v>7834</v>
      </c>
    </row>
    <row r="2180" spans="1:6" x14ac:dyDescent="0.25">
      <c r="A2180" s="348" t="s">
        <v>9605</v>
      </c>
      <c r="B2180" t="str">
        <f t="shared" si="34"/>
        <v>F3:0820 P1P2:8502 P3:00231</v>
      </c>
      <c r="C2180" s="348" t="s">
        <v>9606</v>
      </c>
      <c r="D2180" s="348" t="s">
        <v>7684</v>
      </c>
      <c r="E2180" s="348" t="s">
        <v>7725</v>
      </c>
      <c r="F2180" s="348" t="s">
        <v>7834</v>
      </c>
    </row>
    <row r="2181" spans="1:6" x14ac:dyDescent="0.25">
      <c r="A2181" s="348" t="s">
        <v>9607</v>
      </c>
      <c r="B2181" t="str">
        <f t="shared" si="34"/>
        <v>F3:0820 P1P2:8502 P3:00234</v>
      </c>
      <c r="C2181" s="348" t="s">
        <v>9604</v>
      </c>
      <c r="D2181" s="348" t="s">
        <v>7684</v>
      </c>
      <c r="E2181" s="348" t="s">
        <v>7725</v>
      </c>
      <c r="F2181" s="348" t="s">
        <v>7726</v>
      </c>
    </row>
    <row r="2182" spans="1:6" x14ac:dyDescent="0.25">
      <c r="A2182" s="348" t="s">
        <v>9608</v>
      </c>
      <c r="B2182" t="str">
        <f t="shared" si="34"/>
        <v>F3:0820 P1P2:8502 P3:00234</v>
      </c>
      <c r="C2182" s="348" t="s">
        <v>9602</v>
      </c>
      <c r="D2182" s="348" t="s">
        <v>7684</v>
      </c>
      <c r="E2182" s="348" t="s">
        <v>7725</v>
      </c>
      <c r="F2182" s="348" t="s">
        <v>7726</v>
      </c>
    </row>
    <row r="2183" spans="1:6" x14ac:dyDescent="0.25">
      <c r="A2183" s="348" t="s">
        <v>9609</v>
      </c>
      <c r="B2183" t="str">
        <f t="shared" si="34"/>
        <v>F3:0820 P1P2:8502 P3:00234</v>
      </c>
      <c r="C2183" s="348" t="s">
        <v>9606</v>
      </c>
      <c r="D2183" s="348" t="s">
        <v>7684</v>
      </c>
      <c r="E2183" s="348" t="s">
        <v>7725</v>
      </c>
      <c r="F2183" s="348" t="s">
        <v>7726</v>
      </c>
    </row>
    <row r="2184" spans="1:6" x14ac:dyDescent="0.25">
      <c r="A2184" s="348" t="s">
        <v>9610</v>
      </c>
      <c r="B2184" t="str">
        <f t="shared" si="34"/>
        <v>F3:0820 P1P2:8502 P3:00231</v>
      </c>
      <c r="C2184" s="348" t="s">
        <v>9611</v>
      </c>
      <c r="D2184" s="348" t="s">
        <v>7684</v>
      </c>
      <c r="E2184" s="348" t="s">
        <v>7725</v>
      </c>
      <c r="F2184" s="348" t="s">
        <v>7834</v>
      </c>
    </row>
    <row r="2185" spans="1:6" x14ac:dyDescent="0.25">
      <c r="A2185" s="348" t="s">
        <v>9612</v>
      </c>
      <c r="B2185" t="str">
        <f t="shared" si="34"/>
        <v>F3:0820 P1P2:8502 P3:00231</v>
      </c>
      <c r="C2185" s="348" t="s">
        <v>9613</v>
      </c>
      <c r="D2185" s="348" t="s">
        <v>7684</v>
      </c>
      <c r="E2185" s="348" t="s">
        <v>7725</v>
      </c>
      <c r="F2185" s="348" t="s">
        <v>7834</v>
      </c>
    </row>
    <row r="2186" spans="1:6" x14ac:dyDescent="0.25">
      <c r="A2186" s="348" t="s">
        <v>9614</v>
      </c>
      <c r="B2186" t="str">
        <f t="shared" si="34"/>
        <v>F3:0820 P1P2:8502 P3:00231</v>
      </c>
      <c r="C2186" s="348" t="s">
        <v>9613</v>
      </c>
      <c r="D2186" s="348" t="s">
        <v>7684</v>
      </c>
      <c r="E2186" s="348" t="s">
        <v>7725</v>
      </c>
      <c r="F2186" s="348" t="s">
        <v>7834</v>
      </c>
    </row>
    <row r="2187" spans="1:6" x14ac:dyDescent="0.25">
      <c r="A2187" s="348" t="s">
        <v>9615</v>
      </c>
      <c r="B2187" t="str">
        <f t="shared" si="34"/>
        <v>F3:0820 P1P2:8502 P3:00234</v>
      </c>
      <c r="C2187" s="348" t="s">
        <v>9613</v>
      </c>
      <c r="D2187" s="348" t="s">
        <v>7684</v>
      </c>
      <c r="E2187" s="348" t="s">
        <v>7725</v>
      </c>
      <c r="F2187" s="348" t="s">
        <v>7726</v>
      </c>
    </row>
    <row r="2188" spans="1:6" x14ac:dyDescent="0.25">
      <c r="A2188" s="348" t="s">
        <v>9616</v>
      </c>
      <c r="B2188" t="str">
        <f t="shared" si="34"/>
        <v>F3:0820 P1P2:8502 P3:00234</v>
      </c>
      <c r="C2188" s="348" t="s">
        <v>9613</v>
      </c>
      <c r="D2188" s="348" t="s">
        <v>7684</v>
      </c>
      <c r="E2188" s="348" t="s">
        <v>7725</v>
      </c>
      <c r="F2188" s="348" t="s">
        <v>7726</v>
      </c>
    </row>
    <row r="2189" spans="1:6" x14ac:dyDescent="0.25">
      <c r="A2189" s="348" t="s">
        <v>9617</v>
      </c>
      <c r="B2189" t="str">
        <f t="shared" si="34"/>
        <v>F3:0820 P1P2:8502 P3:00234</v>
      </c>
      <c r="C2189" s="348" t="s">
        <v>9611</v>
      </c>
      <c r="D2189" s="348" t="s">
        <v>7684</v>
      </c>
      <c r="E2189" s="348" t="s">
        <v>7725</v>
      </c>
      <c r="F2189" s="348" t="s">
        <v>7726</v>
      </c>
    </row>
    <row r="2190" spans="1:6" x14ac:dyDescent="0.25">
      <c r="A2190" s="348" t="s">
        <v>9618</v>
      </c>
      <c r="B2190" t="str">
        <f t="shared" si="34"/>
        <v>F3:0820 P1P2:8502 P3:00231</v>
      </c>
      <c r="C2190" s="348" t="s">
        <v>9619</v>
      </c>
      <c r="D2190" s="348" t="s">
        <v>7684</v>
      </c>
      <c r="E2190" s="348" t="s">
        <v>7725</v>
      </c>
      <c r="F2190" s="348" t="s">
        <v>7834</v>
      </c>
    </row>
    <row r="2191" spans="1:6" x14ac:dyDescent="0.25">
      <c r="A2191" s="348" t="s">
        <v>9620</v>
      </c>
      <c r="B2191" t="str">
        <f t="shared" si="34"/>
        <v>F3:0820 P1P2:8502 P3:00234</v>
      </c>
      <c r="C2191" s="348" t="s">
        <v>9619</v>
      </c>
      <c r="D2191" s="348" t="s">
        <v>7684</v>
      </c>
      <c r="E2191" s="348" t="s">
        <v>7725</v>
      </c>
      <c r="F2191" s="348" t="s">
        <v>7726</v>
      </c>
    </row>
    <row r="2192" spans="1:6" x14ac:dyDescent="0.25">
      <c r="A2192" s="348" t="s">
        <v>9621</v>
      </c>
      <c r="B2192" t="str">
        <f t="shared" si="34"/>
        <v>F3:0820 P1P2:8502 P3:00234</v>
      </c>
      <c r="C2192" s="348" t="s">
        <v>9622</v>
      </c>
      <c r="D2192" s="348" t="s">
        <v>7684</v>
      </c>
      <c r="E2192" s="348" t="s">
        <v>7725</v>
      </c>
      <c r="F2192" s="348" t="s">
        <v>7726</v>
      </c>
    </row>
    <row r="2193" spans="1:6" x14ac:dyDescent="0.25">
      <c r="A2193" s="348" t="s">
        <v>9623</v>
      </c>
      <c r="B2193" t="str">
        <f t="shared" si="34"/>
        <v>F3:0911 P1P2:8802 P3:00199</v>
      </c>
      <c r="C2193" s="348" t="s">
        <v>9624</v>
      </c>
      <c r="D2193" s="348" t="s">
        <v>7657</v>
      </c>
      <c r="E2193" s="348" t="s">
        <v>7658</v>
      </c>
      <c r="F2193" s="348" t="s">
        <v>7659</v>
      </c>
    </row>
    <row r="2194" spans="1:6" x14ac:dyDescent="0.25">
      <c r="A2194" s="348" t="s">
        <v>9623</v>
      </c>
      <c r="B2194" t="str">
        <f t="shared" si="34"/>
        <v>F3:0911 P1P2:8802 P3:00448</v>
      </c>
      <c r="C2194" s="348" t="s">
        <v>9624</v>
      </c>
      <c r="D2194" s="348" t="s">
        <v>7657</v>
      </c>
      <c r="E2194" s="348" t="s">
        <v>7658</v>
      </c>
      <c r="F2194" s="348" t="s">
        <v>7641</v>
      </c>
    </row>
    <row r="2195" spans="1:6" x14ac:dyDescent="0.25">
      <c r="A2195" s="348" t="s">
        <v>9625</v>
      </c>
      <c r="B2195" t="str">
        <f t="shared" si="34"/>
        <v>F3:0820 P1P2:8502 P3:00234</v>
      </c>
      <c r="C2195" s="348" t="s">
        <v>9624</v>
      </c>
      <c r="D2195" s="348" t="s">
        <v>7684</v>
      </c>
      <c r="E2195" s="348" t="s">
        <v>7725</v>
      </c>
      <c r="F2195" s="348" t="s">
        <v>7726</v>
      </c>
    </row>
    <row r="2196" spans="1:6" x14ac:dyDescent="0.25">
      <c r="A2196" s="348" t="s">
        <v>9626</v>
      </c>
      <c r="B2196" t="str">
        <f t="shared" si="34"/>
        <v>F3:0820 P1P2:8502 P3:00231</v>
      </c>
      <c r="C2196" s="348" t="s">
        <v>9624</v>
      </c>
      <c r="D2196" s="348" t="s">
        <v>7684</v>
      </c>
      <c r="E2196" s="348" t="s">
        <v>7725</v>
      </c>
      <c r="F2196" s="348" t="s">
        <v>7834</v>
      </c>
    </row>
    <row r="2197" spans="1:6" x14ac:dyDescent="0.25">
      <c r="A2197" s="348" t="s">
        <v>9627</v>
      </c>
      <c r="B2197" t="str">
        <f t="shared" si="34"/>
        <v>F3:0911 P1P2:8802 P3:00199</v>
      </c>
      <c r="C2197" s="348" t="s">
        <v>9628</v>
      </c>
      <c r="D2197" s="348" t="s">
        <v>7657</v>
      </c>
      <c r="E2197" s="348" t="s">
        <v>7658</v>
      </c>
      <c r="F2197" s="348" t="s">
        <v>7659</v>
      </c>
    </row>
    <row r="2198" spans="1:6" x14ac:dyDescent="0.25">
      <c r="A2198" s="348" t="s">
        <v>9627</v>
      </c>
      <c r="B2198" t="str">
        <f t="shared" si="34"/>
        <v>F3:0911 P1P2:8802 P3:00448</v>
      </c>
      <c r="C2198" s="348" t="s">
        <v>9628</v>
      </c>
      <c r="D2198" s="348" t="s">
        <v>7657</v>
      </c>
      <c r="E2198" s="348" t="s">
        <v>7658</v>
      </c>
      <c r="F2198" s="348" t="s">
        <v>7641</v>
      </c>
    </row>
    <row r="2199" spans="1:6" x14ac:dyDescent="0.25">
      <c r="A2199" s="348" t="s">
        <v>9629</v>
      </c>
      <c r="B2199" t="str">
        <f t="shared" si="34"/>
        <v>F3:0820 P1P2:8502 P3:00234</v>
      </c>
      <c r="C2199" s="348" t="s">
        <v>9628</v>
      </c>
      <c r="D2199" s="348" t="s">
        <v>7684</v>
      </c>
      <c r="E2199" s="348" t="s">
        <v>7725</v>
      </c>
      <c r="F2199" s="348" t="s">
        <v>7726</v>
      </c>
    </row>
    <row r="2200" spans="1:6" x14ac:dyDescent="0.25">
      <c r="A2200" s="348" t="s">
        <v>9630</v>
      </c>
      <c r="B2200" t="str">
        <f t="shared" si="34"/>
        <v>F3:0820 P1P2:8502 P3:00234</v>
      </c>
      <c r="C2200" s="348" t="s">
        <v>9631</v>
      </c>
      <c r="D2200" s="348" t="s">
        <v>7684</v>
      </c>
      <c r="E2200" s="348" t="s">
        <v>7725</v>
      </c>
      <c r="F2200" s="348" t="s">
        <v>7726</v>
      </c>
    </row>
    <row r="2201" spans="1:6" x14ac:dyDescent="0.25">
      <c r="A2201" s="348" t="s">
        <v>9632</v>
      </c>
      <c r="B2201" t="str">
        <f t="shared" si="34"/>
        <v>F3:0820 P1P2:8502 P3:00231</v>
      </c>
      <c r="C2201" s="348" t="s">
        <v>9628</v>
      </c>
      <c r="D2201" s="348" t="s">
        <v>7684</v>
      </c>
      <c r="E2201" s="348" t="s">
        <v>7725</v>
      </c>
      <c r="F2201" s="348" t="s">
        <v>7834</v>
      </c>
    </row>
    <row r="2202" spans="1:6" x14ac:dyDescent="0.25">
      <c r="A2202" s="348" t="s">
        <v>9633</v>
      </c>
      <c r="B2202" t="str">
        <f t="shared" si="34"/>
        <v>F3:0820 P1P2:8502 P3:00231</v>
      </c>
      <c r="C2202" s="348" t="s">
        <v>9631</v>
      </c>
      <c r="D2202" s="348" t="s">
        <v>7684</v>
      </c>
      <c r="E2202" s="348" t="s">
        <v>7725</v>
      </c>
      <c r="F2202" s="348" t="s">
        <v>7834</v>
      </c>
    </row>
    <row r="2203" spans="1:6" x14ac:dyDescent="0.25">
      <c r="A2203" s="348" t="s">
        <v>9634</v>
      </c>
      <c r="B2203" t="str">
        <f t="shared" si="34"/>
        <v>F3:0911 P1P2:8802 P3:00199</v>
      </c>
      <c r="C2203" s="348" t="s">
        <v>9635</v>
      </c>
      <c r="D2203" s="348" t="s">
        <v>7657</v>
      </c>
      <c r="E2203" s="348" t="s">
        <v>7658</v>
      </c>
      <c r="F2203" s="348" t="s">
        <v>7659</v>
      </c>
    </row>
    <row r="2204" spans="1:6" x14ac:dyDescent="0.25">
      <c r="A2204" s="348" t="s">
        <v>9634</v>
      </c>
      <c r="B2204" t="str">
        <f t="shared" si="34"/>
        <v>F3:0911 P1P2:8802 P3:00448</v>
      </c>
      <c r="C2204" s="348" t="s">
        <v>9635</v>
      </c>
      <c r="D2204" s="348" t="s">
        <v>7657</v>
      </c>
      <c r="E2204" s="348" t="s">
        <v>7658</v>
      </c>
      <c r="F2204" s="348" t="s">
        <v>7641</v>
      </c>
    </row>
    <row r="2205" spans="1:6" x14ac:dyDescent="0.25">
      <c r="A2205" s="348" t="s">
        <v>9636</v>
      </c>
      <c r="B2205" t="str">
        <f t="shared" si="34"/>
        <v>F3:0911 P1P2:8802 P3:00199</v>
      </c>
      <c r="C2205" s="348" t="s">
        <v>9635</v>
      </c>
      <c r="D2205" s="348" t="s">
        <v>7657</v>
      </c>
      <c r="E2205" s="348" t="s">
        <v>7658</v>
      </c>
      <c r="F2205" s="348" t="s">
        <v>7659</v>
      </c>
    </row>
    <row r="2206" spans="1:6" x14ac:dyDescent="0.25">
      <c r="A2206" s="348" t="s">
        <v>9637</v>
      </c>
      <c r="B2206" t="str">
        <f t="shared" si="34"/>
        <v>F3:0820 P1P2:8502 P3:00234</v>
      </c>
      <c r="C2206" s="348" t="s">
        <v>9635</v>
      </c>
      <c r="D2206" s="348" t="s">
        <v>7684</v>
      </c>
      <c r="E2206" s="348" t="s">
        <v>7725</v>
      </c>
      <c r="F2206" s="348" t="s">
        <v>7726</v>
      </c>
    </row>
    <row r="2207" spans="1:6" x14ac:dyDescent="0.25">
      <c r="A2207" s="348" t="s">
        <v>9638</v>
      </c>
      <c r="B2207" t="str">
        <f t="shared" si="34"/>
        <v>F3:0820 P1P2:8502 P3:00234</v>
      </c>
      <c r="C2207" s="348" t="s">
        <v>9639</v>
      </c>
      <c r="D2207" s="348" t="s">
        <v>7684</v>
      </c>
      <c r="E2207" s="348" t="s">
        <v>7725</v>
      </c>
      <c r="F2207" s="348" t="s">
        <v>7726</v>
      </c>
    </row>
    <row r="2208" spans="1:6" x14ac:dyDescent="0.25">
      <c r="A2208" s="348" t="s">
        <v>9640</v>
      </c>
      <c r="B2208" t="str">
        <f t="shared" si="34"/>
        <v>F3:0820 P1P2:8502 P3:00234</v>
      </c>
      <c r="C2208" s="348" t="s">
        <v>9635</v>
      </c>
      <c r="D2208" s="348" t="s">
        <v>7684</v>
      </c>
      <c r="E2208" s="348" t="s">
        <v>7725</v>
      </c>
      <c r="F2208" s="348" t="s">
        <v>7726</v>
      </c>
    </row>
    <row r="2209" spans="1:6" x14ac:dyDescent="0.25">
      <c r="A2209" s="348" t="s">
        <v>9641</v>
      </c>
      <c r="B2209" t="str">
        <f t="shared" si="34"/>
        <v>F3:0820 P1P2:8502 P3:00231</v>
      </c>
      <c r="C2209" s="348" t="s">
        <v>9635</v>
      </c>
      <c r="D2209" s="348" t="s">
        <v>7684</v>
      </c>
      <c r="E2209" s="348" t="s">
        <v>7725</v>
      </c>
      <c r="F2209" s="348" t="s">
        <v>7834</v>
      </c>
    </row>
    <row r="2210" spans="1:6" x14ac:dyDescent="0.25">
      <c r="A2210" s="348" t="s">
        <v>9642</v>
      </c>
      <c r="B2210" t="str">
        <f t="shared" si="34"/>
        <v>F3:0820 P1P2:8502 P3:00231</v>
      </c>
      <c r="C2210" s="348" t="s">
        <v>9639</v>
      </c>
      <c r="D2210" s="348" t="s">
        <v>7684</v>
      </c>
      <c r="E2210" s="348" t="s">
        <v>7725</v>
      </c>
      <c r="F2210" s="348" t="s">
        <v>7834</v>
      </c>
    </row>
    <row r="2211" spans="1:6" x14ac:dyDescent="0.25">
      <c r="A2211" s="348" t="s">
        <v>9643</v>
      </c>
      <c r="B2211" t="str">
        <f t="shared" si="34"/>
        <v>F3:0820 P1P2:8502 P3:00231</v>
      </c>
      <c r="C2211" s="348" t="s">
        <v>9635</v>
      </c>
      <c r="D2211" s="348" t="s">
        <v>7684</v>
      </c>
      <c r="E2211" s="348" t="s">
        <v>7725</v>
      </c>
      <c r="F2211" s="348" t="s">
        <v>7834</v>
      </c>
    </row>
    <row r="2212" spans="1:6" x14ac:dyDescent="0.25">
      <c r="A2212" s="348" t="s">
        <v>9644</v>
      </c>
      <c r="B2212" t="str">
        <f t="shared" si="34"/>
        <v>F3:0911 P1P2:8802 P3:00199</v>
      </c>
      <c r="C2212" s="348" t="s">
        <v>9645</v>
      </c>
      <c r="D2212" s="348" t="s">
        <v>7657</v>
      </c>
      <c r="E2212" s="348" t="s">
        <v>7658</v>
      </c>
      <c r="F2212" s="348" t="s">
        <v>7659</v>
      </c>
    </row>
    <row r="2213" spans="1:6" x14ac:dyDescent="0.25">
      <c r="A2213" s="348" t="s">
        <v>9644</v>
      </c>
      <c r="B2213" t="str">
        <f t="shared" si="34"/>
        <v>F3:0911 P1P2:8802 P3:00448</v>
      </c>
      <c r="C2213" s="348" t="s">
        <v>9645</v>
      </c>
      <c r="D2213" s="348" t="s">
        <v>7657</v>
      </c>
      <c r="E2213" s="348" t="s">
        <v>7658</v>
      </c>
      <c r="F2213" s="348" t="s">
        <v>7641</v>
      </c>
    </row>
    <row r="2214" spans="1:6" x14ac:dyDescent="0.25">
      <c r="A2214" s="348" t="s">
        <v>9646</v>
      </c>
      <c r="B2214" t="str">
        <f t="shared" si="34"/>
        <v>F3:0820 P1P2:8502 P3:00231</v>
      </c>
      <c r="C2214" s="348" t="s">
        <v>9645</v>
      </c>
      <c r="D2214" s="348" t="s">
        <v>7684</v>
      </c>
      <c r="E2214" s="348" t="s">
        <v>7725</v>
      </c>
      <c r="F2214" s="348" t="s">
        <v>7834</v>
      </c>
    </row>
    <row r="2215" spans="1:6" x14ac:dyDescent="0.25">
      <c r="A2215" s="348" t="s">
        <v>9647</v>
      </c>
      <c r="B2215" t="str">
        <f t="shared" si="34"/>
        <v>F3:0911 P1P2:8802 P3:00199</v>
      </c>
      <c r="C2215" s="348" t="s">
        <v>9648</v>
      </c>
      <c r="D2215" s="348" t="s">
        <v>7657</v>
      </c>
      <c r="E2215" s="348" t="s">
        <v>7658</v>
      </c>
      <c r="F2215" s="348" t="s">
        <v>7659</v>
      </c>
    </row>
    <row r="2216" spans="1:6" x14ac:dyDescent="0.25">
      <c r="A2216" s="348" t="s">
        <v>9647</v>
      </c>
      <c r="B2216" t="str">
        <f t="shared" si="34"/>
        <v>F3:0911 P1P2:8802 P3:00448</v>
      </c>
      <c r="C2216" s="348" t="s">
        <v>9648</v>
      </c>
      <c r="D2216" s="348" t="s">
        <v>7657</v>
      </c>
      <c r="E2216" s="348" t="s">
        <v>7658</v>
      </c>
      <c r="F2216" s="348" t="s">
        <v>7641</v>
      </c>
    </row>
    <row r="2217" spans="1:6" x14ac:dyDescent="0.25">
      <c r="A2217" s="348" t="s">
        <v>9649</v>
      </c>
      <c r="B2217" t="str">
        <f t="shared" si="34"/>
        <v>F3:0820 P1P2:8502 P3:00231</v>
      </c>
      <c r="C2217" s="348" t="s">
        <v>9650</v>
      </c>
      <c r="D2217" s="348" t="s">
        <v>7684</v>
      </c>
      <c r="E2217" s="348" t="s">
        <v>7725</v>
      </c>
      <c r="F2217" s="348" t="s">
        <v>7834</v>
      </c>
    </row>
    <row r="2218" spans="1:6" x14ac:dyDescent="0.25">
      <c r="A2218" s="348" t="s">
        <v>9651</v>
      </c>
      <c r="B2218" t="str">
        <f t="shared" si="34"/>
        <v>F3:0820 P1P2:8502 P3:00231</v>
      </c>
      <c r="C2218" s="348" t="s">
        <v>9648</v>
      </c>
      <c r="D2218" s="348" t="s">
        <v>7684</v>
      </c>
      <c r="E2218" s="348" t="s">
        <v>7725</v>
      </c>
      <c r="F2218" s="348" t="s">
        <v>7834</v>
      </c>
    </row>
    <row r="2219" spans="1:6" x14ac:dyDescent="0.25">
      <c r="A2219" s="348" t="s">
        <v>9652</v>
      </c>
      <c r="B2219" t="str">
        <f t="shared" si="34"/>
        <v>F3:0820 P1P2:8502 P3:00234</v>
      </c>
      <c r="C2219" s="348" t="s">
        <v>9650</v>
      </c>
      <c r="D2219" s="348" t="s">
        <v>7684</v>
      </c>
      <c r="E2219" s="348" t="s">
        <v>7725</v>
      </c>
      <c r="F2219" s="348" t="s">
        <v>7726</v>
      </c>
    </row>
    <row r="2220" spans="1:6" x14ac:dyDescent="0.25">
      <c r="A2220" s="348" t="s">
        <v>9653</v>
      </c>
      <c r="B2220" t="str">
        <f t="shared" si="34"/>
        <v>F3:0820 P1P2:8502 P3:00234</v>
      </c>
      <c r="C2220" s="348" t="s">
        <v>9648</v>
      </c>
      <c r="D2220" s="348" t="s">
        <v>7684</v>
      </c>
      <c r="E2220" s="348" t="s">
        <v>7725</v>
      </c>
      <c r="F2220" s="348" t="s">
        <v>7726</v>
      </c>
    </row>
    <row r="2221" spans="1:6" x14ac:dyDescent="0.25">
      <c r="A2221" s="348" t="s">
        <v>9654</v>
      </c>
      <c r="B2221" t="str">
        <f t="shared" si="34"/>
        <v>F3:0911 P1P2:8802 P3:00199</v>
      </c>
      <c r="C2221" s="348" t="s">
        <v>9655</v>
      </c>
      <c r="D2221" s="348" t="s">
        <v>7657</v>
      </c>
      <c r="E2221" s="348" t="s">
        <v>7658</v>
      </c>
      <c r="F2221" s="348" t="s">
        <v>7659</v>
      </c>
    </row>
    <row r="2222" spans="1:6" x14ac:dyDescent="0.25">
      <c r="A2222" s="348" t="s">
        <v>9654</v>
      </c>
      <c r="B2222" t="str">
        <f t="shared" si="34"/>
        <v>F3:0911 P1P2:8802 P3:00448</v>
      </c>
      <c r="C2222" s="348" t="s">
        <v>9655</v>
      </c>
      <c r="D2222" s="348" t="s">
        <v>7657</v>
      </c>
      <c r="E2222" s="348" t="s">
        <v>7658</v>
      </c>
      <c r="F2222" s="348" t="s">
        <v>7641</v>
      </c>
    </row>
    <row r="2223" spans="1:6" x14ac:dyDescent="0.25">
      <c r="A2223" s="348" t="s">
        <v>9656</v>
      </c>
      <c r="B2223" t="str">
        <f t="shared" si="34"/>
        <v>F3:0820 P1P2:8502 P3:00234</v>
      </c>
      <c r="C2223" s="348" t="s">
        <v>9655</v>
      </c>
      <c r="D2223" s="348" t="s">
        <v>7684</v>
      </c>
      <c r="E2223" s="348" t="s">
        <v>7725</v>
      </c>
      <c r="F2223" s="348" t="s">
        <v>7726</v>
      </c>
    </row>
    <row r="2224" spans="1:6" x14ac:dyDescent="0.25">
      <c r="A2224" s="348" t="s">
        <v>9657</v>
      </c>
      <c r="B2224" t="str">
        <f t="shared" si="34"/>
        <v>F3:0820 P1P2:8502 P3:00231</v>
      </c>
      <c r="C2224" s="348" t="s">
        <v>9655</v>
      </c>
      <c r="D2224" s="348" t="s">
        <v>7684</v>
      </c>
      <c r="E2224" s="348" t="s">
        <v>7725</v>
      </c>
      <c r="F2224" s="348" t="s">
        <v>7834</v>
      </c>
    </row>
    <row r="2225" spans="1:6" x14ac:dyDescent="0.25">
      <c r="A2225" s="348" t="s">
        <v>9658</v>
      </c>
      <c r="B2225" t="str">
        <f t="shared" si="34"/>
        <v>F3:0911 P1P2:8802 P3:00199</v>
      </c>
      <c r="C2225" s="348" t="s">
        <v>9659</v>
      </c>
      <c r="D2225" s="348" t="s">
        <v>7657</v>
      </c>
      <c r="E2225" s="348" t="s">
        <v>7658</v>
      </c>
      <c r="F2225" s="348" t="s">
        <v>7659</v>
      </c>
    </row>
    <row r="2226" spans="1:6" x14ac:dyDescent="0.25">
      <c r="A2226" s="348" t="s">
        <v>9658</v>
      </c>
      <c r="B2226" t="str">
        <f t="shared" si="34"/>
        <v>F3:0911 P1P2:8802 P3:00448</v>
      </c>
      <c r="C2226" s="348" t="s">
        <v>9659</v>
      </c>
      <c r="D2226" s="348" t="s">
        <v>7657</v>
      </c>
      <c r="E2226" s="348" t="s">
        <v>7658</v>
      </c>
      <c r="F2226" s="348" t="s">
        <v>7641</v>
      </c>
    </row>
    <row r="2227" spans="1:6" x14ac:dyDescent="0.25">
      <c r="A2227" s="348" t="s">
        <v>9660</v>
      </c>
      <c r="B2227" t="str">
        <f t="shared" si="34"/>
        <v>F3:0820 P1P2:8502 P3:00234</v>
      </c>
      <c r="C2227" s="348" t="s">
        <v>9659</v>
      </c>
      <c r="D2227" s="348" t="s">
        <v>7684</v>
      </c>
      <c r="E2227" s="348" t="s">
        <v>7725</v>
      </c>
      <c r="F2227" s="348" t="s">
        <v>7726</v>
      </c>
    </row>
    <row r="2228" spans="1:6" x14ac:dyDescent="0.25">
      <c r="A2228" s="348" t="s">
        <v>9661</v>
      </c>
      <c r="B2228" t="str">
        <f t="shared" si="34"/>
        <v>F3:0820 P1P2:8502 P3:00231</v>
      </c>
      <c r="C2228" s="348" t="s">
        <v>9659</v>
      </c>
      <c r="D2228" s="348" t="s">
        <v>7684</v>
      </c>
      <c r="E2228" s="348" t="s">
        <v>7725</v>
      </c>
      <c r="F2228" s="348" t="s">
        <v>7834</v>
      </c>
    </row>
    <row r="2229" spans="1:6" x14ac:dyDescent="0.25">
      <c r="A2229" s="348" t="s">
        <v>9662</v>
      </c>
      <c r="B2229" t="str">
        <f t="shared" si="34"/>
        <v>F3:0911 P1P2:8802 P3:00199</v>
      </c>
      <c r="C2229" s="348" t="s">
        <v>9663</v>
      </c>
      <c r="D2229" s="348" t="s">
        <v>7657</v>
      </c>
      <c r="E2229" s="348" t="s">
        <v>7658</v>
      </c>
      <c r="F2229" s="348" t="s">
        <v>7659</v>
      </c>
    </row>
    <row r="2230" spans="1:6" x14ac:dyDescent="0.25">
      <c r="A2230" s="348" t="s">
        <v>9662</v>
      </c>
      <c r="B2230" t="str">
        <f t="shared" si="34"/>
        <v>F3:0911 P1P2:8802 P3:00448</v>
      </c>
      <c r="C2230" s="348" t="s">
        <v>9663</v>
      </c>
      <c r="D2230" s="348" t="s">
        <v>7657</v>
      </c>
      <c r="E2230" s="348" t="s">
        <v>7658</v>
      </c>
      <c r="F2230" s="348" t="s">
        <v>7641</v>
      </c>
    </row>
    <row r="2231" spans="1:6" x14ac:dyDescent="0.25">
      <c r="A2231" s="348" t="s">
        <v>9664</v>
      </c>
      <c r="B2231" t="str">
        <f t="shared" si="34"/>
        <v>F3:0911 P1P2:8802 P3:00199</v>
      </c>
      <c r="C2231" s="348" t="s">
        <v>9663</v>
      </c>
      <c r="D2231" s="348" t="s">
        <v>7657</v>
      </c>
      <c r="E2231" s="348" t="s">
        <v>7658</v>
      </c>
      <c r="F2231" s="348" t="s">
        <v>7659</v>
      </c>
    </row>
    <row r="2232" spans="1:6" x14ac:dyDescent="0.25">
      <c r="A2232" s="348" t="s">
        <v>9664</v>
      </c>
      <c r="B2232" t="str">
        <f t="shared" si="34"/>
        <v>F3:0911 P1P2:8802 P3:00448</v>
      </c>
      <c r="C2232" s="348" t="s">
        <v>9663</v>
      </c>
      <c r="D2232" s="348" t="s">
        <v>7657</v>
      </c>
      <c r="E2232" s="348" t="s">
        <v>7658</v>
      </c>
      <c r="F2232" s="348" t="s">
        <v>7641</v>
      </c>
    </row>
    <row r="2233" spans="1:6" x14ac:dyDescent="0.25">
      <c r="A2233" s="348" t="s">
        <v>9665</v>
      </c>
      <c r="B2233" t="str">
        <f t="shared" si="34"/>
        <v>F3:0911 P1P2:8802 P3:00199</v>
      </c>
      <c r="C2233" s="348" t="s">
        <v>9663</v>
      </c>
      <c r="D2233" s="348" t="s">
        <v>7657</v>
      </c>
      <c r="E2233" s="348" t="s">
        <v>7658</v>
      </c>
      <c r="F2233" s="348" t="s">
        <v>7659</v>
      </c>
    </row>
    <row r="2234" spans="1:6" x14ac:dyDescent="0.25">
      <c r="A2234" s="348" t="s">
        <v>9666</v>
      </c>
      <c r="B2234" t="str">
        <f t="shared" si="34"/>
        <v>F3:0820 P1P2:8502 P3:00234</v>
      </c>
      <c r="C2234" s="348" t="s">
        <v>9663</v>
      </c>
      <c r="D2234" s="348" t="s">
        <v>7684</v>
      </c>
      <c r="E2234" s="348" t="s">
        <v>7725</v>
      </c>
      <c r="F2234" s="348" t="s">
        <v>7726</v>
      </c>
    </row>
    <row r="2235" spans="1:6" x14ac:dyDescent="0.25">
      <c r="A2235" s="348" t="s">
        <v>9667</v>
      </c>
      <c r="B2235" t="str">
        <f t="shared" si="34"/>
        <v>F3:0820 P1P2:8502 P3:00231</v>
      </c>
      <c r="C2235" s="348" t="s">
        <v>9663</v>
      </c>
      <c r="D2235" s="348" t="s">
        <v>7684</v>
      </c>
      <c r="E2235" s="348" t="s">
        <v>7725</v>
      </c>
      <c r="F2235" s="348" t="s">
        <v>7834</v>
      </c>
    </row>
    <row r="2236" spans="1:6" x14ac:dyDescent="0.25">
      <c r="A2236" s="348" t="s">
        <v>9668</v>
      </c>
      <c r="B2236" t="str">
        <f t="shared" si="34"/>
        <v>F3:0820 P1P2:8502 P3:00234</v>
      </c>
      <c r="C2236" s="348" t="s">
        <v>9669</v>
      </c>
      <c r="D2236" s="348" t="s">
        <v>7684</v>
      </c>
      <c r="E2236" s="348" t="s">
        <v>7725</v>
      </c>
      <c r="F2236" s="348" t="s">
        <v>7726</v>
      </c>
    </row>
    <row r="2237" spans="1:6" x14ac:dyDescent="0.25">
      <c r="A2237" s="348" t="s">
        <v>9670</v>
      </c>
      <c r="B2237" t="str">
        <f t="shared" si="34"/>
        <v>F3:0820 P1P2:8502 P3:00231</v>
      </c>
      <c r="C2237" s="348" t="s">
        <v>9669</v>
      </c>
      <c r="D2237" s="348" t="s">
        <v>7684</v>
      </c>
      <c r="E2237" s="348" t="s">
        <v>7725</v>
      </c>
      <c r="F2237" s="348" t="s">
        <v>7834</v>
      </c>
    </row>
    <row r="2238" spans="1:6" x14ac:dyDescent="0.25">
      <c r="A2238" s="348" t="s">
        <v>9671</v>
      </c>
      <c r="B2238" t="str">
        <f t="shared" si="34"/>
        <v>F3:0911 P1P2:8802 P3:00199</v>
      </c>
      <c r="C2238" s="348" t="s">
        <v>9669</v>
      </c>
      <c r="D2238" s="348" t="s">
        <v>7657</v>
      </c>
      <c r="E2238" s="348" t="s">
        <v>7658</v>
      </c>
      <c r="F2238" s="348" t="s">
        <v>7659</v>
      </c>
    </row>
    <row r="2239" spans="1:6" x14ac:dyDescent="0.25">
      <c r="A2239" s="348" t="s">
        <v>9671</v>
      </c>
      <c r="B2239" t="str">
        <f t="shared" si="34"/>
        <v>F3:0911 P1P2:8802 P3:00448</v>
      </c>
      <c r="C2239" s="348" t="s">
        <v>9669</v>
      </c>
      <c r="D2239" s="348" t="s">
        <v>7657</v>
      </c>
      <c r="E2239" s="348" t="s">
        <v>7658</v>
      </c>
      <c r="F2239" s="348" t="s">
        <v>7641</v>
      </c>
    </row>
    <row r="2240" spans="1:6" x14ac:dyDescent="0.25">
      <c r="A2240" s="348" t="s">
        <v>9672</v>
      </c>
      <c r="B2240" t="str">
        <f t="shared" si="34"/>
        <v>F3:0820 P1P2:8502 P3:00234</v>
      </c>
      <c r="C2240" s="348" t="s">
        <v>7383</v>
      </c>
      <c r="D2240" s="348" t="s">
        <v>7684</v>
      </c>
      <c r="E2240" s="348" t="s">
        <v>7725</v>
      </c>
      <c r="F2240" s="348" t="s">
        <v>7726</v>
      </c>
    </row>
    <row r="2241" spans="1:6" x14ac:dyDescent="0.25">
      <c r="A2241" s="348" t="s">
        <v>9673</v>
      </c>
      <c r="B2241" t="str">
        <f t="shared" si="34"/>
        <v>F3:0820 P1P2:8502 P3:00231</v>
      </c>
      <c r="C2241" s="348" t="s">
        <v>7383</v>
      </c>
      <c r="D2241" s="348" t="s">
        <v>7684</v>
      </c>
      <c r="E2241" s="348" t="s">
        <v>7725</v>
      </c>
      <c r="F2241" s="348" t="s">
        <v>7834</v>
      </c>
    </row>
    <row r="2242" spans="1:6" x14ac:dyDescent="0.25">
      <c r="A2242" s="348" t="s">
        <v>9674</v>
      </c>
      <c r="B2242" t="str">
        <f t="shared" ref="B2242:B2305" si="35">CONCATENATE("F3:",D2242," P1P2:",E2242," P3:",F2242)</f>
        <v>F3:0911 P1P2:8802 P3:00199</v>
      </c>
      <c r="C2242" s="348" t="s">
        <v>7383</v>
      </c>
      <c r="D2242" s="348" t="s">
        <v>7657</v>
      </c>
      <c r="E2242" s="348" t="s">
        <v>7658</v>
      </c>
      <c r="F2242" s="348" t="s">
        <v>7659</v>
      </c>
    </row>
    <row r="2243" spans="1:6" x14ac:dyDescent="0.25">
      <c r="A2243" s="348" t="s">
        <v>9674</v>
      </c>
      <c r="B2243" t="str">
        <f t="shared" si="35"/>
        <v>F3:0911 P1P2:8802 P3:00448</v>
      </c>
      <c r="C2243" s="348" t="s">
        <v>7383</v>
      </c>
      <c r="D2243" s="348" t="s">
        <v>7657</v>
      </c>
      <c r="E2243" s="348" t="s">
        <v>7658</v>
      </c>
      <c r="F2243" s="348" t="s">
        <v>7641</v>
      </c>
    </row>
    <row r="2244" spans="1:6" x14ac:dyDescent="0.25">
      <c r="A2244" s="348" t="s">
        <v>9675</v>
      </c>
      <c r="B2244" t="str">
        <f t="shared" si="35"/>
        <v>F3:0911 P1P2:8802 P3:00199</v>
      </c>
      <c r="C2244" s="348" t="s">
        <v>9676</v>
      </c>
      <c r="D2244" s="348" t="s">
        <v>7657</v>
      </c>
      <c r="E2244" s="348" t="s">
        <v>7658</v>
      </c>
      <c r="F2244" s="348" t="s">
        <v>7659</v>
      </c>
    </row>
    <row r="2245" spans="1:6" x14ac:dyDescent="0.25">
      <c r="A2245" s="348" t="s">
        <v>9675</v>
      </c>
      <c r="B2245" t="str">
        <f t="shared" si="35"/>
        <v>F3:0911 P1P2:8802 P3:00448</v>
      </c>
      <c r="C2245" s="348" t="s">
        <v>9676</v>
      </c>
      <c r="D2245" s="348" t="s">
        <v>7657</v>
      </c>
      <c r="E2245" s="348" t="s">
        <v>7658</v>
      </c>
      <c r="F2245" s="348" t="s">
        <v>7641</v>
      </c>
    </row>
    <row r="2246" spans="1:6" x14ac:dyDescent="0.25">
      <c r="A2246" s="348" t="s">
        <v>9677</v>
      </c>
      <c r="B2246" t="str">
        <f t="shared" si="35"/>
        <v>F3:0820 P1P2:8502 P3:00234</v>
      </c>
      <c r="C2246" s="348" t="s">
        <v>9676</v>
      </c>
      <c r="D2246" s="348" t="s">
        <v>7684</v>
      </c>
      <c r="E2246" s="348" t="s">
        <v>7725</v>
      </c>
      <c r="F2246" s="348" t="s">
        <v>7726</v>
      </c>
    </row>
    <row r="2247" spans="1:6" x14ac:dyDescent="0.25">
      <c r="A2247" s="348" t="s">
        <v>9678</v>
      </c>
      <c r="B2247" t="str">
        <f t="shared" si="35"/>
        <v>F3:0820 P1P2:8502 P3:00231</v>
      </c>
      <c r="C2247" s="348" t="s">
        <v>9676</v>
      </c>
      <c r="D2247" s="348" t="s">
        <v>7684</v>
      </c>
      <c r="E2247" s="348" t="s">
        <v>7725</v>
      </c>
      <c r="F2247" s="348" t="s">
        <v>7834</v>
      </c>
    </row>
    <row r="2248" spans="1:6" x14ac:dyDescent="0.25">
      <c r="A2248" s="348" t="s">
        <v>9679</v>
      </c>
      <c r="B2248" t="str">
        <f t="shared" si="35"/>
        <v>F3:0911 P1P2:8802 P3:00199</v>
      </c>
      <c r="C2248" s="348" t="s">
        <v>9680</v>
      </c>
      <c r="D2248" s="348" t="s">
        <v>7657</v>
      </c>
      <c r="E2248" s="348" t="s">
        <v>7658</v>
      </c>
      <c r="F2248" s="348" t="s">
        <v>7659</v>
      </c>
    </row>
    <row r="2249" spans="1:6" x14ac:dyDescent="0.25">
      <c r="A2249" s="348" t="s">
        <v>9679</v>
      </c>
      <c r="B2249" t="str">
        <f t="shared" si="35"/>
        <v>F3:0911 P1P2:8802 P3:00448</v>
      </c>
      <c r="C2249" s="348" t="s">
        <v>9680</v>
      </c>
      <c r="D2249" s="348" t="s">
        <v>7657</v>
      </c>
      <c r="E2249" s="348" t="s">
        <v>7658</v>
      </c>
      <c r="F2249" s="348" t="s">
        <v>7641</v>
      </c>
    </row>
    <row r="2250" spans="1:6" x14ac:dyDescent="0.25">
      <c r="A2250" s="348" t="s">
        <v>9681</v>
      </c>
      <c r="B2250" t="str">
        <f t="shared" si="35"/>
        <v>F3:0820 P1P2:8502 P3:00234</v>
      </c>
      <c r="C2250" s="348" t="s">
        <v>9680</v>
      </c>
      <c r="D2250" s="348" t="s">
        <v>7684</v>
      </c>
      <c r="E2250" s="348" t="s">
        <v>7725</v>
      </c>
      <c r="F2250" s="348" t="s">
        <v>7726</v>
      </c>
    </row>
    <row r="2251" spans="1:6" x14ac:dyDescent="0.25">
      <c r="A2251" s="348" t="s">
        <v>9682</v>
      </c>
      <c r="B2251" t="str">
        <f t="shared" si="35"/>
        <v>F3:0820 P1P2:8502 P3:00231</v>
      </c>
      <c r="C2251" s="348" t="s">
        <v>9680</v>
      </c>
      <c r="D2251" s="348" t="s">
        <v>7684</v>
      </c>
      <c r="E2251" s="348" t="s">
        <v>7725</v>
      </c>
      <c r="F2251" s="348" t="s">
        <v>7834</v>
      </c>
    </row>
    <row r="2252" spans="1:6" x14ac:dyDescent="0.25">
      <c r="A2252" s="348" t="s">
        <v>9683</v>
      </c>
      <c r="B2252" t="str">
        <f t="shared" si="35"/>
        <v>F3:0820 P1P2:8502 P3:00231</v>
      </c>
      <c r="C2252" s="348" t="s">
        <v>9680</v>
      </c>
      <c r="D2252" s="348" t="s">
        <v>7684</v>
      </c>
      <c r="E2252" s="348" t="s">
        <v>7725</v>
      </c>
      <c r="F2252" s="348" t="s">
        <v>7834</v>
      </c>
    </row>
    <row r="2253" spans="1:6" x14ac:dyDescent="0.25">
      <c r="A2253" s="348" t="s">
        <v>9684</v>
      </c>
      <c r="B2253" t="str">
        <f t="shared" si="35"/>
        <v>F3:0820 P1P2:8502 P3:00231</v>
      </c>
      <c r="C2253" s="348" t="s">
        <v>9680</v>
      </c>
      <c r="D2253" s="348" t="s">
        <v>7684</v>
      </c>
      <c r="E2253" s="348" t="s">
        <v>7725</v>
      </c>
      <c r="F2253" s="348" t="s">
        <v>7834</v>
      </c>
    </row>
    <row r="2254" spans="1:6" x14ac:dyDescent="0.25">
      <c r="A2254" s="348" t="s">
        <v>9685</v>
      </c>
      <c r="B2254" t="str">
        <f t="shared" si="35"/>
        <v>F3:0911 P1P2:8802 P3:00199</v>
      </c>
      <c r="C2254" s="348" t="s">
        <v>9686</v>
      </c>
      <c r="D2254" s="348" t="s">
        <v>7657</v>
      </c>
      <c r="E2254" s="348" t="s">
        <v>7658</v>
      </c>
      <c r="F2254" s="348" t="s">
        <v>7659</v>
      </c>
    </row>
    <row r="2255" spans="1:6" x14ac:dyDescent="0.25">
      <c r="A2255" s="348" t="s">
        <v>9685</v>
      </c>
      <c r="B2255" t="str">
        <f t="shared" si="35"/>
        <v>F3:0911 P1P2:8802 P3:00448</v>
      </c>
      <c r="C2255" s="348" t="s">
        <v>9686</v>
      </c>
      <c r="D2255" s="348" t="s">
        <v>7657</v>
      </c>
      <c r="E2255" s="348" t="s">
        <v>7658</v>
      </c>
      <c r="F2255" s="348" t="s">
        <v>7641</v>
      </c>
    </row>
    <row r="2256" spans="1:6" x14ac:dyDescent="0.25">
      <c r="A2256" s="348" t="s">
        <v>9687</v>
      </c>
      <c r="B2256" t="str">
        <f t="shared" si="35"/>
        <v>F3:0911 P1P2:8802 P3:00199</v>
      </c>
      <c r="C2256" s="348" t="s">
        <v>9688</v>
      </c>
      <c r="D2256" s="348" t="s">
        <v>7657</v>
      </c>
      <c r="E2256" s="348" t="s">
        <v>7658</v>
      </c>
      <c r="F2256" s="348" t="s">
        <v>7659</v>
      </c>
    </row>
    <row r="2257" spans="1:6" x14ac:dyDescent="0.25">
      <c r="A2257" s="348" t="s">
        <v>9687</v>
      </c>
      <c r="B2257" t="str">
        <f t="shared" si="35"/>
        <v>F3:0911 P1P2:8802 P3:00448</v>
      </c>
      <c r="C2257" s="348" t="s">
        <v>9688</v>
      </c>
      <c r="D2257" s="348" t="s">
        <v>7657</v>
      </c>
      <c r="E2257" s="348" t="s">
        <v>7658</v>
      </c>
      <c r="F2257" s="348" t="s">
        <v>7641</v>
      </c>
    </row>
    <row r="2258" spans="1:6" x14ac:dyDescent="0.25">
      <c r="A2258" s="348" t="s">
        <v>9689</v>
      </c>
      <c r="B2258" t="str">
        <f t="shared" si="35"/>
        <v>F3:0820 P1P2:8502 P3:00231</v>
      </c>
      <c r="C2258" s="348" t="s">
        <v>9686</v>
      </c>
      <c r="D2258" s="348" t="s">
        <v>7684</v>
      </c>
      <c r="E2258" s="348" t="s">
        <v>7725</v>
      </c>
      <c r="F2258" s="348" t="s">
        <v>7834</v>
      </c>
    </row>
    <row r="2259" spans="1:6" x14ac:dyDescent="0.25">
      <c r="A2259" s="348" t="s">
        <v>9690</v>
      </c>
      <c r="B2259" t="str">
        <f t="shared" si="35"/>
        <v>F3:0820 P1P2:8502 P3:00231</v>
      </c>
      <c r="C2259" s="348" t="s">
        <v>9688</v>
      </c>
      <c r="D2259" s="348" t="s">
        <v>7684</v>
      </c>
      <c r="E2259" s="348" t="s">
        <v>7725</v>
      </c>
      <c r="F2259" s="348" t="s">
        <v>7834</v>
      </c>
    </row>
    <row r="2260" spans="1:6" x14ac:dyDescent="0.25">
      <c r="A2260" s="348" t="s">
        <v>9691</v>
      </c>
      <c r="B2260" t="str">
        <f t="shared" si="35"/>
        <v>F3:0820 P1P2:8502 P3:00234</v>
      </c>
      <c r="C2260" s="348" t="s">
        <v>9686</v>
      </c>
      <c r="D2260" s="348" t="s">
        <v>7684</v>
      </c>
      <c r="E2260" s="348" t="s">
        <v>7725</v>
      </c>
      <c r="F2260" s="348" t="s">
        <v>7726</v>
      </c>
    </row>
    <row r="2261" spans="1:6" x14ac:dyDescent="0.25">
      <c r="A2261" s="348" t="s">
        <v>9692</v>
      </c>
      <c r="B2261" t="str">
        <f t="shared" si="35"/>
        <v>F3:0820 P1P2:8502 P3:00234</v>
      </c>
      <c r="C2261" s="348" t="s">
        <v>9688</v>
      </c>
      <c r="D2261" s="348" t="s">
        <v>7684</v>
      </c>
      <c r="E2261" s="348" t="s">
        <v>7725</v>
      </c>
      <c r="F2261" s="348" t="s">
        <v>7726</v>
      </c>
    </row>
    <row r="2262" spans="1:6" x14ac:dyDescent="0.25">
      <c r="A2262" s="348" t="s">
        <v>9693</v>
      </c>
      <c r="B2262" t="str">
        <f t="shared" si="35"/>
        <v>F3:0820 P1P2:8502 P3:00234</v>
      </c>
      <c r="C2262" s="348" t="s">
        <v>9694</v>
      </c>
      <c r="D2262" s="348" t="s">
        <v>7684</v>
      </c>
      <c r="E2262" s="348" t="s">
        <v>7725</v>
      </c>
      <c r="F2262" s="348" t="s">
        <v>7726</v>
      </c>
    </row>
    <row r="2263" spans="1:6" x14ac:dyDescent="0.25">
      <c r="A2263" s="348" t="s">
        <v>9695</v>
      </c>
      <c r="B2263" t="str">
        <f t="shared" si="35"/>
        <v>F3:0820 P1P2:8502 P3:00231</v>
      </c>
      <c r="C2263" s="348" t="s">
        <v>9694</v>
      </c>
      <c r="D2263" s="348" t="s">
        <v>7684</v>
      </c>
      <c r="E2263" s="348" t="s">
        <v>7725</v>
      </c>
      <c r="F2263" s="348" t="s">
        <v>7834</v>
      </c>
    </row>
    <row r="2264" spans="1:6" x14ac:dyDescent="0.25">
      <c r="A2264" s="348" t="s">
        <v>9696</v>
      </c>
      <c r="B2264" t="str">
        <f t="shared" si="35"/>
        <v>F3:0820 P1P2:8502 P3:00231</v>
      </c>
      <c r="C2264" s="348" t="s">
        <v>9694</v>
      </c>
      <c r="D2264" s="348" t="s">
        <v>7684</v>
      </c>
      <c r="E2264" s="348" t="s">
        <v>7725</v>
      </c>
      <c r="F2264" s="348" t="s">
        <v>7834</v>
      </c>
    </row>
    <row r="2265" spans="1:6" x14ac:dyDescent="0.25">
      <c r="A2265" s="348" t="s">
        <v>9697</v>
      </c>
      <c r="B2265" t="str">
        <f t="shared" si="35"/>
        <v>F3:0911 P1P2:8802 P3:00199</v>
      </c>
      <c r="C2265" s="348" t="s">
        <v>9698</v>
      </c>
      <c r="D2265" s="348" t="s">
        <v>7657</v>
      </c>
      <c r="E2265" s="348" t="s">
        <v>7658</v>
      </c>
      <c r="F2265" s="348" t="s">
        <v>7659</v>
      </c>
    </row>
    <row r="2266" spans="1:6" x14ac:dyDescent="0.25">
      <c r="A2266" s="348" t="s">
        <v>9699</v>
      </c>
      <c r="B2266" t="str">
        <f t="shared" si="35"/>
        <v>F3:0911 P1P2:8802 P3:00199</v>
      </c>
      <c r="C2266" s="348" t="s">
        <v>9698</v>
      </c>
      <c r="D2266" s="348" t="s">
        <v>7657</v>
      </c>
      <c r="E2266" s="348" t="s">
        <v>7658</v>
      </c>
      <c r="F2266" s="348" t="s">
        <v>7659</v>
      </c>
    </row>
    <row r="2267" spans="1:6" x14ac:dyDescent="0.25">
      <c r="A2267" s="348" t="s">
        <v>9699</v>
      </c>
      <c r="B2267" t="str">
        <f t="shared" si="35"/>
        <v>F3:0911 P1P2:8802 P3:00448</v>
      </c>
      <c r="C2267" s="348" t="s">
        <v>9698</v>
      </c>
      <c r="D2267" s="348" t="s">
        <v>7657</v>
      </c>
      <c r="E2267" s="348" t="s">
        <v>7658</v>
      </c>
      <c r="F2267" s="348" t="s">
        <v>7641</v>
      </c>
    </row>
    <row r="2268" spans="1:6" x14ac:dyDescent="0.25">
      <c r="A2268" s="348" t="s">
        <v>9700</v>
      </c>
      <c r="B2268" t="str">
        <f t="shared" si="35"/>
        <v>F3:0820 P1P2:8502 P3:00231</v>
      </c>
      <c r="C2268" s="348" t="s">
        <v>9698</v>
      </c>
      <c r="D2268" s="348" t="s">
        <v>7684</v>
      </c>
      <c r="E2268" s="348" t="s">
        <v>7725</v>
      </c>
      <c r="F2268" s="348" t="s">
        <v>7834</v>
      </c>
    </row>
    <row r="2269" spans="1:6" x14ac:dyDescent="0.25">
      <c r="A2269" s="348" t="s">
        <v>9701</v>
      </c>
      <c r="B2269" t="str">
        <f t="shared" si="35"/>
        <v>F3:0820 P1P2:8502 P3:00231</v>
      </c>
      <c r="C2269" s="348" t="s">
        <v>9698</v>
      </c>
      <c r="D2269" s="348" t="s">
        <v>7684</v>
      </c>
      <c r="E2269" s="348" t="s">
        <v>7725</v>
      </c>
      <c r="F2269" s="348" t="s">
        <v>7834</v>
      </c>
    </row>
    <row r="2270" spans="1:6" x14ac:dyDescent="0.25">
      <c r="A2270" s="348" t="s">
        <v>9702</v>
      </c>
      <c r="B2270" t="str">
        <f t="shared" si="35"/>
        <v>F3:0820 P1P2:8502 P3:00234</v>
      </c>
      <c r="C2270" s="348" t="s">
        <v>9698</v>
      </c>
      <c r="D2270" s="348" t="s">
        <v>7684</v>
      </c>
      <c r="E2270" s="348" t="s">
        <v>7725</v>
      </c>
      <c r="F2270" s="348" t="s">
        <v>7726</v>
      </c>
    </row>
    <row r="2271" spans="1:6" x14ac:dyDescent="0.25">
      <c r="A2271" s="348" t="s">
        <v>9703</v>
      </c>
      <c r="B2271" t="str">
        <f t="shared" si="35"/>
        <v>F3:0820 P1P2:8502 P3:00234</v>
      </c>
      <c r="C2271" s="348" t="s">
        <v>9698</v>
      </c>
      <c r="D2271" s="348" t="s">
        <v>7684</v>
      </c>
      <c r="E2271" s="348" t="s">
        <v>7725</v>
      </c>
      <c r="F2271" s="348" t="s">
        <v>7726</v>
      </c>
    </row>
    <row r="2272" spans="1:6" x14ac:dyDescent="0.25">
      <c r="A2272" s="348" t="s">
        <v>9704</v>
      </c>
      <c r="B2272" t="str">
        <f t="shared" si="35"/>
        <v>F3:0911 P1P2:8802 P3:00199</v>
      </c>
      <c r="C2272" s="348" t="s">
        <v>9705</v>
      </c>
      <c r="D2272" s="348" t="s">
        <v>7657</v>
      </c>
      <c r="E2272" s="348" t="s">
        <v>7658</v>
      </c>
      <c r="F2272" s="348" t="s">
        <v>7659</v>
      </c>
    </row>
    <row r="2273" spans="1:6" x14ac:dyDescent="0.25">
      <c r="A2273" s="348" t="s">
        <v>9704</v>
      </c>
      <c r="B2273" t="str">
        <f t="shared" si="35"/>
        <v>F3:0911 P1P2:8802 P3:00448</v>
      </c>
      <c r="C2273" s="348" t="s">
        <v>9705</v>
      </c>
      <c r="D2273" s="348" t="s">
        <v>7657</v>
      </c>
      <c r="E2273" s="348" t="s">
        <v>7658</v>
      </c>
      <c r="F2273" s="348" t="s">
        <v>7641</v>
      </c>
    </row>
    <row r="2274" spans="1:6" x14ac:dyDescent="0.25">
      <c r="A2274" s="348" t="s">
        <v>9706</v>
      </c>
      <c r="B2274" t="str">
        <f t="shared" si="35"/>
        <v>F3:0820 P1P2:8502 P3:00234</v>
      </c>
      <c r="C2274" s="348" t="s">
        <v>9705</v>
      </c>
      <c r="D2274" s="348" t="s">
        <v>7684</v>
      </c>
      <c r="E2274" s="348" t="s">
        <v>7725</v>
      </c>
      <c r="F2274" s="348" t="s">
        <v>7726</v>
      </c>
    </row>
    <row r="2275" spans="1:6" x14ac:dyDescent="0.25">
      <c r="A2275" s="348" t="s">
        <v>9707</v>
      </c>
      <c r="B2275" t="str">
        <f t="shared" si="35"/>
        <v>F3:0820 P1P2:8502 P3:00231</v>
      </c>
      <c r="C2275" s="348" t="s">
        <v>9705</v>
      </c>
      <c r="D2275" s="348" t="s">
        <v>7684</v>
      </c>
      <c r="E2275" s="348" t="s">
        <v>7725</v>
      </c>
      <c r="F2275" s="348" t="s">
        <v>7834</v>
      </c>
    </row>
    <row r="2276" spans="1:6" x14ac:dyDescent="0.25">
      <c r="A2276" s="348" t="s">
        <v>9708</v>
      </c>
      <c r="B2276" t="str">
        <f t="shared" si="35"/>
        <v>F3:0911 P1P2:8802 P3:00199</v>
      </c>
      <c r="C2276" s="348" t="s">
        <v>9709</v>
      </c>
      <c r="D2276" s="348" t="s">
        <v>7657</v>
      </c>
      <c r="E2276" s="348" t="s">
        <v>7658</v>
      </c>
      <c r="F2276" s="348" t="s">
        <v>7659</v>
      </c>
    </row>
    <row r="2277" spans="1:6" x14ac:dyDescent="0.25">
      <c r="A2277" s="348" t="s">
        <v>9708</v>
      </c>
      <c r="B2277" t="str">
        <f t="shared" si="35"/>
        <v>F3:0911 P1P2:8802 P3:00448</v>
      </c>
      <c r="C2277" s="348" t="s">
        <v>9709</v>
      </c>
      <c r="D2277" s="348" t="s">
        <v>7657</v>
      </c>
      <c r="E2277" s="348" t="s">
        <v>7658</v>
      </c>
      <c r="F2277" s="348" t="s">
        <v>7641</v>
      </c>
    </row>
    <row r="2278" spans="1:6" x14ac:dyDescent="0.25">
      <c r="A2278" s="348" t="s">
        <v>9710</v>
      </c>
      <c r="B2278" t="str">
        <f t="shared" si="35"/>
        <v>F3:0820 P1P2:8502 P3:00234</v>
      </c>
      <c r="C2278" s="348" t="s">
        <v>9709</v>
      </c>
      <c r="D2278" s="348" t="s">
        <v>7684</v>
      </c>
      <c r="E2278" s="348" t="s">
        <v>7725</v>
      </c>
      <c r="F2278" s="348" t="s">
        <v>7726</v>
      </c>
    </row>
    <row r="2279" spans="1:6" x14ac:dyDescent="0.25">
      <c r="A2279" s="348" t="s">
        <v>9711</v>
      </c>
      <c r="B2279" t="str">
        <f t="shared" si="35"/>
        <v>F3:0820 P1P2:8502 P3:00231</v>
      </c>
      <c r="C2279" s="348" t="s">
        <v>9709</v>
      </c>
      <c r="D2279" s="348" t="s">
        <v>7684</v>
      </c>
      <c r="E2279" s="348" t="s">
        <v>7725</v>
      </c>
      <c r="F2279" s="348" t="s">
        <v>7834</v>
      </c>
    </row>
    <row r="2280" spans="1:6" x14ac:dyDescent="0.25">
      <c r="A2280" s="348" t="s">
        <v>9712</v>
      </c>
      <c r="B2280" t="str">
        <f t="shared" si="35"/>
        <v>F3:0911 P1P2:8802 P3:00199</v>
      </c>
      <c r="C2280" s="348" t="s">
        <v>9713</v>
      </c>
      <c r="D2280" s="348" t="s">
        <v>7657</v>
      </c>
      <c r="E2280" s="348" t="s">
        <v>7658</v>
      </c>
      <c r="F2280" s="348" t="s">
        <v>7659</v>
      </c>
    </row>
    <row r="2281" spans="1:6" x14ac:dyDescent="0.25">
      <c r="A2281" s="348" t="s">
        <v>9712</v>
      </c>
      <c r="B2281" t="str">
        <f t="shared" si="35"/>
        <v>F3:0911 P1P2:8802 P3:00448</v>
      </c>
      <c r="C2281" s="348" t="s">
        <v>9713</v>
      </c>
      <c r="D2281" s="348" t="s">
        <v>7657</v>
      </c>
      <c r="E2281" s="348" t="s">
        <v>7658</v>
      </c>
      <c r="F2281" s="348" t="s">
        <v>7641</v>
      </c>
    </row>
    <row r="2282" spans="1:6" x14ac:dyDescent="0.25">
      <c r="A2282" s="348" t="s">
        <v>9714</v>
      </c>
      <c r="B2282" t="str">
        <f t="shared" si="35"/>
        <v>F3:0911 P1P2:8802 P3:00199</v>
      </c>
      <c r="C2282" s="348" t="s">
        <v>9715</v>
      </c>
      <c r="D2282" s="348" t="s">
        <v>7657</v>
      </c>
      <c r="E2282" s="348" t="s">
        <v>7658</v>
      </c>
      <c r="F2282" s="348" t="s">
        <v>7659</v>
      </c>
    </row>
    <row r="2283" spans="1:6" x14ac:dyDescent="0.25">
      <c r="A2283" s="348" t="s">
        <v>9714</v>
      </c>
      <c r="B2283" t="str">
        <f t="shared" si="35"/>
        <v>F3:0911 P1P2:8802 P3:00448</v>
      </c>
      <c r="C2283" s="348" t="s">
        <v>9715</v>
      </c>
      <c r="D2283" s="348" t="s">
        <v>7657</v>
      </c>
      <c r="E2283" s="348" t="s">
        <v>7658</v>
      </c>
      <c r="F2283" s="348" t="s">
        <v>7641</v>
      </c>
    </row>
    <row r="2284" spans="1:6" x14ac:dyDescent="0.25">
      <c r="A2284" s="348" t="s">
        <v>9716</v>
      </c>
      <c r="B2284" t="str">
        <f t="shared" si="35"/>
        <v>F3:0820 P1P2:8502 P3:00234</v>
      </c>
      <c r="C2284" s="348" t="s">
        <v>9715</v>
      </c>
      <c r="D2284" s="348" t="s">
        <v>7684</v>
      </c>
      <c r="E2284" s="348" t="s">
        <v>7725</v>
      </c>
      <c r="F2284" s="348" t="s">
        <v>7726</v>
      </c>
    </row>
    <row r="2285" spans="1:6" x14ac:dyDescent="0.25">
      <c r="A2285" s="348" t="s">
        <v>9717</v>
      </c>
      <c r="B2285" t="str">
        <f t="shared" si="35"/>
        <v>F3:0820 P1P2:8502 P3:00234</v>
      </c>
      <c r="C2285" s="348" t="s">
        <v>9713</v>
      </c>
      <c r="D2285" s="348" t="s">
        <v>7684</v>
      </c>
      <c r="E2285" s="348" t="s">
        <v>7725</v>
      </c>
      <c r="F2285" s="348" t="s">
        <v>7726</v>
      </c>
    </row>
    <row r="2286" spans="1:6" x14ac:dyDescent="0.25">
      <c r="A2286" s="348" t="s">
        <v>9718</v>
      </c>
      <c r="B2286" t="str">
        <f t="shared" si="35"/>
        <v>F3:0820 P1P2:8502 P3:00231</v>
      </c>
      <c r="C2286" s="348" t="s">
        <v>9713</v>
      </c>
      <c r="D2286" s="348" t="s">
        <v>7684</v>
      </c>
      <c r="E2286" s="348" t="s">
        <v>7725</v>
      </c>
      <c r="F2286" s="348" t="s">
        <v>7834</v>
      </c>
    </row>
    <row r="2287" spans="1:6" x14ac:dyDescent="0.25">
      <c r="A2287" s="348" t="s">
        <v>9719</v>
      </c>
      <c r="B2287" t="str">
        <f t="shared" si="35"/>
        <v>F3:0820 P1P2:8502 P3:00231</v>
      </c>
      <c r="C2287" s="348" t="s">
        <v>9715</v>
      </c>
      <c r="D2287" s="348" t="s">
        <v>7684</v>
      </c>
      <c r="E2287" s="348" t="s">
        <v>7725</v>
      </c>
      <c r="F2287" s="348" t="s">
        <v>7834</v>
      </c>
    </row>
    <row r="2288" spans="1:6" x14ac:dyDescent="0.25">
      <c r="A2288" s="348" t="s">
        <v>9720</v>
      </c>
      <c r="B2288" t="str">
        <f t="shared" si="35"/>
        <v>F3:0911 P1P2:8802 P3:00199</v>
      </c>
      <c r="C2288" s="348" t="s">
        <v>9721</v>
      </c>
      <c r="D2288" s="348" t="s">
        <v>7657</v>
      </c>
      <c r="E2288" s="348" t="s">
        <v>7658</v>
      </c>
      <c r="F2288" s="348" t="s">
        <v>7659</v>
      </c>
    </row>
    <row r="2289" spans="1:6" x14ac:dyDescent="0.25">
      <c r="A2289" s="348" t="s">
        <v>9720</v>
      </c>
      <c r="B2289" t="str">
        <f t="shared" si="35"/>
        <v>F3:0911 P1P2:8802 P3:00448</v>
      </c>
      <c r="C2289" s="348" t="s">
        <v>9721</v>
      </c>
      <c r="D2289" s="348" t="s">
        <v>7657</v>
      </c>
      <c r="E2289" s="348" t="s">
        <v>7658</v>
      </c>
      <c r="F2289" s="348" t="s">
        <v>7641</v>
      </c>
    </row>
    <row r="2290" spans="1:6" x14ac:dyDescent="0.25">
      <c r="A2290" s="348" t="s">
        <v>9722</v>
      </c>
      <c r="B2290" t="str">
        <f t="shared" si="35"/>
        <v>F3:0820 P1P2:8502 P3:00231</v>
      </c>
      <c r="C2290" s="348" t="s">
        <v>9723</v>
      </c>
      <c r="D2290" s="348" t="s">
        <v>7684</v>
      </c>
      <c r="E2290" s="348" t="s">
        <v>7725</v>
      </c>
      <c r="F2290" s="348" t="s">
        <v>7834</v>
      </c>
    </row>
    <row r="2291" spans="1:6" x14ac:dyDescent="0.25">
      <c r="A2291" s="348" t="s">
        <v>9724</v>
      </c>
      <c r="B2291" t="str">
        <f t="shared" si="35"/>
        <v>F3:0820 P1P2:8502 P3:00231</v>
      </c>
      <c r="C2291" s="348" t="s">
        <v>9725</v>
      </c>
      <c r="D2291" s="348" t="s">
        <v>7684</v>
      </c>
      <c r="E2291" s="348" t="s">
        <v>7725</v>
      </c>
      <c r="F2291" s="348" t="s">
        <v>7834</v>
      </c>
    </row>
    <row r="2292" spans="1:6" x14ac:dyDescent="0.25">
      <c r="A2292" s="348" t="s">
        <v>9726</v>
      </c>
      <c r="B2292" t="str">
        <f t="shared" si="35"/>
        <v>F3:0820 P1P2:8502 P3:00234</v>
      </c>
      <c r="C2292" s="348" t="s">
        <v>9721</v>
      </c>
      <c r="D2292" s="348" t="s">
        <v>7684</v>
      </c>
      <c r="E2292" s="348" t="s">
        <v>7725</v>
      </c>
      <c r="F2292" s="348" t="s">
        <v>7726</v>
      </c>
    </row>
    <row r="2293" spans="1:6" x14ac:dyDescent="0.25">
      <c r="A2293" s="348" t="s">
        <v>9727</v>
      </c>
      <c r="B2293" t="str">
        <f t="shared" si="35"/>
        <v>F3:0820 P1P2:8502 P3:00234</v>
      </c>
      <c r="C2293" s="348" t="s">
        <v>9723</v>
      </c>
      <c r="D2293" s="348" t="s">
        <v>7684</v>
      </c>
      <c r="E2293" s="348" t="s">
        <v>7725</v>
      </c>
      <c r="F2293" s="348" t="s">
        <v>7726</v>
      </c>
    </row>
    <row r="2294" spans="1:6" x14ac:dyDescent="0.25">
      <c r="A2294" s="348" t="s">
        <v>9728</v>
      </c>
      <c r="B2294" t="str">
        <f t="shared" si="35"/>
        <v>F3:0911 P1P2:8802 P3:00199</v>
      </c>
      <c r="C2294" s="348" t="s">
        <v>9729</v>
      </c>
      <c r="D2294" s="348" t="s">
        <v>7657</v>
      </c>
      <c r="E2294" s="348" t="s">
        <v>7658</v>
      </c>
      <c r="F2294" s="348" t="s">
        <v>7659</v>
      </c>
    </row>
    <row r="2295" spans="1:6" x14ac:dyDescent="0.25">
      <c r="A2295" s="348" t="s">
        <v>9728</v>
      </c>
      <c r="B2295" t="str">
        <f t="shared" si="35"/>
        <v>F3:0911 P1P2:8802 P3:00448</v>
      </c>
      <c r="C2295" s="348" t="s">
        <v>9729</v>
      </c>
      <c r="D2295" s="348" t="s">
        <v>7657</v>
      </c>
      <c r="E2295" s="348" t="s">
        <v>7658</v>
      </c>
      <c r="F2295" s="348" t="s">
        <v>7641</v>
      </c>
    </row>
    <row r="2296" spans="1:6" x14ac:dyDescent="0.25">
      <c r="A2296" s="348" t="s">
        <v>9730</v>
      </c>
      <c r="B2296" t="str">
        <f t="shared" si="35"/>
        <v>F3:0911 P1P2:8802 P3:00199</v>
      </c>
      <c r="C2296" s="348" t="s">
        <v>9729</v>
      </c>
      <c r="D2296" s="348" t="s">
        <v>7657</v>
      </c>
      <c r="E2296" s="348" t="s">
        <v>7658</v>
      </c>
      <c r="F2296" s="348" t="s">
        <v>7659</v>
      </c>
    </row>
    <row r="2297" spans="1:6" x14ac:dyDescent="0.25">
      <c r="A2297" s="348" t="s">
        <v>9730</v>
      </c>
      <c r="B2297" t="str">
        <f t="shared" si="35"/>
        <v>F3:0911 P1P2:8802 P3:00448</v>
      </c>
      <c r="C2297" s="348" t="s">
        <v>9729</v>
      </c>
      <c r="D2297" s="348" t="s">
        <v>7657</v>
      </c>
      <c r="E2297" s="348" t="s">
        <v>7658</v>
      </c>
      <c r="F2297" s="348" t="s">
        <v>7641</v>
      </c>
    </row>
    <row r="2298" spans="1:6" x14ac:dyDescent="0.25">
      <c r="A2298" s="348" t="s">
        <v>9731</v>
      </c>
      <c r="B2298" t="str">
        <f t="shared" si="35"/>
        <v>F3:0820 P1P2:8502 P3:00231</v>
      </c>
      <c r="C2298" s="348" t="s">
        <v>9729</v>
      </c>
      <c r="D2298" s="348" t="s">
        <v>7684</v>
      </c>
      <c r="E2298" s="348" t="s">
        <v>7725</v>
      </c>
      <c r="F2298" s="348" t="s">
        <v>7834</v>
      </c>
    </row>
    <row r="2299" spans="1:6" x14ac:dyDescent="0.25">
      <c r="A2299" s="348" t="s">
        <v>9732</v>
      </c>
      <c r="B2299" t="str">
        <f t="shared" si="35"/>
        <v>F3:0820 P1P2:8502 P3:00234</v>
      </c>
      <c r="C2299" s="348" t="s">
        <v>9733</v>
      </c>
      <c r="D2299" s="348" t="s">
        <v>7684</v>
      </c>
      <c r="E2299" s="348" t="s">
        <v>7725</v>
      </c>
      <c r="F2299" s="348" t="s">
        <v>7726</v>
      </c>
    </row>
    <row r="2300" spans="1:6" x14ac:dyDescent="0.25">
      <c r="A2300" s="348" t="s">
        <v>9734</v>
      </c>
      <c r="B2300" t="str">
        <f t="shared" si="35"/>
        <v>F3:0820 P1P2:8502 P3:00234</v>
      </c>
      <c r="C2300" s="348" t="s">
        <v>9733</v>
      </c>
      <c r="D2300" s="348" t="s">
        <v>7684</v>
      </c>
      <c r="E2300" s="348" t="s">
        <v>7725</v>
      </c>
      <c r="F2300" s="348" t="s">
        <v>7726</v>
      </c>
    </row>
    <row r="2301" spans="1:6" x14ac:dyDescent="0.25">
      <c r="A2301" s="348" t="s">
        <v>9735</v>
      </c>
      <c r="B2301" t="str">
        <f t="shared" si="35"/>
        <v>F3:0820 P1P2:8502 P3:00234</v>
      </c>
      <c r="C2301" s="348" t="s">
        <v>9729</v>
      </c>
      <c r="D2301" s="348" t="s">
        <v>7684</v>
      </c>
      <c r="E2301" s="348" t="s">
        <v>7725</v>
      </c>
      <c r="F2301" s="348" t="s">
        <v>7726</v>
      </c>
    </row>
    <row r="2302" spans="1:6" x14ac:dyDescent="0.25">
      <c r="A2302" s="348" t="s">
        <v>9736</v>
      </c>
      <c r="B2302" t="str">
        <f t="shared" si="35"/>
        <v>F3:0820 P1P2:8502 P3:00234</v>
      </c>
      <c r="C2302" s="348" t="s">
        <v>9737</v>
      </c>
      <c r="D2302" s="348" t="s">
        <v>7684</v>
      </c>
      <c r="E2302" s="348" t="s">
        <v>7725</v>
      </c>
      <c r="F2302" s="348" t="s">
        <v>7726</v>
      </c>
    </row>
    <row r="2303" spans="1:6" x14ac:dyDescent="0.25">
      <c r="A2303" s="348" t="s">
        <v>9738</v>
      </c>
      <c r="B2303" t="str">
        <f t="shared" si="35"/>
        <v>F3:0820 P1P2:8502 P3:00231</v>
      </c>
      <c r="C2303" s="348" t="s">
        <v>9737</v>
      </c>
      <c r="D2303" s="348" t="s">
        <v>7684</v>
      </c>
      <c r="E2303" s="348" t="s">
        <v>7725</v>
      </c>
      <c r="F2303" s="348" t="s">
        <v>7834</v>
      </c>
    </row>
    <row r="2304" spans="1:6" x14ac:dyDescent="0.25">
      <c r="A2304" s="348" t="s">
        <v>9739</v>
      </c>
      <c r="B2304" t="str">
        <f t="shared" si="35"/>
        <v>F3:0911 P1P2:8802 P3:00199</v>
      </c>
      <c r="C2304" s="348" t="s">
        <v>9740</v>
      </c>
      <c r="D2304" s="348" t="s">
        <v>7657</v>
      </c>
      <c r="E2304" s="348" t="s">
        <v>7658</v>
      </c>
      <c r="F2304" s="348" t="s">
        <v>7659</v>
      </c>
    </row>
    <row r="2305" spans="1:6" x14ac:dyDescent="0.25">
      <c r="A2305" s="348" t="s">
        <v>9739</v>
      </c>
      <c r="B2305" t="str">
        <f t="shared" si="35"/>
        <v>F3:0911 P1P2:8802 P3:00448</v>
      </c>
      <c r="C2305" s="348" t="s">
        <v>9740</v>
      </c>
      <c r="D2305" s="348" t="s">
        <v>7657</v>
      </c>
      <c r="E2305" s="348" t="s">
        <v>7658</v>
      </c>
      <c r="F2305" s="348" t="s">
        <v>7641</v>
      </c>
    </row>
    <row r="2306" spans="1:6" x14ac:dyDescent="0.25">
      <c r="A2306" s="348" t="s">
        <v>9741</v>
      </c>
      <c r="B2306" t="str">
        <f t="shared" ref="B2306:B2369" si="36">CONCATENATE("F3:",D2306," P1P2:",E2306," P3:",F2306)</f>
        <v>F3:0911 P1P2:8802 P3:00199</v>
      </c>
      <c r="C2306" s="348" t="s">
        <v>9742</v>
      </c>
      <c r="D2306" s="348" t="s">
        <v>7657</v>
      </c>
      <c r="E2306" s="348" t="s">
        <v>7658</v>
      </c>
      <c r="F2306" s="348" t="s">
        <v>7659</v>
      </c>
    </row>
    <row r="2307" spans="1:6" x14ac:dyDescent="0.25">
      <c r="A2307" s="348" t="s">
        <v>9741</v>
      </c>
      <c r="B2307" t="str">
        <f t="shared" si="36"/>
        <v>F3:0911 P1P2:8802 P3:00448</v>
      </c>
      <c r="C2307" s="348" t="s">
        <v>9742</v>
      </c>
      <c r="D2307" s="348" t="s">
        <v>7657</v>
      </c>
      <c r="E2307" s="348" t="s">
        <v>7658</v>
      </c>
      <c r="F2307" s="348" t="s">
        <v>7641</v>
      </c>
    </row>
    <row r="2308" spans="1:6" x14ac:dyDescent="0.25">
      <c r="A2308" s="348" t="s">
        <v>9743</v>
      </c>
      <c r="B2308" t="str">
        <f t="shared" si="36"/>
        <v>F3:0820 P1P2:8502 P3:00234</v>
      </c>
      <c r="C2308" s="348" t="s">
        <v>9742</v>
      </c>
      <c r="D2308" s="348" t="s">
        <v>7684</v>
      </c>
      <c r="E2308" s="348" t="s">
        <v>7725</v>
      </c>
      <c r="F2308" s="348" t="s">
        <v>7726</v>
      </c>
    </row>
    <row r="2309" spans="1:6" x14ac:dyDescent="0.25">
      <c r="A2309" s="348" t="s">
        <v>9744</v>
      </c>
      <c r="B2309" t="str">
        <f t="shared" si="36"/>
        <v>F3:0820 P1P2:8502 P3:00234</v>
      </c>
      <c r="C2309" s="348" t="s">
        <v>9740</v>
      </c>
      <c r="D2309" s="348" t="s">
        <v>7684</v>
      </c>
      <c r="E2309" s="348" t="s">
        <v>7725</v>
      </c>
      <c r="F2309" s="348" t="s">
        <v>7726</v>
      </c>
    </row>
    <row r="2310" spans="1:6" x14ac:dyDescent="0.25">
      <c r="A2310" s="348" t="s">
        <v>9745</v>
      </c>
      <c r="B2310" t="str">
        <f t="shared" si="36"/>
        <v>F3:0820 P1P2:8502 P3:00231</v>
      </c>
      <c r="C2310" s="348" t="s">
        <v>9740</v>
      </c>
      <c r="D2310" s="348" t="s">
        <v>7684</v>
      </c>
      <c r="E2310" s="348" t="s">
        <v>7725</v>
      </c>
      <c r="F2310" s="348" t="s">
        <v>7834</v>
      </c>
    </row>
    <row r="2311" spans="1:6" x14ac:dyDescent="0.25">
      <c r="A2311" s="348" t="s">
        <v>9746</v>
      </c>
      <c r="B2311" t="str">
        <f t="shared" si="36"/>
        <v>F3:0820 P1P2:8502 P3:00231</v>
      </c>
      <c r="C2311" s="348" t="s">
        <v>9742</v>
      </c>
      <c r="D2311" s="348" t="s">
        <v>7684</v>
      </c>
      <c r="E2311" s="348" t="s">
        <v>7725</v>
      </c>
      <c r="F2311" s="348" t="s">
        <v>7834</v>
      </c>
    </row>
    <row r="2312" spans="1:6" x14ac:dyDescent="0.25">
      <c r="A2312" s="348" t="s">
        <v>9747</v>
      </c>
      <c r="B2312" t="str">
        <f t="shared" si="36"/>
        <v>F3:0911 P1P2:8802 P3:00199</v>
      </c>
      <c r="C2312" s="348" t="s">
        <v>9748</v>
      </c>
      <c r="D2312" s="348" t="s">
        <v>7657</v>
      </c>
      <c r="E2312" s="348" t="s">
        <v>7658</v>
      </c>
      <c r="F2312" s="348" t="s">
        <v>7659</v>
      </c>
    </row>
    <row r="2313" spans="1:6" x14ac:dyDescent="0.25">
      <c r="A2313" s="348" t="s">
        <v>9747</v>
      </c>
      <c r="B2313" t="str">
        <f t="shared" si="36"/>
        <v>F3:0911 P1P2:8802 P3:00448</v>
      </c>
      <c r="C2313" s="348" t="s">
        <v>9748</v>
      </c>
      <c r="D2313" s="348" t="s">
        <v>7657</v>
      </c>
      <c r="E2313" s="348" t="s">
        <v>7658</v>
      </c>
      <c r="F2313" s="348" t="s">
        <v>7641</v>
      </c>
    </row>
    <row r="2314" spans="1:6" x14ac:dyDescent="0.25">
      <c r="A2314" s="348" t="s">
        <v>9749</v>
      </c>
      <c r="B2314" t="str">
        <f t="shared" si="36"/>
        <v>F3:0820 P1P2:8502 P3:00234</v>
      </c>
      <c r="C2314" s="348" t="s">
        <v>9748</v>
      </c>
      <c r="D2314" s="348" t="s">
        <v>7684</v>
      </c>
      <c r="E2314" s="348" t="s">
        <v>7725</v>
      </c>
      <c r="F2314" s="348" t="s">
        <v>7726</v>
      </c>
    </row>
    <row r="2315" spans="1:6" x14ac:dyDescent="0.25">
      <c r="A2315" s="348" t="s">
        <v>9750</v>
      </c>
      <c r="B2315" t="str">
        <f t="shared" si="36"/>
        <v>F3:0911 P1P2:8802 P3:00199</v>
      </c>
      <c r="C2315" s="348" t="s">
        <v>9751</v>
      </c>
      <c r="D2315" s="348" t="s">
        <v>7657</v>
      </c>
      <c r="E2315" s="348" t="s">
        <v>7658</v>
      </c>
      <c r="F2315" s="348" t="s">
        <v>7659</v>
      </c>
    </row>
    <row r="2316" spans="1:6" x14ac:dyDescent="0.25">
      <c r="A2316" s="348" t="s">
        <v>9750</v>
      </c>
      <c r="B2316" t="str">
        <f t="shared" si="36"/>
        <v>F3:0911 P1P2:8802 P3:00448</v>
      </c>
      <c r="C2316" s="348" t="s">
        <v>9751</v>
      </c>
      <c r="D2316" s="348" t="s">
        <v>7657</v>
      </c>
      <c r="E2316" s="348" t="s">
        <v>7658</v>
      </c>
      <c r="F2316" s="348" t="s">
        <v>7641</v>
      </c>
    </row>
    <row r="2317" spans="1:6" x14ac:dyDescent="0.25">
      <c r="A2317" s="348" t="s">
        <v>9752</v>
      </c>
      <c r="B2317" t="str">
        <f t="shared" si="36"/>
        <v>F3:0911 P1P2:8802 P3:00199</v>
      </c>
      <c r="C2317" s="348" t="s">
        <v>9751</v>
      </c>
      <c r="D2317" s="348" t="s">
        <v>7657</v>
      </c>
      <c r="E2317" s="348" t="s">
        <v>7658</v>
      </c>
      <c r="F2317" s="348" t="s">
        <v>7659</v>
      </c>
    </row>
    <row r="2318" spans="1:6" x14ac:dyDescent="0.25">
      <c r="A2318" s="348" t="s">
        <v>9752</v>
      </c>
      <c r="B2318" t="str">
        <f t="shared" si="36"/>
        <v>F3:0911 P1P2:8802 P3:00448</v>
      </c>
      <c r="C2318" s="348" t="s">
        <v>9751</v>
      </c>
      <c r="D2318" s="348" t="s">
        <v>7657</v>
      </c>
      <c r="E2318" s="348" t="s">
        <v>7658</v>
      </c>
      <c r="F2318" s="348" t="s">
        <v>7641</v>
      </c>
    </row>
    <row r="2319" spans="1:6" x14ac:dyDescent="0.25">
      <c r="A2319" s="348" t="s">
        <v>9753</v>
      </c>
      <c r="B2319" t="str">
        <f t="shared" si="36"/>
        <v>F3:0911 P1P2:8802 P3:00199</v>
      </c>
      <c r="C2319" s="348" t="s">
        <v>9751</v>
      </c>
      <c r="D2319" s="348" t="s">
        <v>7657</v>
      </c>
      <c r="E2319" s="348" t="s">
        <v>7658</v>
      </c>
      <c r="F2319" s="348" t="s">
        <v>7659</v>
      </c>
    </row>
    <row r="2320" spans="1:6" x14ac:dyDescent="0.25">
      <c r="A2320" s="348" t="s">
        <v>9753</v>
      </c>
      <c r="B2320" t="str">
        <f t="shared" si="36"/>
        <v>F3:0911 P1P2:8802 P3:00448</v>
      </c>
      <c r="C2320" s="348" t="s">
        <v>9751</v>
      </c>
      <c r="D2320" s="348" t="s">
        <v>7657</v>
      </c>
      <c r="E2320" s="348" t="s">
        <v>7658</v>
      </c>
      <c r="F2320" s="348" t="s">
        <v>7641</v>
      </c>
    </row>
    <row r="2321" spans="1:6" x14ac:dyDescent="0.25">
      <c r="A2321" s="348" t="s">
        <v>9754</v>
      </c>
      <c r="B2321" t="str">
        <f t="shared" si="36"/>
        <v>F3:0911 P1P2:8802 P3:00199</v>
      </c>
      <c r="C2321" s="348" t="s">
        <v>9751</v>
      </c>
      <c r="D2321" s="348" t="s">
        <v>7657</v>
      </c>
      <c r="E2321" s="348" t="s">
        <v>7658</v>
      </c>
      <c r="F2321" s="348" t="s">
        <v>7659</v>
      </c>
    </row>
    <row r="2322" spans="1:6" x14ac:dyDescent="0.25">
      <c r="A2322" s="348" t="s">
        <v>9754</v>
      </c>
      <c r="B2322" t="str">
        <f t="shared" si="36"/>
        <v>F3:0911 P1P2:8802 P3:00448</v>
      </c>
      <c r="C2322" s="348" t="s">
        <v>9751</v>
      </c>
      <c r="D2322" s="348" t="s">
        <v>7657</v>
      </c>
      <c r="E2322" s="348" t="s">
        <v>7658</v>
      </c>
      <c r="F2322" s="348" t="s">
        <v>7641</v>
      </c>
    </row>
    <row r="2323" spans="1:6" x14ac:dyDescent="0.25">
      <c r="A2323" s="348" t="s">
        <v>9755</v>
      </c>
      <c r="B2323" t="str">
        <f t="shared" si="36"/>
        <v>F3:0911 P1P2:8802 P3:00199</v>
      </c>
      <c r="C2323" s="348" t="s">
        <v>9751</v>
      </c>
      <c r="D2323" s="348" t="s">
        <v>7657</v>
      </c>
      <c r="E2323" s="348" t="s">
        <v>7658</v>
      </c>
      <c r="F2323" s="348" t="s">
        <v>7659</v>
      </c>
    </row>
    <row r="2324" spans="1:6" x14ac:dyDescent="0.25">
      <c r="A2324" s="348" t="s">
        <v>9755</v>
      </c>
      <c r="B2324" t="str">
        <f t="shared" si="36"/>
        <v>F3:0911 P1P2:8802 P3:00448</v>
      </c>
      <c r="C2324" s="348" t="s">
        <v>9751</v>
      </c>
      <c r="D2324" s="348" t="s">
        <v>7657</v>
      </c>
      <c r="E2324" s="348" t="s">
        <v>7658</v>
      </c>
      <c r="F2324" s="348" t="s">
        <v>7641</v>
      </c>
    </row>
    <row r="2325" spans="1:6" x14ac:dyDescent="0.25">
      <c r="A2325" s="348" t="s">
        <v>9756</v>
      </c>
      <c r="B2325" t="str">
        <f t="shared" si="36"/>
        <v>F3:0911 P1P2:8802 P3:00199</v>
      </c>
      <c r="C2325" s="348" t="s">
        <v>9757</v>
      </c>
      <c r="D2325" s="348" t="s">
        <v>7657</v>
      </c>
      <c r="E2325" s="348" t="s">
        <v>7658</v>
      </c>
      <c r="F2325" s="348" t="s">
        <v>7659</v>
      </c>
    </row>
    <row r="2326" spans="1:6" x14ac:dyDescent="0.25">
      <c r="A2326" s="348" t="s">
        <v>9756</v>
      </c>
      <c r="B2326" t="str">
        <f t="shared" si="36"/>
        <v>F3:0911 P1P2:8802 P3:00448</v>
      </c>
      <c r="C2326" s="348" t="s">
        <v>9757</v>
      </c>
      <c r="D2326" s="348" t="s">
        <v>7657</v>
      </c>
      <c r="E2326" s="348" t="s">
        <v>7658</v>
      </c>
      <c r="F2326" s="348" t="s">
        <v>7641</v>
      </c>
    </row>
    <row r="2327" spans="1:6" x14ac:dyDescent="0.25">
      <c r="A2327" s="348" t="s">
        <v>9758</v>
      </c>
      <c r="B2327" t="str">
        <f t="shared" si="36"/>
        <v>F3:0820 P1P2:8502 P3:00231</v>
      </c>
      <c r="C2327" s="348" t="s">
        <v>9757</v>
      </c>
      <c r="D2327" s="348" t="s">
        <v>7684</v>
      </c>
      <c r="E2327" s="348" t="s">
        <v>7725</v>
      </c>
      <c r="F2327" s="348" t="s">
        <v>7834</v>
      </c>
    </row>
    <row r="2328" spans="1:6" x14ac:dyDescent="0.25">
      <c r="A2328" s="348" t="s">
        <v>9759</v>
      </c>
      <c r="B2328" t="str">
        <f t="shared" si="36"/>
        <v>F3:0820 P1P2:8502 P3:00234</v>
      </c>
      <c r="C2328" s="348" t="s">
        <v>9757</v>
      </c>
      <c r="D2328" s="348" t="s">
        <v>7684</v>
      </c>
      <c r="E2328" s="348" t="s">
        <v>7725</v>
      </c>
      <c r="F2328" s="348" t="s">
        <v>7726</v>
      </c>
    </row>
    <row r="2329" spans="1:6" x14ac:dyDescent="0.25">
      <c r="A2329" s="348" t="s">
        <v>9760</v>
      </c>
      <c r="B2329" t="str">
        <f t="shared" si="36"/>
        <v>F3:0820 P1P2:8502 P3:00231</v>
      </c>
      <c r="C2329" s="348" t="s">
        <v>9761</v>
      </c>
      <c r="D2329" s="348" t="s">
        <v>7684</v>
      </c>
      <c r="E2329" s="348" t="s">
        <v>7725</v>
      </c>
      <c r="F2329" s="348" t="s">
        <v>7834</v>
      </c>
    </row>
    <row r="2330" spans="1:6" x14ac:dyDescent="0.25">
      <c r="A2330" s="348" t="s">
        <v>9762</v>
      </c>
      <c r="B2330" t="str">
        <f t="shared" si="36"/>
        <v>F3:0820 P1P2:8502 P3:00234</v>
      </c>
      <c r="C2330" s="348" t="s">
        <v>9761</v>
      </c>
      <c r="D2330" s="348" t="s">
        <v>7684</v>
      </c>
      <c r="E2330" s="348" t="s">
        <v>7725</v>
      </c>
      <c r="F2330" s="348" t="s">
        <v>7726</v>
      </c>
    </row>
    <row r="2331" spans="1:6" x14ac:dyDescent="0.25">
      <c r="A2331" s="348" t="s">
        <v>9763</v>
      </c>
      <c r="B2331" t="str">
        <f t="shared" si="36"/>
        <v>F3:0911 P1P2:8802 P3:00199</v>
      </c>
      <c r="C2331" s="348" t="s">
        <v>9764</v>
      </c>
      <c r="D2331" s="348" t="s">
        <v>7657</v>
      </c>
      <c r="E2331" s="348" t="s">
        <v>7658</v>
      </c>
      <c r="F2331" s="348" t="s">
        <v>7659</v>
      </c>
    </row>
    <row r="2332" spans="1:6" x14ac:dyDescent="0.25">
      <c r="A2332" s="348" t="s">
        <v>9763</v>
      </c>
      <c r="B2332" t="str">
        <f t="shared" si="36"/>
        <v>F3:0911 P1P2:8802 P3:00448</v>
      </c>
      <c r="C2332" s="348" t="s">
        <v>9764</v>
      </c>
      <c r="D2332" s="348" t="s">
        <v>7657</v>
      </c>
      <c r="E2332" s="348" t="s">
        <v>7658</v>
      </c>
      <c r="F2332" s="348" t="s">
        <v>7641</v>
      </c>
    </row>
    <row r="2333" spans="1:6" x14ac:dyDescent="0.25">
      <c r="A2333" s="348" t="s">
        <v>9765</v>
      </c>
      <c r="B2333" t="str">
        <f t="shared" si="36"/>
        <v>F3:0820 P1P2:8502 P3:00231</v>
      </c>
      <c r="C2333" s="348" t="s">
        <v>9764</v>
      </c>
      <c r="D2333" s="348" t="s">
        <v>7684</v>
      </c>
      <c r="E2333" s="348" t="s">
        <v>7725</v>
      </c>
      <c r="F2333" s="348" t="s">
        <v>7834</v>
      </c>
    </row>
    <row r="2334" spans="1:6" x14ac:dyDescent="0.25">
      <c r="A2334" s="348" t="s">
        <v>9766</v>
      </c>
      <c r="B2334" t="str">
        <f t="shared" si="36"/>
        <v>F3:0820 P1P2:8502 P3:00234</v>
      </c>
      <c r="C2334" s="348" t="s">
        <v>9764</v>
      </c>
      <c r="D2334" s="348" t="s">
        <v>7684</v>
      </c>
      <c r="E2334" s="348" t="s">
        <v>7725</v>
      </c>
      <c r="F2334" s="348" t="s">
        <v>7726</v>
      </c>
    </row>
    <row r="2335" spans="1:6" x14ac:dyDescent="0.25">
      <c r="A2335" s="348" t="s">
        <v>9767</v>
      </c>
      <c r="B2335" t="str">
        <f t="shared" si="36"/>
        <v>F3:0911 P1P2:8802 P3:00199</v>
      </c>
      <c r="C2335" s="348" t="s">
        <v>9768</v>
      </c>
      <c r="D2335" s="348" t="s">
        <v>7657</v>
      </c>
      <c r="E2335" s="348" t="s">
        <v>7658</v>
      </c>
      <c r="F2335" s="348" t="s">
        <v>7659</v>
      </c>
    </row>
    <row r="2336" spans="1:6" x14ac:dyDescent="0.25">
      <c r="A2336" s="348" t="s">
        <v>9767</v>
      </c>
      <c r="B2336" t="str">
        <f t="shared" si="36"/>
        <v>F3:0911 P1P2:8802 P3:00448</v>
      </c>
      <c r="C2336" s="348" t="s">
        <v>9768</v>
      </c>
      <c r="D2336" s="348" t="s">
        <v>7657</v>
      </c>
      <c r="E2336" s="348" t="s">
        <v>7658</v>
      </c>
      <c r="F2336" s="348" t="s">
        <v>7641</v>
      </c>
    </row>
    <row r="2337" spans="1:6" x14ac:dyDescent="0.25">
      <c r="A2337" s="348" t="s">
        <v>9769</v>
      </c>
      <c r="B2337" t="str">
        <f t="shared" si="36"/>
        <v>F3:0820 P1P2:8502 P3:00231</v>
      </c>
      <c r="C2337" s="348" t="s">
        <v>9768</v>
      </c>
      <c r="D2337" s="348" t="s">
        <v>7684</v>
      </c>
      <c r="E2337" s="348" t="s">
        <v>7725</v>
      </c>
      <c r="F2337" s="348" t="s">
        <v>7834</v>
      </c>
    </row>
    <row r="2338" spans="1:6" x14ac:dyDescent="0.25">
      <c r="A2338" s="348" t="s">
        <v>9769</v>
      </c>
      <c r="B2338" t="str">
        <f t="shared" si="36"/>
        <v>F3:0820 P1P2:8502 P3:00234</v>
      </c>
      <c r="C2338" s="348" t="s">
        <v>9768</v>
      </c>
      <c r="D2338" s="348" t="s">
        <v>7684</v>
      </c>
      <c r="E2338" s="348" t="s">
        <v>7725</v>
      </c>
      <c r="F2338" s="348" t="s">
        <v>7726</v>
      </c>
    </row>
    <row r="2339" spans="1:6" x14ac:dyDescent="0.25">
      <c r="A2339" s="348" t="s">
        <v>9770</v>
      </c>
      <c r="B2339" t="str">
        <f t="shared" si="36"/>
        <v>F3:0820 P1P2:8502 P3:00231</v>
      </c>
      <c r="C2339" s="348" t="s">
        <v>9768</v>
      </c>
      <c r="D2339" s="348" t="s">
        <v>7684</v>
      </c>
      <c r="E2339" s="348" t="s">
        <v>7725</v>
      </c>
      <c r="F2339" s="348" t="s">
        <v>7834</v>
      </c>
    </row>
    <row r="2340" spans="1:6" x14ac:dyDescent="0.25">
      <c r="A2340" s="348" t="s">
        <v>9771</v>
      </c>
      <c r="B2340" t="str">
        <f t="shared" si="36"/>
        <v>F3:0820 P1P2:8502 P3:00234</v>
      </c>
      <c r="C2340" s="348" t="s">
        <v>9772</v>
      </c>
      <c r="D2340" s="348" t="s">
        <v>7684</v>
      </c>
      <c r="E2340" s="348" t="s">
        <v>7725</v>
      </c>
      <c r="F2340" s="348" t="s">
        <v>7726</v>
      </c>
    </row>
    <row r="2341" spans="1:6" x14ac:dyDescent="0.25">
      <c r="A2341" s="348" t="s">
        <v>9773</v>
      </c>
      <c r="B2341" t="str">
        <f t="shared" si="36"/>
        <v>F3:0820 P1P2:8502 P3:00231</v>
      </c>
      <c r="C2341" s="348" t="s">
        <v>9772</v>
      </c>
      <c r="D2341" s="348" t="s">
        <v>7684</v>
      </c>
      <c r="E2341" s="348" t="s">
        <v>7725</v>
      </c>
      <c r="F2341" s="348" t="s">
        <v>7834</v>
      </c>
    </row>
    <row r="2342" spans="1:6" x14ac:dyDescent="0.25">
      <c r="A2342" s="348" t="s">
        <v>9774</v>
      </c>
      <c r="B2342" t="str">
        <f t="shared" si="36"/>
        <v>F3:0911 P1P2:8802 P3:00199</v>
      </c>
      <c r="C2342" s="348" t="s">
        <v>9772</v>
      </c>
      <c r="D2342" s="348" t="s">
        <v>7657</v>
      </c>
      <c r="E2342" s="348" t="s">
        <v>7658</v>
      </c>
      <c r="F2342" s="348" t="s">
        <v>7659</v>
      </c>
    </row>
    <row r="2343" spans="1:6" x14ac:dyDescent="0.25">
      <c r="A2343" s="348" t="s">
        <v>9774</v>
      </c>
      <c r="B2343" t="str">
        <f t="shared" si="36"/>
        <v>F3:0911 P1P2:8802 P3:00448</v>
      </c>
      <c r="C2343" s="348" t="s">
        <v>9772</v>
      </c>
      <c r="D2343" s="348" t="s">
        <v>7657</v>
      </c>
      <c r="E2343" s="348" t="s">
        <v>7658</v>
      </c>
      <c r="F2343" s="348" t="s">
        <v>7641</v>
      </c>
    </row>
    <row r="2344" spans="1:6" x14ac:dyDescent="0.25">
      <c r="A2344" s="348" t="s">
        <v>9775</v>
      </c>
      <c r="B2344" t="str">
        <f t="shared" si="36"/>
        <v>F3:0911 P1P2:8802 P3:00199</v>
      </c>
      <c r="C2344" s="348" t="s">
        <v>9776</v>
      </c>
      <c r="D2344" s="348" t="s">
        <v>7657</v>
      </c>
      <c r="E2344" s="348" t="s">
        <v>7658</v>
      </c>
      <c r="F2344" s="348" t="s">
        <v>7659</v>
      </c>
    </row>
    <row r="2345" spans="1:6" x14ac:dyDescent="0.25">
      <c r="A2345" s="348" t="s">
        <v>9775</v>
      </c>
      <c r="B2345" t="str">
        <f t="shared" si="36"/>
        <v>F3:0911 P1P2:8802 P3:00448</v>
      </c>
      <c r="C2345" s="348" t="s">
        <v>9776</v>
      </c>
      <c r="D2345" s="348" t="s">
        <v>7657</v>
      </c>
      <c r="E2345" s="348" t="s">
        <v>7658</v>
      </c>
      <c r="F2345" s="348" t="s">
        <v>7641</v>
      </c>
    </row>
    <row r="2346" spans="1:6" x14ac:dyDescent="0.25">
      <c r="A2346" s="348" t="s">
        <v>9777</v>
      </c>
      <c r="B2346" t="str">
        <f t="shared" si="36"/>
        <v>F3:0820 P1P2:8502 P3:00234</v>
      </c>
      <c r="C2346" s="348" t="s">
        <v>9776</v>
      </c>
      <c r="D2346" s="348" t="s">
        <v>7684</v>
      </c>
      <c r="E2346" s="348" t="s">
        <v>7725</v>
      </c>
      <c r="F2346" s="348" t="s">
        <v>7726</v>
      </c>
    </row>
    <row r="2347" spans="1:6" x14ac:dyDescent="0.25">
      <c r="A2347" s="348" t="s">
        <v>9778</v>
      </c>
      <c r="B2347" t="str">
        <f t="shared" si="36"/>
        <v>F3:0820 P1P2:8502 P3:00234</v>
      </c>
      <c r="C2347" s="348" t="s">
        <v>9779</v>
      </c>
      <c r="D2347" s="348" t="s">
        <v>7684</v>
      </c>
      <c r="E2347" s="348" t="s">
        <v>7725</v>
      </c>
      <c r="F2347" s="348" t="s">
        <v>7726</v>
      </c>
    </row>
    <row r="2348" spans="1:6" x14ac:dyDescent="0.25">
      <c r="A2348" s="348" t="s">
        <v>9780</v>
      </c>
      <c r="B2348" t="str">
        <f t="shared" si="36"/>
        <v>F3:0911 P1P2:8802 P3:00199</v>
      </c>
      <c r="C2348" s="348" t="s">
        <v>9779</v>
      </c>
      <c r="D2348" s="348" t="s">
        <v>7657</v>
      </c>
      <c r="E2348" s="348" t="s">
        <v>7658</v>
      </c>
      <c r="F2348" s="348" t="s">
        <v>7659</v>
      </c>
    </row>
    <row r="2349" spans="1:6" x14ac:dyDescent="0.25">
      <c r="A2349" s="348" t="s">
        <v>9780</v>
      </c>
      <c r="B2349" t="str">
        <f t="shared" si="36"/>
        <v>F3:0911 P1P2:8802 P3:00448</v>
      </c>
      <c r="C2349" s="348" t="s">
        <v>9779</v>
      </c>
      <c r="D2349" s="348" t="s">
        <v>7657</v>
      </c>
      <c r="E2349" s="348" t="s">
        <v>7658</v>
      </c>
      <c r="F2349" s="348" t="s">
        <v>7641</v>
      </c>
    </row>
    <row r="2350" spans="1:6" x14ac:dyDescent="0.25">
      <c r="A2350" s="348" t="s">
        <v>9781</v>
      </c>
      <c r="B2350" t="str">
        <f t="shared" si="36"/>
        <v>F3:0911 P1P2:8802 P3:00199</v>
      </c>
      <c r="C2350" s="348" t="s">
        <v>9779</v>
      </c>
      <c r="D2350" s="348" t="s">
        <v>7657</v>
      </c>
      <c r="E2350" s="348" t="s">
        <v>7658</v>
      </c>
      <c r="F2350" s="348" t="s">
        <v>7659</v>
      </c>
    </row>
    <row r="2351" spans="1:6" x14ac:dyDescent="0.25">
      <c r="A2351" s="348" t="s">
        <v>9781</v>
      </c>
      <c r="B2351" t="str">
        <f t="shared" si="36"/>
        <v>F3:0911 P1P2:8802 P3:00448</v>
      </c>
      <c r="C2351" s="348" t="s">
        <v>9779</v>
      </c>
      <c r="D2351" s="348" t="s">
        <v>7657</v>
      </c>
      <c r="E2351" s="348" t="s">
        <v>7658</v>
      </c>
      <c r="F2351" s="348" t="s">
        <v>7641</v>
      </c>
    </row>
    <row r="2352" spans="1:6" x14ac:dyDescent="0.25">
      <c r="A2352" s="348" t="s">
        <v>9782</v>
      </c>
      <c r="B2352" t="str">
        <f t="shared" si="36"/>
        <v>F3:0911 P1P2:8802 P3:00199</v>
      </c>
      <c r="C2352" s="348" t="s">
        <v>9779</v>
      </c>
      <c r="D2352" s="348" t="s">
        <v>7657</v>
      </c>
      <c r="E2352" s="348" t="s">
        <v>7658</v>
      </c>
      <c r="F2352" s="348" t="s">
        <v>7659</v>
      </c>
    </row>
    <row r="2353" spans="1:6" x14ac:dyDescent="0.25">
      <c r="A2353" s="348" t="s">
        <v>9782</v>
      </c>
      <c r="B2353" t="str">
        <f t="shared" si="36"/>
        <v>F3:0911 P1P2:8802 P3:00448</v>
      </c>
      <c r="C2353" s="348" t="s">
        <v>9779</v>
      </c>
      <c r="D2353" s="348" t="s">
        <v>7657</v>
      </c>
      <c r="E2353" s="348" t="s">
        <v>7658</v>
      </c>
      <c r="F2353" s="348" t="s">
        <v>7641</v>
      </c>
    </row>
    <row r="2354" spans="1:6" x14ac:dyDescent="0.25">
      <c r="A2354" s="348" t="s">
        <v>9783</v>
      </c>
      <c r="B2354" t="str">
        <f t="shared" si="36"/>
        <v>F3:0911 P1P2:8802 P3:00199</v>
      </c>
      <c r="C2354" s="348" t="s">
        <v>9784</v>
      </c>
      <c r="D2354" s="348" t="s">
        <v>7657</v>
      </c>
      <c r="E2354" s="348" t="s">
        <v>7658</v>
      </c>
      <c r="F2354" s="348" t="s">
        <v>7659</v>
      </c>
    </row>
    <row r="2355" spans="1:6" x14ac:dyDescent="0.25">
      <c r="A2355" s="348" t="s">
        <v>9783</v>
      </c>
      <c r="B2355" t="str">
        <f t="shared" si="36"/>
        <v>F3:0911 P1P2:8802 P3:00448</v>
      </c>
      <c r="C2355" s="348" t="s">
        <v>9784</v>
      </c>
      <c r="D2355" s="348" t="s">
        <v>7657</v>
      </c>
      <c r="E2355" s="348" t="s">
        <v>7658</v>
      </c>
      <c r="F2355" s="348" t="s">
        <v>7641</v>
      </c>
    </row>
    <row r="2356" spans="1:6" x14ac:dyDescent="0.25">
      <c r="A2356" s="348" t="s">
        <v>9785</v>
      </c>
      <c r="B2356" t="str">
        <f t="shared" si="36"/>
        <v>F3:0820 P1P2:8502 P3:00231</v>
      </c>
      <c r="C2356" s="348" t="s">
        <v>9784</v>
      </c>
      <c r="D2356" s="348" t="s">
        <v>7684</v>
      </c>
      <c r="E2356" s="348" t="s">
        <v>7725</v>
      </c>
      <c r="F2356" s="348" t="s">
        <v>7834</v>
      </c>
    </row>
    <row r="2357" spans="1:6" x14ac:dyDescent="0.25">
      <c r="A2357" s="348" t="s">
        <v>9786</v>
      </c>
      <c r="B2357" t="str">
        <f t="shared" si="36"/>
        <v>F3:0820 P1P2:8502 P3:00234</v>
      </c>
      <c r="C2357" s="348" t="s">
        <v>9784</v>
      </c>
      <c r="D2357" s="348" t="s">
        <v>7684</v>
      </c>
      <c r="E2357" s="348" t="s">
        <v>7725</v>
      </c>
      <c r="F2357" s="348" t="s">
        <v>7726</v>
      </c>
    </row>
    <row r="2358" spans="1:6" x14ac:dyDescent="0.25">
      <c r="A2358" s="348" t="s">
        <v>9787</v>
      </c>
      <c r="B2358" t="str">
        <f t="shared" si="36"/>
        <v>F3:0820 P1P2:8502 P3:00234</v>
      </c>
      <c r="C2358" s="348" t="s">
        <v>9788</v>
      </c>
      <c r="D2358" s="348" t="s">
        <v>7684</v>
      </c>
      <c r="E2358" s="348" t="s">
        <v>7725</v>
      </c>
      <c r="F2358" s="348" t="s">
        <v>7726</v>
      </c>
    </row>
    <row r="2359" spans="1:6" x14ac:dyDescent="0.25">
      <c r="A2359" s="348" t="s">
        <v>9789</v>
      </c>
      <c r="B2359" t="str">
        <f t="shared" si="36"/>
        <v>F3:0820 P1P2:8502 P3:00231</v>
      </c>
      <c r="C2359" s="348" t="s">
        <v>9788</v>
      </c>
      <c r="D2359" s="348" t="s">
        <v>7684</v>
      </c>
      <c r="E2359" s="348" t="s">
        <v>7725</v>
      </c>
      <c r="F2359" s="348" t="s">
        <v>7834</v>
      </c>
    </row>
    <row r="2360" spans="1:6" x14ac:dyDescent="0.25">
      <c r="A2360" s="348" t="s">
        <v>9790</v>
      </c>
      <c r="B2360" t="str">
        <f t="shared" si="36"/>
        <v>F3:0820 P1P2:8502 P3:00234</v>
      </c>
      <c r="C2360" s="348" t="s">
        <v>9791</v>
      </c>
      <c r="D2360" s="348" t="s">
        <v>7684</v>
      </c>
      <c r="E2360" s="348" t="s">
        <v>7725</v>
      </c>
      <c r="F2360" s="348" t="s">
        <v>7726</v>
      </c>
    </row>
    <row r="2361" spans="1:6" x14ac:dyDescent="0.25">
      <c r="A2361" s="348" t="s">
        <v>9792</v>
      </c>
      <c r="B2361" t="str">
        <f t="shared" si="36"/>
        <v>F3:0820 P1P2:8502 P3:00231</v>
      </c>
      <c r="C2361" s="348" t="s">
        <v>9791</v>
      </c>
      <c r="D2361" s="348" t="s">
        <v>7684</v>
      </c>
      <c r="E2361" s="348" t="s">
        <v>7725</v>
      </c>
      <c r="F2361" s="348" t="s">
        <v>7834</v>
      </c>
    </row>
    <row r="2362" spans="1:6" x14ac:dyDescent="0.25">
      <c r="A2362" s="348" t="s">
        <v>9793</v>
      </c>
      <c r="B2362" t="str">
        <f t="shared" si="36"/>
        <v>F3:0820 P1P2:8502 P3:00231</v>
      </c>
      <c r="C2362" s="348" t="s">
        <v>9791</v>
      </c>
      <c r="D2362" s="348" t="s">
        <v>7684</v>
      </c>
      <c r="E2362" s="348" t="s">
        <v>7725</v>
      </c>
      <c r="F2362" s="348" t="s">
        <v>7834</v>
      </c>
    </row>
    <row r="2363" spans="1:6" x14ac:dyDescent="0.25">
      <c r="A2363" s="348" t="s">
        <v>9794</v>
      </c>
      <c r="B2363" t="str">
        <f t="shared" si="36"/>
        <v>F3:0820 P1P2:8502 P3:00234</v>
      </c>
      <c r="C2363" s="348" t="s">
        <v>9791</v>
      </c>
      <c r="D2363" s="348" t="s">
        <v>7684</v>
      </c>
      <c r="E2363" s="348" t="s">
        <v>7725</v>
      </c>
      <c r="F2363" s="348" t="s">
        <v>7726</v>
      </c>
    </row>
    <row r="2364" spans="1:6" x14ac:dyDescent="0.25">
      <c r="A2364" s="348" t="s">
        <v>9795</v>
      </c>
      <c r="B2364" t="str">
        <f t="shared" si="36"/>
        <v>F3:0820 P1P2:8502 P3:00234</v>
      </c>
      <c r="C2364" s="348" t="s">
        <v>9796</v>
      </c>
      <c r="D2364" s="348" t="s">
        <v>7684</v>
      </c>
      <c r="E2364" s="348" t="s">
        <v>7725</v>
      </c>
      <c r="F2364" s="348" t="s">
        <v>7726</v>
      </c>
    </row>
    <row r="2365" spans="1:6" x14ac:dyDescent="0.25">
      <c r="A2365" s="348" t="s">
        <v>9797</v>
      </c>
      <c r="B2365" t="str">
        <f t="shared" si="36"/>
        <v>F3:0820 P1P2:8502 P3:00231</v>
      </c>
      <c r="C2365" s="348" t="s">
        <v>9796</v>
      </c>
      <c r="D2365" s="348" t="s">
        <v>7684</v>
      </c>
      <c r="E2365" s="348" t="s">
        <v>7725</v>
      </c>
      <c r="F2365" s="348" t="s">
        <v>7834</v>
      </c>
    </row>
    <row r="2366" spans="1:6" x14ac:dyDescent="0.25">
      <c r="A2366" s="348" t="s">
        <v>9798</v>
      </c>
      <c r="B2366" t="str">
        <f t="shared" si="36"/>
        <v>F3:0911 P1P2:8802 P3:00199</v>
      </c>
      <c r="C2366" s="348" t="s">
        <v>9796</v>
      </c>
      <c r="D2366" s="348" t="s">
        <v>7657</v>
      </c>
      <c r="E2366" s="348" t="s">
        <v>7658</v>
      </c>
      <c r="F2366" s="348" t="s">
        <v>7659</v>
      </c>
    </row>
    <row r="2367" spans="1:6" x14ac:dyDescent="0.25">
      <c r="A2367" s="348" t="s">
        <v>9798</v>
      </c>
      <c r="B2367" t="str">
        <f t="shared" si="36"/>
        <v>F3:0911 P1P2:8802 P3:00448</v>
      </c>
      <c r="C2367" s="348" t="s">
        <v>9796</v>
      </c>
      <c r="D2367" s="348" t="s">
        <v>7657</v>
      </c>
      <c r="E2367" s="348" t="s">
        <v>7658</v>
      </c>
      <c r="F2367" s="348" t="s">
        <v>7641</v>
      </c>
    </row>
    <row r="2368" spans="1:6" x14ac:dyDescent="0.25">
      <c r="A2368" s="348" t="s">
        <v>9799</v>
      </c>
      <c r="B2368" t="str">
        <f t="shared" si="36"/>
        <v>F3:0820 P1P2:8502 P3:00231</v>
      </c>
      <c r="C2368" s="348" t="s">
        <v>9800</v>
      </c>
      <c r="D2368" s="348" t="s">
        <v>7684</v>
      </c>
      <c r="E2368" s="348" t="s">
        <v>7725</v>
      </c>
      <c r="F2368" s="348" t="s">
        <v>7834</v>
      </c>
    </row>
    <row r="2369" spans="1:6" x14ac:dyDescent="0.25">
      <c r="A2369" s="348" t="s">
        <v>9801</v>
      </c>
      <c r="B2369" t="str">
        <f t="shared" si="36"/>
        <v>F3:0820 P1P2:8502 P3:00234</v>
      </c>
      <c r="C2369" s="348" t="s">
        <v>9800</v>
      </c>
      <c r="D2369" s="348" t="s">
        <v>7684</v>
      </c>
      <c r="E2369" s="348" t="s">
        <v>7725</v>
      </c>
      <c r="F2369" s="348" t="s">
        <v>7726</v>
      </c>
    </row>
    <row r="2370" spans="1:6" x14ac:dyDescent="0.25">
      <c r="A2370" s="348" t="s">
        <v>9802</v>
      </c>
      <c r="B2370" t="str">
        <f t="shared" ref="B2370:B2433" si="37">CONCATENATE("F3:",D2370," P1P2:",E2370," P3:",F2370)</f>
        <v>F3:0820 P1P2:8502 P3:00231</v>
      </c>
      <c r="C2370" s="348" t="s">
        <v>9803</v>
      </c>
      <c r="D2370" s="348" t="s">
        <v>7684</v>
      </c>
      <c r="E2370" s="348" t="s">
        <v>7725</v>
      </c>
      <c r="F2370" s="348" t="s">
        <v>7834</v>
      </c>
    </row>
    <row r="2371" spans="1:6" x14ac:dyDescent="0.25">
      <c r="A2371" s="348" t="s">
        <v>9804</v>
      </c>
      <c r="B2371" t="str">
        <f t="shared" si="37"/>
        <v>F3:0820 P1P2:8502 P3:00234</v>
      </c>
      <c r="C2371" s="348" t="s">
        <v>9803</v>
      </c>
      <c r="D2371" s="348" t="s">
        <v>7684</v>
      </c>
      <c r="E2371" s="348" t="s">
        <v>7725</v>
      </c>
      <c r="F2371" s="348" t="s">
        <v>7726</v>
      </c>
    </row>
    <row r="2372" spans="1:6" x14ac:dyDescent="0.25">
      <c r="A2372" s="348" t="s">
        <v>9805</v>
      </c>
      <c r="B2372" t="str">
        <f t="shared" si="37"/>
        <v>F3:0820 P1P2:8502 P3:00234</v>
      </c>
      <c r="C2372" s="348" t="s">
        <v>9806</v>
      </c>
      <c r="D2372" s="348" t="s">
        <v>7684</v>
      </c>
      <c r="E2372" s="348" t="s">
        <v>7725</v>
      </c>
      <c r="F2372" s="348" t="s">
        <v>7726</v>
      </c>
    </row>
    <row r="2373" spans="1:6" x14ac:dyDescent="0.25">
      <c r="A2373" s="348" t="s">
        <v>9807</v>
      </c>
      <c r="B2373" t="str">
        <f t="shared" si="37"/>
        <v>F3:0820 P1P2:8502 P3:00231</v>
      </c>
      <c r="C2373" s="348" t="s">
        <v>9806</v>
      </c>
      <c r="D2373" s="348" t="s">
        <v>7684</v>
      </c>
      <c r="E2373" s="348" t="s">
        <v>7725</v>
      </c>
      <c r="F2373" s="348" t="s">
        <v>7834</v>
      </c>
    </row>
    <row r="2374" spans="1:6" x14ac:dyDescent="0.25">
      <c r="A2374" s="348" t="s">
        <v>9808</v>
      </c>
      <c r="B2374" t="str">
        <f t="shared" si="37"/>
        <v>F3:0911 P1P2:8802 P3:00199</v>
      </c>
      <c r="C2374" s="348" t="s">
        <v>9809</v>
      </c>
      <c r="D2374" s="348" t="s">
        <v>7657</v>
      </c>
      <c r="E2374" s="348" t="s">
        <v>7658</v>
      </c>
      <c r="F2374" s="348" t="s">
        <v>7659</v>
      </c>
    </row>
    <row r="2375" spans="1:6" x14ac:dyDescent="0.25">
      <c r="A2375" s="348" t="s">
        <v>9808</v>
      </c>
      <c r="B2375" t="str">
        <f t="shared" si="37"/>
        <v>F3:0911 P1P2:8802 P3:00448</v>
      </c>
      <c r="C2375" s="348" t="s">
        <v>9809</v>
      </c>
      <c r="D2375" s="348" t="s">
        <v>7657</v>
      </c>
      <c r="E2375" s="348" t="s">
        <v>7658</v>
      </c>
      <c r="F2375" s="348" t="s">
        <v>7641</v>
      </c>
    </row>
    <row r="2376" spans="1:6" x14ac:dyDescent="0.25">
      <c r="A2376" s="348" t="s">
        <v>9810</v>
      </c>
      <c r="B2376" t="str">
        <f t="shared" si="37"/>
        <v>F3:0820 P1P2:8502 P3:00231</v>
      </c>
      <c r="C2376" s="348" t="s">
        <v>9809</v>
      </c>
      <c r="D2376" s="348" t="s">
        <v>7684</v>
      </c>
      <c r="E2376" s="348" t="s">
        <v>7725</v>
      </c>
      <c r="F2376" s="348" t="s">
        <v>7834</v>
      </c>
    </row>
    <row r="2377" spans="1:6" x14ac:dyDescent="0.25">
      <c r="A2377" s="348" t="s">
        <v>9811</v>
      </c>
      <c r="B2377" t="str">
        <f t="shared" si="37"/>
        <v>F3:0820 P1P2:8502 P3:00234</v>
      </c>
      <c r="C2377" s="348" t="s">
        <v>9809</v>
      </c>
      <c r="D2377" s="348" t="s">
        <v>7684</v>
      </c>
      <c r="E2377" s="348" t="s">
        <v>7725</v>
      </c>
      <c r="F2377" s="348" t="s">
        <v>7726</v>
      </c>
    </row>
    <row r="2378" spans="1:6" x14ac:dyDescent="0.25">
      <c r="A2378" s="348" t="s">
        <v>9812</v>
      </c>
      <c r="B2378" t="str">
        <f t="shared" si="37"/>
        <v>F3:0911 P1P2:8802 P3:00199</v>
      </c>
      <c r="C2378" s="348" t="s">
        <v>9813</v>
      </c>
      <c r="D2378" s="348" t="s">
        <v>7657</v>
      </c>
      <c r="E2378" s="348" t="s">
        <v>7658</v>
      </c>
      <c r="F2378" s="348" t="s">
        <v>7659</v>
      </c>
    </row>
    <row r="2379" spans="1:6" x14ac:dyDescent="0.25">
      <c r="A2379" s="348" t="s">
        <v>9812</v>
      </c>
      <c r="B2379" t="str">
        <f t="shared" si="37"/>
        <v>F3:0911 P1P2:8802 P3:00448</v>
      </c>
      <c r="C2379" s="348" t="s">
        <v>9813</v>
      </c>
      <c r="D2379" s="348" t="s">
        <v>7657</v>
      </c>
      <c r="E2379" s="348" t="s">
        <v>7658</v>
      </c>
      <c r="F2379" s="348" t="s">
        <v>7641</v>
      </c>
    </row>
    <row r="2380" spans="1:6" x14ac:dyDescent="0.25">
      <c r="A2380" s="348" t="s">
        <v>9814</v>
      </c>
      <c r="B2380" t="str">
        <f t="shared" si="37"/>
        <v>F3:0820 P1P2:8502 P3:00231</v>
      </c>
      <c r="C2380" s="348" t="s">
        <v>9813</v>
      </c>
      <c r="D2380" s="348" t="s">
        <v>7684</v>
      </c>
      <c r="E2380" s="348" t="s">
        <v>7725</v>
      </c>
      <c r="F2380" s="348" t="s">
        <v>7834</v>
      </c>
    </row>
    <row r="2381" spans="1:6" x14ac:dyDescent="0.25">
      <c r="A2381" s="348" t="s">
        <v>9815</v>
      </c>
      <c r="B2381" t="str">
        <f t="shared" si="37"/>
        <v>F3:0820 P1P2:8502 P3:00231</v>
      </c>
      <c r="C2381" s="348" t="s">
        <v>9813</v>
      </c>
      <c r="D2381" s="348" t="s">
        <v>7684</v>
      </c>
      <c r="E2381" s="348" t="s">
        <v>7725</v>
      </c>
      <c r="F2381" s="348" t="s">
        <v>7834</v>
      </c>
    </row>
    <row r="2382" spans="1:6" x14ac:dyDescent="0.25">
      <c r="A2382" s="348" t="s">
        <v>9816</v>
      </c>
      <c r="B2382" t="str">
        <f t="shared" si="37"/>
        <v>F3:0820 P1P2:8502 P3:00234</v>
      </c>
      <c r="C2382" s="348" t="s">
        <v>9806</v>
      </c>
      <c r="D2382" s="348" t="s">
        <v>7684</v>
      </c>
      <c r="E2382" s="348" t="s">
        <v>7725</v>
      </c>
      <c r="F2382" s="348" t="s">
        <v>7726</v>
      </c>
    </row>
    <row r="2383" spans="1:6" x14ac:dyDescent="0.25">
      <c r="A2383" s="348" t="s">
        <v>9817</v>
      </c>
      <c r="B2383" t="str">
        <f t="shared" si="37"/>
        <v>F3:0911 P1P2:8802 P3:00199</v>
      </c>
      <c r="C2383" s="348" t="s">
        <v>9818</v>
      </c>
      <c r="D2383" s="348" t="s">
        <v>7657</v>
      </c>
      <c r="E2383" s="348" t="s">
        <v>7658</v>
      </c>
      <c r="F2383" s="348" t="s">
        <v>7659</v>
      </c>
    </row>
    <row r="2384" spans="1:6" x14ac:dyDescent="0.25">
      <c r="A2384" s="348" t="s">
        <v>9817</v>
      </c>
      <c r="B2384" t="str">
        <f t="shared" si="37"/>
        <v>F3:0911 P1P2:8802 P3:00448</v>
      </c>
      <c r="C2384" s="348" t="s">
        <v>9818</v>
      </c>
      <c r="D2384" s="348" t="s">
        <v>7657</v>
      </c>
      <c r="E2384" s="348" t="s">
        <v>7658</v>
      </c>
      <c r="F2384" s="348" t="s">
        <v>7641</v>
      </c>
    </row>
    <row r="2385" spans="1:6" x14ac:dyDescent="0.25">
      <c r="A2385" s="348" t="s">
        <v>9819</v>
      </c>
      <c r="B2385" t="str">
        <f t="shared" si="37"/>
        <v>F3:0911 P1P2:8802 P3:00199</v>
      </c>
      <c r="C2385" s="348" t="s">
        <v>9818</v>
      </c>
      <c r="D2385" s="348" t="s">
        <v>7657</v>
      </c>
      <c r="E2385" s="348" t="s">
        <v>7658</v>
      </c>
      <c r="F2385" s="348" t="s">
        <v>7659</v>
      </c>
    </row>
    <row r="2386" spans="1:6" x14ac:dyDescent="0.25">
      <c r="A2386" s="348" t="s">
        <v>9819</v>
      </c>
      <c r="B2386" t="str">
        <f t="shared" si="37"/>
        <v>F3:0911 P1P2:8802 P3:00448</v>
      </c>
      <c r="C2386" s="348" t="s">
        <v>9818</v>
      </c>
      <c r="D2386" s="348" t="s">
        <v>7657</v>
      </c>
      <c r="E2386" s="348" t="s">
        <v>7658</v>
      </c>
      <c r="F2386" s="348" t="s">
        <v>7641</v>
      </c>
    </row>
    <row r="2387" spans="1:6" x14ac:dyDescent="0.25">
      <c r="A2387" s="348" t="s">
        <v>9820</v>
      </c>
      <c r="B2387" t="str">
        <f t="shared" si="37"/>
        <v>F3:0911 P1P2:8802 P3:00199</v>
      </c>
      <c r="C2387" s="348" t="s">
        <v>9818</v>
      </c>
      <c r="D2387" s="348" t="s">
        <v>7657</v>
      </c>
      <c r="E2387" s="348" t="s">
        <v>7658</v>
      </c>
      <c r="F2387" s="348" t="s">
        <v>7659</v>
      </c>
    </row>
    <row r="2388" spans="1:6" x14ac:dyDescent="0.25">
      <c r="A2388" s="348" t="s">
        <v>9820</v>
      </c>
      <c r="B2388" t="str">
        <f t="shared" si="37"/>
        <v>F3:0911 P1P2:8802 P3:00448</v>
      </c>
      <c r="C2388" s="348" t="s">
        <v>9818</v>
      </c>
      <c r="D2388" s="348" t="s">
        <v>7657</v>
      </c>
      <c r="E2388" s="348" t="s">
        <v>7658</v>
      </c>
      <c r="F2388" s="348" t="s">
        <v>7641</v>
      </c>
    </row>
    <row r="2389" spans="1:6" x14ac:dyDescent="0.25">
      <c r="A2389" s="348" t="s">
        <v>9821</v>
      </c>
      <c r="B2389" t="str">
        <f t="shared" si="37"/>
        <v>F3:0911 P1P2:8802 P3:00199</v>
      </c>
      <c r="C2389" s="348" t="s">
        <v>9737</v>
      </c>
      <c r="D2389" s="348" t="s">
        <v>7657</v>
      </c>
      <c r="E2389" s="348" t="s">
        <v>7658</v>
      </c>
      <c r="F2389" s="348" t="s">
        <v>7659</v>
      </c>
    </row>
    <row r="2390" spans="1:6" x14ac:dyDescent="0.25">
      <c r="A2390" s="348" t="s">
        <v>9821</v>
      </c>
      <c r="B2390" t="str">
        <f t="shared" si="37"/>
        <v>F3:0911 P1P2:8802 P3:00448</v>
      </c>
      <c r="C2390" s="348" t="s">
        <v>9737</v>
      </c>
      <c r="D2390" s="348" t="s">
        <v>7657</v>
      </c>
      <c r="E2390" s="348" t="s">
        <v>7658</v>
      </c>
      <c r="F2390" s="348" t="s">
        <v>7641</v>
      </c>
    </row>
    <row r="2391" spans="1:6" x14ac:dyDescent="0.25">
      <c r="A2391" s="348" t="s">
        <v>9822</v>
      </c>
      <c r="B2391" t="str">
        <f t="shared" si="37"/>
        <v>F3:0911 P1P2:8802 P3:00199</v>
      </c>
      <c r="C2391" s="348" t="s">
        <v>9737</v>
      </c>
      <c r="D2391" s="348" t="s">
        <v>7657</v>
      </c>
      <c r="E2391" s="348" t="s">
        <v>7658</v>
      </c>
      <c r="F2391" s="348" t="s">
        <v>7659</v>
      </c>
    </row>
    <row r="2392" spans="1:6" x14ac:dyDescent="0.25">
      <c r="A2392" s="348" t="s">
        <v>9822</v>
      </c>
      <c r="B2392" t="str">
        <f t="shared" si="37"/>
        <v>F3:0911 P1P2:8802 P3:00448</v>
      </c>
      <c r="C2392" s="348" t="s">
        <v>9737</v>
      </c>
      <c r="D2392" s="348" t="s">
        <v>7657</v>
      </c>
      <c r="E2392" s="348" t="s">
        <v>7658</v>
      </c>
      <c r="F2392" s="348" t="s">
        <v>7641</v>
      </c>
    </row>
    <row r="2393" spans="1:6" x14ac:dyDescent="0.25">
      <c r="A2393" s="348" t="s">
        <v>9823</v>
      </c>
      <c r="B2393" t="str">
        <f t="shared" si="37"/>
        <v>F3:0820 P1P2:8502 P3:00231</v>
      </c>
      <c r="C2393" s="348" t="s">
        <v>9824</v>
      </c>
      <c r="D2393" s="348" t="s">
        <v>7684</v>
      </c>
      <c r="E2393" s="348" t="s">
        <v>7725</v>
      </c>
      <c r="F2393" s="348" t="s">
        <v>7834</v>
      </c>
    </row>
    <row r="2394" spans="1:6" x14ac:dyDescent="0.25">
      <c r="A2394" s="348" t="s">
        <v>9825</v>
      </c>
      <c r="B2394" t="str">
        <f t="shared" si="37"/>
        <v>F3:0820 P1P2:8502 P3:00234</v>
      </c>
      <c r="C2394" s="348" t="s">
        <v>9824</v>
      </c>
      <c r="D2394" s="348" t="s">
        <v>7684</v>
      </c>
      <c r="E2394" s="348" t="s">
        <v>7725</v>
      </c>
      <c r="F2394" s="348" t="s">
        <v>7726</v>
      </c>
    </row>
    <row r="2395" spans="1:6" x14ac:dyDescent="0.25">
      <c r="A2395" s="348" t="s">
        <v>9826</v>
      </c>
      <c r="B2395" t="str">
        <f t="shared" si="37"/>
        <v>F3:0820 P1P2:8502 P3:00234</v>
      </c>
      <c r="C2395" s="348" t="s">
        <v>9827</v>
      </c>
      <c r="D2395" s="348" t="s">
        <v>7684</v>
      </c>
      <c r="E2395" s="348" t="s">
        <v>7725</v>
      </c>
      <c r="F2395" s="348" t="s">
        <v>7726</v>
      </c>
    </row>
    <row r="2396" spans="1:6" x14ac:dyDescent="0.25">
      <c r="A2396" s="348" t="s">
        <v>9828</v>
      </c>
      <c r="B2396" t="str">
        <f t="shared" si="37"/>
        <v>F3:0911 P1P2:8802 P3:00199</v>
      </c>
      <c r="C2396" s="348" t="s">
        <v>9829</v>
      </c>
      <c r="D2396" s="348" t="s">
        <v>7657</v>
      </c>
      <c r="E2396" s="348" t="s">
        <v>7658</v>
      </c>
      <c r="F2396" s="348" t="s">
        <v>7659</v>
      </c>
    </row>
    <row r="2397" spans="1:6" x14ac:dyDescent="0.25">
      <c r="A2397" s="348" t="s">
        <v>9828</v>
      </c>
      <c r="B2397" t="str">
        <f t="shared" si="37"/>
        <v>F3:0911 P1P2:8802 P3:00448</v>
      </c>
      <c r="C2397" s="348" t="s">
        <v>9829</v>
      </c>
      <c r="D2397" s="348" t="s">
        <v>7657</v>
      </c>
      <c r="E2397" s="348" t="s">
        <v>7658</v>
      </c>
      <c r="F2397" s="348" t="s">
        <v>7641</v>
      </c>
    </row>
    <row r="2398" spans="1:6" x14ac:dyDescent="0.25">
      <c r="A2398" s="348" t="s">
        <v>9830</v>
      </c>
      <c r="B2398" t="str">
        <f t="shared" si="37"/>
        <v>F3:0820 P1P2:8502 P3:00234</v>
      </c>
      <c r="C2398" s="348" t="s">
        <v>9829</v>
      </c>
      <c r="D2398" s="348" t="s">
        <v>7684</v>
      </c>
      <c r="E2398" s="348" t="s">
        <v>7725</v>
      </c>
      <c r="F2398" s="348" t="s">
        <v>7726</v>
      </c>
    </row>
    <row r="2399" spans="1:6" x14ac:dyDescent="0.25">
      <c r="A2399" s="348" t="s">
        <v>9831</v>
      </c>
      <c r="B2399" t="str">
        <f t="shared" si="37"/>
        <v>F3:0820 P1P2:8502 P3:00231</v>
      </c>
      <c r="C2399" s="348" t="s">
        <v>9829</v>
      </c>
      <c r="D2399" s="348" t="s">
        <v>7684</v>
      </c>
      <c r="E2399" s="348" t="s">
        <v>7725</v>
      </c>
      <c r="F2399" s="348" t="s">
        <v>7834</v>
      </c>
    </row>
    <row r="2400" spans="1:6" x14ac:dyDescent="0.25">
      <c r="A2400" s="348" t="s">
        <v>9832</v>
      </c>
      <c r="B2400" t="str">
        <f t="shared" si="37"/>
        <v>F3:0911 P1P2:8802 P3:00199</v>
      </c>
      <c r="C2400" s="348" t="s">
        <v>9833</v>
      </c>
      <c r="D2400" s="348" t="s">
        <v>7657</v>
      </c>
      <c r="E2400" s="348" t="s">
        <v>7658</v>
      </c>
      <c r="F2400" s="348" t="s">
        <v>7659</v>
      </c>
    </row>
    <row r="2401" spans="1:6" x14ac:dyDescent="0.25">
      <c r="A2401" s="348" t="s">
        <v>9832</v>
      </c>
      <c r="B2401" t="str">
        <f t="shared" si="37"/>
        <v>F3:0911 P1P2:8802 P3:00448</v>
      </c>
      <c r="C2401" s="348" t="s">
        <v>9833</v>
      </c>
      <c r="D2401" s="348" t="s">
        <v>7657</v>
      </c>
      <c r="E2401" s="348" t="s">
        <v>7658</v>
      </c>
      <c r="F2401" s="348" t="s">
        <v>7641</v>
      </c>
    </row>
    <row r="2402" spans="1:6" x14ac:dyDescent="0.25">
      <c r="A2402" s="348" t="s">
        <v>9834</v>
      </c>
      <c r="B2402" t="str">
        <f t="shared" si="37"/>
        <v>F3:0820 P1P2:8502 P3:00231</v>
      </c>
      <c r="C2402" s="348" t="s">
        <v>9833</v>
      </c>
      <c r="D2402" s="348" t="s">
        <v>7684</v>
      </c>
      <c r="E2402" s="348" t="s">
        <v>7725</v>
      </c>
      <c r="F2402" s="348" t="s">
        <v>7834</v>
      </c>
    </row>
    <row r="2403" spans="1:6" x14ac:dyDescent="0.25">
      <c r="A2403" s="348" t="s">
        <v>9835</v>
      </c>
      <c r="B2403" t="str">
        <f t="shared" si="37"/>
        <v>F3:0820 P1P2:8502 P3:00234</v>
      </c>
      <c r="C2403" s="348" t="s">
        <v>9833</v>
      </c>
      <c r="D2403" s="348" t="s">
        <v>7684</v>
      </c>
      <c r="E2403" s="348" t="s">
        <v>7725</v>
      </c>
      <c r="F2403" s="348" t="s">
        <v>7726</v>
      </c>
    </row>
    <row r="2404" spans="1:6" x14ac:dyDescent="0.25">
      <c r="A2404" s="348" t="s">
        <v>9836</v>
      </c>
      <c r="B2404" t="str">
        <f t="shared" si="37"/>
        <v>F3:0911 P1P2:8802 P3:00199</v>
      </c>
      <c r="C2404" s="348" t="s">
        <v>9837</v>
      </c>
      <c r="D2404" s="348" t="s">
        <v>7657</v>
      </c>
      <c r="E2404" s="348" t="s">
        <v>7658</v>
      </c>
      <c r="F2404" s="348" t="s">
        <v>7659</v>
      </c>
    </row>
    <row r="2405" spans="1:6" x14ac:dyDescent="0.25">
      <c r="A2405" s="348" t="s">
        <v>9838</v>
      </c>
      <c r="B2405" t="str">
        <f t="shared" si="37"/>
        <v>F3:0911 P1P2:8802 P3:00199</v>
      </c>
      <c r="C2405" s="348" t="s">
        <v>9837</v>
      </c>
      <c r="D2405" s="348" t="s">
        <v>7657</v>
      </c>
      <c r="E2405" s="348" t="s">
        <v>7658</v>
      </c>
      <c r="F2405" s="348" t="s">
        <v>7659</v>
      </c>
    </row>
    <row r="2406" spans="1:6" x14ac:dyDescent="0.25">
      <c r="A2406" s="348" t="s">
        <v>9838</v>
      </c>
      <c r="B2406" t="str">
        <f t="shared" si="37"/>
        <v>F3:0911 P1P2:8802 P3:00448</v>
      </c>
      <c r="C2406" s="348" t="s">
        <v>9837</v>
      </c>
      <c r="D2406" s="348" t="s">
        <v>7657</v>
      </c>
      <c r="E2406" s="348" t="s">
        <v>7658</v>
      </c>
      <c r="F2406" s="348" t="s">
        <v>7641</v>
      </c>
    </row>
    <row r="2407" spans="1:6" x14ac:dyDescent="0.25">
      <c r="A2407" s="348" t="s">
        <v>9839</v>
      </c>
      <c r="B2407" t="str">
        <f t="shared" si="37"/>
        <v>F3:0820 P1P2:8502 P3:00231</v>
      </c>
      <c r="C2407" s="348" t="s">
        <v>9837</v>
      </c>
      <c r="D2407" s="348" t="s">
        <v>7684</v>
      </c>
      <c r="E2407" s="348" t="s">
        <v>7725</v>
      </c>
      <c r="F2407" s="348" t="s">
        <v>7834</v>
      </c>
    </row>
    <row r="2408" spans="1:6" x14ac:dyDescent="0.25">
      <c r="A2408" s="348" t="s">
        <v>9840</v>
      </c>
      <c r="B2408" t="str">
        <f t="shared" si="37"/>
        <v>F3:0820 P1P2:8502 P3:00234</v>
      </c>
      <c r="C2408" s="348" t="s">
        <v>9837</v>
      </c>
      <c r="D2408" s="348" t="s">
        <v>7684</v>
      </c>
      <c r="E2408" s="348" t="s">
        <v>7725</v>
      </c>
      <c r="F2408" s="348" t="s">
        <v>7726</v>
      </c>
    </row>
    <row r="2409" spans="1:6" x14ac:dyDescent="0.25">
      <c r="A2409" s="348" t="s">
        <v>9841</v>
      </c>
      <c r="B2409" t="str">
        <f t="shared" si="37"/>
        <v>F3:0820 P1P2:8502 P3:00231</v>
      </c>
      <c r="C2409" s="348" t="s">
        <v>9837</v>
      </c>
      <c r="D2409" s="348" t="s">
        <v>7684</v>
      </c>
      <c r="E2409" s="348" t="s">
        <v>7725</v>
      </c>
      <c r="F2409" s="348" t="s">
        <v>7834</v>
      </c>
    </row>
    <row r="2410" spans="1:6" x14ac:dyDescent="0.25">
      <c r="A2410" s="348" t="s">
        <v>9842</v>
      </c>
      <c r="B2410" t="str">
        <f t="shared" si="37"/>
        <v>F3:0911 P1P2:8802 P3:00199</v>
      </c>
      <c r="C2410" s="348" t="s">
        <v>9843</v>
      </c>
      <c r="D2410" s="348" t="s">
        <v>7657</v>
      </c>
      <c r="E2410" s="348" t="s">
        <v>7658</v>
      </c>
      <c r="F2410" s="348" t="s">
        <v>7659</v>
      </c>
    </row>
    <row r="2411" spans="1:6" x14ac:dyDescent="0.25">
      <c r="A2411" s="348" t="s">
        <v>9842</v>
      </c>
      <c r="B2411" t="str">
        <f t="shared" si="37"/>
        <v>F3:0911 P1P2:8802 P3:00448</v>
      </c>
      <c r="C2411" s="348" t="s">
        <v>9843</v>
      </c>
      <c r="D2411" s="348" t="s">
        <v>7657</v>
      </c>
      <c r="E2411" s="348" t="s">
        <v>7658</v>
      </c>
      <c r="F2411" s="348" t="s">
        <v>7641</v>
      </c>
    </row>
    <row r="2412" spans="1:6" x14ac:dyDescent="0.25">
      <c r="A2412" s="348" t="s">
        <v>9844</v>
      </c>
      <c r="B2412" t="str">
        <f t="shared" si="37"/>
        <v>F3:0820 P1P2:8502 P3:00234</v>
      </c>
      <c r="C2412" s="348" t="s">
        <v>9843</v>
      </c>
      <c r="D2412" s="348" t="s">
        <v>7684</v>
      </c>
      <c r="E2412" s="348" t="s">
        <v>7725</v>
      </c>
      <c r="F2412" s="348" t="s">
        <v>7726</v>
      </c>
    </row>
    <row r="2413" spans="1:6" x14ac:dyDescent="0.25">
      <c r="A2413" s="348" t="s">
        <v>9845</v>
      </c>
      <c r="B2413" t="str">
        <f t="shared" si="37"/>
        <v>F3:0820 P1P2:8502 P3:00231</v>
      </c>
      <c r="C2413" s="348" t="s">
        <v>9843</v>
      </c>
      <c r="D2413" s="348" t="s">
        <v>7684</v>
      </c>
      <c r="E2413" s="348" t="s">
        <v>7725</v>
      </c>
      <c r="F2413" s="348" t="s">
        <v>7834</v>
      </c>
    </row>
    <row r="2414" spans="1:6" x14ac:dyDescent="0.25">
      <c r="A2414" s="348" t="s">
        <v>9846</v>
      </c>
      <c r="B2414" t="str">
        <f t="shared" si="37"/>
        <v>F3:0911 P1P2:8802 P3:00199</v>
      </c>
      <c r="C2414" s="348" t="s">
        <v>9847</v>
      </c>
      <c r="D2414" s="348" t="s">
        <v>7657</v>
      </c>
      <c r="E2414" s="348" t="s">
        <v>7658</v>
      </c>
      <c r="F2414" s="348" t="s">
        <v>7659</v>
      </c>
    </row>
    <row r="2415" spans="1:6" x14ac:dyDescent="0.25">
      <c r="A2415" s="348" t="s">
        <v>9846</v>
      </c>
      <c r="B2415" t="str">
        <f t="shared" si="37"/>
        <v>F3:0911 P1P2:8802 P3:00448</v>
      </c>
      <c r="C2415" s="348" t="s">
        <v>9847</v>
      </c>
      <c r="D2415" s="348" t="s">
        <v>7657</v>
      </c>
      <c r="E2415" s="348" t="s">
        <v>7658</v>
      </c>
      <c r="F2415" s="348" t="s">
        <v>7641</v>
      </c>
    </row>
    <row r="2416" spans="1:6" x14ac:dyDescent="0.25">
      <c r="A2416" s="348" t="s">
        <v>9848</v>
      </c>
      <c r="B2416" t="str">
        <f t="shared" si="37"/>
        <v>F3:0820 P1P2:8502 P3:00234</v>
      </c>
      <c r="C2416" s="348" t="s">
        <v>9847</v>
      </c>
      <c r="D2416" s="348" t="s">
        <v>7684</v>
      </c>
      <c r="E2416" s="348" t="s">
        <v>7725</v>
      </c>
      <c r="F2416" s="348" t="s">
        <v>7726</v>
      </c>
    </row>
    <row r="2417" spans="1:6" x14ac:dyDescent="0.25">
      <c r="A2417" s="348" t="s">
        <v>9849</v>
      </c>
      <c r="B2417" t="str">
        <f t="shared" si="37"/>
        <v>F3:0911 P1P2:8802 P3:00199</v>
      </c>
      <c r="C2417" s="348" t="s">
        <v>9850</v>
      </c>
      <c r="D2417" s="348" t="s">
        <v>7657</v>
      </c>
      <c r="E2417" s="348" t="s">
        <v>7658</v>
      </c>
      <c r="F2417" s="348" t="s">
        <v>7659</v>
      </c>
    </row>
    <row r="2418" spans="1:6" x14ac:dyDescent="0.25">
      <c r="A2418" s="348" t="s">
        <v>9849</v>
      </c>
      <c r="B2418" t="str">
        <f t="shared" si="37"/>
        <v>F3:0911 P1P2:8802 P3:00448</v>
      </c>
      <c r="C2418" s="348" t="s">
        <v>9850</v>
      </c>
      <c r="D2418" s="348" t="s">
        <v>7657</v>
      </c>
      <c r="E2418" s="348" t="s">
        <v>7658</v>
      </c>
      <c r="F2418" s="348" t="s">
        <v>7641</v>
      </c>
    </row>
    <row r="2419" spans="1:6" x14ac:dyDescent="0.25">
      <c r="A2419" s="348" t="s">
        <v>9851</v>
      </c>
      <c r="B2419" t="str">
        <f t="shared" si="37"/>
        <v>F3:0820 P1P2:8502 P3:00234</v>
      </c>
      <c r="C2419" s="348" t="s">
        <v>9850</v>
      </c>
      <c r="D2419" s="348" t="s">
        <v>7684</v>
      </c>
      <c r="E2419" s="348" t="s">
        <v>7725</v>
      </c>
      <c r="F2419" s="348" t="s">
        <v>7726</v>
      </c>
    </row>
    <row r="2420" spans="1:6" x14ac:dyDescent="0.25">
      <c r="A2420" s="348" t="s">
        <v>9852</v>
      </c>
      <c r="B2420" t="str">
        <f t="shared" si="37"/>
        <v>F3:0820 P1P2:8502 P3:00231</v>
      </c>
      <c r="C2420" s="348" t="s">
        <v>9850</v>
      </c>
      <c r="D2420" s="348" t="s">
        <v>7684</v>
      </c>
      <c r="E2420" s="348" t="s">
        <v>7725</v>
      </c>
      <c r="F2420" s="348" t="s">
        <v>7834</v>
      </c>
    </row>
    <row r="2421" spans="1:6" x14ac:dyDescent="0.25">
      <c r="A2421" s="348" t="s">
        <v>9853</v>
      </c>
      <c r="B2421" t="str">
        <f t="shared" si="37"/>
        <v>F3:0820 P1P2:8502 P3:00231</v>
      </c>
      <c r="C2421" s="348" t="s">
        <v>9854</v>
      </c>
      <c r="D2421" s="348" t="s">
        <v>7684</v>
      </c>
      <c r="E2421" s="348" t="s">
        <v>7725</v>
      </c>
      <c r="F2421" s="348" t="s">
        <v>7834</v>
      </c>
    </row>
    <row r="2422" spans="1:6" x14ac:dyDescent="0.25">
      <c r="A2422" s="348" t="s">
        <v>9855</v>
      </c>
      <c r="B2422" t="str">
        <f t="shared" si="37"/>
        <v>F3:0820 P1P2:8502 P3:00234</v>
      </c>
      <c r="C2422" s="348" t="s">
        <v>9854</v>
      </c>
      <c r="D2422" s="348" t="s">
        <v>7684</v>
      </c>
      <c r="E2422" s="348" t="s">
        <v>7725</v>
      </c>
      <c r="F2422" s="348" t="s">
        <v>7726</v>
      </c>
    </row>
    <row r="2423" spans="1:6" x14ac:dyDescent="0.25">
      <c r="A2423" s="348" t="s">
        <v>9856</v>
      </c>
      <c r="B2423" t="str">
        <f t="shared" si="37"/>
        <v>F3:0820 P1P2:8502 P3:00231</v>
      </c>
      <c r="C2423" s="348" t="s">
        <v>9857</v>
      </c>
      <c r="D2423" s="348" t="s">
        <v>7684</v>
      </c>
      <c r="E2423" s="348" t="s">
        <v>7725</v>
      </c>
      <c r="F2423" s="348" t="s">
        <v>7834</v>
      </c>
    </row>
    <row r="2424" spans="1:6" x14ac:dyDescent="0.25">
      <c r="A2424" s="348" t="s">
        <v>9858</v>
      </c>
      <c r="B2424" t="str">
        <f t="shared" si="37"/>
        <v>F3:0820 P1P2:8502 P3:00234</v>
      </c>
      <c r="C2424" s="348" t="s">
        <v>9857</v>
      </c>
      <c r="D2424" s="348" t="s">
        <v>7684</v>
      </c>
      <c r="E2424" s="348" t="s">
        <v>7725</v>
      </c>
      <c r="F2424" s="348" t="s">
        <v>7726</v>
      </c>
    </row>
    <row r="2425" spans="1:6" x14ac:dyDescent="0.25">
      <c r="A2425" s="348" t="s">
        <v>9859</v>
      </c>
      <c r="B2425" t="str">
        <f t="shared" si="37"/>
        <v>F3:0820 P1P2:8502 P3:00234</v>
      </c>
      <c r="C2425" s="348" t="s">
        <v>9857</v>
      </c>
      <c r="D2425" s="348" t="s">
        <v>7684</v>
      </c>
      <c r="E2425" s="348" t="s">
        <v>7725</v>
      </c>
      <c r="F2425" s="348" t="s">
        <v>7726</v>
      </c>
    </row>
    <row r="2426" spans="1:6" x14ac:dyDescent="0.25">
      <c r="A2426" s="348" t="s">
        <v>9860</v>
      </c>
      <c r="B2426" t="str">
        <f t="shared" si="37"/>
        <v>F3:0911 P1P2:8802 P3:00199</v>
      </c>
      <c r="C2426" s="348" t="s">
        <v>9861</v>
      </c>
      <c r="D2426" s="348" t="s">
        <v>7657</v>
      </c>
      <c r="E2426" s="348" t="s">
        <v>7658</v>
      </c>
      <c r="F2426" s="348" t="s">
        <v>7659</v>
      </c>
    </row>
    <row r="2427" spans="1:6" x14ac:dyDescent="0.25">
      <c r="A2427" s="348" t="s">
        <v>9860</v>
      </c>
      <c r="B2427" t="str">
        <f t="shared" si="37"/>
        <v>F3:0911 P1P2:8802 P3:00448</v>
      </c>
      <c r="C2427" s="348" t="s">
        <v>9861</v>
      </c>
      <c r="D2427" s="348" t="s">
        <v>7657</v>
      </c>
      <c r="E2427" s="348" t="s">
        <v>7658</v>
      </c>
      <c r="F2427" s="348" t="s">
        <v>7641</v>
      </c>
    </row>
    <row r="2428" spans="1:6" x14ac:dyDescent="0.25">
      <c r="A2428" s="348" t="s">
        <v>9862</v>
      </c>
      <c r="B2428" t="str">
        <f t="shared" si="37"/>
        <v>F3:0911 P1P2:8802 P3:00199</v>
      </c>
      <c r="C2428" s="348" t="s">
        <v>9861</v>
      </c>
      <c r="D2428" s="348" t="s">
        <v>7657</v>
      </c>
      <c r="E2428" s="348" t="s">
        <v>7658</v>
      </c>
      <c r="F2428" s="348" t="s">
        <v>7659</v>
      </c>
    </row>
    <row r="2429" spans="1:6" x14ac:dyDescent="0.25">
      <c r="A2429" s="348" t="s">
        <v>9862</v>
      </c>
      <c r="B2429" t="str">
        <f t="shared" si="37"/>
        <v>F3:0911 P1P2:8802 P3:00448</v>
      </c>
      <c r="C2429" s="348" t="s">
        <v>9861</v>
      </c>
      <c r="D2429" s="348" t="s">
        <v>7657</v>
      </c>
      <c r="E2429" s="348" t="s">
        <v>7658</v>
      </c>
      <c r="F2429" s="348" t="s">
        <v>7641</v>
      </c>
    </row>
    <row r="2430" spans="1:6" x14ac:dyDescent="0.25">
      <c r="A2430" s="348" t="s">
        <v>9863</v>
      </c>
      <c r="B2430" t="str">
        <f t="shared" si="37"/>
        <v>F3:0820 P1P2:8502 P3:00234</v>
      </c>
      <c r="C2430" s="348" t="s">
        <v>9861</v>
      </c>
      <c r="D2430" s="348" t="s">
        <v>7684</v>
      </c>
      <c r="E2430" s="348" t="s">
        <v>7725</v>
      </c>
      <c r="F2430" s="348" t="s">
        <v>7726</v>
      </c>
    </row>
    <row r="2431" spans="1:6" x14ac:dyDescent="0.25">
      <c r="A2431" s="348" t="s">
        <v>9864</v>
      </c>
      <c r="B2431" t="str">
        <f t="shared" si="37"/>
        <v>F3:0820 P1P2:8502 P3:00231</v>
      </c>
      <c r="C2431" s="348" t="s">
        <v>9861</v>
      </c>
      <c r="D2431" s="348" t="s">
        <v>7684</v>
      </c>
      <c r="E2431" s="348" t="s">
        <v>7725</v>
      </c>
      <c r="F2431" s="348" t="s">
        <v>7834</v>
      </c>
    </row>
    <row r="2432" spans="1:6" x14ac:dyDescent="0.25">
      <c r="A2432" s="348" t="s">
        <v>9865</v>
      </c>
      <c r="B2432" t="str">
        <f t="shared" si="37"/>
        <v>F3:0911 P1P2:8802 P3:00199</v>
      </c>
      <c r="C2432" s="348" t="s">
        <v>9866</v>
      </c>
      <c r="D2432" s="348" t="s">
        <v>7657</v>
      </c>
      <c r="E2432" s="348" t="s">
        <v>7658</v>
      </c>
      <c r="F2432" s="348" t="s">
        <v>7659</v>
      </c>
    </row>
    <row r="2433" spans="1:6" x14ac:dyDescent="0.25">
      <c r="A2433" s="348" t="s">
        <v>9865</v>
      </c>
      <c r="B2433" t="str">
        <f t="shared" si="37"/>
        <v>F3:0911 P1P2:8802 P3:00448</v>
      </c>
      <c r="C2433" s="348" t="s">
        <v>9866</v>
      </c>
      <c r="D2433" s="348" t="s">
        <v>7657</v>
      </c>
      <c r="E2433" s="348" t="s">
        <v>7658</v>
      </c>
      <c r="F2433" s="348" t="s">
        <v>7641</v>
      </c>
    </row>
    <row r="2434" spans="1:6" x14ac:dyDescent="0.25">
      <c r="A2434" s="348" t="s">
        <v>9867</v>
      </c>
      <c r="B2434" t="str">
        <f t="shared" ref="B2434:B2497" si="38">CONCATENATE("F3:",D2434," P1P2:",E2434," P3:",F2434)</f>
        <v>F3:0820 P1P2:8502 P3:00234</v>
      </c>
      <c r="C2434" s="348" t="s">
        <v>9866</v>
      </c>
      <c r="D2434" s="348" t="s">
        <v>7684</v>
      </c>
      <c r="E2434" s="348" t="s">
        <v>7725</v>
      </c>
      <c r="F2434" s="348" t="s">
        <v>7726</v>
      </c>
    </row>
    <row r="2435" spans="1:6" x14ac:dyDescent="0.25">
      <c r="A2435" s="348" t="s">
        <v>9868</v>
      </c>
      <c r="B2435" t="str">
        <f t="shared" si="38"/>
        <v>F3:0820 P1P2:8502 P3:00234</v>
      </c>
      <c r="C2435" s="348" t="s">
        <v>9866</v>
      </c>
      <c r="D2435" s="348" t="s">
        <v>7684</v>
      </c>
      <c r="E2435" s="348" t="s">
        <v>7725</v>
      </c>
      <c r="F2435" s="348" t="s">
        <v>7726</v>
      </c>
    </row>
    <row r="2436" spans="1:6" x14ac:dyDescent="0.25">
      <c r="A2436" s="348" t="s">
        <v>9869</v>
      </c>
      <c r="B2436" t="str">
        <f t="shared" si="38"/>
        <v>F3:0820 P1P2:8502 P3:00234</v>
      </c>
      <c r="C2436" s="348" t="s">
        <v>9866</v>
      </c>
      <c r="D2436" s="348" t="s">
        <v>7684</v>
      </c>
      <c r="E2436" s="348" t="s">
        <v>7725</v>
      </c>
      <c r="F2436" s="348" t="s">
        <v>7726</v>
      </c>
    </row>
    <row r="2437" spans="1:6" x14ac:dyDescent="0.25">
      <c r="A2437" s="348" t="s">
        <v>9870</v>
      </c>
      <c r="B2437" t="str">
        <f t="shared" si="38"/>
        <v>F3:0820 P1P2:8502 P3:00231</v>
      </c>
      <c r="C2437" s="348" t="s">
        <v>9866</v>
      </c>
      <c r="D2437" s="348" t="s">
        <v>7684</v>
      </c>
      <c r="E2437" s="348" t="s">
        <v>7725</v>
      </c>
      <c r="F2437" s="348" t="s">
        <v>7834</v>
      </c>
    </row>
    <row r="2438" spans="1:6" x14ac:dyDescent="0.25">
      <c r="A2438" s="348" t="s">
        <v>9871</v>
      </c>
      <c r="B2438" t="str">
        <f t="shared" si="38"/>
        <v>F3:0820 P1P2:8502 P3:00231</v>
      </c>
      <c r="C2438" s="348" t="s">
        <v>9866</v>
      </c>
      <c r="D2438" s="348" t="s">
        <v>7684</v>
      </c>
      <c r="E2438" s="348" t="s">
        <v>7725</v>
      </c>
      <c r="F2438" s="348" t="s">
        <v>7834</v>
      </c>
    </row>
    <row r="2439" spans="1:6" x14ac:dyDescent="0.25">
      <c r="A2439" s="348" t="s">
        <v>9872</v>
      </c>
      <c r="B2439" t="str">
        <f t="shared" si="38"/>
        <v>F3:0820 P1P2:8502 P3:00234</v>
      </c>
      <c r="C2439" s="348" t="s">
        <v>9873</v>
      </c>
      <c r="D2439" s="348" t="s">
        <v>7684</v>
      </c>
      <c r="E2439" s="348" t="s">
        <v>7725</v>
      </c>
      <c r="F2439" s="348" t="s">
        <v>7726</v>
      </c>
    </row>
    <row r="2440" spans="1:6" x14ac:dyDescent="0.25">
      <c r="A2440" s="348" t="s">
        <v>9874</v>
      </c>
      <c r="B2440" t="str">
        <f t="shared" si="38"/>
        <v>F3:0820 P1P2:8502 P3:00231</v>
      </c>
      <c r="C2440" s="348" t="s">
        <v>9875</v>
      </c>
      <c r="D2440" s="348" t="s">
        <v>7684</v>
      </c>
      <c r="E2440" s="348" t="s">
        <v>7725</v>
      </c>
      <c r="F2440" s="348" t="s">
        <v>7834</v>
      </c>
    </row>
    <row r="2441" spans="1:6" x14ac:dyDescent="0.25">
      <c r="A2441" s="348" t="s">
        <v>9876</v>
      </c>
      <c r="B2441" t="str">
        <f t="shared" si="38"/>
        <v>F3:0820 P1P2:8502 P3:00234</v>
      </c>
      <c r="C2441" s="348" t="s">
        <v>9875</v>
      </c>
      <c r="D2441" s="348" t="s">
        <v>7684</v>
      </c>
      <c r="E2441" s="348" t="s">
        <v>7725</v>
      </c>
      <c r="F2441" s="348" t="s">
        <v>7726</v>
      </c>
    </row>
    <row r="2442" spans="1:6" x14ac:dyDescent="0.25">
      <c r="A2442" s="348" t="s">
        <v>9877</v>
      </c>
      <c r="B2442" t="str">
        <f t="shared" si="38"/>
        <v>F3:0911 P1P2:8802 P3:00199</v>
      </c>
      <c r="C2442" s="348" t="s">
        <v>9878</v>
      </c>
      <c r="D2442" s="348" t="s">
        <v>7657</v>
      </c>
      <c r="E2442" s="348" t="s">
        <v>7658</v>
      </c>
      <c r="F2442" s="348" t="s">
        <v>7659</v>
      </c>
    </row>
    <row r="2443" spans="1:6" x14ac:dyDescent="0.25">
      <c r="A2443" s="348" t="s">
        <v>9877</v>
      </c>
      <c r="B2443" t="str">
        <f t="shared" si="38"/>
        <v>F3:0911 P1P2:8802 P3:00448</v>
      </c>
      <c r="C2443" s="348" t="s">
        <v>9878</v>
      </c>
      <c r="D2443" s="348" t="s">
        <v>7657</v>
      </c>
      <c r="E2443" s="348" t="s">
        <v>7658</v>
      </c>
      <c r="F2443" s="348" t="s">
        <v>7641</v>
      </c>
    </row>
    <row r="2444" spans="1:6" x14ac:dyDescent="0.25">
      <c r="A2444" s="348" t="s">
        <v>9879</v>
      </c>
      <c r="B2444" t="str">
        <f t="shared" si="38"/>
        <v>F3:0820 P1P2:8502 P3:00231</v>
      </c>
      <c r="C2444" s="348" t="s">
        <v>9878</v>
      </c>
      <c r="D2444" s="348" t="s">
        <v>7684</v>
      </c>
      <c r="E2444" s="348" t="s">
        <v>7725</v>
      </c>
      <c r="F2444" s="348" t="s">
        <v>7834</v>
      </c>
    </row>
    <row r="2445" spans="1:6" x14ac:dyDescent="0.25">
      <c r="A2445" s="348" t="s">
        <v>9880</v>
      </c>
      <c r="B2445" t="str">
        <f t="shared" si="38"/>
        <v>F3:0820 P1P2:8502 P3:00231</v>
      </c>
      <c r="C2445" s="348" t="s">
        <v>9881</v>
      </c>
      <c r="D2445" s="348" t="s">
        <v>7684</v>
      </c>
      <c r="E2445" s="348" t="s">
        <v>7725</v>
      </c>
      <c r="F2445" s="348" t="s">
        <v>7834</v>
      </c>
    </row>
    <row r="2446" spans="1:6" x14ac:dyDescent="0.25">
      <c r="A2446" s="348" t="s">
        <v>9882</v>
      </c>
      <c r="B2446" t="str">
        <f t="shared" si="38"/>
        <v>F3:0820 P1P2:8502 P3:00234</v>
      </c>
      <c r="C2446" s="348" t="s">
        <v>9881</v>
      </c>
      <c r="D2446" s="348" t="s">
        <v>7684</v>
      </c>
      <c r="E2446" s="348" t="s">
        <v>7725</v>
      </c>
      <c r="F2446" s="348" t="s">
        <v>7726</v>
      </c>
    </row>
    <row r="2447" spans="1:6" x14ac:dyDescent="0.25">
      <c r="A2447" s="348" t="s">
        <v>9883</v>
      </c>
      <c r="B2447" t="str">
        <f t="shared" si="38"/>
        <v>F3:0911 P1P2:8802 P3:00199</v>
      </c>
      <c r="C2447" s="348" t="s">
        <v>9884</v>
      </c>
      <c r="D2447" s="348" t="s">
        <v>7657</v>
      </c>
      <c r="E2447" s="348" t="s">
        <v>7658</v>
      </c>
      <c r="F2447" s="348" t="s">
        <v>7659</v>
      </c>
    </row>
    <row r="2448" spans="1:6" x14ac:dyDescent="0.25">
      <c r="A2448" s="348" t="s">
        <v>9883</v>
      </c>
      <c r="B2448" t="str">
        <f t="shared" si="38"/>
        <v>F3:0911 P1P2:8802 P3:00448</v>
      </c>
      <c r="C2448" s="348" t="s">
        <v>9884</v>
      </c>
      <c r="D2448" s="348" t="s">
        <v>7657</v>
      </c>
      <c r="E2448" s="348" t="s">
        <v>7658</v>
      </c>
      <c r="F2448" s="348" t="s">
        <v>7641</v>
      </c>
    </row>
    <row r="2449" spans="1:6" x14ac:dyDescent="0.25">
      <c r="A2449" s="348" t="s">
        <v>9885</v>
      </c>
      <c r="B2449" t="str">
        <f t="shared" si="38"/>
        <v>F3:0911 P1P2:8802 P3:00199</v>
      </c>
      <c r="C2449" s="348" t="s">
        <v>9886</v>
      </c>
      <c r="D2449" s="348" t="s">
        <v>7657</v>
      </c>
      <c r="E2449" s="348" t="s">
        <v>7658</v>
      </c>
      <c r="F2449" s="348" t="s">
        <v>7659</v>
      </c>
    </row>
    <row r="2450" spans="1:6" x14ac:dyDescent="0.25">
      <c r="A2450" s="348" t="s">
        <v>9887</v>
      </c>
      <c r="B2450" t="str">
        <f t="shared" si="38"/>
        <v>F3:0911 P1P2:8802 P3:00199</v>
      </c>
      <c r="C2450" s="348" t="s">
        <v>9888</v>
      </c>
      <c r="D2450" s="348" t="s">
        <v>7657</v>
      </c>
      <c r="E2450" s="348" t="s">
        <v>7658</v>
      </c>
      <c r="F2450" s="348" t="s">
        <v>7659</v>
      </c>
    </row>
    <row r="2451" spans="1:6" x14ac:dyDescent="0.25">
      <c r="A2451" s="348" t="s">
        <v>9887</v>
      </c>
      <c r="B2451" t="str">
        <f t="shared" si="38"/>
        <v>F3:0911 P1P2:8802 P3:00448</v>
      </c>
      <c r="C2451" s="348" t="s">
        <v>9888</v>
      </c>
      <c r="D2451" s="348" t="s">
        <v>7657</v>
      </c>
      <c r="E2451" s="348" t="s">
        <v>7658</v>
      </c>
      <c r="F2451" s="348" t="s">
        <v>7641</v>
      </c>
    </row>
    <row r="2452" spans="1:6" x14ac:dyDescent="0.25">
      <c r="A2452" s="348" t="s">
        <v>9889</v>
      </c>
      <c r="B2452" t="str">
        <f t="shared" si="38"/>
        <v>F3:0812 P1P2:8602 P3:00238</v>
      </c>
      <c r="C2452" s="348" t="s">
        <v>9886</v>
      </c>
      <c r="D2452" s="348" t="s">
        <v>7752</v>
      </c>
      <c r="E2452" s="348" t="s">
        <v>7753</v>
      </c>
      <c r="F2452" s="348" t="s">
        <v>8038</v>
      </c>
    </row>
    <row r="2453" spans="1:6" x14ac:dyDescent="0.25">
      <c r="A2453" s="348" t="s">
        <v>9890</v>
      </c>
      <c r="B2453" t="str">
        <f t="shared" si="38"/>
        <v>F3:0950 P1P2:8814 P3:00209</v>
      </c>
      <c r="C2453" s="348" t="s">
        <v>9886</v>
      </c>
      <c r="D2453" s="348" t="s">
        <v>7344</v>
      </c>
      <c r="E2453" s="348" t="s">
        <v>7642</v>
      </c>
      <c r="F2453" s="348" t="s">
        <v>7860</v>
      </c>
    </row>
    <row r="2454" spans="1:6" x14ac:dyDescent="0.25">
      <c r="A2454" s="348" t="s">
        <v>9891</v>
      </c>
      <c r="B2454" t="str">
        <f t="shared" si="38"/>
        <v>F3:0820 P1P2:8502 P3:00231</v>
      </c>
      <c r="C2454" s="348" t="s">
        <v>9888</v>
      </c>
      <c r="D2454" s="348" t="s">
        <v>7684</v>
      </c>
      <c r="E2454" s="348" t="s">
        <v>7725</v>
      </c>
      <c r="F2454" s="348" t="s">
        <v>7834</v>
      </c>
    </row>
    <row r="2455" spans="1:6" x14ac:dyDescent="0.25">
      <c r="A2455" s="348" t="s">
        <v>9892</v>
      </c>
      <c r="B2455" t="str">
        <f t="shared" si="38"/>
        <v>F3:0820 P1P2:8502 P3:00231</v>
      </c>
      <c r="C2455" s="348" t="s">
        <v>9884</v>
      </c>
      <c r="D2455" s="348" t="s">
        <v>7684</v>
      </c>
      <c r="E2455" s="348" t="s">
        <v>7725</v>
      </c>
      <c r="F2455" s="348" t="s">
        <v>7834</v>
      </c>
    </row>
    <row r="2456" spans="1:6" x14ac:dyDescent="0.25">
      <c r="A2456" s="348" t="s">
        <v>9893</v>
      </c>
      <c r="B2456" t="str">
        <f t="shared" si="38"/>
        <v>F3:0820 P1P2:8502 P3:00234</v>
      </c>
      <c r="C2456" s="348" t="s">
        <v>9888</v>
      </c>
      <c r="D2456" s="348" t="s">
        <v>7684</v>
      </c>
      <c r="E2456" s="348" t="s">
        <v>7725</v>
      </c>
      <c r="F2456" s="348" t="s">
        <v>7726</v>
      </c>
    </row>
    <row r="2457" spans="1:6" x14ac:dyDescent="0.25">
      <c r="A2457" s="348" t="s">
        <v>9894</v>
      </c>
      <c r="B2457" t="str">
        <f t="shared" si="38"/>
        <v>F3:0820 P1P2:8502 P3:00234</v>
      </c>
      <c r="C2457" s="348" t="s">
        <v>9884</v>
      </c>
      <c r="D2457" s="348" t="s">
        <v>7684</v>
      </c>
      <c r="E2457" s="348" t="s">
        <v>7725</v>
      </c>
      <c r="F2457" s="348" t="s">
        <v>7726</v>
      </c>
    </row>
    <row r="2458" spans="1:6" x14ac:dyDescent="0.25">
      <c r="A2458" s="348" t="s">
        <v>9895</v>
      </c>
      <c r="B2458" t="str">
        <f t="shared" si="38"/>
        <v>F3:0911 P1P2:8802 P3:00199</v>
      </c>
      <c r="C2458" s="348" t="s">
        <v>9896</v>
      </c>
      <c r="D2458" s="348" t="s">
        <v>7657</v>
      </c>
      <c r="E2458" s="348" t="s">
        <v>7658</v>
      </c>
      <c r="F2458" s="348" t="s">
        <v>7659</v>
      </c>
    </row>
    <row r="2459" spans="1:6" x14ac:dyDescent="0.25">
      <c r="A2459" s="348" t="s">
        <v>9895</v>
      </c>
      <c r="B2459" t="str">
        <f t="shared" si="38"/>
        <v>F3:0911 P1P2:8802 P3:00448</v>
      </c>
      <c r="C2459" s="348" t="s">
        <v>9896</v>
      </c>
      <c r="D2459" s="348" t="s">
        <v>7657</v>
      </c>
      <c r="E2459" s="348" t="s">
        <v>7658</v>
      </c>
      <c r="F2459" s="348" t="s">
        <v>7641</v>
      </c>
    </row>
    <row r="2460" spans="1:6" x14ac:dyDescent="0.25">
      <c r="A2460" s="348" t="s">
        <v>9897</v>
      </c>
      <c r="B2460" t="str">
        <f t="shared" si="38"/>
        <v>F3:0911 P1P2:8802 P3:00199</v>
      </c>
      <c r="C2460" s="348" t="s">
        <v>9896</v>
      </c>
      <c r="D2460" s="348" t="s">
        <v>7657</v>
      </c>
      <c r="E2460" s="348" t="s">
        <v>7658</v>
      </c>
      <c r="F2460" s="348" t="s">
        <v>7659</v>
      </c>
    </row>
    <row r="2461" spans="1:6" x14ac:dyDescent="0.25">
      <c r="A2461" s="348" t="s">
        <v>9897</v>
      </c>
      <c r="B2461" t="str">
        <f t="shared" si="38"/>
        <v>F3:0911 P1P2:8802 P3:00448</v>
      </c>
      <c r="C2461" s="348" t="s">
        <v>9896</v>
      </c>
      <c r="D2461" s="348" t="s">
        <v>7657</v>
      </c>
      <c r="E2461" s="348" t="s">
        <v>7658</v>
      </c>
      <c r="F2461" s="348" t="s">
        <v>7641</v>
      </c>
    </row>
    <row r="2462" spans="1:6" x14ac:dyDescent="0.25">
      <c r="A2462" s="348" t="s">
        <v>9898</v>
      </c>
      <c r="B2462" t="str">
        <f t="shared" si="38"/>
        <v>F3:0911 P1P2:8802 P3:00199</v>
      </c>
      <c r="C2462" s="348" t="s">
        <v>9899</v>
      </c>
      <c r="D2462" s="348" t="s">
        <v>7657</v>
      </c>
      <c r="E2462" s="348" t="s">
        <v>7658</v>
      </c>
      <c r="F2462" s="348" t="s">
        <v>7659</v>
      </c>
    </row>
    <row r="2463" spans="1:6" x14ac:dyDescent="0.25">
      <c r="A2463" s="348" t="s">
        <v>9898</v>
      </c>
      <c r="B2463" t="str">
        <f t="shared" si="38"/>
        <v>F3:0911 P1P2:8802 P3:00448</v>
      </c>
      <c r="C2463" s="348" t="s">
        <v>9899</v>
      </c>
      <c r="D2463" s="348" t="s">
        <v>7657</v>
      </c>
      <c r="E2463" s="348" t="s">
        <v>7658</v>
      </c>
      <c r="F2463" s="348" t="s">
        <v>7641</v>
      </c>
    </row>
    <row r="2464" spans="1:6" x14ac:dyDescent="0.25">
      <c r="A2464" s="348" t="s">
        <v>9900</v>
      </c>
      <c r="B2464" t="str">
        <f t="shared" si="38"/>
        <v>F3:0950 P1P2:8814 P3:00209</v>
      </c>
      <c r="C2464" s="348" t="s">
        <v>9896</v>
      </c>
      <c r="D2464" s="348" t="s">
        <v>7344</v>
      </c>
      <c r="E2464" s="348" t="s">
        <v>7642</v>
      </c>
      <c r="F2464" s="348" t="s">
        <v>7860</v>
      </c>
    </row>
    <row r="2465" spans="1:6" x14ac:dyDescent="0.25">
      <c r="A2465" s="348" t="s">
        <v>9901</v>
      </c>
      <c r="B2465" t="str">
        <f t="shared" si="38"/>
        <v>F3:0820 P1P2:8502 P3:00231</v>
      </c>
      <c r="C2465" s="348" t="s">
        <v>9899</v>
      </c>
      <c r="D2465" s="348" t="s">
        <v>7684</v>
      </c>
      <c r="E2465" s="348" t="s">
        <v>7725</v>
      </c>
      <c r="F2465" s="348" t="s">
        <v>7834</v>
      </c>
    </row>
    <row r="2466" spans="1:6" x14ac:dyDescent="0.25">
      <c r="A2466" s="348" t="s">
        <v>9902</v>
      </c>
      <c r="B2466" t="str">
        <f t="shared" si="38"/>
        <v>F3:0820 P1P2:8502 P3:00234</v>
      </c>
      <c r="C2466" s="348" t="s">
        <v>9899</v>
      </c>
      <c r="D2466" s="348" t="s">
        <v>7684</v>
      </c>
      <c r="E2466" s="348" t="s">
        <v>7725</v>
      </c>
      <c r="F2466" s="348" t="s">
        <v>7726</v>
      </c>
    </row>
    <row r="2467" spans="1:6" x14ac:dyDescent="0.25">
      <c r="A2467" s="348" t="s">
        <v>9903</v>
      </c>
      <c r="B2467" t="str">
        <f t="shared" si="38"/>
        <v>F3:0911 P1P2:8802 P3:00199</v>
      </c>
      <c r="C2467" s="348" t="s">
        <v>9904</v>
      </c>
      <c r="D2467" s="348" t="s">
        <v>7657</v>
      </c>
      <c r="E2467" s="348" t="s">
        <v>7658</v>
      </c>
      <c r="F2467" s="348" t="s">
        <v>7659</v>
      </c>
    </row>
    <row r="2468" spans="1:6" x14ac:dyDescent="0.25">
      <c r="A2468" s="348" t="s">
        <v>9903</v>
      </c>
      <c r="B2468" t="str">
        <f t="shared" si="38"/>
        <v>F3:0911 P1P2:8802 P3:00448</v>
      </c>
      <c r="C2468" s="348" t="s">
        <v>9904</v>
      </c>
      <c r="D2468" s="348" t="s">
        <v>7657</v>
      </c>
      <c r="E2468" s="348" t="s">
        <v>7658</v>
      </c>
      <c r="F2468" s="348" t="s">
        <v>7641</v>
      </c>
    </row>
    <row r="2469" spans="1:6" x14ac:dyDescent="0.25">
      <c r="A2469" s="348" t="s">
        <v>9905</v>
      </c>
      <c r="B2469" t="str">
        <f t="shared" si="38"/>
        <v>F3:0911 P1P2:8802 P3:00199</v>
      </c>
      <c r="C2469" s="348" t="s">
        <v>9904</v>
      </c>
      <c r="D2469" s="348" t="s">
        <v>7657</v>
      </c>
      <c r="E2469" s="348" t="s">
        <v>7658</v>
      </c>
      <c r="F2469" s="348" t="s">
        <v>7659</v>
      </c>
    </row>
    <row r="2470" spans="1:6" x14ac:dyDescent="0.25">
      <c r="A2470" s="348" t="s">
        <v>9905</v>
      </c>
      <c r="B2470" t="str">
        <f t="shared" si="38"/>
        <v>F3:0911 P1P2:8802 P3:00448</v>
      </c>
      <c r="C2470" s="348" t="s">
        <v>9904</v>
      </c>
      <c r="D2470" s="348" t="s">
        <v>7657</v>
      </c>
      <c r="E2470" s="348" t="s">
        <v>7658</v>
      </c>
      <c r="F2470" s="348" t="s">
        <v>7641</v>
      </c>
    </row>
    <row r="2471" spans="1:6" x14ac:dyDescent="0.25">
      <c r="A2471" s="348" t="s">
        <v>9906</v>
      </c>
      <c r="B2471" t="str">
        <f t="shared" si="38"/>
        <v>F3:0820 P1P2:8502 P3:00234</v>
      </c>
      <c r="C2471" s="348" t="s">
        <v>9904</v>
      </c>
      <c r="D2471" s="348" t="s">
        <v>7684</v>
      </c>
      <c r="E2471" s="348" t="s">
        <v>7725</v>
      </c>
      <c r="F2471" s="348" t="s">
        <v>7726</v>
      </c>
    </row>
    <row r="2472" spans="1:6" x14ac:dyDescent="0.25">
      <c r="A2472" s="348" t="s">
        <v>9907</v>
      </c>
      <c r="B2472" t="str">
        <f t="shared" si="38"/>
        <v>F3:0820 P1P2:8502 P3:00231</v>
      </c>
      <c r="C2472" s="348" t="s">
        <v>9904</v>
      </c>
      <c r="D2472" s="348" t="s">
        <v>7684</v>
      </c>
      <c r="E2472" s="348" t="s">
        <v>7725</v>
      </c>
      <c r="F2472" s="348" t="s">
        <v>7834</v>
      </c>
    </row>
    <row r="2473" spans="1:6" x14ac:dyDescent="0.25">
      <c r="A2473" s="348" t="s">
        <v>9908</v>
      </c>
      <c r="B2473" t="str">
        <f t="shared" si="38"/>
        <v>F3:0820 P1P2:8502 P3:00231</v>
      </c>
      <c r="C2473" s="348" t="s">
        <v>9904</v>
      </c>
      <c r="D2473" s="348" t="s">
        <v>7684</v>
      </c>
      <c r="E2473" s="348" t="s">
        <v>7725</v>
      </c>
      <c r="F2473" s="348" t="s">
        <v>7834</v>
      </c>
    </row>
    <row r="2474" spans="1:6" x14ac:dyDescent="0.25">
      <c r="A2474" s="348" t="s">
        <v>9909</v>
      </c>
      <c r="B2474" t="str">
        <f t="shared" si="38"/>
        <v>F3:0911 P1P2:8802 P3:00199</v>
      </c>
      <c r="C2474" s="348" t="s">
        <v>9910</v>
      </c>
      <c r="D2474" s="348" t="s">
        <v>7657</v>
      </c>
      <c r="E2474" s="348" t="s">
        <v>7658</v>
      </c>
      <c r="F2474" s="348" t="s">
        <v>7659</v>
      </c>
    </row>
    <row r="2475" spans="1:6" x14ac:dyDescent="0.25">
      <c r="A2475" s="348" t="s">
        <v>9909</v>
      </c>
      <c r="B2475" t="str">
        <f t="shared" si="38"/>
        <v>F3:0911 P1P2:8802 P3:00448</v>
      </c>
      <c r="C2475" s="348" t="s">
        <v>9910</v>
      </c>
      <c r="D2475" s="348" t="s">
        <v>7657</v>
      </c>
      <c r="E2475" s="348" t="s">
        <v>7658</v>
      </c>
      <c r="F2475" s="348" t="s">
        <v>7641</v>
      </c>
    </row>
    <row r="2476" spans="1:6" x14ac:dyDescent="0.25">
      <c r="A2476" s="348" t="s">
        <v>9911</v>
      </c>
      <c r="B2476" t="str">
        <f t="shared" si="38"/>
        <v>F3:0820 P1P2:8502 P3:00231</v>
      </c>
      <c r="C2476" s="348" t="s">
        <v>9910</v>
      </c>
      <c r="D2476" s="348" t="s">
        <v>7684</v>
      </c>
      <c r="E2476" s="348" t="s">
        <v>7725</v>
      </c>
      <c r="F2476" s="348" t="s">
        <v>7834</v>
      </c>
    </row>
    <row r="2477" spans="1:6" x14ac:dyDescent="0.25">
      <c r="A2477" s="348" t="s">
        <v>9912</v>
      </c>
      <c r="B2477" t="str">
        <f t="shared" si="38"/>
        <v>F3:0820 P1P2:8502 P3:00231</v>
      </c>
      <c r="C2477" s="348" t="s">
        <v>9910</v>
      </c>
      <c r="D2477" s="348" t="s">
        <v>7684</v>
      </c>
      <c r="E2477" s="348" t="s">
        <v>7725</v>
      </c>
      <c r="F2477" s="348" t="s">
        <v>7834</v>
      </c>
    </row>
    <row r="2478" spans="1:6" x14ac:dyDescent="0.25">
      <c r="A2478" s="348" t="s">
        <v>9913</v>
      </c>
      <c r="B2478" t="str">
        <f t="shared" si="38"/>
        <v>F3:0820 P1P2:8502 P3:00234</v>
      </c>
      <c r="C2478" s="348" t="s">
        <v>9910</v>
      </c>
      <c r="D2478" s="348" t="s">
        <v>7684</v>
      </c>
      <c r="E2478" s="348" t="s">
        <v>7725</v>
      </c>
      <c r="F2478" s="348" t="s">
        <v>7726</v>
      </c>
    </row>
    <row r="2479" spans="1:6" x14ac:dyDescent="0.25">
      <c r="A2479" s="348" t="s">
        <v>9914</v>
      </c>
      <c r="B2479" t="str">
        <f t="shared" si="38"/>
        <v>F3:0911 P1P2:8802 P3:00199</v>
      </c>
      <c r="C2479" s="348" t="s">
        <v>9915</v>
      </c>
      <c r="D2479" s="348" t="s">
        <v>7657</v>
      </c>
      <c r="E2479" s="348" t="s">
        <v>7658</v>
      </c>
      <c r="F2479" s="348" t="s">
        <v>7659</v>
      </c>
    </row>
    <row r="2480" spans="1:6" x14ac:dyDescent="0.25">
      <c r="A2480" s="348" t="s">
        <v>9914</v>
      </c>
      <c r="B2480" t="str">
        <f t="shared" si="38"/>
        <v>F3:0911 P1P2:8802 P3:00448</v>
      </c>
      <c r="C2480" s="348" t="s">
        <v>9915</v>
      </c>
      <c r="D2480" s="348" t="s">
        <v>7657</v>
      </c>
      <c r="E2480" s="348" t="s">
        <v>7658</v>
      </c>
      <c r="F2480" s="348" t="s">
        <v>7641</v>
      </c>
    </row>
    <row r="2481" spans="1:6" x14ac:dyDescent="0.25">
      <c r="A2481" s="348" t="s">
        <v>9916</v>
      </c>
      <c r="B2481" t="str">
        <f t="shared" si="38"/>
        <v>F3:0820 P1P2:8502 P3:00231</v>
      </c>
      <c r="C2481" s="348" t="s">
        <v>9915</v>
      </c>
      <c r="D2481" s="348" t="s">
        <v>7684</v>
      </c>
      <c r="E2481" s="348" t="s">
        <v>7725</v>
      </c>
      <c r="F2481" s="348" t="s">
        <v>7834</v>
      </c>
    </row>
    <row r="2482" spans="1:6" x14ac:dyDescent="0.25">
      <c r="A2482" s="348" t="s">
        <v>9917</v>
      </c>
      <c r="B2482" t="str">
        <f t="shared" si="38"/>
        <v>F3:0820 P1P2:8502 P3:00234</v>
      </c>
      <c r="C2482" s="348" t="s">
        <v>9915</v>
      </c>
      <c r="D2482" s="348" t="s">
        <v>7684</v>
      </c>
      <c r="E2482" s="348" t="s">
        <v>7725</v>
      </c>
      <c r="F2482" s="348" t="s">
        <v>7726</v>
      </c>
    </row>
    <row r="2483" spans="1:6" x14ac:dyDescent="0.25">
      <c r="A2483" s="348" t="s">
        <v>9918</v>
      </c>
      <c r="B2483" t="str">
        <f t="shared" si="38"/>
        <v>F3:0911 P1P2:8802 P3:00199</v>
      </c>
      <c r="C2483" s="348" t="s">
        <v>9919</v>
      </c>
      <c r="D2483" s="348" t="s">
        <v>7657</v>
      </c>
      <c r="E2483" s="348" t="s">
        <v>7658</v>
      </c>
      <c r="F2483" s="348" t="s">
        <v>7659</v>
      </c>
    </row>
    <row r="2484" spans="1:6" x14ac:dyDescent="0.25">
      <c r="A2484" s="348" t="s">
        <v>9918</v>
      </c>
      <c r="B2484" t="str">
        <f t="shared" si="38"/>
        <v>F3:0911 P1P2:8802 P3:00448</v>
      </c>
      <c r="C2484" s="348" t="s">
        <v>9919</v>
      </c>
      <c r="D2484" s="348" t="s">
        <v>7657</v>
      </c>
      <c r="E2484" s="348" t="s">
        <v>7658</v>
      </c>
      <c r="F2484" s="348" t="s">
        <v>7641</v>
      </c>
    </row>
    <row r="2485" spans="1:6" x14ac:dyDescent="0.25">
      <c r="A2485" s="348" t="s">
        <v>9920</v>
      </c>
      <c r="B2485" t="str">
        <f t="shared" si="38"/>
        <v>F3:0911 P1P2:8802 P3:00199</v>
      </c>
      <c r="C2485" s="348" t="s">
        <v>9919</v>
      </c>
      <c r="D2485" s="348" t="s">
        <v>7657</v>
      </c>
      <c r="E2485" s="348" t="s">
        <v>7658</v>
      </c>
      <c r="F2485" s="348" t="s">
        <v>7659</v>
      </c>
    </row>
    <row r="2486" spans="1:6" x14ac:dyDescent="0.25">
      <c r="A2486" s="348" t="s">
        <v>9920</v>
      </c>
      <c r="B2486" t="str">
        <f t="shared" si="38"/>
        <v>F3:0911 P1P2:8802 P3:00448</v>
      </c>
      <c r="C2486" s="348" t="s">
        <v>9919</v>
      </c>
      <c r="D2486" s="348" t="s">
        <v>7657</v>
      </c>
      <c r="E2486" s="348" t="s">
        <v>7658</v>
      </c>
      <c r="F2486" s="348" t="s">
        <v>7641</v>
      </c>
    </row>
    <row r="2487" spans="1:6" x14ac:dyDescent="0.25">
      <c r="A2487" s="348" t="s">
        <v>9921</v>
      </c>
      <c r="B2487" t="str">
        <f t="shared" si="38"/>
        <v>F3:0911 P1P2:8802 P3:00199</v>
      </c>
      <c r="C2487" s="348" t="s">
        <v>9919</v>
      </c>
      <c r="D2487" s="348" t="s">
        <v>7657</v>
      </c>
      <c r="E2487" s="348" t="s">
        <v>7658</v>
      </c>
      <c r="F2487" s="348" t="s">
        <v>7659</v>
      </c>
    </row>
    <row r="2488" spans="1:6" x14ac:dyDescent="0.25">
      <c r="A2488" s="348" t="s">
        <v>9921</v>
      </c>
      <c r="B2488" t="str">
        <f t="shared" si="38"/>
        <v>F3:0911 P1P2:8802 P3:00448</v>
      </c>
      <c r="C2488" s="348" t="s">
        <v>9919</v>
      </c>
      <c r="D2488" s="348" t="s">
        <v>7657</v>
      </c>
      <c r="E2488" s="348" t="s">
        <v>7658</v>
      </c>
      <c r="F2488" s="348" t="s">
        <v>7641</v>
      </c>
    </row>
    <row r="2489" spans="1:6" x14ac:dyDescent="0.25">
      <c r="A2489" s="348" t="s">
        <v>9922</v>
      </c>
      <c r="B2489" t="str">
        <f t="shared" si="38"/>
        <v>F3:0820 P1P2:8502 P3:00231</v>
      </c>
      <c r="C2489" s="348" t="s">
        <v>9919</v>
      </c>
      <c r="D2489" s="348" t="s">
        <v>7684</v>
      </c>
      <c r="E2489" s="348" t="s">
        <v>7725</v>
      </c>
      <c r="F2489" s="348" t="s">
        <v>7834</v>
      </c>
    </row>
    <row r="2490" spans="1:6" x14ac:dyDescent="0.25">
      <c r="A2490" s="348" t="s">
        <v>9923</v>
      </c>
      <c r="B2490" t="str">
        <f t="shared" si="38"/>
        <v>F3:0820 P1P2:8502 P3:00234</v>
      </c>
      <c r="C2490" s="348" t="s">
        <v>9919</v>
      </c>
      <c r="D2490" s="348" t="s">
        <v>7684</v>
      </c>
      <c r="E2490" s="348" t="s">
        <v>7725</v>
      </c>
      <c r="F2490" s="348" t="s">
        <v>7726</v>
      </c>
    </row>
    <row r="2491" spans="1:6" x14ac:dyDescent="0.25">
      <c r="A2491" s="348" t="s">
        <v>9924</v>
      </c>
      <c r="B2491" t="str">
        <f t="shared" si="38"/>
        <v>F3:0820 P1P2:8502 P3:00234</v>
      </c>
      <c r="C2491" s="348" t="s">
        <v>9919</v>
      </c>
      <c r="D2491" s="348" t="s">
        <v>7684</v>
      </c>
      <c r="E2491" s="348" t="s">
        <v>7725</v>
      </c>
      <c r="F2491" s="348" t="s">
        <v>7726</v>
      </c>
    </row>
    <row r="2492" spans="1:6" x14ac:dyDescent="0.25">
      <c r="A2492" s="348" t="s">
        <v>9925</v>
      </c>
      <c r="B2492" t="str">
        <f t="shared" si="38"/>
        <v>F3:0911 P1P2:8802 P3:00199</v>
      </c>
      <c r="C2492" s="348" t="s">
        <v>9926</v>
      </c>
      <c r="D2492" s="348" t="s">
        <v>7657</v>
      </c>
      <c r="E2492" s="348" t="s">
        <v>7658</v>
      </c>
      <c r="F2492" s="348" t="s">
        <v>7659</v>
      </c>
    </row>
    <row r="2493" spans="1:6" x14ac:dyDescent="0.25">
      <c r="A2493" s="348" t="s">
        <v>9925</v>
      </c>
      <c r="B2493" t="str">
        <f t="shared" si="38"/>
        <v>F3:0911 P1P2:8802 P3:00448</v>
      </c>
      <c r="C2493" s="348" t="s">
        <v>9926</v>
      </c>
      <c r="D2493" s="348" t="s">
        <v>7657</v>
      </c>
      <c r="E2493" s="348" t="s">
        <v>7658</v>
      </c>
      <c r="F2493" s="348" t="s">
        <v>7641</v>
      </c>
    </row>
    <row r="2494" spans="1:6" x14ac:dyDescent="0.25">
      <c r="A2494" s="348" t="s">
        <v>9927</v>
      </c>
      <c r="B2494" t="str">
        <f t="shared" si="38"/>
        <v>F3:0911 P1P2:8802 P3:00199</v>
      </c>
      <c r="C2494" s="348" t="s">
        <v>9928</v>
      </c>
      <c r="D2494" s="348" t="s">
        <v>7657</v>
      </c>
      <c r="E2494" s="348" t="s">
        <v>7658</v>
      </c>
      <c r="F2494" s="348" t="s">
        <v>7659</v>
      </c>
    </row>
    <row r="2495" spans="1:6" x14ac:dyDescent="0.25">
      <c r="A2495" s="348" t="s">
        <v>9927</v>
      </c>
      <c r="B2495" t="str">
        <f t="shared" si="38"/>
        <v>F3:0911 P1P2:8802 P3:00448</v>
      </c>
      <c r="C2495" s="348" t="s">
        <v>9928</v>
      </c>
      <c r="D2495" s="348" t="s">
        <v>7657</v>
      </c>
      <c r="E2495" s="348" t="s">
        <v>7658</v>
      </c>
      <c r="F2495" s="348" t="s">
        <v>7641</v>
      </c>
    </row>
    <row r="2496" spans="1:6" x14ac:dyDescent="0.25">
      <c r="A2496" s="348" t="s">
        <v>9929</v>
      </c>
      <c r="B2496" t="str">
        <f t="shared" si="38"/>
        <v>F3:0820 P1P2:8502 P3:00231</v>
      </c>
      <c r="C2496" s="348" t="s">
        <v>9928</v>
      </c>
      <c r="D2496" s="348" t="s">
        <v>7684</v>
      </c>
      <c r="E2496" s="348" t="s">
        <v>7725</v>
      </c>
      <c r="F2496" s="348" t="s">
        <v>7834</v>
      </c>
    </row>
    <row r="2497" spans="1:6" x14ac:dyDescent="0.25">
      <c r="A2497" s="348" t="s">
        <v>9930</v>
      </c>
      <c r="B2497" t="str">
        <f t="shared" si="38"/>
        <v>F3:0820 P1P2:8502 P3:00231</v>
      </c>
      <c r="C2497" s="348" t="s">
        <v>9931</v>
      </c>
      <c r="D2497" s="348" t="s">
        <v>7684</v>
      </c>
      <c r="E2497" s="348" t="s">
        <v>7725</v>
      </c>
      <c r="F2497" s="348" t="s">
        <v>7834</v>
      </c>
    </row>
    <row r="2498" spans="1:6" x14ac:dyDescent="0.25">
      <c r="A2498" s="348" t="s">
        <v>9932</v>
      </c>
      <c r="B2498" t="str">
        <f t="shared" ref="B2498:B2561" si="39">CONCATENATE("F3:",D2498," P1P2:",E2498," P3:",F2498)</f>
        <v>F3:0820 P1P2:8502 P3:00234</v>
      </c>
      <c r="C2498" s="348" t="s">
        <v>9928</v>
      </c>
      <c r="D2498" s="348" t="s">
        <v>7684</v>
      </c>
      <c r="E2498" s="348" t="s">
        <v>7725</v>
      </c>
      <c r="F2498" s="348" t="s">
        <v>7726</v>
      </c>
    </row>
    <row r="2499" spans="1:6" x14ac:dyDescent="0.25">
      <c r="A2499" s="348" t="s">
        <v>9933</v>
      </c>
      <c r="B2499" t="str">
        <f t="shared" si="39"/>
        <v>F3:0820 P1P2:8502 P3:00234</v>
      </c>
      <c r="C2499" s="348" t="s">
        <v>9931</v>
      </c>
      <c r="D2499" s="348" t="s">
        <v>7684</v>
      </c>
      <c r="E2499" s="348" t="s">
        <v>7725</v>
      </c>
      <c r="F2499" s="348" t="s">
        <v>7726</v>
      </c>
    </row>
    <row r="2500" spans="1:6" x14ac:dyDescent="0.25">
      <c r="A2500" s="348" t="s">
        <v>9934</v>
      </c>
      <c r="B2500" t="str">
        <f t="shared" si="39"/>
        <v>F3:0911 P1P2:8802 P3:00199</v>
      </c>
      <c r="C2500" s="348" t="s">
        <v>9935</v>
      </c>
      <c r="D2500" s="348" t="s">
        <v>7657</v>
      </c>
      <c r="E2500" s="348" t="s">
        <v>7658</v>
      </c>
      <c r="F2500" s="348" t="s">
        <v>7659</v>
      </c>
    </row>
    <row r="2501" spans="1:6" x14ac:dyDescent="0.25">
      <c r="A2501" s="348" t="s">
        <v>9934</v>
      </c>
      <c r="B2501" t="str">
        <f t="shared" si="39"/>
        <v>F3:0911 P1P2:8802 P3:00448</v>
      </c>
      <c r="C2501" s="348" t="s">
        <v>9935</v>
      </c>
      <c r="D2501" s="348" t="s">
        <v>7657</v>
      </c>
      <c r="E2501" s="348" t="s">
        <v>7658</v>
      </c>
      <c r="F2501" s="348" t="s">
        <v>7641</v>
      </c>
    </row>
    <row r="2502" spans="1:6" x14ac:dyDescent="0.25">
      <c r="A2502" s="348" t="s">
        <v>9936</v>
      </c>
      <c r="B2502" t="str">
        <f t="shared" si="39"/>
        <v>F3:0911 P1P2:8802 P3:00199</v>
      </c>
      <c r="C2502" s="348" t="s">
        <v>9935</v>
      </c>
      <c r="D2502" s="348" t="s">
        <v>7657</v>
      </c>
      <c r="E2502" s="348" t="s">
        <v>7658</v>
      </c>
      <c r="F2502" s="348" t="s">
        <v>7659</v>
      </c>
    </row>
    <row r="2503" spans="1:6" x14ac:dyDescent="0.25">
      <c r="A2503" s="348" t="s">
        <v>9936</v>
      </c>
      <c r="B2503" t="str">
        <f t="shared" si="39"/>
        <v>F3:0911 P1P2:8802 P3:00448</v>
      </c>
      <c r="C2503" s="348" t="s">
        <v>9935</v>
      </c>
      <c r="D2503" s="348" t="s">
        <v>7657</v>
      </c>
      <c r="E2503" s="348" t="s">
        <v>7658</v>
      </c>
      <c r="F2503" s="348" t="s">
        <v>7641</v>
      </c>
    </row>
    <row r="2504" spans="1:6" x14ac:dyDescent="0.25">
      <c r="A2504" s="348" t="s">
        <v>9937</v>
      </c>
      <c r="B2504" t="str">
        <f t="shared" si="39"/>
        <v>F3:0820 P1P2:8502 P3:00231</v>
      </c>
      <c r="C2504" s="348" t="s">
        <v>9935</v>
      </c>
      <c r="D2504" s="348" t="s">
        <v>7684</v>
      </c>
      <c r="E2504" s="348" t="s">
        <v>7725</v>
      </c>
      <c r="F2504" s="348" t="s">
        <v>7834</v>
      </c>
    </row>
    <row r="2505" spans="1:6" x14ac:dyDescent="0.25">
      <c r="A2505" s="348" t="s">
        <v>9938</v>
      </c>
      <c r="B2505" t="str">
        <f t="shared" si="39"/>
        <v>F3:0820 P1P2:8502 P3:00231</v>
      </c>
      <c r="C2505" s="348" t="s">
        <v>9935</v>
      </c>
      <c r="D2505" s="348" t="s">
        <v>7684</v>
      </c>
      <c r="E2505" s="348" t="s">
        <v>7725</v>
      </c>
      <c r="F2505" s="348" t="s">
        <v>7834</v>
      </c>
    </row>
    <row r="2506" spans="1:6" x14ac:dyDescent="0.25">
      <c r="A2506" s="348" t="s">
        <v>9939</v>
      </c>
      <c r="B2506" t="str">
        <f t="shared" si="39"/>
        <v>F3:0820 P1P2:8502 P3:00234</v>
      </c>
      <c r="C2506" s="348" t="s">
        <v>9935</v>
      </c>
      <c r="D2506" s="348" t="s">
        <v>7684</v>
      </c>
      <c r="E2506" s="348" t="s">
        <v>7725</v>
      </c>
      <c r="F2506" s="348" t="s">
        <v>7726</v>
      </c>
    </row>
    <row r="2507" spans="1:6" x14ac:dyDescent="0.25">
      <c r="A2507" s="348" t="s">
        <v>9940</v>
      </c>
      <c r="B2507" t="str">
        <f t="shared" si="39"/>
        <v>F3:0911 P1P2:8802 P3:00199</v>
      </c>
      <c r="C2507" s="348" t="s">
        <v>9941</v>
      </c>
      <c r="D2507" s="348" t="s">
        <v>7657</v>
      </c>
      <c r="E2507" s="348" t="s">
        <v>7658</v>
      </c>
      <c r="F2507" s="348" t="s">
        <v>7659</v>
      </c>
    </row>
    <row r="2508" spans="1:6" x14ac:dyDescent="0.25">
      <c r="A2508" s="348" t="s">
        <v>9940</v>
      </c>
      <c r="B2508" t="str">
        <f t="shared" si="39"/>
        <v>F3:0911 P1P2:8802 P3:00448</v>
      </c>
      <c r="C2508" s="348" t="s">
        <v>9941</v>
      </c>
      <c r="D2508" s="348" t="s">
        <v>7657</v>
      </c>
      <c r="E2508" s="348" t="s">
        <v>7658</v>
      </c>
      <c r="F2508" s="348" t="s">
        <v>7641</v>
      </c>
    </row>
    <row r="2509" spans="1:6" x14ac:dyDescent="0.25">
      <c r="A2509" s="348" t="s">
        <v>9942</v>
      </c>
      <c r="B2509" t="str">
        <f t="shared" si="39"/>
        <v>F3:0911 P1P2:8802 P3:00199</v>
      </c>
      <c r="C2509" s="348" t="s">
        <v>9943</v>
      </c>
      <c r="D2509" s="348" t="s">
        <v>7657</v>
      </c>
      <c r="E2509" s="348" t="s">
        <v>7658</v>
      </c>
      <c r="F2509" s="348" t="s">
        <v>7659</v>
      </c>
    </row>
    <row r="2510" spans="1:6" x14ac:dyDescent="0.25">
      <c r="A2510" s="348" t="s">
        <v>9942</v>
      </c>
      <c r="B2510" t="str">
        <f t="shared" si="39"/>
        <v>F3:0911 P1P2:8802 P3:00448</v>
      </c>
      <c r="C2510" s="348" t="s">
        <v>9943</v>
      </c>
      <c r="D2510" s="348" t="s">
        <v>7657</v>
      </c>
      <c r="E2510" s="348" t="s">
        <v>7658</v>
      </c>
      <c r="F2510" s="348" t="s">
        <v>7641</v>
      </c>
    </row>
    <row r="2511" spans="1:6" x14ac:dyDescent="0.25">
      <c r="A2511" s="348" t="s">
        <v>9944</v>
      </c>
      <c r="B2511" t="str">
        <f t="shared" si="39"/>
        <v>F3:0911 P1P2:8802 P3:00199</v>
      </c>
      <c r="C2511" s="348" t="s">
        <v>9945</v>
      </c>
      <c r="D2511" s="348" t="s">
        <v>7657</v>
      </c>
      <c r="E2511" s="348" t="s">
        <v>7658</v>
      </c>
      <c r="F2511" s="348" t="s">
        <v>7659</v>
      </c>
    </row>
    <row r="2512" spans="1:6" x14ac:dyDescent="0.25">
      <c r="A2512" s="348" t="s">
        <v>9944</v>
      </c>
      <c r="B2512" t="str">
        <f t="shared" si="39"/>
        <v>F3:0911 P1P2:8802 P3:00448</v>
      </c>
      <c r="C2512" s="348" t="s">
        <v>9945</v>
      </c>
      <c r="D2512" s="348" t="s">
        <v>7657</v>
      </c>
      <c r="E2512" s="348" t="s">
        <v>7658</v>
      </c>
      <c r="F2512" s="348" t="s">
        <v>7641</v>
      </c>
    </row>
    <row r="2513" spans="1:6" x14ac:dyDescent="0.25">
      <c r="A2513" s="348" t="s">
        <v>9946</v>
      </c>
      <c r="B2513" t="str">
        <f t="shared" si="39"/>
        <v>F3:0911 P1P2:8802 P3:00199</v>
      </c>
      <c r="C2513" s="348" t="s">
        <v>9945</v>
      </c>
      <c r="D2513" s="348" t="s">
        <v>7657</v>
      </c>
      <c r="E2513" s="348" t="s">
        <v>7658</v>
      </c>
      <c r="F2513" s="348" t="s">
        <v>7659</v>
      </c>
    </row>
    <row r="2514" spans="1:6" x14ac:dyDescent="0.25">
      <c r="A2514" s="348" t="s">
        <v>9946</v>
      </c>
      <c r="B2514" t="str">
        <f t="shared" si="39"/>
        <v>F3:0911 P1P2:8802 P3:00448</v>
      </c>
      <c r="C2514" s="348" t="s">
        <v>9945</v>
      </c>
      <c r="D2514" s="348" t="s">
        <v>7657</v>
      </c>
      <c r="E2514" s="348" t="s">
        <v>7658</v>
      </c>
      <c r="F2514" s="348" t="s">
        <v>7641</v>
      </c>
    </row>
    <row r="2515" spans="1:6" x14ac:dyDescent="0.25">
      <c r="A2515" s="348" t="s">
        <v>9947</v>
      </c>
      <c r="B2515" t="str">
        <f t="shared" si="39"/>
        <v>F3:0820 P1P2:8502 P3:00231</v>
      </c>
      <c r="C2515" s="348" t="s">
        <v>9941</v>
      </c>
      <c r="D2515" s="348" t="s">
        <v>7684</v>
      </c>
      <c r="E2515" s="348" t="s">
        <v>7725</v>
      </c>
      <c r="F2515" s="348" t="s">
        <v>7834</v>
      </c>
    </row>
    <row r="2516" spans="1:6" x14ac:dyDescent="0.25">
      <c r="A2516" s="348" t="s">
        <v>9948</v>
      </c>
      <c r="B2516" t="str">
        <f t="shared" si="39"/>
        <v>F3:0820 P1P2:8502 P3:00231</v>
      </c>
      <c r="C2516" s="348" t="s">
        <v>9945</v>
      </c>
      <c r="D2516" s="348" t="s">
        <v>7684</v>
      </c>
      <c r="E2516" s="348" t="s">
        <v>7725</v>
      </c>
      <c r="F2516" s="348" t="s">
        <v>7834</v>
      </c>
    </row>
    <row r="2517" spans="1:6" x14ac:dyDescent="0.25">
      <c r="A2517" s="348" t="s">
        <v>9949</v>
      </c>
      <c r="B2517" t="str">
        <f t="shared" si="39"/>
        <v>F3:0820 P1P2:8502 P3:00231</v>
      </c>
      <c r="C2517" s="348" t="s">
        <v>9945</v>
      </c>
      <c r="D2517" s="348" t="s">
        <v>7684</v>
      </c>
      <c r="E2517" s="348" t="s">
        <v>7725</v>
      </c>
      <c r="F2517" s="348" t="s">
        <v>7834</v>
      </c>
    </row>
    <row r="2518" spans="1:6" x14ac:dyDescent="0.25">
      <c r="A2518" s="348" t="s">
        <v>9950</v>
      </c>
      <c r="B2518" t="str">
        <f t="shared" si="39"/>
        <v>F3:0820 P1P2:8502 P3:00234</v>
      </c>
      <c r="C2518" s="348" t="s">
        <v>9941</v>
      </c>
      <c r="D2518" s="348" t="s">
        <v>7684</v>
      </c>
      <c r="E2518" s="348" t="s">
        <v>7725</v>
      </c>
      <c r="F2518" s="348" t="s">
        <v>7726</v>
      </c>
    </row>
    <row r="2519" spans="1:6" x14ac:dyDescent="0.25">
      <c r="A2519" s="348" t="s">
        <v>9951</v>
      </c>
      <c r="B2519" t="str">
        <f t="shared" si="39"/>
        <v>F3:0820 P1P2:8502 P3:00234</v>
      </c>
      <c r="C2519" s="348" t="s">
        <v>9943</v>
      </c>
      <c r="D2519" s="348" t="s">
        <v>7684</v>
      </c>
      <c r="E2519" s="348" t="s">
        <v>7725</v>
      </c>
      <c r="F2519" s="348" t="s">
        <v>7726</v>
      </c>
    </row>
    <row r="2520" spans="1:6" x14ac:dyDescent="0.25">
      <c r="A2520" s="348" t="s">
        <v>9952</v>
      </c>
      <c r="B2520" t="str">
        <f t="shared" si="39"/>
        <v>F3:0820 P1P2:8502 P3:00234</v>
      </c>
      <c r="C2520" s="348" t="s">
        <v>9945</v>
      </c>
      <c r="D2520" s="348" t="s">
        <v>7684</v>
      </c>
      <c r="E2520" s="348" t="s">
        <v>7725</v>
      </c>
      <c r="F2520" s="348" t="s">
        <v>7726</v>
      </c>
    </row>
    <row r="2521" spans="1:6" x14ac:dyDescent="0.25">
      <c r="A2521" s="348" t="s">
        <v>9953</v>
      </c>
      <c r="B2521" t="str">
        <f t="shared" si="39"/>
        <v>F3:0820 P1P2:8502 P3:00234</v>
      </c>
      <c r="C2521" s="348" t="s">
        <v>9945</v>
      </c>
      <c r="D2521" s="348" t="s">
        <v>7684</v>
      </c>
      <c r="E2521" s="348" t="s">
        <v>7725</v>
      </c>
      <c r="F2521" s="348" t="s">
        <v>7726</v>
      </c>
    </row>
    <row r="2522" spans="1:6" x14ac:dyDescent="0.25">
      <c r="A2522" s="348" t="s">
        <v>9954</v>
      </c>
      <c r="B2522" t="str">
        <f t="shared" si="39"/>
        <v>F3:0911 P1P2:8802 P3:00199</v>
      </c>
      <c r="C2522" s="348" t="s">
        <v>9955</v>
      </c>
      <c r="D2522" s="348" t="s">
        <v>7657</v>
      </c>
      <c r="E2522" s="348" t="s">
        <v>7658</v>
      </c>
      <c r="F2522" s="348" t="s">
        <v>7659</v>
      </c>
    </row>
    <row r="2523" spans="1:6" x14ac:dyDescent="0.25">
      <c r="A2523" s="348" t="s">
        <v>9954</v>
      </c>
      <c r="B2523" t="str">
        <f t="shared" si="39"/>
        <v>F3:0911 P1P2:8802 P3:00448</v>
      </c>
      <c r="C2523" s="348" t="s">
        <v>9955</v>
      </c>
      <c r="D2523" s="348" t="s">
        <v>7657</v>
      </c>
      <c r="E2523" s="348" t="s">
        <v>7658</v>
      </c>
      <c r="F2523" s="348" t="s">
        <v>7641</v>
      </c>
    </row>
    <row r="2524" spans="1:6" x14ac:dyDescent="0.25">
      <c r="A2524" s="348" t="s">
        <v>9956</v>
      </c>
      <c r="B2524" t="str">
        <f t="shared" si="39"/>
        <v>F3:0911 P1P2:8802 P3:00199</v>
      </c>
      <c r="C2524" s="348" t="s">
        <v>9957</v>
      </c>
      <c r="D2524" s="348" t="s">
        <v>7657</v>
      </c>
      <c r="E2524" s="348" t="s">
        <v>7658</v>
      </c>
      <c r="F2524" s="348" t="s">
        <v>7659</v>
      </c>
    </row>
    <row r="2525" spans="1:6" x14ac:dyDescent="0.25">
      <c r="A2525" s="348" t="s">
        <v>9956</v>
      </c>
      <c r="B2525" t="str">
        <f t="shared" si="39"/>
        <v>F3:0911 P1P2:8802 P3:00448</v>
      </c>
      <c r="C2525" s="348" t="s">
        <v>9957</v>
      </c>
      <c r="D2525" s="348" t="s">
        <v>7657</v>
      </c>
      <c r="E2525" s="348" t="s">
        <v>7658</v>
      </c>
      <c r="F2525" s="348" t="s">
        <v>7641</v>
      </c>
    </row>
    <row r="2526" spans="1:6" x14ac:dyDescent="0.25">
      <c r="A2526" s="348" t="s">
        <v>9958</v>
      </c>
      <c r="B2526" t="str">
        <f t="shared" si="39"/>
        <v>F3:0820 P1P2:8502 P3:00231</v>
      </c>
      <c r="C2526" s="348" t="s">
        <v>9957</v>
      </c>
      <c r="D2526" s="348" t="s">
        <v>7684</v>
      </c>
      <c r="E2526" s="348" t="s">
        <v>7725</v>
      </c>
      <c r="F2526" s="348" t="s">
        <v>7834</v>
      </c>
    </row>
    <row r="2527" spans="1:6" x14ac:dyDescent="0.25">
      <c r="A2527" s="348" t="s">
        <v>9959</v>
      </c>
      <c r="B2527" t="str">
        <f t="shared" si="39"/>
        <v>F3:0820 P1P2:8502 P3:00234</v>
      </c>
      <c r="C2527" s="348" t="s">
        <v>9957</v>
      </c>
      <c r="D2527" s="348" t="s">
        <v>7684</v>
      </c>
      <c r="E2527" s="348" t="s">
        <v>7725</v>
      </c>
      <c r="F2527" s="348" t="s">
        <v>7726</v>
      </c>
    </row>
    <row r="2528" spans="1:6" x14ac:dyDescent="0.25">
      <c r="A2528" s="348" t="s">
        <v>9960</v>
      </c>
      <c r="B2528" t="str">
        <f t="shared" si="39"/>
        <v>F3:0911 P1P2:8802 P3:00199</v>
      </c>
      <c r="C2528" s="348" t="s">
        <v>9961</v>
      </c>
      <c r="D2528" s="348" t="s">
        <v>7657</v>
      </c>
      <c r="E2528" s="348" t="s">
        <v>7658</v>
      </c>
      <c r="F2528" s="348" t="s">
        <v>7659</v>
      </c>
    </row>
    <row r="2529" spans="1:6" x14ac:dyDescent="0.25">
      <c r="A2529" s="348" t="s">
        <v>9960</v>
      </c>
      <c r="B2529" t="str">
        <f t="shared" si="39"/>
        <v>F3:0911 P1P2:8802 P3:00448</v>
      </c>
      <c r="C2529" s="348" t="s">
        <v>9961</v>
      </c>
      <c r="D2529" s="348" t="s">
        <v>7657</v>
      </c>
      <c r="E2529" s="348" t="s">
        <v>7658</v>
      </c>
      <c r="F2529" s="348" t="s">
        <v>7641</v>
      </c>
    </row>
    <row r="2530" spans="1:6" x14ac:dyDescent="0.25">
      <c r="A2530" s="348" t="s">
        <v>9962</v>
      </c>
      <c r="B2530" t="str">
        <f t="shared" si="39"/>
        <v>F3:0911 P1P2:8802 P3:00199</v>
      </c>
      <c r="C2530" s="348" t="s">
        <v>9963</v>
      </c>
      <c r="D2530" s="348" t="s">
        <v>7657</v>
      </c>
      <c r="E2530" s="348" t="s">
        <v>7658</v>
      </c>
      <c r="F2530" s="348" t="s">
        <v>7659</v>
      </c>
    </row>
    <row r="2531" spans="1:6" x14ac:dyDescent="0.25">
      <c r="A2531" s="348" t="s">
        <v>9962</v>
      </c>
      <c r="B2531" t="str">
        <f t="shared" si="39"/>
        <v>F3:0911 P1P2:8802 P3:00448</v>
      </c>
      <c r="C2531" s="348" t="s">
        <v>9963</v>
      </c>
      <c r="D2531" s="348" t="s">
        <v>7657</v>
      </c>
      <c r="E2531" s="348" t="s">
        <v>7658</v>
      </c>
      <c r="F2531" s="348" t="s">
        <v>7641</v>
      </c>
    </row>
    <row r="2532" spans="1:6" x14ac:dyDescent="0.25">
      <c r="A2532" s="348" t="s">
        <v>9964</v>
      </c>
      <c r="B2532" t="str">
        <f t="shared" si="39"/>
        <v>F3:0911 P1P2:8802 P3:00199</v>
      </c>
      <c r="C2532" s="348" t="s">
        <v>9965</v>
      </c>
      <c r="D2532" s="348" t="s">
        <v>7657</v>
      </c>
      <c r="E2532" s="348" t="s">
        <v>7658</v>
      </c>
      <c r="F2532" s="348" t="s">
        <v>7659</v>
      </c>
    </row>
    <row r="2533" spans="1:6" x14ac:dyDescent="0.25">
      <c r="A2533" s="348" t="s">
        <v>9964</v>
      </c>
      <c r="B2533" t="str">
        <f t="shared" si="39"/>
        <v>F3:0911 P1P2:8802 P3:00448</v>
      </c>
      <c r="C2533" s="348" t="s">
        <v>9965</v>
      </c>
      <c r="D2533" s="348" t="s">
        <v>7657</v>
      </c>
      <c r="E2533" s="348" t="s">
        <v>7658</v>
      </c>
      <c r="F2533" s="348" t="s">
        <v>7641</v>
      </c>
    </row>
    <row r="2534" spans="1:6" x14ac:dyDescent="0.25">
      <c r="A2534" s="348" t="s">
        <v>9966</v>
      </c>
      <c r="B2534" t="str">
        <f t="shared" si="39"/>
        <v>F3:0820 P1P2:8502 P3:00231</v>
      </c>
      <c r="C2534" s="348" t="s">
        <v>9961</v>
      </c>
      <c r="D2534" s="348" t="s">
        <v>7684</v>
      </c>
      <c r="E2534" s="348" t="s">
        <v>7725</v>
      </c>
      <c r="F2534" s="348" t="s">
        <v>7834</v>
      </c>
    </row>
    <row r="2535" spans="1:6" x14ac:dyDescent="0.25">
      <c r="A2535" s="348" t="s">
        <v>9967</v>
      </c>
      <c r="B2535" t="str">
        <f t="shared" si="39"/>
        <v>F3:0820 P1P2:8502 P3:00231</v>
      </c>
      <c r="C2535" s="348" t="s">
        <v>9963</v>
      </c>
      <c r="D2535" s="348" t="s">
        <v>7684</v>
      </c>
      <c r="E2535" s="348" t="s">
        <v>7725</v>
      </c>
      <c r="F2535" s="348" t="s">
        <v>7834</v>
      </c>
    </row>
    <row r="2536" spans="1:6" x14ac:dyDescent="0.25">
      <c r="A2536" s="348" t="s">
        <v>9968</v>
      </c>
      <c r="B2536" t="str">
        <f t="shared" si="39"/>
        <v>F3:0820 P1P2:8502 P3:00231</v>
      </c>
      <c r="C2536" s="348" t="s">
        <v>9965</v>
      </c>
      <c r="D2536" s="348" t="s">
        <v>7684</v>
      </c>
      <c r="E2536" s="348" t="s">
        <v>7725</v>
      </c>
      <c r="F2536" s="348" t="s">
        <v>7834</v>
      </c>
    </row>
    <row r="2537" spans="1:6" x14ac:dyDescent="0.25">
      <c r="A2537" s="348" t="s">
        <v>9969</v>
      </c>
      <c r="B2537" t="str">
        <f t="shared" si="39"/>
        <v>F3:0820 P1P2:8502 P3:00234</v>
      </c>
      <c r="C2537" s="348" t="s">
        <v>9965</v>
      </c>
      <c r="D2537" s="348" t="s">
        <v>7684</v>
      </c>
      <c r="E2537" s="348" t="s">
        <v>7725</v>
      </c>
      <c r="F2537" s="348" t="s">
        <v>7726</v>
      </c>
    </row>
    <row r="2538" spans="1:6" x14ac:dyDescent="0.25">
      <c r="A2538" s="348" t="s">
        <v>9970</v>
      </c>
      <c r="B2538" t="str">
        <f t="shared" si="39"/>
        <v>F3:0820 P1P2:8502 P3:00234</v>
      </c>
      <c r="C2538" s="348" t="s">
        <v>9963</v>
      </c>
      <c r="D2538" s="348" t="s">
        <v>7684</v>
      </c>
      <c r="E2538" s="348" t="s">
        <v>7725</v>
      </c>
      <c r="F2538" s="348" t="s">
        <v>7726</v>
      </c>
    </row>
    <row r="2539" spans="1:6" x14ac:dyDescent="0.25">
      <c r="A2539" s="348" t="s">
        <v>9971</v>
      </c>
      <c r="B2539" t="str">
        <f t="shared" si="39"/>
        <v>F3:0820 P1P2:8502 P3:00234</v>
      </c>
      <c r="C2539" s="348" t="s">
        <v>9961</v>
      </c>
      <c r="D2539" s="348" t="s">
        <v>7684</v>
      </c>
      <c r="E2539" s="348" t="s">
        <v>7725</v>
      </c>
      <c r="F2539" s="348" t="s">
        <v>7726</v>
      </c>
    </row>
    <row r="2540" spans="1:6" x14ac:dyDescent="0.25">
      <c r="A2540" s="348" t="s">
        <v>9972</v>
      </c>
      <c r="B2540" t="str">
        <f t="shared" si="39"/>
        <v>F3:0911 P1P2:8802 P3:00199</v>
      </c>
      <c r="C2540" s="348" t="s">
        <v>9973</v>
      </c>
      <c r="D2540" s="348" t="s">
        <v>7657</v>
      </c>
      <c r="E2540" s="348" t="s">
        <v>7658</v>
      </c>
      <c r="F2540" s="348" t="s">
        <v>7659</v>
      </c>
    </row>
    <row r="2541" spans="1:6" x14ac:dyDescent="0.25">
      <c r="A2541" s="348" t="s">
        <v>9972</v>
      </c>
      <c r="B2541" t="str">
        <f t="shared" si="39"/>
        <v>F3:0911 P1P2:8802 P3:00448</v>
      </c>
      <c r="C2541" s="348" t="s">
        <v>9973</v>
      </c>
      <c r="D2541" s="348" t="s">
        <v>7657</v>
      </c>
      <c r="E2541" s="348" t="s">
        <v>7658</v>
      </c>
      <c r="F2541" s="348" t="s">
        <v>7641</v>
      </c>
    </row>
    <row r="2542" spans="1:6" x14ac:dyDescent="0.25">
      <c r="A2542" s="348" t="s">
        <v>9974</v>
      </c>
      <c r="B2542" t="str">
        <f t="shared" si="39"/>
        <v>F3:0911 P1P2:8802 P3:00199</v>
      </c>
      <c r="C2542" s="348" t="s">
        <v>9975</v>
      </c>
      <c r="D2542" s="348" t="s">
        <v>7657</v>
      </c>
      <c r="E2542" s="348" t="s">
        <v>7658</v>
      </c>
      <c r="F2542" s="348" t="s">
        <v>7659</v>
      </c>
    </row>
    <row r="2543" spans="1:6" x14ac:dyDescent="0.25">
      <c r="A2543" s="348" t="s">
        <v>9974</v>
      </c>
      <c r="B2543" t="str">
        <f t="shared" si="39"/>
        <v>F3:0911 P1P2:8802 P3:00448</v>
      </c>
      <c r="C2543" s="348" t="s">
        <v>9975</v>
      </c>
      <c r="D2543" s="348" t="s">
        <v>7657</v>
      </c>
      <c r="E2543" s="348" t="s">
        <v>7658</v>
      </c>
      <c r="F2543" s="348" t="s">
        <v>7641</v>
      </c>
    </row>
    <row r="2544" spans="1:6" x14ac:dyDescent="0.25">
      <c r="A2544" s="348" t="s">
        <v>9976</v>
      </c>
      <c r="B2544" t="str">
        <f t="shared" si="39"/>
        <v>F3:0820 P1P2:8502 P3:00231</v>
      </c>
      <c r="C2544" s="348" t="s">
        <v>9973</v>
      </c>
      <c r="D2544" s="348" t="s">
        <v>7684</v>
      </c>
      <c r="E2544" s="348" t="s">
        <v>7725</v>
      </c>
      <c r="F2544" s="348" t="s">
        <v>7834</v>
      </c>
    </row>
    <row r="2545" spans="1:6" x14ac:dyDescent="0.25">
      <c r="A2545" s="348" t="s">
        <v>9977</v>
      </c>
      <c r="B2545" t="str">
        <f t="shared" si="39"/>
        <v>F3:0820 P1P2:8502 P3:00231</v>
      </c>
      <c r="C2545" s="348" t="s">
        <v>9975</v>
      </c>
      <c r="D2545" s="348" t="s">
        <v>7684</v>
      </c>
      <c r="E2545" s="348" t="s">
        <v>7725</v>
      </c>
      <c r="F2545" s="348" t="s">
        <v>7834</v>
      </c>
    </row>
    <row r="2546" spans="1:6" x14ac:dyDescent="0.25">
      <c r="A2546" s="348" t="s">
        <v>9978</v>
      </c>
      <c r="B2546" t="str">
        <f t="shared" si="39"/>
        <v>F3:0820 P1P2:8502 P3:00231</v>
      </c>
      <c r="C2546" s="348" t="s">
        <v>9975</v>
      </c>
      <c r="D2546" s="348" t="s">
        <v>7684</v>
      </c>
      <c r="E2546" s="348" t="s">
        <v>7725</v>
      </c>
      <c r="F2546" s="348" t="s">
        <v>7834</v>
      </c>
    </row>
    <row r="2547" spans="1:6" x14ac:dyDescent="0.25">
      <c r="A2547" s="348" t="s">
        <v>9979</v>
      </c>
      <c r="B2547" t="str">
        <f t="shared" si="39"/>
        <v>F3:0820 P1P2:8502 P3:00234</v>
      </c>
      <c r="C2547" s="348" t="s">
        <v>9975</v>
      </c>
      <c r="D2547" s="348" t="s">
        <v>7684</v>
      </c>
      <c r="E2547" s="348" t="s">
        <v>7725</v>
      </c>
      <c r="F2547" s="348" t="s">
        <v>7726</v>
      </c>
    </row>
    <row r="2548" spans="1:6" x14ac:dyDescent="0.25">
      <c r="A2548" s="348" t="s">
        <v>9980</v>
      </c>
      <c r="B2548" t="str">
        <f t="shared" si="39"/>
        <v>F3:0820 P1P2:8502 P3:00234</v>
      </c>
      <c r="C2548" s="348" t="s">
        <v>9973</v>
      </c>
      <c r="D2548" s="348" t="s">
        <v>7684</v>
      </c>
      <c r="E2548" s="348" t="s">
        <v>7725</v>
      </c>
      <c r="F2548" s="348" t="s">
        <v>7726</v>
      </c>
    </row>
    <row r="2549" spans="1:6" x14ac:dyDescent="0.25">
      <c r="A2549" s="348" t="s">
        <v>9981</v>
      </c>
      <c r="B2549" t="str">
        <f t="shared" si="39"/>
        <v>F3:0911 P1P2:8802 P3:00199</v>
      </c>
      <c r="C2549" s="348" t="s">
        <v>9982</v>
      </c>
      <c r="D2549" s="348" t="s">
        <v>7657</v>
      </c>
      <c r="E2549" s="348" t="s">
        <v>7658</v>
      </c>
      <c r="F2549" s="348" t="s">
        <v>7659</v>
      </c>
    </row>
    <row r="2550" spans="1:6" x14ac:dyDescent="0.25">
      <c r="A2550" s="348" t="s">
        <v>9983</v>
      </c>
      <c r="B2550" t="str">
        <f t="shared" si="39"/>
        <v>F3:0820 P1P2:8502 P3:00231</v>
      </c>
      <c r="C2550" s="348" t="s">
        <v>9982</v>
      </c>
      <c r="D2550" s="348" t="s">
        <v>7684</v>
      </c>
      <c r="E2550" s="348" t="s">
        <v>7725</v>
      </c>
      <c r="F2550" s="348" t="s">
        <v>7834</v>
      </c>
    </row>
    <row r="2551" spans="1:6" x14ac:dyDescent="0.25">
      <c r="A2551" s="348" t="s">
        <v>9984</v>
      </c>
      <c r="B2551" t="str">
        <f t="shared" si="39"/>
        <v>F3:0820 P1P2:8502 P3:00234</v>
      </c>
      <c r="C2551" s="348" t="s">
        <v>9982</v>
      </c>
      <c r="D2551" s="348" t="s">
        <v>7684</v>
      </c>
      <c r="E2551" s="348" t="s">
        <v>7725</v>
      </c>
      <c r="F2551" s="348" t="s">
        <v>7726</v>
      </c>
    </row>
    <row r="2552" spans="1:6" x14ac:dyDescent="0.25">
      <c r="A2552" s="348" t="s">
        <v>9985</v>
      </c>
      <c r="B2552" t="str">
        <f t="shared" si="39"/>
        <v>F3:0911 P1P2:8802 P3:00199</v>
      </c>
      <c r="C2552" s="348" t="s">
        <v>9986</v>
      </c>
      <c r="D2552" s="348" t="s">
        <v>7657</v>
      </c>
      <c r="E2552" s="348" t="s">
        <v>7658</v>
      </c>
      <c r="F2552" s="348" t="s">
        <v>7659</v>
      </c>
    </row>
    <row r="2553" spans="1:6" x14ac:dyDescent="0.25">
      <c r="A2553" s="348" t="s">
        <v>9985</v>
      </c>
      <c r="B2553" t="str">
        <f t="shared" si="39"/>
        <v>F3:0911 P1P2:8802 P3:00448</v>
      </c>
      <c r="C2553" s="348" t="s">
        <v>9986</v>
      </c>
      <c r="D2553" s="348" t="s">
        <v>7657</v>
      </c>
      <c r="E2553" s="348" t="s">
        <v>7658</v>
      </c>
      <c r="F2553" s="348" t="s">
        <v>7641</v>
      </c>
    </row>
    <row r="2554" spans="1:6" x14ac:dyDescent="0.25">
      <c r="A2554" s="348" t="s">
        <v>9987</v>
      </c>
      <c r="B2554" t="str">
        <f t="shared" si="39"/>
        <v>F3:0911 P1P2:8802 P3:00199</v>
      </c>
      <c r="C2554" s="348" t="s">
        <v>9986</v>
      </c>
      <c r="D2554" s="348" t="s">
        <v>7657</v>
      </c>
      <c r="E2554" s="348" t="s">
        <v>7658</v>
      </c>
      <c r="F2554" s="348" t="s">
        <v>7659</v>
      </c>
    </row>
    <row r="2555" spans="1:6" x14ac:dyDescent="0.25">
      <c r="A2555" s="348" t="s">
        <v>9987</v>
      </c>
      <c r="B2555" t="str">
        <f t="shared" si="39"/>
        <v>F3:0911 P1P2:8802 P3:00448</v>
      </c>
      <c r="C2555" s="348" t="s">
        <v>9986</v>
      </c>
      <c r="D2555" s="348" t="s">
        <v>7657</v>
      </c>
      <c r="E2555" s="348" t="s">
        <v>7658</v>
      </c>
      <c r="F2555" s="348" t="s">
        <v>7641</v>
      </c>
    </row>
    <row r="2556" spans="1:6" x14ac:dyDescent="0.25">
      <c r="A2556" s="348" t="s">
        <v>9988</v>
      </c>
      <c r="B2556" t="str">
        <f t="shared" si="39"/>
        <v>F3:0820 P1P2:8502 P3:00231</v>
      </c>
      <c r="C2556" s="348" t="s">
        <v>9986</v>
      </c>
      <c r="D2556" s="348" t="s">
        <v>7684</v>
      </c>
      <c r="E2556" s="348" t="s">
        <v>7725</v>
      </c>
      <c r="F2556" s="348" t="s">
        <v>7834</v>
      </c>
    </row>
    <row r="2557" spans="1:6" x14ac:dyDescent="0.25">
      <c r="A2557" s="348" t="s">
        <v>9989</v>
      </c>
      <c r="B2557" t="str">
        <f t="shared" si="39"/>
        <v>F3:0820 P1P2:8502 P3:00234</v>
      </c>
      <c r="C2557" s="348" t="s">
        <v>9986</v>
      </c>
      <c r="D2557" s="348" t="s">
        <v>7684</v>
      </c>
      <c r="E2557" s="348" t="s">
        <v>7725</v>
      </c>
      <c r="F2557" s="348" t="s">
        <v>7726</v>
      </c>
    </row>
    <row r="2558" spans="1:6" x14ac:dyDescent="0.25">
      <c r="A2558" s="348" t="s">
        <v>9990</v>
      </c>
      <c r="B2558" t="str">
        <f t="shared" si="39"/>
        <v>F3:0419 P1P2:5001 P3:00005</v>
      </c>
      <c r="C2558" s="348" t="s">
        <v>7413</v>
      </c>
      <c r="D2558" s="348" t="s">
        <v>7409</v>
      </c>
      <c r="E2558" s="348" t="s">
        <v>9991</v>
      </c>
      <c r="F2558" s="348" t="s">
        <v>7655</v>
      </c>
    </row>
    <row r="2559" spans="1:6" x14ac:dyDescent="0.25">
      <c r="A2559" s="348" t="s">
        <v>9992</v>
      </c>
      <c r="B2559" t="str">
        <f t="shared" si="39"/>
        <v>F3:0911 P1P2:8802 P3:00199</v>
      </c>
      <c r="C2559" s="348" t="s">
        <v>9993</v>
      </c>
      <c r="D2559" s="348" t="s">
        <v>7657</v>
      </c>
      <c r="E2559" s="348" t="s">
        <v>7658</v>
      </c>
      <c r="F2559" s="348" t="s">
        <v>7659</v>
      </c>
    </row>
    <row r="2560" spans="1:6" x14ac:dyDescent="0.25">
      <c r="A2560" s="348" t="s">
        <v>9992</v>
      </c>
      <c r="B2560" t="str">
        <f t="shared" si="39"/>
        <v>F3:0911 P1P2:8802 P3:00448</v>
      </c>
      <c r="C2560" s="348" t="s">
        <v>9993</v>
      </c>
      <c r="D2560" s="348" t="s">
        <v>7657</v>
      </c>
      <c r="E2560" s="348" t="s">
        <v>7658</v>
      </c>
      <c r="F2560" s="348" t="s">
        <v>7641</v>
      </c>
    </row>
    <row r="2561" spans="1:6" x14ac:dyDescent="0.25">
      <c r="A2561" s="348" t="s">
        <v>9994</v>
      </c>
      <c r="B2561" t="str">
        <f t="shared" si="39"/>
        <v>F3:0911 P1P2:8802 P3:00199</v>
      </c>
      <c r="C2561" s="348" t="s">
        <v>9993</v>
      </c>
      <c r="D2561" s="348" t="s">
        <v>7657</v>
      </c>
      <c r="E2561" s="348" t="s">
        <v>7658</v>
      </c>
      <c r="F2561" s="348" t="s">
        <v>7659</v>
      </c>
    </row>
    <row r="2562" spans="1:6" x14ac:dyDescent="0.25">
      <c r="A2562" s="348" t="s">
        <v>9994</v>
      </c>
      <c r="B2562" t="str">
        <f t="shared" ref="B2562:B2625" si="40">CONCATENATE("F3:",D2562," P1P2:",E2562," P3:",F2562)</f>
        <v>F3:0911 P1P2:8802 P3:00448</v>
      </c>
      <c r="C2562" s="348" t="s">
        <v>9993</v>
      </c>
      <c r="D2562" s="348" t="s">
        <v>7657</v>
      </c>
      <c r="E2562" s="348" t="s">
        <v>7658</v>
      </c>
      <c r="F2562" s="348" t="s">
        <v>7641</v>
      </c>
    </row>
    <row r="2563" spans="1:6" x14ac:dyDescent="0.25">
      <c r="A2563" s="348" t="s">
        <v>9995</v>
      </c>
      <c r="B2563" t="str">
        <f t="shared" si="40"/>
        <v>F3:0911 P1P2:8802 P3:00199</v>
      </c>
      <c r="C2563" s="348" t="s">
        <v>9993</v>
      </c>
      <c r="D2563" s="348" t="s">
        <v>7657</v>
      </c>
      <c r="E2563" s="348" t="s">
        <v>7658</v>
      </c>
      <c r="F2563" s="348" t="s">
        <v>7659</v>
      </c>
    </row>
    <row r="2564" spans="1:6" x14ac:dyDescent="0.25">
      <c r="A2564" s="348" t="s">
        <v>9995</v>
      </c>
      <c r="B2564" t="str">
        <f t="shared" si="40"/>
        <v>F3:0911 P1P2:8802 P3:00448</v>
      </c>
      <c r="C2564" s="348" t="s">
        <v>9993</v>
      </c>
      <c r="D2564" s="348" t="s">
        <v>7657</v>
      </c>
      <c r="E2564" s="348" t="s">
        <v>7658</v>
      </c>
      <c r="F2564" s="348" t="s">
        <v>7641</v>
      </c>
    </row>
    <row r="2565" spans="1:6" x14ac:dyDescent="0.25">
      <c r="A2565" s="348" t="s">
        <v>9996</v>
      </c>
      <c r="B2565" t="str">
        <f t="shared" si="40"/>
        <v>F3:0911 P1P2:8802 P3:00199</v>
      </c>
      <c r="C2565" s="348" t="s">
        <v>9993</v>
      </c>
      <c r="D2565" s="348" t="s">
        <v>7657</v>
      </c>
      <c r="E2565" s="348" t="s">
        <v>7658</v>
      </c>
      <c r="F2565" s="348" t="s">
        <v>7659</v>
      </c>
    </row>
    <row r="2566" spans="1:6" x14ac:dyDescent="0.25">
      <c r="A2566" s="348" t="s">
        <v>9996</v>
      </c>
      <c r="B2566" t="str">
        <f t="shared" si="40"/>
        <v>F3:0911 P1P2:8802 P3:00448</v>
      </c>
      <c r="C2566" s="348" t="s">
        <v>9993</v>
      </c>
      <c r="D2566" s="348" t="s">
        <v>7657</v>
      </c>
      <c r="E2566" s="348" t="s">
        <v>7658</v>
      </c>
      <c r="F2566" s="348" t="s">
        <v>7641</v>
      </c>
    </row>
    <row r="2567" spans="1:6" x14ac:dyDescent="0.25">
      <c r="A2567" s="348" t="s">
        <v>9997</v>
      </c>
      <c r="B2567" t="str">
        <f t="shared" si="40"/>
        <v>F3:0911 P1P2:8802 P3:00199</v>
      </c>
      <c r="C2567" s="348" t="s">
        <v>9993</v>
      </c>
      <c r="D2567" s="348" t="s">
        <v>7657</v>
      </c>
      <c r="E2567" s="348" t="s">
        <v>7658</v>
      </c>
      <c r="F2567" s="348" t="s">
        <v>7659</v>
      </c>
    </row>
    <row r="2568" spans="1:6" x14ac:dyDescent="0.25">
      <c r="A2568" s="348" t="s">
        <v>9997</v>
      </c>
      <c r="B2568" t="str">
        <f t="shared" si="40"/>
        <v>F3:0911 P1P2:8802 P3:00448</v>
      </c>
      <c r="C2568" s="348" t="s">
        <v>9993</v>
      </c>
      <c r="D2568" s="348" t="s">
        <v>7657</v>
      </c>
      <c r="E2568" s="348" t="s">
        <v>7658</v>
      </c>
      <c r="F2568" s="348" t="s">
        <v>7641</v>
      </c>
    </row>
    <row r="2569" spans="1:6" x14ac:dyDescent="0.25">
      <c r="A2569" s="348" t="s">
        <v>9998</v>
      </c>
      <c r="B2569" t="str">
        <f t="shared" si="40"/>
        <v>F3:0812 P1P2:8602 P3:00238</v>
      </c>
      <c r="C2569" s="348" t="s">
        <v>9993</v>
      </c>
      <c r="D2569" s="348" t="s">
        <v>7752</v>
      </c>
      <c r="E2569" s="348" t="s">
        <v>7753</v>
      </c>
      <c r="F2569" s="348" t="s">
        <v>8038</v>
      </c>
    </row>
    <row r="2570" spans="1:6" x14ac:dyDescent="0.25">
      <c r="A2570" s="348" t="s">
        <v>9999</v>
      </c>
      <c r="B2570" t="str">
        <f t="shared" si="40"/>
        <v>F3:0820 P1P2:8503 P3:00232</v>
      </c>
      <c r="C2570" s="348" t="s">
        <v>9993</v>
      </c>
      <c r="D2570" s="348" t="s">
        <v>7684</v>
      </c>
      <c r="E2570" s="348" t="s">
        <v>7685</v>
      </c>
      <c r="F2570" s="348" t="s">
        <v>7686</v>
      </c>
    </row>
    <row r="2571" spans="1:6" x14ac:dyDescent="0.25">
      <c r="A2571" s="348" t="s">
        <v>10000</v>
      </c>
      <c r="B2571" t="str">
        <f t="shared" si="40"/>
        <v>F3:0820 P1P2:8502 P3:00234</v>
      </c>
      <c r="C2571" s="348" t="s">
        <v>9993</v>
      </c>
      <c r="D2571" s="348" t="s">
        <v>7684</v>
      </c>
      <c r="E2571" s="348" t="s">
        <v>7725</v>
      </c>
      <c r="F2571" s="348" t="s">
        <v>7726</v>
      </c>
    </row>
    <row r="2572" spans="1:6" x14ac:dyDescent="0.25">
      <c r="A2572" s="348" t="s">
        <v>10001</v>
      </c>
      <c r="B2572" t="str">
        <f t="shared" si="40"/>
        <v>F3:0820 P1P2:8502 P3:00234</v>
      </c>
      <c r="C2572" s="348" t="s">
        <v>9993</v>
      </c>
      <c r="D2572" s="348" t="s">
        <v>7684</v>
      </c>
      <c r="E2572" s="348" t="s">
        <v>7725</v>
      </c>
      <c r="F2572" s="348" t="s">
        <v>7726</v>
      </c>
    </row>
    <row r="2573" spans="1:6" x14ac:dyDescent="0.25">
      <c r="A2573" s="348" t="s">
        <v>10002</v>
      </c>
      <c r="B2573" t="str">
        <f t="shared" si="40"/>
        <v>F3:0812 P1P2:8602 P3:00355</v>
      </c>
      <c r="C2573" s="348" t="s">
        <v>9993</v>
      </c>
      <c r="D2573" s="348" t="s">
        <v>7752</v>
      </c>
      <c r="E2573" s="348" t="s">
        <v>7753</v>
      </c>
      <c r="F2573" s="348" t="s">
        <v>7754</v>
      </c>
    </row>
    <row r="2574" spans="1:6" x14ac:dyDescent="0.25">
      <c r="A2574" s="348" t="s">
        <v>10003</v>
      </c>
      <c r="B2574" t="str">
        <f t="shared" si="40"/>
        <v>F3:0820 P1P2:8502 P3:00231</v>
      </c>
      <c r="C2574" s="348" t="s">
        <v>10004</v>
      </c>
      <c r="D2574" s="348" t="s">
        <v>7684</v>
      </c>
      <c r="E2574" s="348" t="s">
        <v>7725</v>
      </c>
      <c r="F2574" s="348" t="s">
        <v>7834</v>
      </c>
    </row>
    <row r="2575" spans="1:6" x14ac:dyDescent="0.25">
      <c r="A2575" s="348" t="s">
        <v>10005</v>
      </c>
      <c r="B2575" t="str">
        <f t="shared" si="40"/>
        <v>F3:0820 P1P2:8502 P3:00231</v>
      </c>
      <c r="C2575" s="348" t="s">
        <v>10006</v>
      </c>
      <c r="D2575" s="348" t="s">
        <v>7684</v>
      </c>
      <c r="E2575" s="348" t="s">
        <v>7725</v>
      </c>
      <c r="F2575" s="348" t="s">
        <v>7834</v>
      </c>
    </row>
    <row r="2576" spans="1:6" x14ac:dyDescent="0.25">
      <c r="A2576" s="348" t="s">
        <v>10007</v>
      </c>
      <c r="B2576" t="str">
        <f t="shared" si="40"/>
        <v>F3:0820 P1P2:8502 P3:00234</v>
      </c>
      <c r="C2576" s="348" t="s">
        <v>10008</v>
      </c>
      <c r="D2576" s="348" t="s">
        <v>7684</v>
      </c>
      <c r="E2576" s="348" t="s">
        <v>7725</v>
      </c>
      <c r="F2576" s="348" t="s">
        <v>7726</v>
      </c>
    </row>
    <row r="2577" spans="1:6" x14ac:dyDescent="0.25">
      <c r="A2577" s="348" t="s">
        <v>10009</v>
      </c>
      <c r="B2577" t="str">
        <f t="shared" si="40"/>
        <v>F3:0820 P1P2:8502 P3:00234</v>
      </c>
      <c r="C2577" s="348" t="s">
        <v>10004</v>
      </c>
      <c r="D2577" s="348" t="s">
        <v>7684</v>
      </c>
      <c r="E2577" s="348" t="s">
        <v>7725</v>
      </c>
      <c r="F2577" s="348" t="s">
        <v>7726</v>
      </c>
    </row>
    <row r="2578" spans="1:6" x14ac:dyDescent="0.25">
      <c r="A2578" s="348" t="s">
        <v>10010</v>
      </c>
      <c r="B2578" t="str">
        <f t="shared" si="40"/>
        <v>F3:0911 P1P2:8802 P3:00199</v>
      </c>
      <c r="C2578" s="348" t="s">
        <v>10011</v>
      </c>
      <c r="D2578" s="348" t="s">
        <v>7657</v>
      </c>
      <c r="E2578" s="348" t="s">
        <v>7658</v>
      </c>
      <c r="F2578" s="348" t="s">
        <v>7659</v>
      </c>
    </row>
    <row r="2579" spans="1:6" x14ac:dyDescent="0.25">
      <c r="A2579" s="348" t="s">
        <v>10010</v>
      </c>
      <c r="B2579" t="str">
        <f t="shared" si="40"/>
        <v>F3:0911 P1P2:8802 P3:00448</v>
      </c>
      <c r="C2579" s="348" t="s">
        <v>10011</v>
      </c>
      <c r="D2579" s="348" t="s">
        <v>7657</v>
      </c>
      <c r="E2579" s="348" t="s">
        <v>7658</v>
      </c>
      <c r="F2579" s="348" t="s">
        <v>7641</v>
      </c>
    </row>
    <row r="2580" spans="1:6" x14ac:dyDescent="0.25">
      <c r="A2580" s="348" t="s">
        <v>10012</v>
      </c>
      <c r="B2580" t="str">
        <f t="shared" si="40"/>
        <v>F3:0820 P1P2:8502 P3:00231</v>
      </c>
      <c r="C2580" s="348" t="s">
        <v>10011</v>
      </c>
      <c r="D2580" s="348" t="s">
        <v>7684</v>
      </c>
      <c r="E2580" s="348" t="s">
        <v>7725</v>
      </c>
      <c r="F2580" s="348" t="s">
        <v>7834</v>
      </c>
    </row>
    <row r="2581" spans="1:6" x14ac:dyDescent="0.25">
      <c r="A2581" s="348" t="s">
        <v>10013</v>
      </c>
      <c r="B2581" t="str">
        <f t="shared" si="40"/>
        <v>F3:0820 P1P2:8502 P3:00234</v>
      </c>
      <c r="C2581" s="348" t="s">
        <v>10011</v>
      </c>
      <c r="D2581" s="348" t="s">
        <v>7684</v>
      </c>
      <c r="E2581" s="348" t="s">
        <v>7725</v>
      </c>
      <c r="F2581" s="348" t="s">
        <v>7726</v>
      </c>
    </row>
    <row r="2582" spans="1:6" x14ac:dyDescent="0.25">
      <c r="A2582" s="348" t="s">
        <v>10014</v>
      </c>
      <c r="B2582" t="str">
        <f t="shared" si="40"/>
        <v>F3:0911 P1P2:8802 P3:00199</v>
      </c>
      <c r="C2582" s="348" t="s">
        <v>10015</v>
      </c>
      <c r="D2582" s="348" t="s">
        <v>7657</v>
      </c>
      <c r="E2582" s="348" t="s">
        <v>7658</v>
      </c>
      <c r="F2582" s="348" t="s">
        <v>7659</v>
      </c>
    </row>
    <row r="2583" spans="1:6" x14ac:dyDescent="0.25">
      <c r="A2583" s="348" t="s">
        <v>10014</v>
      </c>
      <c r="B2583" t="str">
        <f t="shared" si="40"/>
        <v>F3:0911 P1P2:8802 P3:00448</v>
      </c>
      <c r="C2583" s="348" t="s">
        <v>10015</v>
      </c>
      <c r="D2583" s="348" t="s">
        <v>7657</v>
      </c>
      <c r="E2583" s="348" t="s">
        <v>7658</v>
      </c>
      <c r="F2583" s="348" t="s">
        <v>7641</v>
      </c>
    </row>
    <row r="2584" spans="1:6" x14ac:dyDescent="0.25">
      <c r="A2584" s="348" t="s">
        <v>10016</v>
      </c>
      <c r="B2584" t="str">
        <f t="shared" si="40"/>
        <v>F3:0820 P1P2:8502 P3:00231</v>
      </c>
      <c r="C2584" s="348" t="s">
        <v>10017</v>
      </c>
      <c r="D2584" s="348" t="s">
        <v>7684</v>
      </c>
      <c r="E2584" s="348" t="s">
        <v>7725</v>
      </c>
      <c r="F2584" s="348" t="s">
        <v>7834</v>
      </c>
    </row>
    <row r="2585" spans="1:6" x14ac:dyDescent="0.25">
      <c r="A2585" s="348" t="s">
        <v>10018</v>
      </c>
      <c r="B2585" t="str">
        <f t="shared" si="40"/>
        <v>F3:0820 P1P2:8502 P3:00231</v>
      </c>
      <c r="C2585" s="348" t="s">
        <v>10015</v>
      </c>
      <c r="D2585" s="348" t="s">
        <v>7684</v>
      </c>
      <c r="E2585" s="348" t="s">
        <v>7725</v>
      </c>
      <c r="F2585" s="348" t="s">
        <v>7834</v>
      </c>
    </row>
    <row r="2586" spans="1:6" x14ac:dyDescent="0.25">
      <c r="A2586" s="348" t="s">
        <v>10019</v>
      </c>
      <c r="B2586" t="str">
        <f t="shared" si="40"/>
        <v>F3:0820 P1P2:8502 P3:00234</v>
      </c>
      <c r="C2586" s="348" t="s">
        <v>10017</v>
      </c>
      <c r="D2586" s="348" t="s">
        <v>7684</v>
      </c>
      <c r="E2586" s="348" t="s">
        <v>7725</v>
      </c>
      <c r="F2586" s="348" t="s">
        <v>7726</v>
      </c>
    </row>
    <row r="2587" spans="1:6" x14ac:dyDescent="0.25">
      <c r="A2587" s="348" t="s">
        <v>10020</v>
      </c>
      <c r="B2587" t="str">
        <f t="shared" si="40"/>
        <v>F3:0820 P1P2:8502 P3:00234</v>
      </c>
      <c r="C2587" s="348" t="s">
        <v>10015</v>
      </c>
      <c r="D2587" s="348" t="s">
        <v>7684</v>
      </c>
      <c r="E2587" s="348" t="s">
        <v>7725</v>
      </c>
      <c r="F2587" s="348" t="s">
        <v>7726</v>
      </c>
    </row>
    <row r="2588" spans="1:6" x14ac:dyDescent="0.25">
      <c r="A2588" s="348" t="s">
        <v>10021</v>
      </c>
      <c r="B2588" t="str">
        <f t="shared" si="40"/>
        <v>F3:0820 P1P2:8502 P3:00234</v>
      </c>
      <c r="C2588" s="348" t="s">
        <v>10015</v>
      </c>
      <c r="D2588" s="348" t="s">
        <v>7684</v>
      </c>
      <c r="E2588" s="348" t="s">
        <v>7725</v>
      </c>
      <c r="F2588" s="348" t="s">
        <v>7726</v>
      </c>
    </row>
    <row r="2589" spans="1:6" x14ac:dyDescent="0.25">
      <c r="A2589" s="348" t="s">
        <v>10022</v>
      </c>
      <c r="B2589" t="str">
        <f t="shared" si="40"/>
        <v>F3:0820 P1P2:8502 P3:00234</v>
      </c>
      <c r="C2589" s="348" t="s">
        <v>10015</v>
      </c>
      <c r="D2589" s="348" t="s">
        <v>7684</v>
      </c>
      <c r="E2589" s="348" t="s">
        <v>7725</v>
      </c>
      <c r="F2589" s="348" t="s">
        <v>7726</v>
      </c>
    </row>
    <row r="2590" spans="1:6" x14ac:dyDescent="0.25">
      <c r="A2590" s="348" t="s">
        <v>10023</v>
      </c>
      <c r="B2590" t="str">
        <f t="shared" si="40"/>
        <v>F3:0820 P1P2:8502 P3:00231</v>
      </c>
      <c r="C2590" s="348" t="s">
        <v>10024</v>
      </c>
      <c r="D2590" s="348" t="s">
        <v>7684</v>
      </c>
      <c r="E2590" s="348" t="s">
        <v>7725</v>
      </c>
      <c r="F2590" s="348" t="s">
        <v>7834</v>
      </c>
    </row>
    <row r="2591" spans="1:6" x14ac:dyDescent="0.25">
      <c r="A2591" s="348" t="s">
        <v>10025</v>
      </c>
      <c r="B2591" t="str">
        <f t="shared" si="40"/>
        <v>F3:0820 P1P2:8502 P3:00231</v>
      </c>
      <c r="C2591" s="348" t="s">
        <v>10024</v>
      </c>
      <c r="D2591" s="348" t="s">
        <v>7684</v>
      </c>
      <c r="E2591" s="348" t="s">
        <v>7725</v>
      </c>
      <c r="F2591" s="348" t="s">
        <v>7834</v>
      </c>
    </row>
    <row r="2592" spans="1:6" x14ac:dyDescent="0.25">
      <c r="A2592" s="348" t="s">
        <v>10026</v>
      </c>
      <c r="B2592" t="str">
        <f t="shared" si="40"/>
        <v>F3:0820 P1P2:8502 P3:00231</v>
      </c>
      <c r="C2592" s="348" t="s">
        <v>10027</v>
      </c>
      <c r="D2592" s="348" t="s">
        <v>7684</v>
      </c>
      <c r="E2592" s="348" t="s">
        <v>7725</v>
      </c>
      <c r="F2592" s="348" t="s">
        <v>7834</v>
      </c>
    </row>
    <row r="2593" spans="1:6" x14ac:dyDescent="0.25">
      <c r="A2593" s="348" t="s">
        <v>10028</v>
      </c>
      <c r="B2593" t="str">
        <f t="shared" si="40"/>
        <v>F3:0820 P1P2:8502 P3:00234</v>
      </c>
      <c r="C2593" s="348" t="s">
        <v>10024</v>
      </c>
      <c r="D2593" s="348" t="s">
        <v>7684</v>
      </c>
      <c r="E2593" s="348" t="s">
        <v>7725</v>
      </c>
      <c r="F2593" s="348" t="s">
        <v>7726</v>
      </c>
    </row>
    <row r="2594" spans="1:6" x14ac:dyDescent="0.25">
      <c r="A2594" s="348" t="s">
        <v>10029</v>
      </c>
      <c r="B2594" t="str">
        <f t="shared" si="40"/>
        <v>F3:0820 P1P2:8502 P3:00234</v>
      </c>
      <c r="C2594" s="348" t="s">
        <v>10027</v>
      </c>
      <c r="D2594" s="348" t="s">
        <v>7684</v>
      </c>
      <c r="E2594" s="348" t="s">
        <v>7725</v>
      </c>
      <c r="F2594" s="348" t="s">
        <v>7726</v>
      </c>
    </row>
    <row r="2595" spans="1:6" x14ac:dyDescent="0.25">
      <c r="A2595" s="348" t="s">
        <v>10030</v>
      </c>
      <c r="B2595" t="str">
        <f t="shared" si="40"/>
        <v>F3:0820 P1P2:8502 P3:00234</v>
      </c>
      <c r="C2595" s="348" t="s">
        <v>10024</v>
      </c>
      <c r="D2595" s="348" t="s">
        <v>7684</v>
      </c>
      <c r="E2595" s="348" t="s">
        <v>7725</v>
      </c>
      <c r="F2595" s="348" t="s">
        <v>7726</v>
      </c>
    </row>
    <row r="2596" spans="1:6" x14ac:dyDescent="0.25">
      <c r="A2596" s="348" t="s">
        <v>10031</v>
      </c>
      <c r="B2596" t="str">
        <f t="shared" si="40"/>
        <v>F3:0820 P1P2:8502 P3:00234</v>
      </c>
      <c r="C2596" s="348" t="s">
        <v>10024</v>
      </c>
      <c r="D2596" s="348" t="s">
        <v>7684</v>
      </c>
      <c r="E2596" s="348" t="s">
        <v>7725</v>
      </c>
      <c r="F2596" s="348" t="s">
        <v>7726</v>
      </c>
    </row>
    <row r="2597" spans="1:6" x14ac:dyDescent="0.25">
      <c r="A2597" s="348" t="s">
        <v>10032</v>
      </c>
      <c r="B2597" t="str">
        <f t="shared" si="40"/>
        <v>F3:0911 P1P2:8802 P3:00199</v>
      </c>
      <c r="C2597" s="348" t="s">
        <v>10033</v>
      </c>
      <c r="D2597" s="348" t="s">
        <v>7657</v>
      </c>
      <c r="E2597" s="348" t="s">
        <v>7658</v>
      </c>
      <c r="F2597" s="348" t="s">
        <v>7659</v>
      </c>
    </row>
    <row r="2598" spans="1:6" x14ac:dyDescent="0.25">
      <c r="A2598" s="348" t="s">
        <v>10032</v>
      </c>
      <c r="B2598" t="str">
        <f t="shared" si="40"/>
        <v>F3:0911 P1P2:8802 P3:00448</v>
      </c>
      <c r="C2598" s="348" t="s">
        <v>10033</v>
      </c>
      <c r="D2598" s="348" t="s">
        <v>7657</v>
      </c>
      <c r="E2598" s="348" t="s">
        <v>7658</v>
      </c>
      <c r="F2598" s="348" t="s">
        <v>7641</v>
      </c>
    </row>
    <row r="2599" spans="1:6" x14ac:dyDescent="0.25">
      <c r="A2599" s="348" t="s">
        <v>10034</v>
      </c>
      <c r="B2599" t="str">
        <f t="shared" si="40"/>
        <v>F3:0911 P1P2:8802 P3:00199</v>
      </c>
      <c r="C2599" s="348" t="s">
        <v>10035</v>
      </c>
      <c r="D2599" s="348" t="s">
        <v>7657</v>
      </c>
      <c r="E2599" s="348" t="s">
        <v>7658</v>
      </c>
      <c r="F2599" s="348" t="s">
        <v>7659</v>
      </c>
    </row>
    <row r="2600" spans="1:6" x14ac:dyDescent="0.25">
      <c r="A2600" s="348" t="s">
        <v>10034</v>
      </c>
      <c r="B2600" t="str">
        <f t="shared" si="40"/>
        <v>F3:0911 P1P2:8802 P3:00448</v>
      </c>
      <c r="C2600" s="348" t="s">
        <v>10035</v>
      </c>
      <c r="D2600" s="348" t="s">
        <v>7657</v>
      </c>
      <c r="E2600" s="348" t="s">
        <v>7658</v>
      </c>
      <c r="F2600" s="348" t="s">
        <v>7641</v>
      </c>
    </row>
    <row r="2601" spans="1:6" x14ac:dyDescent="0.25">
      <c r="A2601" s="348" t="s">
        <v>10036</v>
      </c>
      <c r="B2601" t="str">
        <f t="shared" si="40"/>
        <v>F3:0820 P1P2:8502 P3:00231</v>
      </c>
      <c r="C2601" s="348" t="s">
        <v>10033</v>
      </c>
      <c r="D2601" s="348" t="s">
        <v>7684</v>
      </c>
      <c r="E2601" s="348" t="s">
        <v>7725</v>
      </c>
      <c r="F2601" s="348" t="s">
        <v>7834</v>
      </c>
    </row>
    <row r="2602" spans="1:6" x14ac:dyDescent="0.25">
      <c r="A2602" s="348" t="s">
        <v>10037</v>
      </c>
      <c r="B2602" t="str">
        <f t="shared" si="40"/>
        <v>F3:0820 P1P2:8502 P3:00231</v>
      </c>
      <c r="C2602" s="348" t="s">
        <v>10035</v>
      </c>
      <c r="D2602" s="348" t="s">
        <v>7684</v>
      </c>
      <c r="E2602" s="348" t="s">
        <v>7725</v>
      </c>
      <c r="F2602" s="348" t="s">
        <v>7834</v>
      </c>
    </row>
    <row r="2603" spans="1:6" x14ac:dyDescent="0.25">
      <c r="A2603" s="348" t="s">
        <v>10038</v>
      </c>
      <c r="B2603" t="str">
        <f t="shared" si="40"/>
        <v>F3:0820 P1P2:8502 P3:00234</v>
      </c>
      <c r="C2603" s="348" t="s">
        <v>10035</v>
      </c>
      <c r="D2603" s="348" t="s">
        <v>7684</v>
      </c>
      <c r="E2603" s="348" t="s">
        <v>7725</v>
      </c>
      <c r="F2603" s="348" t="s">
        <v>7726</v>
      </c>
    </row>
    <row r="2604" spans="1:6" x14ac:dyDescent="0.25">
      <c r="A2604" s="348" t="s">
        <v>10039</v>
      </c>
      <c r="B2604" t="str">
        <f t="shared" si="40"/>
        <v>F3:0820 P1P2:8502 P3:00234</v>
      </c>
      <c r="C2604" s="348" t="s">
        <v>10033</v>
      </c>
      <c r="D2604" s="348" t="s">
        <v>7684</v>
      </c>
      <c r="E2604" s="348" t="s">
        <v>7725</v>
      </c>
      <c r="F2604" s="348" t="s">
        <v>7726</v>
      </c>
    </row>
    <row r="2605" spans="1:6" x14ac:dyDescent="0.25">
      <c r="A2605" s="348" t="s">
        <v>10040</v>
      </c>
      <c r="B2605" t="str">
        <f t="shared" si="40"/>
        <v>F3:0911 P1P2:8802 P3:00199</v>
      </c>
      <c r="C2605" s="348" t="s">
        <v>10041</v>
      </c>
      <c r="D2605" s="348" t="s">
        <v>7657</v>
      </c>
      <c r="E2605" s="348" t="s">
        <v>7658</v>
      </c>
      <c r="F2605" s="348" t="s">
        <v>7659</v>
      </c>
    </row>
    <row r="2606" spans="1:6" x14ac:dyDescent="0.25">
      <c r="A2606" s="348" t="s">
        <v>10040</v>
      </c>
      <c r="B2606" t="str">
        <f t="shared" si="40"/>
        <v>F3:0911 P1P2:8802 P3:00448</v>
      </c>
      <c r="C2606" s="348" t="s">
        <v>10041</v>
      </c>
      <c r="D2606" s="348" t="s">
        <v>7657</v>
      </c>
      <c r="E2606" s="348" t="s">
        <v>7658</v>
      </c>
      <c r="F2606" s="348" t="s">
        <v>7641</v>
      </c>
    </row>
    <row r="2607" spans="1:6" x14ac:dyDescent="0.25">
      <c r="A2607" s="348" t="s">
        <v>10042</v>
      </c>
      <c r="B2607" t="str">
        <f t="shared" si="40"/>
        <v>F3:0820 P1P2:8502 P3:00231</v>
      </c>
      <c r="C2607" s="348" t="s">
        <v>10041</v>
      </c>
      <c r="D2607" s="348" t="s">
        <v>7684</v>
      </c>
      <c r="E2607" s="348" t="s">
        <v>7725</v>
      </c>
      <c r="F2607" s="348" t="s">
        <v>7834</v>
      </c>
    </row>
    <row r="2608" spans="1:6" x14ac:dyDescent="0.25">
      <c r="A2608" s="348" t="s">
        <v>10043</v>
      </c>
      <c r="B2608" t="str">
        <f t="shared" si="40"/>
        <v>F3:0820 P1P2:8502 P3:00234</v>
      </c>
      <c r="C2608" s="348" t="s">
        <v>10041</v>
      </c>
      <c r="D2608" s="348" t="s">
        <v>7684</v>
      </c>
      <c r="E2608" s="348" t="s">
        <v>7725</v>
      </c>
      <c r="F2608" s="348" t="s">
        <v>7726</v>
      </c>
    </row>
    <row r="2609" spans="1:6" x14ac:dyDescent="0.25">
      <c r="A2609" s="348" t="s">
        <v>10044</v>
      </c>
      <c r="B2609" t="str">
        <f t="shared" si="40"/>
        <v>F3:0820 P1P2:8502 P3:00231</v>
      </c>
      <c r="C2609" s="348" t="s">
        <v>10045</v>
      </c>
      <c r="D2609" s="348" t="s">
        <v>7684</v>
      </c>
      <c r="E2609" s="348" t="s">
        <v>7725</v>
      </c>
      <c r="F2609" s="348" t="s">
        <v>7834</v>
      </c>
    </row>
    <row r="2610" spans="1:6" x14ac:dyDescent="0.25">
      <c r="A2610" s="348" t="s">
        <v>10046</v>
      </c>
      <c r="B2610" t="str">
        <f t="shared" si="40"/>
        <v>F3:0820 P1P2:8502 P3:00231</v>
      </c>
      <c r="C2610" s="348" t="s">
        <v>10047</v>
      </c>
      <c r="D2610" s="348" t="s">
        <v>7684</v>
      </c>
      <c r="E2610" s="348" t="s">
        <v>7725</v>
      </c>
      <c r="F2610" s="348" t="s">
        <v>7834</v>
      </c>
    </row>
    <row r="2611" spans="1:6" x14ac:dyDescent="0.25">
      <c r="A2611" s="348" t="s">
        <v>10048</v>
      </c>
      <c r="B2611" t="str">
        <f t="shared" si="40"/>
        <v>F3:0820 P1P2:8502 P3:00234</v>
      </c>
      <c r="C2611" s="348" t="s">
        <v>10047</v>
      </c>
      <c r="D2611" s="348" t="s">
        <v>7684</v>
      </c>
      <c r="E2611" s="348" t="s">
        <v>7725</v>
      </c>
      <c r="F2611" s="348" t="s">
        <v>7726</v>
      </c>
    </row>
    <row r="2612" spans="1:6" x14ac:dyDescent="0.25">
      <c r="A2612" s="348" t="s">
        <v>10049</v>
      </c>
      <c r="B2612" t="str">
        <f t="shared" si="40"/>
        <v>F3:0820 P1P2:8502 P3:00234</v>
      </c>
      <c r="C2612" s="348" t="s">
        <v>10045</v>
      </c>
      <c r="D2612" s="348" t="s">
        <v>7684</v>
      </c>
      <c r="E2612" s="348" t="s">
        <v>7725</v>
      </c>
      <c r="F2612" s="348" t="s">
        <v>7726</v>
      </c>
    </row>
    <row r="2613" spans="1:6" x14ac:dyDescent="0.25">
      <c r="A2613" s="348" t="s">
        <v>10050</v>
      </c>
      <c r="B2613" t="str">
        <f t="shared" si="40"/>
        <v>F3:0911 P1P2:8802 P3:00199</v>
      </c>
      <c r="C2613" s="348" t="s">
        <v>10051</v>
      </c>
      <c r="D2613" s="348" t="s">
        <v>7657</v>
      </c>
      <c r="E2613" s="348" t="s">
        <v>7658</v>
      </c>
      <c r="F2613" s="348" t="s">
        <v>7659</v>
      </c>
    </row>
    <row r="2614" spans="1:6" x14ac:dyDescent="0.25">
      <c r="A2614" s="348" t="s">
        <v>10050</v>
      </c>
      <c r="B2614" t="str">
        <f t="shared" si="40"/>
        <v>F3:0911 P1P2:8802 P3:00448</v>
      </c>
      <c r="C2614" s="348" t="s">
        <v>10051</v>
      </c>
      <c r="D2614" s="348" t="s">
        <v>7657</v>
      </c>
      <c r="E2614" s="348" t="s">
        <v>7658</v>
      </c>
      <c r="F2614" s="348" t="s">
        <v>7641</v>
      </c>
    </row>
    <row r="2615" spans="1:6" x14ac:dyDescent="0.25">
      <c r="A2615" s="348" t="s">
        <v>10052</v>
      </c>
      <c r="B2615" t="str">
        <f t="shared" si="40"/>
        <v>F3:0911 P1P2:8802 P3:00199</v>
      </c>
      <c r="C2615" s="348" t="s">
        <v>10051</v>
      </c>
      <c r="D2615" s="348" t="s">
        <v>7657</v>
      </c>
      <c r="E2615" s="348" t="s">
        <v>7658</v>
      </c>
      <c r="F2615" s="348" t="s">
        <v>7659</v>
      </c>
    </row>
    <row r="2616" spans="1:6" x14ac:dyDescent="0.25">
      <c r="A2616" s="348" t="s">
        <v>10052</v>
      </c>
      <c r="B2616" t="str">
        <f t="shared" si="40"/>
        <v>F3:0911 P1P2:8802 P3:00448</v>
      </c>
      <c r="C2616" s="348" t="s">
        <v>10051</v>
      </c>
      <c r="D2616" s="348" t="s">
        <v>7657</v>
      </c>
      <c r="E2616" s="348" t="s">
        <v>7658</v>
      </c>
      <c r="F2616" s="348" t="s">
        <v>7641</v>
      </c>
    </row>
    <row r="2617" spans="1:6" x14ac:dyDescent="0.25">
      <c r="A2617" s="348" t="s">
        <v>10053</v>
      </c>
      <c r="B2617" t="str">
        <f t="shared" si="40"/>
        <v>F3:0820 P1P2:8502 P3:00231</v>
      </c>
      <c r="C2617" s="348" t="s">
        <v>10051</v>
      </c>
      <c r="D2617" s="348" t="s">
        <v>7684</v>
      </c>
      <c r="E2617" s="348" t="s">
        <v>7725</v>
      </c>
      <c r="F2617" s="348" t="s">
        <v>7834</v>
      </c>
    </row>
    <row r="2618" spans="1:6" x14ac:dyDescent="0.25">
      <c r="A2618" s="348" t="s">
        <v>10054</v>
      </c>
      <c r="B2618" t="str">
        <f t="shared" si="40"/>
        <v>F3:0820 P1P2:8502 P3:00234</v>
      </c>
      <c r="C2618" s="348" t="s">
        <v>10051</v>
      </c>
      <c r="D2618" s="348" t="s">
        <v>7684</v>
      </c>
      <c r="E2618" s="348" t="s">
        <v>7725</v>
      </c>
      <c r="F2618" s="348" t="s">
        <v>7726</v>
      </c>
    </row>
    <row r="2619" spans="1:6" x14ac:dyDescent="0.25">
      <c r="A2619" s="348" t="s">
        <v>10055</v>
      </c>
      <c r="B2619" t="str">
        <f t="shared" si="40"/>
        <v>F3:0911 P1P2:8802 P3:00199</v>
      </c>
      <c r="C2619" s="348" t="s">
        <v>10056</v>
      </c>
      <c r="D2619" s="348" t="s">
        <v>7657</v>
      </c>
      <c r="E2619" s="348" t="s">
        <v>7658</v>
      </c>
      <c r="F2619" s="348" t="s">
        <v>7659</v>
      </c>
    </row>
    <row r="2620" spans="1:6" x14ac:dyDescent="0.25">
      <c r="A2620" s="348" t="s">
        <v>10055</v>
      </c>
      <c r="B2620" t="str">
        <f t="shared" si="40"/>
        <v>F3:0911 P1P2:8802 P3:00448</v>
      </c>
      <c r="C2620" s="348" t="s">
        <v>10056</v>
      </c>
      <c r="D2620" s="348" t="s">
        <v>7657</v>
      </c>
      <c r="E2620" s="348" t="s">
        <v>7658</v>
      </c>
      <c r="F2620" s="348" t="s">
        <v>7641</v>
      </c>
    </row>
    <row r="2621" spans="1:6" x14ac:dyDescent="0.25">
      <c r="A2621" s="348" t="s">
        <v>10057</v>
      </c>
      <c r="B2621" t="str">
        <f t="shared" si="40"/>
        <v>F3:0820 P1P2:8502 P3:00231</v>
      </c>
      <c r="C2621" s="348" t="s">
        <v>10056</v>
      </c>
      <c r="D2621" s="348" t="s">
        <v>7684</v>
      </c>
      <c r="E2621" s="348" t="s">
        <v>7725</v>
      </c>
      <c r="F2621" s="348" t="s">
        <v>7834</v>
      </c>
    </row>
    <row r="2622" spans="1:6" x14ac:dyDescent="0.25">
      <c r="A2622" s="348" t="s">
        <v>10058</v>
      </c>
      <c r="B2622" t="str">
        <f t="shared" si="40"/>
        <v>F3:0820 P1P2:8502 P3:00234</v>
      </c>
      <c r="C2622" s="348" t="s">
        <v>10056</v>
      </c>
      <c r="D2622" s="348" t="s">
        <v>7684</v>
      </c>
      <c r="E2622" s="348" t="s">
        <v>7725</v>
      </c>
      <c r="F2622" s="348" t="s">
        <v>7726</v>
      </c>
    </row>
    <row r="2623" spans="1:6" x14ac:dyDescent="0.25">
      <c r="A2623" s="348" t="s">
        <v>10059</v>
      </c>
      <c r="B2623" t="str">
        <f t="shared" si="40"/>
        <v>F3:0820 P1P2:8502 P3:00234</v>
      </c>
      <c r="C2623" s="348" t="s">
        <v>10056</v>
      </c>
      <c r="D2623" s="348" t="s">
        <v>7684</v>
      </c>
      <c r="E2623" s="348" t="s">
        <v>7725</v>
      </c>
      <c r="F2623" s="348" t="s">
        <v>7726</v>
      </c>
    </row>
    <row r="2624" spans="1:6" x14ac:dyDescent="0.25">
      <c r="A2624" s="348" t="s">
        <v>10060</v>
      </c>
      <c r="B2624" t="str">
        <f t="shared" si="40"/>
        <v>F3:0820 P1P2:8502 P3:00231</v>
      </c>
      <c r="C2624" s="348" t="s">
        <v>10061</v>
      </c>
      <c r="D2624" s="348" t="s">
        <v>7684</v>
      </c>
      <c r="E2624" s="348" t="s">
        <v>7725</v>
      </c>
      <c r="F2624" s="348" t="s">
        <v>7834</v>
      </c>
    </row>
    <row r="2625" spans="1:6" x14ac:dyDescent="0.25">
      <c r="A2625" s="348" t="s">
        <v>10062</v>
      </c>
      <c r="B2625" t="str">
        <f t="shared" si="40"/>
        <v>F3:0820 P1P2:8502 P3:00234</v>
      </c>
      <c r="C2625" s="348" t="s">
        <v>10061</v>
      </c>
      <c r="D2625" s="348" t="s">
        <v>7684</v>
      </c>
      <c r="E2625" s="348" t="s">
        <v>7725</v>
      </c>
      <c r="F2625" s="348" t="s">
        <v>7726</v>
      </c>
    </row>
    <row r="2626" spans="1:6" x14ac:dyDescent="0.25">
      <c r="A2626" s="348" t="s">
        <v>10063</v>
      </c>
      <c r="B2626" t="str">
        <f t="shared" ref="B2626:B2689" si="41">CONCATENATE("F3:",D2626," P1P2:",E2626," P3:",F2626)</f>
        <v>F3:0820 P1P2:8502 P3:00234</v>
      </c>
      <c r="C2626" s="348" t="s">
        <v>10061</v>
      </c>
      <c r="D2626" s="348" t="s">
        <v>7684</v>
      </c>
      <c r="E2626" s="348" t="s">
        <v>7725</v>
      </c>
      <c r="F2626" s="348" t="s">
        <v>7726</v>
      </c>
    </row>
    <row r="2627" spans="1:6" x14ac:dyDescent="0.25">
      <c r="A2627" s="348" t="s">
        <v>10064</v>
      </c>
      <c r="B2627" t="str">
        <f t="shared" si="41"/>
        <v>F3:0820 P1P2:8502 P3:00234</v>
      </c>
      <c r="C2627" s="348" t="s">
        <v>10061</v>
      </c>
      <c r="D2627" s="348" t="s">
        <v>7684</v>
      </c>
      <c r="E2627" s="348" t="s">
        <v>7725</v>
      </c>
      <c r="F2627" s="348" t="s">
        <v>7726</v>
      </c>
    </row>
    <row r="2628" spans="1:6" x14ac:dyDescent="0.25">
      <c r="A2628" s="348" t="s">
        <v>10065</v>
      </c>
      <c r="B2628" t="str">
        <f t="shared" si="41"/>
        <v>F3:0820 P1P2:8502 P3:00234</v>
      </c>
      <c r="C2628" s="348" t="s">
        <v>10061</v>
      </c>
      <c r="D2628" s="348" t="s">
        <v>7684</v>
      </c>
      <c r="E2628" s="348" t="s">
        <v>7725</v>
      </c>
      <c r="F2628" s="348" t="s">
        <v>7726</v>
      </c>
    </row>
    <row r="2629" spans="1:6" x14ac:dyDescent="0.25">
      <c r="A2629" s="348" t="s">
        <v>10066</v>
      </c>
      <c r="B2629" t="str">
        <f t="shared" si="41"/>
        <v>F3:0820 P1P2:8502 P3:00231</v>
      </c>
      <c r="C2629" s="348" t="s">
        <v>10067</v>
      </c>
      <c r="D2629" s="348" t="s">
        <v>7684</v>
      </c>
      <c r="E2629" s="348" t="s">
        <v>7725</v>
      </c>
      <c r="F2629" s="348" t="s">
        <v>7834</v>
      </c>
    </row>
    <row r="2630" spans="1:6" x14ac:dyDescent="0.25">
      <c r="A2630" s="348" t="s">
        <v>10068</v>
      </c>
      <c r="B2630" t="str">
        <f t="shared" si="41"/>
        <v>F3:0820 P1P2:8502 P3:00234</v>
      </c>
      <c r="C2630" s="348" t="s">
        <v>10067</v>
      </c>
      <c r="D2630" s="348" t="s">
        <v>7684</v>
      </c>
      <c r="E2630" s="348" t="s">
        <v>7725</v>
      </c>
      <c r="F2630" s="348" t="s">
        <v>7726</v>
      </c>
    </row>
    <row r="2631" spans="1:6" x14ac:dyDescent="0.25">
      <c r="A2631" s="348" t="s">
        <v>10069</v>
      </c>
      <c r="B2631" t="str">
        <f t="shared" si="41"/>
        <v>F3:0820 P1P2:8502 P3:00234</v>
      </c>
      <c r="C2631" s="348" t="s">
        <v>10067</v>
      </c>
      <c r="D2631" s="348" t="s">
        <v>7684</v>
      </c>
      <c r="E2631" s="348" t="s">
        <v>7725</v>
      </c>
      <c r="F2631" s="348" t="s">
        <v>7726</v>
      </c>
    </row>
    <row r="2632" spans="1:6" x14ac:dyDescent="0.25">
      <c r="A2632" s="348" t="s">
        <v>10070</v>
      </c>
      <c r="B2632" t="str">
        <f t="shared" si="41"/>
        <v>F3:0911 P1P2:8802 P3:00199</v>
      </c>
      <c r="C2632" s="348" t="s">
        <v>10071</v>
      </c>
      <c r="D2632" s="348" t="s">
        <v>7657</v>
      </c>
      <c r="E2632" s="348" t="s">
        <v>7658</v>
      </c>
      <c r="F2632" s="348" t="s">
        <v>7659</v>
      </c>
    </row>
    <row r="2633" spans="1:6" x14ac:dyDescent="0.25">
      <c r="A2633" s="348" t="s">
        <v>10070</v>
      </c>
      <c r="B2633" t="str">
        <f t="shared" si="41"/>
        <v>F3:0911 P1P2:8802 P3:00448</v>
      </c>
      <c r="C2633" s="348" t="s">
        <v>10071</v>
      </c>
      <c r="D2633" s="348" t="s">
        <v>7657</v>
      </c>
      <c r="E2633" s="348" t="s">
        <v>7658</v>
      </c>
      <c r="F2633" s="348" t="s">
        <v>7641</v>
      </c>
    </row>
    <row r="2634" spans="1:6" x14ac:dyDescent="0.25">
      <c r="A2634" s="348" t="s">
        <v>10072</v>
      </c>
      <c r="B2634" t="str">
        <f t="shared" si="41"/>
        <v>F3:0911 P1P2:8802 P3:00199</v>
      </c>
      <c r="C2634" s="348" t="s">
        <v>10073</v>
      </c>
      <c r="D2634" s="348" t="s">
        <v>7657</v>
      </c>
      <c r="E2634" s="348" t="s">
        <v>7658</v>
      </c>
      <c r="F2634" s="348" t="s">
        <v>7659</v>
      </c>
    </row>
    <row r="2635" spans="1:6" x14ac:dyDescent="0.25">
      <c r="A2635" s="348" t="s">
        <v>10072</v>
      </c>
      <c r="B2635" t="str">
        <f t="shared" si="41"/>
        <v>F3:0911 P1P2:8802 P3:00448</v>
      </c>
      <c r="C2635" s="348" t="s">
        <v>10073</v>
      </c>
      <c r="D2635" s="348" t="s">
        <v>7657</v>
      </c>
      <c r="E2635" s="348" t="s">
        <v>7658</v>
      </c>
      <c r="F2635" s="348" t="s">
        <v>7641</v>
      </c>
    </row>
    <row r="2636" spans="1:6" x14ac:dyDescent="0.25">
      <c r="A2636" s="348" t="s">
        <v>10074</v>
      </c>
      <c r="B2636" t="str">
        <f t="shared" si="41"/>
        <v>F3:0911 P1P2:8802 P3:00199</v>
      </c>
      <c r="C2636" s="348" t="s">
        <v>10071</v>
      </c>
      <c r="D2636" s="348" t="s">
        <v>7657</v>
      </c>
      <c r="E2636" s="348" t="s">
        <v>7658</v>
      </c>
      <c r="F2636" s="348" t="s">
        <v>7659</v>
      </c>
    </row>
    <row r="2637" spans="1:6" x14ac:dyDescent="0.25">
      <c r="A2637" s="348" t="s">
        <v>10074</v>
      </c>
      <c r="B2637" t="str">
        <f t="shared" si="41"/>
        <v>F3:0911 P1P2:8802 P3:00448</v>
      </c>
      <c r="C2637" s="348" t="s">
        <v>10071</v>
      </c>
      <c r="D2637" s="348" t="s">
        <v>7657</v>
      </c>
      <c r="E2637" s="348" t="s">
        <v>7658</v>
      </c>
      <c r="F2637" s="348" t="s">
        <v>7641</v>
      </c>
    </row>
    <row r="2638" spans="1:6" x14ac:dyDescent="0.25">
      <c r="A2638" s="348" t="s">
        <v>10075</v>
      </c>
      <c r="B2638" t="str">
        <f t="shared" si="41"/>
        <v>F3:0820 P1P2:8502 P3:00231</v>
      </c>
      <c r="C2638" s="348" t="s">
        <v>10071</v>
      </c>
      <c r="D2638" s="348" t="s">
        <v>7684</v>
      </c>
      <c r="E2638" s="348" t="s">
        <v>7725</v>
      </c>
      <c r="F2638" s="348" t="s">
        <v>7834</v>
      </c>
    </row>
    <row r="2639" spans="1:6" x14ac:dyDescent="0.25">
      <c r="A2639" s="348" t="s">
        <v>10076</v>
      </c>
      <c r="B2639" t="str">
        <f t="shared" si="41"/>
        <v>F3:0820 P1P2:8502 P3:00231</v>
      </c>
      <c r="C2639" s="348" t="s">
        <v>10073</v>
      </c>
      <c r="D2639" s="348" t="s">
        <v>7684</v>
      </c>
      <c r="E2639" s="348" t="s">
        <v>7725</v>
      </c>
      <c r="F2639" s="348" t="s">
        <v>7834</v>
      </c>
    </row>
    <row r="2640" spans="1:6" x14ac:dyDescent="0.25">
      <c r="A2640" s="348" t="s">
        <v>10077</v>
      </c>
      <c r="B2640" t="str">
        <f t="shared" si="41"/>
        <v>F3:0820 P1P2:8502 P3:00234</v>
      </c>
      <c r="C2640" s="348" t="s">
        <v>10073</v>
      </c>
      <c r="D2640" s="348" t="s">
        <v>7684</v>
      </c>
      <c r="E2640" s="348" t="s">
        <v>7725</v>
      </c>
      <c r="F2640" s="348" t="s">
        <v>7726</v>
      </c>
    </row>
    <row r="2641" spans="1:6" x14ac:dyDescent="0.25">
      <c r="A2641" s="348" t="s">
        <v>10078</v>
      </c>
      <c r="B2641" t="str">
        <f t="shared" si="41"/>
        <v>F3:0820 P1P2:8502 P3:00234</v>
      </c>
      <c r="C2641" s="348" t="s">
        <v>10071</v>
      </c>
      <c r="D2641" s="348" t="s">
        <v>7684</v>
      </c>
      <c r="E2641" s="348" t="s">
        <v>7725</v>
      </c>
      <c r="F2641" s="348" t="s">
        <v>7726</v>
      </c>
    </row>
    <row r="2642" spans="1:6" x14ac:dyDescent="0.25">
      <c r="A2642" s="348" t="s">
        <v>10079</v>
      </c>
      <c r="B2642" t="str">
        <f t="shared" si="41"/>
        <v>F3:0820 P1P2:8502 P3:00234</v>
      </c>
      <c r="C2642" s="348" t="s">
        <v>10080</v>
      </c>
      <c r="D2642" s="348" t="s">
        <v>7684</v>
      </c>
      <c r="E2642" s="348" t="s">
        <v>7725</v>
      </c>
      <c r="F2642" s="348" t="s">
        <v>7726</v>
      </c>
    </row>
    <row r="2643" spans="1:6" x14ac:dyDescent="0.25">
      <c r="A2643" s="348" t="s">
        <v>10081</v>
      </c>
      <c r="B2643" t="str">
        <f t="shared" si="41"/>
        <v>F3:0820 P1P2:8502 P3:00234</v>
      </c>
      <c r="C2643" s="348" t="s">
        <v>10080</v>
      </c>
      <c r="D2643" s="348" t="s">
        <v>7684</v>
      </c>
      <c r="E2643" s="348" t="s">
        <v>7725</v>
      </c>
      <c r="F2643" s="348" t="s">
        <v>7726</v>
      </c>
    </row>
    <row r="2644" spans="1:6" x14ac:dyDescent="0.25">
      <c r="A2644" s="348" t="s">
        <v>10082</v>
      </c>
      <c r="B2644" t="str">
        <f t="shared" si="41"/>
        <v>F3:0911 P1P2:8802 P3:00199</v>
      </c>
      <c r="C2644" s="348" t="s">
        <v>10083</v>
      </c>
      <c r="D2644" s="348" t="s">
        <v>7657</v>
      </c>
      <c r="E2644" s="348" t="s">
        <v>7658</v>
      </c>
      <c r="F2644" s="348" t="s">
        <v>7659</v>
      </c>
    </row>
    <row r="2645" spans="1:6" x14ac:dyDescent="0.25">
      <c r="A2645" s="348" t="s">
        <v>10082</v>
      </c>
      <c r="B2645" t="str">
        <f t="shared" si="41"/>
        <v>F3:0911 P1P2:8802 P3:00448</v>
      </c>
      <c r="C2645" s="348" t="s">
        <v>10083</v>
      </c>
      <c r="D2645" s="348" t="s">
        <v>7657</v>
      </c>
      <c r="E2645" s="348" t="s">
        <v>7658</v>
      </c>
      <c r="F2645" s="348" t="s">
        <v>7641</v>
      </c>
    </row>
    <row r="2646" spans="1:6" x14ac:dyDescent="0.25">
      <c r="A2646" s="348" t="s">
        <v>10084</v>
      </c>
      <c r="B2646" t="str">
        <f t="shared" si="41"/>
        <v>F3:0820 P1P2:8502 P3:00231</v>
      </c>
      <c r="C2646" s="348" t="s">
        <v>10083</v>
      </c>
      <c r="D2646" s="348" t="s">
        <v>7684</v>
      </c>
      <c r="E2646" s="348" t="s">
        <v>7725</v>
      </c>
      <c r="F2646" s="348" t="s">
        <v>7834</v>
      </c>
    </row>
    <row r="2647" spans="1:6" x14ac:dyDescent="0.25">
      <c r="A2647" s="348" t="s">
        <v>10085</v>
      </c>
      <c r="B2647" t="str">
        <f t="shared" si="41"/>
        <v>F3:0820 P1P2:8502 P3:00231</v>
      </c>
      <c r="C2647" s="348" t="s">
        <v>10086</v>
      </c>
      <c r="D2647" s="348" t="s">
        <v>7684</v>
      </c>
      <c r="E2647" s="348" t="s">
        <v>7725</v>
      </c>
      <c r="F2647" s="348" t="s">
        <v>7834</v>
      </c>
    </row>
    <row r="2648" spans="1:6" x14ac:dyDescent="0.25">
      <c r="A2648" s="348" t="s">
        <v>10087</v>
      </c>
      <c r="B2648" t="str">
        <f t="shared" si="41"/>
        <v>F3:0820 P1P2:8502 P3:00234</v>
      </c>
      <c r="C2648" s="348" t="s">
        <v>10083</v>
      </c>
      <c r="D2648" s="348" t="s">
        <v>7684</v>
      </c>
      <c r="E2648" s="348" t="s">
        <v>7725</v>
      </c>
      <c r="F2648" s="348" t="s">
        <v>7726</v>
      </c>
    </row>
    <row r="2649" spans="1:6" x14ac:dyDescent="0.25">
      <c r="A2649" s="348" t="s">
        <v>10088</v>
      </c>
      <c r="B2649" t="str">
        <f t="shared" si="41"/>
        <v>F3:0820 P1P2:8502 P3:00234</v>
      </c>
      <c r="C2649" s="348" t="s">
        <v>10086</v>
      </c>
      <c r="D2649" s="348" t="s">
        <v>7684</v>
      </c>
      <c r="E2649" s="348" t="s">
        <v>7725</v>
      </c>
      <c r="F2649" s="348" t="s">
        <v>7726</v>
      </c>
    </row>
    <row r="2650" spans="1:6" x14ac:dyDescent="0.25">
      <c r="A2650" s="348" t="s">
        <v>10089</v>
      </c>
      <c r="B2650" t="str">
        <f t="shared" si="41"/>
        <v>F3:0911 P1P2:8802 P3:00199</v>
      </c>
      <c r="C2650" s="348" t="s">
        <v>10090</v>
      </c>
      <c r="D2650" s="348" t="s">
        <v>7657</v>
      </c>
      <c r="E2650" s="348" t="s">
        <v>7658</v>
      </c>
      <c r="F2650" s="348" t="s">
        <v>7659</v>
      </c>
    </row>
    <row r="2651" spans="1:6" x14ac:dyDescent="0.25">
      <c r="A2651" s="348" t="s">
        <v>10089</v>
      </c>
      <c r="B2651" t="str">
        <f t="shared" si="41"/>
        <v>F3:0911 P1P2:8802 P3:00448</v>
      </c>
      <c r="C2651" s="348" t="s">
        <v>10090</v>
      </c>
      <c r="D2651" s="348" t="s">
        <v>7657</v>
      </c>
      <c r="E2651" s="348" t="s">
        <v>7658</v>
      </c>
      <c r="F2651" s="348" t="s">
        <v>7641</v>
      </c>
    </row>
    <row r="2652" spans="1:6" x14ac:dyDescent="0.25">
      <c r="A2652" s="348" t="s">
        <v>10091</v>
      </c>
      <c r="B2652" t="str">
        <f t="shared" si="41"/>
        <v>F3:0911 P1P2:8802 P3:00199</v>
      </c>
      <c r="C2652" s="348" t="s">
        <v>10090</v>
      </c>
      <c r="D2652" s="348" t="s">
        <v>7657</v>
      </c>
      <c r="E2652" s="348" t="s">
        <v>7658</v>
      </c>
      <c r="F2652" s="348" t="s">
        <v>7659</v>
      </c>
    </row>
    <row r="2653" spans="1:6" x14ac:dyDescent="0.25">
      <c r="A2653" s="348" t="s">
        <v>10091</v>
      </c>
      <c r="B2653" t="str">
        <f t="shared" si="41"/>
        <v>F3:0911 P1P2:8802 P3:00448</v>
      </c>
      <c r="C2653" s="348" t="s">
        <v>10090</v>
      </c>
      <c r="D2653" s="348" t="s">
        <v>7657</v>
      </c>
      <c r="E2653" s="348" t="s">
        <v>7658</v>
      </c>
      <c r="F2653" s="348" t="s">
        <v>7641</v>
      </c>
    </row>
    <row r="2654" spans="1:6" x14ac:dyDescent="0.25">
      <c r="A2654" s="348" t="s">
        <v>10092</v>
      </c>
      <c r="B2654" t="str">
        <f t="shared" si="41"/>
        <v>F3:0911 P1P2:8802 P3:00199</v>
      </c>
      <c r="C2654" s="348" t="s">
        <v>10090</v>
      </c>
      <c r="D2654" s="348" t="s">
        <v>7657</v>
      </c>
      <c r="E2654" s="348" t="s">
        <v>7658</v>
      </c>
      <c r="F2654" s="348" t="s">
        <v>7659</v>
      </c>
    </row>
    <row r="2655" spans="1:6" x14ac:dyDescent="0.25">
      <c r="A2655" s="348" t="s">
        <v>10092</v>
      </c>
      <c r="B2655" t="str">
        <f t="shared" si="41"/>
        <v>F3:0911 P1P2:8802 P3:00448</v>
      </c>
      <c r="C2655" s="348" t="s">
        <v>10090</v>
      </c>
      <c r="D2655" s="348" t="s">
        <v>7657</v>
      </c>
      <c r="E2655" s="348" t="s">
        <v>7658</v>
      </c>
      <c r="F2655" s="348" t="s">
        <v>7641</v>
      </c>
    </row>
    <row r="2656" spans="1:6" x14ac:dyDescent="0.25">
      <c r="A2656" s="348" t="s">
        <v>10093</v>
      </c>
      <c r="B2656" t="str">
        <f t="shared" si="41"/>
        <v>F3:0820 P1P2:8502 P3:00231</v>
      </c>
      <c r="C2656" s="348" t="s">
        <v>10090</v>
      </c>
      <c r="D2656" s="348" t="s">
        <v>7684</v>
      </c>
      <c r="E2656" s="348" t="s">
        <v>7725</v>
      </c>
      <c r="F2656" s="348" t="s">
        <v>7834</v>
      </c>
    </row>
    <row r="2657" spans="1:6" x14ac:dyDescent="0.25">
      <c r="A2657" s="348" t="s">
        <v>10094</v>
      </c>
      <c r="B2657" t="str">
        <f t="shared" si="41"/>
        <v>F3:0820 P1P2:8502 P3:00234</v>
      </c>
      <c r="C2657" s="348" t="s">
        <v>10090</v>
      </c>
      <c r="D2657" s="348" t="s">
        <v>7684</v>
      </c>
      <c r="E2657" s="348" t="s">
        <v>7725</v>
      </c>
      <c r="F2657" s="348" t="s">
        <v>7726</v>
      </c>
    </row>
    <row r="2658" spans="1:6" x14ac:dyDescent="0.25">
      <c r="A2658" s="348" t="s">
        <v>10095</v>
      </c>
      <c r="B2658" t="str">
        <f t="shared" si="41"/>
        <v>F3:0820 P1P2:8502 P3:00234</v>
      </c>
      <c r="C2658" s="348" t="s">
        <v>10090</v>
      </c>
      <c r="D2658" s="348" t="s">
        <v>7684</v>
      </c>
      <c r="E2658" s="348" t="s">
        <v>7725</v>
      </c>
      <c r="F2658" s="348" t="s">
        <v>7726</v>
      </c>
    </row>
    <row r="2659" spans="1:6" x14ac:dyDescent="0.25">
      <c r="A2659" s="348" t="s">
        <v>10096</v>
      </c>
      <c r="B2659" t="str">
        <f t="shared" si="41"/>
        <v>F3:0820 P1P2:8502 P3:00231</v>
      </c>
      <c r="C2659" s="348" t="s">
        <v>10090</v>
      </c>
      <c r="D2659" s="348" t="s">
        <v>7684</v>
      </c>
      <c r="E2659" s="348" t="s">
        <v>7725</v>
      </c>
      <c r="F2659" s="348" t="s">
        <v>7834</v>
      </c>
    </row>
    <row r="2660" spans="1:6" x14ac:dyDescent="0.25">
      <c r="A2660" s="348" t="s">
        <v>10097</v>
      </c>
      <c r="B2660" t="str">
        <f t="shared" si="41"/>
        <v>F3:0820 P1P2:8502 P3:00231</v>
      </c>
      <c r="C2660" s="348" t="s">
        <v>10098</v>
      </c>
      <c r="D2660" s="348" t="s">
        <v>7684</v>
      </c>
      <c r="E2660" s="348" t="s">
        <v>7725</v>
      </c>
      <c r="F2660" s="348" t="s">
        <v>7834</v>
      </c>
    </row>
    <row r="2661" spans="1:6" x14ac:dyDescent="0.25">
      <c r="A2661" s="348" t="s">
        <v>10099</v>
      </c>
      <c r="B2661" t="str">
        <f t="shared" si="41"/>
        <v>F3:0820 P1P2:8502 P3:00234</v>
      </c>
      <c r="C2661" s="348" t="s">
        <v>10098</v>
      </c>
      <c r="D2661" s="348" t="s">
        <v>7684</v>
      </c>
      <c r="E2661" s="348" t="s">
        <v>7725</v>
      </c>
      <c r="F2661" s="348" t="s">
        <v>7726</v>
      </c>
    </row>
    <row r="2662" spans="1:6" x14ac:dyDescent="0.25">
      <c r="A2662" s="348" t="s">
        <v>10100</v>
      </c>
      <c r="B2662" t="str">
        <f t="shared" si="41"/>
        <v>F3:0820 P1P2:8502 P3:00234</v>
      </c>
      <c r="C2662" s="348" t="s">
        <v>10098</v>
      </c>
      <c r="D2662" s="348" t="s">
        <v>7684</v>
      </c>
      <c r="E2662" s="348" t="s">
        <v>7725</v>
      </c>
      <c r="F2662" s="348" t="s">
        <v>7726</v>
      </c>
    </row>
    <row r="2663" spans="1:6" x14ac:dyDescent="0.25">
      <c r="A2663" s="348" t="s">
        <v>10101</v>
      </c>
      <c r="B2663" t="str">
        <f t="shared" si="41"/>
        <v>F3:0820 P1P2:8502 P3:00231</v>
      </c>
      <c r="C2663" s="348" t="s">
        <v>10102</v>
      </c>
      <c r="D2663" s="348" t="s">
        <v>7684</v>
      </c>
      <c r="E2663" s="348" t="s">
        <v>7725</v>
      </c>
      <c r="F2663" s="348" t="s">
        <v>7834</v>
      </c>
    </row>
    <row r="2664" spans="1:6" x14ac:dyDescent="0.25">
      <c r="A2664" s="348" t="s">
        <v>10103</v>
      </c>
      <c r="B2664" t="str">
        <f t="shared" si="41"/>
        <v>F3:0820 P1P2:8502 P3:00234</v>
      </c>
      <c r="C2664" s="348" t="s">
        <v>10102</v>
      </c>
      <c r="D2664" s="348" t="s">
        <v>7684</v>
      </c>
      <c r="E2664" s="348" t="s">
        <v>7725</v>
      </c>
      <c r="F2664" s="348" t="s">
        <v>7726</v>
      </c>
    </row>
    <row r="2665" spans="1:6" x14ac:dyDescent="0.25">
      <c r="A2665" s="348" t="s">
        <v>10104</v>
      </c>
      <c r="B2665" t="str">
        <f t="shared" si="41"/>
        <v>F3:0911 P1P2:8802 P3:00199</v>
      </c>
      <c r="C2665" s="348" t="s">
        <v>10105</v>
      </c>
      <c r="D2665" s="348" t="s">
        <v>7657</v>
      </c>
      <c r="E2665" s="348" t="s">
        <v>7658</v>
      </c>
      <c r="F2665" s="348" t="s">
        <v>7659</v>
      </c>
    </row>
    <row r="2666" spans="1:6" x14ac:dyDescent="0.25">
      <c r="A2666" s="348" t="s">
        <v>10104</v>
      </c>
      <c r="B2666" t="str">
        <f t="shared" si="41"/>
        <v>F3:0911 P1P2:8802 P3:00448</v>
      </c>
      <c r="C2666" s="348" t="s">
        <v>10105</v>
      </c>
      <c r="D2666" s="348" t="s">
        <v>7657</v>
      </c>
      <c r="E2666" s="348" t="s">
        <v>7658</v>
      </c>
      <c r="F2666" s="348" t="s">
        <v>7641</v>
      </c>
    </row>
    <row r="2667" spans="1:6" x14ac:dyDescent="0.25">
      <c r="A2667" s="348" t="s">
        <v>10106</v>
      </c>
      <c r="B2667" t="str">
        <f t="shared" si="41"/>
        <v>F3:0911 P1P2:8802 P3:00199</v>
      </c>
      <c r="C2667" s="348" t="s">
        <v>10105</v>
      </c>
      <c r="D2667" s="348" t="s">
        <v>7657</v>
      </c>
      <c r="E2667" s="348" t="s">
        <v>7658</v>
      </c>
      <c r="F2667" s="348" t="s">
        <v>7659</v>
      </c>
    </row>
    <row r="2668" spans="1:6" x14ac:dyDescent="0.25">
      <c r="A2668" s="348" t="s">
        <v>10106</v>
      </c>
      <c r="B2668" t="str">
        <f t="shared" si="41"/>
        <v>F3:0911 P1P2:8802 P3:00448</v>
      </c>
      <c r="C2668" s="348" t="s">
        <v>10105</v>
      </c>
      <c r="D2668" s="348" t="s">
        <v>7657</v>
      </c>
      <c r="E2668" s="348" t="s">
        <v>7658</v>
      </c>
      <c r="F2668" s="348" t="s">
        <v>7641</v>
      </c>
    </row>
    <row r="2669" spans="1:6" x14ac:dyDescent="0.25">
      <c r="A2669" s="348" t="s">
        <v>10107</v>
      </c>
      <c r="B2669" t="str">
        <f t="shared" si="41"/>
        <v>F3:0911 P1P2:8802 P3:00199</v>
      </c>
      <c r="C2669" s="348" t="s">
        <v>10105</v>
      </c>
      <c r="D2669" s="348" t="s">
        <v>7657</v>
      </c>
      <c r="E2669" s="348" t="s">
        <v>7658</v>
      </c>
      <c r="F2669" s="348" t="s">
        <v>7659</v>
      </c>
    </row>
    <row r="2670" spans="1:6" x14ac:dyDescent="0.25">
      <c r="A2670" s="348" t="s">
        <v>10107</v>
      </c>
      <c r="B2670" t="str">
        <f t="shared" si="41"/>
        <v>F3:0911 P1P2:8802 P3:00448</v>
      </c>
      <c r="C2670" s="348" t="s">
        <v>10105</v>
      </c>
      <c r="D2670" s="348" t="s">
        <v>7657</v>
      </c>
      <c r="E2670" s="348" t="s">
        <v>7658</v>
      </c>
      <c r="F2670" s="348" t="s">
        <v>7641</v>
      </c>
    </row>
    <row r="2671" spans="1:6" x14ac:dyDescent="0.25">
      <c r="A2671" s="348" t="s">
        <v>10108</v>
      </c>
      <c r="B2671" t="str">
        <f t="shared" si="41"/>
        <v>F3:0911 P1P2:8802 P3:00199</v>
      </c>
      <c r="C2671" s="348" t="s">
        <v>10109</v>
      </c>
      <c r="D2671" s="348" t="s">
        <v>7657</v>
      </c>
      <c r="E2671" s="348" t="s">
        <v>7658</v>
      </c>
      <c r="F2671" s="348" t="s">
        <v>7659</v>
      </c>
    </row>
    <row r="2672" spans="1:6" x14ac:dyDescent="0.25">
      <c r="A2672" s="348" t="s">
        <v>10108</v>
      </c>
      <c r="B2672" t="str">
        <f t="shared" si="41"/>
        <v>F3:0911 P1P2:8802 P3:00448</v>
      </c>
      <c r="C2672" s="348" t="s">
        <v>10109</v>
      </c>
      <c r="D2672" s="348" t="s">
        <v>7657</v>
      </c>
      <c r="E2672" s="348" t="s">
        <v>7658</v>
      </c>
      <c r="F2672" s="348" t="s">
        <v>7641</v>
      </c>
    </row>
    <row r="2673" spans="1:6" x14ac:dyDescent="0.25">
      <c r="A2673" s="348" t="s">
        <v>10110</v>
      </c>
      <c r="B2673" t="str">
        <f t="shared" si="41"/>
        <v>F3:0820 P1P2:8502 P3:00231</v>
      </c>
      <c r="C2673" s="348" t="s">
        <v>10105</v>
      </c>
      <c r="D2673" s="348" t="s">
        <v>7684</v>
      </c>
      <c r="E2673" s="348" t="s">
        <v>7725</v>
      </c>
      <c r="F2673" s="348" t="s">
        <v>7834</v>
      </c>
    </row>
    <row r="2674" spans="1:6" x14ac:dyDescent="0.25">
      <c r="A2674" s="348" t="s">
        <v>10111</v>
      </c>
      <c r="B2674" t="str">
        <f t="shared" si="41"/>
        <v>F3:0820 P1P2:8502 P3:00231</v>
      </c>
      <c r="C2674" s="348" t="s">
        <v>10109</v>
      </c>
      <c r="D2674" s="348" t="s">
        <v>7684</v>
      </c>
      <c r="E2674" s="348" t="s">
        <v>7725</v>
      </c>
      <c r="F2674" s="348" t="s">
        <v>7834</v>
      </c>
    </row>
    <row r="2675" spans="1:6" x14ac:dyDescent="0.25">
      <c r="A2675" s="348" t="s">
        <v>10112</v>
      </c>
      <c r="B2675" t="str">
        <f t="shared" si="41"/>
        <v>F3:0820 P1P2:8502 P3:00234</v>
      </c>
      <c r="C2675" s="348" t="s">
        <v>10105</v>
      </c>
      <c r="D2675" s="348" t="s">
        <v>7684</v>
      </c>
      <c r="E2675" s="348" t="s">
        <v>7725</v>
      </c>
      <c r="F2675" s="348" t="s">
        <v>7726</v>
      </c>
    </row>
    <row r="2676" spans="1:6" x14ac:dyDescent="0.25">
      <c r="A2676" s="348" t="s">
        <v>10113</v>
      </c>
      <c r="B2676" t="str">
        <f t="shared" si="41"/>
        <v>F3:0820 P1P2:8502 P3:00234</v>
      </c>
      <c r="C2676" s="348" t="s">
        <v>10105</v>
      </c>
      <c r="D2676" s="348" t="s">
        <v>7684</v>
      </c>
      <c r="E2676" s="348" t="s">
        <v>7725</v>
      </c>
      <c r="F2676" s="348" t="s">
        <v>7726</v>
      </c>
    </row>
    <row r="2677" spans="1:6" x14ac:dyDescent="0.25">
      <c r="A2677" s="348" t="s">
        <v>10114</v>
      </c>
      <c r="B2677" t="str">
        <f t="shared" si="41"/>
        <v>F3:0820 P1P2:8502 P3:00234</v>
      </c>
      <c r="C2677" s="348" t="s">
        <v>10105</v>
      </c>
      <c r="D2677" s="348" t="s">
        <v>7684</v>
      </c>
      <c r="E2677" s="348" t="s">
        <v>7725</v>
      </c>
      <c r="F2677" s="348" t="s">
        <v>7726</v>
      </c>
    </row>
    <row r="2678" spans="1:6" x14ac:dyDescent="0.25">
      <c r="A2678" s="348" t="s">
        <v>10115</v>
      </c>
      <c r="B2678" t="str">
        <f t="shared" si="41"/>
        <v>F3:0820 P1P2:8502 P3:00234</v>
      </c>
      <c r="C2678" s="348" t="s">
        <v>10109</v>
      </c>
      <c r="D2678" s="348" t="s">
        <v>7684</v>
      </c>
      <c r="E2678" s="348" t="s">
        <v>7725</v>
      </c>
      <c r="F2678" s="348" t="s">
        <v>7726</v>
      </c>
    </row>
    <row r="2679" spans="1:6" x14ac:dyDescent="0.25">
      <c r="A2679" s="348" t="s">
        <v>10116</v>
      </c>
      <c r="B2679" t="str">
        <f t="shared" si="41"/>
        <v>F3:0820 P1P2:8502 P3:00234</v>
      </c>
      <c r="C2679" s="348" t="s">
        <v>10105</v>
      </c>
      <c r="D2679" s="348" t="s">
        <v>7684</v>
      </c>
      <c r="E2679" s="348" t="s">
        <v>7725</v>
      </c>
      <c r="F2679" s="348" t="s">
        <v>7726</v>
      </c>
    </row>
    <row r="2680" spans="1:6" x14ac:dyDescent="0.25">
      <c r="A2680" s="348" t="s">
        <v>10117</v>
      </c>
      <c r="B2680" t="str">
        <f t="shared" si="41"/>
        <v>F3:0911 P1P2:8802 P3:00199</v>
      </c>
      <c r="C2680" s="348" t="s">
        <v>10118</v>
      </c>
      <c r="D2680" s="348" t="s">
        <v>7657</v>
      </c>
      <c r="E2680" s="348" t="s">
        <v>7658</v>
      </c>
      <c r="F2680" s="348" t="s">
        <v>7659</v>
      </c>
    </row>
    <row r="2681" spans="1:6" x14ac:dyDescent="0.25">
      <c r="A2681" s="348" t="s">
        <v>10117</v>
      </c>
      <c r="B2681" t="str">
        <f t="shared" si="41"/>
        <v>F3:0911 P1P2:8802 P3:00448</v>
      </c>
      <c r="C2681" s="348" t="s">
        <v>10118</v>
      </c>
      <c r="D2681" s="348" t="s">
        <v>7657</v>
      </c>
      <c r="E2681" s="348" t="s">
        <v>7658</v>
      </c>
      <c r="F2681" s="348" t="s">
        <v>7641</v>
      </c>
    </row>
    <row r="2682" spans="1:6" x14ac:dyDescent="0.25">
      <c r="A2682" s="348" t="s">
        <v>10119</v>
      </c>
      <c r="B2682" t="str">
        <f t="shared" si="41"/>
        <v>F3:0820 P1P2:8502 P3:00231</v>
      </c>
      <c r="C2682" s="348" t="s">
        <v>10118</v>
      </c>
      <c r="D2682" s="348" t="s">
        <v>7684</v>
      </c>
      <c r="E2682" s="348" t="s">
        <v>7725</v>
      </c>
      <c r="F2682" s="348" t="s">
        <v>7834</v>
      </c>
    </row>
    <row r="2683" spans="1:6" x14ac:dyDescent="0.25">
      <c r="A2683" s="348" t="s">
        <v>10120</v>
      </c>
      <c r="B2683" t="str">
        <f t="shared" si="41"/>
        <v>F3:0911 P1P2:8802 P3:00199</v>
      </c>
      <c r="C2683" s="348" t="s">
        <v>10121</v>
      </c>
      <c r="D2683" s="348" t="s">
        <v>7657</v>
      </c>
      <c r="E2683" s="348" t="s">
        <v>7658</v>
      </c>
      <c r="F2683" s="348" t="s">
        <v>7659</v>
      </c>
    </row>
    <row r="2684" spans="1:6" x14ac:dyDescent="0.25">
      <c r="A2684" s="348" t="s">
        <v>10120</v>
      </c>
      <c r="B2684" t="str">
        <f t="shared" si="41"/>
        <v>F3:0911 P1P2:8802 P3:00448</v>
      </c>
      <c r="C2684" s="348" t="s">
        <v>10121</v>
      </c>
      <c r="D2684" s="348" t="s">
        <v>7657</v>
      </c>
      <c r="E2684" s="348" t="s">
        <v>7658</v>
      </c>
      <c r="F2684" s="348" t="s">
        <v>7641</v>
      </c>
    </row>
    <row r="2685" spans="1:6" x14ac:dyDescent="0.25">
      <c r="A2685" s="348" t="s">
        <v>10122</v>
      </c>
      <c r="B2685" t="str">
        <f t="shared" si="41"/>
        <v>F3:0820 P1P2:8502 P3:00231</v>
      </c>
      <c r="C2685" s="348" t="s">
        <v>10121</v>
      </c>
      <c r="D2685" s="348" t="s">
        <v>7684</v>
      </c>
      <c r="E2685" s="348" t="s">
        <v>7725</v>
      </c>
      <c r="F2685" s="348" t="s">
        <v>7834</v>
      </c>
    </row>
    <row r="2686" spans="1:6" x14ac:dyDescent="0.25">
      <c r="A2686" s="348" t="s">
        <v>10123</v>
      </c>
      <c r="B2686" t="str">
        <f t="shared" si="41"/>
        <v>F3:0820 P1P2:8502 P3:00231</v>
      </c>
      <c r="C2686" s="348" t="s">
        <v>10121</v>
      </c>
      <c r="D2686" s="348" t="s">
        <v>7684</v>
      </c>
      <c r="E2686" s="348" t="s">
        <v>7725</v>
      </c>
      <c r="F2686" s="348" t="s">
        <v>7834</v>
      </c>
    </row>
    <row r="2687" spans="1:6" x14ac:dyDescent="0.25">
      <c r="A2687" s="348" t="s">
        <v>10124</v>
      </c>
      <c r="B2687" t="str">
        <f t="shared" si="41"/>
        <v>F3:0820 P1P2:8502 P3:00234</v>
      </c>
      <c r="C2687" s="348" t="s">
        <v>10121</v>
      </c>
      <c r="D2687" s="348" t="s">
        <v>7684</v>
      </c>
      <c r="E2687" s="348" t="s">
        <v>7725</v>
      </c>
      <c r="F2687" s="348" t="s">
        <v>7726</v>
      </c>
    </row>
    <row r="2688" spans="1:6" x14ac:dyDescent="0.25">
      <c r="A2688" s="348" t="s">
        <v>10125</v>
      </c>
      <c r="B2688" t="str">
        <f t="shared" si="41"/>
        <v>F3:0820 P1P2:8502 P3:00234</v>
      </c>
      <c r="C2688" s="348" t="s">
        <v>10121</v>
      </c>
      <c r="D2688" s="348" t="s">
        <v>7684</v>
      </c>
      <c r="E2688" s="348" t="s">
        <v>7725</v>
      </c>
      <c r="F2688" s="348" t="s">
        <v>7726</v>
      </c>
    </row>
    <row r="2689" spans="1:6" x14ac:dyDescent="0.25">
      <c r="A2689" s="348" t="s">
        <v>10126</v>
      </c>
      <c r="B2689" t="str">
        <f t="shared" si="41"/>
        <v>F3:0443 P1P2:6101 P3:00005</v>
      </c>
      <c r="C2689" s="348" t="s">
        <v>7413</v>
      </c>
      <c r="D2689" s="348" t="s">
        <v>10127</v>
      </c>
      <c r="E2689" s="348" t="s">
        <v>10128</v>
      </c>
      <c r="F2689" s="348" t="s">
        <v>7655</v>
      </c>
    </row>
    <row r="2690" spans="1:6" x14ac:dyDescent="0.25">
      <c r="A2690" s="348" t="s">
        <v>10129</v>
      </c>
      <c r="B2690" t="str">
        <f t="shared" ref="B2690:B2753" si="42">CONCATENATE("F3:",D2690," P1P2:",E2690," P3:",F2690)</f>
        <v>F3:0911 P1P2:8802 P3:00199</v>
      </c>
      <c r="C2690" s="348" t="s">
        <v>7763</v>
      </c>
      <c r="D2690" s="348" t="s">
        <v>7657</v>
      </c>
      <c r="E2690" s="348" t="s">
        <v>7658</v>
      </c>
      <c r="F2690" s="348" t="s">
        <v>7659</v>
      </c>
    </row>
    <row r="2691" spans="1:6" x14ac:dyDescent="0.25">
      <c r="A2691" s="348" t="s">
        <v>10129</v>
      </c>
      <c r="B2691" t="str">
        <f t="shared" si="42"/>
        <v>F3:0911 P1P2:8802 P3:00448</v>
      </c>
      <c r="C2691" s="348" t="s">
        <v>7763</v>
      </c>
      <c r="D2691" s="348" t="s">
        <v>7657</v>
      </c>
      <c r="E2691" s="348" t="s">
        <v>7658</v>
      </c>
      <c r="F2691" s="348" t="s">
        <v>7641</v>
      </c>
    </row>
    <row r="2692" spans="1:6" x14ac:dyDescent="0.25">
      <c r="A2692" s="348" t="s">
        <v>10130</v>
      </c>
      <c r="B2692" t="str">
        <f t="shared" si="42"/>
        <v>F3:0911 P1P2:8802 P3:00199</v>
      </c>
      <c r="C2692" s="348" t="s">
        <v>7763</v>
      </c>
      <c r="D2692" s="348" t="s">
        <v>7657</v>
      </c>
      <c r="E2692" s="348" t="s">
        <v>7658</v>
      </c>
      <c r="F2692" s="348" t="s">
        <v>7659</v>
      </c>
    </row>
    <row r="2693" spans="1:6" x14ac:dyDescent="0.25">
      <c r="A2693" s="348" t="s">
        <v>10130</v>
      </c>
      <c r="B2693" t="str">
        <f t="shared" si="42"/>
        <v>F3:0911 P1P2:8802 P3:00448</v>
      </c>
      <c r="C2693" s="348" t="s">
        <v>7763</v>
      </c>
      <c r="D2693" s="348" t="s">
        <v>7657</v>
      </c>
      <c r="E2693" s="348" t="s">
        <v>7658</v>
      </c>
      <c r="F2693" s="348" t="s">
        <v>7641</v>
      </c>
    </row>
    <row r="2694" spans="1:6" x14ac:dyDescent="0.25">
      <c r="A2694" s="348" t="s">
        <v>10131</v>
      </c>
      <c r="B2694" t="str">
        <f t="shared" si="42"/>
        <v>F3:0812 P1P2:8602 P3:00238</v>
      </c>
      <c r="C2694" s="348" t="s">
        <v>7763</v>
      </c>
      <c r="D2694" s="348" t="s">
        <v>7752</v>
      </c>
      <c r="E2694" s="348" t="s">
        <v>7753</v>
      </c>
      <c r="F2694" s="348" t="s">
        <v>8038</v>
      </c>
    </row>
    <row r="2695" spans="1:6" x14ac:dyDescent="0.25">
      <c r="A2695" s="348" t="s">
        <v>10132</v>
      </c>
      <c r="B2695" t="str">
        <f t="shared" si="42"/>
        <v>F3:0812 P1P2:8602 P3:00238</v>
      </c>
      <c r="C2695" s="348" t="s">
        <v>7763</v>
      </c>
      <c r="D2695" s="348" t="s">
        <v>7752</v>
      </c>
      <c r="E2695" s="348" t="s">
        <v>7753</v>
      </c>
      <c r="F2695" s="348" t="s">
        <v>8038</v>
      </c>
    </row>
    <row r="2696" spans="1:6" x14ac:dyDescent="0.25">
      <c r="A2696" s="348" t="s">
        <v>10133</v>
      </c>
      <c r="B2696" t="str">
        <f t="shared" si="42"/>
        <v>F3:0820 P1P2:8502 P3:00231</v>
      </c>
      <c r="C2696" s="348" t="s">
        <v>7763</v>
      </c>
      <c r="D2696" s="348" t="s">
        <v>7684</v>
      </c>
      <c r="E2696" s="348" t="s">
        <v>7725</v>
      </c>
      <c r="F2696" s="348" t="s">
        <v>7834</v>
      </c>
    </row>
    <row r="2697" spans="1:6" x14ac:dyDescent="0.25">
      <c r="A2697" s="348" t="s">
        <v>10134</v>
      </c>
      <c r="B2697" t="str">
        <f t="shared" si="42"/>
        <v>F3:0911 P1P2:8802 P3:00199</v>
      </c>
      <c r="C2697" s="348" t="s">
        <v>7747</v>
      </c>
      <c r="D2697" s="348" t="s">
        <v>7657</v>
      </c>
      <c r="E2697" s="348" t="s">
        <v>7658</v>
      </c>
      <c r="F2697" s="348" t="s">
        <v>7659</v>
      </c>
    </row>
    <row r="2698" spans="1:6" x14ac:dyDescent="0.25">
      <c r="A2698" s="348" t="s">
        <v>10134</v>
      </c>
      <c r="B2698" t="str">
        <f t="shared" si="42"/>
        <v>F3:0911 P1P2:8802 P3:00448</v>
      </c>
      <c r="C2698" s="348" t="s">
        <v>7747</v>
      </c>
      <c r="D2698" s="348" t="s">
        <v>7657</v>
      </c>
      <c r="E2698" s="348" t="s">
        <v>7658</v>
      </c>
      <c r="F2698" s="348" t="s">
        <v>7641</v>
      </c>
    </row>
    <row r="2699" spans="1:6" x14ac:dyDescent="0.25">
      <c r="A2699" s="348" t="s">
        <v>10135</v>
      </c>
      <c r="B2699" t="str">
        <f t="shared" si="42"/>
        <v>F3:0820 P1P2:8502 P3:00231</v>
      </c>
      <c r="C2699" s="348" t="s">
        <v>7747</v>
      </c>
      <c r="D2699" s="348" t="s">
        <v>7684</v>
      </c>
      <c r="E2699" s="348" t="s">
        <v>7725</v>
      </c>
      <c r="F2699" s="348" t="s">
        <v>7834</v>
      </c>
    </row>
    <row r="2700" spans="1:6" x14ac:dyDescent="0.25">
      <c r="A2700" s="348" t="s">
        <v>10136</v>
      </c>
      <c r="B2700" t="str">
        <f t="shared" si="42"/>
        <v>F3:0911 P1P2:8802 P3:00199</v>
      </c>
      <c r="C2700" s="348" t="s">
        <v>10137</v>
      </c>
      <c r="D2700" s="348" t="s">
        <v>7657</v>
      </c>
      <c r="E2700" s="348" t="s">
        <v>7658</v>
      </c>
      <c r="F2700" s="348" t="s">
        <v>7659</v>
      </c>
    </row>
    <row r="2701" spans="1:6" x14ac:dyDescent="0.25">
      <c r="A2701" s="348" t="s">
        <v>10136</v>
      </c>
      <c r="B2701" t="str">
        <f t="shared" si="42"/>
        <v>F3:0911 P1P2:8802 P3:00448</v>
      </c>
      <c r="C2701" s="348" t="s">
        <v>10137</v>
      </c>
      <c r="D2701" s="348" t="s">
        <v>7657</v>
      </c>
      <c r="E2701" s="348" t="s">
        <v>7658</v>
      </c>
      <c r="F2701" s="348" t="s">
        <v>7641</v>
      </c>
    </row>
    <row r="2702" spans="1:6" x14ac:dyDescent="0.25">
      <c r="A2702" s="348" t="s">
        <v>10138</v>
      </c>
      <c r="B2702" t="str">
        <f t="shared" si="42"/>
        <v>F3:0820 P1P2:8502 P3:00231</v>
      </c>
      <c r="C2702" s="348" t="s">
        <v>10139</v>
      </c>
      <c r="D2702" s="348" t="s">
        <v>7684</v>
      </c>
      <c r="E2702" s="348" t="s">
        <v>7725</v>
      </c>
      <c r="F2702" s="348" t="s">
        <v>7834</v>
      </c>
    </row>
    <row r="2703" spans="1:6" x14ac:dyDescent="0.25">
      <c r="A2703" s="348" t="s">
        <v>10140</v>
      </c>
      <c r="B2703" t="str">
        <f t="shared" si="42"/>
        <v>F3:0820 P1P2:8502 P3:00231</v>
      </c>
      <c r="C2703" s="348" t="s">
        <v>10137</v>
      </c>
      <c r="D2703" s="348" t="s">
        <v>7684</v>
      </c>
      <c r="E2703" s="348" t="s">
        <v>7725</v>
      </c>
      <c r="F2703" s="348" t="s">
        <v>7834</v>
      </c>
    </row>
    <row r="2704" spans="1:6" x14ac:dyDescent="0.25">
      <c r="A2704" s="348" t="s">
        <v>10141</v>
      </c>
      <c r="B2704" t="str">
        <f t="shared" si="42"/>
        <v>F3:0820 P1P2:8502 P3:00234</v>
      </c>
      <c r="C2704" s="348" t="s">
        <v>10139</v>
      </c>
      <c r="D2704" s="348" t="s">
        <v>7684</v>
      </c>
      <c r="E2704" s="348" t="s">
        <v>7725</v>
      </c>
      <c r="F2704" s="348" t="s">
        <v>7726</v>
      </c>
    </row>
    <row r="2705" spans="1:6" x14ac:dyDescent="0.25">
      <c r="A2705" s="348" t="s">
        <v>10142</v>
      </c>
      <c r="B2705" t="str">
        <f t="shared" si="42"/>
        <v>F3:0820 P1P2:8502 P3:00234</v>
      </c>
      <c r="C2705" s="348" t="s">
        <v>10137</v>
      </c>
      <c r="D2705" s="348" t="s">
        <v>7684</v>
      </c>
      <c r="E2705" s="348" t="s">
        <v>7725</v>
      </c>
      <c r="F2705" s="348" t="s">
        <v>7726</v>
      </c>
    </row>
    <row r="2706" spans="1:6" x14ac:dyDescent="0.25">
      <c r="A2706" s="348" t="s">
        <v>10143</v>
      </c>
      <c r="B2706" t="str">
        <f t="shared" si="42"/>
        <v>F3:0911 P1P2:8802 P3:00199</v>
      </c>
      <c r="C2706" s="348" t="s">
        <v>7756</v>
      </c>
      <c r="D2706" s="348" t="s">
        <v>7657</v>
      </c>
      <c r="E2706" s="348" t="s">
        <v>7658</v>
      </c>
      <c r="F2706" s="348" t="s">
        <v>7659</v>
      </c>
    </row>
    <row r="2707" spans="1:6" x14ac:dyDescent="0.25">
      <c r="A2707" s="348" t="s">
        <v>10143</v>
      </c>
      <c r="B2707" t="str">
        <f t="shared" si="42"/>
        <v>F3:0911 P1P2:8802 P3:00448</v>
      </c>
      <c r="C2707" s="348" t="s">
        <v>7756</v>
      </c>
      <c r="D2707" s="348" t="s">
        <v>7657</v>
      </c>
      <c r="E2707" s="348" t="s">
        <v>7658</v>
      </c>
      <c r="F2707" s="348" t="s">
        <v>7641</v>
      </c>
    </row>
    <row r="2708" spans="1:6" x14ac:dyDescent="0.25">
      <c r="A2708" s="348" t="s">
        <v>10144</v>
      </c>
      <c r="B2708" t="str">
        <f t="shared" si="42"/>
        <v>F3:0820 P1P2:8502 P3:00231</v>
      </c>
      <c r="C2708" s="348" t="s">
        <v>7756</v>
      </c>
      <c r="D2708" s="348" t="s">
        <v>7684</v>
      </c>
      <c r="E2708" s="348" t="s">
        <v>7725</v>
      </c>
      <c r="F2708" s="348" t="s">
        <v>7834</v>
      </c>
    </row>
    <row r="2709" spans="1:6" x14ac:dyDescent="0.25">
      <c r="A2709" s="348" t="s">
        <v>10145</v>
      </c>
      <c r="B2709" t="str">
        <f t="shared" si="42"/>
        <v>F3:0820 P1P2:8502 P3:00231</v>
      </c>
      <c r="C2709" s="348" t="s">
        <v>7756</v>
      </c>
      <c r="D2709" s="348" t="s">
        <v>7684</v>
      </c>
      <c r="E2709" s="348" t="s">
        <v>7725</v>
      </c>
      <c r="F2709" s="348" t="s">
        <v>7834</v>
      </c>
    </row>
    <row r="2710" spans="1:6" x14ac:dyDescent="0.25">
      <c r="A2710" s="348" t="s">
        <v>10146</v>
      </c>
      <c r="B2710" t="str">
        <f t="shared" si="42"/>
        <v>F3:0820 P1P2:8502 P3:00231</v>
      </c>
      <c r="C2710" s="348" t="s">
        <v>7756</v>
      </c>
      <c r="D2710" s="348" t="s">
        <v>7684</v>
      </c>
      <c r="E2710" s="348" t="s">
        <v>7725</v>
      </c>
      <c r="F2710" s="348" t="s">
        <v>7834</v>
      </c>
    </row>
    <row r="2711" spans="1:6" x14ac:dyDescent="0.25">
      <c r="A2711" s="348" t="s">
        <v>10147</v>
      </c>
      <c r="B2711" t="str">
        <f t="shared" si="42"/>
        <v>F3:0820 P1P2:8502 P3:00231</v>
      </c>
      <c r="C2711" s="348" t="s">
        <v>7756</v>
      </c>
      <c r="D2711" s="348" t="s">
        <v>7684</v>
      </c>
      <c r="E2711" s="348" t="s">
        <v>7725</v>
      </c>
      <c r="F2711" s="348" t="s">
        <v>7834</v>
      </c>
    </row>
    <row r="2712" spans="1:6" x14ac:dyDescent="0.25">
      <c r="A2712" s="348" t="s">
        <v>10148</v>
      </c>
      <c r="B2712" t="str">
        <f t="shared" si="42"/>
        <v>F3:0820 P1P2:8502 P3:00234</v>
      </c>
      <c r="C2712" s="348" t="s">
        <v>7756</v>
      </c>
      <c r="D2712" s="348" t="s">
        <v>7684</v>
      </c>
      <c r="E2712" s="348" t="s">
        <v>7725</v>
      </c>
      <c r="F2712" s="348" t="s">
        <v>7726</v>
      </c>
    </row>
    <row r="2713" spans="1:6" x14ac:dyDescent="0.25">
      <c r="A2713" s="348" t="s">
        <v>10149</v>
      </c>
      <c r="B2713" t="str">
        <f t="shared" si="42"/>
        <v>F3:0820 P1P2:8502 P3:00234</v>
      </c>
      <c r="C2713" s="348" t="s">
        <v>7756</v>
      </c>
      <c r="D2713" s="348" t="s">
        <v>7684</v>
      </c>
      <c r="E2713" s="348" t="s">
        <v>7725</v>
      </c>
      <c r="F2713" s="348" t="s">
        <v>7726</v>
      </c>
    </row>
    <row r="2714" spans="1:6" x14ac:dyDescent="0.25">
      <c r="A2714" s="348" t="s">
        <v>10150</v>
      </c>
      <c r="B2714" t="str">
        <f t="shared" si="42"/>
        <v>F3:0911 P1P2:8802 P3:00199</v>
      </c>
      <c r="C2714" s="348" t="s">
        <v>10151</v>
      </c>
      <c r="D2714" s="348" t="s">
        <v>7657</v>
      </c>
      <c r="E2714" s="348" t="s">
        <v>7658</v>
      </c>
      <c r="F2714" s="348" t="s">
        <v>7659</v>
      </c>
    </row>
    <row r="2715" spans="1:6" x14ac:dyDescent="0.25">
      <c r="A2715" s="348" t="s">
        <v>10150</v>
      </c>
      <c r="B2715" t="str">
        <f t="shared" si="42"/>
        <v>F3:0911 P1P2:8802 P3:00448</v>
      </c>
      <c r="C2715" s="348" t="s">
        <v>10151</v>
      </c>
      <c r="D2715" s="348" t="s">
        <v>7657</v>
      </c>
      <c r="E2715" s="348" t="s">
        <v>7658</v>
      </c>
      <c r="F2715" s="348" t="s">
        <v>7641</v>
      </c>
    </row>
    <row r="2716" spans="1:6" x14ac:dyDescent="0.25">
      <c r="A2716" s="348" t="s">
        <v>10152</v>
      </c>
      <c r="B2716" t="str">
        <f t="shared" si="42"/>
        <v>F3:0820 P1P2:8502 P3:00231</v>
      </c>
      <c r="C2716" s="348" t="s">
        <v>10151</v>
      </c>
      <c r="D2716" s="348" t="s">
        <v>7684</v>
      </c>
      <c r="E2716" s="348" t="s">
        <v>7725</v>
      </c>
      <c r="F2716" s="348" t="s">
        <v>7834</v>
      </c>
    </row>
    <row r="2717" spans="1:6" x14ac:dyDescent="0.25">
      <c r="A2717" s="348" t="s">
        <v>10153</v>
      </c>
      <c r="B2717" t="str">
        <f t="shared" si="42"/>
        <v>F3:0820 P1P2:8502 P3:00234</v>
      </c>
      <c r="C2717" s="348" t="s">
        <v>10151</v>
      </c>
      <c r="D2717" s="348" t="s">
        <v>7684</v>
      </c>
      <c r="E2717" s="348" t="s">
        <v>7725</v>
      </c>
      <c r="F2717" s="348" t="s">
        <v>7726</v>
      </c>
    </row>
    <row r="2718" spans="1:6" x14ac:dyDescent="0.25">
      <c r="A2718" s="348" t="s">
        <v>10154</v>
      </c>
      <c r="B2718" t="str">
        <f t="shared" si="42"/>
        <v>F3:0911 P1P2:8802 P3:00199</v>
      </c>
      <c r="C2718" s="348" t="s">
        <v>10155</v>
      </c>
      <c r="D2718" s="348" t="s">
        <v>7657</v>
      </c>
      <c r="E2718" s="348" t="s">
        <v>7658</v>
      </c>
      <c r="F2718" s="348" t="s">
        <v>7659</v>
      </c>
    </row>
    <row r="2719" spans="1:6" x14ac:dyDescent="0.25">
      <c r="A2719" s="348" t="s">
        <v>10154</v>
      </c>
      <c r="B2719" t="str">
        <f t="shared" si="42"/>
        <v>F3:0911 P1P2:8802 P3:00448</v>
      </c>
      <c r="C2719" s="348" t="s">
        <v>10155</v>
      </c>
      <c r="D2719" s="348" t="s">
        <v>7657</v>
      </c>
      <c r="E2719" s="348" t="s">
        <v>7658</v>
      </c>
      <c r="F2719" s="348" t="s">
        <v>7641</v>
      </c>
    </row>
    <row r="2720" spans="1:6" x14ac:dyDescent="0.25">
      <c r="A2720" s="348" t="s">
        <v>10156</v>
      </c>
      <c r="B2720" t="str">
        <f t="shared" si="42"/>
        <v>F3:0820 P1P2:8502 P3:00231</v>
      </c>
      <c r="C2720" s="348" t="s">
        <v>10155</v>
      </c>
      <c r="D2720" s="348" t="s">
        <v>7684</v>
      </c>
      <c r="E2720" s="348" t="s">
        <v>7725</v>
      </c>
      <c r="F2720" s="348" t="s">
        <v>7834</v>
      </c>
    </row>
    <row r="2721" spans="1:6" x14ac:dyDescent="0.25">
      <c r="A2721" s="348" t="s">
        <v>10157</v>
      </c>
      <c r="B2721" t="str">
        <f t="shared" si="42"/>
        <v>F3:0911 P1P2:8802 P3:00199</v>
      </c>
      <c r="C2721" s="348" t="s">
        <v>10158</v>
      </c>
      <c r="D2721" s="348" t="s">
        <v>7657</v>
      </c>
      <c r="E2721" s="348" t="s">
        <v>7658</v>
      </c>
      <c r="F2721" s="348" t="s">
        <v>7659</v>
      </c>
    </row>
    <row r="2722" spans="1:6" x14ac:dyDescent="0.25">
      <c r="A2722" s="348" t="s">
        <v>10157</v>
      </c>
      <c r="B2722" t="str">
        <f t="shared" si="42"/>
        <v>F3:0911 P1P2:8802 P3:00448</v>
      </c>
      <c r="C2722" s="348" t="s">
        <v>10158</v>
      </c>
      <c r="D2722" s="348" t="s">
        <v>7657</v>
      </c>
      <c r="E2722" s="348" t="s">
        <v>7658</v>
      </c>
      <c r="F2722" s="348" t="s">
        <v>7641</v>
      </c>
    </row>
    <row r="2723" spans="1:6" x14ac:dyDescent="0.25">
      <c r="A2723" s="348" t="s">
        <v>10159</v>
      </c>
      <c r="B2723" t="str">
        <f t="shared" si="42"/>
        <v>F3:0820 P1P2:8502 P3:00231</v>
      </c>
      <c r="C2723" s="348" t="s">
        <v>10158</v>
      </c>
      <c r="D2723" s="348" t="s">
        <v>7684</v>
      </c>
      <c r="E2723" s="348" t="s">
        <v>7725</v>
      </c>
      <c r="F2723" s="348" t="s">
        <v>7834</v>
      </c>
    </row>
    <row r="2724" spans="1:6" x14ac:dyDescent="0.25">
      <c r="A2724" s="348" t="s">
        <v>10160</v>
      </c>
      <c r="B2724" t="str">
        <f t="shared" si="42"/>
        <v>F3:0820 P1P2:8502 P3:00234</v>
      </c>
      <c r="C2724" s="348" t="s">
        <v>10158</v>
      </c>
      <c r="D2724" s="348" t="s">
        <v>7684</v>
      </c>
      <c r="E2724" s="348" t="s">
        <v>7725</v>
      </c>
      <c r="F2724" s="348" t="s">
        <v>7726</v>
      </c>
    </row>
    <row r="2725" spans="1:6" x14ac:dyDescent="0.25">
      <c r="A2725" s="348" t="s">
        <v>10161</v>
      </c>
      <c r="B2725" t="str">
        <f t="shared" si="42"/>
        <v>F3:0820 P1P2:8502 P3:00231</v>
      </c>
      <c r="C2725" s="348" t="s">
        <v>10162</v>
      </c>
      <c r="D2725" s="348" t="s">
        <v>7684</v>
      </c>
      <c r="E2725" s="348" t="s">
        <v>7725</v>
      </c>
      <c r="F2725" s="348" t="s">
        <v>7834</v>
      </c>
    </row>
    <row r="2726" spans="1:6" x14ac:dyDescent="0.25">
      <c r="A2726" s="348" t="s">
        <v>10163</v>
      </c>
      <c r="B2726" t="str">
        <f t="shared" si="42"/>
        <v>F3:0820 P1P2:8502 P3:00234</v>
      </c>
      <c r="C2726" s="348" t="s">
        <v>10162</v>
      </c>
      <c r="D2726" s="348" t="s">
        <v>7684</v>
      </c>
      <c r="E2726" s="348" t="s">
        <v>7725</v>
      </c>
      <c r="F2726" s="348" t="s">
        <v>7726</v>
      </c>
    </row>
    <row r="2727" spans="1:6" x14ac:dyDescent="0.25">
      <c r="A2727" s="348" t="s">
        <v>10164</v>
      </c>
      <c r="B2727" t="str">
        <f t="shared" si="42"/>
        <v>F3:0911 P1P2:8802 P3:00199</v>
      </c>
      <c r="C2727" s="348" t="s">
        <v>10165</v>
      </c>
      <c r="D2727" s="348" t="s">
        <v>7657</v>
      </c>
      <c r="E2727" s="348" t="s">
        <v>7658</v>
      </c>
      <c r="F2727" s="348" t="s">
        <v>7659</v>
      </c>
    </row>
    <row r="2728" spans="1:6" x14ac:dyDescent="0.25">
      <c r="A2728" s="348" t="s">
        <v>10164</v>
      </c>
      <c r="B2728" t="str">
        <f t="shared" si="42"/>
        <v>F3:0911 P1P2:8802 P3:00448</v>
      </c>
      <c r="C2728" s="348" t="s">
        <v>10165</v>
      </c>
      <c r="D2728" s="348" t="s">
        <v>7657</v>
      </c>
      <c r="E2728" s="348" t="s">
        <v>7658</v>
      </c>
      <c r="F2728" s="348" t="s">
        <v>7641</v>
      </c>
    </row>
    <row r="2729" spans="1:6" x14ac:dyDescent="0.25">
      <c r="A2729" s="348" t="s">
        <v>10166</v>
      </c>
      <c r="B2729" t="str">
        <f t="shared" si="42"/>
        <v>F3:0911 P1P2:8802 P3:00199</v>
      </c>
      <c r="C2729" s="348" t="s">
        <v>10167</v>
      </c>
      <c r="D2729" s="348" t="s">
        <v>7657</v>
      </c>
      <c r="E2729" s="348" t="s">
        <v>7658</v>
      </c>
      <c r="F2729" s="348" t="s">
        <v>7659</v>
      </c>
    </row>
    <row r="2730" spans="1:6" x14ac:dyDescent="0.25">
      <c r="A2730" s="348" t="s">
        <v>10166</v>
      </c>
      <c r="B2730" t="str">
        <f t="shared" si="42"/>
        <v>F3:0911 P1P2:8802 P3:00448</v>
      </c>
      <c r="C2730" s="348" t="s">
        <v>10167</v>
      </c>
      <c r="D2730" s="348" t="s">
        <v>7657</v>
      </c>
      <c r="E2730" s="348" t="s">
        <v>7658</v>
      </c>
      <c r="F2730" s="348" t="s">
        <v>7641</v>
      </c>
    </row>
    <row r="2731" spans="1:6" x14ac:dyDescent="0.25">
      <c r="A2731" s="348" t="s">
        <v>10168</v>
      </c>
      <c r="B2731" t="str">
        <f t="shared" si="42"/>
        <v>F3:0820 P1P2:8502 P3:00231</v>
      </c>
      <c r="C2731" s="348" t="s">
        <v>10165</v>
      </c>
      <c r="D2731" s="348" t="s">
        <v>7684</v>
      </c>
      <c r="E2731" s="348" t="s">
        <v>7725</v>
      </c>
      <c r="F2731" s="348" t="s">
        <v>7834</v>
      </c>
    </row>
    <row r="2732" spans="1:6" x14ac:dyDescent="0.25">
      <c r="A2732" s="348" t="s">
        <v>10169</v>
      </c>
      <c r="B2732" t="str">
        <f t="shared" si="42"/>
        <v>F3:0820 P1P2:8502 P3:00231</v>
      </c>
      <c r="C2732" s="348" t="s">
        <v>10167</v>
      </c>
      <c r="D2732" s="348" t="s">
        <v>7684</v>
      </c>
      <c r="E2732" s="348" t="s">
        <v>7725</v>
      </c>
      <c r="F2732" s="348" t="s">
        <v>7834</v>
      </c>
    </row>
    <row r="2733" spans="1:6" x14ac:dyDescent="0.25">
      <c r="A2733" s="348" t="s">
        <v>10170</v>
      </c>
      <c r="B2733" t="str">
        <f t="shared" si="42"/>
        <v>F3:0820 P1P2:8502 P3:00231</v>
      </c>
      <c r="C2733" s="348" t="s">
        <v>10171</v>
      </c>
      <c r="D2733" s="348" t="s">
        <v>7684</v>
      </c>
      <c r="E2733" s="348" t="s">
        <v>7725</v>
      </c>
      <c r="F2733" s="348" t="s">
        <v>7834</v>
      </c>
    </row>
    <row r="2734" spans="1:6" x14ac:dyDescent="0.25">
      <c r="A2734" s="348" t="s">
        <v>10172</v>
      </c>
      <c r="B2734" t="str">
        <f t="shared" si="42"/>
        <v>F3:0820 P1P2:8502 P3:00234</v>
      </c>
      <c r="C2734" s="348" t="s">
        <v>10165</v>
      </c>
      <c r="D2734" s="348" t="s">
        <v>7684</v>
      </c>
      <c r="E2734" s="348" t="s">
        <v>7725</v>
      </c>
      <c r="F2734" s="348" t="s">
        <v>7726</v>
      </c>
    </row>
    <row r="2735" spans="1:6" x14ac:dyDescent="0.25">
      <c r="A2735" s="348" t="s">
        <v>10173</v>
      </c>
      <c r="B2735" t="str">
        <f t="shared" si="42"/>
        <v>F3:0820 P1P2:8502 P3:00234</v>
      </c>
      <c r="C2735" s="348" t="s">
        <v>10171</v>
      </c>
      <c r="D2735" s="348" t="s">
        <v>7684</v>
      </c>
      <c r="E2735" s="348" t="s">
        <v>7725</v>
      </c>
      <c r="F2735" s="348" t="s">
        <v>7726</v>
      </c>
    </row>
    <row r="2736" spans="1:6" x14ac:dyDescent="0.25">
      <c r="A2736" s="348" t="s">
        <v>10174</v>
      </c>
      <c r="B2736" t="str">
        <f t="shared" si="42"/>
        <v>F3:0820 P1P2:8502 P3:00231</v>
      </c>
      <c r="C2736" s="348" t="s">
        <v>10175</v>
      </c>
      <c r="D2736" s="348" t="s">
        <v>7684</v>
      </c>
      <c r="E2736" s="348" t="s">
        <v>7725</v>
      </c>
      <c r="F2736" s="348" t="s">
        <v>7834</v>
      </c>
    </row>
    <row r="2737" spans="1:6" x14ac:dyDescent="0.25">
      <c r="A2737" s="348" t="s">
        <v>10176</v>
      </c>
      <c r="B2737" t="str">
        <f t="shared" si="42"/>
        <v>F3:0820 P1P2:8502 P3:00231</v>
      </c>
      <c r="C2737" s="348" t="s">
        <v>10177</v>
      </c>
      <c r="D2737" s="348" t="s">
        <v>7684</v>
      </c>
      <c r="E2737" s="348" t="s">
        <v>7725</v>
      </c>
      <c r="F2737" s="348" t="s">
        <v>7834</v>
      </c>
    </row>
    <row r="2738" spans="1:6" x14ac:dyDescent="0.25">
      <c r="A2738" s="348" t="s">
        <v>10178</v>
      </c>
      <c r="B2738" t="str">
        <f t="shared" si="42"/>
        <v>F3:0820 P1P2:8502 P3:00234</v>
      </c>
      <c r="C2738" s="348" t="s">
        <v>10175</v>
      </c>
      <c r="D2738" s="348" t="s">
        <v>7684</v>
      </c>
      <c r="E2738" s="348" t="s">
        <v>7725</v>
      </c>
      <c r="F2738" s="348" t="s">
        <v>7726</v>
      </c>
    </row>
    <row r="2739" spans="1:6" x14ac:dyDescent="0.25">
      <c r="A2739" s="348" t="s">
        <v>10179</v>
      </c>
      <c r="B2739" t="str">
        <f t="shared" si="42"/>
        <v>F3:0820 P1P2:8502 P3:00234</v>
      </c>
      <c r="C2739" s="348" t="s">
        <v>10177</v>
      </c>
      <c r="D2739" s="348" t="s">
        <v>7684</v>
      </c>
      <c r="E2739" s="348" t="s">
        <v>7725</v>
      </c>
      <c r="F2739" s="348" t="s">
        <v>7726</v>
      </c>
    </row>
    <row r="2740" spans="1:6" x14ac:dyDescent="0.25">
      <c r="A2740" s="348" t="s">
        <v>10180</v>
      </c>
      <c r="B2740" t="str">
        <f t="shared" si="42"/>
        <v>F3:0911 P1P2:8802 P3:00199</v>
      </c>
      <c r="C2740" s="348" t="s">
        <v>10181</v>
      </c>
      <c r="D2740" s="348" t="s">
        <v>7657</v>
      </c>
      <c r="E2740" s="348" t="s">
        <v>7658</v>
      </c>
      <c r="F2740" s="348" t="s">
        <v>7659</v>
      </c>
    </row>
    <row r="2741" spans="1:6" x14ac:dyDescent="0.25">
      <c r="A2741" s="348" t="s">
        <v>10180</v>
      </c>
      <c r="B2741" t="str">
        <f t="shared" si="42"/>
        <v>F3:0911 P1P2:8802 P3:00448</v>
      </c>
      <c r="C2741" s="348" t="s">
        <v>10181</v>
      </c>
      <c r="D2741" s="348" t="s">
        <v>7657</v>
      </c>
      <c r="E2741" s="348" t="s">
        <v>7658</v>
      </c>
      <c r="F2741" s="348" t="s">
        <v>7641</v>
      </c>
    </row>
    <row r="2742" spans="1:6" x14ac:dyDescent="0.25">
      <c r="A2742" s="348" t="s">
        <v>10182</v>
      </c>
      <c r="B2742" t="str">
        <f t="shared" si="42"/>
        <v>F3:0911 P1P2:8802 P3:00199</v>
      </c>
      <c r="C2742" s="348" t="s">
        <v>10183</v>
      </c>
      <c r="D2742" s="348" t="s">
        <v>7657</v>
      </c>
      <c r="E2742" s="348" t="s">
        <v>7658</v>
      </c>
      <c r="F2742" s="348" t="s">
        <v>7659</v>
      </c>
    </row>
    <row r="2743" spans="1:6" x14ac:dyDescent="0.25">
      <c r="A2743" s="348" t="s">
        <v>10182</v>
      </c>
      <c r="B2743" t="str">
        <f t="shared" si="42"/>
        <v>F3:0911 P1P2:8802 P3:00448</v>
      </c>
      <c r="C2743" s="348" t="s">
        <v>10183</v>
      </c>
      <c r="D2743" s="348" t="s">
        <v>7657</v>
      </c>
      <c r="E2743" s="348" t="s">
        <v>7658</v>
      </c>
      <c r="F2743" s="348" t="s">
        <v>7641</v>
      </c>
    </row>
    <row r="2744" spans="1:6" x14ac:dyDescent="0.25">
      <c r="A2744" s="348" t="s">
        <v>10184</v>
      </c>
      <c r="B2744" t="str">
        <f t="shared" si="42"/>
        <v>F3:0820 P1P2:8502 P3:00231</v>
      </c>
      <c r="C2744" s="348" t="s">
        <v>10181</v>
      </c>
      <c r="D2744" s="348" t="s">
        <v>7684</v>
      </c>
      <c r="E2744" s="348" t="s">
        <v>7725</v>
      </c>
      <c r="F2744" s="348" t="s">
        <v>7834</v>
      </c>
    </row>
    <row r="2745" spans="1:6" x14ac:dyDescent="0.25">
      <c r="A2745" s="348" t="s">
        <v>10185</v>
      </c>
      <c r="B2745" t="str">
        <f t="shared" si="42"/>
        <v>F3:0820 P1P2:8502 P3:00231</v>
      </c>
      <c r="C2745" s="348" t="s">
        <v>10183</v>
      </c>
      <c r="D2745" s="348" t="s">
        <v>7684</v>
      </c>
      <c r="E2745" s="348" t="s">
        <v>7725</v>
      </c>
      <c r="F2745" s="348" t="s">
        <v>7834</v>
      </c>
    </row>
    <row r="2746" spans="1:6" x14ac:dyDescent="0.25">
      <c r="A2746" s="348" t="s">
        <v>10186</v>
      </c>
      <c r="B2746" t="str">
        <f t="shared" si="42"/>
        <v>F3:0820 P1P2:8502 P3:00234</v>
      </c>
      <c r="C2746" s="348" t="s">
        <v>10181</v>
      </c>
      <c r="D2746" s="348" t="s">
        <v>7684</v>
      </c>
      <c r="E2746" s="348" t="s">
        <v>7725</v>
      </c>
      <c r="F2746" s="348" t="s">
        <v>7726</v>
      </c>
    </row>
    <row r="2747" spans="1:6" x14ac:dyDescent="0.25">
      <c r="A2747" s="348" t="s">
        <v>10187</v>
      </c>
      <c r="B2747" t="str">
        <f t="shared" si="42"/>
        <v>F3:0820 P1P2:8502 P3:00234</v>
      </c>
      <c r="C2747" s="348" t="s">
        <v>10183</v>
      </c>
      <c r="D2747" s="348" t="s">
        <v>7684</v>
      </c>
      <c r="E2747" s="348" t="s">
        <v>7725</v>
      </c>
      <c r="F2747" s="348" t="s">
        <v>7726</v>
      </c>
    </row>
    <row r="2748" spans="1:6" x14ac:dyDescent="0.25">
      <c r="A2748" s="348" t="s">
        <v>10188</v>
      </c>
      <c r="B2748" t="str">
        <f t="shared" si="42"/>
        <v>F3:0911 P1P2:8802 P3:00199</v>
      </c>
      <c r="C2748" s="348" t="s">
        <v>10189</v>
      </c>
      <c r="D2748" s="348" t="s">
        <v>7657</v>
      </c>
      <c r="E2748" s="348" t="s">
        <v>7658</v>
      </c>
      <c r="F2748" s="348" t="s">
        <v>7659</v>
      </c>
    </row>
    <row r="2749" spans="1:6" x14ac:dyDescent="0.25">
      <c r="A2749" s="348" t="s">
        <v>10188</v>
      </c>
      <c r="B2749" t="str">
        <f t="shared" si="42"/>
        <v>F3:0911 P1P2:8802 P3:00448</v>
      </c>
      <c r="C2749" s="348" t="s">
        <v>10189</v>
      </c>
      <c r="D2749" s="348" t="s">
        <v>7657</v>
      </c>
      <c r="E2749" s="348" t="s">
        <v>7658</v>
      </c>
      <c r="F2749" s="348" t="s">
        <v>7641</v>
      </c>
    </row>
    <row r="2750" spans="1:6" x14ac:dyDescent="0.25">
      <c r="A2750" s="348" t="s">
        <v>10190</v>
      </c>
      <c r="B2750" t="str">
        <f t="shared" si="42"/>
        <v>F3:0911 P1P2:8802 P3:00199</v>
      </c>
      <c r="C2750" s="348" t="s">
        <v>10191</v>
      </c>
      <c r="D2750" s="348" t="s">
        <v>7657</v>
      </c>
      <c r="E2750" s="348" t="s">
        <v>7658</v>
      </c>
      <c r="F2750" s="348" t="s">
        <v>7659</v>
      </c>
    </row>
    <row r="2751" spans="1:6" x14ac:dyDescent="0.25">
      <c r="A2751" s="348" t="s">
        <v>10190</v>
      </c>
      <c r="B2751" t="str">
        <f t="shared" si="42"/>
        <v>F3:0911 P1P2:8802 P3:00448</v>
      </c>
      <c r="C2751" s="348" t="s">
        <v>10191</v>
      </c>
      <c r="D2751" s="348" t="s">
        <v>7657</v>
      </c>
      <c r="E2751" s="348" t="s">
        <v>7658</v>
      </c>
      <c r="F2751" s="348" t="s">
        <v>7641</v>
      </c>
    </row>
    <row r="2752" spans="1:6" x14ac:dyDescent="0.25">
      <c r="A2752" s="348" t="s">
        <v>10192</v>
      </c>
      <c r="B2752" t="str">
        <f t="shared" si="42"/>
        <v>F3:0820 P1P2:8502 P3:00231</v>
      </c>
      <c r="C2752" s="348" t="s">
        <v>10189</v>
      </c>
      <c r="D2752" s="348" t="s">
        <v>7684</v>
      </c>
      <c r="E2752" s="348" t="s">
        <v>7725</v>
      </c>
      <c r="F2752" s="348" t="s">
        <v>7834</v>
      </c>
    </row>
    <row r="2753" spans="1:6" x14ac:dyDescent="0.25">
      <c r="A2753" s="348" t="s">
        <v>10193</v>
      </c>
      <c r="B2753" t="str">
        <f t="shared" si="42"/>
        <v>F3:0820 P1P2:8502 P3:00231</v>
      </c>
      <c r="C2753" s="348" t="s">
        <v>10191</v>
      </c>
      <c r="D2753" s="348" t="s">
        <v>7684</v>
      </c>
      <c r="E2753" s="348" t="s">
        <v>7725</v>
      </c>
      <c r="F2753" s="348" t="s">
        <v>7834</v>
      </c>
    </row>
    <row r="2754" spans="1:6" x14ac:dyDescent="0.25">
      <c r="A2754" s="348" t="s">
        <v>10194</v>
      </c>
      <c r="B2754" t="str">
        <f t="shared" ref="B2754:B2817" si="43">CONCATENATE("F3:",D2754," P1P2:",E2754," P3:",F2754)</f>
        <v>F3:0820 P1P2:8502 P3:00234</v>
      </c>
      <c r="C2754" s="348" t="s">
        <v>10189</v>
      </c>
      <c r="D2754" s="348" t="s">
        <v>7684</v>
      </c>
      <c r="E2754" s="348" t="s">
        <v>7725</v>
      </c>
      <c r="F2754" s="348" t="s">
        <v>7726</v>
      </c>
    </row>
    <row r="2755" spans="1:6" x14ac:dyDescent="0.25">
      <c r="A2755" s="348" t="s">
        <v>10195</v>
      </c>
      <c r="B2755" t="str">
        <f t="shared" si="43"/>
        <v>F3:0820 P1P2:8502 P3:00234</v>
      </c>
      <c r="C2755" s="348" t="s">
        <v>10191</v>
      </c>
      <c r="D2755" s="348" t="s">
        <v>7684</v>
      </c>
      <c r="E2755" s="348" t="s">
        <v>7725</v>
      </c>
      <c r="F2755" s="348" t="s">
        <v>7726</v>
      </c>
    </row>
    <row r="2756" spans="1:6" x14ac:dyDescent="0.25">
      <c r="A2756" s="348" t="s">
        <v>10196</v>
      </c>
      <c r="B2756" t="str">
        <f t="shared" si="43"/>
        <v>F3:0911 P1P2:8802 P3:00199</v>
      </c>
      <c r="C2756" s="348" t="s">
        <v>7758</v>
      </c>
      <c r="D2756" s="348" t="s">
        <v>7657</v>
      </c>
      <c r="E2756" s="348" t="s">
        <v>7658</v>
      </c>
      <c r="F2756" s="348" t="s">
        <v>7659</v>
      </c>
    </row>
    <row r="2757" spans="1:6" x14ac:dyDescent="0.25">
      <c r="A2757" s="348" t="s">
        <v>10196</v>
      </c>
      <c r="B2757" t="str">
        <f t="shared" si="43"/>
        <v>F3:0911 P1P2:8802 P3:00448</v>
      </c>
      <c r="C2757" s="348" t="s">
        <v>7758</v>
      </c>
      <c r="D2757" s="348" t="s">
        <v>7657</v>
      </c>
      <c r="E2757" s="348" t="s">
        <v>7658</v>
      </c>
      <c r="F2757" s="348" t="s">
        <v>7641</v>
      </c>
    </row>
    <row r="2758" spans="1:6" x14ac:dyDescent="0.25">
      <c r="A2758" s="348" t="s">
        <v>10197</v>
      </c>
      <c r="B2758" t="str">
        <f t="shared" si="43"/>
        <v>F3:0911 P1P2:8802 P3:00199</v>
      </c>
      <c r="C2758" s="348" t="s">
        <v>7758</v>
      </c>
      <c r="D2758" s="348" t="s">
        <v>7657</v>
      </c>
      <c r="E2758" s="348" t="s">
        <v>7658</v>
      </c>
      <c r="F2758" s="348" t="s">
        <v>7659</v>
      </c>
    </row>
    <row r="2759" spans="1:6" x14ac:dyDescent="0.25">
      <c r="A2759" s="348" t="s">
        <v>10197</v>
      </c>
      <c r="B2759" t="str">
        <f t="shared" si="43"/>
        <v>F3:0911 P1P2:8802 P3:00448</v>
      </c>
      <c r="C2759" s="348" t="s">
        <v>7758</v>
      </c>
      <c r="D2759" s="348" t="s">
        <v>7657</v>
      </c>
      <c r="E2759" s="348" t="s">
        <v>7658</v>
      </c>
      <c r="F2759" s="348" t="s">
        <v>7641</v>
      </c>
    </row>
    <row r="2760" spans="1:6" x14ac:dyDescent="0.25">
      <c r="A2760" s="348" t="s">
        <v>10198</v>
      </c>
      <c r="B2760" t="str">
        <f t="shared" si="43"/>
        <v>F3:0820 P1P2:8502 P3:00231</v>
      </c>
      <c r="C2760" s="348" t="s">
        <v>7758</v>
      </c>
      <c r="D2760" s="348" t="s">
        <v>7684</v>
      </c>
      <c r="E2760" s="348" t="s">
        <v>7725</v>
      </c>
      <c r="F2760" s="348" t="s">
        <v>7834</v>
      </c>
    </row>
    <row r="2761" spans="1:6" x14ac:dyDescent="0.25">
      <c r="A2761" s="348" t="s">
        <v>10199</v>
      </c>
      <c r="B2761" t="str">
        <f t="shared" si="43"/>
        <v>F3:0820 P1P2:8502 P3:00231</v>
      </c>
      <c r="C2761" s="348" t="s">
        <v>7758</v>
      </c>
      <c r="D2761" s="348" t="s">
        <v>7684</v>
      </c>
      <c r="E2761" s="348" t="s">
        <v>7725</v>
      </c>
      <c r="F2761" s="348" t="s">
        <v>7834</v>
      </c>
    </row>
    <row r="2762" spans="1:6" x14ac:dyDescent="0.25">
      <c r="A2762" s="348" t="s">
        <v>10200</v>
      </c>
      <c r="B2762" t="str">
        <f t="shared" si="43"/>
        <v>F3:0820 P1P2:8502 P3:00234</v>
      </c>
      <c r="C2762" s="348" t="s">
        <v>7758</v>
      </c>
      <c r="D2762" s="348" t="s">
        <v>7684</v>
      </c>
      <c r="E2762" s="348" t="s">
        <v>7725</v>
      </c>
      <c r="F2762" s="348" t="s">
        <v>7726</v>
      </c>
    </row>
    <row r="2763" spans="1:6" x14ac:dyDescent="0.25">
      <c r="A2763" s="348" t="s">
        <v>10201</v>
      </c>
      <c r="B2763" t="str">
        <f t="shared" si="43"/>
        <v>F3:0820 P1P2:8502 P3:00234</v>
      </c>
      <c r="C2763" s="348" t="s">
        <v>7758</v>
      </c>
      <c r="D2763" s="348" t="s">
        <v>7684</v>
      </c>
      <c r="E2763" s="348" t="s">
        <v>7725</v>
      </c>
      <c r="F2763" s="348" t="s">
        <v>7726</v>
      </c>
    </row>
    <row r="2764" spans="1:6" x14ac:dyDescent="0.25">
      <c r="A2764" s="348" t="s">
        <v>10202</v>
      </c>
      <c r="B2764" t="str">
        <f t="shared" si="43"/>
        <v>F3:0911 P1P2:8802 P3:00199</v>
      </c>
      <c r="C2764" s="348" t="s">
        <v>10203</v>
      </c>
      <c r="D2764" s="348" t="s">
        <v>7657</v>
      </c>
      <c r="E2764" s="348" t="s">
        <v>7658</v>
      </c>
      <c r="F2764" s="348" t="s">
        <v>7659</v>
      </c>
    </row>
    <row r="2765" spans="1:6" x14ac:dyDescent="0.25">
      <c r="A2765" s="348" t="s">
        <v>10202</v>
      </c>
      <c r="B2765" t="str">
        <f t="shared" si="43"/>
        <v>F3:0911 P1P2:8802 P3:00448</v>
      </c>
      <c r="C2765" s="348" t="s">
        <v>10203</v>
      </c>
      <c r="D2765" s="348" t="s">
        <v>7657</v>
      </c>
      <c r="E2765" s="348" t="s">
        <v>7658</v>
      </c>
      <c r="F2765" s="348" t="s">
        <v>7641</v>
      </c>
    </row>
    <row r="2766" spans="1:6" x14ac:dyDescent="0.25">
      <c r="A2766" s="348" t="s">
        <v>10204</v>
      </c>
      <c r="B2766" t="str">
        <f t="shared" si="43"/>
        <v>F3:0820 P1P2:8502 P3:00231</v>
      </c>
      <c r="C2766" s="348" t="s">
        <v>10203</v>
      </c>
      <c r="D2766" s="348" t="s">
        <v>7684</v>
      </c>
      <c r="E2766" s="348" t="s">
        <v>7725</v>
      </c>
      <c r="F2766" s="348" t="s">
        <v>7834</v>
      </c>
    </row>
    <row r="2767" spans="1:6" x14ac:dyDescent="0.25">
      <c r="A2767" s="348" t="s">
        <v>10205</v>
      </c>
      <c r="B2767" t="str">
        <f t="shared" si="43"/>
        <v>F3:0820 P1P2:8502 P3:00234</v>
      </c>
      <c r="C2767" s="348" t="s">
        <v>10203</v>
      </c>
      <c r="D2767" s="348" t="s">
        <v>7684</v>
      </c>
      <c r="E2767" s="348" t="s">
        <v>7725</v>
      </c>
      <c r="F2767" s="348" t="s">
        <v>7726</v>
      </c>
    </row>
    <row r="2768" spans="1:6" x14ac:dyDescent="0.25">
      <c r="A2768" s="348" t="s">
        <v>10206</v>
      </c>
      <c r="B2768" t="str">
        <f t="shared" si="43"/>
        <v>F3:0911 P1P2:8802 P3:00199</v>
      </c>
      <c r="C2768" s="348" t="s">
        <v>10207</v>
      </c>
      <c r="D2768" s="348" t="s">
        <v>7657</v>
      </c>
      <c r="E2768" s="348" t="s">
        <v>7658</v>
      </c>
      <c r="F2768" s="348" t="s">
        <v>7659</v>
      </c>
    </row>
    <row r="2769" spans="1:6" x14ac:dyDescent="0.25">
      <c r="A2769" s="348" t="s">
        <v>10206</v>
      </c>
      <c r="B2769" t="str">
        <f t="shared" si="43"/>
        <v>F3:0911 P1P2:8802 P3:00448</v>
      </c>
      <c r="C2769" s="348" t="s">
        <v>10207</v>
      </c>
      <c r="D2769" s="348" t="s">
        <v>7657</v>
      </c>
      <c r="E2769" s="348" t="s">
        <v>7658</v>
      </c>
      <c r="F2769" s="348" t="s">
        <v>7641</v>
      </c>
    </row>
    <row r="2770" spans="1:6" x14ac:dyDescent="0.25">
      <c r="A2770" s="348" t="s">
        <v>10208</v>
      </c>
      <c r="B2770" t="str">
        <f t="shared" si="43"/>
        <v>F3:0820 P1P2:8502 P3:00231</v>
      </c>
      <c r="C2770" s="348" t="s">
        <v>10207</v>
      </c>
      <c r="D2770" s="348" t="s">
        <v>7684</v>
      </c>
      <c r="E2770" s="348" t="s">
        <v>7725</v>
      </c>
      <c r="F2770" s="348" t="s">
        <v>7834</v>
      </c>
    </row>
    <row r="2771" spans="1:6" x14ac:dyDescent="0.25">
      <c r="A2771" s="348" t="s">
        <v>10209</v>
      </c>
      <c r="B2771" t="str">
        <f t="shared" si="43"/>
        <v>F3:0911 P1P2:8802 P3:00199</v>
      </c>
      <c r="C2771" s="348" t="s">
        <v>10210</v>
      </c>
      <c r="D2771" s="348" t="s">
        <v>7657</v>
      </c>
      <c r="E2771" s="348" t="s">
        <v>7658</v>
      </c>
      <c r="F2771" s="348" t="s">
        <v>7659</v>
      </c>
    </row>
    <row r="2772" spans="1:6" x14ac:dyDescent="0.25">
      <c r="A2772" s="348" t="s">
        <v>10209</v>
      </c>
      <c r="B2772" t="str">
        <f t="shared" si="43"/>
        <v>F3:0911 P1P2:8802 P3:00448</v>
      </c>
      <c r="C2772" s="348" t="s">
        <v>10210</v>
      </c>
      <c r="D2772" s="348" t="s">
        <v>7657</v>
      </c>
      <c r="E2772" s="348" t="s">
        <v>7658</v>
      </c>
      <c r="F2772" s="348" t="s">
        <v>7641</v>
      </c>
    </row>
    <row r="2773" spans="1:6" x14ac:dyDescent="0.25">
      <c r="A2773" s="348" t="s">
        <v>10211</v>
      </c>
      <c r="B2773" t="str">
        <f t="shared" si="43"/>
        <v>F3:0911 P1P2:8802 P3:00199</v>
      </c>
      <c r="C2773" s="348" t="s">
        <v>10212</v>
      </c>
      <c r="D2773" s="348" t="s">
        <v>7657</v>
      </c>
      <c r="E2773" s="348" t="s">
        <v>7658</v>
      </c>
      <c r="F2773" s="348" t="s">
        <v>7659</v>
      </c>
    </row>
    <row r="2774" spans="1:6" x14ac:dyDescent="0.25">
      <c r="A2774" s="348" t="s">
        <v>10211</v>
      </c>
      <c r="B2774" t="str">
        <f t="shared" si="43"/>
        <v>F3:0911 P1P2:8802 P3:00448</v>
      </c>
      <c r="C2774" s="348" t="s">
        <v>10212</v>
      </c>
      <c r="D2774" s="348" t="s">
        <v>7657</v>
      </c>
      <c r="E2774" s="348" t="s">
        <v>7658</v>
      </c>
      <c r="F2774" s="348" t="s">
        <v>7641</v>
      </c>
    </row>
    <row r="2775" spans="1:6" x14ac:dyDescent="0.25">
      <c r="A2775" s="348" t="s">
        <v>10213</v>
      </c>
      <c r="B2775" t="str">
        <f t="shared" si="43"/>
        <v>F3:0820 P1P2:8502 P3:00231</v>
      </c>
      <c r="C2775" s="348" t="s">
        <v>10210</v>
      </c>
      <c r="D2775" s="348" t="s">
        <v>7684</v>
      </c>
      <c r="E2775" s="348" t="s">
        <v>7725</v>
      </c>
      <c r="F2775" s="348" t="s">
        <v>7834</v>
      </c>
    </row>
    <row r="2776" spans="1:6" x14ac:dyDescent="0.25">
      <c r="A2776" s="348" t="s">
        <v>10214</v>
      </c>
      <c r="B2776" t="str">
        <f t="shared" si="43"/>
        <v>F3:0820 P1P2:8502 P3:00231</v>
      </c>
      <c r="C2776" s="348" t="s">
        <v>10212</v>
      </c>
      <c r="D2776" s="348" t="s">
        <v>7684</v>
      </c>
      <c r="E2776" s="348" t="s">
        <v>7725</v>
      </c>
      <c r="F2776" s="348" t="s">
        <v>7834</v>
      </c>
    </row>
    <row r="2777" spans="1:6" x14ac:dyDescent="0.25">
      <c r="A2777" s="348" t="s">
        <v>10215</v>
      </c>
      <c r="B2777" t="str">
        <f t="shared" si="43"/>
        <v>F3:0820 P1P2:8502 P3:00234</v>
      </c>
      <c r="C2777" s="348" t="s">
        <v>10212</v>
      </c>
      <c r="D2777" s="348" t="s">
        <v>7684</v>
      </c>
      <c r="E2777" s="348" t="s">
        <v>7725</v>
      </c>
      <c r="F2777" s="348" t="s">
        <v>7726</v>
      </c>
    </row>
    <row r="2778" spans="1:6" x14ac:dyDescent="0.25">
      <c r="A2778" s="348" t="s">
        <v>10216</v>
      </c>
      <c r="B2778" t="str">
        <f t="shared" si="43"/>
        <v>F3:0911 P1P2:8802 P3:00199</v>
      </c>
      <c r="C2778" s="348" t="s">
        <v>10217</v>
      </c>
      <c r="D2778" s="348" t="s">
        <v>7657</v>
      </c>
      <c r="E2778" s="348" t="s">
        <v>7658</v>
      </c>
      <c r="F2778" s="348" t="s">
        <v>7659</v>
      </c>
    </row>
    <row r="2779" spans="1:6" x14ac:dyDescent="0.25">
      <c r="A2779" s="348" t="s">
        <v>10216</v>
      </c>
      <c r="B2779" t="str">
        <f t="shared" si="43"/>
        <v>F3:0911 P1P2:8802 P3:00448</v>
      </c>
      <c r="C2779" s="348" t="s">
        <v>10217</v>
      </c>
      <c r="D2779" s="348" t="s">
        <v>7657</v>
      </c>
      <c r="E2779" s="348" t="s">
        <v>7658</v>
      </c>
      <c r="F2779" s="348" t="s">
        <v>7641</v>
      </c>
    </row>
    <row r="2780" spans="1:6" x14ac:dyDescent="0.25">
      <c r="A2780" s="348" t="s">
        <v>10218</v>
      </c>
      <c r="B2780" t="str">
        <f t="shared" si="43"/>
        <v>F3:0911 P1P2:8802 P3:00199</v>
      </c>
      <c r="C2780" s="348" t="s">
        <v>7806</v>
      </c>
      <c r="D2780" s="348" t="s">
        <v>7657</v>
      </c>
      <c r="E2780" s="348" t="s">
        <v>7658</v>
      </c>
      <c r="F2780" s="348" t="s">
        <v>7659</v>
      </c>
    </row>
    <row r="2781" spans="1:6" x14ac:dyDescent="0.25">
      <c r="A2781" s="348" t="s">
        <v>10218</v>
      </c>
      <c r="B2781" t="str">
        <f t="shared" si="43"/>
        <v>F3:0911 P1P2:8802 P3:00448</v>
      </c>
      <c r="C2781" s="348" t="s">
        <v>7806</v>
      </c>
      <c r="D2781" s="348" t="s">
        <v>7657</v>
      </c>
      <c r="E2781" s="348" t="s">
        <v>7658</v>
      </c>
      <c r="F2781" s="348" t="s">
        <v>7641</v>
      </c>
    </row>
    <row r="2782" spans="1:6" x14ac:dyDescent="0.25">
      <c r="A2782" s="348" t="s">
        <v>10219</v>
      </c>
      <c r="B2782" t="str">
        <f t="shared" si="43"/>
        <v>F3:0820 P1P2:8502 P3:00231</v>
      </c>
      <c r="C2782" s="348" t="s">
        <v>7806</v>
      </c>
      <c r="D2782" s="348" t="s">
        <v>7684</v>
      </c>
      <c r="E2782" s="348" t="s">
        <v>7725</v>
      </c>
      <c r="F2782" s="348" t="s">
        <v>7834</v>
      </c>
    </row>
    <row r="2783" spans="1:6" x14ac:dyDescent="0.25">
      <c r="A2783" s="348" t="s">
        <v>10220</v>
      </c>
      <c r="B2783" t="str">
        <f t="shared" si="43"/>
        <v>F3:0820 P1P2:8502 P3:00231</v>
      </c>
      <c r="C2783" s="348" t="s">
        <v>10217</v>
      </c>
      <c r="D2783" s="348" t="s">
        <v>7684</v>
      </c>
      <c r="E2783" s="348" t="s">
        <v>7725</v>
      </c>
      <c r="F2783" s="348" t="s">
        <v>7834</v>
      </c>
    </row>
    <row r="2784" spans="1:6" x14ac:dyDescent="0.25">
      <c r="A2784" s="348" t="s">
        <v>10221</v>
      </c>
      <c r="B2784" t="str">
        <f t="shared" si="43"/>
        <v>F3:0820 P1P2:8502 P3:00234</v>
      </c>
      <c r="C2784" s="348" t="s">
        <v>10217</v>
      </c>
      <c r="D2784" s="348" t="s">
        <v>7684</v>
      </c>
      <c r="E2784" s="348" t="s">
        <v>7725</v>
      </c>
      <c r="F2784" s="348" t="s">
        <v>7726</v>
      </c>
    </row>
    <row r="2785" spans="1:6" x14ac:dyDescent="0.25">
      <c r="A2785" s="348" t="s">
        <v>10222</v>
      </c>
      <c r="B2785" t="str">
        <f t="shared" si="43"/>
        <v>F3:0820 P1P2:8502 P3:00234</v>
      </c>
      <c r="C2785" s="348" t="s">
        <v>7806</v>
      </c>
      <c r="D2785" s="348" t="s">
        <v>7684</v>
      </c>
      <c r="E2785" s="348" t="s">
        <v>7725</v>
      </c>
      <c r="F2785" s="348" t="s">
        <v>7726</v>
      </c>
    </row>
    <row r="2786" spans="1:6" x14ac:dyDescent="0.25">
      <c r="A2786" s="348" t="s">
        <v>10223</v>
      </c>
      <c r="B2786" t="str">
        <f t="shared" si="43"/>
        <v>F3:0911 P1P2:8802 P3:00199</v>
      </c>
      <c r="C2786" s="348" t="s">
        <v>10224</v>
      </c>
      <c r="D2786" s="348" t="s">
        <v>7657</v>
      </c>
      <c r="E2786" s="348" t="s">
        <v>7658</v>
      </c>
      <c r="F2786" s="348" t="s">
        <v>7659</v>
      </c>
    </row>
    <row r="2787" spans="1:6" x14ac:dyDescent="0.25">
      <c r="A2787" s="348" t="s">
        <v>10223</v>
      </c>
      <c r="B2787" t="str">
        <f t="shared" si="43"/>
        <v>F3:0911 P1P2:8802 P3:00448</v>
      </c>
      <c r="C2787" s="348" t="s">
        <v>10224</v>
      </c>
      <c r="D2787" s="348" t="s">
        <v>7657</v>
      </c>
      <c r="E2787" s="348" t="s">
        <v>7658</v>
      </c>
      <c r="F2787" s="348" t="s">
        <v>7641</v>
      </c>
    </row>
    <row r="2788" spans="1:6" x14ac:dyDescent="0.25">
      <c r="A2788" s="348" t="s">
        <v>10225</v>
      </c>
      <c r="B2788" t="str">
        <f t="shared" si="43"/>
        <v>F3:0911 P1P2:8802 P3:00199</v>
      </c>
      <c r="C2788" s="348" t="s">
        <v>10224</v>
      </c>
      <c r="D2788" s="348" t="s">
        <v>7657</v>
      </c>
      <c r="E2788" s="348" t="s">
        <v>7658</v>
      </c>
      <c r="F2788" s="348" t="s">
        <v>7659</v>
      </c>
    </row>
    <row r="2789" spans="1:6" x14ac:dyDescent="0.25">
      <c r="A2789" s="348" t="s">
        <v>10225</v>
      </c>
      <c r="B2789" t="str">
        <f t="shared" si="43"/>
        <v>F3:0911 P1P2:8802 P3:00448</v>
      </c>
      <c r="C2789" s="348" t="s">
        <v>10224</v>
      </c>
      <c r="D2789" s="348" t="s">
        <v>7657</v>
      </c>
      <c r="E2789" s="348" t="s">
        <v>7658</v>
      </c>
      <c r="F2789" s="348" t="s">
        <v>7641</v>
      </c>
    </row>
    <row r="2790" spans="1:6" x14ac:dyDescent="0.25">
      <c r="A2790" s="348" t="s">
        <v>10226</v>
      </c>
      <c r="B2790" t="str">
        <f t="shared" si="43"/>
        <v>F3:0911 P1P2:8802 P3:00199</v>
      </c>
      <c r="C2790" s="348" t="s">
        <v>10224</v>
      </c>
      <c r="D2790" s="348" t="s">
        <v>7657</v>
      </c>
      <c r="E2790" s="348" t="s">
        <v>7658</v>
      </c>
      <c r="F2790" s="348" t="s">
        <v>7659</v>
      </c>
    </row>
    <row r="2791" spans="1:6" x14ac:dyDescent="0.25">
      <c r="A2791" s="348" t="s">
        <v>10226</v>
      </c>
      <c r="B2791" t="str">
        <f t="shared" si="43"/>
        <v>F3:0911 P1P2:8802 P3:00448</v>
      </c>
      <c r="C2791" s="348" t="s">
        <v>10224</v>
      </c>
      <c r="D2791" s="348" t="s">
        <v>7657</v>
      </c>
      <c r="E2791" s="348" t="s">
        <v>7658</v>
      </c>
      <c r="F2791" s="348" t="s">
        <v>7641</v>
      </c>
    </row>
    <row r="2792" spans="1:6" x14ac:dyDescent="0.25">
      <c r="A2792" s="348" t="s">
        <v>10227</v>
      </c>
      <c r="B2792" t="str">
        <f t="shared" si="43"/>
        <v>F3:0820 P1P2:8502 P3:00231</v>
      </c>
      <c r="C2792" s="348" t="s">
        <v>10224</v>
      </c>
      <c r="D2792" s="348" t="s">
        <v>7684</v>
      </c>
      <c r="E2792" s="348" t="s">
        <v>7725</v>
      </c>
      <c r="F2792" s="348" t="s">
        <v>7834</v>
      </c>
    </row>
    <row r="2793" spans="1:6" x14ac:dyDescent="0.25">
      <c r="A2793" s="348" t="s">
        <v>10228</v>
      </c>
      <c r="B2793" t="str">
        <f t="shared" si="43"/>
        <v>F3:0820 P1P2:8502 P3:00231</v>
      </c>
      <c r="C2793" s="348" t="s">
        <v>10229</v>
      </c>
      <c r="D2793" s="348" t="s">
        <v>7684</v>
      </c>
      <c r="E2793" s="348" t="s">
        <v>7725</v>
      </c>
      <c r="F2793" s="348" t="s">
        <v>7834</v>
      </c>
    </row>
    <row r="2794" spans="1:6" x14ac:dyDescent="0.25">
      <c r="A2794" s="348" t="s">
        <v>10230</v>
      </c>
      <c r="B2794" t="str">
        <f t="shared" si="43"/>
        <v>F3:0820 P1P2:8502 P3:00234</v>
      </c>
      <c r="C2794" s="348" t="s">
        <v>10229</v>
      </c>
      <c r="D2794" s="348" t="s">
        <v>7684</v>
      </c>
      <c r="E2794" s="348" t="s">
        <v>7725</v>
      </c>
      <c r="F2794" s="348" t="s">
        <v>7726</v>
      </c>
    </row>
    <row r="2795" spans="1:6" x14ac:dyDescent="0.25">
      <c r="A2795" s="348" t="s">
        <v>10231</v>
      </c>
      <c r="B2795" t="str">
        <f t="shared" si="43"/>
        <v>F3:0820 P1P2:8502 P3:00231</v>
      </c>
      <c r="C2795" s="348" t="s">
        <v>10232</v>
      </c>
      <c r="D2795" s="348" t="s">
        <v>7684</v>
      </c>
      <c r="E2795" s="348" t="s">
        <v>7725</v>
      </c>
      <c r="F2795" s="348" t="s">
        <v>7834</v>
      </c>
    </row>
    <row r="2796" spans="1:6" x14ac:dyDescent="0.25">
      <c r="A2796" s="348" t="s">
        <v>10233</v>
      </c>
      <c r="B2796" t="str">
        <f t="shared" si="43"/>
        <v>F3:0820 P1P2:8502 P3:00234</v>
      </c>
      <c r="C2796" s="348" t="s">
        <v>10232</v>
      </c>
      <c r="D2796" s="348" t="s">
        <v>7684</v>
      </c>
      <c r="E2796" s="348" t="s">
        <v>7725</v>
      </c>
      <c r="F2796" s="348" t="s">
        <v>7726</v>
      </c>
    </row>
    <row r="2797" spans="1:6" x14ac:dyDescent="0.25">
      <c r="A2797" s="348" t="s">
        <v>10234</v>
      </c>
      <c r="B2797" t="str">
        <f t="shared" si="43"/>
        <v>F3:0911 P1P2:8802 P3:00199</v>
      </c>
      <c r="C2797" s="348" t="s">
        <v>10235</v>
      </c>
      <c r="D2797" s="348" t="s">
        <v>7657</v>
      </c>
      <c r="E2797" s="348" t="s">
        <v>7658</v>
      </c>
      <c r="F2797" s="348" t="s">
        <v>7659</v>
      </c>
    </row>
    <row r="2798" spans="1:6" x14ac:dyDescent="0.25">
      <c r="A2798" s="348" t="s">
        <v>10234</v>
      </c>
      <c r="B2798" t="str">
        <f t="shared" si="43"/>
        <v>F3:0911 P1P2:8802 P3:00448</v>
      </c>
      <c r="C2798" s="348" t="s">
        <v>10235</v>
      </c>
      <c r="D2798" s="348" t="s">
        <v>7657</v>
      </c>
      <c r="E2798" s="348" t="s">
        <v>7658</v>
      </c>
      <c r="F2798" s="348" t="s">
        <v>7641</v>
      </c>
    </row>
    <row r="2799" spans="1:6" x14ac:dyDescent="0.25">
      <c r="A2799" s="348" t="s">
        <v>10236</v>
      </c>
      <c r="B2799" t="str">
        <f t="shared" si="43"/>
        <v>F3:0820 P1P2:8502 P3:00231</v>
      </c>
      <c r="C2799" s="348" t="s">
        <v>10235</v>
      </c>
      <c r="D2799" s="348" t="s">
        <v>7684</v>
      </c>
      <c r="E2799" s="348" t="s">
        <v>7725</v>
      </c>
      <c r="F2799" s="348" t="s">
        <v>7834</v>
      </c>
    </row>
    <row r="2800" spans="1:6" x14ac:dyDescent="0.25">
      <c r="A2800" s="348" t="s">
        <v>10237</v>
      </c>
      <c r="B2800" t="str">
        <f t="shared" si="43"/>
        <v>F3:0820 P1P2:8502 P3:00231</v>
      </c>
      <c r="C2800" s="348" t="s">
        <v>10235</v>
      </c>
      <c r="D2800" s="348" t="s">
        <v>7684</v>
      </c>
      <c r="E2800" s="348" t="s">
        <v>7725</v>
      </c>
      <c r="F2800" s="348" t="s">
        <v>7834</v>
      </c>
    </row>
    <row r="2801" spans="1:6" x14ac:dyDescent="0.25">
      <c r="A2801" s="348" t="s">
        <v>10238</v>
      </c>
      <c r="B2801" t="str">
        <f t="shared" si="43"/>
        <v>F3:0820 P1P2:8502 P3:00234</v>
      </c>
      <c r="C2801" s="348" t="s">
        <v>10235</v>
      </c>
      <c r="D2801" s="348" t="s">
        <v>7684</v>
      </c>
      <c r="E2801" s="348" t="s">
        <v>7725</v>
      </c>
      <c r="F2801" s="348" t="s">
        <v>7726</v>
      </c>
    </row>
    <row r="2802" spans="1:6" x14ac:dyDescent="0.25">
      <c r="A2802" s="348" t="s">
        <v>10239</v>
      </c>
      <c r="B2802" t="str">
        <f t="shared" si="43"/>
        <v>F3:0820 P1P2:8502 P3:00234</v>
      </c>
      <c r="C2802" s="348" t="s">
        <v>10235</v>
      </c>
      <c r="D2802" s="348" t="s">
        <v>7684</v>
      </c>
      <c r="E2802" s="348" t="s">
        <v>7725</v>
      </c>
      <c r="F2802" s="348" t="s">
        <v>7726</v>
      </c>
    </row>
    <row r="2803" spans="1:6" x14ac:dyDescent="0.25">
      <c r="A2803" s="348" t="s">
        <v>10240</v>
      </c>
      <c r="B2803" t="str">
        <f t="shared" si="43"/>
        <v>F3:0911 P1P2:8802 P3:00199</v>
      </c>
      <c r="C2803" s="348" t="s">
        <v>10241</v>
      </c>
      <c r="D2803" s="348" t="s">
        <v>7657</v>
      </c>
      <c r="E2803" s="348" t="s">
        <v>7658</v>
      </c>
      <c r="F2803" s="348" t="s">
        <v>7659</v>
      </c>
    </row>
    <row r="2804" spans="1:6" x14ac:dyDescent="0.25">
      <c r="A2804" s="348" t="s">
        <v>10240</v>
      </c>
      <c r="B2804" t="str">
        <f t="shared" si="43"/>
        <v>F3:0911 P1P2:8802 P3:00448</v>
      </c>
      <c r="C2804" s="348" t="s">
        <v>10241</v>
      </c>
      <c r="D2804" s="348" t="s">
        <v>7657</v>
      </c>
      <c r="E2804" s="348" t="s">
        <v>7658</v>
      </c>
      <c r="F2804" s="348" t="s">
        <v>7641</v>
      </c>
    </row>
    <row r="2805" spans="1:6" x14ac:dyDescent="0.25">
      <c r="A2805" s="348" t="s">
        <v>10242</v>
      </c>
      <c r="B2805" t="str">
        <f t="shared" si="43"/>
        <v>F3:0820 P1P2:8502 P3:00231</v>
      </c>
      <c r="C2805" s="348" t="s">
        <v>10243</v>
      </c>
      <c r="D2805" s="348" t="s">
        <v>7684</v>
      </c>
      <c r="E2805" s="348" t="s">
        <v>7725</v>
      </c>
      <c r="F2805" s="348" t="s">
        <v>7834</v>
      </c>
    </row>
    <row r="2806" spans="1:6" x14ac:dyDescent="0.25">
      <c r="A2806" s="348" t="s">
        <v>10244</v>
      </c>
      <c r="B2806" t="str">
        <f t="shared" si="43"/>
        <v>F3:0820 P1P2:8502 P3:00231</v>
      </c>
      <c r="C2806" s="348" t="s">
        <v>10243</v>
      </c>
      <c r="D2806" s="348" t="s">
        <v>7684</v>
      </c>
      <c r="E2806" s="348" t="s">
        <v>7725</v>
      </c>
      <c r="F2806" s="348" t="s">
        <v>7834</v>
      </c>
    </row>
    <row r="2807" spans="1:6" x14ac:dyDescent="0.25">
      <c r="A2807" s="348" t="s">
        <v>10245</v>
      </c>
      <c r="B2807" t="str">
        <f t="shared" si="43"/>
        <v>F3:0820 P1P2:8502 P3:00234</v>
      </c>
      <c r="C2807" s="348" t="s">
        <v>10243</v>
      </c>
      <c r="D2807" s="348" t="s">
        <v>7684</v>
      </c>
      <c r="E2807" s="348" t="s">
        <v>7725</v>
      </c>
      <c r="F2807" s="348" t="s">
        <v>7726</v>
      </c>
    </row>
    <row r="2808" spans="1:6" x14ac:dyDescent="0.25">
      <c r="A2808" s="348" t="s">
        <v>10246</v>
      </c>
      <c r="B2808" t="str">
        <f t="shared" si="43"/>
        <v>F3:0820 P1P2:8502 P3:00234</v>
      </c>
      <c r="C2808" s="348" t="s">
        <v>10243</v>
      </c>
      <c r="D2808" s="348" t="s">
        <v>7684</v>
      </c>
      <c r="E2808" s="348" t="s">
        <v>7725</v>
      </c>
      <c r="F2808" s="348" t="s">
        <v>7726</v>
      </c>
    </row>
    <row r="2809" spans="1:6" x14ac:dyDescent="0.25">
      <c r="A2809" s="348" t="s">
        <v>10247</v>
      </c>
      <c r="B2809" t="str">
        <f t="shared" si="43"/>
        <v>F3:0820 P1P2:8502 P3:00231</v>
      </c>
      <c r="C2809" s="348" t="s">
        <v>10241</v>
      </c>
      <c r="D2809" s="348" t="s">
        <v>7684</v>
      </c>
      <c r="E2809" s="348" t="s">
        <v>7725</v>
      </c>
      <c r="F2809" s="348" t="s">
        <v>7834</v>
      </c>
    </row>
    <row r="2810" spans="1:6" x14ac:dyDescent="0.25">
      <c r="A2810" s="348" t="s">
        <v>10248</v>
      </c>
      <c r="B2810" t="str">
        <f t="shared" si="43"/>
        <v>F3:0820 P1P2:8502 P3:00231</v>
      </c>
      <c r="C2810" s="348" t="s">
        <v>10241</v>
      </c>
      <c r="D2810" s="348" t="s">
        <v>7684</v>
      </c>
      <c r="E2810" s="348" t="s">
        <v>7725</v>
      </c>
      <c r="F2810" s="348" t="s">
        <v>7834</v>
      </c>
    </row>
    <row r="2811" spans="1:6" x14ac:dyDescent="0.25">
      <c r="A2811" s="348" t="s">
        <v>10249</v>
      </c>
      <c r="B2811" t="str">
        <f t="shared" si="43"/>
        <v>F3:0820 P1P2:8502 P3:00234</v>
      </c>
      <c r="C2811" s="348" t="s">
        <v>10241</v>
      </c>
      <c r="D2811" s="348" t="s">
        <v>7684</v>
      </c>
      <c r="E2811" s="348" t="s">
        <v>7725</v>
      </c>
      <c r="F2811" s="348" t="s">
        <v>7726</v>
      </c>
    </row>
    <row r="2812" spans="1:6" x14ac:dyDescent="0.25">
      <c r="A2812" s="348" t="s">
        <v>10250</v>
      </c>
      <c r="B2812" t="str">
        <f t="shared" si="43"/>
        <v>F3:0820 P1P2:8502 P3:00234</v>
      </c>
      <c r="C2812" s="348" t="s">
        <v>10241</v>
      </c>
      <c r="D2812" s="348" t="s">
        <v>7684</v>
      </c>
      <c r="E2812" s="348" t="s">
        <v>7725</v>
      </c>
      <c r="F2812" s="348" t="s">
        <v>7726</v>
      </c>
    </row>
    <row r="2813" spans="1:6" x14ac:dyDescent="0.25">
      <c r="A2813" s="348" t="s">
        <v>10251</v>
      </c>
      <c r="B2813" t="str">
        <f t="shared" si="43"/>
        <v>F3:0911 P1P2:8802 P3:00199</v>
      </c>
      <c r="C2813" s="348" t="s">
        <v>10252</v>
      </c>
      <c r="D2813" s="348" t="s">
        <v>7657</v>
      </c>
      <c r="E2813" s="348" t="s">
        <v>7658</v>
      </c>
      <c r="F2813" s="348" t="s">
        <v>7659</v>
      </c>
    </row>
    <row r="2814" spans="1:6" x14ac:dyDescent="0.25">
      <c r="A2814" s="348" t="s">
        <v>10251</v>
      </c>
      <c r="B2814" t="str">
        <f t="shared" si="43"/>
        <v>F3:0911 P1P2:8802 P3:00448</v>
      </c>
      <c r="C2814" s="348" t="s">
        <v>10252</v>
      </c>
      <c r="D2814" s="348" t="s">
        <v>7657</v>
      </c>
      <c r="E2814" s="348" t="s">
        <v>7658</v>
      </c>
      <c r="F2814" s="348" t="s">
        <v>7641</v>
      </c>
    </row>
    <row r="2815" spans="1:6" x14ac:dyDescent="0.25">
      <c r="A2815" s="348" t="s">
        <v>10253</v>
      </c>
      <c r="B2815" t="str">
        <f t="shared" si="43"/>
        <v>F3:0820 P1P2:8502 P3:00231</v>
      </c>
      <c r="C2815" s="348" t="s">
        <v>10252</v>
      </c>
      <c r="D2815" s="348" t="s">
        <v>7684</v>
      </c>
      <c r="E2815" s="348" t="s">
        <v>7725</v>
      </c>
      <c r="F2815" s="348" t="s">
        <v>7834</v>
      </c>
    </row>
    <row r="2816" spans="1:6" x14ac:dyDescent="0.25">
      <c r="A2816" s="348" t="s">
        <v>10254</v>
      </c>
      <c r="B2816" t="str">
        <f t="shared" si="43"/>
        <v>F3:0820 P1P2:8502 P3:00231</v>
      </c>
      <c r="C2816" s="348" t="s">
        <v>10252</v>
      </c>
      <c r="D2816" s="348" t="s">
        <v>7684</v>
      </c>
      <c r="E2816" s="348" t="s">
        <v>7725</v>
      </c>
      <c r="F2816" s="348" t="s">
        <v>7834</v>
      </c>
    </row>
    <row r="2817" spans="1:6" x14ac:dyDescent="0.25">
      <c r="A2817" s="348" t="s">
        <v>10255</v>
      </c>
      <c r="B2817" t="str">
        <f t="shared" si="43"/>
        <v>F3:0820 P1P2:8502 P3:00231</v>
      </c>
      <c r="C2817" s="348" t="s">
        <v>10252</v>
      </c>
      <c r="D2817" s="348" t="s">
        <v>7684</v>
      </c>
      <c r="E2817" s="348" t="s">
        <v>7725</v>
      </c>
      <c r="F2817" s="348" t="s">
        <v>7834</v>
      </c>
    </row>
    <row r="2818" spans="1:6" x14ac:dyDescent="0.25">
      <c r="A2818" s="348" t="s">
        <v>10256</v>
      </c>
      <c r="B2818" t="str">
        <f t="shared" ref="B2818:B2881" si="44">CONCATENATE("F3:",D2818," P1P2:",E2818," P3:",F2818)</f>
        <v>F3:0820 P1P2:8502 P3:00234</v>
      </c>
      <c r="C2818" s="348" t="s">
        <v>10252</v>
      </c>
      <c r="D2818" s="348" t="s">
        <v>7684</v>
      </c>
      <c r="E2818" s="348" t="s">
        <v>7725</v>
      </c>
      <c r="F2818" s="348" t="s">
        <v>7726</v>
      </c>
    </row>
    <row r="2819" spans="1:6" x14ac:dyDescent="0.25">
      <c r="A2819" s="348" t="s">
        <v>10257</v>
      </c>
      <c r="B2819" t="str">
        <f t="shared" si="44"/>
        <v>F3:0820 P1P2:8502 P3:00234</v>
      </c>
      <c r="C2819" s="348" t="s">
        <v>10252</v>
      </c>
      <c r="D2819" s="348" t="s">
        <v>7684</v>
      </c>
      <c r="E2819" s="348" t="s">
        <v>7725</v>
      </c>
      <c r="F2819" s="348" t="s">
        <v>7726</v>
      </c>
    </row>
    <row r="2820" spans="1:6" x14ac:dyDescent="0.25">
      <c r="A2820" s="348" t="s">
        <v>10258</v>
      </c>
      <c r="B2820" t="str">
        <f t="shared" si="44"/>
        <v>F3:0911 P1P2:8802 P3:00199</v>
      </c>
      <c r="C2820" s="348" t="s">
        <v>10259</v>
      </c>
      <c r="D2820" s="348" t="s">
        <v>7657</v>
      </c>
      <c r="E2820" s="348" t="s">
        <v>7658</v>
      </c>
      <c r="F2820" s="348" t="s">
        <v>7659</v>
      </c>
    </row>
    <row r="2821" spans="1:6" x14ac:dyDescent="0.25">
      <c r="A2821" s="348" t="s">
        <v>10258</v>
      </c>
      <c r="B2821" t="str">
        <f t="shared" si="44"/>
        <v>F3:0911 P1P2:8802 P3:00448</v>
      </c>
      <c r="C2821" s="348" t="s">
        <v>10259</v>
      </c>
      <c r="D2821" s="348" t="s">
        <v>7657</v>
      </c>
      <c r="E2821" s="348" t="s">
        <v>7658</v>
      </c>
      <c r="F2821" s="348" t="s">
        <v>7641</v>
      </c>
    </row>
    <row r="2822" spans="1:6" x14ac:dyDescent="0.25">
      <c r="A2822" s="348" t="s">
        <v>10260</v>
      </c>
      <c r="B2822" t="str">
        <f t="shared" si="44"/>
        <v>F3:0911 P1P2:8802 P3:00199</v>
      </c>
      <c r="C2822" s="348" t="s">
        <v>10261</v>
      </c>
      <c r="D2822" s="348" t="s">
        <v>7657</v>
      </c>
      <c r="E2822" s="348" t="s">
        <v>7658</v>
      </c>
      <c r="F2822" s="348" t="s">
        <v>7659</v>
      </c>
    </row>
    <row r="2823" spans="1:6" x14ac:dyDescent="0.25">
      <c r="A2823" s="348" t="s">
        <v>10260</v>
      </c>
      <c r="B2823" t="str">
        <f t="shared" si="44"/>
        <v>F3:0911 P1P2:8802 P3:00448</v>
      </c>
      <c r="C2823" s="348" t="s">
        <v>10261</v>
      </c>
      <c r="D2823" s="348" t="s">
        <v>7657</v>
      </c>
      <c r="E2823" s="348" t="s">
        <v>7658</v>
      </c>
      <c r="F2823" s="348" t="s">
        <v>7641</v>
      </c>
    </row>
    <row r="2824" spans="1:6" x14ac:dyDescent="0.25">
      <c r="A2824" s="348" t="s">
        <v>10262</v>
      </c>
      <c r="B2824" t="str">
        <f t="shared" si="44"/>
        <v>F3:0820 P1P2:8502 P3:00231</v>
      </c>
      <c r="C2824" s="348" t="s">
        <v>10261</v>
      </c>
      <c r="D2824" s="348" t="s">
        <v>7684</v>
      </c>
      <c r="E2824" s="348" t="s">
        <v>7725</v>
      </c>
      <c r="F2824" s="348" t="s">
        <v>7834</v>
      </c>
    </row>
    <row r="2825" spans="1:6" x14ac:dyDescent="0.25">
      <c r="A2825" s="348" t="s">
        <v>10263</v>
      </c>
      <c r="B2825" t="str">
        <f t="shared" si="44"/>
        <v>F3:0820 P1P2:8502 P3:00231</v>
      </c>
      <c r="C2825" s="348" t="s">
        <v>10259</v>
      </c>
      <c r="D2825" s="348" t="s">
        <v>7684</v>
      </c>
      <c r="E2825" s="348" t="s">
        <v>7725</v>
      </c>
      <c r="F2825" s="348" t="s">
        <v>7834</v>
      </c>
    </row>
    <row r="2826" spans="1:6" x14ac:dyDescent="0.25">
      <c r="A2826" s="348" t="s">
        <v>10264</v>
      </c>
      <c r="B2826" t="str">
        <f t="shared" si="44"/>
        <v>F3:0820 P1P2:8502 P3:00234</v>
      </c>
      <c r="C2826" s="348" t="s">
        <v>10259</v>
      </c>
      <c r="D2826" s="348" t="s">
        <v>7684</v>
      </c>
      <c r="E2826" s="348" t="s">
        <v>7725</v>
      </c>
      <c r="F2826" s="348" t="s">
        <v>7726</v>
      </c>
    </row>
    <row r="2827" spans="1:6" x14ac:dyDescent="0.25">
      <c r="A2827" s="348" t="s">
        <v>10265</v>
      </c>
      <c r="B2827" t="str">
        <f t="shared" si="44"/>
        <v>F3:0820 P1P2:8502 P3:00234</v>
      </c>
      <c r="C2827" s="348" t="s">
        <v>10261</v>
      </c>
      <c r="D2827" s="348" t="s">
        <v>7684</v>
      </c>
      <c r="E2827" s="348" t="s">
        <v>7725</v>
      </c>
      <c r="F2827" s="348" t="s">
        <v>7726</v>
      </c>
    </row>
    <row r="2828" spans="1:6" x14ac:dyDescent="0.25">
      <c r="A2828" s="348" t="s">
        <v>10266</v>
      </c>
      <c r="B2828" t="str">
        <f t="shared" si="44"/>
        <v>F3:0911 P1P2:8802 P3:00199</v>
      </c>
      <c r="C2828" s="348" t="s">
        <v>10267</v>
      </c>
      <c r="D2828" s="348" t="s">
        <v>7657</v>
      </c>
      <c r="E2828" s="348" t="s">
        <v>7658</v>
      </c>
      <c r="F2828" s="348" t="s">
        <v>7659</v>
      </c>
    </row>
    <row r="2829" spans="1:6" x14ac:dyDescent="0.25">
      <c r="A2829" s="348" t="s">
        <v>10266</v>
      </c>
      <c r="B2829" t="str">
        <f t="shared" si="44"/>
        <v>F3:0911 P1P2:8802 P3:00448</v>
      </c>
      <c r="C2829" s="348" t="s">
        <v>10267</v>
      </c>
      <c r="D2829" s="348" t="s">
        <v>7657</v>
      </c>
      <c r="E2829" s="348" t="s">
        <v>7658</v>
      </c>
      <c r="F2829" s="348" t="s">
        <v>7641</v>
      </c>
    </row>
    <row r="2830" spans="1:6" x14ac:dyDescent="0.25">
      <c r="A2830" s="348" t="s">
        <v>10268</v>
      </c>
      <c r="B2830" t="str">
        <f t="shared" si="44"/>
        <v>F3:0820 P1P2:8502 P3:00231</v>
      </c>
      <c r="C2830" s="348" t="s">
        <v>10267</v>
      </c>
      <c r="D2830" s="348" t="s">
        <v>7684</v>
      </c>
      <c r="E2830" s="348" t="s">
        <v>7725</v>
      </c>
      <c r="F2830" s="348" t="s">
        <v>7834</v>
      </c>
    </row>
    <row r="2831" spans="1:6" x14ac:dyDescent="0.25">
      <c r="A2831" s="348" t="s">
        <v>10269</v>
      </c>
      <c r="B2831" t="str">
        <f t="shared" si="44"/>
        <v>F3:0820 P1P2:8502 P3:00234</v>
      </c>
      <c r="C2831" s="348" t="s">
        <v>10267</v>
      </c>
      <c r="D2831" s="348" t="s">
        <v>7684</v>
      </c>
      <c r="E2831" s="348" t="s">
        <v>7725</v>
      </c>
      <c r="F2831" s="348" t="s">
        <v>7726</v>
      </c>
    </row>
    <row r="2832" spans="1:6" x14ac:dyDescent="0.25">
      <c r="A2832" s="348" t="s">
        <v>10270</v>
      </c>
      <c r="B2832" t="str">
        <f t="shared" si="44"/>
        <v>F3:0911 P1P2:8802 P3:00199</v>
      </c>
      <c r="C2832" s="348" t="s">
        <v>10271</v>
      </c>
      <c r="D2832" s="348" t="s">
        <v>7657</v>
      </c>
      <c r="E2832" s="348" t="s">
        <v>7658</v>
      </c>
      <c r="F2832" s="348" t="s">
        <v>7659</v>
      </c>
    </row>
    <row r="2833" spans="1:6" x14ac:dyDescent="0.25">
      <c r="A2833" s="348" t="s">
        <v>10270</v>
      </c>
      <c r="B2833" t="str">
        <f t="shared" si="44"/>
        <v>F3:0911 P1P2:8802 P3:00448</v>
      </c>
      <c r="C2833" s="348" t="s">
        <v>10271</v>
      </c>
      <c r="D2833" s="348" t="s">
        <v>7657</v>
      </c>
      <c r="E2833" s="348" t="s">
        <v>7658</v>
      </c>
      <c r="F2833" s="348" t="s">
        <v>7641</v>
      </c>
    </row>
    <row r="2834" spans="1:6" x14ac:dyDescent="0.25">
      <c r="A2834" s="348" t="s">
        <v>10272</v>
      </c>
      <c r="B2834" t="str">
        <f t="shared" si="44"/>
        <v>F3:0911 P1P2:8802 P3:00199</v>
      </c>
      <c r="C2834" s="348" t="s">
        <v>10273</v>
      </c>
      <c r="D2834" s="348" t="s">
        <v>7657</v>
      </c>
      <c r="E2834" s="348" t="s">
        <v>7658</v>
      </c>
      <c r="F2834" s="348" t="s">
        <v>7659</v>
      </c>
    </row>
    <row r="2835" spans="1:6" x14ac:dyDescent="0.25">
      <c r="A2835" s="348" t="s">
        <v>10272</v>
      </c>
      <c r="B2835" t="str">
        <f t="shared" si="44"/>
        <v>F3:0911 P1P2:8802 P3:00448</v>
      </c>
      <c r="C2835" s="348" t="s">
        <v>10273</v>
      </c>
      <c r="D2835" s="348" t="s">
        <v>7657</v>
      </c>
      <c r="E2835" s="348" t="s">
        <v>7658</v>
      </c>
      <c r="F2835" s="348" t="s">
        <v>7641</v>
      </c>
    </row>
    <row r="2836" spans="1:6" x14ac:dyDescent="0.25">
      <c r="A2836" s="348" t="s">
        <v>10274</v>
      </c>
      <c r="B2836" t="str">
        <f t="shared" si="44"/>
        <v>F3:0820 P1P2:8502 P3:00231</v>
      </c>
      <c r="C2836" s="348" t="s">
        <v>10271</v>
      </c>
      <c r="D2836" s="348" t="s">
        <v>7684</v>
      </c>
      <c r="E2836" s="348" t="s">
        <v>7725</v>
      </c>
      <c r="F2836" s="348" t="s">
        <v>7834</v>
      </c>
    </row>
    <row r="2837" spans="1:6" x14ac:dyDescent="0.25">
      <c r="A2837" s="348" t="s">
        <v>10275</v>
      </c>
      <c r="B2837" t="str">
        <f t="shared" si="44"/>
        <v>F3:0820 P1P2:8502 P3:00231</v>
      </c>
      <c r="C2837" s="348" t="s">
        <v>10273</v>
      </c>
      <c r="D2837" s="348" t="s">
        <v>7684</v>
      </c>
      <c r="E2837" s="348" t="s">
        <v>7725</v>
      </c>
      <c r="F2837" s="348" t="s">
        <v>7834</v>
      </c>
    </row>
    <row r="2838" spans="1:6" x14ac:dyDescent="0.25">
      <c r="A2838" s="348" t="s">
        <v>10276</v>
      </c>
      <c r="B2838" t="str">
        <f t="shared" si="44"/>
        <v>F3:0820 P1P2:8502 P3:00234</v>
      </c>
      <c r="C2838" s="348" t="s">
        <v>10271</v>
      </c>
      <c r="D2838" s="348" t="s">
        <v>7684</v>
      </c>
      <c r="E2838" s="348" t="s">
        <v>7725</v>
      </c>
      <c r="F2838" s="348" t="s">
        <v>7726</v>
      </c>
    </row>
    <row r="2839" spans="1:6" x14ac:dyDescent="0.25">
      <c r="A2839" s="348" t="s">
        <v>10277</v>
      </c>
      <c r="B2839" t="str">
        <f t="shared" si="44"/>
        <v>F3:0820 P1P2:8502 P3:00234</v>
      </c>
      <c r="C2839" s="348" t="s">
        <v>10273</v>
      </c>
      <c r="D2839" s="348" t="s">
        <v>7684</v>
      </c>
      <c r="E2839" s="348" t="s">
        <v>7725</v>
      </c>
      <c r="F2839" s="348" t="s">
        <v>7726</v>
      </c>
    </row>
    <row r="2840" spans="1:6" x14ac:dyDescent="0.25">
      <c r="A2840" s="348" t="s">
        <v>10278</v>
      </c>
      <c r="B2840" t="str">
        <f t="shared" si="44"/>
        <v>F3:0911 P1P2:8802 P3:00199</v>
      </c>
      <c r="C2840" s="348" t="s">
        <v>10279</v>
      </c>
      <c r="D2840" s="348" t="s">
        <v>7657</v>
      </c>
      <c r="E2840" s="348" t="s">
        <v>7658</v>
      </c>
      <c r="F2840" s="348" t="s">
        <v>7659</v>
      </c>
    </row>
    <row r="2841" spans="1:6" x14ac:dyDescent="0.25">
      <c r="A2841" s="348" t="s">
        <v>10278</v>
      </c>
      <c r="B2841" t="str">
        <f t="shared" si="44"/>
        <v>F3:0911 P1P2:8802 P3:00448</v>
      </c>
      <c r="C2841" s="348" t="s">
        <v>10279</v>
      </c>
      <c r="D2841" s="348" t="s">
        <v>7657</v>
      </c>
      <c r="E2841" s="348" t="s">
        <v>7658</v>
      </c>
      <c r="F2841" s="348" t="s">
        <v>7641</v>
      </c>
    </row>
    <row r="2842" spans="1:6" x14ac:dyDescent="0.25">
      <c r="A2842" s="348" t="s">
        <v>10280</v>
      </c>
      <c r="B2842" t="str">
        <f t="shared" si="44"/>
        <v>F3:0820 P1P2:8502 P3:00231</v>
      </c>
      <c r="C2842" s="348" t="s">
        <v>10279</v>
      </c>
      <c r="D2842" s="348" t="s">
        <v>7684</v>
      </c>
      <c r="E2842" s="348" t="s">
        <v>7725</v>
      </c>
      <c r="F2842" s="348" t="s">
        <v>7834</v>
      </c>
    </row>
    <row r="2843" spans="1:6" x14ac:dyDescent="0.25">
      <c r="A2843" s="348" t="s">
        <v>10281</v>
      </c>
      <c r="B2843" t="str">
        <f t="shared" si="44"/>
        <v>F3:0820 P1P2:8502 P3:00231</v>
      </c>
      <c r="C2843" s="348" t="s">
        <v>10279</v>
      </c>
      <c r="D2843" s="348" t="s">
        <v>7684</v>
      </c>
      <c r="E2843" s="348" t="s">
        <v>7725</v>
      </c>
      <c r="F2843" s="348" t="s">
        <v>7834</v>
      </c>
    </row>
    <row r="2844" spans="1:6" x14ac:dyDescent="0.25">
      <c r="A2844" s="348" t="s">
        <v>10282</v>
      </c>
      <c r="B2844" t="str">
        <f t="shared" si="44"/>
        <v>F3:0820 P1P2:8502 P3:00234</v>
      </c>
      <c r="C2844" s="348" t="s">
        <v>10279</v>
      </c>
      <c r="D2844" s="348" t="s">
        <v>7684</v>
      </c>
      <c r="E2844" s="348" t="s">
        <v>7725</v>
      </c>
      <c r="F2844" s="348" t="s">
        <v>7726</v>
      </c>
    </row>
    <row r="2845" spans="1:6" x14ac:dyDescent="0.25">
      <c r="A2845" s="348" t="s">
        <v>10283</v>
      </c>
      <c r="B2845" t="str">
        <f t="shared" si="44"/>
        <v>F3:0911 P1P2:8802 P3:00199</v>
      </c>
      <c r="C2845" s="348" t="s">
        <v>10284</v>
      </c>
      <c r="D2845" s="348" t="s">
        <v>7657</v>
      </c>
      <c r="E2845" s="348" t="s">
        <v>7658</v>
      </c>
      <c r="F2845" s="348" t="s">
        <v>7659</v>
      </c>
    </row>
    <row r="2846" spans="1:6" x14ac:dyDescent="0.25">
      <c r="A2846" s="348" t="s">
        <v>10283</v>
      </c>
      <c r="B2846" t="str">
        <f t="shared" si="44"/>
        <v>F3:0911 P1P2:8802 P3:00448</v>
      </c>
      <c r="C2846" s="348" t="s">
        <v>10284</v>
      </c>
      <c r="D2846" s="348" t="s">
        <v>7657</v>
      </c>
      <c r="E2846" s="348" t="s">
        <v>7658</v>
      </c>
      <c r="F2846" s="348" t="s">
        <v>7641</v>
      </c>
    </row>
    <row r="2847" spans="1:6" x14ac:dyDescent="0.25">
      <c r="A2847" s="348" t="s">
        <v>10285</v>
      </c>
      <c r="B2847" t="str">
        <f t="shared" si="44"/>
        <v>F3:0911 P1P2:8802 P3:00199</v>
      </c>
      <c r="C2847" s="348" t="s">
        <v>10286</v>
      </c>
      <c r="D2847" s="348" t="s">
        <v>7657</v>
      </c>
      <c r="E2847" s="348" t="s">
        <v>7658</v>
      </c>
      <c r="F2847" s="348" t="s">
        <v>7659</v>
      </c>
    </row>
    <row r="2848" spans="1:6" x14ac:dyDescent="0.25">
      <c r="A2848" s="348" t="s">
        <v>10285</v>
      </c>
      <c r="B2848" t="str">
        <f t="shared" si="44"/>
        <v>F3:0911 P1P2:8802 P3:00448</v>
      </c>
      <c r="C2848" s="348" t="s">
        <v>10286</v>
      </c>
      <c r="D2848" s="348" t="s">
        <v>7657</v>
      </c>
      <c r="E2848" s="348" t="s">
        <v>7658</v>
      </c>
      <c r="F2848" s="348" t="s">
        <v>7641</v>
      </c>
    </row>
    <row r="2849" spans="1:6" x14ac:dyDescent="0.25">
      <c r="A2849" s="348" t="s">
        <v>10287</v>
      </c>
      <c r="B2849" t="str">
        <f t="shared" si="44"/>
        <v>F3:0820 P1P2:8502 P3:00231</v>
      </c>
      <c r="C2849" s="348" t="s">
        <v>10284</v>
      </c>
      <c r="D2849" s="348" t="s">
        <v>7684</v>
      </c>
      <c r="E2849" s="348" t="s">
        <v>7725</v>
      </c>
      <c r="F2849" s="348" t="s">
        <v>7834</v>
      </c>
    </row>
    <row r="2850" spans="1:6" x14ac:dyDescent="0.25">
      <c r="A2850" s="348" t="s">
        <v>10288</v>
      </c>
      <c r="B2850" t="str">
        <f t="shared" si="44"/>
        <v>F3:0820 P1P2:8502 P3:00231</v>
      </c>
      <c r="C2850" s="348" t="s">
        <v>10286</v>
      </c>
      <c r="D2850" s="348" t="s">
        <v>7684</v>
      </c>
      <c r="E2850" s="348" t="s">
        <v>7725</v>
      </c>
      <c r="F2850" s="348" t="s">
        <v>7834</v>
      </c>
    </row>
    <row r="2851" spans="1:6" x14ac:dyDescent="0.25">
      <c r="A2851" s="348" t="s">
        <v>10289</v>
      </c>
      <c r="B2851" t="str">
        <f t="shared" si="44"/>
        <v>F3:0820 P1P2:8502 P3:00234</v>
      </c>
      <c r="C2851" s="348" t="s">
        <v>10286</v>
      </c>
      <c r="D2851" s="348" t="s">
        <v>7684</v>
      </c>
      <c r="E2851" s="348" t="s">
        <v>7725</v>
      </c>
      <c r="F2851" s="348" t="s">
        <v>7726</v>
      </c>
    </row>
    <row r="2852" spans="1:6" x14ac:dyDescent="0.25">
      <c r="A2852" s="348" t="s">
        <v>10290</v>
      </c>
      <c r="B2852" t="str">
        <f t="shared" si="44"/>
        <v>F3:0820 P1P2:8502 P3:00231</v>
      </c>
      <c r="C2852" s="348" t="s">
        <v>10291</v>
      </c>
      <c r="D2852" s="348" t="s">
        <v>7684</v>
      </c>
      <c r="E2852" s="348" t="s">
        <v>7725</v>
      </c>
      <c r="F2852" s="348" t="s">
        <v>7834</v>
      </c>
    </row>
    <row r="2853" spans="1:6" x14ac:dyDescent="0.25">
      <c r="A2853" s="348" t="s">
        <v>10292</v>
      </c>
      <c r="B2853" t="str">
        <f t="shared" si="44"/>
        <v>F3:0820 P1P2:8502 P3:00231</v>
      </c>
      <c r="C2853" s="348" t="s">
        <v>10293</v>
      </c>
      <c r="D2853" s="348" t="s">
        <v>7684</v>
      </c>
      <c r="E2853" s="348" t="s">
        <v>7725</v>
      </c>
      <c r="F2853" s="348" t="s">
        <v>7834</v>
      </c>
    </row>
    <row r="2854" spans="1:6" x14ac:dyDescent="0.25">
      <c r="A2854" s="348" t="s">
        <v>10294</v>
      </c>
      <c r="B2854" t="str">
        <f t="shared" si="44"/>
        <v>F3:0820 P1P2:8502 P3:00234</v>
      </c>
      <c r="C2854" s="348" t="s">
        <v>10293</v>
      </c>
      <c r="D2854" s="348" t="s">
        <v>7684</v>
      </c>
      <c r="E2854" s="348" t="s">
        <v>7725</v>
      </c>
      <c r="F2854" s="348" t="s">
        <v>7726</v>
      </c>
    </row>
    <row r="2855" spans="1:6" x14ac:dyDescent="0.25">
      <c r="A2855" s="348" t="s">
        <v>10295</v>
      </c>
      <c r="B2855" t="str">
        <f t="shared" si="44"/>
        <v>F3:0820 P1P2:8502 P3:00234</v>
      </c>
      <c r="C2855" s="348" t="s">
        <v>10291</v>
      </c>
      <c r="D2855" s="348" t="s">
        <v>7684</v>
      </c>
      <c r="E2855" s="348" t="s">
        <v>7725</v>
      </c>
      <c r="F2855" s="348" t="s">
        <v>7726</v>
      </c>
    </row>
    <row r="2856" spans="1:6" x14ac:dyDescent="0.25">
      <c r="A2856" s="348" t="s">
        <v>10296</v>
      </c>
      <c r="B2856" t="str">
        <f t="shared" si="44"/>
        <v>F3:0911 P1P2:8802 P3:00199</v>
      </c>
      <c r="C2856" s="348" t="s">
        <v>10297</v>
      </c>
      <c r="D2856" s="348" t="s">
        <v>7657</v>
      </c>
      <c r="E2856" s="348" t="s">
        <v>7658</v>
      </c>
      <c r="F2856" s="348" t="s">
        <v>7659</v>
      </c>
    </row>
    <row r="2857" spans="1:6" x14ac:dyDescent="0.25">
      <c r="A2857" s="348" t="s">
        <v>10296</v>
      </c>
      <c r="B2857" t="str">
        <f t="shared" si="44"/>
        <v>F3:0911 P1P2:8802 P3:00448</v>
      </c>
      <c r="C2857" s="348" t="s">
        <v>10297</v>
      </c>
      <c r="D2857" s="348" t="s">
        <v>7657</v>
      </c>
      <c r="E2857" s="348" t="s">
        <v>7658</v>
      </c>
      <c r="F2857" s="348" t="s">
        <v>7641</v>
      </c>
    </row>
    <row r="2858" spans="1:6" x14ac:dyDescent="0.25">
      <c r="A2858" s="348" t="s">
        <v>10298</v>
      </c>
      <c r="B2858" t="str">
        <f t="shared" si="44"/>
        <v>F3:0820 P1P2:8502 P3:00231</v>
      </c>
      <c r="C2858" s="348" t="s">
        <v>10297</v>
      </c>
      <c r="D2858" s="348" t="s">
        <v>7684</v>
      </c>
      <c r="E2858" s="348" t="s">
        <v>7725</v>
      </c>
      <c r="F2858" s="348" t="s">
        <v>7834</v>
      </c>
    </row>
    <row r="2859" spans="1:6" x14ac:dyDescent="0.25">
      <c r="A2859" s="348" t="s">
        <v>10299</v>
      </c>
      <c r="B2859" t="str">
        <f t="shared" si="44"/>
        <v>F3:0820 P1P2:8502 P3:00234</v>
      </c>
      <c r="C2859" s="348" t="s">
        <v>10297</v>
      </c>
      <c r="D2859" s="348" t="s">
        <v>7684</v>
      </c>
      <c r="E2859" s="348" t="s">
        <v>7725</v>
      </c>
      <c r="F2859" s="348" t="s">
        <v>7726</v>
      </c>
    </row>
    <row r="2860" spans="1:6" x14ac:dyDescent="0.25">
      <c r="A2860" s="348" t="s">
        <v>10300</v>
      </c>
      <c r="B2860" t="str">
        <f t="shared" si="44"/>
        <v>F3:0911 P1P2:8802 P3:00199</v>
      </c>
      <c r="C2860" s="348" t="s">
        <v>10301</v>
      </c>
      <c r="D2860" s="348" t="s">
        <v>7657</v>
      </c>
      <c r="E2860" s="348" t="s">
        <v>7658</v>
      </c>
      <c r="F2860" s="348" t="s">
        <v>7659</v>
      </c>
    </row>
    <row r="2861" spans="1:6" x14ac:dyDescent="0.25">
      <c r="A2861" s="348" t="s">
        <v>10300</v>
      </c>
      <c r="B2861" t="str">
        <f t="shared" si="44"/>
        <v>F3:0911 P1P2:8802 P3:00448</v>
      </c>
      <c r="C2861" s="348" t="s">
        <v>10301</v>
      </c>
      <c r="D2861" s="348" t="s">
        <v>7657</v>
      </c>
      <c r="E2861" s="348" t="s">
        <v>7658</v>
      </c>
      <c r="F2861" s="348" t="s">
        <v>7641</v>
      </c>
    </row>
    <row r="2862" spans="1:6" x14ac:dyDescent="0.25">
      <c r="A2862" s="348" t="s">
        <v>10302</v>
      </c>
      <c r="B2862" t="str">
        <f t="shared" si="44"/>
        <v>F3:0820 P1P2:8502 P3:00231</v>
      </c>
      <c r="C2862" s="348" t="s">
        <v>10303</v>
      </c>
      <c r="D2862" s="348" t="s">
        <v>7684</v>
      </c>
      <c r="E2862" s="348" t="s">
        <v>7725</v>
      </c>
      <c r="F2862" s="348" t="s">
        <v>7834</v>
      </c>
    </row>
    <row r="2863" spans="1:6" x14ac:dyDescent="0.25">
      <c r="A2863" s="348" t="s">
        <v>10304</v>
      </c>
      <c r="B2863" t="str">
        <f t="shared" si="44"/>
        <v>F3:0820 P1P2:8502 P3:00231</v>
      </c>
      <c r="C2863" s="348" t="s">
        <v>10301</v>
      </c>
      <c r="D2863" s="348" t="s">
        <v>7684</v>
      </c>
      <c r="E2863" s="348" t="s">
        <v>7725</v>
      </c>
      <c r="F2863" s="348" t="s">
        <v>7834</v>
      </c>
    </row>
    <row r="2864" spans="1:6" x14ac:dyDescent="0.25">
      <c r="A2864" s="348" t="s">
        <v>10305</v>
      </c>
      <c r="B2864" t="str">
        <f t="shared" si="44"/>
        <v>F3:0820 P1P2:8502 P3:00234</v>
      </c>
      <c r="C2864" s="348" t="s">
        <v>10301</v>
      </c>
      <c r="D2864" s="348" t="s">
        <v>7684</v>
      </c>
      <c r="E2864" s="348" t="s">
        <v>7725</v>
      </c>
      <c r="F2864" s="348" t="s">
        <v>7726</v>
      </c>
    </row>
    <row r="2865" spans="1:6" x14ac:dyDescent="0.25">
      <c r="A2865" s="348" t="s">
        <v>10306</v>
      </c>
      <c r="B2865" t="str">
        <f t="shared" si="44"/>
        <v>F3:0820 P1P2:8502 P3:00234</v>
      </c>
      <c r="C2865" s="348" t="s">
        <v>10303</v>
      </c>
      <c r="D2865" s="348" t="s">
        <v>7684</v>
      </c>
      <c r="E2865" s="348" t="s">
        <v>7725</v>
      </c>
      <c r="F2865" s="348" t="s">
        <v>7726</v>
      </c>
    </row>
    <row r="2866" spans="1:6" x14ac:dyDescent="0.25">
      <c r="A2866" s="348" t="s">
        <v>10307</v>
      </c>
      <c r="B2866" t="str">
        <f t="shared" si="44"/>
        <v>F3:0820 P1P2:8502 P3:00231</v>
      </c>
      <c r="C2866" s="348" t="s">
        <v>10308</v>
      </c>
      <c r="D2866" s="348" t="s">
        <v>7684</v>
      </c>
      <c r="E2866" s="348" t="s">
        <v>7725</v>
      </c>
      <c r="F2866" s="348" t="s">
        <v>7834</v>
      </c>
    </row>
    <row r="2867" spans="1:6" x14ac:dyDescent="0.25">
      <c r="A2867" s="348" t="s">
        <v>10309</v>
      </c>
      <c r="B2867" t="str">
        <f t="shared" si="44"/>
        <v>F3:0820 P1P2:8502 P3:00231</v>
      </c>
      <c r="C2867" s="348" t="s">
        <v>10308</v>
      </c>
      <c r="D2867" s="348" t="s">
        <v>7684</v>
      </c>
      <c r="E2867" s="348" t="s">
        <v>7725</v>
      </c>
      <c r="F2867" s="348" t="s">
        <v>7834</v>
      </c>
    </row>
    <row r="2868" spans="1:6" x14ac:dyDescent="0.25">
      <c r="A2868" s="348" t="s">
        <v>10310</v>
      </c>
      <c r="B2868" t="str">
        <f t="shared" si="44"/>
        <v>F3:0820 P1P2:8502 P3:00234</v>
      </c>
      <c r="C2868" s="348" t="s">
        <v>10308</v>
      </c>
      <c r="D2868" s="348" t="s">
        <v>7684</v>
      </c>
      <c r="E2868" s="348" t="s">
        <v>7725</v>
      </c>
      <c r="F2868" s="348" t="s">
        <v>7726</v>
      </c>
    </row>
    <row r="2869" spans="1:6" x14ac:dyDescent="0.25">
      <c r="A2869" s="348" t="s">
        <v>10311</v>
      </c>
      <c r="B2869" t="str">
        <f t="shared" si="44"/>
        <v>F3:0820 P1P2:8502 P3:00234</v>
      </c>
      <c r="C2869" s="348" t="s">
        <v>10308</v>
      </c>
      <c r="D2869" s="348" t="s">
        <v>7684</v>
      </c>
      <c r="E2869" s="348" t="s">
        <v>7725</v>
      </c>
      <c r="F2869" s="348" t="s">
        <v>7726</v>
      </c>
    </row>
    <row r="2870" spans="1:6" x14ac:dyDescent="0.25">
      <c r="A2870" s="348" t="s">
        <v>10312</v>
      </c>
      <c r="B2870" t="str">
        <f t="shared" si="44"/>
        <v>F3:0911 P1P2:8802 P3:00199</v>
      </c>
      <c r="C2870" s="348" t="s">
        <v>10313</v>
      </c>
      <c r="D2870" s="348" t="s">
        <v>7657</v>
      </c>
      <c r="E2870" s="348" t="s">
        <v>7658</v>
      </c>
      <c r="F2870" s="348" t="s">
        <v>7659</v>
      </c>
    </row>
    <row r="2871" spans="1:6" x14ac:dyDescent="0.25">
      <c r="A2871" s="348" t="s">
        <v>10312</v>
      </c>
      <c r="B2871" t="str">
        <f t="shared" si="44"/>
        <v>F3:0911 P1P2:8802 P3:00448</v>
      </c>
      <c r="C2871" s="348" t="s">
        <v>10313</v>
      </c>
      <c r="D2871" s="348" t="s">
        <v>7657</v>
      </c>
      <c r="E2871" s="348" t="s">
        <v>7658</v>
      </c>
      <c r="F2871" s="348" t="s">
        <v>7641</v>
      </c>
    </row>
    <row r="2872" spans="1:6" x14ac:dyDescent="0.25">
      <c r="A2872" s="348" t="s">
        <v>10314</v>
      </c>
      <c r="B2872" t="str">
        <f t="shared" si="44"/>
        <v>F3:0820 P1P2:8502 P3:00231</v>
      </c>
      <c r="C2872" s="348" t="s">
        <v>10313</v>
      </c>
      <c r="D2872" s="348" t="s">
        <v>7684</v>
      </c>
      <c r="E2872" s="348" t="s">
        <v>7725</v>
      </c>
      <c r="F2872" s="348" t="s">
        <v>7834</v>
      </c>
    </row>
    <row r="2873" spans="1:6" x14ac:dyDescent="0.25">
      <c r="A2873" s="348" t="s">
        <v>10315</v>
      </c>
      <c r="B2873" t="str">
        <f t="shared" si="44"/>
        <v>F3:0820 P1P2:8502 P3:00234</v>
      </c>
      <c r="C2873" s="348" t="s">
        <v>10313</v>
      </c>
      <c r="D2873" s="348" t="s">
        <v>7684</v>
      </c>
      <c r="E2873" s="348" t="s">
        <v>7725</v>
      </c>
      <c r="F2873" s="348" t="s">
        <v>7726</v>
      </c>
    </row>
    <row r="2874" spans="1:6" x14ac:dyDescent="0.25">
      <c r="A2874" s="348" t="s">
        <v>10316</v>
      </c>
      <c r="B2874" t="str">
        <f t="shared" si="44"/>
        <v>F3:0443 P1P2:6101 P3:00005</v>
      </c>
      <c r="C2874" s="348" t="s">
        <v>7945</v>
      </c>
      <c r="D2874" s="348" t="s">
        <v>10127</v>
      </c>
      <c r="E2874" s="348" t="s">
        <v>10128</v>
      </c>
      <c r="F2874" s="348" t="s">
        <v>7655</v>
      </c>
    </row>
    <row r="2875" spans="1:6" x14ac:dyDescent="0.25">
      <c r="A2875" s="348" t="s">
        <v>10317</v>
      </c>
      <c r="B2875" t="str">
        <f t="shared" si="44"/>
        <v>F3:0111 P1P2:0301 P3:00005</v>
      </c>
      <c r="C2875" s="348" t="s">
        <v>7945</v>
      </c>
      <c r="D2875" s="348" t="s">
        <v>7323</v>
      </c>
      <c r="E2875" s="348" t="s">
        <v>7335</v>
      </c>
      <c r="F2875" s="348" t="s">
        <v>7655</v>
      </c>
    </row>
    <row r="2876" spans="1:6" x14ac:dyDescent="0.25">
      <c r="A2876" s="348" t="s">
        <v>10318</v>
      </c>
      <c r="B2876" t="str">
        <f t="shared" si="44"/>
        <v>F3:0812 P1P2:8602 P3:00238</v>
      </c>
      <c r="C2876" s="348" t="s">
        <v>7945</v>
      </c>
      <c r="D2876" s="348" t="s">
        <v>7752</v>
      </c>
      <c r="E2876" s="348" t="s">
        <v>7753</v>
      </c>
      <c r="F2876" s="348" t="s">
        <v>8038</v>
      </c>
    </row>
    <row r="2877" spans="1:6" x14ac:dyDescent="0.25">
      <c r="A2877" s="348" t="s">
        <v>10319</v>
      </c>
      <c r="B2877" t="str">
        <f t="shared" si="44"/>
        <v>F3:0812 P1P2:8602 P3:00238</v>
      </c>
      <c r="C2877" s="348" t="s">
        <v>7945</v>
      </c>
      <c r="D2877" s="348" t="s">
        <v>7752</v>
      </c>
      <c r="E2877" s="348" t="s">
        <v>7753</v>
      </c>
      <c r="F2877" s="348" t="s">
        <v>8038</v>
      </c>
    </row>
    <row r="2878" spans="1:6" x14ac:dyDescent="0.25">
      <c r="A2878" s="348" t="s">
        <v>10320</v>
      </c>
      <c r="B2878" t="str">
        <f t="shared" si="44"/>
        <v>F3:0812 P1P2:8602 P3:00238</v>
      </c>
      <c r="C2878" s="348" t="s">
        <v>7945</v>
      </c>
      <c r="D2878" s="348" t="s">
        <v>7752</v>
      </c>
      <c r="E2878" s="348" t="s">
        <v>7753</v>
      </c>
      <c r="F2878" s="348" t="s">
        <v>8038</v>
      </c>
    </row>
    <row r="2879" spans="1:6" x14ac:dyDescent="0.25">
      <c r="A2879" s="348" t="s">
        <v>10321</v>
      </c>
      <c r="B2879" t="str">
        <f t="shared" si="44"/>
        <v>F3:0812 P1P2:8602 P3:00238</v>
      </c>
      <c r="C2879" s="348" t="s">
        <v>7945</v>
      </c>
      <c r="D2879" s="348" t="s">
        <v>7752</v>
      </c>
      <c r="E2879" s="348" t="s">
        <v>7753</v>
      </c>
      <c r="F2879" s="348" t="s">
        <v>8038</v>
      </c>
    </row>
    <row r="2880" spans="1:6" x14ac:dyDescent="0.25">
      <c r="A2880" s="348" t="s">
        <v>10322</v>
      </c>
      <c r="B2880" t="str">
        <f t="shared" si="44"/>
        <v>F3:0812 P1P2:8602 P3:00238</v>
      </c>
      <c r="C2880" s="348" t="s">
        <v>7945</v>
      </c>
      <c r="D2880" s="348" t="s">
        <v>7752</v>
      </c>
      <c r="E2880" s="348" t="s">
        <v>7753</v>
      </c>
      <c r="F2880" s="348" t="s">
        <v>8038</v>
      </c>
    </row>
    <row r="2881" spans="1:6" x14ac:dyDescent="0.25">
      <c r="A2881" s="348" t="s">
        <v>10323</v>
      </c>
      <c r="B2881" t="str">
        <f t="shared" si="44"/>
        <v>F3:0812 P1P2:8602 P3:00238</v>
      </c>
      <c r="C2881" s="348" t="s">
        <v>7945</v>
      </c>
      <c r="D2881" s="348" t="s">
        <v>7752</v>
      </c>
      <c r="E2881" s="348" t="s">
        <v>7753</v>
      </c>
      <c r="F2881" s="348" t="s">
        <v>8038</v>
      </c>
    </row>
    <row r="2882" spans="1:6" x14ac:dyDescent="0.25">
      <c r="A2882" s="348" t="s">
        <v>10324</v>
      </c>
      <c r="B2882" t="str">
        <f t="shared" ref="B2882:B2945" si="45">CONCATENATE("F3:",D2882," P1P2:",E2882," P3:",F2882)</f>
        <v>F3:0812 P1P2:8602 P3:00238</v>
      </c>
      <c r="C2882" s="348" t="s">
        <v>7945</v>
      </c>
      <c r="D2882" s="348" t="s">
        <v>7752</v>
      </c>
      <c r="E2882" s="348" t="s">
        <v>7753</v>
      </c>
      <c r="F2882" s="348" t="s">
        <v>8038</v>
      </c>
    </row>
    <row r="2883" spans="1:6" x14ac:dyDescent="0.25">
      <c r="A2883" s="348" t="s">
        <v>10325</v>
      </c>
      <c r="B2883" t="str">
        <f t="shared" si="45"/>
        <v>F3:0812 P1P2:8602 P3:00238</v>
      </c>
      <c r="C2883" s="348" t="s">
        <v>7945</v>
      </c>
      <c r="D2883" s="348" t="s">
        <v>7752</v>
      </c>
      <c r="E2883" s="348" t="s">
        <v>7753</v>
      </c>
      <c r="F2883" s="348" t="s">
        <v>8038</v>
      </c>
    </row>
    <row r="2884" spans="1:6" x14ac:dyDescent="0.25">
      <c r="A2884" s="348" t="s">
        <v>10326</v>
      </c>
      <c r="B2884" t="str">
        <f t="shared" si="45"/>
        <v>F3:0812 P1P2:8602 P3:00238</v>
      </c>
      <c r="C2884" s="348" t="s">
        <v>7945</v>
      </c>
      <c r="D2884" s="348" t="s">
        <v>7752</v>
      </c>
      <c r="E2884" s="348" t="s">
        <v>7753</v>
      </c>
      <c r="F2884" s="348" t="s">
        <v>8038</v>
      </c>
    </row>
    <row r="2885" spans="1:6" x14ac:dyDescent="0.25">
      <c r="A2885" s="348" t="s">
        <v>10327</v>
      </c>
      <c r="B2885" t="str">
        <f t="shared" si="45"/>
        <v>F3:0812 P1P2:8602 P3:00238</v>
      </c>
      <c r="C2885" s="348" t="s">
        <v>7945</v>
      </c>
      <c r="D2885" s="348" t="s">
        <v>7752</v>
      </c>
      <c r="E2885" s="348" t="s">
        <v>7753</v>
      </c>
      <c r="F2885" s="348" t="s">
        <v>8038</v>
      </c>
    </row>
    <row r="2886" spans="1:6" x14ac:dyDescent="0.25">
      <c r="A2886" s="348" t="s">
        <v>10328</v>
      </c>
      <c r="B2886" t="str">
        <f t="shared" si="45"/>
        <v>F3:0950 P1P2:8814 P3:00209</v>
      </c>
      <c r="C2886" s="348" t="s">
        <v>7945</v>
      </c>
      <c r="D2886" s="348" t="s">
        <v>7344</v>
      </c>
      <c r="E2886" s="348" t="s">
        <v>7642</v>
      </c>
      <c r="F2886" s="348" t="s">
        <v>7860</v>
      </c>
    </row>
    <row r="2887" spans="1:6" x14ac:dyDescent="0.25">
      <c r="A2887" s="348" t="s">
        <v>10329</v>
      </c>
      <c r="B2887" t="str">
        <f t="shared" si="45"/>
        <v>F3:0950 P1P2:8814 P3:00209</v>
      </c>
      <c r="C2887" s="348" t="s">
        <v>7945</v>
      </c>
      <c r="D2887" s="348" t="s">
        <v>7344</v>
      </c>
      <c r="E2887" s="348" t="s">
        <v>7642</v>
      </c>
      <c r="F2887" s="348" t="s">
        <v>7860</v>
      </c>
    </row>
    <row r="2888" spans="1:6" x14ac:dyDescent="0.25">
      <c r="A2888" s="348" t="s">
        <v>10330</v>
      </c>
      <c r="B2888" t="str">
        <f t="shared" si="45"/>
        <v>F3:0950 P1P2:8814 P3:00209</v>
      </c>
      <c r="C2888" s="348" t="s">
        <v>7945</v>
      </c>
      <c r="D2888" s="348" t="s">
        <v>7344</v>
      </c>
      <c r="E2888" s="348" t="s">
        <v>7642</v>
      </c>
      <c r="F2888" s="348" t="s">
        <v>7860</v>
      </c>
    </row>
    <row r="2889" spans="1:6" x14ac:dyDescent="0.25">
      <c r="A2889" s="348" t="s">
        <v>10331</v>
      </c>
      <c r="B2889" t="str">
        <f t="shared" si="45"/>
        <v>F3:0960 P1P2:8813 P3:00210</v>
      </c>
      <c r="C2889" s="348" t="s">
        <v>7945</v>
      </c>
      <c r="D2889" s="348" t="s">
        <v>7968</v>
      </c>
      <c r="E2889" s="348" t="s">
        <v>7969</v>
      </c>
      <c r="F2889" s="348" t="s">
        <v>10332</v>
      </c>
    </row>
    <row r="2890" spans="1:6" x14ac:dyDescent="0.25">
      <c r="A2890" s="348" t="s">
        <v>10333</v>
      </c>
      <c r="B2890" t="str">
        <f t="shared" si="45"/>
        <v>F3:0812 P1P2:8602 P3:00238</v>
      </c>
      <c r="C2890" s="348" t="s">
        <v>7945</v>
      </c>
      <c r="D2890" s="348" t="s">
        <v>7752</v>
      </c>
      <c r="E2890" s="348" t="s">
        <v>7753</v>
      </c>
      <c r="F2890" s="348" t="s">
        <v>8038</v>
      </c>
    </row>
    <row r="2891" spans="1:6" x14ac:dyDescent="0.25">
      <c r="A2891" s="348" t="s">
        <v>10334</v>
      </c>
      <c r="B2891" t="str">
        <f t="shared" si="45"/>
        <v>F3:0812 P1P2:8602 P3:00238</v>
      </c>
      <c r="C2891" s="348" t="s">
        <v>7945</v>
      </c>
      <c r="D2891" s="348" t="s">
        <v>7752</v>
      </c>
      <c r="E2891" s="348" t="s">
        <v>7753</v>
      </c>
      <c r="F2891" s="348" t="s">
        <v>8038</v>
      </c>
    </row>
    <row r="2892" spans="1:6" x14ac:dyDescent="0.25">
      <c r="A2892" s="348" t="s">
        <v>10335</v>
      </c>
      <c r="B2892" t="str">
        <f t="shared" si="45"/>
        <v>F3:0820 P1P2:8502 P3:00231</v>
      </c>
      <c r="C2892" s="348" t="s">
        <v>7945</v>
      </c>
      <c r="D2892" s="348" t="s">
        <v>7684</v>
      </c>
      <c r="E2892" s="348" t="s">
        <v>7725</v>
      </c>
      <c r="F2892" s="348" t="s">
        <v>7834</v>
      </c>
    </row>
    <row r="2893" spans="1:6" x14ac:dyDescent="0.25">
      <c r="A2893" s="348" t="s">
        <v>10336</v>
      </c>
      <c r="B2893" t="str">
        <f t="shared" si="45"/>
        <v>F3:0950 P1P2:8814 P3:00209</v>
      </c>
      <c r="C2893" s="348" t="s">
        <v>7945</v>
      </c>
      <c r="D2893" s="348" t="s">
        <v>7344</v>
      </c>
      <c r="E2893" s="348" t="s">
        <v>7642</v>
      </c>
      <c r="F2893" s="348" t="s">
        <v>7860</v>
      </c>
    </row>
    <row r="2894" spans="1:6" x14ac:dyDescent="0.25">
      <c r="A2894" s="348" t="s">
        <v>10337</v>
      </c>
      <c r="B2894" t="str">
        <f t="shared" si="45"/>
        <v>F3:0950 P1P2:8814 P3:00209</v>
      </c>
      <c r="C2894" s="348" t="s">
        <v>7945</v>
      </c>
      <c r="D2894" s="348" t="s">
        <v>7344</v>
      </c>
      <c r="E2894" s="348" t="s">
        <v>7642</v>
      </c>
      <c r="F2894" s="348" t="s">
        <v>7860</v>
      </c>
    </row>
    <row r="2895" spans="1:6" x14ac:dyDescent="0.25">
      <c r="A2895" s="348" t="s">
        <v>10338</v>
      </c>
      <c r="B2895" t="str">
        <f t="shared" si="45"/>
        <v>F3:0950 P1P2:8814 P3:00209</v>
      </c>
      <c r="C2895" s="348" t="s">
        <v>7945</v>
      </c>
      <c r="D2895" s="348" t="s">
        <v>7344</v>
      </c>
      <c r="E2895" s="348" t="s">
        <v>7642</v>
      </c>
      <c r="F2895" s="348" t="s">
        <v>7860</v>
      </c>
    </row>
    <row r="2896" spans="1:6" x14ac:dyDescent="0.25">
      <c r="A2896" s="348" t="s">
        <v>10339</v>
      </c>
      <c r="B2896" t="str">
        <f t="shared" si="45"/>
        <v>F3:0950 P1P2:8814 P3:00209</v>
      </c>
      <c r="C2896" s="348" t="s">
        <v>7945</v>
      </c>
      <c r="D2896" s="348" t="s">
        <v>7344</v>
      </c>
      <c r="E2896" s="348" t="s">
        <v>7642</v>
      </c>
      <c r="F2896" s="348" t="s">
        <v>7860</v>
      </c>
    </row>
    <row r="2897" spans="1:6" x14ac:dyDescent="0.25">
      <c r="A2897" s="348" t="s">
        <v>10340</v>
      </c>
      <c r="B2897" t="str">
        <f t="shared" si="45"/>
        <v>F3:0911 P1P2:8802 P3:00199</v>
      </c>
      <c r="C2897" s="348" t="s">
        <v>7945</v>
      </c>
      <c r="D2897" s="348" t="s">
        <v>7657</v>
      </c>
      <c r="E2897" s="348" t="s">
        <v>7658</v>
      </c>
      <c r="F2897" s="348" t="s">
        <v>7659</v>
      </c>
    </row>
    <row r="2898" spans="1:6" x14ac:dyDescent="0.25">
      <c r="A2898" s="348" t="s">
        <v>10340</v>
      </c>
      <c r="B2898" t="str">
        <f t="shared" si="45"/>
        <v>F3:0911 P1P2:8802 P3:00448</v>
      </c>
      <c r="C2898" s="348" t="s">
        <v>7945</v>
      </c>
      <c r="D2898" s="348" t="s">
        <v>7657</v>
      </c>
      <c r="E2898" s="348" t="s">
        <v>7658</v>
      </c>
      <c r="F2898" s="348" t="s">
        <v>7641</v>
      </c>
    </row>
    <row r="2899" spans="1:6" x14ac:dyDescent="0.25">
      <c r="A2899" s="348" t="s">
        <v>10341</v>
      </c>
      <c r="B2899" t="str">
        <f t="shared" si="45"/>
        <v>F3:0950 P1P2:8814 P3:00209</v>
      </c>
      <c r="C2899" s="348" t="s">
        <v>7945</v>
      </c>
      <c r="D2899" s="348" t="s">
        <v>7344</v>
      </c>
      <c r="E2899" s="348" t="s">
        <v>7642</v>
      </c>
      <c r="F2899" s="348" t="s">
        <v>7860</v>
      </c>
    </row>
    <row r="2900" spans="1:6" x14ac:dyDescent="0.25">
      <c r="A2900" s="348" t="s">
        <v>10342</v>
      </c>
      <c r="B2900" t="str">
        <f t="shared" si="45"/>
        <v>F3:0820 P1P2:8503 P3:00232</v>
      </c>
      <c r="C2900" s="348" t="s">
        <v>7945</v>
      </c>
      <c r="D2900" s="348" t="s">
        <v>7684</v>
      </c>
      <c r="E2900" s="348" t="s">
        <v>7685</v>
      </c>
      <c r="F2900" s="348" t="s">
        <v>7686</v>
      </c>
    </row>
    <row r="2901" spans="1:6" x14ac:dyDescent="0.25">
      <c r="A2901" s="348" t="s">
        <v>10343</v>
      </c>
      <c r="B2901" t="str">
        <f t="shared" si="45"/>
        <v>F3:0820 P1P2:8502 P3:00234</v>
      </c>
      <c r="C2901" s="348" t="s">
        <v>7945</v>
      </c>
      <c r="D2901" s="348" t="s">
        <v>7684</v>
      </c>
      <c r="E2901" s="348" t="s">
        <v>7725</v>
      </c>
      <c r="F2901" s="348" t="s">
        <v>7726</v>
      </c>
    </row>
    <row r="2902" spans="1:6" x14ac:dyDescent="0.25">
      <c r="A2902" s="348" t="s">
        <v>10344</v>
      </c>
      <c r="B2902" t="str">
        <f t="shared" si="45"/>
        <v>F3:0820 P1P2:8502 P3:00234</v>
      </c>
      <c r="C2902" s="348" t="s">
        <v>7945</v>
      </c>
      <c r="D2902" s="348" t="s">
        <v>7684</v>
      </c>
      <c r="E2902" s="348" t="s">
        <v>7725</v>
      </c>
      <c r="F2902" s="348" t="s">
        <v>7726</v>
      </c>
    </row>
    <row r="2903" spans="1:6" x14ac:dyDescent="0.25">
      <c r="A2903" s="348" t="s">
        <v>10345</v>
      </c>
      <c r="B2903" t="str">
        <f t="shared" si="45"/>
        <v>F3:0669 P1P2:7501 P3:00005</v>
      </c>
      <c r="C2903" s="348" t="s">
        <v>7945</v>
      </c>
      <c r="D2903" s="348" t="s">
        <v>10346</v>
      </c>
      <c r="E2903" s="348" t="s">
        <v>10347</v>
      </c>
      <c r="F2903" s="348" t="s">
        <v>7655</v>
      </c>
    </row>
    <row r="2904" spans="1:6" x14ac:dyDescent="0.25">
      <c r="A2904" s="348" t="s">
        <v>10345</v>
      </c>
      <c r="B2904" t="str">
        <f t="shared" si="45"/>
        <v>F3:0669 P1P2:7501 P3:99999</v>
      </c>
      <c r="C2904" s="348" t="s">
        <v>7945</v>
      </c>
      <c r="D2904" s="348" t="s">
        <v>10346</v>
      </c>
      <c r="E2904" s="348" t="s">
        <v>10347</v>
      </c>
      <c r="F2904" s="348" t="s">
        <v>10348</v>
      </c>
    </row>
    <row r="2905" spans="1:6" x14ac:dyDescent="0.25">
      <c r="A2905" s="348" t="s">
        <v>10349</v>
      </c>
      <c r="B2905" t="str">
        <f t="shared" si="45"/>
        <v>F3:0111 P1P2:0301 P3:00005</v>
      </c>
      <c r="C2905" s="348" t="s">
        <v>7945</v>
      </c>
      <c r="D2905" s="348" t="s">
        <v>7323</v>
      </c>
      <c r="E2905" s="348" t="s">
        <v>7335</v>
      </c>
      <c r="F2905" s="348" t="s">
        <v>7655</v>
      </c>
    </row>
    <row r="2906" spans="1:6" x14ac:dyDescent="0.25">
      <c r="A2906" s="348" t="s">
        <v>10349</v>
      </c>
      <c r="B2906" t="str">
        <f t="shared" si="45"/>
        <v>F3:0820 P1P2:8502 P3:00234</v>
      </c>
      <c r="C2906" s="348" t="s">
        <v>7945</v>
      </c>
      <c r="D2906" s="348" t="s">
        <v>7684</v>
      </c>
      <c r="E2906" s="348" t="s">
        <v>7725</v>
      </c>
      <c r="F2906" s="348" t="s">
        <v>7726</v>
      </c>
    </row>
    <row r="2907" spans="1:6" x14ac:dyDescent="0.25">
      <c r="A2907" s="348" t="s">
        <v>10349</v>
      </c>
      <c r="B2907" t="str">
        <f t="shared" si="45"/>
        <v>F3:1099 P1P2:9019 P3:00371</v>
      </c>
      <c r="C2907" s="348" t="s">
        <v>7945</v>
      </c>
      <c r="D2907" s="348" t="s">
        <v>8515</v>
      </c>
      <c r="E2907" s="348" t="s">
        <v>10350</v>
      </c>
      <c r="F2907" s="348" t="s">
        <v>10351</v>
      </c>
    </row>
    <row r="2908" spans="1:6" x14ac:dyDescent="0.25">
      <c r="A2908" s="348" t="s">
        <v>10352</v>
      </c>
      <c r="B2908" t="str">
        <f t="shared" si="45"/>
        <v>F3:0911 P1P2:8802 P3:00199</v>
      </c>
      <c r="C2908" s="348" t="s">
        <v>7945</v>
      </c>
      <c r="D2908" s="348" t="s">
        <v>7657</v>
      </c>
      <c r="E2908" s="348" t="s">
        <v>7658</v>
      </c>
      <c r="F2908" s="348" t="s">
        <v>7659</v>
      </c>
    </row>
    <row r="2909" spans="1:6" x14ac:dyDescent="0.25">
      <c r="A2909" s="348" t="s">
        <v>10352</v>
      </c>
      <c r="B2909" t="str">
        <f t="shared" si="45"/>
        <v>F3:0911 P1P2:8802 P3:00448</v>
      </c>
      <c r="C2909" s="348" t="s">
        <v>7945</v>
      </c>
      <c r="D2909" s="348" t="s">
        <v>7657</v>
      </c>
      <c r="E2909" s="348" t="s">
        <v>7658</v>
      </c>
      <c r="F2909" s="348" t="s">
        <v>7641</v>
      </c>
    </row>
    <row r="2910" spans="1:6" x14ac:dyDescent="0.25">
      <c r="A2910" s="348" t="s">
        <v>10353</v>
      </c>
      <c r="B2910" t="str">
        <f t="shared" si="45"/>
        <v>F3:0911 P1P2:8802 P3:00199</v>
      </c>
      <c r="C2910" s="348" t="s">
        <v>7945</v>
      </c>
      <c r="D2910" s="348" t="s">
        <v>7657</v>
      </c>
      <c r="E2910" s="348" t="s">
        <v>7658</v>
      </c>
      <c r="F2910" s="348" t="s">
        <v>7659</v>
      </c>
    </row>
    <row r="2911" spans="1:6" x14ac:dyDescent="0.25">
      <c r="A2911" s="348" t="s">
        <v>10353</v>
      </c>
      <c r="B2911" t="str">
        <f t="shared" si="45"/>
        <v>F3:0911 P1P2:8802 P3:00448</v>
      </c>
      <c r="C2911" s="348" t="s">
        <v>7945</v>
      </c>
      <c r="D2911" s="348" t="s">
        <v>7657</v>
      </c>
      <c r="E2911" s="348" t="s">
        <v>7658</v>
      </c>
      <c r="F2911" s="348" t="s">
        <v>7641</v>
      </c>
    </row>
    <row r="2912" spans="1:6" x14ac:dyDescent="0.25">
      <c r="A2912" s="348" t="s">
        <v>10354</v>
      </c>
      <c r="B2912" t="str">
        <f t="shared" si="45"/>
        <v>F3:0911 P1P2:8802 P3:00199</v>
      </c>
      <c r="C2912" s="348" t="s">
        <v>7945</v>
      </c>
      <c r="D2912" s="348" t="s">
        <v>7657</v>
      </c>
      <c r="E2912" s="348" t="s">
        <v>7658</v>
      </c>
      <c r="F2912" s="348" t="s">
        <v>7659</v>
      </c>
    </row>
    <row r="2913" spans="1:6" x14ac:dyDescent="0.25">
      <c r="A2913" s="348" t="s">
        <v>10354</v>
      </c>
      <c r="B2913" t="str">
        <f t="shared" si="45"/>
        <v>F3:0911 P1P2:8802 P3:00448</v>
      </c>
      <c r="C2913" s="348" t="s">
        <v>7945</v>
      </c>
      <c r="D2913" s="348" t="s">
        <v>7657</v>
      </c>
      <c r="E2913" s="348" t="s">
        <v>7658</v>
      </c>
      <c r="F2913" s="348" t="s">
        <v>7641</v>
      </c>
    </row>
    <row r="2914" spans="1:6" x14ac:dyDescent="0.25">
      <c r="A2914" s="348" t="s">
        <v>10355</v>
      </c>
      <c r="B2914" t="str">
        <f t="shared" si="45"/>
        <v>F3:0911 P1P2:8802 P3:00199</v>
      </c>
      <c r="C2914" s="348" t="s">
        <v>7945</v>
      </c>
      <c r="D2914" s="348" t="s">
        <v>7657</v>
      </c>
      <c r="E2914" s="348" t="s">
        <v>7658</v>
      </c>
      <c r="F2914" s="348" t="s">
        <v>7659</v>
      </c>
    </row>
    <row r="2915" spans="1:6" x14ac:dyDescent="0.25">
      <c r="A2915" s="348" t="s">
        <v>10355</v>
      </c>
      <c r="B2915" t="str">
        <f t="shared" si="45"/>
        <v>F3:0911 P1P2:8802 P3:00448</v>
      </c>
      <c r="C2915" s="348" t="s">
        <v>7945</v>
      </c>
      <c r="D2915" s="348" t="s">
        <v>7657</v>
      </c>
      <c r="E2915" s="348" t="s">
        <v>7658</v>
      </c>
      <c r="F2915" s="348" t="s">
        <v>7641</v>
      </c>
    </row>
    <row r="2916" spans="1:6" x14ac:dyDescent="0.25">
      <c r="A2916" s="348" t="s">
        <v>10356</v>
      </c>
      <c r="B2916" t="str">
        <f t="shared" si="45"/>
        <v>F3:0911 P1P2:8802 P3:00199</v>
      </c>
      <c r="C2916" s="348" t="s">
        <v>7945</v>
      </c>
      <c r="D2916" s="348" t="s">
        <v>7657</v>
      </c>
      <c r="E2916" s="348" t="s">
        <v>7658</v>
      </c>
      <c r="F2916" s="348" t="s">
        <v>7659</v>
      </c>
    </row>
    <row r="2917" spans="1:6" x14ac:dyDescent="0.25">
      <c r="A2917" s="348" t="s">
        <v>10356</v>
      </c>
      <c r="B2917" t="str">
        <f t="shared" si="45"/>
        <v>F3:0911 P1P2:8802 P3:00448</v>
      </c>
      <c r="C2917" s="348" t="s">
        <v>7945</v>
      </c>
      <c r="D2917" s="348" t="s">
        <v>7657</v>
      </c>
      <c r="E2917" s="348" t="s">
        <v>7658</v>
      </c>
      <c r="F2917" s="348" t="s">
        <v>7641</v>
      </c>
    </row>
    <row r="2918" spans="1:6" x14ac:dyDescent="0.25">
      <c r="A2918" s="348" t="s">
        <v>10357</v>
      </c>
      <c r="B2918" t="str">
        <f t="shared" si="45"/>
        <v>F3:0911 P1P2:8802 P3:00199</v>
      </c>
      <c r="C2918" s="348" t="s">
        <v>7945</v>
      </c>
      <c r="D2918" s="348" t="s">
        <v>7657</v>
      </c>
      <c r="E2918" s="348" t="s">
        <v>7658</v>
      </c>
      <c r="F2918" s="348" t="s">
        <v>7659</v>
      </c>
    </row>
    <row r="2919" spans="1:6" x14ac:dyDescent="0.25">
      <c r="A2919" s="348" t="s">
        <v>10357</v>
      </c>
      <c r="B2919" t="str">
        <f t="shared" si="45"/>
        <v>F3:0911 P1P2:8802 P3:00448</v>
      </c>
      <c r="C2919" s="348" t="s">
        <v>7945</v>
      </c>
      <c r="D2919" s="348" t="s">
        <v>7657</v>
      </c>
      <c r="E2919" s="348" t="s">
        <v>7658</v>
      </c>
      <c r="F2919" s="348" t="s">
        <v>7641</v>
      </c>
    </row>
    <row r="2920" spans="1:6" x14ac:dyDescent="0.25">
      <c r="A2920" s="348" t="s">
        <v>10358</v>
      </c>
      <c r="B2920" t="str">
        <f t="shared" si="45"/>
        <v>F3:0911 P1P2:8802 P3:00199</v>
      </c>
      <c r="C2920" s="348" t="s">
        <v>7945</v>
      </c>
      <c r="D2920" s="348" t="s">
        <v>7657</v>
      </c>
      <c r="E2920" s="348" t="s">
        <v>7658</v>
      </c>
      <c r="F2920" s="348" t="s">
        <v>7659</v>
      </c>
    </row>
    <row r="2921" spans="1:6" x14ac:dyDescent="0.25">
      <c r="A2921" s="348" t="s">
        <v>10358</v>
      </c>
      <c r="B2921" t="str">
        <f t="shared" si="45"/>
        <v>F3:0911 P1P2:8802 P3:00448</v>
      </c>
      <c r="C2921" s="348" t="s">
        <v>7945</v>
      </c>
      <c r="D2921" s="348" t="s">
        <v>7657</v>
      </c>
      <c r="E2921" s="348" t="s">
        <v>7658</v>
      </c>
      <c r="F2921" s="348" t="s">
        <v>7641</v>
      </c>
    </row>
    <row r="2922" spans="1:6" x14ac:dyDescent="0.25">
      <c r="A2922" s="348" t="s">
        <v>10359</v>
      </c>
      <c r="B2922" t="str">
        <f t="shared" si="45"/>
        <v>F3:0911 P1P2:8802 P3:00199</v>
      </c>
      <c r="C2922" s="348" t="s">
        <v>7945</v>
      </c>
      <c r="D2922" s="348" t="s">
        <v>7657</v>
      </c>
      <c r="E2922" s="348" t="s">
        <v>7658</v>
      </c>
      <c r="F2922" s="348" t="s">
        <v>7659</v>
      </c>
    </row>
    <row r="2923" spans="1:6" x14ac:dyDescent="0.25">
      <c r="A2923" s="348" t="s">
        <v>10359</v>
      </c>
      <c r="B2923" t="str">
        <f t="shared" si="45"/>
        <v>F3:0911 P1P2:8802 P3:00448</v>
      </c>
      <c r="C2923" s="348" t="s">
        <v>7945</v>
      </c>
      <c r="D2923" s="348" t="s">
        <v>7657</v>
      </c>
      <c r="E2923" s="348" t="s">
        <v>7658</v>
      </c>
      <c r="F2923" s="348" t="s">
        <v>7641</v>
      </c>
    </row>
    <row r="2924" spans="1:6" x14ac:dyDescent="0.25">
      <c r="A2924" s="348" t="s">
        <v>10360</v>
      </c>
      <c r="B2924" t="str">
        <f t="shared" si="45"/>
        <v>F3:0911 P1P2:8802 P3:00199</v>
      </c>
      <c r="C2924" s="348" t="s">
        <v>7945</v>
      </c>
      <c r="D2924" s="348" t="s">
        <v>7657</v>
      </c>
      <c r="E2924" s="348" t="s">
        <v>7658</v>
      </c>
      <c r="F2924" s="348" t="s">
        <v>7659</v>
      </c>
    </row>
    <row r="2925" spans="1:6" x14ac:dyDescent="0.25">
      <c r="A2925" s="348" t="s">
        <v>10360</v>
      </c>
      <c r="B2925" t="str">
        <f t="shared" si="45"/>
        <v>F3:0911 P1P2:8802 P3:00448</v>
      </c>
      <c r="C2925" s="348" t="s">
        <v>7945</v>
      </c>
      <c r="D2925" s="348" t="s">
        <v>7657</v>
      </c>
      <c r="E2925" s="348" t="s">
        <v>7658</v>
      </c>
      <c r="F2925" s="348" t="s">
        <v>7641</v>
      </c>
    </row>
    <row r="2926" spans="1:6" x14ac:dyDescent="0.25">
      <c r="A2926" s="348" t="s">
        <v>10361</v>
      </c>
      <c r="B2926" t="str">
        <f t="shared" si="45"/>
        <v>F3:0911 P1P2:8802 P3:00199</v>
      </c>
      <c r="C2926" s="348" t="s">
        <v>7945</v>
      </c>
      <c r="D2926" s="348" t="s">
        <v>7657</v>
      </c>
      <c r="E2926" s="348" t="s">
        <v>7658</v>
      </c>
      <c r="F2926" s="348" t="s">
        <v>7659</v>
      </c>
    </row>
    <row r="2927" spans="1:6" x14ac:dyDescent="0.25">
      <c r="A2927" s="348" t="s">
        <v>10361</v>
      </c>
      <c r="B2927" t="str">
        <f t="shared" si="45"/>
        <v>F3:0911 P1P2:8802 P3:00448</v>
      </c>
      <c r="C2927" s="348" t="s">
        <v>7945</v>
      </c>
      <c r="D2927" s="348" t="s">
        <v>7657</v>
      </c>
      <c r="E2927" s="348" t="s">
        <v>7658</v>
      </c>
      <c r="F2927" s="348" t="s">
        <v>7641</v>
      </c>
    </row>
    <row r="2928" spans="1:6" x14ac:dyDescent="0.25">
      <c r="A2928" s="348" t="s">
        <v>10362</v>
      </c>
      <c r="B2928" t="str">
        <f t="shared" si="45"/>
        <v>F3:0911 P1P2:8802 P3:00199</v>
      </c>
      <c r="C2928" s="348" t="s">
        <v>7945</v>
      </c>
      <c r="D2928" s="348" t="s">
        <v>7657</v>
      </c>
      <c r="E2928" s="348" t="s">
        <v>7658</v>
      </c>
      <c r="F2928" s="348" t="s">
        <v>7659</v>
      </c>
    </row>
    <row r="2929" spans="1:6" x14ac:dyDescent="0.25">
      <c r="A2929" s="348" t="s">
        <v>10362</v>
      </c>
      <c r="B2929" t="str">
        <f t="shared" si="45"/>
        <v>F3:0911 P1P2:8802 P3:00448</v>
      </c>
      <c r="C2929" s="348" t="s">
        <v>7945</v>
      </c>
      <c r="D2929" s="348" t="s">
        <v>7657</v>
      </c>
      <c r="E2929" s="348" t="s">
        <v>7658</v>
      </c>
      <c r="F2929" s="348" t="s">
        <v>7641</v>
      </c>
    </row>
    <row r="2930" spans="1:6" x14ac:dyDescent="0.25">
      <c r="A2930" s="348" t="s">
        <v>10363</v>
      </c>
      <c r="B2930" t="str">
        <f t="shared" si="45"/>
        <v>F3:0911 P1P2:8802 P3:00199</v>
      </c>
      <c r="C2930" s="348" t="s">
        <v>7945</v>
      </c>
      <c r="D2930" s="348" t="s">
        <v>7657</v>
      </c>
      <c r="E2930" s="348" t="s">
        <v>7658</v>
      </c>
      <c r="F2930" s="348" t="s">
        <v>7659</v>
      </c>
    </row>
    <row r="2931" spans="1:6" x14ac:dyDescent="0.25">
      <c r="A2931" s="348" t="s">
        <v>10363</v>
      </c>
      <c r="B2931" t="str">
        <f t="shared" si="45"/>
        <v>F3:0911 P1P2:8802 P3:00448</v>
      </c>
      <c r="C2931" s="348" t="s">
        <v>7945</v>
      </c>
      <c r="D2931" s="348" t="s">
        <v>7657</v>
      </c>
      <c r="E2931" s="348" t="s">
        <v>7658</v>
      </c>
      <c r="F2931" s="348" t="s">
        <v>7641</v>
      </c>
    </row>
    <row r="2932" spans="1:6" x14ac:dyDescent="0.25">
      <c r="A2932" s="348" t="s">
        <v>10364</v>
      </c>
      <c r="B2932" t="str">
        <f t="shared" si="45"/>
        <v>F3:0911 P1P2:8802 P3:00199</v>
      </c>
      <c r="C2932" s="348" t="s">
        <v>7945</v>
      </c>
      <c r="D2932" s="348" t="s">
        <v>7657</v>
      </c>
      <c r="E2932" s="348" t="s">
        <v>7658</v>
      </c>
      <c r="F2932" s="348" t="s">
        <v>7659</v>
      </c>
    </row>
    <row r="2933" spans="1:6" x14ac:dyDescent="0.25">
      <c r="A2933" s="348" t="s">
        <v>10364</v>
      </c>
      <c r="B2933" t="str">
        <f t="shared" si="45"/>
        <v>F3:0911 P1P2:8802 P3:00448</v>
      </c>
      <c r="C2933" s="348" t="s">
        <v>7945</v>
      </c>
      <c r="D2933" s="348" t="s">
        <v>7657</v>
      </c>
      <c r="E2933" s="348" t="s">
        <v>7658</v>
      </c>
      <c r="F2933" s="348" t="s">
        <v>7641</v>
      </c>
    </row>
    <row r="2934" spans="1:6" x14ac:dyDescent="0.25">
      <c r="A2934" s="348" t="s">
        <v>10365</v>
      </c>
      <c r="B2934" t="str">
        <f t="shared" si="45"/>
        <v>F3:0911 P1P2:8802 P3:00199</v>
      </c>
      <c r="C2934" s="348" t="s">
        <v>7945</v>
      </c>
      <c r="D2934" s="348" t="s">
        <v>7657</v>
      </c>
      <c r="E2934" s="348" t="s">
        <v>7658</v>
      </c>
      <c r="F2934" s="348" t="s">
        <v>7659</v>
      </c>
    </row>
    <row r="2935" spans="1:6" x14ac:dyDescent="0.25">
      <c r="A2935" s="348" t="s">
        <v>10365</v>
      </c>
      <c r="B2935" t="str">
        <f t="shared" si="45"/>
        <v>F3:0911 P1P2:8802 P3:00448</v>
      </c>
      <c r="C2935" s="348" t="s">
        <v>7945</v>
      </c>
      <c r="D2935" s="348" t="s">
        <v>7657</v>
      </c>
      <c r="E2935" s="348" t="s">
        <v>7658</v>
      </c>
      <c r="F2935" s="348" t="s">
        <v>7641</v>
      </c>
    </row>
    <row r="2936" spans="1:6" x14ac:dyDescent="0.25">
      <c r="A2936" s="348" t="s">
        <v>10366</v>
      </c>
      <c r="B2936" t="str">
        <f t="shared" si="45"/>
        <v>F3:0911 P1P2:8802 P3:00199</v>
      </c>
      <c r="C2936" s="348" t="s">
        <v>7945</v>
      </c>
      <c r="D2936" s="348" t="s">
        <v>7657</v>
      </c>
      <c r="E2936" s="348" t="s">
        <v>7658</v>
      </c>
      <c r="F2936" s="348" t="s">
        <v>7659</v>
      </c>
    </row>
    <row r="2937" spans="1:6" x14ac:dyDescent="0.25">
      <c r="A2937" s="348" t="s">
        <v>10366</v>
      </c>
      <c r="B2937" t="str">
        <f t="shared" si="45"/>
        <v>F3:0911 P1P2:8802 P3:00448</v>
      </c>
      <c r="C2937" s="348" t="s">
        <v>7945</v>
      </c>
      <c r="D2937" s="348" t="s">
        <v>7657</v>
      </c>
      <c r="E2937" s="348" t="s">
        <v>7658</v>
      </c>
      <c r="F2937" s="348" t="s">
        <v>7641</v>
      </c>
    </row>
    <row r="2938" spans="1:6" x14ac:dyDescent="0.25">
      <c r="A2938" s="348" t="s">
        <v>10367</v>
      </c>
      <c r="B2938" t="str">
        <f t="shared" si="45"/>
        <v>F3:0911 P1P2:8802 P3:00199</v>
      </c>
      <c r="C2938" s="348" t="s">
        <v>7945</v>
      </c>
      <c r="D2938" s="348" t="s">
        <v>7657</v>
      </c>
      <c r="E2938" s="348" t="s">
        <v>7658</v>
      </c>
      <c r="F2938" s="348" t="s">
        <v>7659</v>
      </c>
    </row>
    <row r="2939" spans="1:6" x14ac:dyDescent="0.25">
      <c r="A2939" s="348" t="s">
        <v>10367</v>
      </c>
      <c r="B2939" t="str">
        <f t="shared" si="45"/>
        <v>F3:0911 P1P2:8802 P3:00448</v>
      </c>
      <c r="C2939" s="348" t="s">
        <v>7945</v>
      </c>
      <c r="D2939" s="348" t="s">
        <v>7657</v>
      </c>
      <c r="E2939" s="348" t="s">
        <v>7658</v>
      </c>
      <c r="F2939" s="348" t="s">
        <v>7641</v>
      </c>
    </row>
    <row r="2940" spans="1:6" x14ac:dyDescent="0.25">
      <c r="A2940" s="348" t="s">
        <v>10368</v>
      </c>
      <c r="B2940" t="str">
        <f t="shared" si="45"/>
        <v>F3:0911 P1P2:8802 P3:00199</v>
      </c>
      <c r="C2940" s="348" t="s">
        <v>7945</v>
      </c>
      <c r="D2940" s="348" t="s">
        <v>7657</v>
      </c>
      <c r="E2940" s="348" t="s">
        <v>7658</v>
      </c>
      <c r="F2940" s="348" t="s">
        <v>7659</v>
      </c>
    </row>
    <row r="2941" spans="1:6" x14ac:dyDescent="0.25">
      <c r="A2941" s="348" t="s">
        <v>10368</v>
      </c>
      <c r="B2941" t="str">
        <f t="shared" si="45"/>
        <v>F3:0911 P1P2:8802 P3:00448</v>
      </c>
      <c r="C2941" s="348" t="s">
        <v>7945</v>
      </c>
      <c r="D2941" s="348" t="s">
        <v>7657</v>
      </c>
      <c r="E2941" s="348" t="s">
        <v>7658</v>
      </c>
      <c r="F2941" s="348" t="s">
        <v>7641</v>
      </c>
    </row>
    <row r="2942" spans="1:6" x14ac:dyDescent="0.25">
      <c r="A2942" s="348" t="s">
        <v>10369</v>
      </c>
      <c r="B2942" t="str">
        <f t="shared" si="45"/>
        <v>F3:0911 P1P2:8802 P3:00199</v>
      </c>
      <c r="C2942" s="348" t="s">
        <v>7945</v>
      </c>
      <c r="D2942" s="348" t="s">
        <v>7657</v>
      </c>
      <c r="E2942" s="348" t="s">
        <v>7658</v>
      </c>
      <c r="F2942" s="348" t="s">
        <v>7659</v>
      </c>
    </row>
    <row r="2943" spans="1:6" x14ac:dyDescent="0.25">
      <c r="A2943" s="348" t="s">
        <v>10369</v>
      </c>
      <c r="B2943" t="str">
        <f t="shared" si="45"/>
        <v>F3:0911 P1P2:8802 P3:00448</v>
      </c>
      <c r="C2943" s="348" t="s">
        <v>7945</v>
      </c>
      <c r="D2943" s="348" t="s">
        <v>7657</v>
      </c>
      <c r="E2943" s="348" t="s">
        <v>7658</v>
      </c>
      <c r="F2943" s="348" t="s">
        <v>7641</v>
      </c>
    </row>
    <row r="2944" spans="1:6" x14ac:dyDescent="0.25">
      <c r="A2944" s="348" t="s">
        <v>10370</v>
      </c>
      <c r="B2944" t="str">
        <f t="shared" si="45"/>
        <v>F3:0911 P1P2:8802 P3:00199</v>
      </c>
      <c r="C2944" s="348" t="s">
        <v>7945</v>
      </c>
      <c r="D2944" s="348" t="s">
        <v>7657</v>
      </c>
      <c r="E2944" s="348" t="s">
        <v>7658</v>
      </c>
      <c r="F2944" s="348" t="s">
        <v>7659</v>
      </c>
    </row>
    <row r="2945" spans="1:6" x14ac:dyDescent="0.25">
      <c r="A2945" s="348" t="s">
        <v>10370</v>
      </c>
      <c r="B2945" t="str">
        <f t="shared" si="45"/>
        <v>F3:0911 P1P2:8802 P3:00448</v>
      </c>
      <c r="C2945" s="348" t="s">
        <v>7945</v>
      </c>
      <c r="D2945" s="348" t="s">
        <v>7657</v>
      </c>
      <c r="E2945" s="348" t="s">
        <v>7658</v>
      </c>
      <c r="F2945" s="348" t="s">
        <v>7641</v>
      </c>
    </row>
    <row r="2946" spans="1:6" x14ac:dyDescent="0.25">
      <c r="A2946" s="348" t="s">
        <v>10371</v>
      </c>
      <c r="B2946" t="str">
        <f t="shared" ref="B2946:B3009" si="46">CONCATENATE("F3:",D2946," P1P2:",E2946," P3:",F2946)</f>
        <v>F3:0911 P1P2:8802 P3:00199</v>
      </c>
      <c r="C2946" s="348" t="s">
        <v>7945</v>
      </c>
      <c r="D2946" s="348" t="s">
        <v>7657</v>
      </c>
      <c r="E2946" s="348" t="s">
        <v>7658</v>
      </c>
      <c r="F2946" s="348" t="s">
        <v>7659</v>
      </c>
    </row>
    <row r="2947" spans="1:6" x14ac:dyDescent="0.25">
      <c r="A2947" s="348" t="s">
        <v>10371</v>
      </c>
      <c r="B2947" t="str">
        <f t="shared" si="46"/>
        <v>F3:0911 P1P2:8802 P3:00448</v>
      </c>
      <c r="C2947" s="348" t="s">
        <v>7945</v>
      </c>
      <c r="D2947" s="348" t="s">
        <v>7657</v>
      </c>
      <c r="E2947" s="348" t="s">
        <v>7658</v>
      </c>
      <c r="F2947" s="348" t="s">
        <v>7641</v>
      </c>
    </row>
    <row r="2948" spans="1:6" x14ac:dyDescent="0.25">
      <c r="A2948" s="348" t="s">
        <v>10372</v>
      </c>
      <c r="B2948" t="str">
        <f t="shared" si="46"/>
        <v>F3:0911 P1P2:8802 P3:00199</v>
      </c>
      <c r="C2948" s="348" t="s">
        <v>7945</v>
      </c>
      <c r="D2948" s="348" t="s">
        <v>7657</v>
      </c>
      <c r="E2948" s="348" t="s">
        <v>7658</v>
      </c>
      <c r="F2948" s="348" t="s">
        <v>7659</v>
      </c>
    </row>
    <row r="2949" spans="1:6" x14ac:dyDescent="0.25">
      <c r="A2949" s="348" t="s">
        <v>10372</v>
      </c>
      <c r="B2949" t="str">
        <f t="shared" si="46"/>
        <v>F3:0911 P1P2:8802 P3:00448</v>
      </c>
      <c r="C2949" s="348" t="s">
        <v>7945</v>
      </c>
      <c r="D2949" s="348" t="s">
        <v>7657</v>
      </c>
      <c r="E2949" s="348" t="s">
        <v>7658</v>
      </c>
      <c r="F2949" s="348" t="s">
        <v>7641</v>
      </c>
    </row>
    <row r="2950" spans="1:6" x14ac:dyDescent="0.25">
      <c r="A2950" s="348" t="s">
        <v>10373</v>
      </c>
      <c r="B2950" t="str">
        <f t="shared" si="46"/>
        <v>F3:0911 P1P2:8802 P3:00199</v>
      </c>
      <c r="C2950" s="348" t="s">
        <v>7945</v>
      </c>
      <c r="D2950" s="348" t="s">
        <v>7657</v>
      </c>
      <c r="E2950" s="348" t="s">
        <v>7658</v>
      </c>
      <c r="F2950" s="348" t="s">
        <v>7659</v>
      </c>
    </row>
    <row r="2951" spans="1:6" x14ac:dyDescent="0.25">
      <c r="A2951" s="348" t="s">
        <v>10373</v>
      </c>
      <c r="B2951" t="str">
        <f t="shared" si="46"/>
        <v>F3:0911 P1P2:8802 P3:00448</v>
      </c>
      <c r="C2951" s="348" t="s">
        <v>7945</v>
      </c>
      <c r="D2951" s="348" t="s">
        <v>7657</v>
      </c>
      <c r="E2951" s="348" t="s">
        <v>7658</v>
      </c>
      <c r="F2951" s="348" t="s">
        <v>7641</v>
      </c>
    </row>
    <row r="2952" spans="1:6" x14ac:dyDescent="0.25">
      <c r="A2952" s="348" t="s">
        <v>10374</v>
      </c>
      <c r="B2952" t="str">
        <f t="shared" si="46"/>
        <v>F3:0911 P1P2:8802 P3:00199</v>
      </c>
      <c r="C2952" s="348" t="s">
        <v>7945</v>
      </c>
      <c r="D2952" s="348" t="s">
        <v>7657</v>
      </c>
      <c r="E2952" s="348" t="s">
        <v>7658</v>
      </c>
      <c r="F2952" s="348" t="s">
        <v>7659</v>
      </c>
    </row>
    <row r="2953" spans="1:6" x14ac:dyDescent="0.25">
      <c r="A2953" s="348" t="s">
        <v>10374</v>
      </c>
      <c r="B2953" t="str">
        <f t="shared" si="46"/>
        <v>F3:0911 P1P2:8802 P3:00448</v>
      </c>
      <c r="C2953" s="348" t="s">
        <v>7945</v>
      </c>
      <c r="D2953" s="348" t="s">
        <v>7657</v>
      </c>
      <c r="E2953" s="348" t="s">
        <v>7658</v>
      </c>
      <c r="F2953" s="348" t="s">
        <v>7641</v>
      </c>
    </row>
    <row r="2954" spans="1:6" x14ac:dyDescent="0.25">
      <c r="A2954" s="348" t="s">
        <v>10375</v>
      </c>
      <c r="B2954" t="str">
        <f t="shared" si="46"/>
        <v>F3:0911 P1P2:8802 P3:00199</v>
      </c>
      <c r="C2954" s="348" t="s">
        <v>7945</v>
      </c>
      <c r="D2954" s="348" t="s">
        <v>7657</v>
      </c>
      <c r="E2954" s="348" t="s">
        <v>7658</v>
      </c>
      <c r="F2954" s="348" t="s">
        <v>7659</v>
      </c>
    </row>
    <row r="2955" spans="1:6" x14ac:dyDescent="0.25">
      <c r="A2955" s="348" t="s">
        <v>10375</v>
      </c>
      <c r="B2955" t="str">
        <f t="shared" si="46"/>
        <v>F3:0911 P1P2:8802 P3:00448</v>
      </c>
      <c r="C2955" s="348" t="s">
        <v>7945</v>
      </c>
      <c r="D2955" s="348" t="s">
        <v>7657</v>
      </c>
      <c r="E2955" s="348" t="s">
        <v>7658</v>
      </c>
      <c r="F2955" s="348" t="s">
        <v>7641</v>
      </c>
    </row>
    <row r="2956" spans="1:6" x14ac:dyDescent="0.25">
      <c r="A2956" s="348" t="s">
        <v>10376</v>
      </c>
      <c r="B2956" t="str">
        <f t="shared" si="46"/>
        <v>F3:0911 P1P2:8802 P3:00199</v>
      </c>
      <c r="C2956" s="348" t="s">
        <v>7945</v>
      </c>
      <c r="D2956" s="348" t="s">
        <v>7657</v>
      </c>
      <c r="E2956" s="348" t="s">
        <v>7658</v>
      </c>
      <c r="F2956" s="348" t="s">
        <v>7659</v>
      </c>
    </row>
    <row r="2957" spans="1:6" x14ac:dyDescent="0.25">
      <c r="A2957" s="348" t="s">
        <v>10376</v>
      </c>
      <c r="B2957" t="str">
        <f t="shared" si="46"/>
        <v>F3:0911 P1P2:8802 P3:00448</v>
      </c>
      <c r="C2957" s="348" t="s">
        <v>7945</v>
      </c>
      <c r="D2957" s="348" t="s">
        <v>7657</v>
      </c>
      <c r="E2957" s="348" t="s">
        <v>7658</v>
      </c>
      <c r="F2957" s="348" t="s">
        <v>7641</v>
      </c>
    </row>
    <row r="2958" spans="1:6" x14ac:dyDescent="0.25">
      <c r="A2958" s="348" t="s">
        <v>10377</v>
      </c>
      <c r="B2958" t="str">
        <f t="shared" si="46"/>
        <v>F3:0911 P1P2:8802 P3:00199</v>
      </c>
      <c r="C2958" s="348" t="s">
        <v>7945</v>
      </c>
      <c r="D2958" s="348" t="s">
        <v>7657</v>
      </c>
      <c r="E2958" s="348" t="s">
        <v>7658</v>
      </c>
      <c r="F2958" s="348" t="s">
        <v>7659</v>
      </c>
    </row>
    <row r="2959" spans="1:6" x14ac:dyDescent="0.25">
      <c r="A2959" s="348" t="s">
        <v>10377</v>
      </c>
      <c r="B2959" t="str">
        <f t="shared" si="46"/>
        <v>F3:0911 P1P2:8802 P3:00448</v>
      </c>
      <c r="C2959" s="348" t="s">
        <v>7945</v>
      </c>
      <c r="D2959" s="348" t="s">
        <v>7657</v>
      </c>
      <c r="E2959" s="348" t="s">
        <v>7658</v>
      </c>
      <c r="F2959" s="348" t="s">
        <v>7641</v>
      </c>
    </row>
    <row r="2960" spans="1:6" x14ac:dyDescent="0.25">
      <c r="A2960" s="348" t="s">
        <v>10378</v>
      </c>
      <c r="B2960" t="str">
        <f t="shared" si="46"/>
        <v>F3:0911 P1P2:8802 P3:00199</v>
      </c>
      <c r="C2960" s="348" t="s">
        <v>7945</v>
      </c>
      <c r="D2960" s="348" t="s">
        <v>7657</v>
      </c>
      <c r="E2960" s="348" t="s">
        <v>7658</v>
      </c>
      <c r="F2960" s="348" t="s">
        <v>7659</v>
      </c>
    </row>
    <row r="2961" spans="1:6" x14ac:dyDescent="0.25">
      <c r="A2961" s="348" t="s">
        <v>10378</v>
      </c>
      <c r="B2961" t="str">
        <f t="shared" si="46"/>
        <v>F3:0911 P1P2:8802 P3:00448</v>
      </c>
      <c r="C2961" s="348" t="s">
        <v>7945</v>
      </c>
      <c r="D2961" s="348" t="s">
        <v>7657</v>
      </c>
      <c r="E2961" s="348" t="s">
        <v>7658</v>
      </c>
      <c r="F2961" s="348" t="s">
        <v>7641</v>
      </c>
    </row>
    <row r="2962" spans="1:6" x14ac:dyDescent="0.25">
      <c r="A2962" s="348" t="s">
        <v>10379</v>
      </c>
      <c r="B2962" t="str">
        <f t="shared" si="46"/>
        <v>F3:0911 P1P2:8802 P3:00199</v>
      </c>
      <c r="C2962" s="348" t="s">
        <v>7945</v>
      </c>
      <c r="D2962" s="348" t="s">
        <v>7657</v>
      </c>
      <c r="E2962" s="348" t="s">
        <v>7658</v>
      </c>
      <c r="F2962" s="348" t="s">
        <v>7659</v>
      </c>
    </row>
    <row r="2963" spans="1:6" x14ac:dyDescent="0.25">
      <c r="A2963" s="348" t="s">
        <v>10379</v>
      </c>
      <c r="B2963" t="str">
        <f t="shared" si="46"/>
        <v>F3:0911 P1P2:8802 P3:00448</v>
      </c>
      <c r="C2963" s="348" t="s">
        <v>7945</v>
      </c>
      <c r="D2963" s="348" t="s">
        <v>7657</v>
      </c>
      <c r="E2963" s="348" t="s">
        <v>7658</v>
      </c>
      <c r="F2963" s="348" t="s">
        <v>7641</v>
      </c>
    </row>
    <row r="2964" spans="1:6" x14ac:dyDescent="0.25">
      <c r="A2964" s="348" t="s">
        <v>10380</v>
      </c>
      <c r="B2964" t="str">
        <f t="shared" si="46"/>
        <v>F3:0912 P1P2:8803 P3:00200</v>
      </c>
      <c r="C2964" s="348" t="s">
        <v>7945</v>
      </c>
      <c r="D2964" s="348" t="s">
        <v>7651</v>
      </c>
      <c r="E2964" s="348" t="s">
        <v>7652</v>
      </c>
      <c r="F2964" s="348" t="s">
        <v>7653</v>
      </c>
    </row>
    <row r="2965" spans="1:6" x14ac:dyDescent="0.25">
      <c r="A2965" s="348" t="s">
        <v>10381</v>
      </c>
      <c r="B2965" t="str">
        <f t="shared" si="46"/>
        <v>F3:0911 P1P2:8802 P3:00199</v>
      </c>
      <c r="C2965" s="348" t="s">
        <v>7945</v>
      </c>
      <c r="D2965" s="348" t="s">
        <v>7657</v>
      </c>
      <c r="E2965" s="348" t="s">
        <v>7658</v>
      </c>
      <c r="F2965" s="348" t="s">
        <v>7659</v>
      </c>
    </row>
    <row r="2966" spans="1:6" x14ac:dyDescent="0.25">
      <c r="A2966" s="348" t="s">
        <v>10381</v>
      </c>
      <c r="B2966" t="str">
        <f t="shared" si="46"/>
        <v>F3:0912 P1P2:8803 P3:00200</v>
      </c>
      <c r="C2966" s="348" t="s">
        <v>7945</v>
      </c>
      <c r="D2966" s="348" t="s">
        <v>7651</v>
      </c>
      <c r="E2966" s="348" t="s">
        <v>7652</v>
      </c>
      <c r="F2966" s="348" t="s">
        <v>7653</v>
      </c>
    </row>
    <row r="2967" spans="1:6" x14ac:dyDescent="0.25">
      <c r="A2967" s="348" t="s">
        <v>10382</v>
      </c>
      <c r="B2967" t="str">
        <f t="shared" si="46"/>
        <v>F3:0911 P1P2:8802 P3:00199</v>
      </c>
      <c r="C2967" s="348" t="s">
        <v>7945</v>
      </c>
      <c r="D2967" s="348" t="s">
        <v>7657</v>
      </c>
      <c r="E2967" s="348" t="s">
        <v>7658</v>
      </c>
      <c r="F2967" s="348" t="s">
        <v>7659</v>
      </c>
    </row>
    <row r="2968" spans="1:6" x14ac:dyDescent="0.25">
      <c r="A2968" s="348" t="s">
        <v>10382</v>
      </c>
      <c r="B2968" t="str">
        <f t="shared" si="46"/>
        <v>F3:0911 P1P2:8802 P3:00448</v>
      </c>
      <c r="C2968" s="348" t="s">
        <v>7945</v>
      </c>
      <c r="D2968" s="348" t="s">
        <v>7657</v>
      </c>
      <c r="E2968" s="348" t="s">
        <v>7658</v>
      </c>
      <c r="F2968" s="348" t="s">
        <v>7641</v>
      </c>
    </row>
    <row r="2969" spans="1:6" x14ac:dyDescent="0.25">
      <c r="A2969" s="348" t="s">
        <v>10383</v>
      </c>
      <c r="B2969" t="str">
        <f t="shared" si="46"/>
        <v>F3:0911 P1P2:8802 P3:00199</v>
      </c>
      <c r="C2969" s="348" t="s">
        <v>7945</v>
      </c>
      <c r="D2969" s="348" t="s">
        <v>7657</v>
      </c>
      <c r="E2969" s="348" t="s">
        <v>7658</v>
      </c>
      <c r="F2969" s="348" t="s">
        <v>7659</v>
      </c>
    </row>
    <row r="2970" spans="1:6" x14ac:dyDescent="0.25">
      <c r="A2970" s="348" t="s">
        <v>10383</v>
      </c>
      <c r="B2970" t="str">
        <f t="shared" si="46"/>
        <v>F3:0911 P1P2:8802 P3:00448</v>
      </c>
      <c r="C2970" s="348" t="s">
        <v>7945</v>
      </c>
      <c r="D2970" s="348" t="s">
        <v>7657</v>
      </c>
      <c r="E2970" s="348" t="s">
        <v>7658</v>
      </c>
      <c r="F2970" s="348" t="s">
        <v>7641</v>
      </c>
    </row>
    <row r="2971" spans="1:6" x14ac:dyDescent="0.25">
      <c r="A2971" s="348" t="s">
        <v>10384</v>
      </c>
      <c r="B2971" t="str">
        <f t="shared" si="46"/>
        <v>F3:0921 P1P2:8804 P3:00201</v>
      </c>
      <c r="C2971" s="348" t="s">
        <v>7945</v>
      </c>
      <c r="D2971" s="348" t="s">
        <v>7646</v>
      </c>
      <c r="E2971" s="348" t="s">
        <v>7647</v>
      </c>
      <c r="F2971" s="348" t="s">
        <v>7648</v>
      </c>
    </row>
    <row r="2972" spans="1:6" x14ac:dyDescent="0.25">
      <c r="A2972" s="348" t="s">
        <v>10385</v>
      </c>
      <c r="B2972" t="str">
        <f t="shared" si="46"/>
        <v>F3:0912 P1P2:8803 P3:00200</v>
      </c>
      <c r="C2972" s="348" t="s">
        <v>7945</v>
      </c>
      <c r="D2972" s="348" t="s">
        <v>7651</v>
      </c>
      <c r="E2972" s="348" t="s">
        <v>7652</v>
      </c>
      <c r="F2972" s="348" t="s">
        <v>7653</v>
      </c>
    </row>
    <row r="2973" spans="1:6" x14ac:dyDescent="0.25">
      <c r="A2973" s="348" t="s">
        <v>10386</v>
      </c>
      <c r="B2973" t="str">
        <f t="shared" si="46"/>
        <v>F3:0922 P1P2:8806 P3:00203</v>
      </c>
      <c r="C2973" s="348" t="s">
        <v>7945</v>
      </c>
      <c r="D2973" s="348" t="s">
        <v>7637</v>
      </c>
      <c r="E2973" s="348" t="s">
        <v>7638</v>
      </c>
      <c r="F2973" s="348" t="s">
        <v>7639</v>
      </c>
    </row>
    <row r="2974" spans="1:6" x14ac:dyDescent="0.25">
      <c r="A2974" s="348" t="s">
        <v>10387</v>
      </c>
      <c r="B2974" t="str">
        <f t="shared" si="46"/>
        <v>F3:0921 P1P2:8805 P3:00202</v>
      </c>
      <c r="C2974" s="348" t="s">
        <v>7945</v>
      </c>
      <c r="D2974" s="348" t="s">
        <v>7646</v>
      </c>
      <c r="E2974" s="348" t="s">
        <v>10388</v>
      </c>
      <c r="F2974" s="348" t="s">
        <v>10389</v>
      </c>
    </row>
    <row r="2975" spans="1:6" x14ac:dyDescent="0.25">
      <c r="A2975" s="348" t="s">
        <v>10390</v>
      </c>
      <c r="B2975" t="str">
        <f t="shared" si="46"/>
        <v>F3:0922 P1P2:8806 P3:00203</v>
      </c>
      <c r="C2975" s="348" t="s">
        <v>7945</v>
      </c>
      <c r="D2975" s="348" t="s">
        <v>7637</v>
      </c>
      <c r="E2975" s="348" t="s">
        <v>7638</v>
      </c>
      <c r="F2975" s="348" t="s">
        <v>7639</v>
      </c>
    </row>
    <row r="2976" spans="1:6" x14ac:dyDescent="0.25">
      <c r="A2976" s="348" t="s">
        <v>10391</v>
      </c>
      <c r="B2976" t="str">
        <f t="shared" si="46"/>
        <v>F3:0921 P1P2:8804 P3:00201</v>
      </c>
      <c r="C2976" s="348" t="s">
        <v>7945</v>
      </c>
      <c r="D2976" s="348" t="s">
        <v>7646</v>
      </c>
      <c r="E2976" s="348" t="s">
        <v>7647</v>
      </c>
      <c r="F2976" s="348" t="s">
        <v>7648</v>
      </c>
    </row>
    <row r="2977" spans="1:6" x14ac:dyDescent="0.25">
      <c r="A2977" s="348" t="s">
        <v>10392</v>
      </c>
      <c r="B2977" t="str">
        <f t="shared" si="46"/>
        <v>F3:0922 P1P2:8806 P3:00203</v>
      </c>
      <c r="C2977" s="348" t="s">
        <v>7945</v>
      </c>
      <c r="D2977" s="348" t="s">
        <v>7637</v>
      </c>
      <c r="E2977" s="348" t="s">
        <v>7638</v>
      </c>
      <c r="F2977" s="348" t="s">
        <v>7639</v>
      </c>
    </row>
    <row r="2978" spans="1:6" x14ac:dyDescent="0.25">
      <c r="A2978" s="348" t="s">
        <v>10393</v>
      </c>
      <c r="B2978" t="str">
        <f t="shared" si="46"/>
        <v>F3:0921 P1P2:8804 P3:00201</v>
      </c>
      <c r="C2978" s="348" t="s">
        <v>7945</v>
      </c>
      <c r="D2978" s="348" t="s">
        <v>7646</v>
      </c>
      <c r="E2978" s="348" t="s">
        <v>7647</v>
      </c>
      <c r="F2978" s="348" t="s">
        <v>7648</v>
      </c>
    </row>
    <row r="2979" spans="1:6" x14ac:dyDescent="0.25">
      <c r="A2979" s="348" t="s">
        <v>10394</v>
      </c>
      <c r="B2979" t="str">
        <f t="shared" si="46"/>
        <v>F3:0922 P1P2:8806 P3:00203</v>
      </c>
      <c r="C2979" s="348" t="s">
        <v>7945</v>
      </c>
      <c r="D2979" s="348" t="s">
        <v>7637</v>
      </c>
      <c r="E2979" s="348" t="s">
        <v>7638</v>
      </c>
      <c r="F2979" s="348" t="s">
        <v>7639</v>
      </c>
    </row>
    <row r="2980" spans="1:6" x14ac:dyDescent="0.25">
      <c r="A2980" s="348" t="s">
        <v>10395</v>
      </c>
      <c r="B2980" t="str">
        <f t="shared" si="46"/>
        <v>F3:0922 P1P2:8806 P3:00203</v>
      </c>
      <c r="C2980" s="348" t="s">
        <v>7945</v>
      </c>
      <c r="D2980" s="348" t="s">
        <v>7637</v>
      </c>
      <c r="E2980" s="348" t="s">
        <v>7638</v>
      </c>
      <c r="F2980" s="348" t="s">
        <v>7639</v>
      </c>
    </row>
    <row r="2981" spans="1:6" x14ac:dyDescent="0.25">
      <c r="A2981" s="348" t="s">
        <v>10396</v>
      </c>
      <c r="B2981" t="str">
        <f t="shared" si="46"/>
        <v>F3:0922 P1P2:8806 P3:00203</v>
      </c>
      <c r="C2981" s="348" t="s">
        <v>7945</v>
      </c>
      <c r="D2981" s="348" t="s">
        <v>7637</v>
      </c>
      <c r="E2981" s="348" t="s">
        <v>7638</v>
      </c>
      <c r="F2981" s="348" t="s">
        <v>7639</v>
      </c>
    </row>
    <row r="2982" spans="1:6" x14ac:dyDescent="0.25">
      <c r="A2982" s="348" t="s">
        <v>10397</v>
      </c>
      <c r="B2982" t="str">
        <f t="shared" si="46"/>
        <v>F3:0922 P1P2:8806 P3:00203</v>
      </c>
      <c r="C2982" s="348" t="s">
        <v>7945</v>
      </c>
      <c r="D2982" s="348" t="s">
        <v>7637</v>
      </c>
      <c r="E2982" s="348" t="s">
        <v>7638</v>
      </c>
      <c r="F2982" s="348" t="s">
        <v>7639</v>
      </c>
    </row>
    <row r="2983" spans="1:6" x14ac:dyDescent="0.25">
      <c r="A2983" s="348" t="s">
        <v>10398</v>
      </c>
      <c r="B2983" t="str">
        <f t="shared" si="46"/>
        <v>F3:0921 P1P2:8804 P3:00201</v>
      </c>
      <c r="C2983" s="348" t="s">
        <v>7945</v>
      </c>
      <c r="D2983" s="348" t="s">
        <v>7646</v>
      </c>
      <c r="E2983" s="348" t="s">
        <v>7647</v>
      </c>
      <c r="F2983" s="348" t="s">
        <v>7648</v>
      </c>
    </row>
    <row r="2984" spans="1:6" x14ac:dyDescent="0.25">
      <c r="A2984" s="348" t="s">
        <v>10399</v>
      </c>
      <c r="B2984" t="str">
        <f t="shared" si="46"/>
        <v>F3:0950 P1P2:8814 P3:00209</v>
      </c>
      <c r="C2984" s="348" t="s">
        <v>7945</v>
      </c>
      <c r="D2984" s="348" t="s">
        <v>7344</v>
      </c>
      <c r="E2984" s="348" t="s">
        <v>7642</v>
      </c>
      <c r="F2984" s="348" t="s">
        <v>7860</v>
      </c>
    </row>
    <row r="2985" spans="1:6" x14ac:dyDescent="0.25">
      <c r="A2985" s="348" t="s">
        <v>10400</v>
      </c>
      <c r="B2985" t="str">
        <f t="shared" si="46"/>
        <v>F3:0950 P1P2:8814 P3:00209</v>
      </c>
      <c r="C2985" s="348" t="s">
        <v>7945</v>
      </c>
      <c r="D2985" s="348" t="s">
        <v>7344</v>
      </c>
      <c r="E2985" s="348" t="s">
        <v>7642</v>
      </c>
      <c r="F2985" s="348" t="s">
        <v>7860</v>
      </c>
    </row>
    <row r="2986" spans="1:6" x14ac:dyDescent="0.25">
      <c r="A2986" s="348" t="s">
        <v>10401</v>
      </c>
      <c r="B2986" t="str">
        <f t="shared" si="46"/>
        <v>F3:0950 P1P2:8814 P3:00211</v>
      </c>
      <c r="C2986" s="348" t="s">
        <v>7945</v>
      </c>
      <c r="D2986" s="348" t="s">
        <v>7344</v>
      </c>
      <c r="E2986" s="348" t="s">
        <v>7642</v>
      </c>
      <c r="F2986" s="348" t="s">
        <v>7643</v>
      </c>
    </row>
    <row r="2987" spans="1:6" x14ac:dyDescent="0.25">
      <c r="A2987" s="348" t="s">
        <v>10402</v>
      </c>
      <c r="B2987" t="str">
        <f t="shared" si="46"/>
        <v>F3:0960 P1P2:8813 P3:00060</v>
      </c>
      <c r="C2987" s="348" t="s">
        <v>7945</v>
      </c>
      <c r="D2987" s="348" t="s">
        <v>7968</v>
      </c>
      <c r="E2987" s="348" t="s">
        <v>7969</v>
      </c>
      <c r="F2987" s="348" t="s">
        <v>7402</v>
      </c>
    </row>
    <row r="2988" spans="1:6" x14ac:dyDescent="0.25">
      <c r="A2988" s="348" t="s">
        <v>10403</v>
      </c>
      <c r="B2988" t="str">
        <f t="shared" si="46"/>
        <v>F3:0111 P1P2:0301 P3:00005</v>
      </c>
      <c r="C2988" s="348" t="s">
        <v>7945</v>
      </c>
      <c r="D2988" s="348" t="s">
        <v>7323</v>
      </c>
      <c r="E2988" s="348" t="s">
        <v>7335</v>
      </c>
      <c r="F2988" s="348" t="s">
        <v>7655</v>
      </c>
    </row>
    <row r="2989" spans="1:6" x14ac:dyDescent="0.25">
      <c r="A2989" s="348" t="s">
        <v>10403</v>
      </c>
      <c r="B2989" t="str">
        <f t="shared" si="46"/>
        <v>F3:0820 P1P2:8502 P3:00234</v>
      </c>
      <c r="C2989" s="348" t="s">
        <v>7945</v>
      </c>
      <c r="D2989" s="348" t="s">
        <v>7684</v>
      </c>
      <c r="E2989" s="348" t="s">
        <v>7725</v>
      </c>
      <c r="F2989" s="348" t="s">
        <v>7726</v>
      </c>
    </row>
    <row r="2990" spans="1:6" x14ac:dyDescent="0.25">
      <c r="A2990" s="348" t="s">
        <v>10403</v>
      </c>
      <c r="B2990" t="str">
        <f t="shared" si="46"/>
        <v>F3:1099 P1P2:9019 P3:00371</v>
      </c>
      <c r="C2990" s="348" t="s">
        <v>7945</v>
      </c>
      <c r="D2990" s="348" t="s">
        <v>8515</v>
      </c>
      <c r="E2990" s="348" t="s">
        <v>10350</v>
      </c>
      <c r="F2990" s="348" t="s">
        <v>10351</v>
      </c>
    </row>
    <row r="2991" spans="1:6" x14ac:dyDescent="0.25">
      <c r="A2991" s="348" t="s">
        <v>10404</v>
      </c>
      <c r="B2991" t="str">
        <f t="shared" si="46"/>
        <v>F3:0911 P1P2:8802 P3:00199</v>
      </c>
      <c r="C2991" s="348" t="s">
        <v>7945</v>
      </c>
      <c r="D2991" s="348" t="s">
        <v>7657</v>
      </c>
      <c r="E2991" s="348" t="s">
        <v>7658</v>
      </c>
      <c r="F2991" s="348" t="s">
        <v>7659</v>
      </c>
    </row>
    <row r="2992" spans="1:6" x14ac:dyDescent="0.25">
      <c r="A2992" s="348" t="s">
        <v>10404</v>
      </c>
      <c r="B2992" t="str">
        <f t="shared" si="46"/>
        <v>F3:0911 P1P2:8802 P3:00448</v>
      </c>
      <c r="C2992" s="348" t="s">
        <v>7945</v>
      </c>
      <c r="D2992" s="348" t="s">
        <v>7657</v>
      </c>
      <c r="E2992" s="348" t="s">
        <v>7658</v>
      </c>
      <c r="F2992" s="348" t="s">
        <v>7641</v>
      </c>
    </row>
    <row r="2993" spans="1:6" x14ac:dyDescent="0.25">
      <c r="A2993" s="348" t="s">
        <v>10405</v>
      </c>
      <c r="B2993" t="str">
        <f t="shared" si="46"/>
        <v>F3:0911 P1P2:8802 P3:00199</v>
      </c>
      <c r="C2993" s="348" t="s">
        <v>7945</v>
      </c>
      <c r="D2993" s="348" t="s">
        <v>7657</v>
      </c>
      <c r="E2993" s="348" t="s">
        <v>7658</v>
      </c>
      <c r="F2993" s="348" t="s">
        <v>7659</v>
      </c>
    </row>
    <row r="2994" spans="1:6" x14ac:dyDescent="0.25">
      <c r="A2994" s="348" t="s">
        <v>10405</v>
      </c>
      <c r="B2994" t="str">
        <f t="shared" si="46"/>
        <v>F3:0911 P1P2:8802 P3:00448</v>
      </c>
      <c r="C2994" s="348" t="s">
        <v>7945</v>
      </c>
      <c r="D2994" s="348" t="s">
        <v>7657</v>
      </c>
      <c r="E2994" s="348" t="s">
        <v>7658</v>
      </c>
      <c r="F2994" s="348" t="s">
        <v>7641</v>
      </c>
    </row>
    <row r="2995" spans="1:6" x14ac:dyDescent="0.25">
      <c r="A2995" s="348" t="s">
        <v>10406</v>
      </c>
      <c r="B2995" t="str">
        <f t="shared" si="46"/>
        <v>F3:0911 P1P2:8802 P3:00199</v>
      </c>
      <c r="C2995" s="348" t="s">
        <v>7945</v>
      </c>
      <c r="D2995" s="348" t="s">
        <v>7657</v>
      </c>
      <c r="E2995" s="348" t="s">
        <v>7658</v>
      </c>
      <c r="F2995" s="348" t="s">
        <v>7659</v>
      </c>
    </row>
    <row r="2996" spans="1:6" x14ac:dyDescent="0.25">
      <c r="A2996" s="348" t="s">
        <v>10406</v>
      </c>
      <c r="B2996" t="str">
        <f t="shared" si="46"/>
        <v>F3:0911 P1P2:8802 P3:00448</v>
      </c>
      <c r="C2996" s="348" t="s">
        <v>7945</v>
      </c>
      <c r="D2996" s="348" t="s">
        <v>7657</v>
      </c>
      <c r="E2996" s="348" t="s">
        <v>7658</v>
      </c>
      <c r="F2996" s="348" t="s">
        <v>7641</v>
      </c>
    </row>
    <row r="2997" spans="1:6" x14ac:dyDescent="0.25">
      <c r="A2997" s="348" t="s">
        <v>10407</v>
      </c>
      <c r="B2997" t="str">
        <f t="shared" si="46"/>
        <v>F3:0911 P1P2:8802 P3:00199</v>
      </c>
      <c r="C2997" s="348" t="s">
        <v>7945</v>
      </c>
      <c r="D2997" s="348" t="s">
        <v>7657</v>
      </c>
      <c r="E2997" s="348" t="s">
        <v>7658</v>
      </c>
      <c r="F2997" s="348" t="s">
        <v>7659</v>
      </c>
    </row>
    <row r="2998" spans="1:6" x14ac:dyDescent="0.25">
      <c r="A2998" s="348" t="s">
        <v>10407</v>
      </c>
      <c r="B2998" t="str">
        <f t="shared" si="46"/>
        <v>F3:0911 P1P2:8802 P3:00448</v>
      </c>
      <c r="C2998" s="348" t="s">
        <v>7945</v>
      </c>
      <c r="D2998" s="348" t="s">
        <v>7657</v>
      </c>
      <c r="E2998" s="348" t="s">
        <v>7658</v>
      </c>
      <c r="F2998" s="348" t="s">
        <v>7641</v>
      </c>
    </row>
    <row r="2999" spans="1:6" x14ac:dyDescent="0.25">
      <c r="A2999" s="348" t="s">
        <v>10408</v>
      </c>
      <c r="B2999" t="str">
        <f t="shared" si="46"/>
        <v>F3:0911 P1P2:8802 P3:00199</v>
      </c>
      <c r="C2999" s="348" t="s">
        <v>7945</v>
      </c>
      <c r="D2999" s="348" t="s">
        <v>7657</v>
      </c>
      <c r="E2999" s="348" t="s">
        <v>7658</v>
      </c>
      <c r="F2999" s="348" t="s">
        <v>7659</v>
      </c>
    </row>
    <row r="3000" spans="1:6" x14ac:dyDescent="0.25">
      <c r="A3000" s="348" t="s">
        <v>10408</v>
      </c>
      <c r="B3000" t="str">
        <f t="shared" si="46"/>
        <v>F3:0911 P1P2:8802 P3:00448</v>
      </c>
      <c r="C3000" s="348" t="s">
        <v>7945</v>
      </c>
      <c r="D3000" s="348" t="s">
        <v>7657</v>
      </c>
      <c r="E3000" s="348" t="s">
        <v>7658</v>
      </c>
      <c r="F3000" s="348" t="s">
        <v>7641</v>
      </c>
    </row>
    <row r="3001" spans="1:6" x14ac:dyDescent="0.25">
      <c r="A3001" s="348" t="s">
        <v>10409</v>
      </c>
      <c r="B3001" t="str">
        <f t="shared" si="46"/>
        <v>F3:0911 P1P2:8802 P3:00199</v>
      </c>
      <c r="C3001" s="348" t="s">
        <v>7945</v>
      </c>
      <c r="D3001" s="348" t="s">
        <v>7657</v>
      </c>
      <c r="E3001" s="348" t="s">
        <v>7658</v>
      </c>
      <c r="F3001" s="348" t="s">
        <v>7659</v>
      </c>
    </row>
    <row r="3002" spans="1:6" x14ac:dyDescent="0.25">
      <c r="A3002" s="348" t="s">
        <v>10409</v>
      </c>
      <c r="B3002" t="str">
        <f t="shared" si="46"/>
        <v>F3:0911 P1P2:8802 P3:00448</v>
      </c>
      <c r="C3002" s="348" t="s">
        <v>7945</v>
      </c>
      <c r="D3002" s="348" t="s">
        <v>7657</v>
      </c>
      <c r="E3002" s="348" t="s">
        <v>7658</v>
      </c>
      <c r="F3002" s="348" t="s">
        <v>7641</v>
      </c>
    </row>
    <row r="3003" spans="1:6" x14ac:dyDescent="0.25">
      <c r="A3003" s="348" t="s">
        <v>10410</v>
      </c>
      <c r="B3003" t="str">
        <f t="shared" si="46"/>
        <v>F3:0911 P1P2:8802 P3:00199</v>
      </c>
      <c r="C3003" s="348" t="s">
        <v>7945</v>
      </c>
      <c r="D3003" s="348" t="s">
        <v>7657</v>
      </c>
      <c r="E3003" s="348" t="s">
        <v>7658</v>
      </c>
      <c r="F3003" s="348" t="s">
        <v>7659</v>
      </c>
    </row>
    <row r="3004" spans="1:6" x14ac:dyDescent="0.25">
      <c r="A3004" s="348" t="s">
        <v>10410</v>
      </c>
      <c r="B3004" t="str">
        <f t="shared" si="46"/>
        <v>F3:0911 P1P2:8802 P3:00448</v>
      </c>
      <c r="C3004" s="348" t="s">
        <v>7945</v>
      </c>
      <c r="D3004" s="348" t="s">
        <v>7657</v>
      </c>
      <c r="E3004" s="348" t="s">
        <v>7658</v>
      </c>
      <c r="F3004" s="348" t="s">
        <v>7641</v>
      </c>
    </row>
    <row r="3005" spans="1:6" x14ac:dyDescent="0.25">
      <c r="A3005" s="348" t="s">
        <v>10411</v>
      </c>
      <c r="B3005" t="str">
        <f t="shared" si="46"/>
        <v>F3:0911 P1P2:8802 P3:00199</v>
      </c>
      <c r="C3005" s="348" t="s">
        <v>7945</v>
      </c>
      <c r="D3005" s="348" t="s">
        <v>7657</v>
      </c>
      <c r="E3005" s="348" t="s">
        <v>7658</v>
      </c>
      <c r="F3005" s="348" t="s">
        <v>7659</v>
      </c>
    </row>
    <row r="3006" spans="1:6" x14ac:dyDescent="0.25">
      <c r="A3006" s="348" t="s">
        <v>10411</v>
      </c>
      <c r="B3006" t="str">
        <f t="shared" si="46"/>
        <v>F3:0911 P1P2:8802 P3:00448</v>
      </c>
      <c r="C3006" s="348" t="s">
        <v>7945</v>
      </c>
      <c r="D3006" s="348" t="s">
        <v>7657</v>
      </c>
      <c r="E3006" s="348" t="s">
        <v>7658</v>
      </c>
      <c r="F3006" s="348" t="s">
        <v>7641</v>
      </c>
    </row>
    <row r="3007" spans="1:6" x14ac:dyDescent="0.25">
      <c r="A3007" s="348" t="s">
        <v>10412</v>
      </c>
      <c r="B3007" t="str">
        <f t="shared" si="46"/>
        <v>F3:0911 P1P2:8802 P3:00199</v>
      </c>
      <c r="C3007" s="348" t="s">
        <v>7945</v>
      </c>
      <c r="D3007" s="348" t="s">
        <v>7657</v>
      </c>
      <c r="E3007" s="348" t="s">
        <v>7658</v>
      </c>
      <c r="F3007" s="348" t="s">
        <v>7659</v>
      </c>
    </row>
    <row r="3008" spans="1:6" x14ac:dyDescent="0.25">
      <c r="A3008" s="348" t="s">
        <v>10412</v>
      </c>
      <c r="B3008" t="str">
        <f t="shared" si="46"/>
        <v>F3:0911 P1P2:8802 P3:00448</v>
      </c>
      <c r="C3008" s="348" t="s">
        <v>7945</v>
      </c>
      <c r="D3008" s="348" t="s">
        <v>7657</v>
      </c>
      <c r="E3008" s="348" t="s">
        <v>7658</v>
      </c>
      <c r="F3008" s="348" t="s">
        <v>7641</v>
      </c>
    </row>
    <row r="3009" spans="1:6" x14ac:dyDescent="0.25">
      <c r="A3009" s="348" t="s">
        <v>10413</v>
      </c>
      <c r="B3009" t="str">
        <f t="shared" si="46"/>
        <v>F3:0911 P1P2:8802 P3:00199</v>
      </c>
      <c r="C3009" s="348" t="s">
        <v>7945</v>
      </c>
      <c r="D3009" s="348" t="s">
        <v>7657</v>
      </c>
      <c r="E3009" s="348" t="s">
        <v>7658</v>
      </c>
      <c r="F3009" s="348" t="s">
        <v>7659</v>
      </c>
    </row>
    <row r="3010" spans="1:6" x14ac:dyDescent="0.25">
      <c r="A3010" s="348" t="s">
        <v>10413</v>
      </c>
      <c r="B3010" t="str">
        <f t="shared" ref="B3010:B3073" si="47">CONCATENATE("F3:",D3010," P1P2:",E3010," P3:",F3010)</f>
        <v>F3:0911 P1P2:8802 P3:00448</v>
      </c>
      <c r="C3010" s="348" t="s">
        <v>7945</v>
      </c>
      <c r="D3010" s="348" t="s">
        <v>7657</v>
      </c>
      <c r="E3010" s="348" t="s">
        <v>7658</v>
      </c>
      <c r="F3010" s="348" t="s">
        <v>7641</v>
      </c>
    </row>
    <row r="3011" spans="1:6" x14ac:dyDescent="0.25">
      <c r="A3011" s="348" t="s">
        <v>10414</v>
      </c>
      <c r="B3011" t="str">
        <f t="shared" si="47"/>
        <v>F3:0911 P1P2:8802 P3:00199</v>
      </c>
      <c r="C3011" s="348" t="s">
        <v>7945</v>
      </c>
      <c r="D3011" s="348" t="s">
        <v>7657</v>
      </c>
      <c r="E3011" s="348" t="s">
        <v>7658</v>
      </c>
      <c r="F3011" s="348" t="s">
        <v>7659</v>
      </c>
    </row>
    <row r="3012" spans="1:6" x14ac:dyDescent="0.25">
      <c r="A3012" s="348" t="s">
        <v>10414</v>
      </c>
      <c r="B3012" t="str">
        <f t="shared" si="47"/>
        <v>F3:0911 P1P2:8802 P3:00448</v>
      </c>
      <c r="C3012" s="348" t="s">
        <v>7945</v>
      </c>
      <c r="D3012" s="348" t="s">
        <v>7657</v>
      </c>
      <c r="E3012" s="348" t="s">
        <v>7658</v>
      </c>
      <c r="F3012" s="348" t="s">
        <v>7641</v>
      </c>
    </row>
    <row r="3013" spans="1:6" x14ac:dyDescent="0.25">
      <c r="A3013" s="348" t="s">
        <v>10415</v>
      </c>
      <c r="B3013" t="str">
        <f t="shared" si="47"/>
        <v>F3:0911 P1P2:8802 P3:00199</v>
      </c>
      <c r="C3013" s="348" t="s">
        <v>7945</v>
      </c>
      <c r="D3013" s="348" t="s">
        <v>7657</v>
      </c>
      <c r="E3013" s="348" t="s">
        <v>7658</v>
      </c>
      <c r="F3013" s="348" t="s">
        <v>7659</v>
      </c>
    </row>
    <row r="3014" spans="1:6" x14ac:dyDescent="0.25">
      <c r="A3014" s="348" t="s">
        <v>10415</v>
      </c>
      <c r="B3014" t="str">
        <f t="shared" si="47"/>
        <v>F3:0911 P1P2:8802 P3:00448</v>
      </c>
      <c r="C3014" s="348" t="s">
        <v>7945</v>
      </c>
      <c r="D3014" s="348" t="s">
        <v>7657</v>
      </c>
      <c r="E3014" s="348" t="s">
        <v>7658</v>
      </c>
      <c r="F3014" s="348" t="s">
        <v>7641</v>
      </c>
    </row>
    <row r="3015" spans="1:6" x14ac:dyDescent="0.25">
      <c r="A3015" s="348" t="s">
        <v>10416</v>
      </c>
      <c r="B3015" t="str">
        <f t="shared" si="47"/>
        <v>F3:0911 P1P2:8802 P3:00199</v>
      </c>
      <c r="C3015" s="348" t="s">
        <v>7945</v>
      </c>
      <c r="D3015" s="348" t="s">
        <v>7657</v>
      </c>
      <c r="E3015" s="348" t="s">
        <v>7658</v>
      </c>
      <c r="F3015" s="348" t="s">
        <v>7659</v>
      </c>
    </row>
    <row r="3016" spans="1:6" x14ac:dyDescent="0.25">
      <c r="A3016" s="348" t="s">
        <v>10416</v>
      </c>
      <c r="B3016" t="str">
        <f t="shared" si="47"/>
        <v>F3:0911 P1P2:8802 P3:00448</v>
      </c>
      <c r="C3016" s="348" t="s">
        <v>7945</v>
      </c>
      <c r="D3016" s="348" t="s">
        <v>7657</v>
      </c>
      <c r="E3016" s="348" t="s">
        <v>7658</v>
      </c>
      <c r="F3016" s="348" t="s">
        <v>7641</v>
      </c>
    </row>
    <row r="3017" spans="1:6" x14ac:dyDescent="0.25">
      <c r="A3017" s="348" t="s">
        <v>10417</v>
      </c>
      <c r="B3017" t="str">
        <f t="shared" si="47"/>
        <v>F3:0911 P1P2:8802 P3:00199</v>
      </c>
      <c r="C3017" s="348" t="s">
        <v>7945</v>
      </c>
      <c r="D3017" s="348" t="s">
        <v>7657</v>
      </c>
      <c r="E3017" s="348" t="s">
        <v>7658</v>
      </c>
      <c r="F3017" s="348" t="s">
        <v>7659</v>
      </c>
    </row>
    <row r="3018" spans="1:6" x14ac:dyDescent="0.25">
      <c r="A3018" s="348" t="s">
        <v>10417</v>
      </c>
      <c r="B3018" t="str">
        <f t="shared" si="47"/>
        <v>F3:0911 P1P2:8802 P3:00448</v>
      </c>
      <c r="C3018" s="348" t="s">
        <v>7945</v>
      </c>
      <c r="D3018" s="348" t="s">
        <v>7657</v>
      </c>
      <c r="E3018" s="348" t="s">
        <v>7658</v>
      </c>
      <c r="F3018" s="348" t="s">
        <v>7641</v>
      </c>
    </row>
    <row r="3019" spans="1:6" x14ac:dyDescent="0.25">
      <c r="A3019" s="348" t="s">
        <v>10418</v>
      </c>
      <c r="B3019" t="str">
        <f t="shared" si="47"/>
        <v>F3:0911 P1P2:8802 P3:00199</v>
      </c>
      <c r="C3019" s="348" t="s">
        <v>7945</v>
      </c>
      <c r="D3019" s="348" t="s">
        <v>7657</v>
      </c>
      <c r="E3019" s="348" t="s">
        <v>7658</v>
      </c>
      <c r="F3019" s="348" t="s">
        <v>7659</v>
      </c>
    </row>
    <row r="3020" spans="1:6" x14ac:dyDescent="0.25">
      <c r="A3020" s="348" t="s">
        <v>10418</v>
      </c>
      <c r="B3020" t="str">
        <f t="shared" si="47"/>
        <v>F3:0911 P1P2:8802 P3:00448</v>
      </c>
      <c r="C3020" s="348" t="s">
        <v>7945</v>
      </c>
      <c r="D3020" s="348" t="s">
        <v>7657</v>
      </c>
      <c r="E3020" s="348" t="s">
        <v>7658</v>
      </c>
      <c r="F3020" s="348" t="s">
        <v>7641</v>
      </c>
    </row>
    <row r="3021" spans="1:6" x14ac:dyDescent="0.25">
      <c r="A3021" s="348" t="s">
        <v>10419</v>
      </c>
      <c r="B3021" t="str">
        <f t="shared" si="47"/>
        <v>F3:0911 P1P2:8802 P3:00199</v>
      </c>
      <c r="C3021" s="348" t="s">
        <v>7945</v>
      </c>
      <c r="D3021" s="348" t="s">
        <v>7657</v>
      </c>
      <c r="E3021" s="348" t="s">
        <v>7658</v>
      </c>
      <c r="F3021" s="348" t="s">
        <v>7659</v>
      </c>
    </row>
    <row r="3022" spans="1:6" x14ac:dyDescent="0.25">
      <c r="A3022" s="348" t="s">
        <v>10419</v>
      </c>
      <c r="B3022" t="str">
        <f t="shared" si="47"/>
        <v>F3:0911 P1P2:8802 P3:00448</v>
      </c>
      <c r="C3022" s="348" t="s">
        <v>7945</v>
      </c>
      <c r="D3022" s="348" t="s">
        <v>7657</v>
      </c>
      <c r="E3022" s="348" t="s">
        <v>7658</v>
      </c>
      <c r="F3022" s="348" t="s">
        <v>7641</v>
      </c>
    </row>
    <row r="3023" spans="1:6" x14ac:dyDescent="0.25">
      <c r="A3023" s="348" t="s">
        <v>10420</v>
      </c>
      <c r="B3023" t="str">
        <f t="shared" si="47"/>
        <v>F3:0911 P1P2:8802 P3:00199</v>
      </c>
      <c r="C3023" s="348" t="s">
        <v>7945</v>
      </c>
      <c r="D3023" s="348" t="s">
        <v>7657</v>
      </c>
      <c r="E3023" s="348" t="s">
        <v>7658</v>
      </c>
      <c r="F3023" s="348" t="s">
        <v>7659</v>
      </c>
    </row>
    <row r="3024" spans="1:6" x14ac:dyDescent="0.25">
      <c r="A3024" s="348" t="s">
        <v>10420</v>
      </c>
      <c r="B3024" t="str">
        <f t="shared" si="47"/>
        <v>F3:0911 P1P2:8802 P3:00448</v>
      </c>
      <c r="C3024" s="348" t="s">
        <v>7945</v>
      </c>
      <c r="D3024" s="348" t="s">
        <v>7657</v>
      </c>
      <c r="E3024" s="348" t="s">
        <v>7658</v>
      </c>
      <c r="F3024" s="348" t="s">
        <v>7641</v>
      </c>
    </row>
    <row r="3025" spans="1:6" x14ac:dyDescent="0.25">
      <c r="A3025" s="348" t="s">
        <v>10421</v>
      </c>
      <c r="B3025" t="str">
        <f t="shared" si="47"/>
        <v>F3:0911 P1P2:8802 P3:00199</v>
      </c>
      <c r="C3025" s="348" t="s">
        <v>7945</v>
      </c>
      <c r="D3025" s="348" t="s">
        <v>7657</v>
      </c>
      <c r="E3025" s="348" t="s">
        <v>7658</v>
      </c>
      <c r="F3025" s="348" t="s">
        <v>7659</v>
      </c>
    </row>
    <row r="3026" spans="1:6" x14ac:dyDescent="0.25">
      <c r="A3026" s="348" t="s">
        <v>10421</v>
      </c>
      <c r="B3026" t="str">
        <f t="shared" si="47"/>
        <v>F3:0911 P1P2:8802 P3:00448</v>
      </c>
      <c r="C3026" s="348" t="s">
        <v>7945</v>
      </c>
      <c r="D3026" s="348" t="s">
        <v>7657</v>
      </c>
      <c r="E3026" s="348" t="s">
        <v>7658</v>
      </c>
      <c r="F3026" s="348" t="s">
        <v>7641</v>
      </c>
    </row>
    <row r="3027" spans="1:6" x14ac:dyDescent="0.25">
      <c r="A3027" s="348" t="s">
        <v>10422</v>
      </c>
      <c r="B3027" t="str">
        <f t="shared" si="47"/>
        <v>F3:0911 P1P2:8802 P3:00199</v>
      </c>
      <c r="C3027" s="348" t="s">
        <v>7945</v>
      </c>
      <c r="D3027" s="348" t="s">
        <v>7657</v>
      </c>
      <c r="E3027" s="348" t="s">
        <v>7658</v>
      </c>
      <c r="F3027" s="348" t="s">
        <v>7659</v>
      </c>
    </row>
    <row r="3028" spans="1:6" x14ac:dyDescent="0.25">
      <c r="A3028" s="348" t="s">
        <v>10422</v>
      </c>
      <c r="B3028" t="str">
        <f t="shared" si="47"/>
        <v>F3:0911 P1P2:8802 P3:00448</v>
      </c>
      <c r="C3028" s="348" t="s">
        <v>7945</v>
      </c>
      <c r="D3028" s="348" t="s">
        <v>7657</v>
      </c>
      <c r="E3028" s="348" t="s">
        <v>7658</v>
      </c>
      <c r="F3028" s="348" t="s">
        <v>7641</v>
      </c>
    </row>
    <row r="3029" spans="1:6" x14ac:dyDescent="0.25">
      <c r="A3029" s="348" t="s">
        <v>10423</v>
      </c>
      <c r="B3029" t="str">
        <f t="shared" si="47"/>
        <v>F3:0911 P1P2:8802 P3:00199</v>
      </c>
      <c r="C3029" s="348" t="s">
        <v>7945</v>
      </c>
      <c r="D3029" s="348" t="s">
        <v>7657</v>
      </c>
      <c r="E3029" s="348" t="s">
        <v>7658</v>
      </c>
      <c r="F3029" s="348" t="s">
        <v>7659</v>
      </c>
    </row>
    <row r="3030" spans="1:6" x14ac:dyDescent="0.25">
      <c r="A3030" s="348" t="s">
        <v>10423</v>
      </c>
      <c r="B3030" t="str">
        <f t="shared" si="47"/>
        <v>F3:0911 P1P2:8802 P3:00448</v>
      </c>
      <c r="C3030" s="348" t="s">
        <v>7945</v>
      </c>
      <c r="D3030" s="348" t="s">
        <v>7657</v>
      </c>
      <c r="E3030" s="348" t="s">
        <v>7658</v>
      </c>
      <c r="F3030" s="348" t="s">
        <v>7641</v>
      </c>
    </row>
    <row r="3031" spans="1:6" x14ac:dyDescent="0.25">
      <c r="A3031" s="348" t="s">
        <v>10424</v>
      </c>
      <c r="B3031" t="str">
        <f t="shared" si="47"/>
        <v>F3:0911 P1P2:8802 P3:00199</v>
      </c>
      <c r="C3031" s="348" t="s">
        <v>7945</v>
      </c>
      <c r="D3031" s="348" t="s">
        <v>7657</v>
      </c>
      <c r="E3031" s="348" t="s">
        <v>7658</v>
      </c>
      <c r="F3031" s="348" t="s">
        <v>7659</v>
      </c>
    </row>
    <row r="3032" spans="1:6" x14ac:dyDescent="0.25">
      <c r="A3032" s="348" t="s">
        <v>10424</v>
      </c>
      <c r="B3032" t="str">
        <f t="shared" si="47"/>
        <v>F3:0911 P1P2:8802 P3:00448</v>
      </c>
      <c r="C3032" s="348" t="s">
        <v>7945</v>
      </c>
      <c r="D3032" s="348" t="s">
        <v>7657</v>
      </c>
      <c r="E3032" s="348" t="s">
        <v>7658</v>
      </c>
      <c r="F3032" s="348" t="s">
        <v>7641</v>
      </c>
    </row>
    <row r="3033" spans="1:6" x14ac:dyDescent="0.25">
      <c r="A3033" s="348" t="s">
        <v>10425</v>
      </c>
      <c r="B3033" t="str">
        <f t="shared" si="47"/>
        <v>F3:0911 P1P2:8802 P3:00199</v>
      </c>
      <c r="C3033" s="348" t="s">
        <v>7945</v>
      </c>
      <c r="D3033" s="348" t="s">
        <v>7657</v>
      </c>
      <c r="E3033" s="348" t="s">
        <v>7658</v>
      </c>
      <c r="F3033" s="348" t="s">
        <v>7659</v>
      </c>
    </row>
    <row r="3034" spans="1:6" x14ac:dyDescent="0.25">
      <c r="A3034" s="348" t="s">
        <v>10425</v>
      </c>
      <c r="B3034" t="str">
        <f t="shared" si="47"/>
        <v>F3:0911 P1P2:8802 P3:00448</v>
      </c>
      <c r="C3034" s="348" t="s">
        <v>7945</v>
      </c>
      <c r="D3034" s="348" t="s">
        <v>7657</v>
      </c>
      <c r="E3034" s="348" t="s">
        <v>7658</v>
      </c>
      <c r="F3034" s="348" t="s">
        <v>7641</v>
      </c>
    </row>
    <row r="3035" spans="1:6" x14ac:dyDescent="0.25">
      <c r="A3035" s="348" t="s">
        <v>10426</v>
      </c>
      <c r="B3035" t="str">
        <f t="shared" si="47"/>
        <v>F3:0911 P1P2:8802 P3:00199</v>
      </c>
      <c r="C3035" s="348" t="s">
        <v>7945</v>
      </c>
      <c r="D3035" s="348" t="s">
        <v>7657</v>
      </c>
      <c r="E3035" s="348" t="s">
        <v>7658</v>
      </c>
      <c r="F3035" s="348" t="s">
        <v>7659</v>
      </c>
    </row>
    <row r="3036" spans="1:6" x14ac:dyDescent="0.25">
      <c r="A3036" s="348" t="s">
        <v>10426</v>
      </c>
      <c r="B3036" t="str">
        <f t="shared" si="47"/>
        <v>F3:0911 P1P2:8802 P3:00448</v>
      </c>
      <c r="C3036" s="348" t="s">
        <v>7945</v>
      </c>
      <c r="D3036" s="348" t="s">
        <v>7657</v>
      </c>
      <c r="E3036" s="348" t="s">
        <v>7658</v>
      </c>
      <c r="F3036" s="348" t="s">
        <v>7641</v>
      </c>
    </row>
    <row r="3037" spans="1:6" x14ac:dyDescent="0.25">
      <c r="A3037" s="348" t="s">
        <v>10427</v>
      </c>
      <c r="B3037" t="str">
        <f t="shared" si="47"/>
        <v>F3:0911 P1P2:8802 P3:00199</v>
      </c>
      <c r="C3037" s="348" t="s">
        <v>7945</v>
      </c>
      <c r="D3037" s="348" t="s">
        <v>7657</v>
      </c>
      <c r="E3037" s="348" t="s">
        <v>7658</v>
      </c>
      <c r="F3037" s="348" t="s">
        <v>7659</v>
      </c>
    </row>
    <row r="3038" spans="1:6" x14ac:dyDescent="0.25">
      <c r="A3038" s="348" t="s">
        <v>10427</v>
      </c>
      <c r="B3038" t="str">
        <f t="shared" si="47"/>
        <v>F3:0911 P1P2:8802 P3:00448</v>
      </c>
      <c r="C3038" s="348" t="s">
        <v>7945</v>
      </c>
      <c r="D3038" s="348" t="s">
        <v>7657</v>
      </c>
      <c r="E3038" s="348" t="s">
        <v>7658</v>
      </c>
      <c r="F3038" s="348" t="s">
        <v>7641</v>
      </c>
    </row>
    <row r="3039" spans="1:6" x14ac:dyDescent="0.25">
      <c r="A3039" s="348" t="s">
        <v>10428</v>
      </c>
      <c r="B3039" t="str">
        <f t="shared" si="47"/>
        <v>F3:0911 P1P2:8802 P3:00199</v>
      </c>
      <c r="C3039" s="348" t="s">
        <v>7945</v>
      </c>
      <c r="D3039" s="348" t="s">
        <v>7657</v>
      </c>
      <c r="E3039" s="348" t="s">
        <v>7658</v>
      </c>
      <c r="F3039" s="348" t="s">
        <v>7659</v>
      </c>
    </row>
    <row r="3040" spans="1:6" x14ac:dyDescent="0.25">
      <c r="A3040" s="348" t="s">
        <v>10428</v>
      </c>
      <c r="B3040" t="str">
        <f t="shared" si="47"/>
        <v>F3:0911 P1P2:8802 P3:00448</v>
      </c>
      <c r="C3040" s="348" t="s">
        <v>7945</v>
      </c>
      <c r="D3040" s="348" t="s">
        <v>7657</v>
      </c>
      <c r="E3040" s="348" t="s">
        <v>7658</v>
      </c>
      <c r="F3040" s="348" t="s">
        <v>7641</v>
      </c>
    </row>
    <row r="3041" spans="1:6" x14ac:dyDescent="0.25">
      <c r="A3041" s="348" t="s">
        <v>10429</v>
      </c>
      <c r="B3041" t="str">
        <f t="shared" si="47"/>
        <v>F3:0921 P1P2:8804 P3:00201</v>
      </c>
      <c r="C3041" s="348" t="s">
        <v>7945</v>
      </c>
      <c r="D3041" s="348" t="s">
        <v>7646</v>
      </c>
      <c r="E3041" s="348" t="s">
        <v>7647</v>
      </c>
      <c r="F3041" s="348" t="s">
        <v>7648</v>
      </c>
    </row>
    <row r="3042" spans="1:6" x14ac:dyDescent="0.25">
      <c r="A3042" s="348" t="s">
        <v>10430</v>
      </c>
      <c r="B3042" t="str">
        <f t="shared" si="47"/>
        <v>F3:0911 P1P2:8802 P3:00199</v>
      </c>
      <c r="C3042" s="348" t="s">
        <v>7945</v>
      </c>
      <c r="D3042" s="348" t="s">
        <v>7657</v>
      </c>
      <c r="E3042" s="348" t="s">
        <v>7658</v>
      </c>
      <c r="F3042" s="348" t="s">
        <v>7659</v>
      </c>
    </row>
    <row r="3043" spans="1:6" x14ac:dyDescent="0.25">
      <c r="A3043" s="348" t="s">
        <v>10430</v>
      </c>
      <c r="B3043" t="str">
        <f t="shared" si="47"/>
        <v>F3:0911 P1P2:8802 P3:00448</v>
      </c>
      <c r="C3043" s="348" t="s">
        <v>7945</v>
      </c>
      <c r="D3043" s="348" t="s">
        <v>7657</v>
      </c>
      <c r="E3043" s="348" t="s">
        <v>7658</v>
      </c>
      <c r="F3043" s="348" t="s">
        <v>7641</v>
      </c>
    </row>
    <row r="3044" spans="1:6" x14ac:dyDescent="0.25">
      <c r="A3044" s="348" t="s">
        <v>10430</v>
      </c>
      <c r="B3044" t="str">
        <f t="shared" si="47"/>
        <v>F3:0921 P1P2:8805 P3:00202</v>
      </c>
      <c r="C3044" s="348" t="s">
        <v>7945</v>
      </c>
      <c r="D3044" s="348" t="s">
        <v>7646</v>
      </c>
      <c r="E3044" s="348" t="s">
        <v>10388</v>
      </c>
      <c r="F3044" s="348" t="s">
        <v>10389</v>
      </c>
    </row>
    <row r="3045" spans="1:6" x14ac:dyDescent="0.25">
      <c r="A3045" s="348" t="s">
        <v>10431</v>
      </c>
      <c r="B3045" t="str">
        <f t="shared" si="47"/>
        <v>F3:0922 P1P2:8806 P3:00203</v>
      </c>
      <c r="C3045" s="348" t="s">
        <v>7945</v>
      </c>
      <c r="D3045" s="348" t="s">
        <v>7637</v>
      </c>
      <c r="E3045" s="348" t="s">
        <v>7638</v>
      </c>
      <c r="F3045" s="348" t="s">
        <v>7639</v>
      </c>
    </row>
    <row r="3046" spans="1:6" x14ac:dyDescent="0.25">
      <c r="A3046" s="348" t="s">
        <v>10432</v>
      </c>
      <c r="B3046" t="str">
        <f t="shared" si="47"/>
        <v>F3:0922 P1P2:8806 P3:00203</v>
      </c>
      <c r="C3046" s="348" t="s">
        <v>7945</v>
      </c>
      <c r="D3046" s="348" t="s">
        <v>7637</v>
      </c>
      <c r="E3046" s="348" t="s">
        <v>7638</v>
      </c>
      <c r="F3046" s="348" t="s">
        <v>7639</v>
      </c>
    </row>
    <row r="3047" spans="1:6" x14ac:dyDescent="0.25">
      <c r="A3047" s="348" t="s">
        <v>10433</v>
      </c>
      <c r="B3047" t="str">
        <f t="shared" si="47"/>
        <v>F3:0911 P1P2:8802 P3:00199</v>
      </c>
      <c r="C3047" s="348" t="s">
        <v>7945</v>
      </c>
      <c r="D3047" s="348" t="s">
        <v>7657</v>
      </c>
      <c r="E3047" s="348" t="s">
        <v>7658</v>
      </c>
      <c r="F3047" s="348" t="s">
        <v>7659</v>
      </c>
    </row>
    <row r="3048" spans="1:6" x14ac:dyDescent="0.25">
      <c r="A3048" s="348" t="s">
        <v>10433</v>
      </c>
      <c r="B3048" t="str">
        <f t="shared" si="47"/>
        <v>F3:0922 P1P2:8806 P3:00203</v>
      </c>
      <c r="C3048" s="348" t="s">
        <v>7945</v>
      </c>
      <c r="D3048" s="348" t="s">
        <v>7637</v>
      </c>
      <c r="E3048" s="348" t="s">
        <v>7638</v>
      </c>
      <c r="F3048" s="348" t="s">
        <v>7639</v>
      </c>
    </row>
    <row r="3049" spans="1:6" x14ac:dyDescent="0.25">
      <c r="A3049" s="348" t="s">
        <v>10434</v>
      </c>
      <c r="B3049" t="str">
        <f t="shared" si="47"/>
        <v>F3:0922 P1P2:8806 P3:00203</v>
      </c>
      <c r="C3049" s="348" t="s">
        <v>7945</v>
      </c>
      <c r="D3049" s="348" t="s">
        <v>7637</v>
      </c>
      <c r="E3049" s="348" t="s">
        <v>7638</v>
      </c>
      <c r="F3049" s="348" t="s">
        <v>7639</v>
      </c>
    </row>
    <row r="3050" spans="1:6" x14ac:dyDescent="0.25">
      <c r="A3050" s="348" t="s">
        <v>10435</v>
      </c>
      <c r="B3050" t="str">
        <f t="shared" si="47"/>
        <v>F3:0921 P1P2:8804 P3:00201</v>
      </c>
      <c r="C3050" s="348" t="s">
        <v>7945</v>
      </c>
      <c r="D3050" s="348" t="s">
        <v>7646</v>
      </c>
      <c r="E3050" s="348" t="s">
        <v>7647</v>
      </c>
      <c r="F3050" s="348" t="s">
        <v>7648</v>
      </c>
    </row>
    <row r="3051" spans="1:6" x14ac:dyDescent="0.25">
      <c r="A3051" s="348" t="s">
        <v>10436</v>
      </c>
      <c r="B3051" t="str">
        <f t="shared" si="47"/>
        <v>F3:0911 P1P2:8802 P3:00199</v>
      </c>
      <c r="C3051" s="348" t="s">
        <v>7945</v>
      </c>
      <c r="D3051" s="348" t="s">
        <v>7657</v>
      </c>
      <c r="E3051" s="348" t="s">
        <v>7658</v>
      </c>
      <c r="F3051" s="348" t="s">
        <v>7659</v>
      </c>
    </row>
    <row r="3052" spans="1:6" x14ac:dyDescent="0.25">
      <c r="A3052" s="348" t="s">
        <v>10436</v>
      </c>
      <c r="B3052" t="str">
        <f t="shared" si="47"/>
        <v>F3:0922 P1P2:8806 P3:00203</v>
      </c>
      <c r="C3052" s="348" t="s">
        <v>7945</v>
      </c>
      <c r="D3052" s="348" t="s">
        <v>7637</v>
      </c>
      <c r="E3052" s="348" t="s">
        <v>7638</v>
      </c>
      <c r="F3052" s="348" t="s">
        <v>7639</v>
      </c>
    </row>
    <row r="3053" spans="1:6" x14ac:dyDescent="0.25">
      <c r="A3053" s="348" t="s">
        <v>10437</v>
      </c>
      <c r="B3053" t="str">
        <f t="shared" si="47"/>
        <v>F3:0922 P1P2:8806 P3:00203</v>
      </c>
      <c r="C3053" s="348" t="s">
        <v>7945</v>
      </c>
      <c r="D3053" s="348" t="s">
        <v>7637</v>
      </c>
      <c r="E3053" s="348" t="s">
        <v>7638</v>
      </c>
      <c r="F3053" s="348" t="s">
        <v>7639</v>
      </c>
    </row>
    <row r="3054" spans="1:6" x14ac:dyDescent="0.25">
      <c r="A3054" s="348" t="s">
        <v>10438</v>
      </c>
      <c r="B3054" t="str">
        <f t="shared" si="47"/>
        <v>F3:0911 P1P2:8802 P3:00199</v>
      </c>
      <c r="C3054" s="348" t="s">
        <v>7945</v>
      </c>
      <c r="D3054" s="348" t="s">
        <v>7657</v>
      </c>
      <c r="E3054" s="348" t="s">
        <v>7658</v>
      </c>
      <c r="F3054" s="348" t="s">
        <v>7659</v>
      </c>
    </row>
    <row r="3055" spans="1:6" x14ac:dyDescent="0.25">
      <c r="A3055" s="348" t="s">
        <v>10438</v>
      </c>
      <c r="B3055" t="str">
        <f t="shared" si="47"/>
        <v>F3:0922 P1P2:8806 P3:00203</v>
      </c>
      <c r="C3055" s="348" t="s">
        <v>7945</v>
      </c>
      <c r="D3055" s="348" t="s">
        <v>7637</v>
      </c>
      <c r="E3055" s="348" t="s">
        <v>7638</v>
      </c>
      <c r="F3055" s="348" t="s">
        <v>7639</v>
      </c>
    </row>
    <row r="3056" spans="1:6" x14ac:dyDescent="0.25">
      <c r="A3056" s="348" t="s">
        <v>10439</v>
      </c>
      <c r="B3056" t="str">
        <f t="shared" si="47"/>
        <v>F3:0922 P1P2:8806 P3:00203</v>
      </c>
      <c r="C3056" s="348" t="s">
        <v>7945</v>
      </c>
      <c r="D3056" s="348" t="s">
        <v>7637</v>
      </c>
      <c r="E3056" s="348" t="s">
        <v>7638</v>
      </c>
      <c r="F3056" s="348" t="s">
        <v>7639</v>
      </c>
    </row>
    <row r="3057" spans="1:6" x14ac:dyDescent="0.25">
      <c r="A3057" s="348" t="s">
        <v>10440</v>
      </c>
      <c r="B3057" t="str">
        <f t="shared" si="47"/>
        <v>F3:0911 P1P2:8802 P3:00199</v>
      </c>
      <c r="C3057" s="348" t="s">
        <v>7945</v>
      </c>
      <c r="D3057" s="348" t="s">
        <v>7657</v>
      </c>
      <c r="E3057" s="348" t="s">
        <v>7658</v>
      </c>
      <c r="F3057" s="348" t="s">
        <v>7659</v>
      </c>
    </row>
    <row r="3058" spans="1:6" x14ac:dyDescent="0.25">
      <c r="A3058" s="348" t="s">
        <v>10440</v>
      </c>
      <c r="B3058" t="str">
        <f t="shared" si="47"/>
        <v>F3:0911 P1P2:8802 P3:00448</v>
      </c>
      <c r="C3058" s="348" t="s">
        <v>7945</v>
      </c>
      <c r="D3058" s="348" t="s">
        <v>7657</v>
      </c>
      <c r="E3058" s="348" t="s">
        <v>7658</v>
      </c>
      <c r="F3058" s="348" t="s">
        <v>7641</v>
      </c>
    </row>
    <row r="3059" spans="1:6" x14ac:dyDescent="0.25">
      <c r="A3059" s="348" t="s">
        <v>10441</v>
      </c>
      <c r="B3059" t="str">
        <f t="shared" si="47"/>
        <v>F3:0911 P1P2:8802 P3:00199</v>
      </c>
      <c r="C3059" s="348" t="s">
        <v>7945</v>
      </c>
      <c r="D3059" s="348" t="s">
        <v>7657</v>
      </c>
      <c r="E3059" s="348" t="s">
        <v>7658</v>
      </c>
      <c r="F3059" s="348" t="s">
        <v>7659</v>
      </c>
    </row>
    <row r="3060" spans="1:6" x14ac:dyDescent="0.25">
      <c r="A3060" s="348" t="s">
        <v>10441</v>
      </c>
      <c r="B3060" t="str">
        <f t="shared" si="47"/>
        <v>F3:0911 P1P2:8802 P3:00448</v>
      </c>
      <c r="C3060" s="348" t="s">
        <v>7945</v>
      </c>
      <c r="D3060" s="348" t="s">
        <v>7657</v>
      </c>
      <c r="E3060" s="348" t="s">
        <v>7658</v>
      </c>
      <c r="F3060" s="348" t="s">
        <v>7641</v>
      </c>
    </row>
    <row r="3061" spans="1:6" x14ac:dyDescent="0.25">
      <c r="A3061" s="348" t="s">
        <v>10442</v>
      </c>
      <c r="B3061" t="str">
        <f t="shared" si="47"/>
        <v>F3:0922 P1P2:8806 P3:00203</v>
      </c>
      <c r="C3061" s="348" t="s">
        <v>7945</v>
      </c>
      <c r="D3061" s="348" t="s">
        <v>7637</v>
      </c>
      <c r="E3061" s="348" t="s">
        <v>7638</v>
      </c>
      <c r="F3061" s="348" t="s">
        <v>7639</v>
      </c>
    </row>
    <row r="3062" spans="1:6" x14ac:dyDescent="0.25">
      <c r="A3062" s="348" t="s">
        <v>10443</v>
      </c>
      <c r="B3062" t="str">
        <f t="shared" si="47"/>
        <v>F3:0921 P1P2:8805 P3:00202</v>
      </c>
      <c r="C3062" s="348" t="s">
        <v>7945</v>
      </c>
      <c r="D3062" s="348" t="s">
        <v>7646</v>
      </c>
      <c r="E3062" s="348" t="s">
        <v>10388</v>
      </c>
      <c r="F3062" s="348" t="s">
        <v>10389</v>
      </c>
    </row>
    <row r="3063" spans="1:6" x14ac:dyDescent="0.25">
      <c r="A3063" s="348" t="s">
        <v>10444</v>
      </c>
      <c r="B3063" t="str">
        <f t="shared" si="47"/>
        <v>F3:0950 P1P2:8814 P3:00209</v>
      </c>
      <c r="C3063" s="348" t="s">
        <v>7945</v>
      </c>
      <c r="D3063" s="348" t="s">
        <v>7344</v>
      </c>
      <c r="E3063" s="348" t="s">
        <v>7642</v>
      </c>
      <c r="F3063" s="348" t="s">
        <v>7860</v>
      </c>
    </row>
    <row r="3064" spans="1:6" x14ac:dyDescent="0.25">
      <c r="A3064" s="348" t="s">
        <v>10445</v>
      </c>
      <c r="B3064" t="str">
        <f t="shared" si="47"/>
        <v>F3:0950 P1P2:8814 P3:00209</v>
      </c>
      <c r="C3064" s="348" t="s">
        <v>7945</v>
      </c>
      <c r="D3064" s="348" t="s">
        <v>7344</v>
      </c>
      <c r="E3064" s="348" t="s">
        <v>7642</v>
      </c>
      <c r="F3064" s="348" t="s">
        <v>7860</v>
      </c>
    </row>
    <row r="3065" spans="1:6" x14ac:dyDescent="0.25">
      <c r="A3065" s="348" t="s">
        <v>10446</v>
      </c>
      <c r="B3065" t="str">
        <f t="shared" si="47"/>
        <v>F3:0960 P1P2:8813 P3:00060</v>
      </c>
      <c r="C3065" s="348" t="s">
        <v>7945</v>
      </c>
      <c r="D3065" s="348" t="s">
        <v>7968</v>
      </c>
      <c r="E3065" s="348" t="s">
        <v>7969</v>
      </c>
      <c r="F3065" s="348" t="s">
        <v>7402</v>
      </c>
    </row>
    <row r="3066" spans="1:6" x14ac:dyDescent="0.25">
      <c r="A3066" s="348" t="s">
        <v>10447</v>
      </c>
      <c r="B3066" t="str">
        <f t="shared" si="47"/>
        <v>F3:0111 P1P2:0301 P3:00005</v>
      </c>
      <c r="C3066" s="348" t="s">
        <v>7945</v>
      </c>
      <c r="D3066" s="348" t="s">
        <v>7323</v>
      </c>
      <c r="E3066" s="348" t="s">
        <v>7335</v>
      </c>
      <c r="F3066" s="348" t="s">
        <v>7655</v>
      </c>
    </row>
    <row r="3067" spans="1:6" x14ac:dyDescent="0.25">
      <c r="A3067" s="348" t="s">
        <v>10447</v>
      </c>
      <c r="B3067" t="str">
        <f t="shared" si="47"/>
        <v>F3:0820 P1P2:8502 P3:00234</v>
      </c>
      <c r="C3067" s="348" t="s">
        <v>7945</v>
      </c>
      <c r="D3067" s="348" t="s">
        <v>7684</v>
      </c>
      <c r="E3067" s="348" t="s">
        <v>7725</v>
      </c>
      <c r="F3067" s="348" t="s">
        <v>7726</v>
      </c>
    </row>
    <row r="3068" spans="1:6" x14ac:dyDescent="0.25">
      <c r="A3068" s="348" t="s">
        <v>10447</v>
      </c>
      <c r="B3068" t="str">
        <f t="shared" si="47"/>
        <v>F3:1099 P1P2:9019 P3:00371</v>
      </c>
      <c r="C3068" s="348" t="s">
        <v>7945</v>
      </c>
      <c r="D3068" s="348" t="s">
        <v>8515</v>
      </c>
      <c r="E3068" s="348" t="s">
        <v>10350</v>
      </c>
      <c r="F3068" s="348" t="s">
        <v>10351</v>
      </c>
    </row>
    <row r="3069" spans="1:6" x14ac:dyDescent="0.25">
      <c r="A3069" s="348" t="s">
        <v>10448</v>
      </c>
      <c r="B3069" t="str">
        <f t="shared" si="47"/>
        <v>F3:0950 P1P2:8814 P3:00209</v>
      </c>
      <c r="C3069" s="348" t="s">
        <v>7945</v>
      </c>
      <c r="D3069" s="348" t="s">
        <v>7344</v>
      </c>
      <c r="E3069" s="348" t="s">
        <v>7642</v>
      </c>
      <c r="F3069" s="348" t="s">
        <v>7860</v>
      </c>
    </row>
    <row r="3070" spans="1:6" x14ac:dyDescent="0.25">
      <c r="A3070" s="348" t="s">
        <v>10449</v>
      </c>
      <c r="B3070" t="str">
        <f t="shared" si="47"/>
        <v>F3:0950 P1P2:8814 P3:00209</v>
      </c>
      <c r="C3070" s="348" t="s">
        <v>7945</v>
      </c>
      <c r="D3070" s="348" t="s">
        <v>7344</v>
      </c>
      <c r="E3070" s="348" t="s">
        <v>7642</v>
      </c>
      <c r="F3070" s="348" t="s">
        <v>7860</v>
      </c>
    </row>
    <row r="3071" spans="1:6" x14ac:dyDescent="0.25">
      <c r="A3071" s="348" t="s">
        <v>10450</v>
      </c>
      <c r="B3071" t="str">
        <f t="shared" si="47"/>
        <v>F3:0950 P1P2:8814 P3:00211</v>
      </c>
      <c r="C3071" s="348" t="s">
        <v>7945</v>
      </c>
      <c r="D3071" s="348" t="s">
        <v>7344</v>
      </c>
      <c r="E3071" s="348" t="s">
        <v>7642</v>
      </c>
      <c r="F3071" s="348" t="s">
        <v>7643</v>
      </c>
    </row>
    <row r="3072" spans="1:6" x14ac:dyDescent="0.25">
      <c r="A3072" s="348" t="s">
        <v>10451</v>
      </c>
      <c r="B3072" t="str">
        <f t="shared" si="47"/>
        <v>F3:0960 P1P2:8813 P3:00060</v>
      </c>
      <c r="C3072" s="348" t="s">
        <v>7945</v>
      </c>
      <c r="D3072" s="348" t="s">
        <v>7968</v>
      </c>
      <c r="E3072" s="348" t="s">
        <v>7969</v>
      </c>
      <c r="F3072" s="348" t="s">
        <v>7402</v>
      </c>
    </row>
    <row r="3073" spans="1:6" x14ac:dyDescent="0.25">
      <c r="A3073" s="348" t="s">
        <v>10452</v>
      </c>
      <c r="B3073" t="str">
        <f t="shared" si="47"/>
        <v>F3:0922 P1P2:8806 P3:00203</v>
      </c>
      <c r="C3073" s="348" t="s">
        <v>7945</v>
      </c>
      <c r="D3073" s="348" t="s">
        <v>7637</v>
      </c>
      <c r="E3073" s="348" t="s">
        <v>7638</v>
      </c>
      <c r="F3073" s="348" t="s">
        <v>7639</v>
      </c>
    </row>
    <row r="3074" spans="1:6" x14ac:dyDescent="0.25">
      <c r="A3074" s="348" t="s">
        <v>10453</v>
      </c>
      <c r="B3074" t="str">
        <f t="shared" ref="B3074:B3137" si="48">CONCATENATE("F3:",D3074," P1P2:",E3074," P3:",F3074)</f>
        <v>F3:0922 P1P2:8806 P3:00203</v>
      </c>
      <c r="C3074" s="348" t="s">
        <v>7945</v>
      </c>
      <c r="D3074" s="348" t="s">
        <v>7637</v>
      </c>
      <c r="E3074" s="348" t="s">
        <v>7638</v>
      </c>
      <c r="F3074" s="348" t="s">
        <v>7639</v>
      </c>
    </row>
    <row r="3075" spans="1:6" x14ac:dyDescent="0.25">
      <c r="A3075" s="348" t="s">
        <v>10453</v>
      </c>
      <c r="B3075" t="str">
        <f t="shared" si="48"/>
        <v>F3:0950 P1P2:8814 P3:00209</v>
      </c>
      <c r="C3075" s="348" t="s">
        <v>7945</v>
      </c>
      <c r="D3075" s="348" t="s">
        <v>7344</v>
      </c>
      <c r="E3075" s="348" t="s">
        <v>7642</v>
      </c>
      <c r="F3075" s="348" t="s">
        <v>7860</v>
      </c>
    </row>
    <row r="3076" spans="1:6" x14ac:dyDescent="0.25">
      <c r="A3076" s="348" t="s">
        <v>10454</v>
      </c>
      <c r="B3076" t="str">
        <f t="shared" si="48"/>
        <v>F3:0921 P1P2:8804 P3:00201</v>
      </c>
      <c r="C3076" s="348" t="s">
        <v>7945</v>
      </c>
      <c r="D3076" s="348" t="s">
        <v>7646</v>
      </c>
      <c r="E3076" s="348" t="s">
        <v>7647</v>
      </c>
      <c r="F3076" s="348" t="s">
        <v>7648</v>
      </c>
    </row>
    <row r="3077" spans="1:6" x14ac:dyDescent="0.25">
      <c r="A3077" s="348" t="s">
        <v>10455</v>
      </c>
      <c r="B3077" t="str">
        <f t="shared" si="48"/>
        <v>F3:0911 P1P2:8802 P3:00199</v>
      </c>
      <c r="C3077" s="348" t="s">
        <v>7945</v>
      </c>
      <c r="D3077" s="348" t="s">
        <v>7657</v>
      </c>
      <c r="E3077" s="348" t="s">
        <v>7658</v>
      </c>
      <c r="F3077" s="348" t="s">
        <v>7659</v>
      </c>
    </row>
    <row r="3078" spans="1:6" x14ac:dyDescent="0.25">
      <c r="A3078" s="348" t="s">
        <v>10455</v>
      </c>
      <c r="B3078" t="str">
        <f t="shared" si="48"/>
        <v>F3:0912 P1P2:8803 P3:00200</v>
      </c>
      <c r="C3078" s="348" t="s">
        <v>7945</v>
      </c>
      <c r="D3078" s="348" t="s">
        <v>7651</v>
      </c>
      <c r="E3078" s="348" t="s">
        <v>7652</v>
      </c>
      <c r="F3078" s="348" t="s">
        <v>7653</v>
      </c>
    </row>
    <row r="3079" spans="1:6" x14ac:dyDescent="0.25">
      <c r="A3079" s="348" t="s">
        <v>10456</v>
      </c>
      <c r="B3079" t="str">
        <f t="shared" si="48"/>
        <v>F3:0911 P1P2:8802 P3:00199</v>
      </c>
      <c r="C3079" s="348" t="s">
        <v>7945</v>
      </c>
      <c r="D3079" s="348" t="s">
        <v>7657</v>
      </c>
      <c r="E3079" s="348" t="s">
        <v>7658</v>
      </c>
      <c r="F3079" s="348" t="s">
        <v>7659</v>
      </c>
    </row>
    <row r="3080" spans="1:6" x14ac:dyDescent="0.25">
      <c r="A3080" s="348" t="s">
        <v>10456</v>
      </c>
      <c r="B3080" t="str">
        <f t="shared" si="48"/>
        <v>F3:0911 P1P2:8802 P3:00448</v>
      </c>
      <c r="C3080" s="348" t="s">
        <v>7945</v>
      </c>
      <c r="D3080" s="348" t="s">
        <v>7657</v>
      </c>
      <c r="E3080" s="348" t="s">
        <v>7658</v>
      </c>
      <c r="F3080" s="348" t="s">
        <v>7641</v>
      </c>
    </row>
    <row r="3081" spans="1:6" x14ac:dyDescent="0.25">
      <c r="A3081" s="348" t="s">
        <v>10457</v>
      </c>
      <c r="B3081" t="str">
        <f t="shared" si="48"/>
        <v>F3:0960 P1P2:8813 P3:00060</v>
      </c>
      <c r="C3081" s="348" t="s">
        <v>7945</v>
      </c>
      <c r="D3081" s="348" t="s">
        <v>7968</v>
      </c>
      <c r="E3081" s="348" t="s">
        <v>7969</v>
      </c>
      <c r="F3081" s="348" t="s">
        <v>7402</v>
      </c>
    </row>
    <row r="3082" spans="1:6" x14ac:dyDescent="0.25">
      <c r="A3082" s="348" t="s">
        <v>10458</v>
      </c>
      <c r="B3082" t="str">
        <f t="shared" si="48"/>
        <v>F3:0911 P1P2:8802 P3:00199</v>
      </c>
      <c r="C3082" s="348" t="s">
        <v>7945</v>
      </c>
      <c r="D3082" s="348" t="s">
        <v>7657</v>
      </c>
      <c r="E3082" s="348" t="s">
        <v>7658</v>
      </c>
      <c r="F3082" s="348" t="s">
        <v>7659</v>
      </c>
    </row>
    <row r="3083" spans="1:6" x14ac:dyDescent="0.25">
      <c r="A3083" s="348" t="s">
        <v>10458</v>
      </c>
      <c r="B3083" t="str">
        <f t="shared" si="48"/>
        <v>F3:0911 P1P2:8802 P3:00448</v>
      </c>
      <c r="C3083" s="348" t="s">
        <v>7945</v>
      </c>
      <c r="D3083" s="348" t="s">
        <v>7657</v>
      </c>
      <c r="E3083" s="348" t="s">
        <v>7658</v>
      </c>
      <c r="F3083" s="348" t="s">
        <v>7641</v>
      </c>
    </row>
    <row r="3084" spans="1:6" x14ac:dyDescent="0.25">
      <c r="A3084" s="348" t="s">
        <v>10459</v>
      </c>
      <c r="B3084" t="str">
        <f t="shared" si="48"/>
        <v>F3:0911 P1P2:8802 P3:00199</v>
      </c>
      <c r="C3084" s="348" t="s">
        <v>7945</v>
      </c>
      <c r="D3084" s="348" t="s">
        <v>7657</v>
      </c>
      <c r="E3084" s="348" t="s">
        <v>7658</v>
      </c>
      <c r="F3084" s="348" t="s">
        <v>7659</v>
      </c>
    </row>
    <row r="3085" spans="1:6" x14ac:dyDescent="0.25">
      <c r="A3085" s="348" t="s">
        <v>10459</v>
      </c>
      <c r="B3085" t="str">
        <f t="shared" si="48"/>
        <v>F3:0911 P1P2:8802 P3:00448</v>
      </c>
      <c r="C3085" s="348" t="s">
        <v>7945</v>
      </c>
      <c r="D3085" s="348" t="s">
        <v>7657</v>
      </c>
      <c r="E3085" s="348" t="s">
        <v>7658</v>
      </c>
      <c r="F3085" s="348" t="s">
        <v>7641</v>
      </c>
    </row>
    <row r="3086" spans="1:6" x14ac:dyDescent="0.25">
      <c r="A3086" s="348" t="s">
        <v>10460</v>
      </c>
      <c r="B3086" t="str">
        <f t="shared" si="48"/>
        <v>F3:0911 P1P2:8802 P3:00199</v>
      </c>
      <c r="C3086" s="348" t="s">
        <v>7945</v>
      </c>
      <c r="D3086" s="348" t="s">
        <v>7657</v>
      </c>
      <c r="E3086" s="348" t="s">
        <v>7658</v>
      </c>
      <c r="F3086" s="348" t="s">
        <v>7659</v>
      </c>
    </row>
    <row r="3087" spans="1:6" x14ac:dyDescent="0.25">
      <c r="A3087" s="348" t="s">
        <v>10460</v>
      </c>
      <c r="B3087" t="str">
        <f t="shared" si="48"/>
        <v>F3:0911 P1P2:8802 P3:00448</v>
      </c>
      <c r="C3087" s="348" t="s">
        <v>7945</v>
      </c>
      <c r="D3087" s="348" t="s">
        <v>7657</v>
      </c>
      <c r="E3087" s="348" t="s">
        <v>7658</v>
      </c>
      <c r="F3087" s="348" t="s">
        <v>7641</v>
      </c>
    </row>
    <row r="3088" spans="1:6" x14ac:dyDescent="0.25">
      <c r="A3088" s="348" t="s">
        <v>10461</v>
      </c>
      <c r="B3088" t="str">
        <f t="shared" si="48"/>
        <v>F3:0911 P1P2:8802 P3:00199</v>
      </c>
      <c r="C3088" s="348" t="s">
        <v>7945</v>
      </c>
      <c r="D3088" s="348" t="s">
        <v>7657</v>
      </c>
      <c r="E3088" s="348" t="s">
        <v>7658</v>
      </c>
      <c r="F3088" s="348" t="s">
        <v>7659</v>
      </c>
    </row>
    <row r="3089" spans="1:6" x14ac:dyDescent="0.25">
      <c r="A3089" s="348" t="s">
        <v>10461</v>
      </c>
      <c r="B3089" t="str">
        <f t="shared" si="48"/>
        <v>F3:0911 P1P2:8802 P3:00448</v>
      </c>
      <c r="C3089" s="348" t="s">
        <v>7945</v>
      </c>
      <c r="D3089" s="348" t="s">
        <v>7657</v>
      </c>
      <c r="E3089" s="348" t="s">
        <v>7658</v>
      </c>
      <c r="F3089" s="348" t="s">
        <v>7641</v>
      </c>
    </row>
    <row r="3090" spans="1:6" x14ac:dyDescent="0.25">
      <c r="A3090" s="348" t="s">
        <v>10462</v>
      </c>
      <c r="B3090" t="str">
        <f t="shared" si="48"/>
        <v>F3:0911 P1P2:8802 P3:00199</v>
      </c>
      <c r="C3090" s="348" t="s">
        <v>7945</v>
      </c>
      <c r="D3090" s="348" t="s">
        <v>7657</v>
      </c>
      <c r="E3090" s="348" t="s">
        <v>7658</v>
      </c>
      <c r="F3090" s="348" t="s">
        <v>7659</v>
      </c>
    </row>
    <row r="3091" spans="1:6" x14ac:dyDescent="0.25">
      <c r="A3091" s="348" t="s">
        <v>10462</v>
      </c>
      <c r="B3091" t="str">
        <f t="shared" si="48"/>
        <v>F3:0911 P1P2:8802 P3:00448</v>
      </c>
      <c r="C3091" s="348" t="s">
        <v>7945</v>
      </c>
      <c r="D3091" s="348" t="s">
        <v>7657</v>
      </c>
      <c r="E3091" s="348" t="s">
        <v>7658</v>
      </c>
      <c r="F3091" s="348" t="s">
        <v>7641</v>
      </c>
    </row>
    <row r="3092" spans="1:6" x14ac:dyDescent="0.25">
      <c r="A3092" s="348" t="s">
        <v>10463</v>
      </c>
      <c r="B3092" t="str">
        <f t="shared" si="48"/>
        <v>F3:0911 P1P2:8802 P3:00199</v>
      </c>
      <c r="C3092" s="348" t="s">
        <v>7945</v>
      </c>
      <c r="D3092" s="348" t="s">
        <v>7657</v>
      </c>
      <c r="E3092" s="348" t="s">
        <v>7658</v>
      </c>
      <c r="F3092" s="348" t="s">
        <v>7659</v>
      </c>
    </row>
    <row r="3093" spans="1:6" x14ac:dyDescent="0.25">
      <c r="A3093" s="348" t="s">
        <v>10463</v>
      </c>
      <c r="B3093" t="str">
        <f t="shared" si="48"/>
        <v>F3:0911 P1P2:8802 P3:00448</v>
      </c>
      <c r="C3093" s="348" t="s">
        <v>7945</v>
      </c>
      <c r="D3093" s="348" t="s">
        <v>7657</v>
      </c>
      <c r="E3093" s="348" t="s">
        <v>7658</v>
      </c>
      <c r="F3093" s="348" t="s">
        <v>7641</v>
      </c>
    </row>
    <row r="3094" spans="1:6" x14ac:dyDescent="0.25">
      <c r="A3094" s="348" t="s">
        <v>10464</v>
      </c>
      <c r="B3094" t="str">
        <f t="shared" si="48"/>
        <v>F3:0911 P1P2:8802 P3:00199</v>
      </c>
      <c r="C3094" s="348" t="s">
        <v>7945</v>
      </c>
      <c r="D3094" s="348" t="s">
        <v>7657</v>
      </c>
      <c r="E3094" s="348" t="s">
        <v>7658</v>
      </c>
      <c r="F3094" s="348" t="s">
        <v>7659</v>
      </c>
    </row>
    <row r="3095" spans="1:6" x14ac:dyDescent="0.25">
      <c r="A3095" s="348" t="s">
        <v>10464</v>
      </c>
      <c r="B3095" t="str">
        <f t="shared" si="48"/>
        <v>F3:0911 P1P2:8802 P3:00448</v>
      </c>
      <c r="C3095" s="348" t="s">
        <v>7945</v>
      </c>
      <c r="D3095" s="348" t="s">
        <v>7657</v>
      </c>
      <c r="E3095" s="348" t="s">
        <v>7658</v>
      </c>
      <c r="F3095" s="348" t="s">
        <v>7641</v>
      </c>
    </row>
    <row r="3096" spans="1:6" x14ac:dyDescent="0.25">
      <c r="A3096" s="348" t="s">
        <v>10465</v>
      </c>
      <c r="B3096" t="str">
        <f t="shared" si="48"/>
        <v>F3:0911 P1P2:8802 P3:00199</v>
      </c>
      <c r="C3096" s="348" t="s">
        <v>7945</v>
      </c>
      <c r="D3096" s="348" t="s">
        <v>7657</v>
      </c>
      <c r="E3096" s="348" t="s">
        <v>7658</v>
      </c>
      <c r="F3096" s="348" t="s">
        <v>7659</v>
      </c>
    </row>
    <row r="3097" spans="1:6" x14ac:dyDescent="0.25">
      <c r="A3097" s="348" t="s">
        <v>10465</v>
      </c>
      <c r="B3097" t="str">
        <f t="shared" si="48"/>
        <v>F3:0911 P1P2:8802 P3:00448</v>
      </c>
      <c r="C3097" s="348" t="s">
        <v>7945</v>
      </c>
      <c r="D3097" s="348" t="s">
        <v>7657</v>
      </c>
      <c r="E3097" s="348" t="s">
        <v>7658</v>
      </c>
      <c r="F3097" s="348" t="s">
        <v>7641</v>
      </c>
    </row>
    <row r="3098" spans="1:6" x14ac:dyDescent="0.25">
      <c r="A3098" s="348" t="s">
        <v>10466</v>
      </c>
      <c r="B3098" t="str">
        <f t="shared" si="48"/>
        <v>F3:0911 P1P2:8802 P3:00199</v>
      </c>
      <c r="C3098" s="348" t="s">
        <v>7945</v>
      </c>
      <c r="D3098" s="348" t="s">
        <v>7657</v>
      </c>
      <c r="E3098" s="348" t="s">
        <v>7658</v>
      </c>
      <c r="F3098" s="348" t="s">
        <v>7659</v>
      </c>
    </row>
    <row r="3099" spans="1:6" x14ac:dyDescent="0.25">
      <c r="A3099" s="348" t="s">
        <v>10466</v>
      </c>
      <c r="B3099" t="str">
        <f t="shared" si="48"/>
        <v>F3:0911 P1P2:8802 P3:00448</v>
      </c>
      <c r="C3099" s="348" t="s">
        <v>7945</v>
      </c>
      <c r="D3099" s="348" t="s">
        <v>7657</v>
      </c>
      <c r="E3099" s="348" t="s">
        <v>7658</v>
      </c>
      <c r="F3099" s="348" t="s">
        <v>7641</v>
      </c>
    </row>
    <row r="3100" spans="1:6" x14ac:dyDescent="0.25">
      <c r="A3100" s="348" t="s">
        <v>10467</v>
      </c>
      <c r="B3100" t="str">
        <f t="shared" si="48"/>
        <v>F3:0911 P1P2:8802 P3:00199</v>
      </c>
      <c r="C3100" s="348" t="s">
        <v>7945</v>
      </c>
      <c r="D3100" s="348" t="s">
        <v>7657</v>
      </c>
      <c r="E3100" s="348" t="s">
        <v>7658</v>
      </c>
      <c r="F3100" s="348" t="s">
        <v>7659</v>
      </c>
    </row>
    <row r="3101" spans="1:6" x14ac:dyDescent="0.25">
      <c r="A3101" s="348" t="s">
        <v>10467</v>
      </c>
      <c r="B3101" t="str">
        <f t="shared" si="48"/>
        <v>F3:0911 P1P2:8802 P3:00448</v>
      </c>
      <c r="C3101" s="348" t="s">
        <v>7945</v>
      </c>
      <c r="D3101" s="348" t="s">
        <v>7657</v>
      </c>
      <c r="E3101" s="348" t="s">
        <v>7658</v>
      </c>
      <c r="F3101" s="348" t="s">
        <v>7641</v>
      </c>
    </row>
    <row r="3102" spans="1:6" x14ac:dyDescent="0.25">
      <c r="A3102" s="348" t="s">
        <v>10468</v>
      </c>
      <c r="B3102" t="str">
        <f t="shared" si="48"/>
        <v>F3:0911 P1P2:8802 P3:00199</v>
      </c>
      <c r="C3102" s="348" t="s">
        <v>7945</v>
      </c>
      <c r="D3102" s="348" t="s">
        <v>7657</v>
      </c>
      <c r="E3102" s="348" t="s">
        <v>7658</v>
      </c>
      <c r="F3102" s="348" t="s">
        <v>7659</v>
      </c>
    </row>
    <row r="3103" spans="1:6" x14ac:dyDescent="0.25">
      <c r="A3103" s="348" t="s">
        <v>10468</v>
      </c>
      <c r="B3103" t="str">
        <f t="shared" si="48"/>
        <v>F3:0911 P1P2:8802 P3:00448</v>
      </c>
      <c r="C3103" s="348" t="s">
        <v>7945</v>
      </c>
      <c r="D3103" s="348" t="s">
        <v>7657</v>
      </c>
      <c r="E3103" s="348" t="s">
        <v>7658</v>
      </c>
      <c r="F3103" s="348" t="s">
        <v>7641</v>
      </c>
    </row>
    <row r="3104" spans="1:6" x14ac:dyDescent="0.25">
      <c r="A3104" s="348" t="s">
        <v>10469</v>
      </c>
      <c r="B3104" t="str">
        <f t="shared" si="48"/>
        <v>F3:0911 P1P2:8802 P3:00199</v>
      </c>
      <c r="C3104" s="348" t="s">
        <v>7945</v>
      </c>
      <c r="D3104" s="348" t="s">
        <v>7657</v>
      </c>
      <c r="E3104" s="348" t="s">
        <v>7658</v>
      </c>
      <c r="F3104" s="348" t="s">
        <v>7659</v>
      </c>
    </row>
    <row r="3105" spans="1:6" x14ac:dyDescent="0.25">
      <c r="A3105" s="348" t="s">
        <v>10469</v>
      </c>
      <c r="B3105" t="str">
        <f t="shared" si="48"/>
        <v>F3:0911 P1P2:8802 P3:00448</v>
      </c>
      <c r="C3105" s="348" t="s">
        <v>7945</v>
      </c>
      <c r="D3105" s="348" t="s">
        <v>7657</v>
      </c>
      <c r="E3105" s="348" t="s">
        <v>7658</v>
      </c>
      <c r="F3105" s="348" t="s">
        <v>7641</v>
      </c>
    </row>
    <row r="3106" spans="1:6" x14ac:dyDescent="0.25">
      <c r="A3106" s="348" t="s">
        <v>10470</v>
      </c>
      <c r="B3106" t="str">
        <f t="shared" si="48"/>
        <v>F3:0911 P1P2:8802 P3:00199</v>
      </c>
      <c r="C3106" s="348" t="s">
        <v>7945</v>
      </c>
      <c r="D3106" s="348" t="s">
        <v>7657</v>
      </c>
      <c r="E3106" s="348" t="s">
        <v>7658</v>
      </c>
      <c r="F3106" s="348" t="s">
        <v>7659</v>
      </c>
    </row>
    <row r="3107" spans="1:6" x14ac:dyDescent="0.25">
      <c r="A3107" s="348" t="s">
        <v>10470</v>
      </c>
      <c r="B3107" t="str">
        <f t="shared" si="48"/>
        <v>F3:0911 P1P2:8802 P3:00448</v>
      </c>
      <c r="C3107" s="348" t="s">
        <v>7945</v>
      </c>
      <c r="D3107" s="348" t="s">
        <v>7657</v>
      </c>
      <c r="E3107" s="348" t="s">
        <v>7658</v>
      </c>
      <c r="F3107" s="348" t="s">
        <v>7641</v>
      </c>
    </row>
    <row r="3108" spans="1:6" x14ac:dyDescent="0.25">
      <c r="A3108" s="348" t="s">
        <v>10471</v>
      </c>
      <c r="B3108" t="str">
        <f t="shared" si="48"/>
        <v>F3:0911 P1P2:8802 P3:00199</v>
      </c>
      <c r="C3108" s="348" t="s">
        <v>7945</v>
      </c>
      <c r="D3108" s="348" t="s">
        <v>7657</v>
      </c>
      <c r="E3108" s="348" t="s">
        <v>7658</v>
      </c>
      <c r="F3108" s="348" t="s">
        <v>7659</v>
      </c>
    </row>
    <row r="3109" spans="1:6" x14ac:dyDescent="0.25">
      <c r="A3109" s="348" t="s">
        <v>10471</v>
      </c>
      <c r="B3109" t="str">
        <f t="shared" si="48"/>
        <v>F3:0911 P1P2:8802 P3:00448</v>
      </c>
      <c r="C3109" s="348" t="s">
        <v>7945</v>
      </c>
      <c r="D3109" s="348" t="s">
        <v>7657</v>
      </c>
      <c r="E3109" s="348" t="s">
        <v>7658</v>
      </c>
      <c r="F3109" s="348" t="s">
        <v>7641</v>
      </c>
    </row>
    <row r="3110" spans="1:6" x14ac:dyDescent="0.25">
      <c r="A3110" s="348" t="s">
        <v>10472</v>
      </c>
      <c r="B3110" t="str">
        <f t="shared" si="48"/>
        <v>F3:0911 P1P2:8802 P3:00199</v>
      </c>
      <c r="C3110" s="348" t="s">
        <v>7945</v>
      </c>
      <c r="D3110" s="348" t="s">
        <v>7657</v>
      </c>
      <c r="E3110" s="348" t="s">
        <v>7658</v>
      </c>
      <c r="F3110" s="348" t="s">
        <v>7659</v>
      </c>
    </row>
    <row r="3111" spans="1:6" x14ac:dyDescent="0.25">
      <c r="A3111" s="348" t="s">
        <v>10472</v>
      </c>
      <c r="B3111" t="str">
        <f t="shared" si="48"/>
        <v>F3:0911 P1P2:8802 P3:00448</v>
      </c>
      <c r="C3111" s="348" t="s">
        <v>7945</v>
      </c>
      <c r="D3111" s="348" t="s">
        <v>7657</v>
      </c>
      <c r="E3111" s="348" t="s">
        <v>7658</v>
      </c>
      <c r="F3111" s="348" t="s">
        <v>7641</v>
      </c>
    </row>
    <row r="3112" spans="1:6" x14ac:dyDescent="0.25">
      <c r="A3112" s="348" t="s">
        <v>10473</v>
      </c>
      <c r="B3112" t="str">
        <f t="shared" si="48"/>
        <v>F3:0911 P1P2:8802 P3:00199</v>
      </c>
      <c r="C3112" s="348" t="s">
        <v>7945</v>
      </c>
      <c r="D3112" s="348" t="s">
        <v>7657</v>
      </c>
      <c r="E3112" s="348" t="s">
        <v>7658</v>
      </c>
      <c r="F3112" s="348" t="s">
        <v>7659</v>
      </c>
    </row>
    <row r="3113" spans="1:6" x14ac:dyDescent="0.25">
      <c r="A3113" s="348" t="s">
        <v>10473</v>
      </c>
      <c r="B3113" t="str">
        <f t="shared" si="48"/>
        <v>F3:0911 P1P2:8802 P3:00448</v>
      </c>
      <c r="C3113" s="348" t="s">
        <v>7945</v>
      </c>
      <c r="D3113" s="348" t="s">
        <v>7657</v>
      </c>
      <c r="E3113" s="348" t="s">
        <v>7658</v>
      </c>
      <c r="F3113" s="348" t="s">
        <v>7641</v>
      </c>
    </row>
    <row r="3114" spans="1:6" x14ac:dyDescent="0.25">
      <c r="A3114" s="348" t="s">
        <v>10474</v>
      </c>
      <c r="B3114" t="str">
        <f t="shared" si="48"/>
        <v>F3:0911 P1P2:8802 P3:00199</v>
      </c>
      <c r="C3114" s="348" t="s">
        <v>7945</v>
      </c>
      <c r="D3114" s="348" t="s">
        <v>7657</v>
      </c>
      <c r="E3114" s="348" t="s">
        <v>7658</v>
      </c>
      <c r="F3114" s="348" t="s">
        <v>7659</v>
      </c>
    </row>
    <row r="3115" spans="1:6" x14ac:dyDescent="0.25">
      <c r="A3115" s="348" t="s">
        <v>10474</v>
      </c>
      <c r="B3115" t="str">
        <f t="shared" si="48"/>
        <v>F3:0911 P1P2:8802 P3:00448</v>
      </c>
      <c r="C3115" s="348" t="s">
        <v>7945</v>
      </c>
      <c r="D3115" s="348" t="s">
        <v>7657</v>
      </c>
      <c r="E3115" s="348" t="s">
        <v>7658</v>
      </c>
      <c r="F3115" s="348" t="s">
        <v>7641</v>
      </c>
    </row>
    <row r="3116" spans="1:6" x14ac:dyDescent="0.25">
      <c r="A3116" s="348" t="s">
        <v>10475</v>
      </c>
      <c r="B3116" t="str">
        <f t="shared" si="48"/>
        <v>F3:0911 P1P2:8802 P3:00199</v>
      </c>
      <c r="C3116" s="348" t="s">
        <v>7945</v>
      </c>
      <c r="D3116" s="348" t="s">
        <v>7657</v>
      </c>
      <c r="E3116" s="348" t="s">
        <v>7658</v>
      </c>
      <c r="F3116" s="348" t="s">
        <v>7659</v>
      </c>
    </row>
    <row r="3117" spans="1:6" x14ac:dyDescent="0.25">
      <c r="A3117" s="348" t="s">
        <v>10475</v>
      </c>
      <c r="B3117" t="str">
        <f t="shared" si="48"/>
        <v>F3:0911 P1P2:8802 P3:00448</v>
      </c>
      <c r="C3117" s="348" t="s">
        <v>7945</v>
      </c>
      <c r="D3117" s="348" t="s">
        <v>7657</v>
      </c>
      <c r="E3117" s="348" t="s">
        <v>7658</v>
      </c>
      <c r="F3117" s="348" t="s">
        <v>7641</v>
      </c>
    </row>
    <row r="3118" spans="1:6" x14ac:dyDescent="0.25">
      <c r="A3118" s="348" t="s">
        <v>10476</v>
      </c>
      <c r="B3118" t="str">
        <f t="shared" si="48"/>
        <v>F3:0911 P1P2:8802 P3:00199</v>
      </c>
      <c r="C3118" s="348" t="s">
        <v>7945</v>
      </c>
      <c r="D3118" s="348" t="s">
        <v>7657</v>
      </c>
      <c r="E3118" s="348" t="s">
        <v>7658</v>
      </c>
      <c r="F3118" s="348" t="s">
        <v>7659</v>
      </c>
    </row>
    <row r="3119" spans="1:6" x14ac:dyDescent="0.25">
      <c r="A3119" s="348" t="s">
        <v>10476</v>
      </c>
      <c r="B3119" t="str">
        <f t="shared" si="48"/>
        <v>F3:0911 P1P2:8802 P3:00448</v>
      </c>
      <c r="C3119" s="348" t="s">
        <v>7945</v>
      </c>
      <c r="D3119" s="348" t="s">
        <v>7657</v>
      </c>
      <c r="E3119" s="348" t="s">
        <v>7658</v>
      </c>
      <c r="F3119" s="348" t="s">
        <v>7641</v>
      </c>
    </row>
    <row r="3120" spans="1:6" x14ac:dyDescent="0.25">
      <c r="A3120" s="348" t="s">
        <v>10477</v>
      </c>
      <c r="B3120" t="str">
        <f t="shared" si="48"/>
        <v>F3:0911 P1P2:8802 P3:00199</v>
      </c>
      <c r="C3120" s="348" t="s">
        <v>7945</v>
      </c>
      <c r="D3120" s="348" t="s">
        <v>7657</v>
      </c>
      <c r="E3120" s="348" t="s">
        <v>7658</v>
      </c>
      <c r="F3120" s="348" t="s">
        <v>7659</v>
      </c>
    </row>
    <row r="3121" spans="1:6" x14ac:dyDescent="0.25">
      <c r="A3121" s="348" t="s">
        <v>10477</v>
      </c>
      <c r="B3121" t="str">
        <f t="shared" si="48"/>
        <v>F3:0911 P1P2:8802 P3:00448</v>
      </c>
      <c r="C3121" s="348" t="s">
        <v>7945</v>
      </c>
      <c r="D3121" s="348" t="s">
        <v>7657</v>
      </c>
      <c r="E3121" s="348" t="s">
        <v>7658</v>
      </c>
      <c r="F3121" s="348" t="s">
        <v>7641</v>
      </c>
    </row>
    <row r="3122" spans="1:6" x14ac:dyDescent="0.25">
      <c r="A3122" s="348" t="s">
        <v>10478</v>
      </c>
      <c r="B3122" t="str">
        <f t="shared" si="48"/>
        <v>F3:0911 P1P2:8802 P3:00199</v>
      </c>
      <c r="C3122" s="348" t="s">
        <v>7945</v>
      </c>
      <c r="D3122" s="348" t="s">
        <v>7657</v>
      </c>
      <c r="E3122" s="348" t="s">
        <v>7658</v>
      </c>
      <c r="F3122" s="348" t="s">
        <v>7659</v>
      </c>
    </row>
    <row r="3123" spans="1:6" x14ac:dyDescent="0.25">
      <c r="A3123" s="348" t="s">
        <v>10478</v>
      </c>
      <c r="B3123" t="str">
        <f t="shared" si="48"/>
        <v>F3:0911 P1P2:8802 P3:00448</v>
      </c>
      <c r="C3123" s="348" t="s">
        <v>7945</v>
      </c>
      <c r="D3123" s="348" t="s">
        <v>7657</v>
      </c>
      <c r="E3123" s="348" t="s">
        <v>7658</v>
      </c>
      <c r="F3123" s="348" t="s">
        <v>7641</v>
      </c>
    </row>
    <row r="3124" spans="1:6" x14ac:dyDescent="0.25">
      <c r="A3124" s="348" t="s">
        <v>10479</v>
      </c>
      <c r="B3124" t="str">
        <f t="shared" si="48"/>
        <v>F3:0911 P1P2:8802 P3:00199</v>
      </c>
      <c r="C3124" s="348" t="s">
        <v>7945</v>
      </c>
      <c r="D3124" s="348" t="s">
        <v>7657</v>
      </c>
      <c r="E3124" s="348" t="s">
        <v>7658</v>
      </c>
      <c r="F3124" s="348" t="s">
        <v>7659</v>
      </c>
    </row>
    <row r="3125" spans="1:6" x14ac:dyDescent="0.25">
      <c r="A3125" s="348" t="s">
        <v>10479</v>
      </c>
      <c r="B3125" t="str">
        <f t="shared" si="48"/>
        <v>F3:0911 P1P2:8802 P3:00448</v>
      </c>
      <c r="C3125" s="348" t="s">
        <v>7945</v>
      </c>
      <c r="D3125" s="348" t="s">
        <v>7657</v>
      </c>
      <c r="E3125" s="348" t="s">
        <v>7658</v>
      </c>
      <c r="F3125" s="348" t="s">
        <v>7641</v>
      </c>
    </row>
    <row r="3126" spans="1:6" x14ac:dyDescent="0.25">
      <c r="A3126" s="348" t="s">
        <v>10480</v>
      </c>
      <c r="B3126" t="str">
        <f t="shared" si="48"/>
        <v>F3:0111 P1P2:0301 P3:00005</v>
      </c>
      <c r="C3126" s="348" t="s">
        <v>7945</v>
      </c>
      <c r="D3126" s="348" t="s">
        <v>7323</v>
      </c>
      <c r="E3126" s="348" t="s">
        <v>7335</v>
      </c>
      <c r="F3126" s="348" t="s">
        <v>7655</v>
      </c>
    </row>
    <row r="3127" spans="1:6" x14ac:dyDescent="0.25">
      <c r="A3127" s="348" t="s">
        <v>10480</v>
      </c>
      <c r="B3127" t="str">
        <f t="shared" si="48"/>
        <v>F3:1099 P1P2:9019 P3:00371</v>
      </c>
      <c r="C3127" s="348" t="s">
        <v>7945</v>
      </c>
      <c r="D3127" s="348" t="s">
        <v>8515</v>
      </c>
      <c r="E3127" s="348" t="s">
        <v>10350</v>
      </c>
      <c r="F3127" s="348" t="s">
        <v>10351</v>
      </c>
    </row>
    <row r="3128" spans="1:6" x14ac:dyDescent="0.25">
      <c r="A3128" s="348" t="s">
        <v>10481</v>
      </c>
      <c r="B3128" t="str">
        <f t="shared" si="48"/>
        <v>F3:0911 P1P2:8802 P3:00199</v>
      </c>
      <c r="C3128" s="348" t="s">
        <v>7945</v>
      </c>
      <c r="D3128" s="348" t="s">
        <v>7657</v>
      </c>
      <c r="E3128" s="348" t="s">
        <v>7658</v>
      </c>
      <c r="F3128" s="348" t="s">
        <v>7659</v>
      </c>
    </row>
    <row r="3129" spans="1:6" x14ac:dyDescent="0.25">
      <c r="A3129" s="348" t="s">
        <v>10481</v>
      </c>
      <c r="B3129" t="str">
        <f t="shared" si="48"/>
        <v>F3:0911 P1P2:8802 P3:00448</v>
      </c>
      <c r="C3129" s="348" t="s">
        <v>7945</v>
      </c>
      <c r="D3129" s="348" t="s">
        <v>7657</v>
      </c>
      <c r="E3129" s="348" t="s">
        <v>7658</v>
      </c>
      <c r="F3129" s="348" t="s">
        <v>7641</v>
      </c>
    </row>
    <row r="3130" spans="1:6" x14ac:dyDescent="0.25">
      <c r="A3130" s="348" t="s">
        <v>10482</v>
      </c>
      <c r="B3130" t="str">
        <f t="shared" si="48"/>
        <v>F3:0911 P1P2:8802 P3:00199</v>
      </c>
      <c r="C3130" s="348" t="s">
        <v>7945</v>
      </c>
      <c r="D3130" s="348" t="s">
        <v>7657</v>
      </c>
      <c r="E3130" s="348" t="s">
        <v>7658</v>
      </c>
      <c r="F3130" s="348" t="s">
        <v>7659</v>
      </c>
    </row>
    <row r="3131" spans="1:6" x14ac:dyDescent="0.25">
      <c r="A3131" s="348" t="s">
        <v>10482</v>
      </c>
      <c r="B3131" t="str">
        <f t="shared" si="48"/>
        <v>F3:0911 P1P2:8802 P3:00448</v>
      </c>
      <c r="C3131" s="348" t="s">
        <v>7945</v>
      </c>
      <c r="D3131" s="348" t="s">
        <v>7657</v>
      </c>
      <c r="E3131" s="348" t="s">
        <v>7658</v>
      </c>
      <c r="F3131" s="348" t="s">
        <v>7641</v>
      </c>
    </row>
    <row r="3132" spans="1:6" x14ac:dyDescent="0.25">
      <c r="A3132" s="348" t="s">
        <v>10483</v>
      </c>
      <c r="B3132" t="str">
        <f t="shared" si="48"/>
        <v>F3:0911 P1P2:8802 P3:00199</v>
      </c>
      <c r="C3132" s="348" t="s">
        <v>7945</v>
      </c>
      <c r="D3132" s="348" t="s">
        <v>7657</v>
      </c>
      <c r="E3132" s="348" t="s">
        <v>7658</v>
      </c>
      <c r="F3132" s="348" t="s">
        <v>7659</v>
      </c>
    </row>
    <row r="3133" spans="1:6" x14ac:dyDescent="0.25">
      <c r="A3133" s="348" t="s">
        <v>10483</v>
      </c>
      <c r="B3133" t="str">
        <f t="shared" si="48"/>
        <v>F3:0911 P1P2:8802 P3:00448</v>
      </c>
      <c r="C3133" s="348" t="s">
        <v>7945</v>
      </c>
      <c r="D3133" s="348" t="s">
        <v>7657</v>
      </c>
      <c r="E3133" s="348" t="s">
        <v>7658</v>
      </c>
      <c r="F3133" s="348" t="s">
        <v>7641</v>
      </c>
    </row>
    <row r="3134" spans="1:6" x14ac:dyDescent="0.25">
      <c r="A3134" s="348" t="s">
        <v>10484</v>
      </c>
      <c r="B3134" t="str">
        <f t="shared" si="48"/>
        <v>F3:0911 P1P2:8802 P3:00199</v>
      </c>
      <c r="C3134" s="348" t="s">
        <v>7945</v>
      </c>
      <c r="D3134" s="348" t="s">
        <v>7657</v>
      </c>
      <c r="E3134" s="348" t="s">
        <v>7658</v>
      </c>
      <c r="F3134" s="348" t="s">
        <v>7659</v>
      </c>
    </row>
    <row r="3135" spans="1:6" x14ac:dyDescent="0.25">
      <c r="A3135" s="348" t="s">
        <v>10484</v>
      </c>
      <c r="B3135" t="str">
        <f t="shared" si="48"/>
        <v>F3:0911 P1P2:8802 P3:00448</v>
      </c>
      <c r="C3135" s="348" t="s">
        <v>7945</v>
      </c>
      <c r="D3135" s="348" t="s">
        <v>7657</v>
      </c>
      <c r="E3135" s="348" t="s">
        <v>7658</v>
      </c>
      <c r="F3135" s="348" t="s">
        <v>7641</v>
      </c>
    </row>
    <row r="3136" spans="1:6" x14ac:dyDescent="0.25">
      <c r="A3136" s="348" t="s">
        <v>10485</v>
      </c>
      <c r="B3136" t="str">
        <f t="shared" si="48"/>
        <v>F3:0911 P1P2:8802 P3:00199</v>
      </c>
      <c r="C3136" s="348" t="s">
        <v>7945</v>
      </c>
      <c r="D3136" s="348" t="s">
        <v>7657</v>
      </c>
      <c r="E3136" s="348" t="s">
        <v>7658</v>
      </c>
      <c r="F3136" s="348" t="s">
        <v>7659</v>
      </c>
    </row>
    <row r="3137" spans="1:6" x14ac:dyDescent="0.25">
      <c r="A3137" s="348" t="s">
        <v>10485</v>
      </c>
      <c r="B3137" t="str">
        <f t="shared" si="48"/>
        <v>F3:0911 P1P2:8802 P3:00448</v>
      </c>
      <c r="C3137" s="348" t="s">
        <v>7945</v>
      </c>
      <c r="D3137" s="348" t="s">
        <v>7657</v>
      </c>
      <c r="E3137" s="348" t="s">
        <v>7658</v>
      </c>
      <c r="F3137" s="348" t="s">
        <v>7641</v>
      </c>
    </row>
    <row r="3138" spans="1:6" x14ac:dyDescent="0.25">
      <c r="A3138" s="348" t="s">
        <v>10486</v>
      </c>
      <c r="B3138" t="str">
        <f t="shared" ref="B3138:B3201" si="49">CONCATENATE("F3:",D3138," P1P2:",E3138," P3:",F3138)</f>
        <v>F3:0911 P1P2:8802 P3:00199</v>
      </c>
      <c r="C3138" s="348" t="s">
        <v>7945</v>
      </c>
      <c r="D3138" s="348" t="s">
        <v>7657</v>
      </c>
      <c r="E3138" s="348" t="s">
        <v>7658</v>
      </c>
      <c r="F3138" s="348" t="s">
        <v>7659</v>
      </c>
    </row>
    <row r="3139" spans="1:6" x14ac:dyDescent="0.25">
      <c r="A3139" s="348" t="s">
        <v>10486</v>
      </c>
      <c r="B3139" t="str">
        <f t="shared" si="49"/>
        <v>F3:0911 P1P2:8802 P3:00448</v>
      </c>
      <c r="C3139" s="348" t="s">
        <v>7945</v>
      </c>
      <c r="D3139" s="348" t="s">
        <v>7657</v>
      </c>
      <c r="E3139" s="348" t="s">
        <v>7658</v>
      </c>
      <c r="F3139" s="348" t="s">
        <v>7641</v>
      </c>
    </row>
    <row r="3140" spans="1:6" x14ac:dyDescent="0.25">
      <c r="A3140" s="348" t="s">
        <v>10487</v>
      </c>
      <c r="B3140" t="str">
        <f t="shared" si="49"/>
        <v>F3:0911 P1P2:8802 P3:00199</v>
      </c>
      <c r="C3140" s="348" t="s">
        <v>7945</v>
      </c>
      <c r="D3140" s="348" t="s">
        <v>7657</v>
      </c>
      <c r="E3140" s="348" t="s">
        <v>7658</v>
      </c>
      <c r="F3140" s="348" t="s">
        <v>7659</v>
      </c>
    </row>
    <row r="3141" spans="1:6" x14ac:dyDescent="0.25">
      <c r="A3141" s="348" t="s">
        <v>10487</v>
      </c>
      <c r="B3141" t="str">
        <f t="shared" si="49"/>
        <v>F3:0911 P1P2:8802 P3:00448</v>
      </c>
      <c r="C3141" s="348" t="s">
        <v>7945</v>
      </c>
      <c r="D3141" s="348" t="s">
        <v>7657</v>
      </c>
      <c r="E3141" s="348" t="s">
        <v>7658</v>
      </c>
      <c r="F3141" s="348" t="s">
        <v>7641</v>
      </c>
    </row>
    <row r="3142" spans="1:6" x14ac:dyDescent="0.25">
      <c r="A3142" s="348" t="s">
        <v>10488</v>
      </c>
      <c r="B3142" t="str">
        <f t="shared" si="49"/>
        <v>F3:0911 P1P2:8802 P3:00199</v>
      </c>
      <c r="C3142" s="348" t="s">
        <v>7945</v>
      </c>
      <c r="D3142" s="348" t="s">
        <v>7657</v>
      </c>
      <c r="E3142" s="348" t="s">
        <v>7658</v>
      </c>
      <c r="F3142" s="348" t="s">
        <v>7659</v>
      </c>
    </row>
    <row r="3143" spans="1:6" x14ac:dyDescent="0.25">
      <c r="A3143" s="348" t="s">
        <v>10488</v>
      </c>
      <c r="B3143" t="str">
        <f t="shared" si="49"/>
        <v>F3:0911 P1P2:8802 P3:00448</v>
      </c>
      <c r="C3143" s="348" t="s">
        <v>7945</v>
      </c>
      <c r="D3143" s="348" t="s">
        <v>7657</v>
      </c>
      <c r="E3143" s="348" t="s">
        <v>7658</v>
      </c>
      <c r="F3143" s="348" t="s">
        <v>7641</v>
      </c>
    </row>
    <row r="3144" spans="1:6" x14ac:dyDescent="0.25">
      <c r="A3144" s="348" t="s">
        <v>10489</v>
      </c>
      <c r="B3144" t="str">
        <f t="shared" si="49"/>
        <v>F3:0911 P1P2:8802 P3:00199</v>
      </c>
      <c r="C3144" s="348" t="s">
        <v>7945</v>
      </c>
      <c r="D3144" s="348" t="s">
        <v>7657</v>
      </c>
      <c r="E3144" s="348" t="s">
        <v>7658</v>
      </c>
      <c r="F3144" s="348" t="s">
        <v>7659</v>
      </c>
    </row>
    <row r="3145" spans="1:6" x14ac:dyDescent="0.25">
      <c r="A3145" s="348" t="s">
        <v>10489</v>
      </c>
      <c r="B3145" t="str">
        <f t="shared" si="49"/>
        <v>F3:0911 P1P2:8802 P3:00448</v>
      </c>
      <c r="C3145" s="348" t="s">
        <v>7945</v>
      </c>
      <c r="D3145" s="348" t="s">
        <v>7657</v>
      </c>
      <c r="E3145" s="348" t="s">
        <v>7658</v>
      </c>
      <c r="F3145" s="348" t="s">
        <v>7641</v>
      </c>
    </row>
    <row r="3146" spans="1:6" x14ac:dyDescent="0.25">
      <c r="A3146" s="348" t="s">
        <v>10490</v>
      </c>
      <c r="B3146" t="str">
        <f t="shared" si="49"/>
        <v>F3:0911 P1P2:8802 P3:00199</v>
      </c>
      <c r="C3146" s="348" t="s">
        <v>7945</v>
      </c>
      <c r="D3146" s="348" t="s">
        <v>7657</v>
      </c>
      <c r="E3146" s="348" t="s">
        <v>7658</v>
      </c>
      <c r="F3146" s="348" t="s">
        <v>7659</v>
      </c>
    </row>
    <row r="3147" spans="1:6" x14ac:dyDescent="0.25">
      <c r="A3147" s="348" t="s">
        <v>10490</v>
      </c>
      <c r="B3147" t="str">
        <f t="shared" si="49"/>
        <v>F3:0911 P1P2:8802 P3:00448</v>
      </c>
      <c r="C3147" s="348" t="s">
        <v>7945</v>
      </c>
      <c r="D3147" s="348" t="s">
        <v>7657</v>
      </c>
      <c r="E3147" s="348" t="s">
        <v>7658</v>
      </c>
      <c r="F3147" s="348" t="s">
        <v>7641</v>
      </c>
    </row>
    <row r="3148" spans="1:6" x14ac:dyDescent="0.25">
      <c r="A3148" s="348" t="s">
        <v>10491</v>
      </c>
      <c r="B3148" t="str">
        <f t="shared" si="49"/>
        <v>F3:0911 P1P2:8802 P3:00199</v>
      </c>
      <c r="C3148" s="348" t="s">
        <v>7945</v>
      </c>
      <c r="D3148" s="348" t="s">
        <v>7657</v>
      </c>
      <c r="E3148" s="348" t="s">
        <v>7658</v>
      </c>
      <c r="F3148" s="348" t="s">
        <v>7659</v>
      </c>
    </row>
    <row r="3149" spans="1:6" x14ac:dyDescent="0.25">
      <c r="A3149" s="348" t="s">
        <v>10491</v>
      </c>
      <c r="B3149" t="str">
        <f t="shared" si="49"/>
        <v>F3:0911 P1P2:8802 P3:00448</v>
      </c>
      <c r="C3149" s="348" t="s">
        <v>7945</v>
      </c>
      <c r="D3149" s="348" t="s">
        <v>7657</v>
      </c>
      <c r="E3149" s="348" t="s">
        <v>7658</v>
      </c>
      <c r="F3149" s="348" t="s">
        <v>7641</v>
      </c>
    </row>
    <row r="3150" spans="1:6" x14ac:dyDescent="0.25">
      <c r="A3150" s="348" t="s">
        <v>10492</v>
      </c>
      <c r="B3150" t="str">
        <f t="shared" si="49"/>
        <v>F3:0911 P1P2:8802 P3:00199</v>
      </c>
      <c r="C3150" s="348" t="s">
        <v>7945</v>
      </c>
      <c r="D3150" s="348" t="s">
        <v>7657</v>
      </c>
      <c r="E3150" s="348" t="s">
        <v>7658</v>
      </c>
      <c r="F3150" s="348" t="s">
        <v>7659</v>
      </c>
    </row>
    <row r="3151" spans="1:6" x14ac:dyDescent="0.25">
      <c r="A3151" s="348" t="s">
        <v>10492</v>
      </c>
      <c r="B3151" t="str">
        <f t="shared" si="49"/>
        <v>F3:0911 P1P2:8802 P3:00448</v>
      </c>
      <c r="C3151" s="348" t="s">
        <v>7945</v>
      </c>
      <c r="D3151" s="348" t="s">
        <v>7657</v>
      </c>
      <c r="E3151" s="348" t="s">
        <v>7658</v>
      </c>
      <c r="F3151" s="348" t="s">
        <v>7641</v>
      </c>
    </row>
    <row r="3152" spans="1:6" x14ac:dyDescent="0.25">
      <c r="A3152" s="348" t="s">
        <v>10493</v>
      </c>
      <c r="B3152" t="str">
        <f t="shared" si="49"/>
        <v>F3:0911 P1P2:8802 P3:00199</v>
      </c>
      <c r="C3152" s="348" t="s">
        <v>7945</v>
      </c>
      <c r="D3152" s="348" t="s">
        <v>7657</v>
      </c>
      <c r="E3152" s="348" t="s">
        <v>7658</v>
      </c>
      <c r="F3152" s="348" t="s">
        <v>7659</v>
      </c>
    </row>
    <row r="3153" spans="1:6" x14ac:dyDescent="0.25">
      <c r="A3153" s="348" t="s">
        <v>10493</v>
      </c>
      <c r="B3153" t="str">
        <f t="shared" si="49"/>
        <v>F3:0911 P1P2:8802 P3:00448</v>
      </c>
      <c r="C3153" s="348" t="s">
        <v>7945</v>
      </c>
      <c r="D3153" s="348" t="s">
        <v>7657</v>
      </c>
      <c r="E3153" s="348" t="s">
        <v>7658</v>
      </c>
      <c r="F3153" s="348" t="s">
        <v>7641</v>
      </c>
    </row>
    <row r="3154" spans="1:6" x14ac:dyDescent="0.25">
      <c r="A3154" s="348" t="s">
        <v>10494</v>
      </c>
      <c r="B3154" t="str">
        <f t="shared" si="49"/>
        <v>F3:0911 P1P2:8802 P3:00199</v>
      </c>
      <c r="C3154" s="348" t="s">
        <v>7945</v>
      </c>
      <c r="D3154" s="348" t="s">
        <v>7657</v>
      </c>
      <c r="E3154" s="348" t="s">
        <v>7658</v>
      </c>
      <c r="F3154" s="348" t="s">
        <v>7659</v>
      </c>
    </row>
    <row r="3155" spans="1:6" x14ac:dyDescent="0.25">
      <c r="A3155" s="348" t="s">
        <v>10494</v>
      </c>
      <c r="B3155" t="str">
        <f t="shared" si="49"/>
        <v>F3:0911 P1P2:8802 P3:00448</v>
      </c>
      <c r="C3155" s="348" t="s">
        <v>7945</v>
      </c>
      <c r="D3155" s="348" t="s">
        <v>7657</v>
      </c>
      <c r="E3155" s="348" t="s">
        <v>7658</v>
      </c>
      <c r="F3155" s="348" t="s">
        <v>7641</v>
      </c>
    </row>
    <row r="3156" spans="1:6" x14ac:dyDescent="0.25">
      <c r="A3156" s="348" t="s">
        <v>10495</v>
      </c>
      <c r="B3156" t="str">
        <f t="shared" si="49"/>
        <v>F3:0911 P1P2:8802 P3:00199</v>
      </c>
      <c r="C3156" s="348" t="s">
        <v>7945</v>
      </c>
      <c r="D3156" s="348" t="s">
        <v>7657</v>
      </c>
      <c r="E3156" s="348" t="s">
        <v>7658</v>
      </c>
      <c r="F3156" s="348" t="s">
        <v>7659</v>
      </c>
    </row>
    <row r="3157" spans="1:6" x14ac:dyDescent="0.25">
      <c r="A3157" s="348" t="s">
        <v>10495</v>
      </c>
      <c r="B3157" t="str">
        <f t="shared" si="49"/>
        <v>F3:0911 P1P2:8802 P3:00448</v>
      </c>
      <c r="C3157" s="348" t="s">
        <v>7945</v>
      </c>
      <c r="D3157" s="348" t="s">
        <v>7657</v>
      </c>
      <c r="E3157" s="348" t="s">
        <v>7658</v>
      </c>
      <c r="F3157" s="348" t="s">
        <v>7641</v>
      </c>
    </row>
    <row r="3158" spans="1:6" x14ac:dyDescent="0.25">
      <c r="A3158" s="348" t="s">
        <v>10496</v>
      </c>
      <c r="B3158" t="str">
        <f t="shared" si="49"/>
        <v>F3:0911 P1P2:8802 P3:00199</v>
      </c>
      <c r="C3158" s="348" t="s">
        <v>7945</v>
      </c>
      <c r="D3158" s="348" t="s">
        <v>7657</v>
      </c>
      <c r="E3158" s="348" t="s">
        <v>7658</v>
      </c>
      <c r="F3158" s="348" t="s">
        <v>7659</v>
      </c>
    </row>
    <row r="3159" spans="1:6" x14ac:dyDescent="0.25">
      <c r="A3159" s="348" t="s">
        <v>10496</v>
      </c>
      <c r="B3159" t="str">
        <f t="shared" si="49"/>
        <v>F3:0911 P1P2:8802 P3:00448</v>
      </c>
      <c r="C3159" s="348" t="s">
        <v>7945</v>
      </c>
      <c r="D3159" s="348" t="s">
        <v>7657</v>
      </c>
      <c r="E3159" s="348" t="s">
        <v>7658</v>
      </c>
      <c r="F3159" s="348" t="s">
        <v>7641</v>
      </c>
    </row>
    <row r="3160" spans="1:6" x14ac:dyDescent="0.25">
      <c r="A3160" s="348" t="s">
        <v>10497</v>
      </c>
      <c r="B3160" t="str">
        <f t="shared" si="49"/>
        <v>F3:0911 P1P2:8802 P3:00199</v>
      </c>
      <c r="C3160" s="348" t="s">
        <v>7945</v>
      </c>
      <c r="D3160" s="348" t="s">
        <v>7657</v>
      </c>
      <c r="E3160" s="348" t="s">
        <v>7658</v>
      </c>
      <c r="F3160" s="348" t="s">
        <v>7659</v>
      </c>
    </row>
    <row r="3161" spans="1:6" x14ac:dyDescent="0.25">
      <c r="A3161" s="348" t="s">
        <v>10497</v>
      </c>
      <c r="B3161" t="str">
        <f t="shared" si="49"/>
        <v>F3:0911 P1P2:8802 P3:00448</v>
      </c>
      <c r="C3161" s="348" t="s">
        <v>7945</v>
      </c>
      <c r="D3161" s="348" t="s">
        <v>7657</v>
      </c>
      <c r="E3161" s="348" t="s">
        <v>7658</v>
      </c>
      <c r="F3161" s="348" t="s">
        <v>7641</v>
      </c>
    </row>
    <row r="3162" spans="1:6" x14ac:dyDescent="0.25">
      <c r="A3162" s="348" t="s">
        <v>10498</v>
      </c>
      <c r="B3162" t="str">
        <f t="shared" si="49"/>
        <v>F3:0921 P1P2:8804 P3:00201</v>
      </c>
      <c r="C3162" s="348" t="s">
        <v>7945</v>
      </c>
      <c r="D3162" s="348" t="s">
        <v>7646</v>
      </c>
      <c r="E3162" s="348" t="s">
        <v>7647</v>
      </c>
      <c r="F3162" s="348" t="s">
        <v>7648</v>
      </c>
    </row>
    <row r="3163" spans="1:6" x14ac:dyDescent="0.25">
      <c r="A3163" s="348" t="s">
        <v>10499</v>
      </c>
      <c r="B3163" t="str">
        <f t="shared" si="49"/>
        <v>F3:0922 P1P2:8806 P3:00203</v>
      </c>
      <c r="C3163" s="348" t="s">
        <v>7945</v>
      </c>
      <c r="D3163" s="348" t="s">
        <v>7637</v>
      </c>
      <c r="E3163" s="348" t="s">
        <v>7638</v>
      </c>
      <c r="F3163" s="348" t="s">
        <v>7639</v>
      </c>
    </row>
    <row r="3164" spans="1:6" x14ac:dyDescent="0.25">
      <c r="A3164" s="348" t="s">
        <v>10500</v>
      </c>
      <c r="B3164" t="str">
        <f t="shared" si="49"/>
        <v>F3:0912 P1P2:8803 P3:00200</v>
      </c>
      <c r="C3164" s="348" t="s">
        <v>7945</v>
      </c>
      <c r="D3164" s="348" t="s">
        <v>7651</v>
      </c>
      <c r="E3164" s="348" t="s">
        <v>7652</v>
      </c>
      <c r="F3164" s="348" t="s">
        <v>7653</v>
      </c>
    </row>
    <row r="3165" spans="1:6" x14ac:dyDescent="0.25">
      <c r="A3165" s="348" t="s">
        <v>10501</v>
      </c>
      <c r="B3165" t="str">
        <f t="shared" si="49"/>
        <v>F3:0912 P1P2:8803 P3:00200</v>
      </c>
      <c r="C3165" s="348" t="s">
        <v>7945</v>
      </c>
      <c r="D3165" s="348" t="s">
        <v>7651</v>
      </c>
      <c r="E3165" s="348" t="s">
        <v>7652</v>
      </c>
      <c r="F3165" s="348" t="s">
        <v>7653</v>
      </c>
    </row>
    <row r="3166" spans="1:6" x14ac:dyDescent="0.25">
      <c r="A3166" s="348" t="s">
        <v>10502</v>
      </c>
      <c r="B3166" t="str">
        <f t="shared" si="49"/>
        <v>F3:0950 P1P2:8814 P3:00209</v>
      </c>
      <c r="C3166" s="348" t="s">
        <v>7945</v>
      </c>
      <c r="D3166" s="348" t="s">
        <v>7344</v>
      </c>
      <c r="E3166" s="348" t="s">
        <v>7642</v>
      </c>
      <c r="F3166" s="348" t="s">
        <v>7860</v>
      </c>
    </row>
    <row r="3167" spans="1:6" x14ac:dyDescent="0.25">
      <c r="A3167" s="348" t="s">
        <v>10503</v>
      </c>
      <c r="B3167" t="str">
        <f t="shared" si="49"/>
        <v>F3:0960 P1P2:8813 P3:00060</v>
      </c>
      <c r="C3167" s="348" t="s">
        <v>7945</v>
      </c>
      <c r="D3167" s="348" t="s">
        <v>7968</v>
      </c>
      <c r="E3167" s="348" t="s">
        <v>7969</v>
      </c>
      <c r="F3167" s="348" t="s">
        <v>7402</v>
      </c>
    </row>
    <row r="3168" spans="1:6" x14ac:dyDescent="0.25">
      <c r="A3168" s="348" t="s">
        <v>10504</v>
      </c>
      <c r="B3168" t="str">
        <f t="shared" si="49"/>
        <v>F3:0111 P1P2:0301 P3:00005</v>
      </c>
      <c r="C3168" s="348" t="s">
        <v>7945</v>
      </c>
      <c r="D3168" s="348" t="s">
        <v>7323</v>
      </c>
      <c r="E3168" s="348" t="s">
        <v>7335</v>
      </c>
      <c r="F3168" s="348" t="s">
        <v>7655</v>
      </c>
    </row>
    <row r="3169" spans="1:6" x14ac:dyDescent="0.25">
      <c r="A3169" s="348" t="s">
        <v>10504</v>
      </c>
      <c r="B3169" t="str">
        <f t="shared" si="49"/>
        <v>F3:1099 P1P2:9019 P3:00371</v>
      </c>
      <c r="C3169" s="348" t="s">
        <v>7945</v>
      </c>
      <c r="D3169" s="348" t="s">
        <v>8515</v>
      </c>
      <c r="E3169" s="348" t="s">
        <v>10350</v>
      </c>
      <c r="F3169" s="348" t="s">
        <v>10351</v>
      </c>
    </row>
    <row r="3170" spans="1:6" x14ac:dyDescent="0.25">
      <c r="A3170" s="348" t="s">
        <v>10505</v>
      </c>
      <c r="B3170" t="str">
        <f t="shared" si="49"/>
        <v>F3:0911 P1P2:8802 P3:00199</v>
      </c>
      <c r="C3170" s="348" t="s">
        <v>7945</v>
      </c>
      <c r="D3170" s="348" t="s">
        <v>7657</v>
      </c>
      <c r="E3170" s="348" t="s">
        <v>7658</v>
      </c>
      <c r="F3170" s="348" t="s">
        <v>7659</v>
      </c>
    </row>
    <row r="3171" spans="1:6" x14ac:dyDescent="0.25">
      <c r="A3171" s="348" t="s">
        <v>10505</v>
      </c>
      <c r="B3171" t="str">
        <f t="shared" si="49"/>
        <v>F3:0911 P1P2:8802 P3:00448</v>
      </c>
      <c r="C3171" s="348" t="s">
        <v>7945</v>
      </c>
      <c r="D3171" s="348" t="s">
        <v>7657</v>
      </c>
      <c r="E3171" s="348" t="s">
        <v>7658</v>
      </c>
      <c r="F3171" s="348" t="s">
        <v>7641</v>
      </c>
    </row>
    <row r="3172" spans="1:6" x14ac:dyDescent="0.25">
      <c r="A3172" s="348" t="s">
        <v>10506</v>
      </c>
      <c r="B3172" t="str">
        <f t="shared" si="49"/>
        <v>F3:0911 P1P2:8802 P3:00199</v>
      </c>
      <c r="C3172" s="348" t="s">
        <v>7945</v>
      </c>
      <c r="D3172" s="348" t="s">
        <v>7657</v>
      </c>
      <c r="E3172" s="348" t="s">
        <v>7658</v>
      </c>
      <c r="F3172" s="348" t="s">
        <v>7659</v>
      </c>
    </row>
    <row r="3173" spans="1:6" x14ac:dyDescent="0.25">
      <c r="A3173" s="348" t="s">
        <v>10506</v>
      </c>
      <c r="B3173" t="str">
        <f t="shared" si="49"/>
        <v>F3:0911 P1P2:8802 P3:00448</v>
      </c>
      <c r="C3173" s="348" t="s">
        <v>7945</v>
      </c>
      <c r="D3173" s="348" t="s">
        <v>7657</v>
      </c>
      <c r="E3173" s="348" t="s">
        <v>7658</v>
      </c>
      <c r="F3173" s="348" t="s">
        <v>7641</v>
      </c>
    </row>
    <row r="3174" spans="1:6" x14ac:dyDescent="0.25">
      <c r="A3174" s="348" t="s">
        <v>10507</v>
      </c>
      <c r="B3174" t="str">
        <f t="shared" si="49"/>
        <v>F3:0911 P1P2:8802 P3:00199</v>
      </c>
      <c r="C3174" s="348" t="s">
        <v>7945</v>
      </c>
      <c r="D3174" s="348" t="s">
        <v>7657</v>
      </c>
      <c r="E3174" s="348" t="s">
        <v>7658</v>
      </c>
      <c r="F3174" s="348" t="s">
        <v>7659</v>
      </c>
    </row>
    <row r="3175" spans="1:6" x14ac:dyDescent="0.25">
      <c r="A3175" s="348" t="s">
        <v>10507</v>
      </c>
      <c r="B3175" t="str">
        <f t="shared" si="49"/>
        <v>F3:0911 P1P2:8802 P3:00448</v>
      </c>
      <c r="C3175" s="348" t="s">
        <v>7945</v>
      </c>
      <c r="D3175" s="348" t="s">
        <v>7657</v>
      </c>
      <c r="E3175" s="348" t="s">
        <v>7658</v>
      </c>
      <c r="F3175" s="348" t="s">
        <v>7641</v>
      </c>
    </row>
    <row r="3176" spans="1:6" x14ac:dyDescent="0.25">
      <c r="A3176" s="348" t="s">
        <v>10508</v>
      </c>
      <c r="B3176" t="str">
        <f t="shared" si="49"/>
        <v>F3:0911 P1P2:8802 P3:00199</v>
      </c>
      <c r="C3176" s="348" t="s">
        <v>7945</v>
      </c>
      <c r="D3176" s="348" t="s">
        <v>7657</v>
      </c>
      <c r="E3176" s="348" t="s">
        <v>7658</v>
      </c>
      <c r="F3176" s="348" t="s">
        <v>7659</v>
      </c>
    </row>
    <row r="3177" spans="1:6" x14ac:dyDescent="0.25">
      <c r="A3177" s="348" t="s">
        <v>10508</v>
      </c>
      <c r="B3177" t="str">
        <f t="shared" si="49"/>
        <v>F3:0911 P1P2:8802 P3:00448</v>
      </c>
      <c r="C3177" s="348" t="s">
        <v>7945</v>
      </c>
      <c r="D3177" s="348" t="s">
        <v>7657</v>
      </c>
      <c r="E3177" s="348" t="s">
        <v>7658</v>
      </c>
      <c r="F3177" s="348" t="s">
        <v>7641</v>
      </c>
    </row>
    <row r="3178" spans="1:6" x14ac:dyDescent="0.25">
      <c r="A3178" s="348" t="s">
        <v>10509</v>
      </c>
      <c r="B3178" t="str">
        <f t="shared" si="49"/>
        <v>F3:0911 P1P2:8802 P3:00199</v>
      </c>
      <c r="C3178" s="348" t="s">
        <v>7945</v>
      </c>
      <c r="D3178" s="348" t="s">
        <v>7657</v>
      </c>
      <c r="E3178" s="348" t="s">
        <v>7658</v>
      </c>
      <c r="F3178" s="348" t="s">
        <v>7659</v>
      </c>
    </row>
    <row r="3179" spans="1:6" x14ac:dyDescent="0.25">
      <c r="A3179" s="348" t="s">
        <v>10509</v>
      </c>
      <c r="B3179" t="str">
        <f t="shared" si="49"/>
        <v>F3:0911 P1P2:8802 P3:00448</v>
      </c>
      <c r="C3179" s="348" t="s">
        <v>7945</v>
      </c>
      <c r="D3179" s="348" t="s">
        <v>7657</v>
      </c>
      <c r="E3179" s="348" t="s">
        <v>7658</v>
      </c>
      <c r="F3179" s="348" t="s">
        <v>7641</v>
      </c>
    </row>
    <row r="3180" spans="1:6" x14ac:dyDescent="0.25">
      <c r="A3180" s="348" t="s">
        <v>10510</v>
      </c>
      <c r="B3180" t="str">
        <f t="shared" si="49"/>
        <v>F3:0911 P1P2:8802 P3:00199</v>
      </c>
      <c r="C3180" s="348" t="s">
        <v>7945</v>
      </c>
      <c r="D3180" s="348" t="s">
        <v>7657</v>
      </c>
      <c r="E3180" s="348" t="s">
        <v>7658</v>
      </c>
      <c r="F3180" s="348" t="s">
        <v>7659</v>
      </c>
    </row>
    <row r="3181" spans="1:6" x14ac:dyDescent="0.25">
      <c r="A3181" s="348" t="s">
        <v>10510</v>
      </c>
      <c r="B3181" t="str">
        <f t="shared" si="49"/>
        <v>F3:0911 P1P2:8802 P3:00448</v>
      </c>
      <c r="C3181" s="348" t="s">
        <v>7945</v>
      </c>
      <c r="D3181" s="348" t="s">
        <v>7657</v>
      </c>
      <c r="E3181" s="348" t="s">
        <v>7658</v>
      </c>
      <c r="F3181" s="348" t="s">
        <v>7641</v>
      </c>
    </row>
    <row r="3182" spans="1:6" x14ac:dyDescent="0.25">
      <c r="A3182" s="348" t="s">
        <v>10511</v>
      </c>
      <c r="B3182" t="str">
        <f t="shared" si="49"/>
        <v>F3:0911 P1P2:8802 P3:00199</v>
      </c>
      <c r="C3182" s="348" t="s">
        <v>7945</v>
      </c>
      <c r="D3182" s="348" t="s">
        <v>7657</v>
      </c>
      <c r="E3182" s="348" t="s">
        <v>7658</v>
      </c>
      <c r="F3182" s="348" t="s">
        <v>7659</v>
      </c>
    </row>
    <row r="3183" spans="1:6" x14ac:dyDescent="0.25">
      <c r="A3183" s="348" t="s">
        <v>10511</v>
      </c>
      <c r="B3183" t="str">
        <f t="shared" si="49"/>
        <v>F3:0911 P1P2:8802 P3:00448</v>
      </c>
      <c r="C3183" s="348" t="s">
        <v>7945</v>
      </c>
      <c r="D3183" s="348" t="s">
        <v>7657</v>
      </c>
      <c r="E3183" s="348" t="s">
        <v>7658</v>
      </c>
      <c r="F3183" s="348" t="s">
        <v>7641</v>
      </c>
    </row>
    <row r="3184" spans="1:6" x14ac:dyDescent="0.25">
      <c r="A3184" s="348" t="s">
        <v>10512</v>
      </c>
      <c r="B3184" t="str">
        <f t="shared" si="49"/>
        <v>F3:0911 P1P2:8802 P3:00199</v>
      </c>
      <c r="C3184" s="348" t="s">
        <v>7945</v>
      </c>
      <c r="D3184" s="348" t="s">
        <v>7657</v>
      </c>
      <c r="E3184" s="348" t="s">
        <v>7658</v>
      </c>
      <c r="F3184" s="348" t="s">
        <v>7659</v>
      </c>
    </row>
    <row r="3185" spans="1:6" x14ac:dyDescent="0.25">
      <c r="A3185" s="348" t="s">
        <v>10512</v>
      </c>
      <c r="B3185" t="str">
        <f t="shared" si="49"/>
        <v>F3:0911 P1P2:8802 P3:00448</v>
      </c>
      <c r="C3185" s="348" t="s">
        <v>7945</v>
      </c>
      <c r="D3185" s="348" t="s">
        <v>7657</v>
      </c>
      <c r="E3185" s="348" t="s">
        <v>7658</v>
      </c>
      <c r="F3185" s="348" t="s">
        <v>7641</v>
      </c>
    </row>
    <row r="3186" spans="1:6" x14ac:dyDescent="0.25">
      <c r="A3186" s="348" t="s">
        <v>10513</v>
      </c>
      <c r="B3186" t="str">
        <f t="shared" si="49"/>
        <v>F3:0911 P1P2:8802 P3:00199</v>
      </c>
      <c r="C3186" s="348" t="s">
        <v>7945</v>
      </c>
      <c r="D3186" s="348" t="s">
        <v>7657</v>
      </c>
      <c r="E3186" s="348" t="s">
        <v>7658</v>
      </c>
      <c r="F3186" s="348" t="s">
        <v>7659</v>
      </c>
    </row>
    <row r="3187" spans="1:6" x14ac:dyDescent="0.25">
      <c r="A3187" s="348" t="s">
        <v>10513</v>
      </c>
      <c r="B3187" t="str">
        <f t="shared" si="49"/>
        <v>F3:0911 P1P2:8802 P3:00448</v>
      </c>
      <c r="C3187" s="348" t="s">
        <v>7945</v>
      </c>
      <c r="D3187" s="348" t="s">
        <v>7657</v>
      </c>
      <c r="E3187" s="348" t="s">
        <v>7658</v>
      </c>
      <c r="F3187" s="348" t="s">
        <v>7641</v>
      </c>
    </row>
    <row r="3188" spans="1:6" x14ac:dyDescent="0.25">
      <c r="A3188" s="348" t="s">
        <v>10514</v>
      </c>
      <c r="B3188" t="str">
        <f t="shared" si="49"/>
        <v>F3:0911 P1P2:8802 P3:00199</v>
      </c>
      <c r="C3188" s="348" t="s">
        <v>7945</v>
      </c>
      <c r="D3188" s="348" t="s">
        <v>7657</v>
      </c>
      <c r="E3188" s="348" t="s">
        <v>7658</v>
      </c>
      <c r="F3188" s="348" t="s">
        <v>7659</v>
      </c>
    </row>
    <row r="3189" spans="1:6" x14ac:dyDescent="0.25">
      <c r="A3189" s="348" t="s">
        <v>10514</v>
      </c>
      <c r="B3189" t="str">
        <f t="shared" si="49"/>
        <v>F3:0911 P1P2:8802 P3:00448</v>
      </c>
      <c r="C3189" s="348" t="s">
        <v>7945</v>
      </c>
      <c r="D3189" s="348" t="s">
        <v>7657</v>
      </c>
      <c r="E3189" s="348" t="s">
        <v>7658</v>
      </c>
      <c r="F3189" s="348" t="s">
        <v>7641</v>
      </c>
    </row>
    <row r="3190" spans="1:6" x14ac:dyDescent="0.25">
      <c r="A3190" s="348" t="s">
        <v>10515</v>
      </c>
      <c r="B3190" t="str">
        <f t="shared" si="49"/>
        <v>F3:0911 P1P2:8802 P3:00199</v>
      </c>
      <c r="C3190" s="348" t="s">
        <v>7945</v>
      </c>
      <c r="D3190" s="348" t="s">
        <v>7657</v>
      </c>
      <c r="E3190" s="348" t="s">
        <v>7658</v>
      </c>
      <c r="F3190" s="348" t="s">
        <v>7659</v>
      </c>
    </row>
    <row r="3191" spans="1:6" x14ac:dyDescent="0.25">
      <c r="A3191" s="348" t="s">
        <v>10515</v>
      </c>
      <c r="B3191" t="str">
        <f t="shared" si="49"/>
        <v>F3:0911 P1P2:8802 P3:00448</v>
      </c>
      <c r="C3191" s="348" t="s">
        <v>7945</v>
      </c>
      <c r="D3191" s="348" t="s">
        <v>7657</v>
      </c>
      <c r="E3191" s="348" t="s">
        <v>7658</v>
      </c>
      <c r="F3191" s="348" t="s">
        <v>7641</v>
      </c>
    </row>
    <row r="3192" spans="1:6" x14ac:dyDescent="0.25">
      <c r="A3192" s="348" t="s">
        <v>10516</v>
      </c>
      <c r="B3192" t="str">
        <f t="shared" si="49"/>
        <v>F3:0911 P1P2:8802 P3:00199</v>
      </c>
      <c r="C3192" s="348" t="s">
        <v>7945</v>
      </c>
      <c r="D3192" s="348" t="s">
        <v>7657</v>
      </c>
      <c r="E3192" s="348" t="s">
        <v>7658</v>
      </c>
      <c r="F3192" s="348" t="s">
        <v>7659</v>
      </c>
    </row>
    <row r="3193" spans="1:6" x14ac:dyDescent="0.25">
      <c r="A3193" s="348" t="s">
        <v>10516</v>
      </c>
      <c r="B3193" t="str">
        <f t="shared" si="49"/>
        <v>F3:0911 P1P2:8802 P3:00448</v>
      </c>
      <c r="C3193" s="348" t="s">
        <v>7945</v>
      </c>
      <c r="D3193" s="348" t="s">
        <v>7657</v>
      </c>
      <c r="E3193" s="348" t="s">
        <v>7658</v>
      </c>
      <c r="F3193" s="348" t="s">
        <v>7641</v>
      </c>
    </row>
    <row r="3194" spans="1:6" x14ac:dyDescent="0.25">
      <c r="A3194" s="348" t="s">
        <v>10517</v>
      </c>
      <c r="B3194" t="str">
        <f t="shared" si="49"/>
        <v>F3:0911 P1P2:8802 P3:00199</v>
      </c>
      <c r="C3194" s="348" t="s">
        <v>7945</v>
      </c>
      <c r="D3194" s="348" t="s">
        <v>7657</v>
      </c>
      <c r="E3194" s="348" t="s">
        <v>7658</v>
      </c>
      <c r="F3194" s="348" t="s">
        <v>7659</v>
      </c>
    </row>
    <row r="3195" spans="1:6" x14ac:dyDescent="0.25">
      <c r="A3195" s="348" t="s">
        <v>10517</v>
      </c>
      <c r="B3195" t="str">
        <f t="shared" si="49"/>
        <v>F3:0911 P1P2:8802 P3:00448</v>
      </c>
      <c r="C3195" s="348" t="s">
        <v>7945</v>
      </c>
      <c r="D3195" s="348" t="s">
        <v>7657</v>
      </c>
      <c r="E3195" s="348" t="s">
        <v>7658</v>
      </c>
      <c r="F3195" s="348" t="s">
        <v>7641</v>
      </c>
    </row>
    <row r="3196" spans="1:6" x14ac:dyDescent="0.25">
      <c r="A3196" s="348" t="s">
        <v>10518</v>
      </c>
      <c r="B3196" t="str">
        <f t="shared" si="49"/>
        <v>F3:0911 P1P2:8802 P3:00199</v>
      </c>
      <c r="C3196" s="348" t="s">
        <v>7945</v>
      </c>
      <c r="D3196" s="348" t="s">
        <v>7657</v>
      </c>
      <c r="E3196" s="348" t="s">
        <v>7658</v>
      </c>
      <c r="F3196" s="348" t="s">
        <v>7659</v>
      </c>
    </row>
    <row r="3197" spans="1:6" x14ac:dyDescent="0.25">
      <c r="A3197" s="348" t="s">
        <v>10518</v>
      </c>
      <c r="B3197" t="str">
        <f t="shared" si="49"/>
        <v>F3:0911 P1P2:8802 P3:00448</v>
      </c>
      <c r="C3197" s="348" t="s">
        <v>7945</v>
      </c>
      <c r="D3197" s="348" t="s">
        <v>7657</v>
      </c>
      <c r="E3197" s="348" t="s">
        <v>7658</v>
      </c>
      <c r="F3197" s="348" t="s">
        <v>7641</v>
      </c>
    </row>
    <row r="3198" spans="1:6" x14ac:dyDescent="0.25">
      <c r="A3198" s="348" t="s">
        <v>10519</v>
      </c>
      <c r="B3198" t="str">
        <f t="shared" si="49"/>
        <v>F3:0911 P1P2:8802 P3:00199</v>
      </c>
      <c r="C3198" s="348" t="s">
        <v>7945</v>
      </c>
      <c r="D3198" s="348" t="s">
        <v>7657</v>
      </c>
      <c r="E3198" s="348" t="s">
        <v>7658</v>
      </c>
      <c r="F3198" s="348" t="s">
        <v>7659</v>
      </c>
    </row>
    <row r="3199" spans="1:6" x14ac:dyDescent="0.25">
      <c r="A3199" s="348" t="s">
        <v>10519</v>
      </c>
      <c r="B3199" t="str">
        <f t="shared" si="49"/>
        <v>F3:0911 P1P2:8802 P3:00448</v>
      </c>
      <c r="C3199" s="348" t="s">
        <v>7945</v>
      </c>
      <c r="D3199" s="348" t="s">
        <v>7657</v>
      </c>
      <c r="E3199" s="348" t="s">
        <v>7658</v>
      </c>
      <c r="F3199" s="348" t="s">
        <v>7641</v>
      </c>
    </row>
    <row r="3200" spans="1:6" x14ac:dyDescent="0.25">
      <c r="A3200" s="348" t="s">
        <v>10520</v>
      </c>
      <c r="B3200" t="str">
        <f t="shared" si="49"/>
        <v>F3:0911 P1P2:8802 P3:00199</v>
      </c>
      <c r="C3200" s="348" t="s">
        <v>7945</v>
      </c>
      <c r="D3200" s="348" t="s">
        <v>7657</v>
      </c>
      <c r="E3200" s="348" t="s">
        <v>7658</v>
      </c>
      <c r="F3200" s="348" t="s">
        <v>7659</v>
      </c>
    </row>
    <row r="3201" spans="1:6" x14ac:dyDescent="0.25">
      <c r="A3201" s="348" t="s">
        <v>10520</v>
      </c>
      <c r="B3201" t="str">
        <f t="shared" si="49"/>
        <v>F3:0911 P1P2:8802 P3:00448</v>
      </c>
      <c r="C3201" s="348" t="s">
        <v>7945</v>
      </c>
      <c r="D3201" s="348" t="s">
        <v>7657</v>
      </c>
      <c r="E3201" s="348" t="s">
        <v>7658</v>
      </c>
      <c r="F3201" s="348" t="s">
        <v>7641</v>
      </c>
    </row>
    <row r="3202" spans="1:6" x14ac:dyDescent="0.25">
      <c r="A3202" s="348" t="s">
        <v>10521</v>
      </c>
      <c r="B3202" t="str">
        <f t="shared" ref="B3202:B3265" si="50">CONCATENATE("F3:",D3202," P1P2:",E3202," P3:",F3202)</f>
        <v>F3:0911 P1P2:8802 P3:00199</v>
      </c>
      <c r="C3202" s="348" t="s">
        <v>7945</v>
      </c>
      <c r="D3202" s="348" t="s">
        <v>7657</v>
      </c>
      <c r="E3202" s="348" t="s">
        <v>7658</v>
      </c>
      <c r="F3202" s="348" t="s">
        <v>7659</v>
      </c>
    </row>
    <row r="3203" spans="1:6" x14ac:dyDescent="0.25">
      <c r="A3203" s="348" t="s">
        <v>10521</v>
      </c>
      <c r="B3203" t="str">
        <f t="shared" si="50"/>
        <v>F3:0911 P1P2:8802 P3:00448</v>
      </c>
      <c r="C3203" s="348" t="s">
        <v>7945</v>
      </c>
      <c r="D3203" s="348" t="s">
        <v>7657</v>
      </c>
      <c r="E3203" s="348" t="s">
        <v>7658</v>
      </c>
      <c r="F3203" s="348" t="s">
        <v>7641</v>
      </c>
    </row>
    <row r="3204" spans="1:6" x14ac:dyDescent="0.25">
      <c r="A3204" s="348" t="s">
        <v>10522</v>
      </c>
      <c r="B3204" t="str">
        <f t="shared" si="50"/>
        <v>F3:0911 P1P2:8802 P3:00199</v>
      </c>
      <c r="C3204" s="348" t="s">
        <v>7945</v>
      </c>
      <c r="D3204" s="348" t="s">
        <v>7657</v>
      </c>
      <c r="E3204" s="348" t="s">
        <v>7658</v>
      </c>
      <c r="F3204" s="348" t="s">
        <v>7659</v>
      </c>
    </row>
    <row r="3205" spans="1:6" x14ac:dyDescent="0.25">
      <c r="A3205" s="348" t="s">
        <v>10522</v>
      </c>
      <c r="B3205" t="str">
        <f t="shared" si="50"/>
        <v>F3:0911 P1P2:8802 P3:00448</v>
      </c>
      <c r="C3205" s="348" t="s">
        <v>7945</v>
      </c>
      <c r="D3205" s="348" t="s">
        <v>7657</v>
      </c>
      <c r="E3205" s="348" t="s">
        <v>7658</v>
      </c>
      <c r="F3205" s="348" t="s">
        <v>7641</v>
      </c>
    </row>
    <row r="3206" spans="1:6" x14ac:dyDescent="0.25">
      <c r="A3206" s="348" t="s">
        <v>10523</v>
      </c>
      <c r="B3206" t="str">
        <f t="shared" si="50"/>
        <v>F3:0911 P1P2:8802 P3:00199</v>
      </c>
      <c r="C3206" s="348" t="s">
        <v>7945</v>
      </c>
      <c r="D3206" s="348" t="s">
        <v>7657</v>
      </c>
      <c r="E3206" s="348" t="s">
        <v>7658</v>
      </c>
      <c r="F3206" s="348" t="s">
        <v>7659</v>
      </c>
    </row>
    <row r="3207" spans="1:6" x14ac:dyDescent="0.25">
      <c r="A3207" s="348" t="s">
        <v>10523</v>
      </c>
      <c r="B3207" t="str">
        <f t="shared" si="50"/>
        <v>F3:0911 P1P2:8802 P3:00448</v>
      </c>
      <c r="C3207" s="348" t="s">
        <v>7945</v>
      </c>
      <c r="D3207" s="348" t="s">
        <v>7657</v>
      </c>
      <c r="E3207" s="348" t="s">
        <v>7658</v>
      </c>
      <c r="F3207" s="348" t="s">
        <v>7641</v>
      </c>
    </row>
    <row r="3208" spans="1:6" x14ac:dyDescent="0.25">
      <c r="A3208" s="348" t="s">
        <v>10524</v>
      </c>
      <c r="B3208" t="str">
        <f t="shared" si="50"/>
        <v>F3:0911 P1P2:8802 P3:00199</v>
      </c>
      <c r="C3208" s="348" t="s">
        <v>7945</v>
      </c>
      <c r="D3208" s="348" t="s">
        <v>7657</v>
      </c>
      <c r="E3208" s="348" t="s">
        <v>7658</v>
      </c>
      <c r="F3208" s="348" t="s">
        <v>7659</v>
      </c>
    </row>
    <row r="3209" spans="1:6" x14ac:dyDescent="0.25">
      <c r="A3209" s="348" t="s">
        <v>10524</v>
      </c>
      <c r="B3209" t="str">
        <f t="shared" si="50"/>
        <v>F3:0911 P1P2:8802 P3:00448</v>
      </c>
      <c r="C3209" s="348" t="s">
        <v>7945</v>
      </c>
      <c r="D3209" s="348" t="s">
        <v>7657</v>
      </c>
      <c r="E3209" s="348" t="s">
        <v>7658</v>
      </c>
      <c r="F3209" s="348" t="s">
        <v>7641</v>
      </c>
    </row>
    <row r="3210" spans="1:6" x14ac:dyDescent="0.25">
      <c r="A3210" s="348" t="s">
        <v>10525</v>
      </c>
      <c r="B3210" t="str">
        <f t="shared" si="50"/>
        <v>F3:0911 P1P2:8802 P3:00199</v>
      </c>
      <c r="C3210" s="348" t="s">
        <v>7945</v>
      </c>
      <c r="D3210" s="348" t="s">
        <v>7657</v>
      </c>
      <c r="E3210" s="348" t="s">
        <v>7658</v>
      </c>
      <c r="F3210" s="348" t="s">
        <v>7659</v>
      </c>
    </row>
    <row r="3211" spans="1:6" x14ac:dyDescent="0.25">
      <c r="A3211" s="348" t="s">
        <v>10525</v>
      </c>
      <c r="B3211" t="str">
        <f t="shared" si="50"/>
        <v>F3:0911 P1P2:8802 P3:00448</v>
      </c>
      <c r="C3211" s="348" t="s">
        <v>7945</v>
      </c>
      <c r="D3211" s="348" t="s">
        <v>7657</v>
      </c>
      <c r="E3211" s="348" t="s">
        <v>7658</v>
      </c>
      <c r="F3211" s="348" t="s">
        <v>7641</v>
      </c>
    </row>
    <row r="3212" spans="1:6" x14ac:dyDescent="0.25">
      <c r="A3212" s="348" t="s">
        <v>10525</v>
      </c>
      <c r="B3212" t="str">
        <f t="shared" si="50"/>
        <v>F3:0912 P1P2:8803 P3:00200</v>
      </c>
      <c r="C3212" s="348" t="s">
        <v>7945</v>
      </c>
      <c r="D3212" s="348" t="s">
        <v>7651</v>
      </c>
      <c r="E3212" s="348" t="s">
        <v>7652</v>
      </c>
      <c r="F3212" s="348" t="s">
        <v>7653</v>
      </c>
    </row>
    <row r="3213" spans="1:6" x14ac:dyDescent="0.25">
      <c r="A3213" s="348" t="s">
        <v>10525</v>
      </c>
      <c r="B3213" t="str">
        <f t="shared" si="50"/>
        <v>F3:0912 P1P2:8803 P3:00448</v>
      </c>
      <c r="C3213" s="348" t="s">
        <v>7945</v>
      </c>
      <c r="D3213" s="348" t="s">
        <v>7651</v>
      </c>
      <c r="E3213" s="348" t="s">
        <v>7652</v>
      </c>
      <c r="F3213" s="348" t="s">
        <v>7641</v>
      </c>
    </row>
    <row r="3214" spans="1:6" x14ac:dyDescent="0.25">
      <c r="A3214" s="348" t="s">
        <v>10526</v>
      </c>
      <c r="B3214" t="str">
        <f t="shared" si="50"/>
        <v>F3:0921 P1P2:8804 P3:00201</v>
      </c>
      <c r="C3214" s="348" t="s">
        <v>7945</v>
      </c>
      <c r="D3214" s="348" t="s">
        <v>7646</v>
      </c>
      <c r="E3214" s="348" t="s">
        <v>7647</v>
      </c>
      <c r="F3214" s="348" t="s">
        <v>7648</v>
      </c>
    </row>
    <row r="3215" spans="1:6" x14ac:dyDescent="0.25">
      <c r="A3215" s="348" t="s">
        <v>10527</v>
      </c>
      <c r="B3215" t="str">
        <f t="shared" si="50"/>
        <v>F3:0922 P1P2:8806 P3:00203</v>
      </c>
      <c r="C3215" s="348" t="s">
        <v>7945</v>
      </c>
      <c r="D3215" s="348" t="s">
        <v>7637</v>
      </c>
      <c r="E3215" s="348" t="s">
        <v>7638</v>
      </c>
      <c r="F3215" s="348" t="s">
        <v>7639</v>
      </c>
    </row>
    <row r="3216" spans="1:6" x14ac:dyDescent="0.25">
      <c r="A3216" s="348" t="s">
        <v>10528</v>
      </c>
      <c r="B3216" t="str">
        <f t="shared" si="50"/>
        <v>F3:0921 P1P2:8804 P3:00201</v>
      </c>
      <c r="C3216" s="348" t="s">
        <v>7945</v>
      </c>
      <c r="D3216" s="348" t="s">
        <v>7646</v>
      </c>
      <c r="E3216" s="348" t="s">
        <v>7647</v>
      </c>
      <c r="F3216" s="348" t="s">
        <v>7648</v>
      </c>
    </row>
    <row r="3217" spans="1:6" x14ac:dyDescent="0.25">
      <c r="A3217" s="348" t="s">
        <v>10529</v>
      </c>
      <c r="B3217" t="str">
        <f t="shared" si="50"/>
        <v>F3:0911 P1P2:8802 P3:00199</v>
      </c>
      <c r="C3217" s="348" t="s">
        <v>7945</v>
      </c>
      <c r="D3217" s="348" t="s">
        <v>7657</v>
      </c>
      <c r="E3217" s="348" t="s">
        <v>7658</v>
      </c>
      <c r="F3217" s="348" t="s">
        <v>7659</v>
      </c>
    </row>
    <row r="3218" spans="1:6" x14ac:dyDescent="0.25">
      <c r="A3218" s="348" t="s">
        <v>10529</v>
      </c>
      <c r="B3218" t="str">
        <f t="shared" si="50"/>
        <v>F3:0922 P1P2:8806 P3:00203</v>
      </c>
      <c r="C3218" s="348" t="s">
        <v>7945</v>
      </c>
      <c r="D3218" s="348" t="s">
        <v>7637</v>
      </c>
      <c r="E3218" s="348" t="s">
        <v>7638</v>
      </c>
      <c r="F3218" s="348" t="s">
        <v>7639</v>
      </c>
    </row>
    <row r="3219" spans="1:6" x14ac:dyDescent="0.25">
      <c r="A3219" s="348" t="s">
        <v>10530</v>
      </c>
      <c r="B3219" t="str">
        <f t="shared" si="50"/>
        <v>F3:0921 P1P2:8805 P3:00202</v>
      </c>
      <c r="C3219" s="348" t="s">
        <v>7945</v>
      </c>
      <c r="D3219" s="348" t="s">
        <v>7646</v>
      </c>
      <c r="E3219" s="348" t="s">
        <v>10388</v>
      </c>
      <c r="F3219" s="348" t="s">
        <v>10389</v>
      </c>
    </row>
    <row r="3220" spans="1:6" x14ac:dyDescent="0.25">
      <c r="A3220" s="348" t="s">
        <v>10530</v>
      </c>
      <c r="B3220" t="str">
        <f t="shared" si="50"/>
        <v>F3:0922 P1P2:8806 P3:00203</v>
      </c>
      <c r="C3220" s="348" t="s">
        <v>7945</v>
      </c>
      <c r="D3220" s="348" t="s">
        <v>7637</v>
      </c>
      <c r="E3220" s="348" t="s">
        <v>7638</v>
      </c>
      <c r="F3220" s="348" t="s">
        <v>7639</v>
      </c>
    </row>
    <row r="3221" spans="1:6" x14ac:dyDescent="0.25">
      <c r="A3221" s="348" t="s">
        <v>10531</v>
      </c>
      <c r="B3221" t="str">
        <f t="shared" si="50"/>
        <v>F3:0921 P1P2:8805 P3:00202</v>
      </c>
      <c r="C3221" s="348" t="s">
        <v>7945</v>
      </c>
      <c r="D3221" s="348" t="s">
        <v>7646</v>
      </c>
      <c r="E3221" s="348" t="s">
        <v>10388</v>
      </c>
      <c r="F3221" s="348" t="s">
        <v>10389</v>
      </c>
    </row>
    <row r="3222" spans="1:6" x14ac:dyDescent="0.25">
      <c r="A3222" s="348" t="s">
        <v>10532</v>
      </c>
      <c r="B3222" t="str">
        <f t="shared" si="50"/>
        <v>F3:0921 P1P2:8805 P3:00202</v>
      </c>
      <c r="C3222" s="348" t="s">
        <v>7945</v>
      </c>
      <c r="D3222" s="348" t="s">
        <v>7646</v>
      </c>
      <c r="E3222" s="348" t="s">
        <v>10388</v>
      </c>
      <c r="F3222" s="348" t="s">
        <v>10389</v>
      </c>
    </row>
    <row r="3223" spans="1:6" x14ac:dyDescent="0.25">
      <c r="A3223" s="348" t="s">
        <v>10533</v>
      </c>
      <c r="B3223" t="str">
        <f t="shared" si="50"/>
        <v>F3:0921 P1P2:8804 P3:00201</v>
      </c>
      <c r="C3223" s="348" t="s">
        <v>7945</v>
      </c>
      <c r="D3223" s="348" t="s">
        <v>7646</v>
      </c>
      <c r="E3223" s="348" t="s">
        <v>7647</v>
      </c>
      <c r="F3223" s="348" t="s">
        <v>7648</v>
      </c>
    </row>
    <row r="3224" spans="1:6" x14ac:dyDescent="0.25">
      <c r="A3224" s="348" t="s">
        <v>10534</v>
      </c>
      <c r="B3224" t="str">
        <f t="shared" si="50"/>
        <v>F3:0921 P1P2:8805 P3:00202</v>
      </c>
      <c r="C3224" s="348" t="s">
        <v>7945</v>
      </c>
      <c r="D3224" s="348" t="s">
        <v>7646</v>
      </c>
      <c r="E3224" s="348" t="s">
        <v>10388</v>
      </c>
      <c r="F3224" s="348" t="s">
        <v>10389</v>
      </c>
    </row>
    <row r="3225" spans="1:6" x14ac:dyDescent="0.25">
      <c r="A3225" s="348" t="s">
        <v>10535</v>
      </c>
      <c r="B3225" t="str">
        <f t="shared" si="50"/>
        <v>F3:0950 P1P2:8814 P3:00209</v>
      </c>
      <c r="C3225" s="348" t="s">
        <v>7945</v>
      </c>
      <c r="D3225" s="348" t="s">
        <v>7344</v>
      </c>
      <c r="E3225" s="348" t="s">
        <v>7642</v>
      </c>
      <c r="F3225" s="348" t="s">
        <v>7860</v>
      </c>
    </row>
    <row r="3226" spans="1:6" x14ac:dyDescent="0.25">
      <c r="A3226" s="348" t="s">
        <v>10536</v>
      </c>
      <c r="B3226" t="str">
        <f t="shared" si="50"/>
        <v>F3:0950 P1P2:8814 P3:00209</v>
      </c>
      <c r="C3226" s="348" t="s">
        <v>7945</v>
      </c>
      <c r="D3226" s="348" t="s">
        <v>7344</v>
      </c>
      <c r="E3226" s="348" t="s">
        <v>7642</v>
      </c>
      <c r="F3226" s="348" t="s">
        <v>7860</v>
      </c>
    </row>
    <row r="3227" spans="1:6" x14ac:dyDescent="0.25">
      <c r="A3227" s="348" t="s">
        <v>10537</v>
      </c>
      <c r="B3227" t="str">
        <f t="shared" si="50"/>
        <v>F3:0950 P1P2:8814 P3:00211</v>
      </c>
      <c r="C3227" s="348" t="s">
        <v>7945</v>
      </c>
      <c r="D3227" s="348" t="s">
        <v>7344</v>
      </c>
      <c r="E3227" s="348" t="s">
        <v>7642</v>
      </c>
      <c r="F3227" s="348" t="s">
        <v>7643</v>
      </c>
    </row>
    <row r="3228" spans="1:6" x14ac:dyDescent="0.25">
      <c r="A3228" s="348" t="s">
        <v>10538</v>
      </c>
      <c r="B3228" t="str">
        <f t="shared" si="50"/>
        <v>F3:0960 P1P2:8813 P3:00060</v>
      </c>
      <c r="C3228" s="348" t="s">
        <v>7945</v>
      </c>
      <c r="D3228" s="348" t="s">
        <v>7968</v>
      </c>
      <c r="E3228" s="348" t="s">
        <v>7969</v>
      </c>
      <c r="F3228" s="348" t="s">
        <v>7402</v>
      </c>
    </row>
    <row r="3229" spans="1:6" x14ac:dyDescent="0.25">
      <c r="A3229" s="348" t="s">
        <v>10539</v>
      </c>
      <c r="B3229" t="str">
        <f t="shared" si="50"/>
        <v>F3:0911 P1P2:8802 P3:00199</v>
      </c>
      <c r="C3229" s="348" t="s">
        <v>10540</v>
      </c>
      <c r="D3229" s="348" t="s">
        <v>7657</v>
      </c>
      <c r="E3229" s="348" t="s">
        <v>7658</v>
      </c>
      <c r="F3229" s="348" t="s">
        <v>7659</v>
      </c>
    </row>
    <row r="3230" spans="1:6" x14ac:dyDescent="0.25">
      <c r="A3230" s="348" t="s">
        <v>10539</v>
      </c>
      <c r="B3230" t="str">
        <f t="shared" si="50"/>
        <v>F3:0911 P1P2:8802 P3:00448</v>
      </c>
      <c r="C3230" s="348" t="s">
        <v>10540</v>
      </c>
      <c r="D3230" s="348" t="s">
        <v>7657</v>
      </c>
      <c r="E3230" s="348" t="s">
        <v>7658</v>
      </c>
      <c r="F3230" s="348" t="s">
        <v>7641</v>
      </c>
    </row>
    <row r="3231" spans="1:6" x14ac:dyDescent="0.25">
      <c r="A3231" s="348" t="s">
        <v>10541</v>
      </c>
      <c r="B3231" t="str">
        <f t="shared" si="50"/>
        <v>F3:0820 P1P2:8502 P3:00234</v>
      </c>
      <c r="C3231" s="348" t="s">
        <v>10540</v>
      </c>
      <c r="D3231" s="348" t="s">
        <v>7684</v>
      </c>
      <c r="E3231" s="348" t="s">
        <v>7725</v>
      </c>
      <c r="F3231" s="348" t="s">
        <v>7726</v>
      </c>
    </row>
    <row r="3232" spans="1:6" x14ac:dyDescent="0.25">
      <c r="A3232" s="348" t="s">
        <v>10542</v>
      </c>
      <c r="B3232" t="str">
        <f t="shared" si="50"/>
        <v>F3:0911 P1P2:8802 P3:00199</v>
      </c>
      <c r="C3232" s="348" t="s">
        <v>10543</v>
      </c>
      <c r="D3232" s="348" t="s">
        <v>7657</v>
      </c>
      <c r="E3232" s="348" t="s">
        <v>7658</v>
      </c>
      <c r="F3232" s="348" t="s">
        <v>7659</v>
      </c>
    </row>
    <row r="3233" spans="1:6" x14ac:dyDescent="0.25">
      <c r="A3233" s="348" t="s">
        <v>10542</v>
      </c>
      <c r="B3233" t="str">
        <f t="shared" si="50"/>
        <v>F3:0911 P1P2:8802 P3:00448</v>
      </c>
      <c r="C3233" s="348" t="s">
        <v>10543</v>
      </c>
      <c r="D3233" s="348" t="s">
        <v>7657</v>
      </c>
      <c r="E3233" s="348" t="s">
        <v>7658</v>
      </c>
      <c r="F3233" s="348" t="s">
        <v>7641</v>
      </c>
    </row>
    <row r="3234" spans="1:6" x14ac:dyDescent="0.25">
      <c r="A3234" s="348" t="s">
        <v>10544</v>
      </c>
      <c r="B3234" t="str">
        <f t="shared" si="50"/>
        <v>F3:0911 P1P2:8802 P3:00199</v>
      </c>
      <c r="C3234" s="348" t="s">
        <v>10545</v>
      </c>
      <c r="D3234" s="348" t="s">
        <v>7657</v>
      </c>
      <c r="E3234" s="348" t="s">
        <v>7658</v>
      </c>
      <c r="F3234" s="348" t="s">
        <v>7659</v>
      </c>
    </row>
    <row r="3235" spans="1:6" x14ac:dyDescent="0.25">
      <c r="A3235" s="348" t="s">
        <v>10544</v>
      </c>
      <c r="B3235" t="str">
        <f t="shared" si="50"/>
        <v>F3:0911 P1P2:8802 P3:00448</v>
      </c>
      <c r="C3235" s="348" t="s">
        <v>10545</v>
      </c>
      <c r="D3235" s="348" t="s">
        <v>7657</v>
      </c>
      <c r="E3235" s="348" t="s">
        <v>7658</v>
      </c>
      <c r="F3235" s="348" t="s">
        <v>7641</v>
      </c>
    </row>
    <row r="3236" spans="1:6" x14ac:dyDescent="0.25">
      <c r="A3236" s="348" t="s">
        <v>10546</v>
      </c>
      <c r="B3236" t="str">
        <f t="shared" si="50"/>
        <v>F3:0911 P1P2:8802 P3:00199</v>
      </c>
      <c r="C3236" s="348" t="s">
        <v>10545</v>
      </c>
      <c r="D3236" s="348" t="s">
        <v>7657</v>
      </c>
      <c r="E3236" s="348" t="s">
        <v>7658</v>
      </c>
      <c r="F3236" s="348" t="s">
        <v>7659</v>
      </c>
    </row>
    <row r="3237" spans="1:6" x14ac:dyDescent="0.25">
      <c r="A3237" s="348" t="s">
        <v>10546</v>
      </c>
      <c r="B3237" t="str">
        <f t="shared" si="50"/>
        <v>F3:0911 P1P2:8802 P3:00448</v>
      </c>
      <c r="C3237" s="348" t="s">
        <v>10545</v>
      </c>
      <c r="D3237" s="348" t="s">
        <v>7657</v>
      </c>
      <c r="E3237" s="348" t="s">
        <v>7658</v>
      </c>
      <c r="F3237" s="348" t="s">
        <v>7641</v>
      </c>
    </row>
    <row r="3238" spans="1:6" x14ac:dyDescent="0.25">
      <c r="A3238" s="348" t="s">
        <v>10547</v>
      </c>
      <c r="B3238" t="str">
        <f t="shared" si="50"/>
        <v>F3:0911 P1P2:8802 P3:00199</v>
      </c>
      <c r="C3238" s="348" t="s">
        <v>10545</v>
      </c>
      <c r="D3238" s="348" t="s">
        <v>7657</v>
      </c>
      <c r="E3238" s="348" t="s">
        <v>7658</v>
      </c>
      <c r="F3238" s="348" t="s">
        <v>7659</v>
      </c>
    </row>
    <row r="3239" spans="1:6" x14ac:dyDescent="0.25">
      <c r="A3239" s="348" t="s">
        <v>10547</v>
      </c>
      <c r="B3239" t="str">
        <f t="shared" si="50"/>
        <v>F3:0911 P1P2:8802 P3:00448</v>
      </c>
      <c r="C3239" s="348" t="s">
        <v>10545</v>
      </c>
      <c r="D3239" s="348" t="s">
        <v>7657</v>
      </c>
      <c r="E3239" s="348" t="s">
        <v>7658</v>
      </c>
      <c r="F3239" s="348" t="s">
        <v>7641</v>
      </c>
    </row>
    <row r="3240" spans="1:6" x14ac:dyDescent="0.25">
      <c r="A3240" s="348" t="s">
        <v>10548</v>
      </c>
      <c r="B3240" t="str">
        <f t="shared" si="50"/>
        <v>F3:0820 P1P2:8502 P3:00234</v>
      </c>
      <c r="C3240" s="348" t="s">
        <v>10545</v>
      </c>
      <c r="D3240" s="348" t="s">
        <v>7684</v>
      </c>
      <c r="E3240" s="348" t="s">
        <v>7725</v>
      </c>
      <c r="F3240" s="348" t="s">
        <v>7726</v>
      </c>
    </row>
    <row r="3241" spans="1:6" x14ac:dyDescent="0.25">
      <c r="A3241" s="348" t="s">
        <v>10549</v>
      </c>
      <c r="B3241" t="str">
        <f t="shared" si="50"/>
        <v>F3:0911 P1P2:8802 P3:00199</v>
      </c>
      <c r="C3241" s="348" t="s">
        <v>10550</v>
      </c>
      <c r="D3241" s="348" t="s">
        <v>7657</v>
      </c>
      <c r="E3241" s="348" t="s">
        <v>7658</v>
      </c>
      <c r="F3241" s="348" t="s">
        <v>7659</v>
      </c>
    </row>
    <row r="3242" spans="1:6" x14ac:dyDescent="0.25">
      <c r="A3242" s="348" t="s">
        <v>10549</v>
      </c>
      <c r="B3242" t="str">
        <f t="shared" si="50"/>
        <v>F3:0911 P1P2:8802 P3:00448</v>
      </c>
      <c r="C3242" s="348" t="s">
        <v>10550</v>
      </c>
      <c r="D3242" s="348" t="s">
        <v>7657</v>
      </c>
      <c r="E3242" s="348" t="s">
        <v>7658</v>
      </c>
      <c r="F3242" s="348" t="s">
        <v>7641</v>
      </c>
    </row>
    <row r="3243" spans="1:6" x14ac:dyDescent="0.25">
      <c r="A3243" s="348" t="s">
        <v>10551</v>
      </c>
      <c r="B3243" t="str">
        <f t="shared" si="50"/>
        <v>F3:0911 P1P2:8802 P3:00199</v>
      </c>
      <c r="C3243" s="348" t="s">
        <v>10550</v>
      </c>
      <c r="D3243" s="348" t="s">
        <v>7657</v>
      </c>
      <c r="E3243" s="348" t="s">
        <v>7658</v>
      </c>
      <c r="F3243" s="348" t="s">
        <v>7659</v>
      </c>
    </row>
    <row r="3244" spans="1:6" x14ac:dyDescent="0.25">
      <c r="A3244" s="348" t="s">
        <v>10551</v>
      </c>
      <c r="B3244" t="str">
        <f t="shared" si="50"/>
        <v>F3:0911 P1P2:8802 P3:00448</v>
      </c>
      <c r="C3244" s="348" t="s">
        <v>10550</v>
      </c>
      <c r="D3244" s="348" t="s">
        <v>7657</v>
      </c>
      <c r="E3244" s="348" t="s">
        <v>7658</v>
      </c>
      <c r="F3244" s="348" t="s">
        <v>7641</v>
      </c>
    </row>
    <row r="3245" spans="1:6" x14ac:dyDescent="0.25">
      <c r="A3245" s="348" t="s">
        <v>10552</v>
      </c>
      <c r="B3245" t="str">
        <f t="shared" si="50"/>
        <v>F3:0950 P1P2:8814 P3:00209</v>
      </c>
      <c r="C3245" s="348" t="s">
        <v>10550</v>
      </c>
      <c r="D3245" s="348" t="s">
        <v>7344</v>
      </c>
      <c r="E3245" s="348" t="s">
        <v>7642</v>
      </c>
      <c r="F3245" s="348" t="s">
        <v>7860</v>
      </c>
    </row>
    <row r="3246" spans="1:6" x14ac:dyDescent="0.25">
      <c r="A3246" s="348" t="s">
        <v>10553</v>
      </c>
      <c r="B3246" t="str">
        <f t="shared" si="50"/>
        <v>F3:0820 P1P2:8502 P3:00231</v>
      </c>
      <c r="C3246" s="348" t="s">
        <v>10550</v>
      </c>
      <c r="D3246" s="348" t="s">
        <v>7684</v>
      </c>
      <c r="E3246" s="348" t="s">
        <v>7725</v>
      </c>
      <c r="F3246" s="348" t="s">
        <v>7834</v>
      </c>
    </row>
    <row r="3247" spans="1:6" x14ac:dyDescent="0.25">
      <c r="A3247" s="348" t="s">
        <v>10554</v>
      </c>
      <c r="B3247" t="str">
        <f t="shared" si="50"/>
        <v>F3:0911 P1P2:8802 P3:00199</v>
      </c>
      <c r="C3247" s="348" t="s">
        <v>7679</v>
      </c>
      <c r="D3247" s="348" t="s">
        <v>7657</v>
      </c>
      <c r="E3247" s="348" t="s">
        <v>7658</v>
      </c>
      <c r="F3247" s="348" t="s">
        <v>7659</v>
      </c>
    </row>
    <row r="3248" spans="1:6" x14ac:dyDescent="0.25">
      <c r="A3248" s="348" t="s">
        <v>10554</v>
      </c>
      <c r="B3248" t="str">
        <f t="shared" si="50"/>
        <v>F3:0911 P1P2:8802 P3:00448</v>
      </c>
      <c r="C3248" s="348" t="s">
        <v>7679</v>
      </c>
      <c r="D3248" s="348" t="s">
        <v>7657</v>
      </c>
      <c r="E3248" s="348" t="s">
        <v>7658</v>
      </c>
      <c r="F3248" s="348" t="s">
        <v>7641</v>
      </c>
    </row>
    <row r="3249" spans="1:6" x14ac:dyDescent="0.25">
      <c r="A3249" s="348" t="s">
        <v>10555</v>
      </c>
      <c r="B3249" t="str">
        <f t="shared" si="50"/>
        <v>F3:0820 P1P2:8502 P3:00231</v>
      </c>
      <c r="C3249" s="348" t="s">
        <v>7679</v>
      </c>
      <c r="D3249" s="348" t="s">
        <v>7684</v>
      </c>
      <c r="E3249" s="348" t="s">
        <v>7725</v>
      </c>
      <c r="F3249" s="348" t="s">
        <v>7834</v>
      </c>
    </row>
    <row r="3250" spans="1:6" x14ac:dyDescent="0.25">
      <c r="A3250" s="348" t="s">
        <v>10556</v>
      </c>
      <c r="B3250" t="str">
        <f t="shared" si="50"/>
        <v>F3:0820 P1P2:8502 P3:00234</v>
      </c>
      <c r="C3250" s="348" t="s">
        <v>7679</v>
      </c>
      <c r="D3250" s="348" t="s">
        <v>7684</v>
      </c>
      <c r="E3250" s="348" t="s">
        <v>7725</v>
      </c>
      <c r="F3250" s="348" t="s">
        <v>7726</v>
      </c>
    </row>
    <row r="3251" spans="1:6" x14ac:dyDescent="0.25">
      <c r="A3251" s="348" t="s">
        <v>10557</v>
      </c>
      <c r="B3251" t="str">
        <f t="shared" si="50"/>
        <v>F3:0950 P1P2:8814 P3:00209</v>
      </c>
      <c r="C3251" s="348" t="s">
        <v>7679</v>
      </c>
      <c r="D3251" s="348" t="s">
        <v>7344</v>
      </c>
      <c r="E3251" s="348" t="s">
        <v>7642</v>
      </c>
      <c r="F3251" s="348" t="s">
        <v>7860</v>
      </c>
    </row>
    <row r="3252" spans="1:6" x14ac:dyDescent="0.25">
      <c r="A3252" s="348" t="s">
        <v>10558</v>
      </c>
      <c r="B3252" t="str">
        <f t="shared" si="50"/>
        <v>F3:0911 P1P2:8802 P3:00199</v>
      </c>
      <c r="C3252" s="348" t="s">
        <v>10559</v>
      </c>
      <c r="D3252" s="348" t="s">
        <v>7657</v>
      </c>
      <c r="E3252" s="348" t="s">
        <v>7658</v>
      </c>
      <c r="F3252" s="348" t="s">
        <v>7659</v>
      </c>
    </row>
    <row r="3253" spans="1:6" x14ac:dyDescent="0.25">
      <c r="A3253" s="348" t="s">
        <v>10558</v>
      </c>
      <c r="B3253" t="str">
        <f t="shared" si="50"/>
        <v>F3:0911 P1P2:8802 P3:00448</v>
      </c>
      <c r="C3253" s="348" t="s">
        <v>10559</v>
      </c>
      <c r="D3253" s="348" t="s">
        <v>7657</v>
      </c>
      <c r="E3253" s="348" t="s">
        <v>7658</v>
      </c>
      <c r="F3253" s="348" t="s">
        <v>7641</v>
      </c>
    </row>
    <row r="3254" spans="1:6" x14ac:dyDescent="0.25">
      <c r="A3254" s="348" t="s">
        <v>10560</v>
      </c>
      <c r="B3254" t="str">
        <f t="shared" si="50"/>
        <v>F3:0911 P1P2:8802 P3:00199</v>
      </c>
      <c r="C3254" s="348" t="s">
        <v>10559</v>
      </c>
      <c r="D3254" s="348" t="s">
        <v>7657</v>
      </c>
      <c r="E3254" s="348" t="s">
        <v>7658</v>
      </c>
      <c r="F3254" s="348" t="s">
        <v>7659</v>
      </c>
    </row>
    <row r="3255" spans="1:6" x14ac:dyDescent="0.25">
      <c r="A3255" s="348" t="s">
        <v>10560</v>
      </c>
      <c r="B3255" t="str">
        <f t="shared" si="50"/>
        <v>F3:0911 P1P2:8802 P3:00448</v>
      </c>
      <c r="C3255" s="348" t="s">
        <v>10559</v>
      </c>
      <c r="D3255" s="348" t="s">
        <v>7657</v>
      </c>
      <c r="E3255" s="348" t="s">
        <v>7658</v>
      </c>
      <c r="F3255" s="348" t="s">
        <v>7641</v>
      </c>
    </row>
    <row r="3256" spans="1:6" x14ac:dyDescent="0.25">
      <c r="A3256" s="348" t="s">
        <v>10561</v>
      </c>
      <c r="B3256" t="str">
        <f t="shared" si="50"/>
        <v>F3:0820 P1P2:8502 P3:00234</v>
      </c>
      <c r="C3256" s="348" t="s">
        <v>10559</v>
      </c>
      <c r="D3256" s="348" t="s">
        <v>7684</v>
      </c>
      <c r="E3256" s="348" t="s">
        <v>7725</v>
      </c>
      <c r="F3256" s="348" t="s">
        <v>7726</v>
      </c>
    </row>
    <row r="3257" spans="1:6" x14ac:dyDescent="0.25">
      <c r="A3257" s="348" t="s">
        <v>10562</v>
      </c>
      <c r="B3257" t="str">
        <f t="shared" si="50"/>
        <v>F3:0911 P1P2:8802 P3:00199</v>
      </c>
      <c r="C3257" s="348" t="s">
        <v>10563</v>
      </c>
      <c r="D3257" s="348" t="s">
        <v>7657</v>
      </c>
      <c r="E3257" s="348" t="s">
        <v>7658</v>
      </c>
      <c r="F3257" s="348" t="s">
        <v>7659</v>
      </c>
    </row>
    <row r="3258" spans="1:6" x14ac:dyDescent="0.25">
      <c r="A3258" s="348" t="s">
        <v>10562</v>
      </c>
      <c r="B3258" t="str">
        <f t="shared" si="50"/>
        <v>F3:0911 P1P2:8802 P3:00448</v>
      </c>
      <c r="C3258" s="348" t="s">
        <v>10563</v>
      </c>
      <c r="D3258" s="348" t="s">
        <v>7657</v>
      </c>
      <c r="E3258" s="348" t="s">
        <v>7658</v>
      </c>
      <c r="F3258" s="348" t="s">
        <v>7641</v>
      </c>
    </row>
    <row r="3259" spans="1:6" x14ac:dyDescent="0.25">
      <c r="A3259" s="348" t="s">
        <v>10564</v>
      </c>
      <c r="B3259" t="str">
        <f t="shared" si="50"/>
        <v>F3:0820 P1P2:8502 P3:00234</v>
      </c>
      <c r="C3259" s="348" t="s">
        <v>10563</v>
      </c>
      <c r="D3259" s="348" t="s">
        <v>7684</v>
      </c>
      <c r="E3259" s="348" t="s">
        <v>7725</v>
      </c>
      <c r="F3259" s="348" t="s">
        <v>7726</v>
      </c>
    </row>
    <row r="3260" spans="1:6" x14ac:dyDescent="0.25">
      <c r="A3260" s="348" t="s">
        <v>10565</v>
      </c>
      <c r="B3260" t="str">
        <f t="shared" si="50"/>
        <v>F3:0911 P1P2:8802 P3:00199</v>
      </c>
      <c r="C3260" s="348" t="s">
        <v>10566</v>
      </c>
      <c r="D3260" s="348" t="s">
        <v>7657</v>
      </c>
      <c r="E3260" s="348" t="s">
        <v>7658</v>
      </c>
      <c r="F3260" s="348" t="s">
        <v>7659</v>
      </c>
    </row>
    <row r="3261" spans="1:6" x14ac:dyDescent="0.25">
      <c r="A3261" s="348" t="s">
        <v>10565</v>
      </c>
      <c r="B3261" t="str">
        <f t="shared" si="50"/>
        <v>F3:0911 P1P2:8802 P3:00448</v>
      </c>
      <c r="C3261" s="348" t="s">
        <v>10566</v>
      </c>
      <c r="D3261" s="348" t="s">
        <v>7657</v>
      </c>
      <c r="E3261" s="348" t="s">
        <v>7658</v>
      </c>
      <c r="F3261" s="348" t="s">
        <v>7641</v>
      </c>
    </row>
    <row r="3262" spans="1:6" x14ac:dyDescent="0.25">
      <c r="A3262" s="348" t="s">
        <v>10567</v>
      </c>
      <c r="B3262" t="str">
        <f t="shared" si="50"/>
        <v>F3:0911 P1P2:8802 P3:00199</v>
      </c>
      <c r="C3262" s="348" t="s">
        <v>10566</v>
      </c>
      <c r="D3262" s="348" t="s">
        <v>7657</v>
      </c>
      <c r="E3262" s="348" t="s">
        <v>7658</v>
      </c>
      <c r="F3262" s="348" t="s">
        <v>7659</v>
      </c>
    </row>
    <row r="3263" spans="1:6" x14ac:dyDescent="0.25">
      <c r="A3263" s="348" t="s">
        <v>10567</v>
      </c>
      <c r="B3263" t="str">
        <f t="shared" si="50"/>
        <v>F3:0911 P1P2:8802 P3:00448</v>
      </c>
      <c r="C3263" s="348" t="s">
        <v>10566</v>
      </c>
      <c r="D3263" s="348" t="s">
        <v>7657</v>
      </c>
      <c r="E3263" s="348" t="s">
        <v>7658</v>
      </c>
      <c r="F3263" s="348" t="s">
        <v>7641</v>
      </c>
    </row>
    <row r="3264" spans="1:6" x14ac:dyDescent="0.25">
      <c r="A3264" s="348" t="s">
        <v>10568</v>
      </c>
      <c r="B3264" t="str">
        <f t="shared" si="50"/>
        <v>F3:0820 P1P2:8502 P3:00234</v>
      </c>
      <c r="C3264" s="348" t="s">
        <v>10566</v>
      </c>
      <c r="D3264" s="348" t="s">
        <v>7684</v>
      </c>
      <c r="E3264" s="348" t="s">
        <v>7725</v>
      </c>
      <c r="F3264" s="348" t="s">
        <v>7726</v>
      </c>
    </row>
    <row r="3265" spans="1:6" x14ac:dyDescent="0.25">
      <c r="A3265" s="348" t="s">
        <v>10569</v>
      </c>
      <c r="B3265" t="str">
        <f t="shared" si="50"/>
        <v>F3:0911 P1P2:8802 P3:00199</v>
      </c>
      <c r="C3265" s="348" t="s">
        <v>10570</v>
      </c>
      <c r="D3265" s="348" t="s">
        <v>7657</v>
      </c>
      <c r="E3265" s="348" t="s">
        <v>7658</v>
      </c>
      <c r="F3265" s="348" t="s">
        <v>7659</v>
      </c>
    </row>
    <row r="3266" spans="1:6" x14ac:dyDescent="0.25">
      <c r="A3266" s="348" t="s">
        <v>10569</v>
      </c>
      <c r="B3266" t="str">
        <f t="shared" ref="B3266:B3329" si="51">CONCATENATE("F3:",D3266," P1P2:",E3266," P3:",F3266)</f>
        <v>F3:0911 P1P2:8802 P3:00448</v>
      </c>
      <c r="C3266" s="348" t="s">
        <v>10570</v>
      </c>
      <c r="D3266" s="348" t="s">
        <v>7657</v>
      </c>
      <c r="E3266" s="348" t="s">
        <v>7658</v>
      </c>
      <c r="F3266" s="348" t="s">
        <v>7641</v>
      </c>
    </row>
    <row r="3267" spans="1:6" x14ac:dyDescent="0.25">
      <c r="A3267" s="348" t="s">
        <v>10571</v>
      </c>
      <c r="B3267" t="str">
        <f t="shared" si="51"/>
        <v>F3:0950 P1P2:8814 P3:00209</v>
      </c>
      <c r="C3267" s="348" t="s">
        <v>10570</v>
      </c>
      <c r="D3267" s="348" t="s">
        <v>7344</v>
      </c>
      <c r="E3267" s="348" t="s">
        <v>7642</v>
      </c>
      <c r="F3267" s="348" t="s">
        <v>7860</v>
      </c>
    </row>
    <row r="3268" spans="1:6" x14ac:dyDescent="0.25">
      <c r="A3268" s="348" t="s">
        <v>10572</v>
      </c>
      <c r="B3268" t="str">
        <f t="shared" si="51"/>
        <v>F3:0820 P1P2:8502 P3:00234</v>
      </c>
      <c r="C3268" s="348" t="s">
        <v>10570</v>
      </c>
      <c r="D3268" s="348" t="s">
        <v>7684</v>
      </c>
      <c r="E3268" s="348" t="s">
        <v>7725</v>
      </c>
      <c r="F3268" s="348" t="s">
        <v>7726</v>
      </c>
    </row>
    <row r="3269" spans="1:6" x14ac:dyDescent="0.25">
      <c r="A3269" s="348" t="s">
        <v>10573</v>
      </c>
      <c r="B3269" t="str">
        <f t="shared" si="51"/>
        <v>F3:0911 P1P2:8802 P3:00199</v>
      </c>
      <c r="C3269" s="348" t="s">
        <v>10574</v>
      </c>
      <c r="D3269" s="348" t="s">
        <v>7657</v>
      </c>
      <c r="E3269" s="348" t="s">
        <v>7658</v>
      </c>
      <c r="F3269" s="348" t="s">
        <v>7659</v>
      </c>
    </row>
    <row r="3270" spans="1:6" x14ac:dyDescent="0.25">
      <c r="A3270" s="348" t="s">
        <v>10573</v>
      </c>
      <c r="B3270" t="str">
        <f t="shared" si="51"/>
        <v>F3:0911 P1P2:8802 P3:00448</v>
      </c>
      <c r="C3270" s="348" t="s">
        <v>10574</v>
      </c>
      <c r="D3270" s="348" t="s">
        <v>7657</v>
      </c>
      <c r="E3270" s="348" t="s">
        <v>7658</v>
      </c>
      <c r="F3270" s="348" t="s">
        <v>7641</v>
      </c>
    </row>
    <row r="3271" spans="1:6" x14ac:dyDescent="0.25">
      <c r="A3271" s="348" t="s">
        <v>10575</v>
      </c>
      <c r="B3271" t="str">
        <f t="shared" si="51"/>
        <v>F3:0921 P1P2:8805 P3:00202</v>
      </c>
      <c r="C3271" s="348" t="s">
        <v>7945</v>
      </c>
      <c r="D3271" s="348" t="s">
        <v>7646</v>
      </c>
      <c r="E3271" s="348" t="s">
        <v>10388</v>
      </c>
      <c r="F3271" s="348" t="s">
        <v>10389</v>
      </c>
    </row>
    <row r="3272" spans="1:6" x14ac:dyDescent="0.25">
      <c r="A3272" s="348" t="s">
        <v>10576</v>
      </c>
      <c r="B3272" t="str">
        <f t="shared" si="51"/>
        <v>F3:0911 P1P2:8802 P3:00199</v>
      </c>
      <c r="C3272" s="348" t="s">
        <v>10577</v>
      </c>
      <c r="D3272" s="348" t="s">
        <v>7657</v>
      </c>
      <c r="E3272" s="348" t="s">
        <v>7658</v>
      </c>
      <c r="F3272" s="348" t="s">
        <v>7659</v>
      </c>
    </row>
    <row r="3273" spans="1:6" x14ac:dyDescent="0.25">
      <c r="A3273" s="348" t="s">
        <v>10576</v>
      </c>
      <c r="B3273" t="str">
        <f t="shared" si="51"/>
        <v>F3:0911 P1P2:8802 P3:00448</v>
      </c>
      <c r="C3273" s="348" t="s">
        <v>10577</v>
      </c>
      <c r="D3273" s="348" t="s">
        <v>7657</v>
      </c>
      <c r="E3273" s="348" t="s">
        <v>7658</v>
      </c>
      <c r="F3273" s="348" t="s">
        <v>7641</v>
      </c>
    </row>
    <row r="3274" spans="1:6" x14ac:dyDescent="0.25">
      <c r="A3274" s="348" t="s">
        <v>10578</v>
      </c>
      <c r="B3274" t="str">
        <f t="shared" si="51"/>
        <v>F3:0820 P1P2:8502 P3:00234</v>
      </c>
      <c r="C3274" s="348" t="s">
        <v>10577</v>
      </c>
      <c r="D3274" s="348" t="s">
        <v>7684</v>
      </c>
      <c r="E3274" s="348" t="s">
        <v>7725</v>
      </c>
      <c r="F3274" s="348" t="s">
        <v>7726</v>
      </c>
    </row>
    <row r="3275" spans="1:6" x14ac:dyDescent="0.25">
      <c r="A3275" s="348" t="s">
        <v>10579</v>
      </c>
      <c r="B3275" t="str">
        <f t="shared" si="51"/>
        <v>F3:0911 P1P2:8802 P3:00199</v>
      </c>
      <c r="C3275" s="348" t="s">
        <v>10580</v>
      </c>
      <c r="D3275" s="348" t="s">
        <v>7657</v>
      </c>
      <c r="E3275" s="348" t="s">
        <v>7658</v>
      </c>
      <c r="F3275" s="348" t="s">
        <v>7659</v>
      </c>
    </row>
    <row r="3276" spans="1:6" x14ac:dyDescent="0.25">
      <c r="A3276" s="348" t="s">
        <v>10579</v>
      </c>
      <c r="B3276" t="str">
        <f t="shared" si="51"/>
        <v>F3:0911 P1P2:8802 P3:00448</v>
      </c>
      <c r="C3276" s="348" t="s">
        <v>10580</v>
      </c>
      <c r="D3276" s="348" t="s">
        <v>7657</v>
      </c>
      <c r="E3276" s="348" t="s">
        <v>7658</v>
      </c>
      <c r="F3276" s="348" t="s">
        <v>7641</v>
      </c>
    </row>
    <row r="3277" spans="1:6" x14ac:dyDescent="0.25">
      <c r="A3277" s="348" t="s">
        <v>10581</v>
      </c>
      <c r="B3277" t="str">
        <f t="shared" si="51"/>
        <v>F3:0820 P1P2:8502 P3:00234</v>
      </c>
      <c r="C3277" s="348" t="s">
        <v>10580</v>
      </c>
      <c r="D3277" s="348" t="s">
        <v>7684</v>
      </c>
      <c r="E3277" s="348" t="s">
        <v>7725</v>
      </c>
      <c r="F3277" s="348" t="s">
        <v>7726</v>
      </c>
    </row>
    <row r="3278" spans="1:6" x14ac:dyDescent="0.25">
      <c r="A3278" s="348" t="s">
        <v>10582</v>
      </c>
      <c r="B3278" t="str">
        <f t="shared" si="51"/>
        <v>F3:0911 P1P2:8802 P3:00199</v>
      </c>
      <c r="C3278" s="348" t="s">
        <v>10583</v>
      </c>
      <c r="D3278" s="348" t="s">
        <v>7657</v>
      </c>
      <c r="E3278" s="348" t="s">
        <v>7658</v>
      </c>
      <c r="F3278" s="348" t="s">
        <v>7659</v>
      </c>
    </row>
    <row r="3279" spans="1:6" x14ac:dyDescent="0.25">
      <c r="A3279" s="348" t="s">
        <v>10582</v>
      </c>
      <c r="B3279" t="str">
        <f t="shared" si="51"/>
        <v>F3:0911 P1P2:8802 P3:00448</v>
      </c>
      <c r="C3279" s="348" t="s">
        <v>10583</v>
      </c>
      <c r="D3279" s="348" t="s">
        <v>7657</v>
      </c>
      <c r="E3279" s="348" t="s">
        <v>7658</v>
      </c>
      <c r="F3279" s="348" t="s">
        <v>7641</v>
      </c>
    </row>
    <row r="3280" spans="1:6" x14ac:dyDescent="0.25">
      <c r="A3280" s="348" t="s">
        <v>10584</v>
      </c>
      <c r="B3280" t="str">
        <f t="shared" si="51"/>
        <v>F3:0911 P1P2:8802 P3:00199</v>
      </c>
      <c r="C3280" s="348" t="s">
        <v>10583</v>
      </c>
      <c r="D3280" s="348" t="s">
        <v>7657</v>
      </c>
      <c r="E3280" s="348" t="s">
        <v>7658</v>
      </c>
      <c r="F3280" s="348" t="s">
        <v>7659</v>
      </c>
    </row>
    <row r="3281" spans="1:6" x14ac:dyDescent="0.25">
      <c r="A3281" s="348" t="s">
        <v>10584</v>
      </c>
      <c r="B3281" t="str">
        <f t="shared" si="51"/>
        <v>F3:0911 P1P2:8802 P3:00448</v>
      </c>
      <c r="C3281" s="348" t="s">
        <v>10583</v>
      </c>
      <c r="D3281" s="348" t="s">
        <v>7657</v>
      </c>
      <c r="E3281" s="348" t="s">
        <v>7658</v>
      </c>
      <c r="F3281" s="348" t="s">
        <v>7641</v>
      </c>
    </row>
    <row r="3282" spans="1:6" x14ac:dyDescent="0.25">
      <c r="A3282" s="348" t="s">
        <v>10585</v>
      </c>
      <c r="B3282" t="str">
        <f t="shared" si="51"/>
        <v>F3:0820 P1P2:8502 P3:00234</v>
      </c>
      <c r="C3282" s="348" t="s">
        <v>10583</v>
      </c>
      <c r="D3282" s="348" t="s">
        <v>7684</v>
      </c>
      <c r="E3282" s="348" t="s">
        <v>7725</v>
      </c>
      <c r="F3282" s="348" t="s">
        <v>7726</v>
      </c>
    </row>
    <row r="3283" spans="1:6" x14ac:dyDescent="0.25">
      <c r="A3283" s="348" t="s">
        <v>10586</v>
      </c>
      <c r="B3283" t="str">
        <f t="shared" si="51"/>
        <v>F3:0911 P1P2:8802 P3:00199</v>
      </c>
      <c r="C3283" s="348" t="s">
        <v>10587</v>
      </c>
      <c r="D3283" s="348" t="s">
        <v>7657</v>
      </c>
      <c r="E3283" s="348" t="s">
        <v>7658</v>
      </c>
      <c r="F3283" s="348" t="s">
        <v>7659</v>
      </c>
    </row>
    <row r="3284" spans="1:6" x14ac:dyDescent="0.25">
      <c r="A3284" s="348" t="s">
        <v>10586</v>
      </c>
      <c r="B3284" t="str">
        <f t="shared" si="51"/>
        <v>F3:0911 P1P2:8802 P3:00448</v>
      </c>
      <c r="C3284" s="348" t="s">
        <v>10587</v>
      </c>
      <c r="D3284" s="348" t="s">
        <v>7657</v>
      </c>
      <c r="E3284" s="348" t="s">
        <v>7658</v>
      </c>
      <c r="F3284" s="348" t="s">
        <v>7641</v>
      </c>
    </row>
    <row r="3285" spans="1:6" x14ac:dyDescent="0.25">
      <c r="A3285" s="348" t="s">
        <v>10588</v>
      </c>
      <c r="B3285" t="str">
        <f t="shared" si="51"/>
        <v>F3:0820 P1P2:8502 P3:00234</v>
      </c>
      <c r="C3285" s="348" t="s">
        <v>10587</v>
      </c>
      <c r="D3285" s="348" t="s">
        <v>7684</v>
      </c>
      <c r="E3285" s="348" t="s">
        <v>7725</v>
      </c>
      <c r="F3285" s="348" t="s">
        <v>7726</v>
      </c>
    </row>
    <row r="3286" spans="1:6" x14ac:dyDescent="0.25">
      <c r="A3286" s="348" t="s">
        <v>10589</v>
      </c>
      <c r="B3286" t="str">
        <f t="shared" si="51"/>
        <v>F3:0820 P1P2:8502 P3:00231</v>
      </c>
      <c r="C3286" s="348" t="s">
        <v>10587</v>
      </c>
      <c r="D3286" s="348" t="s">
        <v>7684</v>
      </c>
      <c r="E3286" s="348" t="s">
        <v>7725</v>
      </c>
      <c r="F3286" s="348" t="s">
        <v>7834</v>
      </c>
    </row>
    <row r="3287" spans="1:6" x14ac:dyDescent="0.25">
      <c r="A3287" s="348" t="s">
        <v>10590</v>
      </c>
      <c r="B3287" t="str">
        <f t="shared" si="51"/>
        <v>F3:0911 P1P2:8802 P3:00199</v>
      </c>
      <c r="C3287" s="348" t="s">
        <v>10591</v>
      </c>
      <c r="D3287" s="348" t="s">
        <v>7657</v>
      </c>
      <c r="E3287" s="348" t="s">
        <v>7658</v>
      </c>
      <c r="F3287" s="348" t="s">
        <v>7659</v>
      </c>
    </row>
    <row r="3288" spans="1:6" x14ac:dyDescent="0.25">
      <c r="A3288" s="348" t="s">
        <v>10590</v>
      </c>
      <c r="B3288" t="str">
        <f t="shared" si="51"/>
        <v>F3:0911 P1P2:8802 P3:00448</v>
      </c>
      <c r="C3288" s="348" t="s">
        <v>10591</v>
      </c>
      <c r="D3288" s="348" t="s">
        <v>7657</v>
      </c>
      <c r="E3288" s="348" t="s">
        <v>7658</v>
      </c>
      <c r="F3288" s="348" t="s">
        <v>7641</v>
      </c>
    </row>
    <row r="3289" spans="1:6" x14ac:dyDescent="0.25">
      <c r="A3289" s="348" t="s">
        <v>10592</v>
      </c>
      <c r="B3289" t="str">
        <f t="shared" si="51"/>
        <v>F3:0950 P1P2:8814 P3:00209</v>
      </c>
      <c r="C3289" s="348" t="s">
        <v>10591</v>
      </c>
      <c r="D3289" s="348" t="s">
        <v>7344</v>
      </c>
      <c r="E3289" s="348" t="s">
        <v>7642</v>
      </c>
      <c r="F3289" s="348" t="s">
        <v>7860</v>
      </c>
    </row>
    <row r="3290" spans="1:6" x14ac:dyDescent="0.25">
      <c r="A3290" s="348" t="s">
        <v>10593</v>
      </c>
      <c r="B3290" t="str">
        <f t="shared" si="51"/>
        <v>F3:0820 P1P2:8502 P3:00231</v>
      </c>
      <c r="C3290" s="348" t="s">
        <v>10591</v>
      </c>
      <c r="D3290" s="348" t="s">
        <v>7684</v>
      </c>
      <c r="E3290" s="348" t="s">
        <v>7725</v>
      </c>
      <c r="F3290" s="348" t="s">
        <v>7834</v>
      </c>
    </row>
    <row r="3291" spans="1:6" x14ac:dyDescent="0.25">
      <c r="A3291" s="348" t="s">
        <v>10594</v>
      </c>
      <c r="B3291" t="str">
        <f t="shared" si="51"/>
        <v>F3:0911 P1P2:8802 P3:00199</v>
      </c>
      <c r="C3291" s="348" t="s">
        <v>10595</v>
      </c>
      <c r="D3291" s="348" t="s">
        <v>7657</v>
      </c>
      <c r="E3291" s="348" t="s">
        <v>7658</v>
      </c>
      <c r="F3291" s="348" t="s">
        <v>7659</v>
      </c>
    </row>
    <row r="3292" spans="1:6" x14ac:dyDescent="0.25">
      <c r="A3292" s="348" t="s">
        <v>10594</v>
      </c>
      <c r="B3292" t="str">
        <f t="shared" si="51"/>
        <v>F3:0911 P1P2:8802 P3:00448</v>
      </c>
      <c r="C3292" s="348" t="s">
        <v>10595</v>
      </c>
      <c r="D3292" s="348" t="s">
        <v>7657</v>
      </c>
      <c r="E3292" s="348" t="s">
        <v>7658</v>
      </c>
      <c r="F3292" s="348" t="s">
        <v>7641</v>
      </c>
    </row>
    <row r="3293" spans="1:6" x14ac:dyDescent="0.25">
      <c r="A3293" s="348" t="s">
        <v>10596</v>
      </c>
      <c r="B3293" t="str">
        <f t="shared" si="51"/>
        <v>F3:0911 P1P2:8802 P3:00199</v>
      </c>
      <c r="C3293" s="348" t="s">
        <v>10595</v>
      </c>
      <c r="D3293" s="348" t="s">
        <v>7657</v>
      </c>
      <c r="E3293" s="348" t="s">
        <v>7658</v>
      </c>
      <c r="F3293" s="348" t="s">
        <v>7659</v>
      </c>
    </row>
    <row r="3294" spans="1:6" x14ac:dyDescent="0.25">
      <c r="A3294" s="348" t="s">
        <v>10596</v>
      </c>
      <c r="B3294" t="str">
        <f t="shared" si="51"/>
        <v>F3:0911 P1P2:8802 P3:00448</v>
      </c>
      <c r="C3294" s="348" t="s">
        <v>10595</v>
      </c>
      <c r="D3294" s="348" t="s">
        <v>7657</v>
      </c>
      <c r="E3294" s="348" t="s">
        <v>7658</v>
      </c>
      <c r="F3294" s="348" t="s">
        <v>7641</v>
      </c>
    </row>
    <row r="3295" spans="1:6" x14ac:dyDescent="0.25">
      <c r="A3295" s="348" t="s">
        <v>10597</v>
      </c>
      <c r="B3295" t="str">
        <f t="shared" si="51"/>
        <v>F3:0911 P1P2:8802 P3:00199</v>
      </c>
      <c r="C3295" s="348" t="s">
        <v>10595</v>
      </c>
      <c r="D3295" s="348" t="s">
        <v>7657</v>
      </c>
      <c r="E3295" s="348" t="s">
        <v>7658</v>
      </c>
      <c r="F3295" s="348" t="s">
        <v>7659</v>
      </c>
    </row>
    <row r="3296" spans="1:6" x14ac:dyDescent="0.25">
      <c r="A3296" s="348" t="s">
        <v>10597</v>
      </c>
      <c r="B3296" t="str">
        <f t="shared" si="51"/>
        <v>F3:0911 P1P2:8802 P3:00448</v>
      </c>
      <c r="C3296" s="348" t="s">
        <v>10595</v>
      </c>
      <c r="D3296" s="348" t="s">
        <v>7657</v>
      </c>
      <c r="E3296" s="348" t="s">
        <v>7658</v>
      </c>
      <c r="F3296" s="348" t="s">
        <v>7641</v>
      </c>
    </row>
    <row r="3297" spans="1:6" x14ac:dyDescent="0.25">
      <c r="A3297" s="348" t="s">
        <v>10598</v>
      </c>
      <c r="B3297" t="str">
        <f t="shared" si="51"/>
        <v>F3:0820 P1P2:8502 P3:00234</v>
      </c>
      <c r="C3297" s="348" t="s">
        <v>10595</v>
      </c>
      <c r="D3297" s="348" t="s">
        <v>7684</v>
      </c>
      <c r="E3297" s="348" t="s">
        <v>7725</v>
      </c>
      <c r="F3297" s="348" t="s">
        <v>7726</v>
      </c>
    </row>
    <row r="3298" spans="1:6" x14ac:dyDescent="0.25">
      <c r="A3298" s="348" t="s">
        <v>10599</v>
      </c>
      <c r="B3298" t="str">
        <f t="shared" si="51"/>
        <v>F3:0820 P1P2:8502 P3:00231</v>
      </c>
      <c r="C3298" s="348" t="s">
        <v>10595</v>
      </c>
      <c r="D3298" s="348" t="s">
        <v>7684</v>
      </c>
      <c r="E3298" s="348" t="s">
        <v>7725</v>
      </c>
      <c r="F3298" s="348" t="s">
        <v>7834</v>
      </c>
    </row>
    <row r="3299" spans="1:6" x14ac:dyDescent="0.25">
      <c r="A3299" s="348" t="s">
        <v>10600</v>
      </c>
      <c r="B3299" t="str">
        <f t="shared" si="51"/>
        <v>F3:0820 P1P2:8502 P3:00231</v>
      </c>
      <c r="C3299" s="348" t="s">
        <v>10595</v>
      </c>
      <c r="D3299" s="348" t="s">
        <v>7684</v>
      </c>
      <c r="E3299" s="348" t="s">
        <v>7725</v>
      </c>
      <c r="F3299" s="348" t="s">
        <v>7834</v>
      </c>
    </row>
    <row r="3300" spans="1:6" x14ac:dyDescent="0.25">
      <c r="A3300" s="348" t="s">
        <v>10601</v>
      </c>
      <c r="B3300" t="str">
        <f t="shared" si="51"/>
        <v>F3:0820 P1P2:8502 P3:00231</v>
      </c>
      <c r="C3300" s="348" t="s">
        <v>10602</v>
      </c>
      <c r="D3300" s="348" t="s">
        <v>7684</v>
      </c>
      <c r="E3300" s="348" t="s">
        <v>7725</v>
      </c>
      <c r="F3300" s="348" t="s">
        <v>7834</v>
      </c>
    </row>
    <row r="3301" spans="1:6" x14ac:dyDescent="0.25">
      <c r="A3301" s="348" t="s">
        <v>10603</v>
      </c>
      <c r="B3301" t="str">
        <f t="shared" si="51"/>
        <v>F3:0820 P1P2:8502 P3:00231</v>
      </c>
      <c r="C3301" s="348" t="s">
        <v>10604</v>
      </c>
      <c r="D3301" s="348" t="s">
        <v>7684</v>
      </c>
      <c r="E3301" s="348" t="s">
        <v>7725</v>
      </c>
      <c r="F3301" s="348" t="s">
        <v>7834</v>
      </c>
    </row>
    <row r="3302" spans="1:6" x14ac:dyDescent="0.25">
      <c r="A3302" s="348" t="s">
        <v>10605</v>
      </c>
      <c r="B3302" t="str">
        <f t="shared" si="51"/>
        <v>F3:0820 P1P2:8502 P3:00234</v>
      </c>
      <c r="C3302" s="348" t="s">
        <v>10602</v>
      </c>
      <c r="D3302" s="348" t="s">
        <v>7684</v>
      </c>
      <c r="E3302" s="348" t="s">
        <v>7725</v>
      </c>
      <c r="F3302" s="348" t="s">
        <v>7726</v>
      </c>
    </row>
    <row r="3303" spans="1:6" x14ac:dyDescent="0.25">
      <c r="A3303" s="348" t="s">
        <v>10606</v>
      </c>
      <c r="B3303" t="str">
        <f t="shared" si="51"/>
        <v>F3:0820 P1P2:8502 P3:00234</v>
      </c>
      <c r="C3303" s="348" t="s">
        <v>10604</v>
      </c>
      <c r="D3303" s="348" t="s">
        <v>7684</v>
      </c>
      <c r="E3303" s="348" t="s">
        <v>7725</v>
      </c>
      <c r="F3303" s="348" t="s">
        <v>7726</v>
      </c>
    </row>
    <row r="3304" spans="1:6" x14ac:dyDescent="0.25">
      <c r="A3304" s="348" t="s">
        <v>10607</v>
      </c>
      <c r="B3304" t="str">
        <f t="shared" si="51"/>
        <v>F3:0820 P1P2:8502 P3:00231</v>
      </c>
      <c r="C3304" s="348" t="s">
        <v>10608</v>
      </c>
      <c r="D3304" s="348" t="s">
        <v>7684</v>
      </c>
      <c r="E3304" s="348" t="s">
        <v>7725</v>
      </c>
      <c r="F3304" s="348" t="s">
        <v>7834</v>
      </c>
    </row>
    <row r="3305" spans="1:6" x14ac:dyDescent="0.25">
      <c r="A3305" s="348" t="s">
        <v>10609</v>
      </c>
      <c r="B3305" t="str">
        <f t="shared" si="51"/>
        <v>F3:0820 P1P2:8502 P3:00234</v>
      </c>
      <c r="C3305" s="348" t="s">
        <v>10608</v>
      </c>
      <c r="D3305" s="348" t="s">
        <v>7684</v>
      </c>
      <c r="E3305" s="348" t="s">
        <v>7725</v>
      </c>
      <c r="F3305" s="348" t="s">
        <v>7726</v>
      </c>
    </row>
    <row r="3306" spans="1:6" x14ac:dyDescent="0.25">
      <c r="A3306" s="348" t="s">
        <v>10610</v>
      </c>
      <c r="B3306" t="str">
        <f t="shared" si="51"/>
        <v>F3:0820 P1P2:8502 P3:00231</v>
      </c>
      <c r="C3306" s="348" t="s">
        <v>10611</v>
      </c>
      <c r="D3306" s="348" t="s">
        <v>7684</v>
      </c>
      <c r="E3306" s="348" t="s">
        <v>7725</v>
      </c>
      <c r="F3306" s="348" t="s">
        <v>7834</v>
      </c>
    </row>
    <row r="3307" spans="1:6" x14ac:dyDescent="0.25">
      <c r="A3307" s="348" t="s">
        <v>10612</v>
      </c>
      <c r="B3307" t="str">
        <f t="shared" si="51"/>
        <v>F3:0820 P1P2:8502 P3:00231</v>
      </c>
      <c r="C3307" s="348" t="s">
        <v>10613</v>
      </c>
      <c r="D3307" s="348" t="s">
        <v>7684</v>
      </c>
      <c r="E3307" s="348" t="s">
        <v>7725</v>
      </c>
      <c r="F3307" s="348" t="s">
        <v>7834</v>
      </c>
    </row>
    <row r="3308" spans="1:6" x14ac:dyDescent="0.25">
      <c r="A3308" s="348" t="s">
        <v>10614</v>
      </c>
      <c r="B3308" t="str">
        <f t="shared" si="51"/>
        <v>F3:0820 P1P2:8502 P3:00231</v>
      </c>
      <c r="C3308" s="348" t="s">
        <v>10615</v>
      </c>
      <c r="D3308" s="348" t="s">
        <v>7684</v>
      </c>
      <c r="E3308" s="348" t="s">
        <v>7725</v>
      </c>
      <c r="F3308" s="348" t="s">
        <v>7834</v>
      </c>
    </row>
    <row r="3309" spans="1:6" x14ac:dyDescent="0.25">
      <c r="A3309" s="348" t="s">
        <v>10616</v>
      </c>
      <c r="B3309" t="str">
        <f t="shared" si="51"/>
        <v>F3:0820 P1P2:8502 P3:00234</v>
      </c>
      <c r="C3309" s="348" t="s">
        <v>10611</v>
      </c>
      <c r="D3309" s="348" t="s">
        <v>7684</v>
      </c>
      <c r="E3309" s="348" t="s">
        <v>7725</v>
      </c>
      <c r="F3309" s="348" t="s">
        <v>7726</v>
      </c>
    </row>
    <row r="3310" spans="1:6" x14ac:dyDescent="0.25">
      <c r="A3310" s="348" t="s">
        <v>10617</v>
      </c>
      <c r="B3310" t="str">
        <f t="shared" si="51"/>
        <v>F3:0820 P1P2:8502 P3:00234</v>
      </c>
      <c r="C3310" s="348" t="s">
        <v>10613</v>
      </c>
      <c r="D3310" s="348" t="s">
        <v>7684</v>
      </c>
      <c r="E3310" s="348" t="s">
        <v>7725</v>
      </c>
      <c r="F3310" s="348" t="s">
        <v>7726</v>
      </c>
    </row>
    <row r="3311" spans="1:6" x14ac:dyDescent="0.25">
      <c r="A3311" s="348" t="s">
        <v>10618</v>
      </c>
      <c r="B3311" t="str">
        <f t="shared" si="51"/>
        <v>F3:0820 P1P2:8502 P3:00234</v>
      </c>
      <c r="C3311" s="348" t="s">
        <v>10615</v>
      </c>
      <c r="D3311" s="348" t="s">
        <v>7684</v>
      </c>
      <c r="E3311" s="348" t="s">
        <v>7725</v>
      </c>
      <c r="F3311" s="348" t="s">
        <v>7726</v>
      </c>
    </row>
    <row r="3312" spans="1:6" x14ac:dyDescent="0.25">
      <c r="A3312" s="348" t="s">
        <v>10619</v>
      </c>
      <c r="B3312" t="str">
        <f t="shared" si="51"/>
        <v>F3:0820 P1P2:8502 P3:00231</v>
      </c>
      <c r="C3312" s="348" t="s">
        <v>10620</v>
      </c>
      <c r="D3312" s="348" t="s">
        <v>7684</v>
      </c>
      <c r="E3312" s="348" t="s">
        <v>7725</v>
      </c>
      <c r="F3312" s="348" t="s">
        <v>7834</v>
      </c>
    </row>
    <row r="3313" spans="1:6" x14ac:dyDescent="0.25">
      <c r="A3313" s="348" t="s">
        <v>10621</v>
      </c>
      <c r="B3313" t="str">
        <f t="shared" si="51"/>
        <v>F3:0820 P1P2:8502 P3:00231</v>
      </c>
      <c r="C3313" s="348" t="s">
        <v>10622</v>
      </c>
      <c r="D3313" s="348" t="s">
        <v>7684</v>
      </c>
      <c r="E3313" s="348" t="s">
        <v>7725</v>
      </c>
      <c r="F3313" s="348" t="s">
        <v>7834</v>
      </c>
    </row>
    <row r="3314" spans="1:6" x14ac:dyDescent="0.25">
      <c r="A3314" s="348" t="s">
        <v>10623</v>
      </c>
      <c r="B3314" t="str">
        <f t="shared" si="51"/>
        <v>F3:0820 P1P2:8502 P3:00234</v>
      </c>
      <c r="C3314" s="348" t="s">
        <v>10620</v>
      </c>
      <c r="D3314" s="348" t="s">
        <v>7684</v>
      </c>
      <c r="E3314" s="348" t="s">
        <v>7725</v>
      </c>
      <c r="F3314" s="348" t="s">
        <v>7726</v>
      </c>
    </row>
    <row r="3315" spans="1:6" x14ac:dyDescent="0.25">
      <c r="A3315" s="348" t="s">
        <v>10624</v>
      </c>
      <c r="B3315" t="str">
        <f t="shared" si="51"/>
        <v>F3:0820 P1P2:8502 P3:00231</v>
      </c>
      <c r="C3315" s="348" t="s">
        <v>10625</v>
      </c>
      <c r="D3315" s="348" t="s">
        <v>7684</v>
      </c>
      <c r="E3315" s="348" t="s">
        <v>7725</v>
      </c>
      <c r="F3315" s="348" t="s">
        <v>7834</v>
      </c>
    </row>
    <row r="3316" spans="1:6" x14ac:dyDescent="0.25">
      <c r="A3316" s="348" t="s">
        <v>10626</v>
      </c>
      <c r="B3316" t="str">
        <f t="shared" si="51"/>
        <v>F3:0820 P1P2:8502 P3:00231</v>
      </c>
      <c r="C3316" s="348" t="s">
        <v>10627</v>
      </c>
      <c r="D3316" s="348" t="s">
        <v>7684</v>
      </c>
      <c r="E3316" s="348" t="s">
        <v>7725</v>
      </c>
      <c r="F3316" s="348" t="s">
        <v>7834</v>
      </c>
    </row>
    <row r="3317" spans="1:6" x14ac:dyDescent="0.25">
      <c r="A3317" s="348" t="s">
        <v>10628</v>
      </c>
      <c r="B3317" t="str">
        <f t="shared" si="51"/>
        <v>F3:0820 P1P2:8502 P3:00231</v>
      </c>
      <c r="C3317" s="348" t="s">
        <v>7853</v>
      </c>
      <c r="D3317" s="348" t="s">
        <v>7684</v>
      </c>
      <c r="E3317" s="348" t="s">
        <v>7725</v>
      </c>
      <c r="F3317" s="348" t="s">
        <v>7834</v>
      </c>
    </row>
    <row r="3318" spans="1:6" x14ac:dyDescent="0.25">
      <c r="A3318" s="348" t="s">
        <v>10629</v>
      </c>
      <c r="B3318" t="str">
        <f t="shared" si="51"/>
        <v>F3:0820 P1P2:8502 P3:00234</v>
      </c>
      <c r="C3318" s="348" t="s">
        <v>10625</v>
      </c>
      <c r="D3318" s="348" t="s">
        <v>7684</v>
      </c>
      <c r="E3318" s="348" t="s">
        <v>7725</v>
      </c>
      <c r="F3318" s="348" t="s">
        <v>7726</v>
      </c>
    </row>
    <row r="3319" spans="1:6" x14ac:dyDescent="0.25">
      <c r="A3319" s="348" t="s">
        <v>10630</v>
      </c>
      <c r="B3319" t="str">
        <f t="shared" si="51"/>
        <v>F3:0820 P1P2:8502 P3:00234</v>
      </c>
      <c r="C3319" s="348" t="s">
        <v>10627</v>
      </c>
      <c r="D3319" s="348" t="s">
        <v>7684</v>
      </c>
      <c r="E3319" s="348" t="s">
        <v>7725</v>
      </c>
      <c r="F3319" s="348" t="s">
        <v>7726</v>
      </c>
    </row>
    <row r="3320" spans="1:6" x14ac:dyDescent="0.25">
      <c r="A3320" s="348" t="s">
        <v>10631</v>
      </c>
      <c r="B3320" t="str">
        <f t="shared" si="51"/>
        <v>F3:0820 P1P2:8502 P3:00234</v>
      </c>
      <c r="C3320" s="348" t="s">
        <v>7853</v>
      </c>
      <c r="D3320" s="348" t="s">
        <v>7684</v>
      </c>
      <c r="E3320" s="348" t="s">
        <v>7725</v>
      </c>
      <c r="F3320" s="348" t="s">
        <v>7726</v>
      </c>
    </row>
    <row r="3321" spans="1:6" x14ac:dyDescent="0.25">
      <c r="A3321" s="348" t="s">
        <v>10632</v>
      </c>
      <c r="B3321" t="str">
        <f t="shared" si="51"/>
        <v>F3:0911 P1P2:8802 P3:00199</v>
      </c>
      <c r="C3321" s="348" t="s">
        <v>10625</v>
      </c>
      <c r="D3321" s="348" t="s">
        <v>7657</v>
      </c>
      <c r="E3321" s="348" t="s">
        <v>7658</v>
      </c>
      <c r="F3321" s="348" t="s">
        <v>7659</v>
      </c>
    </row>
    <row r="3322" spans="1:6" x14ac:dyDescent="0.25">
      <c r="A3322" s="348" t="s">
        <v>10632</v>
      </c>
      <c r="B3322" t="str">
        <f t="shared" si="51"/>
        <v>F3:0911 P1P2:8802 P3:00448</v>
      </c>
      <c r="C3322" s="348" t="s">
        <v>10625</v>
      </c>
      <c r="D3322" s="348" t="s">
        <v>7657</v>
      </c>
      <c r="E3322" s="348" t="s">
        <v>7658</v>
      </c>
      <c r="F3322" s="348" t="s">
        <v>7641</v>
      </c>
    </row>
    <row r="3323" spans="1:6" x14ac:dyDescent="0.25">
      <c r="A3323" s="348" t="s">
        <v>10633</v>
      </c>
      <c r="B3323" t="str">
        <f t="shared" si="51"/>
        <v>F3:0820 P1P2:8502 P3:00231</v>
      </c>
      <c r="C3323" s="348" t="s">
        <v>10634</v>
      </c>
      <c r="D3323" s="348" t="s">
        <v>7684</v>
      </c>
      <c r="E3323" s="348" t="s">
        <v>7725</v>
      </c>
      <c r="F3323" s="348" t="s">
        <v>7834</v>
      </c>
    </row>
    <row r="3324" spans="1:6" x14ac:dyDescent="0.25">
      <c r="A3324" s="348" t="s">
        <v>10635</v>
      </c>
      <c r="B3324" t="str">
        <f t="shared" si="51"/>
        <v>F3:0820 P1P2:8502 P3:00234</v>
      </c>
      <c r="C3324" s="348" t="s">
        <v>10634</v>
      </c>
      <c r="D3324" s="348" t="s">
        <v>7684</v>
      </c>
      <c r="E3324" s="348" t="s">
        <v>7725</v>
      </c>
      <c r="F3324" s="348" t="s">
        <v>7726</v>
      </c>
    </row>
    <row r="3325" spans="1:6" x14ac:dyDescent="0.25">
      <c r="A3325" s="348" t="s">
        <v>10636</v>
      </c>
      <c r="B3325" t="str">
        <f t="shared" si="51"/>
        <v>F3:0911 P1P2:8802 P3:00199</v>
      </c>
      <c r="C3325" s="348" t="s">
        <v>10637</v>
      </c>
      <c r="D3325" s="348" t="s">
        <v>7657</v>
      </c>
      <c r="E3325" s="348" t="s">
        <v>7658</v>
      </c>
      <c r="F3325" s="348" t="s">
        <v>7659</v>
      </c>
    </row>
    <row r="3326" spans="1:6" x14ac:dyDescent="0.25">
      <c r="A3326" s="348" t="s">
        <v>10636</v>
      </c>
      <c r="B3326" t="str">
        <f t="shared" si="51"/>
        <v>F3:0911 P1P2:8802 P3:00448</v>
      </c>
      <c r="C3326" s="348" t="s">
        <v>10637</v>
      </c>
      <c r="D3326" s="348" t="s">
        <v>7657</v>
      </c>
      <c r="E3326" s="348" t="s">
        <v>7658</v>
      </c>
      <c r="F3326" s="348" t="s">
        <v>7641</v>
      </c>
    </row>
    <row r="3327" spans="1:6" x14ac:dyDescent="0.25">
      <c r="A3327" s="348" t="s">
        <v>10638</v>
      </c>
      <c r="B3327" t="str">
        <f t="shared" si="51"/>
        <v>F3:0911 P1P2:8802 P3:00199</v>
      </c>
      <c r="C3327" s="348" t="s">
        <v>10637</v>
      </c>
      <c r="D3327" s="348" t="s">
        <v>7657</v>
      </c>
      <c r="E3327" s="348" t="s">
        <v>7658</v>
      </c>
      <c r="F3327" s="348" t="s">
        <v>7659</v>
      </c>
    </row>
    <row r="3328" spans="1:6" x14ac:dyDescent="0.25">
      <c r="A3328" s="348" t="s">
        <v>10638</v>
      </c>
      <c r="B3328" t="str">
        <f t="shared" si="51"/>
        <v>F3:0911 P1P2:8802 P3:00448</v>
      </c>
      <c r="C3328" s="348" t="s">
        <v>10637</v>
      </c>
      <c r="D3328" s="348" t="s">
        <v>7657</v>
      </c>
      <c r="E3328" s="348" t="s">
        <v>7658</v>
      </c>
      <c r="F3328" s="348" t="s">
        <v>7641</v>
      </c>
    </row>
    <row r="3329" spans="1:6" x14ac:dyDescent="0.25">
      <c r="A3329" s="348" t="s">
        <v>10639</v>
      </c>
      <c r="B3329" t="str">
        <f t="shared" si="51"/>
        <v>F3:0911 P1P2:8802 P3:00199</v>
      </c>
      <c r="C3329" s="348" t="s">
        <v>10634</v>
      </c>
      <c r="D3329" s="348" t="s">
        <v>7657</v>
      </c>
      <c r="E3329" s="348" t="s">
        <v>7658</v>
      </c>
      <c r="F3329" s="348" t="s">
        <v>7659</v>
      </c>
    </row>
    <row r="3330" spans="1:6" x14ac:dyDescent="0.25">
      <c r="A3330" s="348" t="s">
        <v>10639</v>
      </c>
      <c r="B3330" t="str">
        <f t="shared" ref="B3330:B3393" si="52">CONCATENATE("F3:",D3330," P1P2:",E3330," P3:",F3330)</f>
        <v>F3:0911 P1P2:8802 P3:00448</v>
      </c>
      <c r="C3330" s="348" t="s">
        <v>10634</v>
      </c>
      <c r="D3330" s="348" t="s">
        <v>7657</v>
      </c>
      <c r="E3330" s="348" t="s">
        <v>7658</v>
      </c>
      <c r="F3330" s="348" t="s">
        <v>7641</v>
      </c>
    </row>
    <row r="3331" spans="1:6" x14ac:dyDescent="0.25">
      <c r="A3331" s="348" t="s">
        <v>10640</v>
      </c>
      <c r="B3331" t="str">
        <f t="shared" si="52"/>
        <v>F3:0820 P1P2:8502 P3:00231</v>
      </c>
      <c r="C3331" s="348" t="s">
        <v>10641</v>
      </c>
      <c r="D3331" s="348" t="s">
        <v>7684</v>
      </c>
      <c r="E3331" s="348" t="s">
        <v>7725</v>
      </c>
      <c r="F3331" s="348" t="s">
        <v>7834</v>
      </c>
    </row>
    <row r="3332" spans="1:6" x14ac:dyDescent="0.25">
      <c r="A3332" s="348" t="s">
        <v>10642</v>
      </c>
      <c r="B3332" t="str">
        <f t="shared" si="52"/>
        <v>F3:0820 P1P2:8502 P3:00231</v>
      </c>
      <c r="C3332" s="348" t="s">
        <v>10643</v>
      </c>
      <c r="D3332" s="348" t="s">
        <v>7684</v>
      </c>
      <c r="E3332" s="348" t="s">
        <v>7725</v>
      </c>
      <c r="F3332" s="348" t="s">
        <v>7834</v>
      </c>
    </row>
    <row r="3333" spans="1:6" x14ac:dyDescent="0.25">
      <c r="A3333" s="348" t="s">
        <v>10644</v>
      </c>
      <c r="B3333" t="str">
        <f t="shared" si="52"/>
        <v>F3:0820 P1P2:8502 P3:00234</v>
      </c>
      <c r="C3333" s="348" t="s">
        <v>10641</v>
      </c>
      <c r="D3333" s="348" t="s">
        <v>7684</v>
      </c>
      <c r="E3333" s="348" t="s">
        <v>7725</v>
      </c>
      <c r="F3333" s="348" t="s">
        <v>7726</v>
      </c>
    </row>
    <row r="3334" spans="1:6" x14ac:dyDescent="0.25">
      <c r="A3334" s="348" t="s">
        <v>10645</v>
      </c>
      <c r="B3334" t="str">
        <f t="shared" si="52"/>
        <v>F3:0820 P1P2:8502 P3:00234</v>
      </c>
      <c r="C3334" s="348" t="s">
        <v>10643</v>
      </c>
      <c r="D3334" s="348" t="s">
        <v>7684</v>
      </c>
      <c r="E3334" s="348" t="s">
        <v>7725</v>
      </c>
      <c r="F3334" s="348" t="s">
        <v>7726</v>
      </c>
    </row>
    <row r="3335" spans="1:6" x14ac:dyDescent="0.25">
      <c r="A3335" s="348" t="s">
        <v>10646</v>
      </c>
      <c r="B3335" t="str">
        <f t="shared" si="52"/>
        <v>F3:0911 P1P2:8802 P3:00199</v>
      </c>
      <c r="C3335" s="348" t="s">
        <v>10643</v>
      </c>
      <c r="D3335" s="348" t="s">
        <v>7657</v>
      </c>
      <c r="E3335" s="348" t="s">
        <v>7658</v>
      </c>
      <c r="F3335" s="348" t="s">
        <v>7659</v>
      </c>
    </row>
    <row r="3336" spans="1:6" x14ac:dyDescent="0.25">
      <c r="A3336" s="348" t="s">
        <v>10646</v>
      </c>
      <c r="B3336" t="str">
        <f t="shared" si="52"/>
        <v>F3:0911 P1P2:8802 P3:00448</v>
      </c>
      <c r="C3336" s="348" t="s">
        <v>10643</v>
      </c>
      <c r="D3336" s="348" t="s">
        <v>7657</v>
      </c>
      <c r="E3336" s="348" t="s">
        <v>7658</v>
      </c>
      <c r="F3336" s="348" t="s">
        <v>7641</v>
      </c>
    </row>
    <row r="3337" spans="1:6" x14ac:dyDescent="0.25">
      <c r="A3337" s="348" t="s">
        <v>10647</v>
      </c>
      <c r="B3337" t="str">
        <f t="shared" si="52"/>
        <v>F3:0820 P1P2:8502 P3:00234</v>
      </c>
      <c r="C3337" s="348" t="s">
        <v>10648</v>
      </c>
      <c r="D3337" s="348" t="s">
        <v>7684</v>
      </c>
      <c r="E3337" s="348" t="s">
        <v>7725</v>
      </c>
      <c r="F3337" s="348" t="s">
        <v>7726</v>
      </c>
    </row>
    <row r="3338" spans="1:6" x14ac:dyDescent="0.25">
      <c r="A3338" s="348" t="s">
        <v>10649</v>
      </c>
      <c r="B3338" t="str">
        <f t="shared" si="52"/>
        <v>F3:0820 P1P2:8502 P3:00234</v>
      </c>
      <c r="C3338" s="348" t="s">
        <v>10650</v>
      </c>
      <c r="D3338" s="348" t="s">
        <v>7684</v>
      </c>
      <c r="E3338" s="348" t="s">
        <v>7725</v>
      </c>
      <c r="F3338" s="348" t="s">
        <v>7726</v>
      </c>
    </row>
    <row r="3339" spans="1:6" x14ac:dyDescent="0.25">
      <c r="A3339" s="348" t="s">
        <v>10651</v>
      </c>
      <c r="B3339" t="str">
        <f t="shared" si="52"/>
        <v>F3:0911 P1P2:8802 P3:00199</v>
      </c>
      <c r="C3339" s="348" t="s">
        <v>10650</v>
      </c>
      <c r="D3339" s="348" t="s">
        <v>7657</v>
      </c>
      <c r="E3339" s="348" t="s">
        <v>7658</v>
      </c>
      <c r="F3339" s="348" t="s">
        <v>7659</v>
      </c>
    </row>
    <row r="3340" spans="1:6" x14ac:dyDescent="0.25">
      <c r="A3340" s="348" t="s">
        <v>10651</v>
      </c>
      <c r="B3340" t="str">
        <f t="shared" si="52"/>
        <v>F3:0911 P1P2:8802 P3:00448</v>
      </c>
      <c r="C3340" s="348" t="s">
        <v>10650</v>
      </c>
      <c r="D3340" s="348" t="s">
        <v>7657</v>
      </c>
      <c r="E3340" s="348" t="s">
        <v>7658</v>
      </c>
      <c r="F3340" s="348" t="s">
        <v>7641</v>
      </c>
    </row>
    <row r="3341" spans="1:6" x14ac:dyDescent="0.25">
      <c r="A3341" s="348" t="s">
        <v>10652</v>
      </c>
      <c r="B3341" t="str">
        <f t="shared" si="52"/>
        <v>F3:0820 P1P2:8502 P3:00231</v>
      </c>
      <c r="C3341" s="348" t="s">
        <v>10653</v>
      </c>
      <c r="D3341" s="348" t="s">
        <v>7684</v>
      </c>
      <c r="E3341" s="348" t="s">
        <v>7725</v>
      </c>
      <c r="F3341" s="348" t="s">
        <v>7834</v>
      </c>
    </row>
    <row r="3342" spans="1:6" x14ac:dyDescent="0.25">
      <c r="A3342" s="348" t="s">
        <v>10654</v>
      </c>
      <c r="B3342" t="str">
        <f t="shared" si="52"/>
        <v>F3:0820 P1P2:8502 P3:00234</v>
      </c>
      <c r="C3342" s="348" t="s">
        <v>10653</v>
      </c>
      <c r="D3342" s="348" t="s">
        <v>7684</v>
      </c>
      <c r="E3342" s="348" t="s">
        <v>7725</v>
      </c>
      <c r="F3342" s="348" t="s">
        <v>7726</v>
      </c>
    </row>
    <row r="3343" spans="1:6" x14ac:dyDescent="0.25">
      <c r="A3343" s="348" t="s">
        <v>10655</v>
      </c>
      <c r="B3343" t="str">
        <f t="shared" si="52"/>
        <v>F3:0911 P1P2:8802 P3:00199</v>
      </c>
      <c r="C3343" s="348" t="s">
        <v>10653</v>
      </c>
      <c r="D3343" s="348" t="s">
        <v>7657</v>
      </c>
      <c r="E3343" s="348" t="s">
        <v>7658</v>
      </c>
      <c r="F3343" s="348" t="s">
        <v>7659</v>
      </c>
    </row>
    <row r="3344" spans="1:6" x14ac:dyDescent="0.25">
      <c r="A3344" s="348" t="s">
        <v>10655</v>
      </c>
      <c r="B3344" t="str">
        <f t="shared" si="52"/>
        <v>F3:0911 P1P2:8802 P3:00448</v>
      </c>
      <c r="C3344" s="348" t="s">
        <v>10653</v>
      </c>
      <c r="D3344" s="348" t="s">
        <v>7657</v>
      </c>
      <c r="E3344" s="348" t="s">
        <v>7658</v>
      </c>
      <c r="F3344" s="348" t="s">
        <v>7641</v>
      </c>
    </row>
    <row r="3345" spans="1:6" x14ac:dyDescent="0.25">
      <c r="A3345" s="348" t="s">
        <v>10656</v>
      </c>
      <c r="B3345" t="str">
        <f t="shared" si="52"/>
        <v>F3:0911 P1P2:8802 P3:00199</v>
      </c>
      <c r="C3345" s="348" t="s">
        <v>10653</v>
      </c>
      <c r="D3345" s="348" t="s">
        <v>7657</v>
      </c>
      <c r="E3345" s="348" t="s">
        <v>7658</v>
      </c>
      <c r="F3345" s="348" t="s">
        <v>7659</v>
      </c>
    </row>
    <row r="3346" spans="1:6" x14ac:dyDescent="0.25">
      <c r="A3346" s="348" t="s">
        <v>10656</v>
      </c>
      <c r="B3346" t="str">
        <f t="shared" si="52"/>
        <v>F3:0911 P1P2:8802 P3:00448</v>
      </c>
      <c r="C3346" s="348" t="s">
        <v>10653</v>
      </c>
      <c r="D3346" s="348" t="s">
        <v>7657</v>
      </c>
      <c r="E3346" s="348" t="s">
        <v>7658</v>
      </c>
      <c r="F3346" s="348" t="s">
        <v>7641</v>
      </c>
    </row>
    <row r="3347" spans="1:6" x14ac:dyDescent="0.25">
      <c r="A3347" s="348" t="s">
        <v>10657</v>
      </c>
      <c r="B3347" t="str">
        <f t="shared" si="52"/>
        <v>F3:0820 P1P2:8502 P3:00231</v>
      </c>
      <c r="C3347" s="348" t="s">
        <v>10658</v>
      </c>
      <c r="D3347" s="348" t="s">
        <v>7684</v>
      </c>
      <c r="E3347" s="348" t="s">
        <v>7725</v>
      </c>
      <c r="F3347" s="348" t="s">
        <v>7834</v>
      </c>
    </row>
    <row r="3348" spans="1:6" x14ac:dyDescent="0.25">
      <c r="A3348" s="348" t="s">
        <v>10659</v>
      </c>
      <c r="B3348" t="str">
        <f t="shared" si="52"/>
        <v>F3:0820 P1P2:8502 P3:00234</v>
      </c>
      <c r="C3348" s="348" t="s">
        <v>10658</v>
      </c>
      <c r="D3348" s="348" t="s">
        <v>7684</v>
      </c>
      <c r="E3348" s="348" t="s">
        <v>7725</v>
      </c>
      <c r="F3348" s="348" t="s">
        <v>7726</v>
      </c>
    </row>
    <row r="3349" spans="1:6" x14ac:dyDescent="0.25">
      <c r="A3349" s="348" t="s">
        <v>10660</v>
      </c>
      <c r="B3349" t="str">
        <f t="shared" si="52"/>
        <v>F3:0911 P1P2:8802 P3:00199</v>
      </c>
      <c r="C3349" s="348" t="s">
        <v>10658</v>
      </c>
      <c r="D3349" s="348" t="s">
        <v>7657</v>
      </c>
      <c r="E3349" s="348" t="s">
        <v>7658</v>
      </c>
      <c r="F3349" s="348" t="s">
        <v>7659</v>
      </c>
    </row>
    <row r="3350" spans="1:6" x14ac:dyDescent="0.25">
      <c r="A3350" s="348" t="s">
        <v>10660</v>
      </c>
      <c r="B3350" t="str">
        <f t="shared" si="52"/>
        <v>F3:0911 P1P2:8802 P3:00448</v>
      </c>
      <c r="C3350" s="348" t="s">
        <v>10658</v>
      </c>
      <c r="D3350" s="348" t="s">
        <v>7657</v>
      </c>
      <c r="E3350" s="348" t="s">
        <v>7658</v>
      </c>
      <c r="F3350" s="348" t="s">
        <v>7641</v>
      </c>
    </row>
    <row r="3351" spans="1:6" x14ac:dyDescent="0.25">
      <c r="A3351" s="348" t="s">
        <v>10661</v>
      </c>
      <c r="B3351" t="str">
        <f t="shared" si="52"/>
        <v>F3:0820 P1P2:8502 P3:00231</v>
      </c>
      <c r="C3351" s="348" t="s">
        <v>10662</v>
      </c>
      <c r="D3351" s="348" t="s">
        <v>7684</v>
      </c>
      <c r="E3351" s="348" t="s">
        <v>7725</v>
      </c>
      <c r="F3351" s="348" t="s">
        <v>7834</v>
      </c>
    </row>
    <row r="3352" spans="1:6" x14ac:dyDescent="0.25">
      <c r="A3352" s="348" t="s">
        <v>10663</v>
      </c>
      <c r="B3352" t="str">
        <f t="shared" si="52"/>
        <v>F3:0820 P1P2:8502 P3:00234</v>
      </c>
      <c r="C3352" s="348" t="s">
        <v>10662</v>
      </c>
      <c r="D3352" s="348" t="s">
        <v>7684</v>
      </c>
      <c r="E3352" s="348" t="s">
        <v>7725</v>
      </c>
      <c r="F3352" s="348" t="s">
        <v>7726</v>
      </c>
    </row>
    <row r="3353" spans="1:6" x14ac:dyDescent="0.25">
      <c r="A3353" s="348" t="s">
        <v>10664</v>
      </c>
      <c r="B3353" t="str">
        <f t="shared" si="52"/>
        <v>F3:0911 P1P2:8802 P3:00199</v>
      </c>
      <c r="C3353" s="348" t="s">
        <v>10662</v>
      </c>
      <c r="D3353" s="348" t="s">
        <v>7657</v>
      </c>
      <c r="E3353" s="348" t="s">
        <v>7658</v>
      </c>
      <c r="F3353" s="348" t="s">
        <v>7659</v>
      </c>
    </row>
    <row r="3354" spans="1:6" x14ac:dyDescent="0.25">
      <c r="A3354" s="348" t="s">
        <v>10664</v>
      </c>
      <c r="B3354" t="str">
        <f t="shared" si="52"/>
        <v>F3:0911 P1P2:8802 P3:00448</v>
      </c>
      <c r="C3354" s="348" t="s">
        <v>10662</v>
      </c>
      <c r="D3354" s="348" t="s">
        <v>7657</v>
      </c>
      <c r="E3354" s="348" t="s">
        <v>7658</v>
      </c>
      <c r="F3354" s="348" t="s">
        <v>7641</v>
      </c>
    </row>
    <row r="3355" spans="1:6" x14ac:dyDescent="0.25">
      <c r="A3355" s="348" t="s">
        <v>10665</v>
      </c>
      <c r="B3355" t="str">
        <f t="shared" si="52"/>
        <v>F3:0820 P1P2:8502 P3:00231</v>
      </c>
      <c r="C3355" s="348" t="s">
        <v>7844</v>
      </c>
      <c r="D3355" s="348" t="s">
        <v>7684</v>
      </c>
      <c r="E3355" s="348" t="s">
        <v>7725</v>
      </c>
      <c r="F3355" s="348" t="s">
        <v>7834</v>
      </c>
    </row>
    <row r="3356" spans="1:6" x14ac:dyDescent="0.25">
      <c r="A3356" s="348" t="s">
        <v>10666</v>
      </c>
      <c r="B3356" t="str">
        <f t="shared" si="52"/>
        <v>F3:0820 P1P2:8502 P3:00234</v>
      </c>
      <c r="C3356" s="348" t="s">
        <v>7844</v>
      </c>
      <c r="D3356" s="348" t="s">
        <v>7684</v>
      </c>
      <c r="E3356" s="348" t="s">
        <v>7725</v>
      </c>
      <c r="F3356" s="348" t="s">
        <v>7726</v>
      </c>
    </row>
    <row r="3357" spans="1:6" x14ac:dyDescent="0.25">
      <c r="A3357" s="348" t="s">
        <v>10667</v>
      </c>
      <c r="B3357" t="str">
        <f t="shared" si="52"/>
        <v>F3:0911 P1P2:8802 P3:00199</v>
      </c>
      <c r="C3357" s="348" t="s">
        <v>10668</v>
      </c>
      <c r="D3357" s="348" t="s">
        <v>7657</v>
      </c>
      <c r="E3357" s="348" t="s">
        <v>7658</v>
      </c>
      <c r="F3357" s="348" t="s">
        <v>7659</v>
      </c>
    </row>
    <row r="3358" spans="1:6" x14ac:dyDescent="0.25">
      <c r="A3358" s="348" t="s">
        <v>10667</v>
      </c>
      <c r="B3358" t="str">
        <f t="shared" si="52"/>
        <v>F3:0911 P1P2:8802 P3:00448</v>
      </c>
      <c r="C3358" s="348" t="s">
        <v>10668</v>
      </c>
      <c r="D3358" s="348" t="s">
        <v>7657</v>
      </c>
      <c r="E3358" s="348" t="s">
        <v>7658</v>
      </c>
      <c r="F3358" s="348" t="s">
        <v>7641</v>
      </c>
    </row>
    <row r="3359" spans="1:6" x14ac:dyDescent="0.25">
      <c r="A3359" s="348" t="s">
        <v>10669</v>
      </c>
      <c r="B3359" t="str">
        <f t="shared" si="52"/>
        <v>F3:0911 P1P2:8802 P3:00199</v>
      </c>
      <c r="C3359" s="348" t="s">
        <v>10668</v>
      </c>
      <c r="D3359" s="348" t="s">
        <v>7657</v>
      </c>
      <c r="E3359" s="348" t="s">
        <v>7658</v>
      </c>
      <c r="F3359" s="348" t="s">
        <v>7659</v>
      </c>
    </row>
    <row r="3360" spans="1:6" x14ac:dyDescent="0.25">
      <c r="A3360" s="348" t="s">
        <v>10669</v>
      </c>
      <c r="B3360" t="str">
        <f t="shared" si="52"/>
        <v>F3:0911 P1P2:8802 P3:00448</v>
      </c>
      <c r="C3360" s="348" t="s">
        <v>10668</v>
      </c>
      <c r="D3360" s="348" t="s">
        <v>7657</v>
      </c>
      <c r="E3360" s="348" t="s">
        <v>7658</v>
      </c>
      <c r="F3360" s="348" t="s">
        <v>7641</v>
      </c>
    </row>
    <row r="3361" spans="1:6" x14ac:dyDescent="0.25">
      <c r="A3361" s="348" t="s">
        <v>10670</v>
      </c>
      <c r="B3361" t="str">
        <f t="shared" si="52"/>
        <v>F3:0911 P1P2:8802 P3:00199</v>
      </c>
      <c r="C3361" s="348" t="s">
        <v>10668</v>
      </c>
      <c r="D3361" s="348" t="s">
        <v>7657</v>
      </c>
      <c r="E3361" s="348" t="s">
        <v>7658</v>
      </c>
      <c r="F3361" s="348" t="s">
        <v>7659</v>
      </c>
    </row>
    <row r="3362" spans="1:6" x14ac:dyDescent="0.25">
      <c r="A3362" s="348" t="s">
        <v>10670</v>
      </c>
      <c r="B3362" t="str">
        <f t="shared" si="52"/>
        <v>F3:0911 P1P2:8802 P3:00448</v>
      </c>
      <c r="C3362" s="348" t="s">
        <v>10668</v>
      </c>
      <c r="D3362" s="348" t="s">
        <v>7657</v>
      </c>
      <c r="E3362" s="348" t="s">
        <v>7658</v>
      </c>
      <c r="F3362" s="348" t="s">
        <v>7641</v>
      </c>
    </row>
    <row r="3363" spans="1:6" x14ac:dyDescent="0.25">
      <c r="A3363" s="348" t="s">
        <v>10671</v>
      </c>
      <c r="B3363" t="str">
        <f t="shared" si="52"/>
        <v>F3:0911 P1P2:8802 P3:00199</v>
      </c>
      <c r="C3363" s="348" t="s">
        <v>10668</v>
      </c>
      <c r="D3363" s="348" t="s">
        <v>7657</v>
      </c>
      <c r="E3363" s="348" t="s">
        <v>7658</v>
      </c>
      <c r="F3363" s="348" t="s">
        <v>7659</v>
      </c>
    </row>
    <row r="3364" spans="1:6" x14ac:dyDescent="0.25">
      <c r="A3364" s="348" t="s">
        <v>10671</v>
      </c>
      <c r="B3364" t="str">
        <f t="shared" si="52"/>
        <v>F3:0911 P1P2:8802 P3:00448</v>
      </c>
      <c r="C3364" s="348" t="s">
        <v>10668</v>
      </c>
      <c r="D3364" s="348" t="s">
        <v>7657</v>
      </c>
      <c r="E3364" s="348" t="s">
        <v>7658</v>
      </c>
      <c r="F3364" s="348" t="s">
        <v>7641</v>
      </c>
    </row>
    <row r="3365" spans="1:6" x14ac:dyDescent="0.25">
      <c r="A3365" s="348" t="s">
        <v>10672</v>
      </c>
      <c r="B3365" t="str">
        <f t="shared" si="52"/>
        <v>F3:0820 P1P2:8502 P3:00231</v>
      </c>
      <c r="C3365" s="348" t="s">
        <v>10668</v>
      </c>
      <c r="D3365" s="348" t="s">
        <v>7684</v>
      </c>
      <c r="E3365" s="348" t="s">
        <v>7725</v>
      </c>
      <c r="F3365" s="348" t="s">
        <v>7834</v>
      </c>
    </row>
    <row r="3366" spans="1:6" x14ac:dyDescent="0.25">
      <c r="A3366" s="348" t="s">
        <v>10673</v>
      </c>
      <c r="B3366" t="str">
        <f t="shared" si="52"/>
        <v>F3:0820 P1P2:8502 P3:00231</v>
      </c>
      <c r="C3366" s="348" t="s">
        <v>10668</v>
      </c>
      <c r="D3366" s="348" t="s">
        <v>7684</v>
      </c>
      <c r="E3366" s="348" t="s">
        <v>7725</v>
      </c>
      <c r="F3366" s="348" t="s">
        <v>7834</v>
      </c>
    </row>
    <row r="3367" spans="1:6" x14ac:dyDescent="0.25">
      <c r="A3367" s="348" t="s">
        <v>10674</v>
      </c>
      <c r="B3367" t="str">
        <f t="shared" si="52"/>
        <v>F3:0820 P1P2:8502 P3:00234</v>
      </c>
      <c r="C3367" s="348" t="s">
        <v>10668</v>
      </c>
      <c r="D3367" s="348" t="s">
        <v>7684</v>
      </c>
      <c r="E3367" s="348" t="s">
        <v>7725</v>
      </c>
      <c r="F3367" s="348" t="s">
        <v>7726</v>
      </c>
    </row>
    <row r="3368" spans="1:6" x14ac:dyDescent="0.25">
      <c r="A3368" s="348" t="s">
        <v>10675</v>
      </c>
      <c r="B3368" t="str">
        <f t="shared" si="52"/>
        <v>F3:0911 P1P2:8802 P3:00199</v>
      </c>
      <c r="C3368" s="348" t="s">
        <v>7864</v>
      </c>
      <c r="D3368" s="348" t="s">
        <v>7657</v>
      </c>
      <c r="E3368" s="348" t="s">
        <v>7658</v>
      </c>
      <c r="F3368" s="348" t="s">
        <v>7659</v>
      </c>
    </row>
    <row r="3369" spans="1:6" x14ac:dyDescent="0.25">
      <c r="A3369" s="348" t="s">
        <v>10675</v>
      </c>
      <c r="B3369" t="str">
        <f t="shared" si="52"/>
        <v>F3:0911 P1P2:8802 P3:00448</v>
      </c>
      <c r="C3369" s="348" t="s">
        <v>7864</v>
      </c>
      <c r="D3369" s="348" t="s">
        <v>7657</v>
      </c>
      <c r="E3369" s="348" t="s">
        <v>7658</v>
      </c>
      <c r="F3369" s="348" t="s">
        <v>7641</v>
      </c>
    </row>
    <row r="3370" spans="1:6" x14ac:dyDescent="0.25">
      <c r="A3370" s="348" t="s">
        <v>10676</v>
      </c>
      <c r="B3370" t="str">
        <f t="shared" si="52"/>
        <v>F3:0911 P1P2:8802 P3:00199</v>
      </c>
      <c r="C3370" s="348" t="s">
        <v>7864</v>
      </c>
      <c r="D3370" s="348" t="s">
        <v>7657</v>
      </c>
      <c r="E3370" s="348" t="s">
        <v>7658</v>
      </c>
      <c r="F3370" s="348" t="s">
        <v>7659</v>
      </c>
    </row>
    <row r="3371" spans="1:6" x14ac:dyDescent="0.25">
      <c r="A3371" s="348" t="s">
        <v>10676</v>
      </c>
      <c r="B3371" t="str">
        <f t="shared" si="52"/>
        <v>F3:0911 P1P2:8802 P3:00448</v>
      </c>
      <c r="C3371" s="348" t="s">
        <v>7864</v>
      </c>
      <c r="D3371" s="348" t="s">
        <v>7657</v>
      </c>
      <c r="E3371" s="348" t="s">
        <v>7658</v>
      </c>
      <c r="F3371" s="348" t="s">
        <v>7641</v>
      </c>
    </row>
    <row r="3372" spans="1:6" x14ac:dyDescent="0.25">
      <c r="A3372" s="348" t="s">
        <v>10677</v>
      </c>
      <c r="B3372" t="str">
        <f t="shared" si="52"/>
        <v>F3:0911 P1P2:8802 P3:00199</v>
      </c>
      <c r="C3372" s="348" t="s">
        <v>7864</v>
      </c>
      <c r="D3372" s="348" t="s">
        <v>7657</v>
      </c>
      <c r="E3372" s="348" t="s">
        <v>7658</v>
      </c>
      <c r="F3372" s="348" t="s">
        <v>7659</v>
      </c>
    </row>
    <row r="3373" spans="1:6" x14ac:dyDescent="0.25">
      <c r="A3373" s="348" t="s">
        <v>10677</v>
      </c>
      <c r="B3373" t="str">
        <f t="shared" si="52"/>
        <v>F3:0911 P1P2:8802 P3:00448</v>
      </c>
      <c r="C3373" s="348" t="s">
        <v>7864</v>
      </c>
      <c r="D3373" s="348" t="s">
        <v>7657</v>
      </c>
      <c r="E3373" s="348" t="s">
        <v>7658</v>
      </c>
      <c r="F3373" s="348" t="s">
        <v>7641</v>
      </c>
    </row>
    <row r="3374" spans="1:6" x14ac:dyDescent="0.25">
      <c r="A3374" s="348" t="s">
        <v>10678</v>
      </c>
      <c r="B3374" t="str">
        <f t="shared" si="52"/>
        <v>F3:0911 P1P2:8802 P3:00199</v>
      </c>
      <c r="C3374" s="348" t="s">
        <v>7864</v>
      </c>
      <c r="D3374" s="348" t="s">
        <v>7657</v>
      </c>
      <c r="E3374" s="348" t="s">
        <v>7658</v>
      </c>
      <c r="F3374" s="348" t="s">
        <v>7659</v>
      </c>
    </row>
    <row r="3375" spans="1:6" x14ac:dyDescent="0.25">
      <c r="A3375" s="348" t="s">
        <v>10678</v>
      </c>
      <c r="B3375" t="str">
        <f t="shared" si="52"/>
        <v>F3:0911 P1P2:8802 P3:00448</v>
      </c>
      <c r="C3375" s="348" t="s">
        <v>7864</v>
      </c>
      <c r="D3375" s="348" t="s">
        <v>7657</v>
      </c>
      <c r="E3375" s="348" t="s">
        <v>7658</v>
      </c>
      <c r="F3375" s="348" t="s">
        <v>7641</v>
      </c>
    </row>
    <row r="3376" spans="1:6" x14ac:dyDescent="0.25">
      <c r="A3376" s="348" t="s">
        <v>10679</v>
      </c>
      <c r="B3376" t="str">
        <f t="shared" si="52"/>
        <v>F3:0911 P1P2:8802 P3:00199</v>
      </c>
      <c r="C3376" s="348" t="s">
        <v>7864</v>
      </c>
      <c r="D3376" s="348" t="s">
        <v>7657</v>
      </c>
      <c r="E3376" s="348" t="s">
        <v>7658</v>
      </c>
      <c r="F3376" s="348" t="s">
        <v>7659</v>
      </c>
    </row>
    <row r="3377" spans="1:6" x14ac:dyDescent="0.25">
      <c r="A3377" s="348" t="s">
        <v>10679</v>
      </c>
      <c r="B3377" t="str">
        <f t="shared" si="52"/>
        <v>F3:0911 P1P2:8802 P3:00448</v>
      </c>
      <c r="C3377" s="348" t="s">
        <v>7864</v>
      </c>
      <c r="D3377" s="348" t="s">
        <v>7657</v>
      </c>
      <c r="E3377" s="348" t="s">
        <v>7658</v>
      </c>
      <c r="F3377" s="348" t="s">
        <v>7641</v>
      </c>
    </row>
    <row r="3378" spans="1:6" x14ac:dyDescent="0.25">
      <c r="A3378" s="348" t="s">
        <v>10680</v>
      </c>
      <c r="B3378" t="str">
        <f t="shared" si="52"/>
        <v>F3:0820 P1P2:8502 P3:00231</v>
      </c>
      <c r="C3378" s="348" t="s">
        <v>7864</v>
      </c>
      <c r="D3378" s="348" t="s">
        <v>7684</v>
      </c>
      <c r="E3378" s="348" t="s">
        <v>7725</v>
      </c>
      <c r="F3378" s="348" t="s">
        <v>7834</v>
      </c>
    </row>
    <row r="3379" spans="1:6" x14ac:dyDescent="0.25">
      <c r="A3379" s="348" t="s">
        <v>10681</v>
      </c>
      <c r="B3379" t="str">
        <f t="shared" si="52"/>
        <v>F3:0820 P1P2:8502 P3:00231</v>
      </c>
      <c r="C3379" s="348" t="s">
        <v>7864</v>
      </c>
      <c r="D3379" s="348" t="s">
        <v>7684</v>
      </c>
      <c r="E3379" s="348" t="s">
        <v>7725</v>
      </c>
      <c r="F3379" s="348" t="s">
        <v>7834</v>
      </c>
    </row>
    <row r="3380" spans="1:6" x14ac:dyDescent="0.25">
      <c r="A3380" s="348" t="s">
        <v>10682</v>
      </c>
      <c r="B3380" t="str">
        <f t="shared" si="52"/>
        <v>F3:0820 P1P2:8502 P3:00231</v>
      </c>
      <c r="C3380" s="348" t="s">
        <v>7864</v>
      </c>
      <c r="D3380" s="348" t="s">
        <v>7684</v>
      </c>
      <c r="E3380" s="348" t="s">
        <v>7725</v>
      </c>
      <c r="F3380" s="348" t="s">
        <v>7834</v>
      </c>
    </row>
    <row r="3381" spans="1:6" x14ac:dyDescent="0.25">
      <c r="A3381" s="348" t="s">
        <v>10683</v>
      </c>
      <c r="B3381" t="str">
        <f t="shared" si="52"/>
        <v>F3:0820 P1P2:8502 P3:00234</v>
      </c>
      <c r="C3381" s="348" t="s">
        <v>7864</v>
      </c>
      <c r="D3381" s="348" t="s">
        <v>7684</v>
      </c>
      <c r="E3381" s="348" t="s">
        <v>7725</v>
      </c>
      <c r="F3381" s="348" t="s">
        <v>7726</v>
      </c>
    </row>
    <row r="3382" spans="1:6" x14ac:dyDescent="0.25">
      <c r="A3382" s="348" t="s">
        <v>10684</v>
      </c>
      <c r="B3382" t="str">
        <f t="shared" si="52"/>
        <v>F3:0820 P1P2:8502 P3:00231</v>
      </c>
      <c r="C3382" s="348" t="s">
        <v>7848</v>
      </c>
      <c r="D3382" s="348" t="s">
        <v>7684</v>
      </c>
      <c r="E3382" s="348" t="s">
        <v>7725</v>
      </c>
      <c r="F3382" s="348" t="s">
        <v>7834</v>
      </c>
    </row>
    <row r="3383" spans="1:6" x14ac:dyDescent="0.25">
      <c r="A3383" s="348" t="s">
        <v>10685</v>
      </c>
      <c r="B3383" t="str">
        <f t="shared" si="52"/>
        <v>F3:0820 P1P2:8502 P3:00234</v>
      </c>
      <c r="C3383" s="348" t="s">
        <v>7848</v>
      </c>
      <c r="D3383" s="348" t="s">
        <v>7684</v>
      </c>
      <c r="E3383" s="348" t="s">
        <v>7725</v>
      </c>
      <c r="F3383" s="348" t="s">
        <v>7726</v>
      </c>
    </row>
    <row r="3384" spans="1:6" x14ac:dyDescent="0.25">
      <c r="A3384" s="348" t="s">
        <v>10686</v>
      </c>
      <c r="B3384" t="str">
        <f t="shared" si="52"/>
        <v>F3:0911 P1P2:8802 P3:00199</v>
      </c>
      <c r="C3384" s="348" t="s">
        <v>10687</v>
      </c>
      <c r="D3384" s="348" t="s">
        <v>7657</v>
      </c>
      <c r="E3384" s="348" t="s">
        <v>7658</v>
      </c>
      <c r="F3384" s="348" t="s">
        <v>7659</v>
      </c>
    </row>
    <row r="3385" spans="1:6" x14ac:dyDescent="0.25">
      <c r="A3385" s="348" t="s">
        <v>10686</v>
      </c>
      <c r="B3385" t="str">
        <f t="shared" si="52"/>
        <v>F3:0911 P1P2:8802 P3:00448</v>
      </c>
      <c r="C3385" s="348" t="s">
        <v>10687</v>
      </c>
      <c r="D3385" s="348" t="s">
        <v>7657</v>
      </c>
      <c r="E3385" s="348" t="s">
        <v>7658</v>
      </c>
      <c r="F3385" s="348" t="s">
        <v>7641</v>
      </c>
    </row>
    <row r="3386" spans="1:6" x14ac:dyDescent="0.25">
      <c r="A3386" s="348" t="s">
        <v>10688</v>
      </c>
      <c r="B3386" t="str">
        <f t="shared" si="52"/>
        <v>F3:0820 P1P2:8502 P3:00231</v>
      </c>
      <c r="C3386" s="348" t="s">
        <v>10687</v>
      </c>
      <c r="D3386" s="348" t="s">
        <v>7684</v>
      </c>
      <c r="E3386" s="348" t="s">
        <v>7725</v>
      </c>
      <c r="F3386" s="348" t="s">
        <v>7834</v>
      </c>
    </row>
    <row r="3387" spans="1:6" x14ac:dyDescent="0.25">
      <c r="A3387" s="348" t="s">
        <v>10689</v>
      </c>
      <c r="B3387" t="str">
        <f t="shared" si="52"/>
        <v>F3:0820 P1P2:8502 P3:00231</v>
      </c>
      <c r="C3387" s="348" t="s">
        <v>10687</v>
      </c>
      <c r="D3387" s="348" t="s">
        <v>7684</v>
      </c>
      <c r="E3387" s="348" t="s">
        <v>7725</v>
      </c>
      <c r="F3387" s="348" t="s">
        <v>7834</v>
      </c>
    </row>
    <row r="3388" spans="1:6" x14ac:dyDescent="0.25">
      <c r="A3388" s="348" t="s">
        <v>10690</v>
      </c>
      <c r="B3388" t="str">
        <f t="shared" si="52"/>
        <v>F3:0820 P1P2:8502 P3:00234</v>
      </c>
      <c r="C3388" s="348" t="s">
        <v>10687</v>
      </c>
      <c r="D3388" s="348" t="s">
        <v>7684</v>
      </c>
      <c r="E3388" s="348" t="s">
        <v>7725</v>
      </c>
      <c r="F3388" s="348" t="s">
        <v>7726</v>
      </c>
    </row>
    <row r="3389" spans="1:6" x14ac:dyDescent="0.25">
      <c r="A3389" s="348" t="s">
        <v>10691</v>
      </c>
      <c r="B3389" t="str">
        <f t="shared" si="52"/>
        <v>F3:0820 P1P2:8502 P3:00234</v>
      </c>
      <c r="C3389" s="348" t="s">
        <v>10687</v>
      </c>
      <c r="D3389" s="348" t="s">
        <v>7684</v>
      </c>
      <c r="E3389" s="348" t="s">
        <v>7725</v>
      </c>
      <c r="F3389" s="348" t="s">
        <v>7726</v>
      </c>
    </row>
    <row r="3390" spans="1:6" x14ac:dyDescent="0.25">
      <c r="A3390" s="348" t="s">
        <v>10692</v>
      </c>
      <c r="B3390" t="str">
        <f t="shared" si="52"/>
        <v>F3:0820 P1P2:8502 P3:00231</v>
      </c>
      <c r="C3390" s="348" t="s">
        <v>10693</v>
      </c>
      <c r="D3390" s="348" t="s">
        <v>7684</v>
      </c>
      <c r="E3390" s="348" t="s">
        <v>7725</v>
      </c>
      <c r="F3390" s="348" t="s">
        <v>7834</v>
      </c>
    </row>
    <row r="3391" spans="1:6" x14ac:dyDescent="0.25">
      <c r="A3391" s="348" t="s">
        <v>10694</v>
      </c>
      <c r="B3391" t="str">
        <f t="shared" si="52"/>
        <v>F3:0820 P1P2:8502 P3:00231</v>
      </c>
      <c r="C3391" s="348" t="s">
        <v>10695</v>
      </c>
      <c r="D3391" s="348" t="s">
        <v>7684</v>
      </c>
      <c r="E3391" s="348" t="s">
        <v>7725</v>
      </c>
      <c r="F3391" s="348" t="s">
        <v>7834</v>
      </c>
    </row>
    <row r="3392" spans="1:6" x14ac:dyDescent="0.25">
      <c r="A3392" s="348" t="s">
        <v>10696</v>
      </c>
      <c r="B3392" t="str">
        <f t="shared" si="52"/>
        <v>F3:0820 P1P2:8502 P3:00234</v>
      </c>
      <c r="C3392" s="348" t="s">
        <v>10693</v>
      </c>
      <c r="D3392" s="348" t="s">
        <v>7684</v>
      </c>
      <c r="E3392" s="348" t="s">
        <v>7725</v>
      </c>
      <c r="F3392" s="348" t="s">
        <v>7726</v>
      </c>
    </row>
    <row r="3393" spans="1:6" x14ac:dyDescent="0.25">
      <c r="A3393" s="348" t="s">
        <v>10697</v>
      </c>
      <c r="B3393" t="str">
        <f t="shared" si="52"/>
        <v>F3:0820 P1P2:8502 P3:00234</v>
      </c>
      <c r="C3393" s="348" t="s">
        <v>10695</v>
      </c>
      <c r="D3393" s="348" t="s">
        <v>7684</v>
      </c>
      <c r="E3393" s="348" t="s">
        <v>7725</v>
      </c>
      <c r="F3393" s="348" t="s">
        <v>7726</v>
      </c>
    </row>
    <row r="3394" spans="1:6" x14ac:dyDescent="0.25">
      <c r="A3394" s="348" t="s">
        <v>10698</v>
      </c>
      <c r="B3394" t="str">
        <f t="shared" ref="B3394:B3457" si="53">CONCATENATE("F3:",D3394," P1P2:",E3394," P3:",F3394)</f>
        <v>F3:0911 P1P2:8802 P3:00199</v>
      </c>
      <c r="C3394" s="348" t="s">
        <v>7856</v>
      </c>
      <c r="D3394" s="348" t="s">
        <v>7657</v>
      </c>
      <c r="E3394" s="348" t="s">
        <v>7658</v>
      </c>
      <c r="F3394" s="348" t="s">
        <v>7659</v>
      </c>
    </row>
    <row r="3395" spans="1:6" x14ac:dyDescent="0.25">
      <c r="A3395" s="348" t="s">
        <v>10698</v>
      </c>
      <c r="B3395" t="str">
        <f t="shared" si="53"/>
        <v>F3:0911 P1P2:8802 P3:00448</v>
      </c>
      <c r="C3395" s="348" t="s">
        <v>7856</v>
      </c>
      <c r="D3395" s="348" t="s">
        <v>7657</v>
      </c>
      <c r="E3395" s="348" t="s">
        <v>7658</v>
      </c>
      <c r="F3395" s="348" t="s">
        <v>7641</v>
      </c>
    </row>
    <row r="3396" spans="1:6" x14ac:dyDescent="0.25">
      <c r="A3396" s="348" t="s">
        <v>10699</v>
      </c>
      <c r="B3396" t="str">
        <f t="shared" si="53"/>
        <v>F3:0911 P1P2:8802 P3:00199</v>
      </c>
      <c r="C3396" s="348" t="s">
        <v>10700</v>
      </c>
      <c r="D3396" s="348" t="s">
        <v>7657</v>
      </c>
      <c r="E3396" s="348" t="s">
        <v>7658</v>
      </c>
      <c r="F3396" s="348" t="s">
        <v>7659</v>
      </c>
    </row>
    <row r="3397" spans="1:6" x14ac:dyDescent="0.25">
      <c r="A3397" s="348" t="s">
        <v>10699</v>
      </c>
      <c r="B3397" t="str">
        <f t="shared" si="53"/>
        <v>F3:0911 P1P2:8802 P3:00448</v>
      </c>
      <c r="C3397" s="348" t="s">
        <v>10700</v>
      </c>
      <c r="D3397" s="348" t="s">
        <v>7657</v>
      </c>
      <c r="E3397" s="348" t="s">
        <v>7658</v>
      </c>
      <c r="F3397" s="348" t="s">
        <v>7641</v>
      </c>
    </row>
    <row r="3398" spans="1:6" x14ac:dyDescent="0.25">
      <c r="A3398" s="348" t="s">
        <v>10701</v>
      </c>
      <c r="B3398" t="str">
        <f t="shared" si="53"/>
        <v>F3:0820 P1P2:8502 P3:00231</v>
      </c>
      <c r="C3398" s="348" t="s">
        <v>7856</v>
      </c>
      <c r="D3398" s="348" t="s">
        <v>7684</v>
      </c>
      <c r="E3398" s="348" t="s">
        <v>7725</v>
      </c>
      <c r="F3398" s="348" t="s">
        <v>7834</v>
      </c>
    </row>
    <row r="3399" spans="1:6" x14ac:dyDescent="0.25">
      <c r="A3399" s="348" t="s">
        <v>10702</v>
      </c>
      <c r="B3399" t="str">
        <f t="shared" si="53"/>
        <v>F3:0820 P1P2:8502 P3:00231</v>
      </c>
      <c r="C3399" s="348" t="s">
        <v>10700</v>
      </c>
      <c r="D3399" s="348" t="s">
        <v>7684</v>
      </c>
      <c r="E3399" s="348" t="s">
        <v>7725</v>
      </c>
      <c r="F3399" s="348" t="s">
        <v>7834</v>
      </c>
    </row>
    <row r="3400" spans="1:6" x14ac:dyDescent="0.25">
      <c r="A3400" s="348" t="s">
        <v>10703</v>
      </c>
      <c r="B3400" t="str">
        <f t="shared" si="53"/>
        <v>F3:0820 P1P2:8502 P3:00234</v>
      </c>
      <c r="C3400" s="348" t="s">
        <v>7856</v>
      </c>
      <c r="D3400" s="348" t="s">
        <v>7684</v>
      </c>
      <c r="E3400" s="348" t="s">
        <v>7725</v>
      </c>
      <c r="F3400" s="348" t="s">
        <v>7726</v>
      </c>
    </row>
    <row r="3401" spans="1:6" x14ac:dyDescent="0.25">
      <c r="A3401" s="348" t="s">
        <v>10704</v>
      </c>
      <c r="B3401" t="str">
        <f t="shared" si="53"/>
        <v>F3:0820 P1P2:8502 P3:00234</v>
      </c>
      <c r="C3401" s="348" t="s">
        <v>10700</v>
      </c>
      <c r="D3401" s="348" t="s">
        <v>7684</v>
      </c>
      <c r="E3401" s="348" t="s">
        <v>7725</v>
      </c>
      <c r="F3401" s="348" t="s">
        <v>7726</v>
      </c>
    </row>
    <row r="3402" spans="1:6" x14ac:dyDescent="0.25">
      <c r="A3402" s="348" t="s">
        <v>10705</v>
      </c>
      <c r="B3402" t="str">
        <f t="shared" si="53"/>
        <v>F3:0820 P1P2:8502 P3:00231</v>
      </c>
      <c r="C3402" s="348" t="s">
        <v>10706</v>
      </c>
      <c r="D3402" s="348" t="s">
        <v>7684</v>
      </c>
      <c r="E3402" s="348" t="s">
        <v>7725</v>
      </c>
      <c r="F3402" s="348" t="s">
        <v>7834</v>
      </c>
    </row>
    <row r="3403" spans="1:6" x14ac:dyDescent="0.25">
      <c r="A3403" s="348" t="s">
        <v>10707</v>
      </c>
      <c r="B3403" t="str">
        <f t="shared" si="53"/>
        <v>F3:0820 P1P2:8502 P3:00234</v>
      </c>
      <c r="C3403" s="348" t="s">
        <v>10706</v>
      </c>
      <c r="D3403" s="348" t="s">
        <v>7684</v>
      </c>
      <c r="E3403" s="348" t="s">
        <v>7725</v>
      </c>
      <c r="F3403" s="348" t="s">
        <v>7726</v>
      </c>
    </row>
    <row r="3404" spans="1:6" x14ac:dyDescent="0.25">
      <c r="A3404" s="348" t="s">
        <v>10708</v>
      </c>
      <c r="B3404" t="str">
        <f t="shared" si="53"/>
        <v>F3:0820 P1P2:8502 P3:00231</v>
      </c>
      <c r="C3404" s="348" t="s">
        <v>10709</v>
      </c>
      <c r="D3404" s="348" t="s">
        <v>7684</v>
      </c>
      <c r="E3404" s="348" t="s">
        <v>7725</v>
      </c>
      <c r="F3404" s="348" t="s">
        <v>7834</v>
      </c>
    </row>
    <row r="3405" spans="1:6" x14ac:dyDescent="0.25">
      <c r="A3405" s="348" t="s">
        <v>10710</v>
      </c>
      <c r="B3405" t="str">
        <f t="shared" si="53"/>
        <v>F3:0820 P1P2:8502 P3:00231</v>
      </c>
      <c r="C3405" s="348" t="s">
        <v>10711</v>
      </c>
      <c r="D3405" s="348" t="s">
        <v>7684</v>
      </c>
      <c r="E3405" s="348" t="s">
        <v>7725</v>
      </c>
      <c r="F3405" s="348" t="s">
        <v>7834</v>
      </c>
    </row>
    <row r="3406" spans="1:6" x14ac:dyDescent="0.25">
      <c r="A3406" s="348" t="s">
        <v>10712</v>
      </c>
      <c r="B3406" t="str">
        <f t="shared" si="53"/>
        <v>F3:0820 P1P2:8502 P3:00234</v>
      </c>
      <c r="C3406" s="348" t="s">
        <v>10709</v>
      </c>
      <c r="D3406" s="348" t="s">
        <v>7684</v>
      </c>
      <c r="E3406" s="348" t="s">
        <v>7725</v>
      </c>
      <c r="F3406" s="348" t="s">
        <v>7726</v>
      </c>
    </row>
    <row r="3407" spans="1:6" x14ac:dyDescent="0.25">
      <c r="A3407" s="348" t="s">
        <v>10713</v>
      </c>
      <c r="B3407" t="str">
        <f t="shared" si="53"/>
        <v>F3:0820 P1P2:8502 P3:00234</v>
      </c>
      <c r="C3407" s="348" t="s">
        <v>10711</v>
      </c>
      <c r="D3407" s="348" t="s">
        <v>7684</v>
      </c>
      <c r="E3407" s="348" t="s">
        <v>7725</v>
      </c>
      <c r="F3407" s="348" t="s">
        <v>7726</v>
      </c>
    </row>
    <row r="3408" spans="1:6" x14ac:dyDescent="0.25">
      <c r="A3408" s="348" t="s">
        <v>10714</v>
      </c>
      <c r="B3408" t="str">
        <f t="shared" si="53"/>
        <v>F3:0911 P1P2:8802 P3:00199</v>
      </c>
      <c r="C3408" s="348" t="s">
        <v>10715</v>
      </c>
      <c r="D3408" s="348" t="s">
        <v>7657</v>
      </c>
      <c r="E3408" s="348" t="s">
        <v>7658</v>
      </c>
      <c r="F3408" s="348" t="s">
        <v>7659</v>
      </c>
    </row>
    <row r="3409" spans="1:6" x14ac:dyDescent="0.25">
      <c r="A3409" s="348" t="s">
        <v>10714</v>
      </c>
      <c r="B3409" t="str">
        <f t="shared" si="53"/>
        <v>F3:0911 P1P2:8802 P3:00448</v>
      </c>
      <c r="C3409" s="348" t="s">
        <v>10715</v>
      </c>
      <c r="D3409" s="348" t="s">
        <v>7657</v>
      </c>
      <c r="E3409" s="348" t="s">
        <v>7658</v>
      </c>
      <c r="F3409" s="348" t="s">
        <v>7641</v>
      </c>
    </row>
    <row r="3410" spans="1:6" x14ac:dyDescent="0.25">
      <c r="A3410" s="348" t="s">
        <v>10716</v>
      </c>
      <c r="B3410" t="str">
        <f t="shared" si="53"/>
        <v>F3:0820 P1P2:8502 P3:00231</v>
      </c>
      <c r="C3410" s="348" t="s">
        <v>10715</v>
      </c>
      <c r="D3410" s="348" t="s">
        <v>7684</v>
      </c>
      <c r="E3410" s="348" t="s">
        <v>7725</v>
      </c>
      <c r="F3410" s="348" t="s">
        <v>7834</v>
      </c>
    </row>
    <row r="3411" spans="1:6" x14ac:dyDescent="0.25">
      <c r="A3411" s="348" t="s">
        <v>10717</v>
      </c>
      <c r="B3411" t="str">
        <f t="shared" si="53"/>
        <v>F3:0820 P1P2:8502 P3:00234</v>
      </c>
      <c r="C3411" s="348" t="s">
        <v>10715</v>
      </c>
      <c r="D3411" s="348" t="s">
        <v>7684</v>
      </c>
      <c r="E3411" s="348" t="s">
        <v>7725</v>
      </c>
      <c r="F3411" s="348" t="s">
        <v>7726</v>
      </c>
    </row>
    <row r="3412" spans="1:6" x14ac:dyDescent="0.25">
      <c r="A3412" s="348" t="s">
        <v>10718</v>
      </c>
      <c r="B3412" t="str">
        <f t="shared" si="53"/>
        <v>F3:0820 P1P2:8502 P3:00231</v>
      </c>
      <c r="C3412" s="348" t="s">
        <v>7859</v>
      </c>
      <c r="D3412" s="348" t="s">
        <v>7684</v>
      </c>
      <c r="E3412" s="348" t="s">
        <v>7725</v>
      </c>
      <c r="F3412" s="348" t="s">
        <v>7834</v>
      </c>
    </row>
    <row r="3413" spans="1:6" x14ac:dyDescent="0.25">
      <c r="A3413" s="348" t="s">
        <v>10719</v>
      </c>
      <c r="B3413" t="str">
        <f t="shared" si="53"/>
        <v>F3:0820 P1P2:8502 P3:00231</v>
      </c>
      <c r="C3413" s="348" t="s">
        <v>10720</v>
      </c>
      <c r="D3413" s="348" t="s">
        <v>7684</v>
      </c>
      <c r="E3413" s="348" t="s">
        <v>7725</v>
      </c>
      <c r="F3413" s="348" t="s">
        <v>7834</v>
      </c>
    </row>
    <row r="3414" spans="1:6" x14ac:dyDescent="0.25">
      <c r="A3414" s="348" t="s">
        <v>10721</v>
      </c>
      <c r="B3414" t="str">
        <f t="shared" si="53"/>
        <v>F3:0820 P1P2:8502 P3:00231</v>
      </c>
      <c r="C3414" s="348" t="s">
        <v>10722</v>
      </c>
      <c r="D3414" s="348" t="s">
        <v>7684</v>
      </c>
      <c r="E3414" s="348" t="s">
        <v>7725</v>
      </c>
      <c r="F3414" s="348" t="s">
        <v>7834</v>
      </c>
    </row>
    <row r="3415" spans="1:6" x14ac:dyDescent="0.25">
      <c r="A3415" s="348" t="s">
        <v>10723</v>
      </c>
      <c r="B3415" t="str">
        <f t="shared" si="53"/>
        <v>F3:0820 P1P2:8502 P3:00231</v>
      </c>
      <c r="C3415" s="348" t="s">
        <v>10722</v>
      </c>
      <c r="D3415" s="348" t="s">
        <v>7684</v>
      </c>
      <c r="E3415" s="348" t="s">
        <v>7725</v>
      </c>
      <c r="F3415" s="348" t="s">
        <v>7834</v>
      </c>
    </row>
    <row r="3416" spans="1:6" x14ac:dyDescent="0.25">
      <c r="A3416" s="348" t="s">
        <v>10724</v>
      </c>
      <c r="B3416" t="str">
        <f t="shared" si="53"/>
        <v>F3:0820 P1P2:8502 P3:00234</v>
      </c>
      <c r="C3416" s="348" t="s">
        <v>7859</v>
      </c>
      <c r="D3416" s="348" t="s">
        <v>7684</v>
      </c>
      <c r="E3416" s="348" t="s">
        <v>7725</v>
      </c>
      <c r="F3416" s="348" t="s">
        <v>7726</v>
      </c>
    </row>
    <row r="3417" spans="1:6" x14ac:dyDescent="0.25">
      <c r="A3417" s="348" t="s">
        <v>10725</v>
      </c>
      <c r="B3417" t="str">
        <f t="shared" si="53"/>
        <v>F3:0820 P1P2:8502 P3:00234</v>
      </c>
      <c r="C3417" s="348" t="s">
        <v>10720</v>
      </c>
      <c r="D3417" s="348" t="s">
        <v>7684</v>
      </c>
      <c r="E3417" s="348" t="s">
        <v>7725</v>
      </c>
      <c r="F3417" s="348" t="s">
        <v>7726</v>
      </c>
    </row>
    <row r="3418" spans="1:6" x14ac:dyDescent="0.25">
      <c r="A3418" s="348" t="s">
        <v>10726</v>
      </c>
      <c r="B3418" t="str">
        <f t="shared" si="53"/>
        <v>F3:0820 P1P2:8502 P3:00234</v>
      </c>
      <c r="C3418" s="348" t="s">
        <v>7859</v>
      </c>
      <c r="D3418" s="348" t="s">
        <v>7684</v>
      </c>
      <c r="E3418" s="348" t="s">
        <v>7725</v>
      </c>
      <c r="F3418" s="348" t="s">
        <v>7726</v>
      </c>
    </row>
    <row r="3419" spans="1:6" x14ac:dyDescent="0.25">
      <c r="A3419" s="348" t="s">
        <v>10727</v>
      </c>
      <c r="B3419" t="str">
        <f t="shared" si="53"/>
        <v>F3:0820 P1P2:8502 P3:00234</v>
      </c>
      <c r="C3419" s="348" t="s">
        <v>10722</v>
      </c>
      <c r="D3419" s="348" t="s">
        <v>7684</v>
      </c>
      <c r="E3419" s="348" t="s">
        <v>7725</v>
      </c>
      <c r="F3419" s="348" t="s">
        <v>7726</v>
      </c>
    </row>
    <row r="3420" spans="1:6" x14ac:dyDescent="0.25">
      <c r="A3420" s="348" t="s">
        <v>10728</v>
      </c>
      <c r="B3420" t="str">
        <f t="shared" si="53"/>
        <v>F3:0820 P1P2:8502 P3:00234</v>
      </c>
      <c r="C3420" s="348" t="s">
        <v>10722</v>
      </c>
      <c r="D3420" s="348" t="s">
        <v>7684</v>
      </c>
      <c r="E3420" s="348" t="s">
        <v>7725</v>
      </c>
      <c r="F3420" s="348" t="s">
        <v>7726</v>
      </c>
    </row>
    <row r="3421" spans="1:6" x14ac:dyDescent="0.25">
      <c r="A3421" s="348" t="s">
        <v>10729</v>
      </c>
      <c r="B3421" t="str">
        <f t="shared" si="53"/>
        <v>F3:0911 P1P2:8802 P3:00199</v>
      </c>
      <c r="C3421" s="348" t="s">
        <v>10730</v>
      </c>
      <c r="D3421" s="348" t="s">
        <v>7657</v>
      </c>
      <c r="E3421" s="348" t="s">
        <v>7658</v>
      </c>
      <c r="F3421" s="348" t="s">
        <v>7659</v>
      </c>
    </row>
    <row r="3422" spans="1:6" x14ac:dyDescent="0.25">
      <c r="A3422" s="348" t="s">
        <v>10729</v>
      </c>
      <c r="B3422" t="str">
        <f t="shared" si="53"/>
        <v>F3:0911 P1P2:8802 P3:00448</v>
      </c>
      <c r="C3422" s="348" t="s">
        <v>10730</v>
      </c>
      <c r="D3422" s="348" t="s">
        <v>7657</v>
      </c>
      <c r="E3422" s="348" t="s">
        <v>7658</v>
      </c>
      <c r="F3422" s="348" t="s">
        <v>7641</v>
      </c>
    </row>
    <row r="3423" spans="1:6" x14ac:dyDescent="0.25">
      <c r="A3423" s="348" t="s">
        <v>10731</v>
      </c>
      <c r="B3423" t="str">
        <f t="shared" si="53"/>
        <v>F3:0820 P1P2:8502 P3:00231</v>
      </c>
      <c r="C3423" s="348" t="s">
        <v>10730</v>
      </c>
      <c r="D3423" s="348" t="s">
        <v>7684</v>
      </c>
      <c r="E3423" s="348" t="s">
        <v>7725</v>
      </c>
      <c r="F3423" s="348" t="s">
        <v>7834</v>
      </c>
    </row>
    <row r="3424" spans="1:6" x14ac:dyDescent="0.25">
      <c r="A3424" s="348" t="s">
        <v>10732</v>
      </c>
      <c r="B3424" t="str">
        <f t="shared" si="53"/>
        <v>F3:0820 P1P2:8502 P3:00234</v>
      </c>
      <c r="C3424" s="348" t="s">
        <v>10730</v>
      </c>
      <c r="D3424" s="348" t="s">
        <v>7684</v>
      </c>
      <c r="E3424" s="348" t="s">
        <v>7725</v>
      </c>
      <c r="F3424" s="348" t="s">
        <v>7726</v>
      </c>
    </row>
    <row r="3425" spans="1:6" x14ac:dyDescent="0.25">
      <c r="A3425" s="348" t="s">
        <v>10733</v>
      </c>
      <c r="B3425" t="str">
        <f t="shared" si="53"/>
        <v>F3:0820 P1P2:8502 P3:00231</v>
      </c>
      <c r="C3425" s="348" t="s">
        <v>10734</v>
      </c>
      <c r="D3425" s="348" t="s">
        <v>7684</v>
      </c>
      <c r="E3425" s="348" t="s">
        <v>7725</v>
      </c>
      <c r="F3425" s="348" t="s">
        <v>7834</v>
      </c>
    </row>
    <row r="3426" spans="1:6" x14ac:dyDescent="0.25">
      <c r="A3426" s="348" t="s">
        <v>10735</v>
      </c>
      <c r="B3426" t="str">
        <f t="shared" si="53"/>
        <v>F3:0820 P1P2:8502 P3:00231</v>
      </c>
      <c r="C3426" s="348" t="s">
        <v>10734</v>
      </c>
      <c r="D3426" s="348" t="s">
        <v>7684</v>
      </c>
      <c r="E3426" s="348" t="s">
        <v>7725</v>
      </c>
      <c r="F3426" s="348" t="s">
        <v>7834</v>
      </c>
    </row>
    <row r="3427" spans="1:6" x14ac:dyDescent="0.25">
      <c r="A3427" s="348" t="s">
        <v>10736</v>
      </c>
      <c r="B3427" t="str">
        <f t="shared" si="53"/>
        <v>F3:0820 P1P2:8502 P3:00234</v>
      </c>
      <c r="C3427" s="348" t="s">
        <v>10734</v>
      </c>
      <c r="D3427" s="348" t="s">
        <v>7684</v>
      </c>
      <c r="E3427" s="348" t="s">
        <v>7725</v>
      </c>
      <c r="F3427" s="348" t="s">
        <v>7726</v>
      </c>
    </row>
    <row r="3428" spans="1:6" x14ac:dyDescent="0.25">
      <c r="A3428" s="348" t="s">
        <v>10737</v>
      </c>
      <c r="B3428" t="str">
        <f t="shared" si="53"/>
        <v>F3:0820 P1P2:8502 P3:00234</v>
      </c>
      <c r="C3428" s="348" t="s">
        <v>10734</v>
      </c>
      <c r="D3428" s="348" t="s">
        <v>7684</v>
      </c>
      <c r="E3428" s="348" t="s">
        <v>7725</v>
      </c>
      <c r="F3428" s="348" t="s">
        <v>7726</v>
      </c>
    </row>
    <row r="3429" spans="1:6" x14ac:dyDescent="0.25">
      <c r="A3429" s="348" t="s">
        <v>10738</v>
      </c>
      <c r="B3429" t="str">
        <f t="shared" si="53"/>
        <v>F3:0911 P1P2:8802 P3:00199</v>
      </c>
      <c r="C3429" s="348" t="s">
        <v>10739</v>
      </c>
      <c r="D3429" s="348" t="s">
        <v>7657</v>
      </c>
      <c r="E3429" s="348" t="s">
        <v>7658</v>
      </c>
      <c r="F3429" s="348" t="s">
        <v>7659</v>
      </c>
    </row>
    <row r="3430" spans="1:6" x14ac:dyDescent="0.25">
      <c r="A3430" s="348" t="s">
        <v>10738</v>
      </c>
      <c r="B3430" t="str">
        <f t="shared" si="53"/>
        <v>F3:0911 P1P2:8802 P3:00448</v>
      </c>
      <c r="C3430" s="348" t="s">
        <v>10739</v>
      </c>
      <c r="D3430" s="348" t="s">
        <v>7657</v>
      </c>
      <c r="E3430" s="348" t="s">
        <v>7658</v>
      </c>
      <c r="F3430" s="348" t="s">
        <v>7641</v>
      </c>
    </row>
    <row r="3431" spans="1:6" x14ac:dyDescent="0.25">
      <c r="A3431" s="348" t="s">
        <v>10740</v>
      </c>
      <c r="B3431" t="str">
        <f t="shared" si="53"/>
        <v>F3:0820 P1P2:8502 P3:00231</v>
      </c>
      <c r="C3431" s="348" t="s">
        <v>10739</v>
      </c>
      <c r="D3431" s="348" t="s">
        <v>7684</v>
      </c>
      <c r="E3431" s="348" t="s">
        <v>7725</v>
      </c>
      <c r="F3431" s="348" t="s">
        <v>7834</v>
      </c>
    </row>
    <row r="3432" spans="1:6" x14ac:dyDescent="0.25">
      <c r="A3432" s="348" t="s">
        <v>10741</v>
      </c>
      <c r="B3432" t="str">
        <f t="shared" si="53"/>
        <v>F3:0820 P1P2:8502 P3:00231</v>
      </c>
      <c r="C3432" s="348" t="s">
        <v>10742</v>
      </c>
      <c r="D3432" s="348" t="s">
        <v>7684</v>
      </c>
      <c r="E3432" s="348" t="s">
        <v>7725</v>
      </c>
      <c r="F3432" s="348" t="s">
        <v>7834</v>
      </c>
    </row>
    <row r="3433" spans="1:6" x14ac:dyDescent="0.25">
      <c r="A3433" s="348" t="s">
        <v>10743</v>
      </c>
      <c r="B3433" t="str">
        <f t="shared" si="53"/>
        <v>F3:0820 P1P2:8502 P3:00234</v>
      </c>
      <c r="C3433" s="348" t="s">
        <v>10739</v>
      </c>
      <c r="D3433" s="348" t="s">
        <v>7684</v>
      </c>
      <c r="E3433" s="348" t="s">
        <v>7725</v>
      </c>
      <c r="F3433" s="348" t="s">
        <v>7726</v>
      </c>
    </row>
    <row r="3434" spans="1:6" x14ac:dyDescent="0.25">
      <c r="A3434" s="348" t="s">
        <v>10744</v>
      </c>
      <c r="B3434" t="str">
        <f t="shared" si="53"/>
        <v>F3:0820 P1P2:8502 P3:00234</v>
      </c>
      <c r="C3434" s="348" t="s">
        <v>10742</v>
      </c>
      <c r="D3434" s="348" t="s">
        <v>7684</v>
      </c>
      <c r="E3434" s="348" t="s">
        <v>7725</v>
      </c>
      <c r="F3434" s="348" t="s">
        <v>7726</v>
      </c>
    </row>
    <row r="3435" spans="1:6" x14ac:dyDescent="0.25">
      <c r="A3435" s="348" t="s">
        <v>10745</v>
      </c>
      <c r="B3435" t="str">
        <f t="shared" si="53"/>
        <v>F3:0820 P1P2:8502 P3:00234</v>
      </c>
      <c r="C3435" s="348" t="s">
        <v>10739</v>
      </c>
      <c r="D3435" s="348" t="s">
        <v>7684</v>
      </c>
      <c r="E3435" s="348" t="s">
        <v>7725</v>
      </c>
      <c r="F3435" s="348" t="s">
        <v>7726</v>
      </c>
    </row>
    <row r="3436" spans="1:6" x14ac:dyDescent="0.25">
      <c r="A3436" s="348" t="s">
        <v>10746</v>
      </c>
      <c r="B3436" t="str">
        <f t="shared" si="53"/>
        <v>F3:0820 P1P2:8502 P3:00231</v>
      </c>
      <c r="C3436" s="348" t="s">
        <v>10747</v>
      </c>
      <c r="D3436" s="348" t="s">
        <v>7684</v>
      </c>
      <c r="E3436" s="348" t="s">
        <v>7725</v>
      </c>
      <c r="F3436" s="348" t="s">
        <v>7834</v>
      </c>
    </row>
    <row r="3437" spans="1:6" x14ac:dyDescent="0.25">
      <c r="A3437" s="348" t="s">
        <v>10748</v>
      </c>
      <c r="B3437" t="str">
        <f t="shared" si="53"/>
        <v>F3:0820 P1P2:8502 P3:00231</v>
      </c>
      <c r="C3437" s="348" t="s">
        <v>10749</v>
      </c>
      <c r="D3437" s="348" t="s">
        <v>7684</v>
      </c>
      <c r="E3437" s="348" t="s">
        <v>7725</v>
      </c>
      <c r="F3437" s="348" t="s">
        <v>7834</v>
      </c>
    </row>
    <row r="3438" spans="1:6" x14ac:dyDescent="0.25">
      <c r="A3438" s="348" t="s">
        <v>10750</v>
      </c>
      <c r="B3438" t="str">
        <f t="shared" si="53"/>
        <v>F3:0820 P1P2:8502 P3:00234</v>
      </c>
      <c r="C3438" s="348" t="s">
        <v>10747</v>
      </c>
      <c r="D3438" s="348" t="s">
        <v>7684</v>
      </c>
      <c r="E3438" s="348" t="s">
        <v>7725</v>
      </c>
      <c r="F3438" s="348" t="s">
        <v>7726</v>
      </c>
    </row>
    <row r="3439" spans="1:6" x14ac:dyDescent="0.25">
      <c r="A3439" s="348" t="s">
        <v>10751</v>
      </c>
      <c r="B3439" t="str">
        <f t="shared" si="53"/>
        <v>F3:0820 P1P2:8502 P3:00234</v>
      </c>
      <c r="C3439" s="348" t="s">
        <v>10749</v>
      </c>
      <c r="D3439" s="348" t="s">
        <v>7684</v>
      </c>
      <c r="E3439" s="348" t="s">
        <v>7725</v>
      </c>
      <c r="F3439" s="348" t="s">
        <v>7726</v>
      </c>
    </row>
    <row r="3440" spans="1:6" x14ac:dyDescent="0.25">
      <c r="A3440" s="348" t="s">
        <v>10752</v>
      </c>
      <c r="B3440" t="str">
        <f t="shared" si="53"/>
        <v>F3:0820 P1P2:8502 P3:00231</v>
      </c>
      <c r="C3440" s="348" t="s">
        <v>10753</v>
      </c>
      <c r="D3440" s="348" t="s">
        <v>7684</v>
      </c>
      <c r="E3440" s="348" t="s">
        <v>7725</v>
      </c>
      <c r="F3440" s="348" t="s">
        <v>7834</v>
      </c>
    </row>
    <row r="3441" spans="1:6" x14ac:dyDescent="0.25">
      <c r="A3441" s="348" t="s">
        <v>10754</v>
      </c>
      <c r="B3441" t="str">
        <f t="shared" si="53"/>
        <v>F3:0820 P1P2:8502 P3:00234</v>
      </c>
      <c r="C3441" s="348" t="s">
        <v>10753</v>
      </c>
      <c r="D3441" s="348" t="s">
        <v>7684</v>
      </c>
      <c r="E3441" s="348" t="s">
        <v>7725</v>
      </c>
      <c r="F3441" s="348" t="s">
        <v>7726</v>
      </c>
    </row>
    <row r="3442" spans="1:6" x14ac:dyDescent="0.25">
      <c r="A3442" s="348" t="s">
        <v>10755</v>
      </c>
      <c r="B3442" t="str">
        <f t="shared" si="53"/>
        <v>F3:0820 P1P2:8502 P3:00231</v>
      </c>
      <c r="C3442" s="348" t="s">
        <v>10756</v>
      </c>
      <c r="D3442" s="348" t="s">
        <v>7684</v>
      </c>
      <c r="E3442" s="348" t="s">
        <v>7725</v>
      </c>
      <c r="F3442" s="348" t="s">
        <v>7834</v>
      </c>
    </row>
    <row r="3443" spans="1:6" x14ac:dyDescent="0.25">
      <c r="A3443" s="348" t="s">
        <v>10757</v>
      </c>
      <c r="B3443" t="str">
        <f t="shared" si="53"/>
        <v>F3:0820 P1P2:8502 P3:00234</v>
      </c>
      <c r="C3443" s="348" t="s">
        <v>10756</v>
      </c>
      <c r="D3443" s="348" t="s">
        <v>7684</v>
      </c>
      <c r="E3443" s="348" t="s">
        <v>7725</v>
      </c>
      <c r="F3443" s="348" t="s">
        <v>7726</v>
      </c>
    </row>
    <row r="3444" spans="1:6" x14ac:dyDescent="0.25">
      <c r="A3444" s="348" t="s">
        <v>10758</v>
      </c>
      <c r="B3444" t="str">
        <f t="shared" si="53"/>
        <v>F3:0820 P1P2:8502 P3:00231</v>
      </c>
      <c r="C3444" s="348" t="s">
        <v>10759</v>
      </c>
      <c r="D3444" s="348" t="s">
        <v>7684</v>
      </c>
      <c r="E3444" s="348" t="s">
        <v>7725</v>
      </c>
      <c r="F3444" s="348" t="s">
        <v>7834</v>
      </c>
    </row>
    <row r="3445" spans="1:6" x14ac:dyDescent="0.25">
      <c r="A3445" s="348" t="s">
        <v>10760</v>
      </c>
      <c r="B3445" t="str">
        <f t="shared" si="53"/>
        <v>F3:0820 P1P2:8502 P3:00231</v>
      </c>
      <c r="C3445" s="348" t="s">
        <v>10761</v>
      </c>
      <c r="D3445" s="348" t="s">
        <v>7684</v>
      </c>
      <c r="E3445" s="348" t="s">
        <v>7725</v>
      </c>
      <c r="F3445" s="348" t="s">
        <v>7834</v>
      </c>
    </row>
    <row r="3446" spans="1:6" x14ac:dyDescent="0.25">
      <c r="A3446" s="348" t="s">
        <v>10762</v>
      </c>
      <c r="B3446" t="str">
        <f t="shared" si="53"/>
        <v>F3:0820 P1P2:8502 P3:00234</v>
      </c>
      <c r="C3446" s="348" t="s">
        <v>10759</v>
      </c>
      <c r="D3446" s="348" t="s">
        <v>7684</v>
      </c>
      <c r="E3446" s="348" t="s">
        <v>7725</v>
      </c>
      <c r="F3446" s="348" t="s">
        <v>7726</v>
      </c>
    </row>
    <row r="3447" spans="1:6" x14ac:dyDescent="0.25">
      <c r="A3447" s="348" t="s">
        <v>10763</v>
      </c>
      <c r="B3447" t="str">
        <f t="shared" si="53"/>
        <v>F3:0820 P1P2:8502 P3:00234</v>
      </c>
      <c r="C3447" s="348" t="s">
        <v>10761</v>
      </c>
      <c r="D3447" s="348" t="s">
        <v>7684</v>
      </c>
      <c r="E3447" s="348" t="s">
        <v>7725</v>
      </c>
      <c r="F3447" s="348" t="s">
        <v>7726</v>
      </c>
    </row>
    <row r="3448" spans="1:6" x14ac:dyDescent="0.25">
      <c r="A3448" s="348" t="s">
        <v>10764</v>
      </c>
      <c r="B3448" t="str">
        <f t="shared" si="53"/>
        <v>F3:0820 P1P2:8502 P3:00231</v>
      </c>
      <c r="C3448" s="348" t="s">
        <v>7874</v>
      </c>
      <c r="D3448" s="348" t="s">
        <v>7684</v>
      </c>
      <c r="E3448" s="348" t="s">
        <v>7725</v>
      </c>
      <c r="F3448" s="348" t="s">
        <v>7834</v>
      </c>
    </row>
    <row r="3449" spans="1:6" x14ac:dyDescent="0.25">
      <c r="A3449" s="348" t="s">
        <v>10765</v>
      </c>
      <c r="B3449" t="str">
        <f t="shared" si="53"/>
        <v>F3:0820 P1P2:8502 P3:00231</v>
      </c>
      <c r="C3449" s="348" t="s">
        <v>10766</v>
      </c>
      <c r="D3449" s="348" t="s">
        <v>7684</v>
      </c>
      <c r="E3449" s="348" t="s">
        <v>7725</v>
      </c>
      <c r="F3449" s="348" t="s">
        <v>7834</v>
      </c>
    </row>
    <row r="3450" spans="1:6" x14ac:dyDescent="0.25">
      <c r="A3450" s="348" t="s">
        <v>10767</v>
      </c>
      <c r="B3450" t="str">
        <f t="shared" si="53"/>
        <v>F3:0820 P1P2:8502 P3:00234</v>
      </c>
      <c r="C3450" s="348" t="s">
        <v>7874</v>
      </c>
      <c r="D3450" s="348" t="s">
        <v>7684</v>
      </c>
      <c r="E3450" s="348" t="s">
        <v>7725</v>
      </c>
      <c r="F3450" s="348" t="s">
        <v>7726</v>
      </c>
    </row>
    <row r="3451" spans="1:6" x14ac:dyDescent="0.25">
      <c r="A3451" s="348" t="s">
        <v>10768</v>
      </c>
      <c r="B3451" t="str">
        <f t="shared" si="53"/>
        <v>F3:0820 P1P2:8502 P3:00234</v>
      </c>
      <c r="C3451" s="348" t="s">
        <v>10766</v>
      </c>
      <c r="D3451" s="348" t="s">
        <v>7684</v>
      </c>
      <c r="E3451" s="348" t="s">
        <v>7725</v>
      </c>
      <c r="F3451" s="348" t="s">
        <v>7726</v>
      </c>
    </row>
    <row r="3452" spans="1:6" x14ac:dyDescent="0.25">
      <c r="A3452" s="348" t="s">
        <v>10769</v>
      </c>
      <c r="B3452" t="str">
        <f t="shared" si="53"/>
        <v>F3:0820 P1P2:8502 P3:00231</v>
      </c>
      <c r="C3452" s="348" t="s">
        <v>10770</v>
      </c>
      <c r="D3452" s="348" t="s">
        <v>7684</v>
      </c>
      <c r="E3452" s="348" t="s">
        <v>7725</v>
      </c>
      <c r="F3452" s="348" t="s">
        <v>7834</v>
      </c>
    </row>
    <row r="3453" spans="1:6" x14ac:dyDescent="0.25">
      <c r="A3453" s="348" t="s">
        <v>10771</v>
      </c>
      <c r="B3453" t="str">
        <f t="shared" si="53"/>
        <v>F3:0820 P1P2:8502 P3:00231</v>
      </c>
      <c r="C3453" s="348" t="s">
        <v>10772</v>
      </c>
      <c r="D3453" s="348" t="s">
        <v>7684</v>
      </c>
      <c r="E3453" s="348" t="s">
        <v>7725</v>
      </c>
      <c r="F3453" s="348" t="s">
        <v>7834</v>
      </c>
    </row>
    <row r="3454" spans="1:6" x14ac:dyDescent="0.25">
      <c r="A3454" s="348" t="s">
        <v>10773</v>
      </c>
      <c r="B3454" t="str">
        <f t="shared" si="53"/>
        <v>F3:0820 P1P2:8502 P3:00231</v>
      </c>
      <c r="C3454" s="348" t="s">
        <v>10770</v>
      </c>
      <c r="D3454" s="348" t="s">
        <v>7684</v>
      </c>
      <c r="E3454" s="348" t="s">
        <v>7725</v>
      </c>
      <c r="F3454" s="348" t="s">
        <v>7834</v>
      </c>
    </row>
    <row r="3455" spans="1:6" x14ac:dyDescent="0.25">
      <c r="A3455" s="348" t="s">
        <v>10774</v>
      </c>
      <c r="B3455" t="str">
        <f t="shared" si="53"/>
        <v>F3:0820 P1P2:8502 P3:00234</v>
      </c>
      <c r="C3455" s="348" t="s">
        <v>10770</v>
      </c>
      <c r="D3455" s="348" t="s">
        <v>7684</v>
      </c>
      <c r="E3455" s="348" t="s">
        <v>7725</v>
      </c>
      <c r="F3455" s="348" t="s">
        <v>7726</v>
      </c>
    </row>
    <row r="3456" spans="1:6" x14ac:dyDescent="0.25">
      <c r="A3456" s="348" t="s">
        <v>10775</v>
      </c>
      <c r="B3456" t="str">
        <f t="shared" si="53"/>
        <v>F3:0820 P1P2:8502 P3:00234</v>
      </c>
      <c r="C3456" s="348" t="s">
        <v>10772</v>
      </c>
      <c r="D3456" s="348" t="s">
        <v>7684</v>
      </c>
      <c r="E3456" s="348" t="s">
        <v>7725</v>
      </c>
      <c r="F3456" s="348" t="s">
        <v>7726</v>
      </c>
    </row>
    <row r="3457" spans="1:6" x14ac:dyDescent="0.25">
      <c r="A3457" s="348" t="s">
        <v>10776</v>
      </c>
      <c r="B3457" t="str">
        <f t="shared" si="53"/>
        <v>F3:0911 P1P2:8802 P3:00199</v>
      </c>
      <c r="C3457" s="348" t="s">
        <v>10777</v>
      </c>
      <c r="D3457" s="348" t="s">
        <v>7657</v>
      </c>
      <c r="E3457" s="348" t="s">
        <v>7658</v>
      </c>
      <c r="F3457" s="348" t="s">
        <v>7659</v>
      </c>
    </row>
    <row r="3458" spans="1:6" x14ac:dyDescent="0.25">
      <c r="A3458" s="348" t="s">
        <v>10776</v>
      </c>
      <c r="B3458" t="str">
        <f t="shared" ref="B3458:B3521" si="54">CONCATENATE("F3:",D3458," P1P2:",E3458," P3:",F3458)</f>
        <v>F3:0911 P1P2:8802 P3:00448</v>
      </c>
      <c r="C3458" s="348" t="s">
        <v>10777</v>
      </c>
      <c r="D3458" s="348" t="s">
        <v>7657</v>
      </c>
      <c r="E3458" s="348" t="s">
        <v>7658</v>
      </c>
      <c r="F3458" s="348" t="s">
        <v>7641</v>
      </c>
    </row>
    <row r="3459" spans="1:6" x14ac:dyDescent="0.25">
      <c r="A3459" s="348" t="s">
        <v>10778</v>
      </c>
      <c r="B3459" t="str">
        <f t="shared" si="54"/>
        <v>F3:0820 P1P2:8502 P3:00231</v>
      </c>
      <c r="C3459" s="348" t="s">
        <v>10777</v>
      </c>
      <c r="D3459" s="348" t="s">
        <v>7684</v>
      </c>
      <c r="E3459" s="348" t="s">
        <v>7725</v>
      </c>
      <c r="F3459" s="348" t="s">
        <v>7834</v>
      </c>
    </row>
    <row r="3460" spans="1:6" x14ac:dyDescent="0.25">
      <c r="A3460" s="348" t="s">
        <v>10779</v>
      </c>
      <c r="B3460" t="str">
        <f t="shared" si="54"/>
        <v>F3:0820 P1P2:8502 P3:00234</v>
      </c>
      <c r="C3460" s="348" t="s">
        <v>10777</v>
      </c>
      <c r="D3460" s="348" t="s">
        <v>7684</v>
      </c>
      <c r="E3460" s="348" t="s">
        <v>7725</v>
      </c>
      <c r="F3460" s="348" t="s">
        <v>7726</v>
      </c>
    </row>
    <row r="3461" spans="1:6" x14ac:dyDescent="0.25">
      <c r="A3461" s="348" t="s">
        <v>10780</v>
      </c>
      <c r="B3461" t="str">
        <f t="shared" si="54"/>
        <v>F3:0911 P1P2:8802 P3:00199</v>
      </c>
      <c r="C3461" s="348" t="s">
        <v>10781</v>
      </c>
      <c r="D3461" s="348" t="s">
        <v>7657</v>
      </c>
      <c r="E3461" s="348" t="s">
        <v>7658</v>
      </c>
      <c r="F3461" s="348" t="s">
        <v>7659</v>
      </c>
    </row>
    <row r="3462" spans="1:6" x14ac:dyDescent="0.25">
      <c r="A3462" s="348" t="s">
        <v>10780</v>
      </c>
      <c r="B3462" t="str">
        <f t="shared" si="54"/>
        <v>F3:0911 P1P2:8802 P3:00448</v>
      </c>
      <c r="C3462" s="348" t="s">
        <v>10781</v>
      </c>
      <c r="D3462" s="348" t="s">
        <v>7657</v>
      </c>
      <c r="E3462" s="348" t="s">
        <v>7658</v>
      </c>
      <c r="F3462" s="348" t="s">
        <v>7641</v>
      </c>
    </row>
    <row r="3463" spans="1:6" x14ac:dyDescent="0.25">
      <c r="A3463" s="348" t="s">
        <v>10782</v>
      </c>
      <c r="B3463" t="str">
        <f t="shared" si="54"/>
        <v>F3:0820 P1P2:8502 P3:00231</v>
      </c>
      <c r="C3463" s="348" t="s">
        <v>10781</v>
      </c>
      <c r="D3463" s="348" t="s">
        <v>7684</v>
      </c>
      <c r="E3463" s="348" t="s">
        <v>7725</v>
      </c>
      <c r="F3463" s="348" t="s">
        <v>7834</v>
      </c>
    </row>
    <row r="3464" spans="1:6" x14ac:dyDescent="0.25">
      <c r="A3464" s="348" t="s">
        <v>10783</v>
      </c>
      <c r="B3464" t="str">
        <f t="shared" si="54"/>
        <v>F3:0820 P1P2:8502 P3:00234</v>
      </c>
      <c r="C3464" s="348" t="s">
        <v>10781</v>
      </c>
      <c r="D3464" s="348" t="s">
        <v>7684</v>
      </c>
      <c r="E3464" s="348" t="s">
        <v>7725</v>
      </c>
      <c r="F3464" s="348" t="s">
        <v>7726</v>
      </c>
    </row>
    <row r="3465" spans="1:6" x14ac:dyDescent="0.25">
      <c r="A3465" s="348" t="s">
        <v>10784</v>
      </c>
      <c r="B3465" t="str">
        <f t="shared" si="54"/>
        <v>F3:0820 P1P2:8502 P3:00234</v>
      </c>
      <c r="C3465" s="348" t="s">
        <v>10785</v>
      </c>
      <c r="D3465" s="348" t="s">
        <v>7684</v>
      </c>
      <c r="E3465" s="348" t="s">
        <v>7725</v>
      </c>
      <c r="F3465" s="348" t="s">
        <v>7726</v>
      </c>
    </row>
    <row r="3466" spans="1:6" x14ac:dyDescent="0.25">
      <c r="A3466" s="348" t="s">
        <v>10786</v>
      </c>
      <c r="B3466" t="str">
        <f t="shared" si="54"/>
        <v>F3:0911 P1P2:8802 P3:00199</v>
      </c>
      <c r="C3466" s="348" t="s">
        <v>10785</v>
      </c>
      <c r="D3466" s="348" t="s">
        <v>7657</v>
      </c>
      <c r="E3466" s="348" t="s">
        <v>7658</v>
      </c>
      <c r="F3466" s="348" t="s">
        <v>7659</v>
      </c>
    </row>
    <row r="3467" spans="1:6" x14ac:dyDescent="0.25">
      <c r="A3467" s="348" t="s">
        <v>10786</v>
      </c>
      <c r="B3467" t="str">
        <f t="shared" si="54"/>
        <v>F3:0911 P1P2:8802 P3:00448</v>
      </c>
      <c r="C3467" s="348" t="s">
        <v>10785</v>
      </c>
      <c r="D3467" s="348" t="s">
        <v>7657</v>
      </c>
      <c r="E3467" s="348" t="s">
        <v>7658</v>
      </c>
      <c r="F3467" s="348" t="s">
        <v>7641</v>
      </c>
    </row>
    <row r="3468" spans="1:6" x14ac:dyDescent="0.25">
      <c r="A3468" s="348" t="s">
        <v>10787</v>
      </c>
      <c r="B3468" t="str">
        <f t="shared" si="54"/>
        <v>F3:0911 P1P2:8802 P3:00199</v>
      </c>
      <c r="C3468" s="348" t="s">
        <v>10788</v>
      </c>
      <c r="D3468" s="348" t="s">
        <v>7657</v>
      </c>
      <c r="E3468" s="348" t="s">
        <v>7658</v>
      </c>
      <c r="F3468" s="348" t="s">
        <v>7659</v>
      </c>
    </row>
    <row r="3469" spans="1:6" x14ac:dyDescent="0.25">
      <c r="A3469" s="348" t="s">
        <v>10787</v>
      </c>
      <c r="B3469" t="str">
        <f t="shared" si="54"/>
        <v>F3:0911 P1P2:8802 P3:00448</v>
      </c>
      <c r="C3469" s="348" t="s">
        <v>10788</v>
      </c>
      <c r="D3469" s="348" t="s">
        <v>7657</v>
      </c>
      <c r="E3469" s="348" t="s">
        <v>7658</v>
      </c>
      <c r="F3469" s="348" t="s">
        <v>7641</v>
      </c>
    </row>
    <row r="3470" spans="1:6" x14ac:dyDescent="0.25">
      <c r="A3470" s="348" t="s">
        <v>10789</v>
      </c>
      <c r="B3470" t="str">
        <f t="shared" si="54"/>
        <v>F3:0820 P1P2:8502 P3:00231</v>
      </c>
      <c r="C3470" s="348" t="s">
        <v>10788</v>
      </c>
      <c r="D3470" s="348" t="s">
        <v>7684</v>
      </c>
      <c r="E3470" s="348" t="s">
        <v>7725</v>
      </c>
      <c r="F3470" s="348" t="s">
        <v>7834</v>
      </c>
    </row>
    <row r="3471" spans="1:6" x14ac:dyDescent="0.25">
      <c r="A3471" s="348" t="s">
        <v>10790</v>
      </c>
      <c r="B3471" t="str">
        <f t="shared" si="54"/>
        <v>F3:0820 P1P2:8502 P3:00234</v>
      </c>
      <c r="C3471" s="348" t="s">
        <v>10788</v>
      </c>
      <c r="D3471" s="348" t="s">
        <v>7684</v>
      </c>
      <c r="E3471" s="348" t="s">
        <v>7725</v>
      </c>
      <c r="F3471" s="348" t="s">
        <v>7726</v>
      </c>
    </row>
    <row r="3472" spans="1:6" x14ac:dyDescent="0.25">
      <c r="A3472" s="348" t="s">
        <v>10791</v>
      </c>
      <c r="B3472" t="str">
        <f t="shared" si="54"/>
        <v>F3:0911 P1P2:8802 P3:00199</v>
      </c>
      <c r="C3472" s="348" t="s">
        <v>10792</v>
      </c>
      <c r="D3472" s="348" t="s">
        <v>7657</v>
      </c>
      <c r="E3472" s="348" t="s">
        <v>7658</v>
      </c>
      <c r="F3472" s="348" t="s">
        <v>7659</v>
      </c>
    </row>
    <row r="3473" spans="1:6" x14ac:dyDescent="0.25">
      <c r="A3473" s="348" t="s">
        <v>10791</v>
      </c>
      <c r="B3473" t="str">
        <f t="shared" si="54"/>
        <v>F3:0911 P1P2:8802 P3:00448</v>
      </c>
      <c r="C3473" s="348" t="s">
        <v>10792</v>
      </c>
      <c r="D3473" s="348" t="s">
        <v>7657</v>
      </c>
      <c r="E3473" s="348" t="s">
        <v>7658</v>
      </c>
      <c r="F3473" s="348" t="s">
        <v>7641</v>
      </c>
    </row>
    <row r="3474" spans="1:6" x14ac:dyDescent="0.25">
      <c r="A3474" s="348" t="s">
        <v>10793</v>
      </c>
      <c r="B3474" t="str">
        <f t="shared" si="54"/>
        <v>F3:0911 P1P2:8802 P3:00199</v>
      </c>
      <c r="C3474" s="348" t="s">
        <v>10794</v>
      </c>
      <c r="D3474" s="348" t="s">
        <v>7657</v>
      </c>
      <c r="E3474" s="348" t="s">
        <v>7658</v>
      </c>
      <c r="F3474" s="348" t="s">
        <v>7659</v>
      </c>
    </row>
    <row r="3475" spans="1:6" x14ac:dyDescent="0.25">
      <c r="A3475" s="348" t="s">
        <v>10793</v>
      </c>
      <c r="B3475" t="str">
        <f t="shared" si="54"/>
        <v>F3:0911 P1P2:8802 P3:00448</v>
      </c>
      <c r="C3475" s="348" t="s">
        <v>10794</v>
      </c>
      <c r="D3475" s="348" t="s">
        <v>7657</v>
      </c>
      <c r="E3475" s="348" t="s">
        <v>7658</v>
      </c>
      <c r="F3475" s="348" t="s">
        <v>7641</v>
      </c>
    </row>
    <row r="3476" spans="1:6" x14ac:dyDescent="0.25">
      <c r="A3476" s="348" t="s">
        <v>10795</v>
      </c>
      <c r="B3476" t="str">
        <f t="shared" si="54"/>
        <v>F3:0911 P1P2:8802 P3:00199</v>
      </c>
      <c r="C3476" s="348" t="s">
        <v>10792</v>
      </c>
      <c r="D3476" s="348" t="s">
        <v>7657</v>
      </c>
      <c r="E3476" s="348" t="s">
        <v>7658</v>
      </c>
      <c r="F3476" s="348" t="s">
        <v>7659</v>
      </c>
    </row>
    <row r="3477" spans="1:6" x14ac:dyDescent="0.25">
      <c r="A3477" s="348" t="s">
        <v>10795</v>
      </c>
      <c r="B3477" t="str">
        <f t="shared" si="54"/>
        <v>F3:0911 P1P2:8802 P3:00448</v>
      </c>
      <c r="C3477" s="348" t="s">
        <v>10792</v>
      </c>
      <c r="D3477" s="348" t="s">
        <v>7657</v>
      </c>
      <c r="E3477" s="348" t="s">
        <v>7658</v>
      </c>
      <c r="F3477" s="348" t="s">
        <v>7641</v>
      </c>
    </row>
    <row r="3478" spans="1:6" x14ac:dyDescent="0.25">
      <c r="A3478" s="348" t="s">
        <v>10796</v>
      </c>
      <c r="B3478" t="str">
        <f t="shared" si="54"/>
        <v>F3:0911 P1P2:8802 P3:00199</v>
      </c>
      <c r="C3478" s="348" t="s">
        <v>10797</v>
      </c>
      <c r="D3478" s="348" t="s">
        <v>7657</v>
      </c>
      <c r="E3478" s="348" t="s">
        <v>7658</v>
      </c>
      <c r="F3478" s="348" t="s">
        <v>7659</v>
      </c>
    </row>
    <row r="3479" spans="1:6" x14ac:dyDescent="0.25">
      <c r="A3479" s="348" t="s">
        <v>10796</v>
      </c>
      <c r="B3479" t="str">
        <f t="shared" si="54"/>
        <v>F3:0911 P1P2:8802 P3:00448</v>
      </c>
      <c r="C3479" s="348" t="s">
        <v>10797</v>
      </c>
      <c r="D3479" s="348" t="s">
        <v>7657</v>
      </c>
      <c r="E3479" s="348" t="s">
        <v>7658</v>
      </c>
      <c r="F3479" s="348" t="s">
        <v>7641</v>
      </c>
    </row>
    <row r="3480" spans="1:6" x14ac:dyDescent="0.25">
      <c r="A3480" s="348" t="s">
        <v>10798</v>
      </c>
      <c r="B3480" t="str">
        <f t="shared" si="54"/>
        <v>F3:0820 P1P2:8502 P3:00231</v>
      </c>
      <c r="C3480" s="348" t="s">
        <v>10792</v>
      </c>
      <c r="D3480" s="348" t="s">
        <v>7684</v>
      </c>
      <c r="E3480" s="348" t="s">
        <v>7725</v>
      </c>
      <c r="F3480" s="348" t="s">
        <v>7834</v>
      </c>
    </row>
    <row r="3481" spans="1:6" x14ac:dyDescent="0.25">
      <c r="A3481" s="348" t="s">
        <v>10799</v>
      </c>
      <c r="B3481" t="str">
        <f t="shared" si="54"/>
        <v>F3:0820 P1P2:8502 P3:00231</v>
      </c>
      <c r="C3481" s="348" t="s">
        <v>10794</v>
      </c>
      <c r="D3481" s="348" t="s">
        <v>7684</v>
      </c>
      <c r="E3481" s="348" t="s">
        <v>7725</v>
      </c>
      <c r="F3481" s="348" t="s">
        <v>7834</v>
      </c>
    </row>
    <row r="3482" spans="1:6" x14ac:dyDescent="0.25">
      <c r="A3482" s="348" t="s">
        <v>10800</v>
      </c>
      <c r="B3482" t="str">
        <f t="shared" si="54"/>
        <v>F3:0820 P1P2:8502 P3:00231</v>
      </c>
      <c r="C3482" s="348" t="s">
        <v>10792</v>
      </c>
      <c r="D3482" s="348" t="s">
        <v>7684</v>
      </c>
      <c r="E3482" s="348" t="s">
        <v>7725</v>
      </c>
      <c r="F3482" s="348" t="s">
        <v>7834</v>
      </c>
    </row>
    <row r="3483" spans="1:6" x14ac:dyDescent="0.25">
      <c r="A3483" s="348" t="s">
        <v>10801</v>
      </c>
      <c r="B3483" t="str">
        <f t="shared" si="54"/>
        <v>F3:0820 P1P2:8502 P3:00231</v>
      </c>
      <c r="C3483" s="348" t="s">
        <v>10797</v>
      </c>
      <c r="D3483" s="348" t="s">
        <v>7684</v>
      </c>
      <c r="E3483" s="348" t="s">
        <v>7725</v>
      </c>
      <c r="F3483" s="348" t="s">
        <v>7834</v>
      </c>
    </row>
    <row r="3484" spans="1:6" x14ac:dyDescent="0.25">
      <c r="A3484" s="348" t="s">
        <v>10802</v>
      </c>
      <c r="B3484" t="str">
        <f t="shared" si="54"/>
        <v>F3:0820 P1P2:8502 P3:00234</v>
      </c>
      <c r="C3484" s="348" t="s">
        <v>10792</v>
      </c>
      <c r="D3484" s="348" t="s">
        <v>7684</v>
      </c>
      <c r="E3484" s="348" t="s">
        <v>7725</v>
      </c>
      <c r="F3484" s="348" t="s">
        <v>7726</v>
      </c>
    </row>
    <row r="3485" spans="1:6" x14ac:dyDescent="0.25">
      <c r="A3485" s="348" t="s">
        <v>10803</v>
      </c>
      <c r="B3485" t="str">
        <f t="shared" si="54"/>
        <v>F3:0820 P1P2:8502 P3:00234</v>
      </c>
      <c r="C3485" s="348" t="s">
        <v>10794</v>
      </c>
      <c r="D3485" s="348" t="s">
        <v>7684</v>
      </c>
      <c r="E3485" s="348" t="s">
        <v>7725</v>
      </c>
      <c r="F3485" s="348" t="s">
        <v>7726</v>
      </c>
    </row>
    <row r="3486" spans="1:6" x14ac:dyDescent="0.25">
      <c r="A3486" s="348" t="s">
        <v>10804</v>
      </c>
      <c r="B3486" t="str">
        <f t="shared" si="54"/>
        <v>F3:0820 P1P2:8502 P3:00234</v>
      </c>
      <c r="C3486" s="348" t="s">
        <v>10792</v>
      </c>
      <c r="D3486" s="348" t="s">
        <v>7684</v>
      </c>
      <c r="E3486" s="348" t="s">
        <v>7725</v>
      </c>
      <c r="F3486" s="348" t="s">
        <v>7726</v>
      </c>
    </row>
    <row r="3487" spans="1:6" x14ac:dyDescent="0.25">
      <c r="A3487" s="348" t="s">
        <v>10805</v>
      </c>
      <c r="B3487" t="str">
        <f t="shared" si="54"/>
        <v>F3:0820 P1P2:8502 P3:00234</v>
      </c>
      <c r="C3487" s="348" t="s">
        <v>10797</v>
      </c>
      <c r="D3487" s="348" t="s">
        <v>7684</v>
      </c>
      <c r="E3487" s="348" t="s">
        <v>7725</v>
      </c>
      <c r="F3487" s="348" t="s">
        <v>7726</v>
      </c>
    </row>
    <row r="3488" spans="1:6" x14ac:dyDescent="0.25">
      <c r="A3488" s="348" t="s">
        <v>10806</v>
      </c>
      <c r="B3488" t="str">
        <f t="shared" si="54"/>
        <v>F3:0820 P1P2:8502 P3:00231</v>
      </c>
      <c r="C3488" s="348" t="s">
        <v>10807</v>
      </c>
      <c r="D3488" s="348" t="s">
        <v>7684</v>
      </c>
      <c r="E3488" s="348" t="s">
        <v>7725</v>
      </c>
      <c r="F3488" s="348" t="s">
        <v>7834</v>
      </c>
    </row>
    <row r="3489" spans="1:6" x14ac:dyDescent="0.25">
      <c r="A3489" s="348" t="s">
        <v>10808</v>
      </c>
      <c r="B3489" t="str">
        <f t="shared" si="54"/>
        <v>F3:0820 P1P2:8502 P3:00231</v>
      </c>
      <c r="C3489" s="348" t="s">
        <v>10807</v>
      </c>
      <c r="D3489" s="348" t="s">
        <v>7684</v>
      </c>
      <c r="E3489" s="348" t="s">
        <v>7725</v>
      </c>
      <c r="F3489" s="348" t="s">
        <v>7834</v>
      </c>
    </row>
    <row r="3490" spans="1:6" x14ac:dyDescent="0.25">
      <c r="A3490" s="348" t="s">
        <v>10809</v>
      </c>
      <c r="B3490" t="str">
        <f t="shared" si="54"/>
        <v>F3:0820 P1P2:8502 P3:00234</v>
      </c>
      <c r="C3490" s="348" t="s">
        <v>10807</v>
      </c>
      <c r="D3490" s="348" t="s">
        <v>7684</v>
      </c>
      <c r="E3490" s="348" t="s">
        <v>7725</v>
      </c>
      <c r="F3490" s="348" t="s">
        <v>7726</v>
      </c>
    </row>
    <row r="3491" spans="1:6" x14ac:dyDescent="0.25">
      <c r="A3491" s="348" t="s">
        <v>10810</v>
      </c>
      <c r="B3491" t="str">
        <f t="shared" si="54"/>
        <v>F3:0820 P1P2:8502 P3:00234</v>
      </c>
      <c r="C3491" s="348" t="s">
        <v>10807</v>
      </c>
      <c r="D3491" s="348" t="s">
        <v>7684</v>
      </c>
      <c r="E3491" s="348" t="s">
        <v>7725</v>
      </c>
      <c r="F3491" s="348" t="s">
        <v>7726</v>
      </c>
    </row>
    <row r="3492" spans="1:6" x14ac:dyDescent="0.25">
      <c r="A3492" s="348" t="s">
        <v>10811</v>
      </c>
      <c r="B3492" t="str">
        <f t="shared" si="54"/>
        <v>F3:0911 P1P2:8802 P3:00199</v>
      </c>
      <c r="C3492" s="348" t="s">
        <v>10812</v>
      </c>
      <c r="D3492" s="348" t="s">
        <v>7657</v>
      </c>
      <c r="E3492" s="348" t="s">
        <v>7658</v>
      </c>
      <c r="F3492" s="348" t="s">
        <v>7659</v>
      </c>
    </row>
    <row r="3493" spans="1:6" x14ac:dyDescent="0.25">
      <c r="A3493" s="348" t="s">
        <v>10811</v>
      </c>
      <c r="B3493" t="str">
        <f t="shared" si="54"/>
        <v>F3:0911 P1P2:8802 P3:00448</v>
      </c>
      <c r="C3493" s="348" t="s">
        <v>10812</v>
      </c>
      <c r="D3493" s="348" t="s">
        <v>7657</v>
      </c>
      <c r="E3493" s="348" t="s">
        <v>7658</v>
      </c>
      <c r="F3493" s="348" t="s">
        <v>7641</v>
      </c>
    </row>
    <row r="3494" spans="1:6" x14ac:dyDescent="0.25">
      <c r="A3494" s="348" t="s">
        <v>10813</v>
      </c>
      <c r="B3494" t="str">
        <f t="shared" si="54"/>
        <v>F3:0820 P1P2:8502 P3:00231</v>
      </c>
      <c r="C3494" s="348" t="s">
        <v>10812</v>
      </c>
      <c r="D3494" s="348" t="s">
        <v>7684</v>
      </c>
      <c r="E3494" s="348" t="s">
        <v>7725</v>
      </c>
      <c r="F3494" s="348" t="s">
        <v>7834</v>
      </c>
    </row>
    <row r="3495" spans="1:6" x14ac:dyDescent="0.25">
      <c r="A3495" s="348" t="s">
        <v>10814</v>
      </c>
      <c r="B3495" t="str">
        <f t="shared" si="54"/>
        <v>F3:0820 P1P2:8502 P3:00234</v>
      </c>
      <c r="C3495" s="348" t="s">
        <v>10812</v>
      </c>
      <c r="D3495" s="348" t="s">
        <v>7684</v>
      </c>
      <c r="E3495" s="348" t="s">
        <v>7725</v>
      </c>
      <c r="F3495" s="348" t="s">
        <v>7726</v>
      </c>
    </row>
    <row r="3496" spans="1:6" x14ac:dyDescent="0.25">
      <c r="A3496" s="348" t="s">
        <v>10815</v>
      </c>
      <c r="B3496" t="str">
        <f t="shared" si="54"/>
        <v>F3:0911 P1P2:8802 P3:00199</v>
      </c>
      <c r="C3496" s="348" t="s">
        <v>10816</v>
      </c>
      <c r="D3496" s="348" t="s">
        <v>7657</v>
      </c>
      <c r="E3496" s="348" t="s">
        <v>7658</v>
      </c>
      <c r="F3496" s="348" t="s">
        <v>7659</v>
      </c>
    </row>
    <row r="3497" spans="1:6" x14ac:dyDescent="0.25">
      <c r="A3497" s="348" t="s">
        <v>10815</v>
      </c>
      <c r="B3497" t="str">
        <f t="shared" si="54"/>
        <v>F3:0911 P1P2:8802 P3:00448</v>
      </c>
      <c r="C3497" s="348" t="s">
        <v>10816</v>
      </c>
      <c r="D3497" s="348" t="s">
        <v>7657</v>
      </c>
      <c r="E3497" s="348" t="s">
        <v>7658</v>
      </c>
      <c r="F3497" s="348" t="s">
        <v>7641</v>
      </c>
    </row>
    <row r="3498" spans="1:6" x14ac:dyDescent="0.25">
      <c r="A3498" s="348" t="s">
        <v>10817</v>
      </c>
      <c r="B3498" t="str">
        <f t="shared" si="54"/>
        <v>F3:0820 P1P2:8502 P3:00231</v>
      </c>
      <c r="C3498" s="348" t="s">
        <v>10816</v>
      </c>
      <c r="D3498" s="348" t="s">
        <v>7684</v>
      </c>
      <c r="E3498" s="348" t="s">
        <v>7725</v>
      </c>
      <c r="F3498" s="348" t="s">
        <v>7834</v>
      </c>
    </row>
    <row r="3499" spans="1:6" x14ac:dyDescent="0.25">
      <c r="A3499" s="348" t="s">
        <v>10818</v>
      </c>
      <c r="B3499" t="str">
        <f t="shared" si="54"/>
        <v>F3:0820 P1P2:8502 P3:00234</v>
      </c>
      <c r="C3499" s="348" t="s">
        <v>10816</v>
      </c>
      <c r="D3499" s="348" t="s">
        <v>7684</v>
      </c>
      <c r="E3499" s="348" t="s">
        <v>7725</v>
      </c>
      <c r="F3499" s="348" t="s">
        <v>7726</v>
      </c>
    </row>
    <row r="3500" spans="1:6" x14ac:dyDescent="0.25">
      <c r="A3500" s="348" t="s">
        <v>10819</v>
      </c>
      <c r="B3500" t="str">
        <f t="shared" si="54"/>
        <v>F3:0911 P1P2:8802 P3:00199</v>
      </c>
      <c r="C3500" s="348" t="s">
        <v>10820</v>
      </c>
      <c r="D3500" s="348" t="s">
        <v>7657</v>
      </c>
      <c r="E3500" s="348" t="s">
        <v>7658</v>
      </c>
      <c r="F3500" s="348" t="s">
        <v>7659</v>
      </c>
    </row>
    <row r="3501" spans="1:6" x14ac:dyDescent="0.25">
      <c r="A3501" s="348" t="s">
        <v>10819</v>
      </c>
      <c r="B3501" t="str">
        <f t="shared" si="54"/>
        <v>F3:0911 P1P2:8802 P3:00448</v>
      </c>
      <c r="C3501" s="348" t="s">
        <v>10820</v>
      </c>
      <c r="D3501" s="348" t="s">
        <v>7657</v>
      </c>
      <c r="E3501" s="348" t="s">
        <v>7658</v>
      </c>
      <c r="F3501" s="348" t="s">
        <v>7641</v>
      </c>
    </row>
    <row r="3502" spans="1:6" x14ac:dyDescent="0.25">
      <c r="A3502" s="348" t="s">
        <v>10821</v>
      </c>
      <c r="B3502" t="str">
        <f t="shared" si="54"/>
        <v>F3:0820 P1P2:8502 P3:00231</v>
      </c>
      <c r="C3502" s="348" t="s">
        <v>10820</v>
      </c>
      <c r="D3502" s="348" t="s">
        <v>7684</v>
      </c>
      <c r="E3502" s="348" t="s">
        <v>7725</v>
      </c>
      <c r="F3502" s="348" t="s">
        <v>7834</v>
      </c>
    </row>
    <row r="3503" spans="1:6" x14ac:dyDescent="0.25">
      <c r="A3503" s="348" t="s">
        <v>10822</v>
      </c>
      <c r="B3503" t="str">
        <f t="shared" si="54"/>
        <v>F3:0820 P1P2:8502 P3:00231</v>
      </c>
      <c r="C3503" s="348" t="s">
        <v>10820</v>
      </c>
      <c r="D3503" s="348" t="s">
        <v>7684</v>
      </c>
      <c r="E3503" s="348" t="s">
        <v>7725</v>
      </c>
      <c r="F3503" s="348" t="s">
        <v>7834</v>
      </c>
    </row>
    <row r="3504" spans="1:6" x14ac:dyDescent="0.25">
      <c r="A3504" s="348" t="s">
        <v>10823</v>
      </c>
      <c r="B3504" t="str">
        <f t="shared" si="54"/>
        <v>F3:0820 P1P2:8502 P3:00234</v>
      </c>
      <c r="C3504" s="348" t="s">
        <v>10820</v>
      </c>
      <c r="D3504" s="348" t="s">
        <v>7684</v>
      </c>
      <c r="E3504" s="348" t="s">
        <v>7725</v>
      </c>
      <c r="F3504" s="348" t="s">
        <v>7726</v>
      </c>
    </row>
    <row r="3505" spans="1:6" x14ac:dyDescent="0.25">
      <c r="A3505" s="348" t="s">
        <v>10824</v>
      </c>
      <c r="B3505" t="str">
        <f t="shared" si="54"/>
        <v>F3:0911 P1P2:8802 P3:00199</v>
      </c>
      <c r="C3505" s="348" t="s">
        <v>10825</v>
      </c>
      <c r="D3505" s="348" t="s">
        <v>7657</v>
      </c>
      <c r="E3505" s="348" t="s">
        <v>7658</v>
      </c>
      <c r="F3505" s="348" t="s">
        <v>7659</v>
      </c>
    </row>
    <row r="3506" spans="1:6" x14ac:dyDescent="0.25">
      <c r="A3506" s="348" t="s">
        <v>10824</v>
      </c>
      <c r="B3506" t="str">
        <f t="shared" si="54"/>
        <v>F3:0911 P1P2:8802 P3:00448</v>
      </c>
      <c r="C3506" s="348" t="s">
        <v>10825</v>
      </c>
      <c r="D3506" s="348" t="s">
        <v>7657</v>
      </c>
      <c r="E3506" s="348" t="s">
        <v>7658</v>
      </c>
      <c r="F3506" s="348" t="s">
        <v>7641</v>
      </c>
    </row>
    <row r="3507" spans="1:6" x14ac:dyDescent="0.25">
      <c r="A3507" s="348" t="s">
        <v>10826</v>
      </c>
      <c r="B3507" t="str">
        <f t="shared" si="54"/>
        <v>F3:0820 P1P2:8502 P3:00231</v>
      </c>
      <c r="C3507" s="348" t="s">
        <v>10825</v>
      </c>
      <c r="D3507" s="348" t="s">
        <v>7684</v>
      </c>
      <c r="E3507" s="348" t="s">
        <v>7725</v>
      </c>
      <c r="F3507" s="348" t="s">
        <v>7834</v>
      </c>
    </row>
    <row r="3508" spans="1:6" x14ac:dyDescent="0.25">
      <c r="A3508" s="348" t="s">
        <v>10827</v>
      </c>
      <c r="B3508" t="str">
        <f t="shared" si="54"/>
        <v>F3:0820 P1P2:8502 P3:00234</v>
      </c>
      <c r="C3508" s="348" t="s">
        <v>10825</v>
      </c>
      <c r="D3508" s="348" t="s">
        <v>7684</v>
      </c>
      <c r="E3508" s="348" t="s">
        <v>7725</v>
      </c>
      <c r="F3508" s="348" t="s">
        <v>7726</v>
      </c>
    </row>
    <row r="3509" spans="1:6" x14ac:dyDescent="0.25">
      <c r="A3509" s="348" t="s">
        <v>10828</v>
      </c>
      <c r="B3509" t="str">
        <f t="shared" si="54"/>
        <v>F3:0911 P1P2:8802 P3:00199</v>
      </c>
      <c r="C3509" s="348" t="s">
        <v>7697</v>
      </c>
      <c r="D3509" s="348" t="s">
        <v>7657</v>
      </c>
      <c r="E3509" s="348" t="s">
        <v>7658</v>
      </c>
      <c r="F3509" s="348" t="s">
        <v>7659</v>
      </c>
    </row>
    <row r="3510" spans="1:6" x14ac:dyDescent="0.25">
      <c r="A3510" s="348" t="s">
        <v>10828</v>
      </c>
      <c r="B3510" t="str">
        <f t="shared" si="54"/>
        <v>F3:0911 P1P2:8802 P3:00448</v>
      </c>
      <c r="C3510" s="348" t="s">
        <v>7697</v>
      </c>
      <c r="D3510" s="348" t="s">
        <v>7657</v>
      </c>
      <c r="E3510" s="348" t="s">
        <v>7658</v>
      </c>
      <c r="F3510" s="348" t="s">
        <v>7641</v>
      </c>
    </row>
    <row r="3511" spans="1:6" x14ac:dyDescent="0.25">
      <c r="A3511" s="348" t="s">
        <v>10829</v>
      </c>
      <c r="B3511" t="str">
        <f t="shared" si="54"/>
        <v>F3:0820 P1P2:8502 P3:00231</v>
      </c>
      <c r="C3511" s="348" t="s">
        <v>7697</v>
      </c>
      <c r="D3511" s="348" t="s">
        <v>7684</v>
      </c>
      <c r="E3511" s="348" t="s">
        <v>7725</v>
      </c>
      <c r="F3511" s="348" t="s">
        <v>7834</v>
      </c>
    </row>
    <row r="3512" spans="1:6" x14ac:dyDescent="0.25">
      <c r="A3512" s="348" t="s">
        <v>10830</v>
      </c>
      <c r="B3512" t="str">
        <f t="shared" si="54"/>
        <v>F3:0820 P1P2:8502 P3:00234</v>
      </c>
      <c r="C3512" s="348" t="s">
        <v>7697</v>
      </c>
      <c r="D3512" s="348" t="s">
        <v>7684</v>
      </c>
      <c r="E3512" s="348" t="s">
        <v>7725</v>
      </c>
      <c r="F3512" s="348" t="s">
        <v>7726</v>
      </c>
    </row>
    <row r="3513" spans="1:6" x14ac:dyDescent="0.25">
      <c r="A3513" s="348" t="s">
        <v>10831</v>
      </c>
      <c r="B3513" t="str">
        <f t="shared" si="54"/>
        <v>F3:0911 P1P2:8802 P3:00199</v>
      </c>
      <c r="C3513" s="348" t="s">
        <v>10832</v>
      </c>
      <c r="D3513" s="348" t="s">
        <v>7657</v>
      </c>
      <c r="E3513" s="348" t="s">
        <v>7658</v>
      </c>
      <c r="F3513" s="348" t="s">
        <v>7659</v>
      </c>
    </row>
    <row r="3514" spans="1:6" x14ac:dyDescent="0.25">
      <c r="A3514" s="348" t="s">
        <v>10831</v>
      </c>
      <c r="B3514" t="str">
        <f t="shared" si="54"/>
        <v>F3:0911 P1P2:8802 P3:00448</v>
      </c>
      <c r="C3514" s="348" t="s">
        <v>10832</v>
      </c>
      <c r="D3514" s="348" t="s">
        <v>7657</v>
      </c>
      <c r="E3514" s="348" t="s">
        <v>7658</v>
      </c>
      <c r="F3514" s="348" t="s">
        <v>7641</v>
      </c>
    </row>
    <row r="3515" spans="1:6" x14ac:dyDescent="0.25">
      <c r="A3515" s="348" t="s">
        <v>10833</v>
      </c>
      <c r="B3515" t="str">
        <f t="shared" si="54"/>
        <v>F3:0911 P1P2:8802 P3:00199</v>
      </c>
      <c r="C3515" s="348" t="s">
        <v>10834</v>
      </c>
      <c r="D3515" s="348" t="s">
        <v>7657</v>
      </c>
      <c r="E3515" s="348" t="s">
        <v>7658</v>
      </c>
      <c r="F3515" s="348" t="s">
        <v>7659</v>
      </c>
    </row>
    <row r="3516" spans="1:6" x14ac:dyDescent="0.25">
      <c r="A3516" s="348" t="s">
        <v>10833</v>
      </c>
      <c r="B3516" t="str">
        <f t="shared" si="54"/>
        <v>F3:0911 P1P2:8802 P3:00448</v>
      </c>
      <c r="C3516" s="348" t="s">
        <v>10834</v>
      </c>
      <c r="D3516" s="348" t="s">
        <v>7657</v>
      </c>
      <c r="E3516" s="348" t="s">
        <v>7658</v>
      </c>
      <c r="F3516" s="348" t="s">
        <v>7641</v>
      </c>
    </row>
    <row r="3517" spans="1:6" x14ac:dyDescent="0.25">
      <c r="A3517" s="348" t="s">
        <v>10835</v>
      </c>
      <c r="B3517" t="str">
        <f t="shared" si="54"/>
        <v>F3:0820 P1P2:8502 P3:00231</v>
      </c>
      <c r="C3517" s="348" t="s">
        <v>10832</v>
      </c>
      <c r="D3517" s="348" t="s">
        <v>7684</v>
      </c>
      <c r="E3517" s="348" t="s">
        <v>7725</v>
      </c>
      <c r="F3517" s="348" t="s">
        <v>7834</v>
      </c>
    </row>
    <row r="3518" spans="1:6" x14ac:dyDescent="0.25">
      <c r="A3518" s="348" t="s">
        <v>10836</v>
      </c>
      <c r="B3518" t="str">
        <f t="shared" si="54"/>
        <v>F3:0820 P1P2:8502 P3:00231</v>
      </c>
      <c r="C3518" s="348" t="s">
        <v>10834</v>
      </c>
      <c r="D3518" s="348" t="s">
        <v>7684</v>
      </c>
      <c r="E3518" s="348" t="s">
        <v>7725</v>
      </c>
      <c r="F3518" s="348" t="s">
        <v>7834</v>
      </c>
    </row>
    <row r="3519" spans="1:6" x14ac:dyDescent="0.25">
      <c r="A3519" s="348" t="s">
        <v>10837</v>
      </c>
      <c r="B3519" t="str">
        <f t="shared" si="54"/>
        <v>F3:0820 P1P2:8502 P3:00234</v>
      </c>
      <c r="C3519" s="348" t="s">
        <v>10832</v>
      </c>
      <c r="D3519" s="348" t="s">
        <v>7684</v>
      </c>
      <c r="E3519" s="348" t="s">
        <v>7725</v>
      </c>
      <c r="F3519" s="348" t="s">
        <v>7726</v>
      </c>
    </row>
    <row r="3520" spans="1:6" x14ac:dyDescent="0.25">
      <c r="A3520" s="348" t="s">
        <v>10838</v>
      </c>
      <c r="B3520" t="str">
        <f t="shared" si="54"/>
        <v>F3:0820 P1P2:8502 P3:00234</v>
      </c>
      <c r="C3520" s="348" t="s">
        <v>10834</v>
      </c>
      <c r="D3520" s="348" t="s">
        <v>7684</v>
      </c>
      <c r="E3520" s="348" t="s">
        <v>7725</v>
      </c>
      <c r="F3520" s="348" t="s">
        <v>7726</v>
      </c>
    </row>
    <row r="3521" spans="1:6" x14ac:dyDescent="0.25">
      <c r="A3521" s="348" t="s">
        <v>10839</v>
      </c>
      <c r="B3521" t="str">
        <f t="shared" si="54"/>
        <v>F3:0911 P1P2:8802 P3:00199</v>
      </c>
      <c r="C3521" s="348" t="s">
        <v>10840</v>
      </c>
      <c r="D3521" s="348" t="s">
        <v>7657</v>
      </c>
      <c r="E3521" s="348" t="s">
        <v>7658</v>
      </c>
      <c r="F3521" s="348" t="s">
        <v>7659</v>
      </c>
    </row>
    <row r="3522" spans="1:6" x14ac:dyDescent="0.25">
      <c r="A3522" s="348" t="s">
        <v>10839</v>
      </c>
      <c r="B3522" t="str">
        <f t="shared" ref="B3522:B3585" si="55">CONCATENATE("F3:",D3522," P1P2:",E3522," P3:",F3522)</f>
        <v>F3:0911 P1P2:8802 P3:00448</v>
      </c>
      <c r="C3522" s="348" t="s">
        <v>10840</v>
      </c>
      <c r="D3522" s="348" t="s">
        <v>7657</v>
      </c>
      <c r="E3522" s="348" t="s">
        <v>7658</v>
      </c>
      <c r="F3522" s="348" t="s">
        <v>7641</v>
      </c>
    </row>
    <row r="3523" spans="1:6" x14ac:dyDescent="0.25">
      <c r="A3523" s="348" t="s">
        <v>10841</v>
      </c>
      <c r="B3523" t="str">
        <f t="shared" si="55"/>
        <v>F3:0820 P1P2:8502 P3:00231</v>
      </c>
      <c r="C3523" s="348" t="s">
        <v>10840</v>
      </c>
      <c r="D3523" s="348" t="s">
        <v>7684</v>
      </c>
      <c r="E3523" s="348" t="s">
        <v>7725</v>
      </c>
      <c r="F3523" s="348" t="s">
        <v>7834</v>
      </c>
    </row>
    <row r="3524" spans="1:6" x14ac:dyDescent="0.25">
      <c r="A3524" s="348" t="s">
        <v>10842</v>
      </c>
      <c r="B3524" t="str">
        <f t="shared" si="55"/>
        <v>F3:0820 P1P2:8502 P3:00234</v>
      </c>
      <c r="C3524" s="348" t="s">
        <v>10840</v>
      </c>
      <c r="D3524" s="348" t="s">
        <v>7684</v>
      </c>
      <c r="E3524" s="348" t="s">
        <v>7725</v>
      </c>
      <c r="F3524" s="348" t="s">
        <v>7726</v>
      </c>
    </row>
    <row r="3525" spans="1:6" x14ac:dyDescent="0.25">
      <c r="A3525" s="348" t="s">
        <v>10843</v>
      </c>
      <c r="B3525" t="str">
        <f t="shared" si="55"/>
        <v>F3:0820 P1P2:8502 P3:00231</v>
      </c>
      <c r="C3525" s="348" t="s">
        <v>7849</v>
      </c>
      <c r="D3525" s="348" t="s">
        <v>7684</v>
      </c>
      <c r="E3525" s="348" t="s">
        <v>7725</v>
      </c>
      <c r="F3525" s="348" t="s">
        <v>7834</v>
      </c>
    </row>
    <row r="3526" spans="1:6" x14ac:dyDescent="0.25">
      <c r="A3526" s="348" t="s">
        <v>10844</v>
      </c>
      <c r="B3526" t="str">
        <f t="shared" si="55"/>
        <v>F3:0820 P1P2:8502 P3:00234</v>
      </c>
      <c r="C3526" s="348" t="s">
        <v>7849</v>
      </c>
      <c r="D3526" s="348" t="s">
        <v>7684</v>
      </c>
      <c r="E3526" s="348" t="s">
        <v>7725</v>
      </c>
      <c r="F3526" s="348" t="s">
        <v>7726</v>
      </c>
    </row>
    <row r="3527" spans="1:6" x14ac:dyDescent="0.25">
      <c r="A3527" s="348" t="s">
        <v>10845</v>
      </c>
      <c r="B3527" t="str">
        <f t="shared" si="55"/>
        <v>F3:0911 P1P2:8802 P3:00199</v>
      </c>
      <c r="C3527" s="348" t="s">
        <v>10846</v>
      </c>
      <c r="D3527" s="348" t="s">
        <v>7657</v>
      </c>
      <c r="E3527" s="348" t="s">
        <v>7658</v>
      </c>
      <c r="F3527" s="348" t="s">
        <v>7659</v>
      </c>
    </row>
    <row r="3528" spans="1:6" x14ac:dyDescent="0.25">
      <c r="A3528" s="348" t="s">
        <v>10845</v>
      </c>
      <c r="B3528" t="str">
        <f t="shared" si="55"/>
        <v>F3:0911 P1P2:8802 P3:00448</v>
      </c>
      <c r="C3528" s="348" t="s">
        <v>10846</v>
      </c>
      <c r="D3528" s="348" t="s">
        <v>7657</v>
      </c>
      <c r="E3528" s="348" t="s">
        <v>7658</v>
      </c>
      <c r="F3528" s="348" t="s">
        <v>7641</v>
      </c>
    </row>
    <row r="3529" spans="1:6" x14ac:dyDescent="0.25">
      <c r="A3529" s="348" t="s">
        <v>10847</v>
      </c>
      <c r="B3529" t="str">
        <f t="shared" si="55"/>
        <v>F3:0820 P1P2:8502 P3:00231</v>
      </c>
      <c r="C3529" s="348" t="s">
        <v>10846</v>
      </c>
      <c r="D3529" s="348" t="s">
        <v>7684</v>
      </c>
      <c r="E3529" s="348" t="s">
        <v>7725</v>
      </c>
      <c r="F3529" s="348" t="s">
        <v>7834</v>
      </c>
    </row>
    <row r="3530" spans="1:6" x14ac:dyDescent="0.25">
      <c r="A3530" s="348" t="s">
        <v>10848</v>
      </c>
      <c r="B3530" t="str">
        <f t="shared" si="55"/>
        <v>F3:0820 P1P2:8502 P3:00234</v>
      </c>
      <c r="C3530" s="348" t="s">
        <v>10846</v>
      </c>
      <c r="D3530" s="348" t="s">
        <v>7684</v>
      </c>
      <c r="E3530" s="348" t="s">
        <v>7725</v>
      </c>
      <c r="F3530" s="348" t="s">
        <v>7726</v>
      </c>
    </row>
    <row r="3531" spans="1:6" x14ac:dyDescent="0.25">
      <c r="A3531" s="348" t="s">
        <v>10849</v>
      </c>
      <c r="B3531" t="str">
        <f t="shared" si="55"/>
        <v>F3:0820 P1P2:8502 P3:00234</v>
      </c>
      <c r="C3531" s="348" t="s">
        <v>10846</v>
      </c>
      <c r="D3531" s="348" t="s">
        <v>7684</v>
      </c>
      <c r="E3531" s="348" t="s">
        <v>7725</v>
      </c>
      <c r="F3531" s="348" t="s">
        <v>7726</v>
      </c>
    </row>
    <row r="3532" spans="1:6" x14ac:dyDescent="0.25">
      <c r="A3532" s="348" t="s">
        <v>10850</v>
      </c>
      <c r="B3532" t="str">
        <f t="shared" si="55"/>
        <v>F3:0820 P1P2:8502 P3:00231</v>
      </c>
      <c r="C3532" s="348" t="s">
        <v>10851</v>
      </c>
      <c r="D3532" s="348" t="s">
        <v>7684</v>
      </c>
      <c r="E3532" s="348" t="s">
        <v>7725</v>
      </c>
      <c r="F3532" s="348" t="s">
        <v>7834</v>
      </c>
    </row>
    <row r="3533" spans="1:6" x14ac:dyDescent="0.25">
      <c r="A3533" s="348" t="s">
        <v>10852</v>
      </c>
      <c r="B3533" t="str">
        <f t="shared" si="55"/>
        <v>F3:0820 P1P2:8502 P3:00234</v>
      </c>
      <c r="C3533" s="348" t="s">
        <v>10851</v>
      </c>
      <c r="D3533" s="348" t="s">
        <v>7684</v>
      </c>
      <c r="E3533" s="348" t="s">
        <v>7725</v>
      </c>
      <c r="F3533" s="348" t="s">
        <v>7726</v>
      </c>
    </row>
    <row r="3534" spans="1:6" x14ac:dyDescent="0.25">
      <c r="A3534" s="348" t="s">
        <v>10853</v>
      </c>
      <c r="B3534" t="str">
        <f t="shared" si="55"/>
        <v>F3:0911 P1P2:8802 P3:00199</v>
      </c>
      <c r="C3534" s="348" t="s">
        <v>7699</v>
      </c>
      <c r="D3534" s="348" t="s">
        <v>7657</v>
      </c>
      <c r="E3534" s="348" t="s">
        <v>7658</v>
      </c>
      <c r="F3534" s="348" t="s">
        <v>7659</v>
      </c>
    </row>
    <row r="3535" spans="1:6" x14ac:dyDescent="0.25">
      <c r="A3535" s="348" t="s">
        <v>10853</v>
      </c>
      <c r="B3535" t="str">
        <f t="shared" si="55"/>
        <v>F3:0911 P1P2:8802 P3:00448</v>
      </c>
      <c r="C3535" s="348" t="s">
        <v>7699</v>
      </c>
      <c r="D3535" s="348" t="s">
        <v>7657</v>
      </c>
      <c r="E3535" s="348" t="s">
        <v>7658</v>
      </c>
      <c r="F3535" s="348" t="s">
        <v>7641</v>
      </c>
    </row>
    <row r="3536" spans="1:6" x14ac:dyDescent="0.25">
      <c r="A3536" s="348" t="s">
        <v>10854</v>
      </c>
      <c r="B3536" t="str">
        <f t="shared" si="55"/>
        <v>F3:0820 P1P2:8502 P3:00231</v>
      </c>
      <c r="C3536" s="348" t="s">
        <v>7699</v>
      </c>
      <c r="D3536" s="348" t="s">
        <v>7684</v>
      </c>
      <c r="E3536" s="348" t="s">
        <v>7725</v>
      </c>
      <c r="F3536" s="348" t="s">
        <v>7834</v>
      </c>
    </row>
    <row r="3537" spans="1:6" x14ac:dyDescent="0.25">
      <c r="A3537" s="348" t="s">
        <v>10855</v>
      </c>
      <c r="B3537" t="str">
        <f t="shared" si="55"/>
        <v>F3:0820 P1P2:8502 P3:00234</v>
      </c>
      <c r="C3537" s="348" t="s">
        <v>7699</v>
      </c>
      <c r="D3537" s="348" t="s">
        <v>7684</v>
      </c>
      <c r="E3537" s="348" t="s">
        <v>7725</v>
      </c>
      <c r="F3537" s="348" t="s">
        <v>7726</v>
      </c>
    </row>
    <row r="3538" spans="1:6" x14ac:dyDescent="0.25">
      <c r="A3538" s="348" t="s">
        <v>10856</v>
      </c>
      <c r="B3538" t="str">
        <f t="shared" si="55"/>
        <v>F3:0911 P1P2:8802 P3:00199</v>
      </c>
      <c r="C3538" s="348" t="s">
        <v>10857</v>
      </c>
      <c r="D3538" s="348" t="s">
        <v>7657</v>
      </c>
      <c r="E3538" s="348" t="s">
        <v>7658</v>
      </c>
      <c r="F3538" s="348" t="s">
        <v>7659</v>
      </c>
    </row>
    <row r="3539" spans="1:6" x14ac:dyDescent="0.25">
      <c r="A3539" s="348" t="s">
        <v>10856</v>
      </c>
      <c r="B3539" t="str">
        <f t="shared" si="55"/>
        <v>F3:0911 P1P2:8802 P3:00448</v>
      </c>
      <c r="C3539" s="348" t="s">
        <v>10857</v>
      </c>
      <c r="D3539" s="348" t="s">
        <v>7657</v>
      </c>
      <c r="E3539" s="348" t="s">
        <v>7658</v>
      </c>
      <c r="F3539" s="348" t="s">
        <v>7641</v>
      </c>
    </row>
    <row r="3540" spans="1:6" x14ac:dyDescent="0.25">
      <c r="A3540" s="348" t="s">
        <v>10858</v>
      </c>
      <c r="B3540" t="str">
        <f t="shared" si="55"/>
        <v>F3:0820 P1P2:8502 P3:00231</v>
      </c>
      <c r="C3540" s="348" t="s">
        <v>10857</v>
      </c>
      <c r="D3540" s="348" t="s">
        <v>7684</v>
      </c>
      <c r="E3540" s="348" t="s">
        <v>7725</v>
      </c>
      <c r="F3540" s="348" t="s">
        <v>7834</v>
      </c>
    </row>
    <row r="3541" spans="1:6" x14ac:dyDescent="0.25">
      <c r="A3541" s="348" t="s">
        <v>10859</v>
      </c>
      <c r="B3541" t="str">
        <f t="shared" si="55"/>
        <v>F3:0820 P1P2:8502 P3:00234</v>
      </c>
      <c r="C3541" s="348" t="s">
        <v>10857</v>
      </c>
      <c r="D3541" s="348" t="s">
        <v>7684</v>
      </c>
      <c r="E3541" s="348" t="s">
        <v>7725</v>
      </c>
      <c r="F3541" s="348" t="s">
        <v>7726</v>
      </c>
    </row>
    <row r="3542" spans="1:6" x14ac:dyDescent="0.25">
      <c r="A3542" s="348" t="s">
        <v>10860</v>
      </c>
      <c r="B3542" t="str">
        <f t="shared" si="55"/>
        <v>F3:0911 P1P2:8802 P3:00199</v>
      </c>
      <c r="C3542" s="348" t="s">
        <v>10861</v>
      </c>
      <c r="D3542" s="348" t="s">
        <v>7657</v>
      </c>
      <c r="E3542" s="348" t="s">
        <v>7658</v>
      </c>
      <c r="F3542" s="348" t="s">
        <v>7659</v>
      </c>
    </row>
    <row r="3543" spans="1:6" x14ac:dyDescent="0.25">
      <c r="A3543" s="348" t="s">
        <v>10860</v>
      </c>
      <c r="B3543" t="str">
        <f t="shared" si="55"/>
        <v>F3:0911 P1P2:8802 P3:00448</v>
      </c>
      <c r="C3543" s="348" t="s">
        <v>10861</v>
      </c>
      <c r="D3543" s="348" t="s">
        <v>7657</v>
      </c>
      <c r="E3543" s="348" t="s">
        <v>7658</v>
      </c>
      <c r="F3543" s="348" t="s">
        <v>7641</v>
      </c>
    </row>
    <row r="3544" spans="1:6" x14ac:dyDescent="0.25">
      <c r="A3544" s="348" t="s">
        <v>10862</v>
      </c>
      <c r="B3544" t="str">
        <f t="shared" si="55"/>
        <v>F3:0820 P1P2:8502 P3:00231</v>
      </c>
      <c r="C3544" s="348" t="s">
        <v>10861</v>
      </c>
      <c r="D3544" s="348" t="s">
        <v>7684</v>
      </c>
      <c r="E3544" s="348" t="s">
        <v>7725</v>
      </c>
      <c r="F3544" s="348" t="s">
        <v>7834</v>
      </c>
    </row>
    <row r="3545" spans="1:6" x14ac:dyDescent="0.25">
      <c r="A3545" s="348" t="s">
        <v>10863</v>
      </c>
      <c r="B3545" t="str">
        <f t="shared" si="55"/>
        <v>F3:0820 P1P2:8502 P3:00231</v>
      </c>
      <c r="C3545" s="348" t="s">
        <v>10864</v>
      </c>
      <c r="D3545" s="348" t="s">
        <v>7684</v>
      </c>
      <c r="E3545" s="348" t="s">
        <v>7725</v>
      </c>
      <c r="F3545" s="348" t="s">
        <v>7834</v>
      </c>
    </row>
    <row r="3546" spans="1:6" x14ac:dyDescent="0.25">
      <c r="A3546" s="348" t="s">
        <v>10865</v>
      </c>
      <c r="B3546" t="str">
        <f t="shared" si="55"/>
        <v>F3:0820 P1P2:8502 P3:00234</v>
      </c>
      <c r="C3546" s="348" t="s">
        <v>10861</v>
      </c>
      <c r="D3546" s="348" t="s">
        <v>7684</v>
      </c>
      <c r="E3546" s="348" t="s">
        <v>7725</v>
      </c>
      <c r="F3546" s="348" t="s">
        <v>7726</v>
      </c>
    </row>
    <row r="3547" spans="1:6" x14ac:dyDescent="0.25">
      <c r="A3547" s="348" t="s">
        <v>10866</v>
      </c>
      <c r="B3547" t="str">
        <f t="shared" si="55"/>
        <v>F3:0820 P1P2:8502 P3:00234</v>
      </c>
      <c r="C3547" s="348" t="s">
        <v>10864</v>
      </c>
      <c r="D3547" s="348" t="s">
        <v>7684</v>
      </c>
      <c r="E3547" s="348" t="s">
        <v>7725</v>
      </c>
      <c r="F3547" s="348" t="s">
        <v>7726</v>
      </c>
    </row>
    <row r="3548" spans="1:6" x14ac:dyDescent="0.25">
      <c r="A3548" s="348" t="s">
        <v>10867</v>
      </c>
      <c r="B3548" t="str">
        <f t="shared" si="55"/>
        <v>F3:0911 P1P2:8802 P3:00199</v>
      </c>
      <c r="C3548" s="348" t="s">
        <v>10868</v>
      </c>
      <c r="D3548" s="348" t="s">
        <v>7657</v>
      </c>
      <c r="E3548" s="348" t="s">
        <v>7658</v>
      </c>
      <c r="F3548" s="348" t="s">
        <v>7659</v>
      </c>
    </row>
    <row r="3549" spans="1:6" x14ac:dyDescent="0.25">
      <c r="A3549" s="348" t="s">
        <v>10867</v>
      </c>
      <c r="B3549" t="str">
        <f t="shared" si="55"/>
        <v>F3:0911 P1P2:8802 P3:00448</v>
      </c>
      <c r="C3549" s="348" t="s">
        <v>10868</v>
      </c>
      <c r="D3549" s="348" t="s">
        <v>7657</v>
      </c>
      <c r="E3549" s="348" t="s">
        <v>7658</v>
      </c>
      <c r="F3549" s="348" t="s">
        <v>7641</v>
      </c>
    </row>
    <row r="3550" spans="1:6" x14ac:dyDescent="0.25">
      <c r="A3550" s="348" t="s">
        <v>10869</v>
      </c>
      <c r="B3550" t="str">
        <f t="shared" si="55"/>
        <v>F3:0820 P1P2:8502 P3:00231</v>
      </c>
      <c r="C3550" s="348" t="s">
        <v>10868</v>
      </c>
      <c r="D3550" s="348" t="s">
        <v>7684</v>
      </c>
      <c r="E3550" s="348" t="s">
        <v>7725</v>
      </c>
      <c r="F3550" s="348" t="s">
        <v>7834</v>
      </c>
    </row>
    <row r="3551" spans="1:6" x14ac:dyDescent="0.25">
      <c r="A3551" s="348" t="s">
        <v>10870</v>
      </c>
      <c r="B3551" t="str">
        <f t="shared" si="55"/>
        <v>F3:0820 P1P2:8502 P3:00234</v>
      </c>
      <c r="C3551" s="348" t="s">
        <v>10868</v>
      </c>
      <c r="D3551" s="348" t="s">
        <v>7684</v>
      </c>
      <c r="E3551" s="348" t="s">
        <v>7725</v>
      </c>
      <c r="F3551" s="348" t="s">
        <v>7726</v>
      </c>
    </row>
    <row r="3552" spans="1:6" x14ac:dyDescent="0.25">
      <c r="A3552" s="348" t="s">
        <v>10871</v>
      </c>
      <c r="B3552" t="str">
        <f t="shared" si="55"/>
        <v>F3:0911 P1P2:8802 P3:00199</v>
      </c>
      <c r="C3552" s="348" t="s">
        <v>7695</v>
      </c>
      <c r="D3552" s="348" t="s">
        <v>7657</v>
      </c>
      <c r="E3552" s="348" t="s">
        <v>7658</v>
      </c>
      <c r="F3552" s="348" t="s">
        <v>7659</v>
      </c>
    </row>
    <row r="3553" spans="1:6" x14ac:dyDescent="0.25">
      <c r="A3553" s="348" t="s">
        <v>10871</v>
      </c>
      <c r="B3553" t="str">
        <f t="shared" si="55"/>
        <v>F3:0911 P1P2:8802 P3:00448</v>
      </c>
      <c r="C3553" s="348" t="s">
        <v>7695</v>
      </c>
      <c r="D3553" s="348" t="s">
        <v>7657</v>
      </c>
      <c r="E3553" s="348" t="s">
        <v>7658</v>
      </c>
      <c r="F3553" s="348" t="s">
        <v>7641</v>
      </c>
    </row>
    <row r="3554" spans="1:6" x14ac:dyDescent="0.25">
      <c r="A3554" s="348" t="s">
        <v>10872</v>
      </c>
      <c r="B3554" t="str">
        <f t="shared" si="55"/>
        <v>F3:0820 P1P2:8502 P3:00231</v>
      </c>
      <c r="C3554" s="348" t="s">
        <v>7695</v>
      </c>
      <c r="D3554" s="348" t="s">
        <v>7684</v>
      </c>
      <c r="E3554" s="348" t="s">
        <v>7725</v>
      </c>
      <c r="F3554" s="348" t="s">
        <v>7834</v>
      </c>
    </row>
    <row r="3555" spans="1:6" x14ac:dyDescent="0.25">
      <c r="A3555" s="348" t="s">
        <v>10873</v>
      </c>
      <c r="B3555" t="str">
        <f t="shared" si="55"/>
        <v>F3:0820 P1P2:8502 P3:00234</v>
      </c>
      <c r="C3555" s="348" t="s">
        <v>7695</v>
      </c>
      <c r="D3555" s="348" t="s">
        <v>7684</v>
      </c>
      <c r="E3555" s="348" t="s">
        <v>7725</v>
      </c>
      <c r="F3555" s="348" t="s">
        <v>7726</v>
      </c>
    </row>
    <row r="3556" spans="1:6" x14ac:dyDescent="0.25">
      <c r="A3556" s="348" t="s">
        <v>10874</v>
      </c>
      <c r="B3556" t="str">
        <f t="shared" si="55"/>
        <v>F3:0911 P1P2:8802 P3:00199</v>
      </c>
      <c r="C3556" s="348" t="s">
        <v>10875</v>
      </c>
      <c r="D3556" s="348" t="s">
        <v>7657</v>
      </c>
      <c r="E3556" s="348" t="s">
        <v>7658</v>
      </c>
      <c r="F3556" s="348" t="s">
        <v>7659</v>
      </c>
    </row>
    <row r="3557" spans="1:6" x14ac:dyDescent="0.25">
      <c r="A3557" s="348" t="s">
        <v>10874</v>
      </c>
      <c r="B3557" t="str">
        <f t="shared" si="55"/>
        <v>F3:0911 P1P2:8802 P3:00448</v>
      </c>
      <c r="C3557" s="348" t="s">
        <v>10875</v>
      </c>
      <c r="D3557" s="348" t="s">
        <v>7657</v>
      </c>
      <c r="E3557" s="348" t="s">
        <v>7658</v>
      </c>
      <c r="F3557" s="348" t="s">
        <v>7641</v>
      </c>
    </row>
    <row r="3558" spans="1:6" x14ac:dyDescent="0.25">
      <c r="A3558" s="348" t="s">
        <v>10876</v>
      </c>
      <c r="B3558" t="str">
        <f t="shared" si="55"/>
        <v>F3:0820 P1P2:8502 P3:00231</v>
      </c>
      <c r="C3558" s="348" t="s">
        <v>10875</v>
      </c>
      <c r="D3558" s="348" t="s">
        <v>7684</v>
      </c>
      <c r="E3558" s="348" t="s">
        <v>7725</v>
      </c>
      <c r="F3558" s="348" t="s">
        <v>7834</v>
      </c>
    </row>
    <row r="3559" spans="1:6" x14ac:dyDescent="0.25">
      <c r="A3559" s="348" t="s">
        <v>10877</v>
      </c>
      <c r="B3559" t="str">
        <f t="shared" si="55"/>
        <v>F3:0820 P1P2:8502 P3:00234</v>
      </c>
      <c r="C3559" s="348" t="s">
        <v>10875</v>
      </c>
      <c r="D3559" s="348" t="s">
        <v>7684</v>
      </c>
      <c r="E3559" s="348" t="s">
        <v>7725</v>
      </c>
      <c r="F3559" s="348" t="s">
        <v>7726</v>
      </c>
    </row>
    <row r="3560" spans="1:6" x14ac:dyDescent="0.25">
      <c r="A3560" s="348" t="s">
        <v>10878</v>
      </c>
      <c r="B3560" t="str">
        <f t="shared" si="55"/>
        <v>F3:0911 P1P2:8802 P3:00199</v>
      </c>
      <c r="C3560" s="348" t="s">
        <v>10879</v>
      </c>
      <c r="D3560" s="348" t="s">
        <v>7657</v>
      </c>
      <c r="E3560" s="348" t="s">
        <v>7658</v>
      </c>
      <c r="F3560" s="348" t="s">
        <v>7659</v>
      </c>
    </row>
    <row r="3561" spans="1:6" x14ac:dyDescent="0.25">
      <c r="A3561" s="348" t="s">
        <v>10878</v>
      </c>
      <c r="B3561" t="str">
        <f t="shared" si="55"/>
        <v>F3:0911 P1P2:8802 P3:00448</v>
      </c>
      <c r="C3561" s="348" t="s">
        <v>10879</v>
      </c>
      <c r="D3561" s="348" t="s">
        <v>7657</v>
      </c>
      <c r="E3561" s="348" t="s">
        <v>7658</v>
      </c>
      <c r="F3561" s="348" t="s">
        <v>7641</v>
      </c>
    </row>
    <row r="3562" spans="1:6" x14ac:dyDescent="0.25">
      <c r="A3562" s="348" t="s">
        <v>10880</v>
      </c>
      <c r="B3562" t="str">
        <f t="shared" si="55"/>
        <v>F3:0911 P1P2:8802 P3:00199</v>
      </c>
      <c r="C3562" s="348" t="s">
        <v>10881</v>
      </c>
      <c r="D3562" s="348" t="s">
        <v>7657</v>
      </c>
      <c r="E3562" s="348" t="s">
        <v>7658</v>
      </c>
      <c r="F3562" s="348" t="s">
        <v>7659</v>
      </c>
    </row>
    <row r="3563" spans="1:6" x14ac:dyDescent="0.25">
      <c r="A3563" s="348" t="s">
        <v>10880</v>
      </c>
      <c r="B3563" t="str">
        <f t="shared" si="55"/>
        <v>F3:0911 P1P2:8802 P3:00448</v>
      </c>
      <c r="C3563" s="348" t="s">
        <v>10881</v>
      </c>
      <c r="D3563" s="348" t="s">
        <v>7657</v>
      </c>
      <c r="E3563" s="348" t="s">
        <v>7658</v>
      </c>
      <c r="F3563" s="348" t="s">
        <v>7641</v>
      </c>
    </row>
    <row r="3564" spans="1:6" x14ac:dyDescent="0.25">
      <c r="A3564" s="348" t="s">
        <v>10882</v>
      </c>
      <c r="B3564" t="str">
        <f t="shared" si="55"/>
        <v>F3:0820 P1P2:8502 P3:00231</v>
      </c>
      <c r="C3564" s="348" t="s">
        <v>10879</v>
      </c>
      <c r="D3564" s="348" t="s">
        <v>7684</v>
      </c>
      <c r="E3564" s="348" t="s">
        <v>7725</v>
      </c>
      <c r="F3564" s="348" t="s">
        <v>7834</v>
      </c>
    </row>
    <row r="3565" spans="1:6" x14ac:dyDescent="0.25">
      <c r="A3565" s="348" t="s">
        <v>10883</v>
      </c>
      <c r="B3565" t="str">
        <f t="shared" si="55"/>
        <v>F3:0820 P1P2:8502 P3:00231</v>
      </c>
      <c r="C3565" s="348" t="s">
        <v>10881</v>
      </c>
      <c r="D3565" s="348" t="s">
        <v>7684</v>
      </c>
      <c r="E3565" s="348" t="s">
        <v>7725</v>
      </c>
      <c r="F3565" s="348" t="s">
        <v>7834</v>
      </c>
    </row>
    <row r="3566" spans="1:6" x14ac:dyDescent="0.25">
      <c r="A3566" s="348" t="s">
        <v>10884</v>
      </c>
      <c r="B3566" t="str">
        <f t="shared" si="55"/>
        <v>F3:0820 P1P2:8502 P3:00234</v>
      </c>
      <c r="C3566" s="348" t="s">
        <v>10879</v>
      </c>
      <c r="D3566" s="348" t="s">
        <v>7684</v>
      </c>
      <c r="E3566" s="348" t="s">
        <v>7725</v>
      </c>
      <c r="F3566" s="348" t="s">
        <v>7726</v>
      </c>
    </row>
    <row r="3567" spans="1:6" x14ac:dyDescent="0.25">
      <c r="A3567" s="348" t="s">
        <v>10885</v>
      </c>
      <c r="B3567" t="str">
        <f t="shared" si="55"/>
        <v>F3:0820 P1P2:8502 P3:00234</v>
      </c>
      <c r="C3567" s="348" t="s">
        <v>10881</v>
      </c>
      <c r="D3567" s="348" t="s">
        <v>7684</v>
      </c>
      <c r="E3567" s="348" t="s">
        <v>7725</v>
      </c>
      <c r="F3567" s="348" t="s">
        <v>7726</v>
      </c>
    </row>
    <row r="3568" spans="1:6" x14ac:dyDescent="0.25">
      <c r="A3568" s="348" t="s">
        <v>10886</v>
      </c>
      <c r="B3568" t="str">
        <f t="shared" si="55"/>
        <v>F3:0911 P1P2:8802 P3:00199</v>
      </c>
      <c r="C3568" s="348" t="s">
        <v>7701</v>
      </c>
      <c r="D3568" s="348" t="s">
        <v>7657</v>
      </c>
      <c r="E3568" s="348" t="s">
        <v>7658</v>
      </c>
      <c r="F3568" s="348" t="s">
        <v>7659</v>
      </c>
    </row>
    <row r="3569" spans="1:6" x14ac:dyDescent="0.25">
      <c r="A3569" s="348" t="s">
        <v>10886</v>
      </c>
      <c r="B3569" t="str">
        <f t="shared" si="55"/>
        <v>F3:0911 P1P2:8802 P3:00448</v>
      </c>
      <c r="C3569" s="348" t="s">
        <v>7701</v>
      </c>
      <c r="D3569" s="348" t="s">
        <v>7657</v>
      </c>
      <c r="E3569" s="348" t="s">
        <v>7658</v>
      </c>
      <c r="F3569" s="348" t="s">
        <v>7641</v>
      </c>
    </row>
    <row r="3570" spans="1:6" x14ac:dyDescent="0.25">
      <c r="A3570" s="348" t="s">
        <v>10887</v>
      </c>
      <c r="B3570" t="str">
        <f t="shared" si="55"/>
        <v>F3:0911 P1P2:8802 P3:00199</v>
      </c>
      <c r="C3570" s="348" t="s">
        <v>7701</v>
      </c>
      <c r="D3570" s="348" t="s">
        <v>7657</v>
      </c>
      <c r="E3570" s="348" t="s">
        <v>7658</v>
      </c>
      <c r="F3570" s="348" t="s">
        <v>7659</v>
      </c>
    </row>
    <row r="3571" spans="1:6" x14ac:dyDescent="0.25">
      <c r="A3571" s="348" t="s">
        <v>10887</v>
      </c>
      <c r="B3571" t="str">
        <f t="shared" si="55"/>
        <v>F3:0911 P1P2:8802 P3:00448</v>
      </c>
      <c r="C3571" s="348" t="s">
        <v>7701</v>
      </c>
      <c r="D3571" s="348" t="s">
        <v>7657</v>
      </c>
      <c r="E3571" s="348" t="s">
        <v>7658</v>
      </c>
      <c r="F3571" s="348" t="s">
        <v>7641</v>
      </c>
    </row>
    <row r="3572" spans="1:6" x14ac:dyDescent="0.25">
      <c r="A3572" s="348" t="s">
        <v>10888</v>
      </c>
      <c r="B3572" t="str">
        <f t="shared" si="55"/>
        <v>F3:0911 P1P2:8802 P3:00199</v>
      </c>
      <c r="C3572" s="348" t="s">
        <v>7701</v>
      </c>
      <c r="D3572" s="348" t="s">
        <v>7657</v>
      </c>
      <c r="E3572" s="348" t="s">
        <v>7658</v>
      </c>
      <c r="F3572" s="348" t="s">
        <v>7659</v>
      </c>
    </row>
    <row r="3573" spans="1:6" x14ac:dyDescent="0.25">
      <c r="A3573" s="348" t="s">
        <v>10888</v>
      </c>
      <c r="B3573" t="str">
        <f t="shared" si="55"/>
        <v>F3:0911 P1P2:8802 P3:00448</v>
      </c>
      <c r="C3573" s="348" t="s">
        <v>7701</v>
      </c>
      <c r="D3573" s="348" t="s">
        <v>7657</v>
      </c>
      <c r="E3573" s="348" t="s">
        <v>7658</v>
      </c>
      <c r="F3573" s="348" t="s">
        <v>7641</v>
      </c>
    </row>
    <row r="3574" spans="1:6" x14ac:dyDescent="0.25">
      <c r="A3574" s="348" t="s">
        <v>10889</v>
      </c>
      <c r="B3574" t="str">
        <f t="shared" si="55"/>
        <v>F3:0911 P1P2:8802 P3:00199</v>
      </c>
      <c r="C3574" s="348" t="s">
        <v>10890</v>
      </c>
      <c r="D3574" s="348" t="s">
        <v>7657</v>
      </c>
      <c r="E3574" s="348" t="s">
        <v>7658</v>
      </c>
      <c r="F3574" s="348" t="s">
        <v>7659</v>
      </c>
    </row>
    <row r="3575" spans="1:6" x14ac:dyDescent="0.25">
      <c r="A3575" s="348" t="s">
        <v>10889</v>
      </c>
      <c r="B3575" t="str">
        <f t="shared" si="55"/>
        <v>F3:0911 P1P2:8802 P3:00448</v>
      </c>
      <c r="C3575" s="348" t="s">
        <v>10890</v>
      </c>
      <c r="D3575" s="348" t="s">
        <v>7657</v>
      </c>
      <c r="E3575" s="348" t="s">
        <v>7658</v>
      </c>
      <c r="F3575" s="348" t="s">
        <v>7641</v>
      </c>
    </row>
    <row r="3576" spans="1:6" x14ac:dyDescent="0.25">
      <c r="A3576" s="348" t="s">
        <v>10891</v>
      </c>
      <c r="B3576" t="str">
        <f t="shared" si="55"/>
        <v>F3:0820 P1P2:8502 P3:00231</v>
      </c>
      <c r="C3576" s="348" t="s">
        <v>10890</v>
      </c>
      <c r="D3576" s="348" t="s">
        <v>7684</v>
      </c>
      <c r="E3576" s="348" t="s">
        <v>7725</v>
      </c>
      <c r="F3576" s="348" t="s">
        <v>7834</v>
      </c>
    </row>
    <row r="3577" spans="1:6" x14ac:dyDescent="0.25">
      <c r="A3577" s="348" t="s">
        <v>10892</v>
      </c>
      <c r="B3577" t="str">
        <f t="shared" si="55"/>
        <v>F3:0820 P1P2:8502 P3:00231</v>
      </c>
      <c r="C3577" s="348" t="s">
        <v>10890</v>
      </c>
      <c r="D3577" s="348" t="s">
        <v>7684</v>
      </c>
      <c r="E3577" s="348" t="s">
        <v>7725</v>
      </c>
      <c r="F3577" s="348" t="s">
        <v>7834</v>
      </c>
    </row>
    <row r="3578" spans="1:6" x14ac:dyDescent="0.25">
      <c r="A3578" s="348" t="s">
        <v>10893</v>
      </c>
      <c r="B3578" t="str">
        <f t="shared" si="55"/>
        <v>F3:0820 P1P2:8502 P3:00234</v>
      </c>
      <c r="C3578" s="348" t="s">
        <v>10890</v>
      </c>
      <c r="D3578" s="348" t="s">
        <v>7684</v>
      </c>
      <c r="E3578" s="348" t="s">
        <v>7725</v>
      </c>
      <c r="F3578" s="348" t="s">
        <v>7726</v>
      </c>
    </row>
    <row r="3579" spans="1:6" x14ac:dyDescent="0.25">
      <c r="A3579" s="348" t="s">
        <v>10894</v>
      </c>
      <c r="B3579" t="str">
        <f t="shared" si="55"/>
        <v>F3:0911 P1P2:8802 P3:00199</v>
      </c>
      <c r="C3579" s="348" t="s">
        <v>10895</v>
      </c>
      <c r="D3579" s="348" t="s">
        <v>7657</v>
      </c>
      <c r="E3579" s="348" t="s">
        <v>7658</v>
      </c>
      <c r="F3579" s="348" t="s">
        <v>7659</v>
      </c>
    </row>
    <row r="3580" spans="1:6" x14ac:dyDescent="0.25">
      <c r="A3580" s="348" t="s">
        <v>10894</v>
      </c>
      <c r="B3580" t="str">
        <f t="shared" si="55"/>
        <v>F3:0911 P1P2:8802 P3:00448</v>
      </c>
      <c r="C3580" s="348" t="s">
        <v>10895</v>
      </c>
      <c r="D3580" s="348" t="s">
        <v>7657</v>
      </c>
      <c r="E3580" s="348" t="s">
        <v>7658</v>
      </c>
      <c r="F3580" s="348" t="s">
        <v>7641</v>
      </c>
    </row>
    <row r="3581" spans="1:6" x14ac:dyDescent="0.25">
      <c r="A3581" s="348" t="s">
        <v>10896</v>
      </c>
      <c r="B3581" t="str">
        <f t="shared" si="55"/>
        <v>F3:0820 P1P2:8502 P3:00231</v>
      </c>
      <c r="C3581" s="348" t="s">
        <v>10895</v>
      </c>
      <c r="D3581" s="348" t="s">
        <v>7684</v>
      </c>
      <c r="E3581" s="348" t="s">
        <v>7725</v>
      </c>
      <c r="F3581" s="348" t="s">
        <v>7834</v>
      </c>
    </row>
    <row r="3582" spans="1:6" x14ac:dyDescent="0.25">
      <c r="A3582" s="348" t="s">
        <v>10897</v>
      </c>
      <c r="B3582" t="str">
        <f t="shared" si="55"/>
        <v>F3:0820 P1P2:8502 P3:00231</v>
      </c>
      <c r="C3582" s="348" t="s">
        <v>10898</v>
      </c>
      <c r="D3582" s="348" t="s">
        <v>7684</v>
      </c>
      <c r="E3582" s="348" t="s">
        <v>7725</v>
      </c>
      <c r="F3582" s="348" t="s">
        <v>7834</v>
      </c>
    </row>
    <row r="3583" spans="1:6" x14ac:dyDescent="0.25">
      <c r="A3583" s="348" t="s">
        <v>10899</v>
      </c>
      <c r="B3583" t="str">
        <f t="shared" si="55"/>
        <v>F3:0820 P1P2:8502 P3:00234</v>
      </c>
      <c r="C3583" s="348" t="s">
        <v>10895</v>
      </c>
      <c r="D3583" s="348" t="s">
        <v>7684</v>
      </c>
      <c r="E3583" s="348" t="s">
        <v>7725</v>
      </c>
      <c r="F3583" s="348" t="s">
        <v>7726</v>
      </c>
    </row>
    <row r="3584" spans="1:6" x14ac:dyDescent="0.25">
      <c r="A3584" s="348" t="s">
        <v>10900</v>
      </c>
      <c r="B3584" t="str">
        <f t="shared" si="55"/>
        <v>F3:0820 P1P2:8502 P3:00234</v>
      </c>
      <c r="C3584" s="348" t="s">
        <v>10895</v>
      </c>
      <c r="D3584" s="348" t="s">
        <v>7684</v>
      </c>
      <c r="E3584" s="348" t="s">
        <v>7725</v>
      </c>
      <c r="F3584" s="348" t="s">
        <v>7726</v>
      </c>
    </row>
    <row r="3585" spans="1:6" x14ac:dyDescent="0.25">
      <c r="A3585" s="348" t="s">
        <v>10901</v>
      </c>
      <c r="B3585" t="str">
        <f t="shared" si="55"/>
        <v>F3:0820 P1P2:8502 P3:00234</v>
      </c>
      <c r="C3585" s="348" t="s">
        <v>10898</v>
      </c>
      <c r="D3585" s="348" t="s">
        <v>7684</v>
      </c>
      <c r="E3585" s="348" t="s">
        <v>7725</v>
      </c>
      <c r="F3585" s="348" t="s">
        <v>7726</v>
      </c>
    </row>
    <row r="3586" spans="1:6" x14ac:dyDescent="0.25">
      <c r="A3586" s="348" t="s">
        <v>10902</v>
      </c>
      <c r="B3586" t="str">
        <f t="shared" ref="B3586:B3649" si="56">CONCATENATE("F3:",D3586," P1P2:",E3586," P3:",F3586)</f>
        <v>F3:0820 P1P2:8502 P3:00234</v>
      </c>
      <c r="C3586" s="348" t="s">
        <v>10898</v>
      </c>
      <c r="D3586" s="348" t="s">
        <v>7684</v>
      </c>
      <c r="E3586" s="348" t="s">
        <v>7725</v>
      </c>
      <c r="F3586" s="348" t="s">
        <v>7726</v>
      </c>
    </row>
    <row r="3587" spans="1:6" x14ac:dyDescent="0.25">
      <c r="A3587" s="348" t="s">
        <v>10903</v>
      </c>
      <c r="B3587" t="str">
        <f t="shared" si="56"/>
        <v>F3:0911 P1P2:8802 P3:00199</v>
      </c>
      <c r="C3587" s="348" t="s">
        <v>10904</v>
      </c>
      <c r="D3587" s="348" t="s">
        <v>7657</v>
      </c>
      <c r="E3587" s="348" t="s">
        <v>7658</v>
      </c>
      <c r="F3587" s="348" t="s">
        <v>7659</v>
      </c>
    </row>
    <row r="3588" spans="1:6" x14ac:dyDescent="0.25">
      <c r="A3588" s="348" t="s">
        <v>10903</v>
      </c>
      <c r="B3588" t="str">
        <f t="shared" si="56"/>
        <v>F3:0911 P1P2:8802 P3:00448</v>
      </c>
      <c r="C3588" s="348" t="s">
        <v>10904</v>
      </c>
      <c r="D3588" s="348" t="s">
        <v>7657</v>
      </c>
      <c r="E3588" s="348" t="s">
        <v>7658</v>
      </c>
      <c r="F3588" s="348" t="s">
        <v>7641</v>
      </c>
    </row>
    <row r="3589" spans="1:6" x14ac:dyDescent="0.25">
      <c r="A3589" s="348" t="s">
        <v>10905</v>
      </c>
      <c r="B3589" t="str">
        <f t="shared" si="56"/>
        <v>F3:0911 P1P2:8802 P3:00199</v>
      </c>
      <c r="C3589" s="348" t="s">
        <v>10906</v>
      </c>
      <c r="D3589" s="348" t="s">
        <v>7657</v>
      </c>
      <c r="E3589" s="348" t="s">
        <v>7658</v>
      </c>
      <c r="F3589" s="348" t="s">
        <v>7659</v>
      </c>
    </row>
    <row r="3590" spans="1:6" x14ac:dyDescent="0.25">
      <c r="A3590" s="348" t="s">
        <v>10905</v>
      </c>
      <c r="B3590" t="str">
        <f t="shared" si="56"/>
        <v>F3:0911 P1P2:8802 P3:00448</v>
      </c>
      <c r="C3590" s="348" t="s">
        <v>10906</v>
      </c>
      <c r="D3590" s="348" t="s">
        <v>7657</v>
      </c>
      <c r="E3590" s="348" t="s">
        <v>7658</v>
      </c>
      <c r="F3590" s="348" t="s">
        <v>7641</v>
      </c>
    </row>
    <row r="3591" spans="1:6" x14ac:dyDescent="0.25">
      <c r="A3591" s="348" t="s">
        <v>10907</v>
      </c>
      <c r="B3591" t="str">
        <f t="shared" si="56"/>
        <v>F3:0820 P1P2:8502 P3:00231</v>
      </c>
      <c r="C3591" s="348" t="s">
        <v>10906</v>
      </c>
      <c r="D3591" s="348" t="s">
        <v>7684</v>
      </c>
      <c r="E3591" s="348" t="s">
        <v>7725</v>
      </c>
      <c r="F3591" s="348" t="s">
        <v>7834</v>
      </c>
    </row>
    <row r="3592" spans="1:6" x14ac:dyDescent="0.25">
      <c r="A3592" s="348" t="s">
        <v>10908</v>
      </c>
      <c r="B3592" t="str">
        <f t="shared" si="56"/>
        <v>F3:0820 P1P2:8502 P3:00231</v>
      </c>
      <c r="C3592" s="348" t="s">
        <v>10904</v>
      </c>
      <c r="D3592" s="348" t="s">
        <v>7684</v>
      </c>
      <c r="E3592" s="348" t="s">
        <v>7725</v>
      </c>
      <c r="F3592" s="348" t="s">
        <v>7834</v>
      </c>
    </row>
    <row r="3593" spans="1:6" x14ac:dyDescent="0.25">
      <c r="A3593" s="348" t="s">
        <v>10909</v>
      </c>
      <c r="B3593" t="str">
        <f t="shared" si="56"/>
        <v>F3:0820 P1P2:8502 P3:00234</v>
      </c>
      <c r="C3593" s="348" t="s">
        <v>10904</v>
      </c>
      <c r="D3593" s="348" t="s">
        <v>7684</v>
      </c>
      <c r="E3593" s="348" t="s">
        <v>7725</v>
      </c>
      <c r="F3593" s="348" t="s">
        <v>7726</v>
      </c>
    </row>
    <row r="3594" spans="1:6" x14ac:dyDescent="0.25">
      <c r="A3594" s="348" t="s">
        <v>10910</v>
      </c>
      <c r="B3594" t="str">
        <f t="shared" si="56"/>
        <v>F3:0820 P1P2:8502 P3:00234</v>
      </c>
      <c r="C3594" s="348" t="s">
        <v>10906</v>
      </c>
      <c r="D3594" s="348" t="s">
        <v>7684</v>
      </c>
      <c r="E3594" s="348" t="s">
        <v>7725</v>
      </c>
      <c r="F3594" s="348" t="s">
        <v>7726</v>
      </c>
    </row>
    <row r="3595" spans="1:6" x14ac:dyDescent="0.25">
      <c r="A3595" s="348" t="s">
        <v>10911</v>
      </c>
      <c r="B3595" t="str">
        <f t="shared" si="56"/>
        <v>F3:0911 P1P2:8802 P3:00199</v>
      </c>
      <c r="C3595" s="348" t="s">
        <v>10912</v>
      </c>
      <c r="D3595" s="348" t="s">
        <v>7657</v>
      </c>
      <c r="E3595" s="348" t="s">
        <v>7658</v>
      </c>
      <c r="F3595" s="348" t="s">
        <v>7659</v>
      </c>
    </row>
    <row r="3596" spans="1:6" x14ac:dyDescent="0.25">
      <c r="A3596" s="348" t="s">
        <v>10911</v>
      </c>
      <c r="B3596" t="str">
        <f t="shared" si="56"/>
        <v>F3:0911 P1P2:8802 P3:00448</v>
      </c>
      <c r="C3596" s="348" t="s">
        <v>10912</v>
      </c>
      <c r="D3596" s="348" t="s">
        <v>7657</v>
      </c>
      <c r="E3596" s="348" t="s">
        <v>7658</v>
      </c>
      <c r="F3596" s="348" t="s">
        <v>7641</v>
      </c>
    </row>
    <row r="3597" spans="1:6" x14ac:dyDescent="0.25">
      <c r="A3597" s="348" t="s">
        <v>10913</v>
      </c>
      <c r="B3597" t="str">
        <f t="shared" si="56"/>
        <v>F3:0911 P1P2:8802 P3:00199</v>
      </c>
      <c r="C3597" s="348" t="s">
        <v>10914</v>
      </c>
      <c r="D3597" s="348" t="s">
        <v>7657</v>
      </c>
      <c r="E3597" s="348" t="s">
        <v>7658</v>
      </c>
      <c r="F3597" s="348" t="s">
        <v>7659</v>
      </c>
    </row>
    <row r="3598" spans="1:6" x14ac:dyDescent="0.25">
      <c r="A3598" s="348" t="s">
        <v>10913</v>
      </c>
      <c r="B3598" t="str">
        <f t="shared" si="56"/>
        <v>F3:0911 P1P2:8802 P3:00448</v>
      </c>
      <c r="C3598" s="348" t="s">
        <v>10914</v>
      </c>
      <c r="D3598" s="348" t="s">
        <v>7657</v>
      </c>
      <c r="E3598" s="348" t="s">
        <v>7658</v>
      </c>
      <c r="F3598" s="348" t="s">
        <v>7641</v>
      </c>
    </row>
    <row r="3599" spans="1:6" x14ac:dyDescent="0.25">
      <c r="A3599" s="348" t="s">
        <v>10915</v>
      </c>
      <c r="B3599" t="str">
        <f t="shared" si="56"/>
        <v>F3:0820 P1P2:8502 P3:00231</v>
      </c>
      <c r="C3599" s="348" t="s">
        <v>10912</v>
      </c>
      <c r="D3599" s="348" t="s">
        <v>7684</v>
      </c>
      <c r="E3599" s="348" t="s">
        <v>7725</v>
      </c>
      <c r="F3599" s="348" t="s">
        <v>7834</v>
      </c>
    </row>
    <row r="3600" spans="1:6" x14ac:dyDescent="0.25">
      <c r="A3600" s="348" t="s">
        <v>10916</v>
      </c>
      <c r="B3600" t="str">
        <f t="shared" si="56"/>
        <v>F3:0820 P1P2:8502 P3:00234</v>
      </c>
      <c r="C3600" s="348" t="s">
        <v>10912</v>
      </c>
      <c r="D3600" s="348" t="s">
        <v>7684</v>
      </c>
      <c r="E3600" s="348" t="s">
        <v>7725</v>
      </c>
      <c r="F3600" s="348" t="s">
        <v>7726</v>
      </c>
    </row>
    <row r="3601" spans="1:6" x14ac:dyDescent="0.25">
      <c r="A3601" s="348" t="s">
        <v>10917</v>
      </c>
      <c r="B3601" t="str">
        <f t="shared" si="56"/>
        <v>F3:0820 P1P2:8502 P3:00234</v>
      </c>
      <c r="C3601" s="348" t="s">
        <v>10914</v>
      </c>
      <c r="D3601" s="348" t="s">
        <v>7684</v>
      </c>
      <c r="E3601" s="348" t="s">
        <v>7725</v>
      </c>
      <c r="F3601" s="348" t="s">
        <v>7726</v>
      </c>
    </row>
    <row r="3602" spans="1:6" x14ac:dyDescent="0.25">
      <c r="A3602" s="348" t="s">
        <v>10918</v>
      </c>
      <c r="B3602" t="str">
        <f t="shared" si="56"/>
        <v>F3:0911 P1P2:8802 P3:00199</v>
      </c>
      <c r="C3602" s="348" t="s">
        <v>10919</v>
      </c>
      <c r="D3602" s="348" t="s">
        <v>7657</v>
      </c>
      <c r="E3602" s="348" t="s">
        <v>7658</v>
      </c>
      <c r="F3602" s="348" t="s">
        <v>7659</v>
      </c>
    </row>
    <row r="3603" spans="1:6" x14ac:dyDescent="0.25">
      <c r="A3603" s="348" t="s">
        <v>10918</v>
      </c>
      <c r="B3603" t="str">
        <f t="shared" si="56"/>
        <v>F3:0911 P1P2:8802 P3:00448</v>
      </c>
      <c r="C3603" s="348" t="s">
        <v>10919</v>
      </c>
      <c r="D3603" s="348" t="s">
        <v>7657</v>
      </c>
      <c r="E3603" s="348" t="s">
        <v>7658</v>
      </c>
      <c r="F3603" s="348" t="s">
        <v>7641</v>
      </c>
    </row>
    <row r="3604" spans="1:6" x14ac:dyDescent="0.25">
      <c r="A3604" s="348" t="s">
        <v>10920</v>
      </c>
      <c r="B3604" t="str">
        <f t="shared" si="56"/>
        <v>F3:0911 P1P2:8802 P3:00199</v>
      </c>
      <c r="C3604" s="348" t="s">
        <v>10919</v>
      </c>
      <c r="D3604" s="348" t="s">
        <v>7657</v>
      </c>
      <c r="E3604" s="348" t="s">
        <v>7658</v>
      </c>
      <c r="F3604" s="348" t="s">
        <v>7659</v>
      </c>
    </row>
    <row r="3605" spans="1:6" x14ac:dyDescent="0.25">
      <c r="A3605" s="348" t="s">
        <v>10920</v>
      </c>
      <c r="B3605" t="str">
        <f t="shared" si="56"/>
        <v>F3:0911 P1P2:8802 P3:00448</v>
      </c>
      <c r="C3605" s="348" t="s">
        <v>10919</v>
      </c>
      <c r="D3605" s="348" t="s">
        <v>7657</v>
      </c>
      <c r="E3605" s="348" t="s">
        <v>7658</v>
      </c>
      <c r="F3605" s="348" t="s">
        <v>7641</v>
      </c>
    </row>
    <row r="3606" spans="1:6" x14ac:dyDescent="0.25">
      <c r="A3606" s="348" t="s">
        <v>10921</v>
      </c>
      <c r="B3606" t="str">
        <f t="shared" si="56"/>
        <v>F3:0820 P1P2:8502 P3:00234</v>
      </c>
      <c r="C3606" s="348" t="s">
        <v>10919</v>
      </c>
      <c r="D3606" s="348" t="s">
        <v>7684</v>
      </c>
      <c r="E3606" s="348" t="s">
        <v>7725</v>
      </c>
      <c r="F3606" s="348" t="s">
        <v>7726</v>
      </c>
    </row>
    <row r="3607" spans="1:6" x14ac:dyDescent="0.25">
      <c r="A3607" s="348" t="s">
        <v>10922</v>
      </c>
      <c r="B3607" t="str">
        <f t="shared" si="56"/>
        <v>F3:0820 P1P2:8502 P3:00231</v>
      </c>
      <c r="C3607" s="348" t="s">
        <v>10919</v>
      </c>
      <c r="D3607" s="348" t="s">
        <v>7684</v>
      </c>
      <c r="E3607" s="348" t="s">
        <v>7725</v>
      </c>
      <c r="F3607" s="348" t="s">
        <v>7834</v>
      </c>
    </row>
    <row r="3608" spans="1:6" x14ac:dyDescent="0.25">
      <c r="A3608" s="348" t="s">
        <v>10923</v>
      </c>
      <c r="B3608" t="str">
        <f t="shared" si="56"/>
        <v>F3:0911 P1P2:8802 P3:00199</v>
      </c>
      <c r="C3608" s="348" t="s">
        <v>10924</v>
      </c>
      <c r="D3608" s="348" t="s">
        <v>7657</v>
      </c>
      <c r="E3608" s="348" t="s">
        <v>7658</v>
      </c>
      <c r="F3608" s="348" t="s">
        <v>7659</v>
      </c>
    </row>
    <row r="3609" spans="1:6" x14ac:dyDescent="0.25">
      <c r="A3609" s="348" t="s">
        <v>10923</v>
      </c>
      <c r="B3609" t="str">
        <f t="shared" si="56"/>
        <v>F3:0911 P1P2:8802 P3:00448</v>
      </c>
      <c r="C3609" s="348" t="s">
        <v>10924</v>
      </c>
      <c r="D3609" s="348" t="s">
        <v>7657</v>
      </c>
      <c r="E3609" s="348" t="s">
        <v>7658</v>
      </c>
      <c r="F3609" s="348" t="s">
        <v>7641</v>
      </c>
    </row>
    <row r="3610" spans="1:6" x14ac:dyDescent="0.25">
      <c r="A3610" s="348" t="s">
        <v>10925</v>
      </c>
      <c r="B3610" t="str">
        <f t="shared" si="56"/>
        <v>F3:0820 P1P2:8502 P3:00231</v>
      </c>
      <c r="C3610" s="348" t="s">
        <v>10926</v>
      </c>
      <c r="D3610" s="348" t="s">
        <v>7684</v>
      </c>
      <c r="E3610" s="348" t="s">
        <v>7725</v>
      </c>
      <c r="F3610" s="348" t="s">
        <v>7834</v>
      </c>
    </row>
    <row r="3611" spans="1:6" x14ac:dyDescent="0.25">
      <c r="A3611" s="348" t="s">
        <v>10927</v>
      </c>
      <c r="B3611" t="str">
        <f t="shared" si="56"/>
        <v>F3:0820 P1P2:8502 P3:00234</v>
      </c>
      <c r="C3611" s="348" t="s">
        <v>10926</v>
      </c>
      <c r="D3611" s="348" t="s">
        <v>7684</v>
      </c>
      <c r="E3611" s="348" t="s">
        <v>7725</v>
      </c>
      <c r="F3611" s="348" t="s">
        <v>7726</v>
      </c>
    </row>
    <row r="3612" spans="1:6" x14ac:dyDescent="0.25">
      <c r="A3612" s="348" t="s">
        <v>10928</v>
      </c>
      <c r="B3612" t="str">
        <f t="shared" si="56"/>
        <v>F3:0820 P1P2:8502 P3:00231</v>
      </c>
      <c r="C3612" s="348" t="s">
        <v>10929</v>
      </c>
      <c r="D3612" s="348" t="s">
        <v>7684</v>
      </c>
      <c r="E3612" s="348" t="s">
        <v>7725</v>
      </c>
      <c r="F3612" s="348" t="s">
        <v>7834</v>
      </c>
    </row>
    <row r="3613" spans="1:6" x14ac:dyDescent="0.25">
      <c r="A3613" s="348" t="s">
        <v>10930</v>
      </c>
      <c r="B3613" t="str">
        <f t="shared" si="56"/>
        <v>F3:0820 P1P2:8502 P3:00231</v>
      </c>
      <c r="C3613" s="348" t="s">
        <v>10931</v>
      </c>
      <c r="D3613" s="348" t="s">
        <v>7684</v>
      </c>
      <c r="E3613" s="348" t="s">
        <v>7725</v>
      </c>
      <c r="F3613" s="348" t="s">
        <v>7834</v>
      </c>
    </row>
    <row r="3614" spans="1:6" x14ac:dyDescent="0.25">
      <c r="A3614" s="348" t="s">
        <v>10932</v>
      </c>
      <c r="B3614" t="str">
        <f t="shared" si="56"/>
        <v>F3:0820 P1P2:8502 P3:00234</v>
      </c>
      <c r="C3614" s="348" t="s">
        <v>10931</v>
      </c>
      <c r="D3614" s="348" t="s">
        <v>7684</v>
      </c>
      <c r="E3614" s="348" t="s">
        <v>7725</v>
      </c>
      <c r="F3614" s="348" t="s">
        <v>7726</v>
      </c>
    </row>
    <row r="3615" spans="1:6" x14ac:dyDescent="0.25">
      <c r="A3615" s="348" t="s">
        <v>10933</v>
      </c>
      <c r="B3615" t="str">
        <f t="shared" si="56"/>
        <v>F3:0820 P1P2:8502 P3:00231</v>
      </c>
      <c r="C3615" s="348" t="s">
        <v>10934</v>
      </c>
      <c r="D3615" s="348" t="s">
        <v>7684</v>
      </c>
      <c r="E3615" s="348" t="s">
        <v>7725</v>
      </c>
      <c r="F3615" s="348" t="s">
        <v>7834</v>
      </c>
    </row>
    <row r="3616" spans="1:6" x14ac:dyDescent="0.25">
      <c r="A3616" s="348" t="s">
        <v>10935</v>
      </c>
      <c r="B3616" t="str">
        <f t="shared" si="56"/>
        <v>F3:0820 P1P2:8502 P3:00231</v>
      </c>
      <c r="C3616" s="348" t="s">
        <v>10934</v>
      </c>
      <c r="D3616" s="348" t="s">
        <v>7684</v>
      </c>
      <c r="E3616" s="348" t="s">
        <v>7725</v>
      </c>
      <c r="F3616" s="348" t="s">
        <v>7834</v>
      </c>
    </row>
    <row r="3617" spans="1:6" x14ac:dyDescent="0.25">
      <c r="A3617" s="348" t="s">
        <v>10936</v>
      </c>
      <c r="B3617" t="str">
        <f t="shared" si="56"/>
        <v>F3:0820 P1P2:8502 P3:00234</v>
      </c>
      <c r="C3617" s="348" t="s">
        <v>10934</v>
      </c>
      <c r="D3617" s="348" t="s">
        <v>7684</v>
      </c>
      <c r="E3617" s="348" t="s">
        <v>7725</v>
      </c>
      <c r="F3617" s="348" t="s">
        <v>7726</v>
      </c>
    </row>
    <row r="3618" spans="1:6" x14ac:dyDescent="0.25">
      <c r="A3618" s="348" t="s">
        <v>10937</v>
      </c>
      <c r="B3618" t="str">
        <f t="shared" si="56"/>
        <v>F3:0820 P1P2:8502 P3:00234</v>
      </c>
      <c r="C3618" s="348" t="s">
        <v>10934</v>
      </c>
      <c r="D3618" s="348" t="s">
        <v>7684</v>
      </c>
      <c r="E3618" s="348" t="s">
        <v>7725</v>
      </c>
      <c r="F3618" s="348" t="s">
        <v>7726</v>
      </c>
    </row>
    <row r="3619" spans="1:6" x14ac:dyDescent="0.25">
      <c r="A3619" s="348" t="s">
        <v>10938</v>
      </c>
      <c r="B3619" t="str">
        <f t="shared" si="56"/>
        <v>F3:0820 P1P2:8502 P3:00231</v>
      </c>
      <c r="C3619" s="348" t="s">
        <v>10939</v>
      </c>
      <c r="D3619" s="348" t="s">
        <v>7684</v>
      </c>
      <c r="E3619" s="348" t="s">
        <v>7725</v>
      </c>
      <c r="F3619" s="348" t="s">
        <v>7834</v>
      </c>
    </row>
    <row r="3620" spans="1:6" x14ac:dyDescent="0.25">
      <c r="A3620" s="348" t="s">
        <v>10940</v>
      </c>
      <c r="B3620" t="str">
        <f t="shared" si="56"/>
        <v>F3:0820 P1P2:8502 P3:00234</v>
      </c>
      <c r="C3620" s="348" t="s">
        <v>10939</v>
      </c>
      <c r="D3620" s="348" t="s">
        <v>7684</v>
      </c>
      <c r="E3620" s="348" t="s">
        <v>7725</v>
      </c>
      <c r="F3620" s="348" t="s">
        <v>7726</v>
      </c>
    </row>
    <row r="3621" spans="1:6" x14ac:dyDescent="0.25">
      <c r="A3621" s="348" t="s">
        <v>10941</v>
      </c>
      <c r="B3621" t="str">
        <f t="shared" si="56"/>
        <v>F3:0911 P1P2:8802 P3:00199</v>
      </c>
      <c r="C3621" s="348" t="s">
        <v>10942</v>
      </c>
      <c r="D3621" s="348" t="s">
        <v>7657</v>
      </c>
      <c r="E3621" s="348" t="s">
        <v>7658</v>
      </c>
      <c r="F3621" s="348" t="s">
        <v>7659</v>
      </c>
    </row>
    <row r="3622" spans="1:6" x14ac:dyDescent="0.25">
      <c r="A3622" s="348" t="s">
        <v>10941</v>
      </c>
      <c r="B3622" t="str">
        <f t="shared" si="56"/>
        <v>F3:0911 P1P2:8802 P3:00448</v>
      </c>
      <c r="C3622" s="348" t="s">
        <v>10942</v>
      </c>
      <c r="D3622" s="348" t="s">
        <v>7657</v>
      </c>
      <c r="E3622" s="348" t="s">
        <v>7658</v>
      </c>
      <c r="F3622" s="348" t="s">
        <v>7641</v>
      </c>
    </row>
    <row r="3623" spans="1:6" x14ac:dyDescent="0.25">
      <c r="A3623" s="348" t="s">
        <v>10943</v>
      </c>
      <c r="B3623" t="str">
        <f t="shared" si="56"/>
        <v>F3:0820 P1P2:8502 P3:00231</v>
      </c>
      <c r="C3623" s="348" t="s">
        <v>10942</v>
      </c>
      <c r="D3623" s="348" t="s">
        <v>7684</v>
      </c>
      <c r="E3623" s="348" t="s">
        <v>7725</v>
      </c>
      <c r="F3623" s="348" t="s">
        <v>7834</v>
      </c>
    </row>
    <row r="3624" spans="1:6" x14ac:dyDescent="0.25">
      <c r="A3624" s="348" t="s">
        <v>10944</v>
      </c>
      <c r="B3624" t="str">
        <f t="shared" si="56"/>
        <v>F3:0820 P1P2:8502 P3:00231</v>
      </c>
      <c r="C3624" s="348" t="s">
        <v>10942</v>
      </c>
      <c r="D3624" s="348" t="s">
        <v>7684</v>
      </c>
      <c r="E3624" s="348" t="s">
        <v>7725</v>
      </c>
      <c r="F3624" s="348" t="s">
        <v>7834</v>
      </c>
    </row>
    <row r="3625" spans="1:6" x14ac:dyDescent="0.25">
      <c r="A3625" s="348" t="s">
        <v>10945</v>
      </c>
      <c r="B3625" t="str">
        <f t="shared" si="56"/>
        <v>F3:0820 P1P2:8502 P3:00234</v>
      </c>
      <c r="C3625" s="348" t="s">
        <v>10942</v>
      </c>
      <c r="D3625" s="348" t="s">
        <v>7684</v>
      </c>
      <c r="E3625" s="348" t="s">
        <v>7725</v>
      </c>
      <c r="F3625" s="348" t="s">
        <v>7726</v>
      </c>
    </row>
    <row r="3626" spans="1:6" x14ac:dyDescent="0.25">
      <c r="A3626" s="348" t="s">
        <v>10946</v>
      </c>
      <c r="B3626" t="str">
        <f t="shared" si="56"/>
        <v>F3:0820 P1P2:8502 P3:00234</v>
      </c>
      <c r="C3626" s="348" t="s">
        <v>10942</v>
      </c>
      <c r="D3626" s="348" t="s">
        <v>7684</v>
      </c>
      <c r="E3626" s="348" t="s">
        <v>7725</v>
      </c>
      <c r="F3626" s="348" t="s">
        <v>7726</v>
      </c>
    </row>
    <row r="3627" spans="1:6" x14ac:dyDescent="0.25">
      <c r="A3627" s="348" t="s">
        <v>10947</v>
      </c>
      <c r="B3627" t="str">
        <f t="shared" si="56"/>
        <v>F3:0820 P1P2:8502 P3:00231</v>
      </c>
      <c r="C3627" s="348" t="s">
        <v>10948</v>
      </c>
      <c r="D3627" s="348" t="s">
        <v>7684</v>
      </c>
      <c r="E3627" s="348" t="s">
        <v>7725</v>
      </c>
      <c r="F3627" s="348" t="s">
        <v>7834</v>
      </c>
    </row>
    <row r="3628" spans="1:6" x14ac:dyDescent="0.25">
      <c r="A3628" s="348" t="s">
        <v>10949</v>
      </c>
      <c r="B3628" t="str">
        <f t="shared" si="56"/>
        <v>F3:0820 P1P2:8502 P3:00234</v>
      </c>
      <c r="C3628" s="348" t="s">
        <v>10948</v>
      </c>
      <c r="D3628" s="348" t="s">
        <v>7684</v>
      </c>
      <c r="E3628" s="348" t="s">
        <v>7725</v>
      </c>
      <c r="F3628" s="348" t="s">
        <v>7726</v>
      </c>
    </row>
    <row r="3629" spans="1:6" x14ac:dyDescent="0.25">
      <c r="A3629" s="348" t="s">
        <v>10950</v>
      </c>
      <c r="B3629" t="str">
        <f t="shared" si="56"/>
        <v>F3:0820 P1P2:8502 P3:00231</v>
      </c>
      <c r="C3629" s="348" t="s">
        <v>10951</v>
      </c>
      <c r="D3629" s="348" t="s">
        <v>7684</v>
      </c>
      <c r="E3629" s="348" t="s">
        <v>7725</v>
      </c>
      <c r="F3629" s="348" t="s">
        <v>7834</v>
      </c>
    </row>
    <row r="3630" spans="1:6" x14ac:dyDescent="0.25">
      <c r="A3630" s="348" t="s">
        <v>10952</v>
      </c>
      <c r="B3630" t="str">
        <f t="shared" si="56"/>
        <v>F3:0820 P1P2:8502 P3:00231</v>
      </c>
      <c r="C3630" s="348" t="s">
        <v>10953</v>
      </c>
      <c r="D3630" s="348" t="s">
        <v>7684</v>
      </c>
      <c r="E3630" s="348" t="s">
        <v>7725</v>
      </c>
      <c r="F3630" s="348" t="s">
        <v>7834</v>
      </c>
    </row>
    <row r="3631" spans="1:6" x14ac:dyDescent="0.25">
      <c r="A3631" s="348" t="s">
        <v>10954</v>
      </c>
      <c r="B3631" t="str">
        <f t="shared" si="56"/>
        <v>F3:0820 P1P2:8502 P3:00234</v>
      </c>
      <c r="C3631" s="348" t="s">
        <v>10951</v>
      </c>
      <c r="D3631" s="348" t="s">
        <v>7684</v>
      </c>
      <c r="E3631" s="348" t="s">
        <v>7725</v>
      </c>
      <c r="F3631" s="348" t="s">
        <v>7726</v>
      </c>
    </row>
    <row r="3632" spans="1:6" x14ac:dyDescent="0.25">
      <c r="A3632" s="348" t="s">
        <v>10955</v>
      </c>
      <c r="B3632" t="str">
        <f t="shared" si="56"/>
        <v>F3:0820 P1P2:8502 P3:00234</v>
      </c>
      <c r="C3632" s="348" t="s">
        <v>10953</v>
      </c>
      <c r="D3632" s="348" t="s">
        <v>7684</v>
      </c>
      <c r="E3632" s="348" t="s">
        <v>7725</v>
      </c>
      <c r="F3632" s="348" t="s">
        <v>7726</v>
      </c>
    </row>
    <row r="3633" spans="1:6" x14ac:dyDescent="0.25">
      <c r="A3633" s="348" t="s">
        <v>10956</v>
      </c>
      <c r="B3633" t="str">
        <f t="shared" si="56"/>
        <v>F3:0820 P1P2:8502 P3:00231</v>
      </c>
      <c r="C3633" s="348" t="s">
        <v>10957</v>
      </c>
      <c r="D3633" s="348" t="s">
        <v>7684</v>
      </c>
      <c r="E3633" s="348" t="s">
        <v>7725</v>
      </c>
      <c r="F3633" s="348" t="s">
        <v>7834</v>
      </c>
    </row>
    <row r="3634" spans="1:6" x14ac:dyDescent="0.25">
      <c r="A3634" s="348" t="s">
        <v>10958</v>
      </c>
      <c r="B3634" t="str">
        <f t="shared" si="56"/>
        <v>F3:0820 P1P2:8502 P3:00231</v>
      </c>
      <c r="C3634" s="348" t="s">
        <v>10959</v>
      </c>
      <c r="D3634" s="348" t="s">
        <v>7684</v>
      </c>
      <c r="E3634" s="348" t="s">
        <v>7725</v>
      </c>
      <c r="F3634" s="348" t="s">
        <v>7834</v>
      </c>
    </row>
    <row r="3635" spans="1:6" x14ac:dyDescent="0.25">
      <c r="A3635" s="348" t="s">
        <v>10960</v>
      </c>
      <c r="B3635" t="str">
        <f t="shared" si="56"/>
        <v>F3:0820 P1P2:8502 P3:00231</v>
      </c>
      <c r="C3635" s="348" t="s">
        <v>10957</v>
      </c>
      <c r="D3635" s="348" t="s">
        <v>7684</v>
      </c>
      <c r="E3635" s="348" t="s">
        <v>7725</v>
      </c>
      <c r="F3635" s="348" t="s">
        <v>7834</v>
      </c>
    </row>
    <row r="3636" spans="1:6" x14ac:dyDescent="0.25">
      <c r="A3636" s="348" t="s">
        <v>10961</v>
      </c>
      <c r="B3636" t="str">
        <f t="shared" si="56"/>
        <v>F3:0820 P1P2:8502 P3:00234</v>
      </c>
      <c r="C3636" s="348" t="s">
        <v>10959</v>
      </c>
      <c r="D3636" s="348" t="s">
        <v>7684</v>
      </c>
      <c r="E3636" s="348" t="s">
        <v>7725</v>
      </c>
      <c r="F3636" s="348" t="s">
        <v>7726</v>
      </c>
    </row>
    <row r="3637" spans="1:6" x14ac:dyDescent="0.25">
      <c r="A3637" s="348" t="s">
        <v>10962</v>
      </c>
      <c r="B3637" t="str">
        <f t="shared" si="56"/>
        <v>F3:0820 P1P2:8502 P3:00234</v>
      </c>
      <c r="C3637" s="348" t="s">
        <v>10957</v>
      </c>
      <c r="D3637" s="348" t="s">
        <v>7684</v>
      </c>
      <c r="E3637" s="348" t="s">
        <v>7725</v>
      </c>
      <c r="F3637" s="348" t="s">
        <v>7726</v>
      </c>
    </row>
    <row r="3638" spans="1:6" x14ac:dyDescent="0.25">
      <c r="A3638" s="348" t="s">
        <v>10963</v>
      </c>
      <c r="B3638" t="str">
        <f t="shared" si="56"/>
        <v>F3:0820 P1P2:8502 P3:00231</v>
      </c>
      <c r="C3638" s="348" t="s">
        <v>10964</v>
      </c>
      <c r="D3638" s="348" t="s">
        <v>7684</v>
      </c>
      <c r="E3638" s="348" t="s">
        <v>7725</v>
      </c>
      <c r="F3638" s="348" t="s">
        <v>7834</v>
      </c>
    </row>
    <row r="3639" spans="1:6" x14ac:dyDescent="0.25">
      <c r="A3639" s="348" t="s">
        <v>10965</v>
      </c>
      <c r="B3639" t="str">
        <f t="shared" si="56"/>
        <v>F3:0820 P1P2:8502 P3:00234</v>
      </c>
      <c r="C3639" s="348" t="s">
        <v>10964</v>
      </c>
      <c r="D3639" s="348" t="s">
        <v>7684</v>
      </c>
      <c r="E3639" s="348" t="s">
        <v>7725</v>
      </c>
      <c r="F3639" s="348" t="s">
        <v>7726</v>
      </c>
    </row>
    <row r="3640" spans="1:6" x14ac:dyDescent="0.25">
      <c r="A3640" s="348" t="s">
        <v>10966</v>
      </c>
      <c r="B3640" t="str">
        <f t="shared" si="56"/>
        <v>F3:0820 P1P2:8502 P3:00231</v>
      </c>
      <c r="C3640" s="348" t="s">
        <v>10967</v>
      </c>
      <c r="D3640" s="348" t="s">
        <v>7684</v>
      </c>
      <c r="E3640" s="348" t="s">
        <v>7725</v>
      </c>
      <c r="F3640" s="348" t="s">
        <v>7834</v>
      </c>
    </row>
    <row r="3641" spans="1:6" x14ac:dyDescent="0.25">
      <c r="A3641" s="348" t="s">
        <v>10968</v>
      </c>
      <c r="B3641" t="str">
        <f t="shared" si="56"/>
        <v>F3:0820 P1P2:8502 P3:00231</v>
      </c>
      <c r="C3641" s="348" t="s">
        <v>10967</v>
      </c>
      <c r="D3641" s="348" t="s">
        <v>7684</v>
      </c>
      <c r="E3641" s="348" t="s">
        <v>7725</v>
      </c>
      <c r="F3641" s="348" t="s">
        <v>7834</v>
      </c>
    </row>
    <row r="3642" spans="1:6" x14ac:dyDescent="0.25">
      <c r="A3642" s="348" t="s">
        <v>10969</v>
      </c>
      <c r="B3642" t="str">
        <f t="shared" si="56"/>
        <v>F3:0820 P1P2:8502 P3:00231</v>
      </c>
      <c r="C3642" s="348" t="s">
        <v>10970</v>
      </c>
      <c r="D3642" s="348" t="s">
        <v>7684</v>
      </c>
      <c r="E3642" s="348" t="s">
        <v>7725</v>
      </c>
      <c r="F3642" s="348" t="s">
        <v>7834</v>
      </c>
    </row>
    <row r="3643" spans="1:6" x14ac:dyDescent="0.25">
      <c r="A3643" s="348" t="s">
        <v>10971</v>
      </c>
      <c r="B3643" t="str">
        <f t="shared" si="56"/>
        <v>F3:0820 P1P2:8502 P3:00234</v>
      </c>
      <c r="C3643" s="348" t="s">
        <v>10967</v>
      </c>
      <c r="D3643" s="348" t="s">
        <v>7684</v>
      </c>
      <c r="E3643" s="348" t="s">
        <v>7725</v>
      </c>
      <c r="F3643" s="348" t="s">
        <v>7726</v>
      </c>
    </row>
    <row r="3644" spans="1:6" x14ac:dyDescent="0.25">
      <c r="A3644" s="348" t="s">
        <v>10972</v>
      </c>
      <c r="B3644" t="str">
        <f t="shared" si="56"/>
        <v>F3:0820 P1P2:8502 P3:00234</v>
      </c>
      <c r="C3644" s="348" t="s">
        <v>10970</v>
      </c>
      <c r="D3644" s="348" t="s">
        <v>7684</v>
      </c>
      <c r="E3644" s="348" t="s">
        <v>7725</v>
      </c>
      <c r="F3644" s="348" t="s">
        <v>7726</v>
      </c>
    </row>
    <row r="3645" spans="1:6" x14ac:dyDescent="0.25">
      <c r="A3645" s="348" t="s">
        <v>10973</v>
      </c>
      <c r="B3645" t="str">
        <f t="shared" si="56"/>
        <v>F3:0820 P1P2:8502 P3:00231</v>
      </c>
      <c r="C3645" s="348" t="s">
        <v>10974</v>
      </c>
      <c r="D3645" s="348" t="s">
        <v>7684</v>
      </c>
      <c r="E3645" s="348" t="s">
        <v>7725</v>
      </c>
      <c r="F3645" s="348" t="s">
        <v>7834</v>
      </c>
    </row>
    <row r="3646" spans="1:6" x14ac:dyDescent="0.25">
      <c r="A3646" s="348" t="s">
        <v>10975</v>
      </c>
      <c r="B3646" t="str">
        <f t="shared" si="56"/>
        <v>F3:0820 P1P2:8502 P3:00234</v>
      </c>
      <c r="C3646" s="348" t="s">
        <v>10974</v>
      </c>
      <c r="D3646" s="348" t="s">
        <v>7684</v>
      </c>
      <c r="E3646" s="348" t="s">
        <v>7725</v>
      </c>
      <c r="F3646" s="348" t="s">
        <v>7726</v>
      </c>
    </row>
    <row r="3647" spans="1:6" x14ac:dyDescent="0.25">
      <c r="A3647" s="348" t="s">
        <v>10976</v>
      </c>
      <c r="B3647" t="str">
        <f t="shared" si="56"/>
        <v>F3:0820 P1P2:8502 P3:00234</v>
      </c>
      <c r="C3647" s="348" t="s">
        <v>10974</v>
      </c>
      <c r="D3647" s="348" t="s">
        <v>7684</v>
      </c>
      <c r="E3647" s="348" t="s">
        <v>7725</v>
      </c>
      <c r="F3647" s="348" t="s">
        <v>7726</v>
      </c>
    </row>
    <row r="3648" spans="1:6" x14ac:dyDescent="0.25">
      <c r="A3648" s="348" t="s">
        <v>10977</v>
      </c>
      <c r="B3648" t="str">
        <f t="shared" si="56"/>
        <v>F3:0820 P1P2:8502 P3:00231</v>
      </c>
      <c r="C3648" s="348" t="s">
        <v>10978</v>
      </c>
      <c r="D3648" s="348" t="s">
        <v>7684</v>
      </c>
      <c r="E3648" s="348" t="s">
        <v>7725</v>
      </c>
      <c r="F3648" s="348" t="s">
        <v>7834</v>
      </c>
    </row>
    <row r="3649" spans="1:6" x14ac:dyDescent="0.25">
      <c r="A3649" s="348" t="s">
        <v>10979</v>
      </c>
      <c r="B3649" t="str">
        <f t="shared" si="56"/>
        <v>F3:0820 P1P2:8502 P3:00234</v>
      </c>
      <c r="C3649" s="348" t="s">
        <v>10978</v>
      </c>
      <c r="D3649" s="348" t="s">
        <v>7684</v>
      </c>
      <c r="E3649" s="348" t="s">
        <v>7725</v>
      </c>
      <c r="F3649" s="348" t="s">
        <v>7726</v>
      </c>
    </row>
    <row r="3650" spans="1:6" x14ac:dyDescent="0.25">
      <c r="A3650" s="348" t="s">
        <v>10980</v>
      </c>
      <c r="B3650" t="str">
        <f t="shared" ref="B3650:B3713" si="57">CONCATENATE("F3:",D3650," P1P2:",E3650," P3:",F3650)</f>
        <v>F3:0820 P1P2:8502 P3:00231</v>
      </c>
      <c r="C3650" s="348" t="s">
        <v>10981</v>
      </c>
      <c r="D3650" s="348" t="s">
        <v>7684</v>
      </c>
      <c r="E3650" s="348" t="s">
        <v>7725</v>
      </c>
      <c r="F3650" s="348" t="s">
        <v>7834</v>
      </c>
    </row>
    <row r="3651" spans="1:6" x14ac:dyDescent="0.25">
      <c r="A3651" s="348" t="s">
        <v>10982</v>
      </c>
      <c r="B3651" t="str">
        <f t="shared" si="57"/>
        <v>F3:0820 P1P2:8502 P3:00231</v>
      </c>
      <c r="C3651" s="348" t="s">
        <v>10983</v>
      </c>
      <c r="D3651" s="348" t="s">
        <v>7684</v>
      </c>
      <c r="E3651" s="348" t="s">
        <v>7725</v>
      </c>
      <c r="F3651" s="348" t="s">
        <v>7834</v>
      </c>
    </row>
    <row r="3652" spans="1:6" x14ac:dyDescent="0.25">
      <c r="A3652" s="348" t="s">
        <v>10984</v>
      </c>
      <c r="B3652" t="str">
        <f t="shared" si="57"/>
        <v>F3:0820 P1P2:8502 P3:00234</v>
      </c>
      <c r="C3652" s="348" t="s">
        <v>10981</v>
      </c>
      <c r="D3652" s="348" t="s">
        <v>7684</v>
      </c>
      <c r="E3652" s="348" t="s">
        <v>7725</v>
      </c>
      <c r="F3652" s="348" t="s">
        <v>7726</v>
      </c>
    </row>
    <row r="3653" spans="1:6" x14ac:dyDescent="0.25">
      <c r="A3653" s="348" t="s">
        <v>10985</v>
      </c>
      <c r="B3653" t="str">
        <f t="shared" si="57"/>
        <v>F3:0820 P1P2:8502 P3:00234</v>
      </c>
      <c r="C3653" s="348" t="s">
        <v>10983</v>
      </c>
      <c r="D3653" s="348" t="s">
        <v>7684</v>
      </c>
      <c r="E3653" s="348" t="s">
        <v>7725</v>
      </c>
      <c r="F3653" s="348" t="s">
        <v>7726</v>
      </c>
    </row>
    <row r="3654" spans="1:6" x14ac:dyDescent="0.25">
      <c r="A3654" s="348" t="s">
        <v>10986</v>
      </c>
      <c r="B3654" t="str">
        <f t="shared" si="57"/>
        <v>F3:0820 P1P2:8502 P3:00234</v>
      </c>
      <c r="C3654" s="348" t="s">
        <v>10987</v>
      </c>
      <c r="D3654" s="348" t="s">
        <v>7684</v>
      </c>
      <c r="E3654" s="348" t="s">
        <v>7725</v>
      </c>
      <c r="F3654" s="348" t="s">
        <v>7726</v>
      </c>
    </row>
    <row r="3655" spans="1:6" x14ac:dyDescent="0.25">
      <c r="A3655" s="348" t="s">
        <v>10988</v>
      </c>
      <c r="B3655" t="str">
        <f t="shared" si="57"/>
        <v>F3:0820 P1P2:8502 P3:00234</v>
      </c>
      <c r="C3655" s="348" t="s">
        <v>10987</v>
      </c>
      <c r="D3655" s="348" t="s">
        <v>7684</v>
      </c>
      <c r="E3655" s="348" t="s">
        <v>7725</v>
      </c>
      <c r="F3655" s="348" t="s">
        <v>7726</v>
      </c>
    </row>
    <row r="3656" spans="1:6" x14ac:dyDescent="0.25">
      <c r="A3656" s="348" t="s">
        <v>10989</v>
      </c>
      <c r="B3656" t="str">
        <f t="shared" si="57"/>
        <v>F3:0950 P1P2:8814 P3:00209</v>
      </c>
      <c r="C3656" s="348" t="s">
        <v>7907</v>
      </c>
      <c r="D3656" s="348" t="s">
        <v>7344</v>
      </c>
      <c r="E3656" s="348" t="s">
        <v>7642</v>
      </c>
      <c r="F3656" s="348" t="s">
        <v>7860</v>
      </c>
    </row>
    <row r="3657" spans="1:6" x14ac:dyDescent="0.25">
      <c r="A3657" s="348" t="s">
        <v>10990</v>
      </c>
      <c r="B3657" t="str">
        <f t="shared" si="57"/>
        <v>F3:0820 P1P2:8502 P3:00231</v>
      </c>
      <c r="C3657" s="348" t="s">
        <v>7907</v>
      </c>
      <c r="D3657" s="348" t="s">
        <v>7684</v>
      </c>
      <c r="E3657" s="348" t="s">
        <v>7725</v>
      </c>
      <c r="F3657" s="348" t="s">
        <v>7834</v>
      </c>
    </row>
    <row r="3658" spans="1:6" x14ac:dyDescent="0.25">
      <c r="A3658" s="348" t="s">
        <v>10991</v>
      </c>
      <c r="B3658" t="str">
        <f t="shared" si="57"/>
        <v>F3:0820 P1P2:8502 P3:00231</v>
      </c>
      <c r="C3658" s="348" t="s">
        <v>7907</v>
      </c>
      <c r="D3658" s="348" t="s">
        <v>7684</v>
      </c>
      <c r="E3658" s="348" t="s">
        <v>7725</v>
      </c>
      <c r="F3658" s="348" t="s">
        <v>7834</v>
      </c>
    </row>
    <row r="3659" spans="1:6" x14ac:dyDescent="0.25">
      <c r="A3659" s="348" t="s">
        <v>10992</v>
      </c>
      <c r="B3659" t="str">
        <f t="shared" si="57"/>
        <v>F3:0820 P1P2:8502 P3:00234</v>
      </c>
      <c r="C3659" s="348" t="s">
        <v>7907</v>
      </c>
      <c r="D3659" s="348" t="s">
        <v>7684</v>
      </c>
      <c r="E3659" s="348" t="s">
        <v>7725</v>
      </c>
      <c r="F3659" s="348" t="s">
        <v>7726</v>
      </c>
    </row>
    <row r="3660" spans="1:6" x14ac:dyDescent="0.25">
      <c r="A3660" s="348" t="s">
        <v>10992</v>
      </c>
      <c r="B3660" t="str">
        <f t="shared" si="57"/>
        <v>F3:0820 P1P2:8503 P3:00232</v>
      </c>
      <c r="C3660" s="348" t="s">
        <v>7907</v>
      </c>
      <c r="D3660" s="348" t="s">
        <v>7684</v>
      </c>
      <c r="E3660" s="348" t="s">
        <v>7685</v>
      </c>
      <c r="F3660" s="348" t="s">
        <v>7686</v>
      </c>
    </row>
    <row r="3661" spans="1:6" x14ac:dyDescent="0.25">
      <c r="A3661" s="348" t="s">
        <v>10993</v>
      </c>
      <c r="B3661" t="str">
        <f t="shared" si="57"/>
        <v>F3:0820 P1P2:8502 P3:00234</v>
      </c>
      <c r="C3661" s="348" t="s">
        <v>7907</v>
      </c>
      <c r="D3661" s="348" t="s">
        <v>7684</v>
      </c>
      <c r="E3661" s="348" t="s">
        <v>7725</v>
      </c>
      <c r="F3661" s="348" t="s">
        <v>7726</v>
      </c>
    </row>
    <row r="3662" spans="1:6" x14ac:dyDescent="0.25">
      <c r="A3662" s="348" t="s">
        <v>10994</v>
      </c>
      <c r="B3662" t="str">
        <f t="shared" si="57"/>
        <v>F3:0820 P1P2:8502 P3:00234</v>
      </c>
      <c r="C3662" s="348" t="s">
        <v>7907</v>
      </c>
      <c r="D3662" s="348" t="s">
        <v>7684</v>
      </c>
      <c r="E3662" s="348" t="s">
        <v>7725</v>
      </c>
      <c r="F3662" s="348" t="s">
        <v>7726</v>
      </c>
    </row>
    <row r="3663" spans="1:6" x14ac:dyDescent="0.25">
      <c r="A3663" s="348" t="s">
        <v>10995</v>
      </c>
      <c r="B3663" t="str">
        <f t="shared" si="57"/>
        <v>F3:0820 P1P2:8502 P3:00231</v>
      </c>
      <c r="C3663" s="348" t="s">
        <v>10996</v>
      </c>
      <c r="D3663" s="348" t="s">
        <v>7684</v>
      </c>
      <c r="E3663" s="348" t="s">
        <v>7725</v>
      </c>
      <c r="F3663" s="348" t="s">
        <v>7834</v>
      </c>
    </row>
    <row r="3664" spans="1:6" x14ac:dyDescent="0.25">
      <c r="A3664" s="348" t="s">
        <v>10997</v>
      </c>
      <c r="B3664" t="str">
        <f t="shared" si="57"/>
        <v>F3:0820 P1P2:8502 P3:00231</v>
      </c>
      <c r="C3664" s="348" t="s">
        <v>10996</v>
      </c>
      <c r="D3664" s="348" t="s">
        <v>7684</v>
      </c>
      <c r="E3664" s="348" t="s">
        <v>7725</v>
      </c>
      <c r="F3664" s="348" t="s">
        <v>7834</v>
      </c>
    </row>
    <row r="3665" spans="1:6" x14ac:dyDescent="0.25">
      <c r="A3665" s="348" t="s">
        <v>10998</v>
      </c>
      <c r="B3665" t="str">
        <f t="shared" si="57"/>
        <v>F3:0820 P1P2:8502 P3:00234</v>
      </c>
      <c r="C3665" s="348" t="s">
        <v>10996</v>
      </c>
      <c r="D3665" s="348" t="s">
        <v>7684</v>
      </c>
      <c r="E3665" s="348" t="s">
        <v>7725</v>
      </c>
      <c r="F3665" s="348" t="s">
        <v>7726</v>
      </c>
    </row>
    <row r="3666" spans="1:6" x14ac:dyDescent="0.25">
      <c r="A3666" s="348" t="s">
        <v>10999</v>
      </c>
      <c r="B3666" t="str">
        <f t="shared" si="57"/>
        <v>F3:0820 P1P2:8502 P3:00234</v>
      </c>
      <c r="C3666" s="348" t="s">
        <v>10996</v>
      </c>
      <c r="D3666" s="348" t="s">
        <v>7684</v>
      </c>
      <c r="E3666" s="348" t="s">
        <v>7725</v>
      </c>
      <c r="F3666" s="348" t="s">
        <v>7726</v>
      </c>
    </row>
    <row r="3667" spans="1:6" x14ac:dyDescent="0.25">
      <c r="A3667" s="348" t="s">
        <v>11000</v>
      </c>
      <c r="B3667" t="str">
        <f t="shared" si="57"/>
        <v>F3:0820 P1P2:8502 P3:00231</v>
      </c>
      <c r="C3667" s="348" t="s">
        <v>11001</v>
      </c>
      <c r="D3667" s="348" t="s">
        <v>7684</v>
      </c>
      <c r="E3667" s="348" t="s">
        <v>7725</v>
      </c>
      <c r="F3667" s="348" t="s">
        <v>7834</v>
      </c>
    </row>
    <row r="3668" spans="1:6" x14ac:dyDescent="0.25">
      <c r="A3668" s="348" t="s">
        <v>11002</v>
      </c>
      <c r="B3668" t="str">
        <f t="shared" si="57"/>
        <v>F3:0820 P1P2:8502 P3:00234</v>
      </c>
      <c r="C3668" s="348" t="s">
        <v>11001</v>
      </c>
      <c r="D3668" s="348" t="s">
        <v>7684</v>
      </c>
      <c r="E3668" s="348" t="s">
        <v>7725</v>
      </c>
      <c r="F3668" s="348" t="s">
        <v>7726</v>
      </c>
    </row>
    <row r="3669" spans="1:6" x14ac:dyDescent="0.25">
      <c r="A3669" s="348" t="s">
        <v>11003</v>
      </c>
      <c r="B3669" t="str">
        <f t="shared" si="57"/>
        <v>F3:0911 P1P2:8802 P3:00199</v>
      </c>
      <c r="C3669" s="348" t="s">
        <v>11004</v>
      </c>
      <c r="D3669" s="348" t="s">
        <v>7657</v>
      </c>
      <c r="E3669" s="348" t="s">
        <v>7658</v>
      </c>
      <c r="F3669" s="348" t="s">
        <v>7659</v>
      </c>
    </row>
    <row r="3670" spans="1:6" x14ac:dyDescent="0.25">
      <c r="A3670" s="348" t="s">
        <v>11003</v>
      </c>
      <c r="B3670" t="str">
        <f t="shared" si="57"/>
        <v>F3:0911 P1P2:8802 P3:00448</v>
      </c>
      <c r="C3670" s="348" t="s">
        <v>11004</v>
      </c>
      <c r="D3670" s="348" t="s">
        <v>7657</v>
      </c>
      <c r="E3670" s="348" t="s">
        <v>7658</v>
      </c>
      <c r="F3670" s="348" t="s">
        <v>7641</v>
      </c>
    </row>
    <row r="3671" spans="1:6" x14ac:dyDescent="0.25">
      <c r="A3671" s="348" t="s">
        <v>11005</v>
      </c>
      <c r="B3671" t="str">
        <f t="shared" si="57"/>
        <v>F3:0911 P1P2:8802 P3:00199</v>
      </c>
      <c r="C3671" s="348" t="s">
        <v>11006</v>
      </c>
      <c r="D3671" s="348" t="s">
        <v>7657</v>
      </c>
      <c r="E3671" s="348" t="s">
        <v>7658</v>
      </c>
      <c r="F3671" s="348" t="s">
        <v>7659</v>
      </c>
    </row>
    <row r="3672" spans="1:6" x14ac:dyDescent="0.25">
      <c r="A3672" s="348" t="s">
        <v>11005</v>
      </c>
      <c r="B3672" t="str">
        <f t="shared" si="57"/>
        <v>F3:0911 P1P2:8802 P3:00448</v>
      </c>
      <c r="C3672" s="348" t="s">
        <v>11006</v>
      </c>
      <c r="D3672" s="348" t="s">
        <v>7657</v>
      </c>
      <c r="E3672" s="348" t="s">
        <v>7658</v>
      </c>
      <c r="F3672" s="348" t="s">
        <v>7641</v>
      </c>
    </row>
    <row r="3673" spans="1:6" x14ac:dyDescent="0.25">
      <c r="A3673" s="348" t="s">
        <v>11007</v>
      </c>
      <c r="B3673" t="str">
        <f t="shared" si="57"/>
        <v>F3:0820 P1P2:8502 P3:00231</v>
      </c>
      <c r="C3673" s="348" t="s">
        <v>11004</v>
      </c>
      <c r="D3673" s="348" t="s">
        <v>7684</v>
      </c>
      <c r="E3673" s="348" t="s">
        <v>7725</v>
      </c>
      <c r="F3673" s="348" t="s">
        <v>7834</v>
      </c>
    </row>
    <row r="3674" spans="1:6" x14ac:dyDescent="0.25">
      <c r="A3674" s="348" t="s">
        <v>11008</v>
      </c>
      <c r="B3674" t="str">
        <f t="shared" si="57"/>
        <v>F3:0820 P1P2:8502 P3:00231</v>
      </c>
      <c r="C3674" s="348" t="s">
        <v>11006</v>
      </c>
      <c r="D3674" s="348" t="s">
        <v>7684</v>
      </c>
      <c r="E3674" s="348" t="s">
        <v>7725</v>
      </c>
      <c r="F3674" s="348" t="s">
        <v>7834</v>
      </c>
    </row>
    <row r="3675" spans="1:6" x14ac:dyDescent="0.25">
      <c r="A3675" s="348" t="s">
        <v>11009</v>
      </c>
      <c r="B3675" t="str">
        <f t="shared" si="57"/>
        <v>F3:0820 P1P2:8502 P3:00234</v>
      </c>
      <c r="C3675" s="348" t="s">
        <v>11004</v>
      </c>
      <c r="D3675" s="348" t="s">
        <v>7684</v>
      </c>
      <c r="E3675" s="348" t="s">
        <v>7725</v>
      </c>
      <c r="F3675" s="348" t="s">
        <v>7726</v>
      </c>
    </row>
    <row r="3676" spans="1:6" x14ac:dyDescent="0.25">
      <c r="A3676" s="348" t="s">
        <v>11010</v>
      </c>
      <c r="B3676" t="str">
        <f t="shared" si="57"/>
        <v>F3:0820 P1P2:8502 P3:00234</v>
      </c>
      <c r="C3676" s="348" t="s">
        <v>11006</v>
      </c>
      <c r="D3676" s="348" t="s">
        <v>7684</v>
      </c>
      <c r="E3676" s="348" t="s">
        <v>7725</v>
      </c>
      <c r="F3676" s="348" t="s">
        <v>7726</v>
      </c>
    </row>
    <row r="3677" spans="1:6" x14ac:dyDescent="0.25">
      <c r="A3677" s="348" t="s">
        <v>11011</v>
      </c>
      <c r="B3677" t="str">
        <f t="shared" si="57"/>
        <v>F3:0820 P1P2:8502 P3:00234</v>
      </c>
      <c r="C3677" s="348" t="s">
        <v>11006</v>
      </c>
      <c r="D3677" s="348" t="s">
        <v>7684</v>
      </c>
      <c r="E3677" s="348" t="s">
        <v>7725</v>
      </c>
      <c r="F3677" s="348" t="s">
        <v>7726</v>
      </c>
    </row>
    <row r="3678" spans="1:6" x14ac:dyDescent="0.25">
      <c r="A3678" s="348" t="s">
        <v>11012</v>
      </c>
      <c r="B3678" t="str">
        <f t="shared" si="57"/>
        <v>F3:0820 P1P2:8502 P3:00231</v>
      </c>
      <c r="C3678" s="348" t="s">
        <v>11013</v>
      </c>
      <c r="D3678" s="348" t="s">
        <v>7684</v>
      </c>
      <c r="E3678" s="348" t="s">
        <v>7725</v>
      </c>
      <c r="F3678" s="348" t="s">
        <v>7834</v>
      </c>
    </row>
    <row r="3679" spans="1:6" x14ac:dyDescent="0.25">
      <c r="A3679" s="348" t="s">
        <v>11014</v>
      </c>
      <c r="B3679" t="str">
        <f t="shared" si="57"/>
        <v>F3:0820 P1P2:8502 P3:00231</v>
      </c>
      <c r="C3679" s="348" t="s">
        <v>11015</v>
      </c>
      <c r="D3679" s="348" t="s">
        <v>7684</v>
      </c>
      <c r="E3679" s="348" t="s">
        <v>7725</v>
      </c>
      <c r="F3679" s="348" t="s">
        <v>7834</v>
      </c>
    </row>
    <row r="3680" spans="1:6" x14ac:dyDescent="0.25">
      <c r="A3680" s="348" t="s">
        <v>11016</v>
      </c>
      <c r="B3680" t="str">
        <f t="shared" si="57"/>
        <v>F3:0820 P1P2:8502 P3:00234</v>
      </c>
      <c r="C3680" s="348" t="s">
        <v>11013</v>
      </c>
      <c r="D3680" s="348" t="s">
        <v>7684</v>
      </c>
      <c r="E3680" s="348" t="s">
        <v>7725</v>
      </c>
      <c r="F3680" s="348" t="s">
        <v>7726</v>
      </c>
    </row>
    <row r="3681" spans="1:6" x14ac:dyDescent="0.25">
      <c r="A3681" s="348" t="s">
        <v>11017</v>
      </c>
      <c r="B3681" t="str">
        <f t="shared" si="57"/>
        <v>F3:0820 P1P2:8502 P3:00234</v>
      </c>
      <c r="C3681" s="348" t="s">
        <v>11015</v>
      </c>
      <c r="D3681" s="348" t="s">
        <v>7684</v>
      </c>
      <c r="E3681" s="348" t="s">
        <v>7725</v>
      </c>
      <c r="F3681" s="348" t="s">
        <v>7726</v>
      </c>
    </row>
    <row r="3682" spans="1:6" x14ac:dyDescent="0.25">
      <c r="A3682" s="348" t="s">
        <v>11018</v>
      </c>
      <c r="B3682" t="str">
        <f t="shared" si="57"/>
        <v>F3:0820 P1P2:8502 P3:00234</v>
      </c>
      <c r="C3682" s="348" t="s">
        <v>11015</v>
      </c>
      <c r="D3682" s="348" t="s">
        <v>7684</v>
      </c>
      <c r="E3682" s="348" t="s">
        <v>7725</v>
      </c>
      <c r="F3682" s="348" t="s">
        <v>7726</v>
      </c>
    </row>
    <row r="3683" spans="1:6" x14ac:dyDescent="0.25">
      <c r="A3683" s="348" t="s">
        <v>11019</v>
      </c>
      <c r="B3683" t="str">
        <f t="shared" si="57"/>
        <v>F3:0820 P1P2:8502 P3:00231</v>
      </c>
      <c r="C3683" s="348" t="s">
        <v>11020</v>
      </c>
      <c r="D3683" s="348" t="s">
        <v>7684</v>
      </c>
      <c r="E3683" s="348" t="s">
        <v>7725</v>
      </c>
      <c r="F3683" s="348" t="s">
        <v>7834</v>
      </c>
    </row>
    <row r="3684" spans="1:6" x14ac:dyDescent="0.25">
      <c r="A3684" s="348" t="s">
        <v>11021</v>
      </c>
      <c r="B3684" t="str">
        <f t="shared" si="57"/>
        <v>F3:0820 P1P2:8502 P3:00231</v>
      </c>
      <c r="C3684" s="348" t="s">
        <v>11020</v>
      </c>
      <c r="D3684" s="348" t="s">
        <v>7684</v>
      </c>
      <c r="E3684" s="348" t="s">
        <v>7725</v>
      </c>
      <c r="F3684" s="348" t="s">
        <v>7834</v>
      </c>
    </row>
    <row r="3685" spans="1:6" x14ac:dyDescent="0.25">
      <c r="A3685" s="348" t="s">
        <v>11022</v>
      </c>
      <c r="B3685" t="str">
        <f t="shared" si="57"/>
        <v>F3:0820 P1P2:8502 P3:00231</v>
      </c>
      <c r="C3685" s="348" t="s">
        <v>11023</v>
      </c>
      <c r="D3685" s="348" t="s">
        <v>7684</v>
      </c>
      <c r="E3685" s="348" t="s">
        <v>7725</v>
      </c>
      <c r="F3685" s="348" t="s">
        <v>7834</v>
      </c>
    </row>
    <row r="3686" spans="1:6" x14ac:dyDescent="0.25">
      <c r="A3686" s="348" t="s">
        <v>11024</v>
      </c>
      <c r="B3686" t="str">
        <f t="shared" si="57"/>
        <v>F3:0820 P1P2:8502 P3:00234</v>
      </c>
      <c r="C3686" s="348" t="s">
        <v>11020</v>
      </c>
      <c r="D3686" s="348" t="s">
        <v>7684</v>
      </c>
      <c r="E3686" s="348" t="s">
        <v>7725</v>
      </c>
      <c r="F3686" s="348" t="s">
        <v>7726</v>
      </c>
    </row>
    <row r="3687" spans="1:6" x14ac:dyDescent="0.25">
      <c r="A3687" s="348" t="s">
        <v>11025</v>
      </c>
      <c r="B3687" t="str">
        <f t="shared" si="57"/>
        <v>F3:0820 P1P2:8502 P3:00234</v>
      </c>
      <c r="C3687" s="348" t="s">
        <v>11023</v>
      </c>
      <c r="D3687" s="348" t="s">
        <v>7684</v>
      </c>
      <c r="E3687" s="348" t="s">
        <v>7725</v>
      </c>
      <c r="F3687" s="348" t="s">
        <v>7726</v>
      </c>
    </row>
    <row r="3688" spans="1:6" x14ac:dyDescent="0.25">
      <c r="A3688" s="348" t="s">
        <v>11026</v>
      </c>
      <c r="B3688" t="str">
        <f t="shared" si="57"/>
        <v>F3:0911 P1P2:8802 P3:00199</v>
      </c>
      <c r="C3688" s="348" t="s">
        <v>11027</v>
      </c>
      <c r="D3688" s="348" t="s">
        <v>7657</v>
      </c>
      <c r="E3688" s="348" t="s">
        <v>7658</v>
      </c>
      <c r="F3688" s="348" t="s">
        <v>7659</v>
      </c>
    </row>
    <row r="3689" spans="1:6" x14ac:dyDescent="0.25">
      <c r="A3689" s="348" t="s">
        <v>11026</v>
      </c>
      <c r="B3689" t="str">
        <f t="shared" si="57"/>
        <v>F3:0911 P1P2:8802 P3:00448</v>
      </c>
      <c r="C3689" s="348" t="s">
        <v>11027</v>
      </c>
      <c r="D3689" s="348" t="s">
        <v>7657</v>
      </c>
      <c r="E3689" s="348" t="s">
        <v>7658</v>
      </c>
      <c r="F3689" s="348" t="s">
        <v>7641</v>
      </c>
    </row>
    <row r="3690" spans="1:6" x14ac:dyDescent="0.25">
      <c r="A3690" s="348" t="s">
        <v>11028</v>
      </c>
      <c r="B3690" t="str">
        <f t="shared" si="57"/>
        <v>F3:0820 P1P2:8502 P3:00231</v>
      </c>
      <c r="C3690" s="348" t="s">
        <v>11027</v>
      </c>
      <c r="D3690" s="348" t="s">
        <v>7684</v>
      </c>
      <c r="E3690" s="348" t="s">
        <v>7725</v>
      </c>
      <c r="F3690" s="348" t="s">
        <v>7834</v>
      </c>
    </row>
    <row r="3691" spans="1:6" x14ac:dyDescent="0.25">
      <c r="A3691" s="348" t="s">
        <v>11029</v>
      </c>
      <c r="B3691" t="str">
        <f t="shared" si="57"/>
        <v>F3:0820 P1P2:8502 P3:00231</v>
      </c>
      <c r="C3691" s="348" t="s">
        <v>11027</v>
      </c>
      <c r="D3691" s="348" t="s">
        <v>7684</v>
      </c>
      <c r="E3691" s="348" t="s">
        <v>7725</v>
      </c>
      <c r="F3691" s="348" t="s">
        <v>7834</v>
      </c>
    </row>
    <row r="3692" spans="1:6" x14ac:dyDescent="0.25">
      <c r="A3692" s="348" t="s">
        <v>11030</v>
      </c>
      <c r="B3692" t="str">
        <f t="shared" si="57"/>
        <v>F3:0820 P1P2:8502 P3:00234</v>
      </c>
      <c r="C3692" s="348" t="s">
        <v>11027</v>
      </c>
      <c r="D3692" s="348" t="s">
        <v>7684</v>
      </c>
      <c r="E3692" s="348" t="s">
        <v>7725</v>
      </c>
      <c r="F3692" s="348" t="s">
        <v>7726</v>
      </c>
    </row>
    <row r="3693" spans="1:6" x14ac:dyDescent="0.25">
      <c r="A3693" s="348" t="s">
        <v>11031</v>
      </c>
      <c r="B3693" t="str">
        <f t="shared" si="57"/>
        <v>F3:0820 P1P2:8502 P3:00234</v>
      </c>
      <c r="C3693" s="348" t="s">
        <v>11027</v>
      </c>
      <c r="D3693" s="348" t="s">
        <v>7684</v>
      </c>
      <c r="E3693" s="348" t="s">
        <v>7725</v>
      </c>
      <c r="F3693" s="348" t="s">
        <v>7726</v>
      </c>
    </row>
    <row r="3694" spans="1:6" x14ac:dyDescent="0.25">
      <c r="A3694" s="348" t="s">
        <v>11032</v>
      </c>
      <c r="B3694" t="str">
        <f t="shared" si="57"/>
        <v>F3:0911 P1P2:8802 P3:00199</v>
      </c>
      <c r="C3694" s="348" t="s">
        <v>11033</v>
      </c>
      <c r="D3694" s="348" t="s">
        <v>7657</v>
      </c>
      <c r="E3694" s="348" t="s">
        <v>7658</v>
      </c>
      <c r="F3694" s="348" t="s">
        <v>7659</v>
      </c>
    </row>
    <row r="3695" spans="1:6" x14ac:dyDescent="0.25">
      <c r="A3695" s="348" t="s">
        <v>11032</v>
      </c>
      <c r="B3695" t="str">
        <f t="shared" si="57"/>
        <v>F3:0911 P1P2:8802 P3:00448</v>
      </c>
      <c r="C3695" s="348" t="s">
        <v>11033</v>
      </c>
      <c r="D3695" s="348" t="s">
        <v>7657</v>
      </c>
      <c r="E3695" s="348" t="s">
        <v>7658</v>
      </c>
      <c r="F3695" s="348" t="s">
        <v>7641</v>
      </c>
    </row>
    <row r="3696" spans="1:6" x14ac:dyDescent="0.25">
      <c r="A3696" s="348" t="s">
        <v>11034</v>
      </c>
      <c r="B3696" t="str">
        <f t="shared" si="57"/>
        <v>F3:0820 P1P2:8502 P3:00231</v>
      </c>
      <c r="C3696" s="348" t="s">
        <v>11035</v>
      </c>
      <c r="D3696" s="348" t="s">
        <v>7684</v>
      </c>
      <c r="E3696" s="348" t="s">
        <v>7725</v>
      </c>
      <c r="F3696" s="348" t="s">
        <v>7834</v>
      </c>
    </row>
    <row r="3697" spans="1:6" x14ac:dyDescent="0.25">
      <c r="A3697" s="348" t="s">
        <v>11036</v>
      </c>
      <c r="B3697" t="str">
        <f t="shared" si="57"/>
        <v>F3:0820 P1P2:8502 P3:00231</v>
      </c>
      <c r="C3697" s="348" t="s">
        <v>11037</v>
      </c>
      <c r="D3697" s="348" t="s">
        <v>7684</v>
      </c>
      <c r="E3697" s="348" t="s">
        <v>7725</v>
      </c>
      <c r="F3697" s="348" t="s">
        <v>7834</v>
      </c>
    </row>
    <row r="3698" spans="1:6" x14ac:dyDescent="0.25">
      <c r="A3698" s="348" t="s">
        <v>11038</v>
      </c>
      <c r="B3698" t="str">
        <f t="shared" si="57"/>
        <v>F3:0820 P1P2:8502 P3:00231</v>
      </c>
      <c r="C3698" s="348" t="s">
        <v>11033</v>
      </c>
      <c r="D3698" s="348" t="s">
        <v>7684</v>
      </c>
      <c r="E3698" s="348" t="s">
        <v>7725</v>
      </c>
      <c r="F3698" s="348" t="s">
        <v>7834</v>
      </c>
    </row>
    <row r="3699" spans="1:6" x14ac:dyDescent="0.25">
      <c r="A3699" s="348" t="s">
        <v>11039</v>
      </c>
      <c r="B3699" t="str">
        <f t="shared" si="57"/>
        <v>F3:0820 P1P2:8502 P3:00234</v>
      </c>
      <c r="C3699" s="348" t="s">
        <v>11035</v>
      </c>
      <c r="D3699" s="348" t="s">
        <v>7684</v>
      </c>
      <c r="E3699" s="348" t="s">
        <v>7725</v>
      </c>
      <c r="F3699" s="348" t="s">
        <v>7726</v>
      </c>
    </row>
    <row r="3700" spans="1:6" x14ac:dyDescent="0.25">
      <c r="A3700" s="348" t="s">
        <v>11040</v>
      </c>
      <c r="B3700" t="str">
        <f t="shared" si="57"/>
        <v>F3:0820 P1P2:8502 P3:00234</v>
      </c>
      <c r="C3700" s="348" t="s">
        <v>11037</v>
      </c>
      <c r="D3700" s="348" t="s">
        <v>7684</v>
      </c>
      <c r="E3700" s="348" t="s">
        <v>7725</v>
      </c>
      <c r="F3700" s="348" t="s">
        <v>7726</v>
      </c>
    </row>
    <row r="3701" spans="1:6" x14ac:dyDescent="0.25">
      <c r="A3701" s="348" t="s">
        <v>11041</v>
      </c>
      <c r="B3701" t="str">
        <f t="shared" si="57"/>
        <v>F3:0820 P1P2:8502 P3:00234</v>
      </c>
      <c r="C3701" s="348" t="s">
        <v>11037</v>
      </c>
      <c r="D3701" s="348" t="s">
        <v>7684</v>
      </c>
      <c r="E3701" s="348" t="s">
        <v>7725</v>
      </c>
      <c r="F3701" s="348" t="s">
        <v>7726</v>
      </c>
    </row>
    <row r="3702" spans="1:6" x14ac:dyDescent="0.25">
      <c r="A3702" s="348" t="s">
        <v>11042</v>
      </c>
      <c r="B3702" t="str">
        <f t="shared" si="57"/>
        <v>F3:0911 P1P2:8802 P3:00199</v>
      </c>
      <c r="C3702" s="348" t="s">
        <v>11043</v>
      </c>
      <c r="D3702" s="348" t="s">
        <v>7657</v>
      </c>
      <c r="E3702" s="348" t="s">
        <v>7658</v>
      </c>
      <c r="F3702" s="348" t="s">
        <v>7659</v>
      </c>
    </row>
    <row r="3703" spans="1:6" x14ac:dyDescent="0.25">
      <c r="A3703" s="348" t="s">
        <v>11042</v>
      </c>
      <c r="B3703" t="str">
        <f t="shared" si="57"/>
        <v>F3:0911 P1P2:8802 P3:00448</v>
      </c>
      <c r="C3703" s="348" t="s">
        <v>11043</v>
      </c>
      <c r="D3703" s="348" t="s">
        <v>7657</v>
      </c>
      <c r="E3703" s="348" t="s">
        <v>7658</v>
      </c>
      <c r="F3703" s="348" t="s">
        <v>7641</v>
      </c>
    </row>
    <row r="3704" spans="1:6" x14ac:dyDescent="0.25">
      <c r="A3704" s="348" t="s">
        <v>11044</v>
      </c>
      <c r="B3704" t="str">
        <f t="shared" si="57"/>
        <v>F3:0911 P1P2:8802 P3:00199</v>
      </c>
      <c r="C3704" s="348" t="s">
        <v>11043</v>
      </c>
      <c r="D3704" s="348" t="s">
        <v>7657</v>
      </c>
      <c r="E3704" s="348" t="s">
        <v>7658</v>
      </c>
      <c r="F3704" s="348" t="s">
        <v>7659</v>
      </c>
    </row>
    <row r="3705" spans="1:6" x14ac:dyDescent="0.25">
      <c r="A3705" s="348" t="s">
        <v>11044</v>
      </c>
      <c r="B3705" t="str">
        <f t="shared" si="57"/>
        <v>F3:0911 P1P2:8802 P3:00448</v>
      </c>
      <c r="C3705" s="348" t="s">
        <v>11043</v>
      </c>
      <c r="D3705" s="348" t="s">
        <v>7657</v>
      </c>
      <c r="E3705" s="348" t="s">
        <v>7658</v>
      </c>
      <c r="F3705" s="348" t="s">
        <v>7641</v>
      </c>
    </row>
    <row r="3706" spans="1:6" x14ac:dyDescent="0.25">
      <c r="A3706" s="348" t="s">
        <v>11045</v>
      </c>
      <c r="B3706" t="str">
        <f t="shared" si="57"/>
        <v>F3:0820 P1P2:8502 P3:00231</v>
      </c>
      <c r="C3706" s="348" t="s">
        <v>11043</v>
      </c>
      <c r="D3706" s="348" t="s">
        <v>7684</v>
      </c>
      <c r="E3706" s="348" t="s">
        <v>7725</v>
      </c>
      <c r="F3706" s="348" t="s">
        <v>7834</v>
      </c>
    </row>
    <row r="3707" spans="1:6" x14ac:dyDescent="0.25">
      <c r="A3707" s="348" t="s">
        <v>11046</v>
      </c>
      <c r="B3707" t="str">
        <f t="shared" si="57"/>
        <v>F3:0820 P1P2:8502 P3:00231</v>
      </c>
      <c r="C3707" s="348" t="s">
        <v>11043</v>
      </c>
      <c r="D3707" s="348" t="s">
        <v>7684</v>
      </c>
      <c r="E3707" s="348" t="s">
        <v>7725</v>
      </c>
      <c r="F3707" s="348" t="s">
        <v>7834</v>
      </c>
    </row>
    <row r="3708" spans="1:6" x14ac:dyDescent="0.25">
      <c r="A3708" s="348" t="s">
        <v>11047</v>
      </c>
      <c r="B3708" t="str">
        <f t="shared" si="57"/>
        <v>F3:0820 P1P2:8502 P3:00234</v>
      </c>
      <c r="C3708" s="348" t="s">
        <v>11043</v>
      </c>
      <c r="D3708" s="348" t="s">
        <v>7684</v>
      </c>
      <c r="E3708" s="348" t="s">
        <v>7725</v>
      </c>
      <c r="F3708" s="348" t="s">
        <v>7726</v>
      </c>
    </row>
    <row r="3709" spans="1:6" x14ac:dyDescent="0.25">
      <c r="A3709" s="348" t="s">
        <v>11048</v>
      </c>
      <c r="B3709" t="str">
        <f t="shared" si="57"/>
        <v>F3:0911 P1P2:8802 P3:00199</v>
      </c>
      <c r="C3709" s="348" t="s">
        <v>11049</v>
      </c>
      <c r="D3709" s="348" t="s">
        <v>7657</v>
      </c>
      <c r="E3709" s="348" t="s">
        <v>7658</v>
      </c>
      <c r="F3709" s="348" t="s">
        <v>7659</v>
      </c>
    </row>
    <row r="3710" spans="1:6" x14ac:dyDescent="0.25">
      <c r="A3710" s="348" t="s">
        <v>11048</v>
      </c>
      <c r="B3710" t="str">
        <f t="shared" si="57"/>
        <v>F3:0911 P1P2:8802 P3:00448</v>
      </c>
      <c r="C3710" s="348" t="s">
        <v>11049</v>
      </c>
      <c r="D3710" s="348" t="s">
        <v>7657</v>
      </c>
      <c r="E3710" s="348" t="s">
        <v>7658</v>
      </c>
      <c r="F3710" s="348" t="s">
        <v>7641</v>
      </c>
    </row>
    <row r="3711" spans="1:6" x14ac:dyDescent="0.25">
      <c r="A3711" s="348" t="s">
        <v>11050</v>
      </c>
      <c r="B3711" t="str">
        <f t="shared" si="57"/>
        <v>F3:0911 P1P2:8802 P3:00199</v>
      </c>
      <c r="C3711" s="348" t="s">
        <v>11049</v>
      </c>
      <c r="D3711" s="348" t="s">
        <v>7657</v>
      </c>
      <c r="E3711" s="348" t="s">
        <v>7658</v>
      </c>
      <c r="F3711" s="348" t="s">
        <v>7659</v>
      </c>
    </row>
    <row r="3712" spans="1:6" x14ac:dyDescent="0.25">
      <c r="A3712" s="348" t="s">
        <v>11050</v>
      </c>
      <c r="B3712" t="str">
        <f t="shared" si="57"/>
        <v>F3:0911 P1P2:8802 P3:00448</v>
      </c>
      <c r="C3712" s="348" t="s">
        <v>11049</v>
      </c>
      <c r="D3712" s="348" t="s">
        <v>7657</v>
      </c>
      <c r="E3712" s="348" t="s">
        <v>7658</v>
      </c>
      <c r="F3712" s="348" t="s">
        <v>7641</v>
      </c>
    </row>
    <row r="3713" spans="1:6" x14ac:dyDescent="0.25">
      <c r="A3713" s="348" t="s">
        <v>11051</v>
      </c>
      <c r="B3713" t="str">
        <f t="shared" si="57"/>
        <v>F3:0820 P1P2:8502 P3:00231</v>
      </c>
      <c r="C3713" s="348" t="s">
        <v>11049</v>
      </c>
      <c r="D3713" s="348" t="s">
        <v>7684</v>
      </c>
      <c r="E3713" s="348" t="s">
        <v>7725</v>
      </c>
      <c r="F3713" s="348" t="s">
        <v>7834</v>
      </c>
    </row>
    <row r="3714" spans="1:6" x14ac:dyDescent="0.25">
      <c r="A3714" s="348" t="s">
        <v>11052</v>
      </c>
      <c r="B3714" t="str">
        <f t="shared" ref="B3714:B3777" si="58">CONCATENATE("F3:",D3714," P1P2:",E3714," P3:",F3714)</f>
        <v>F3:0820 P1P2:8502 P3:00231</v>
      </c>
      <c r="C3714" s="348" t="s">
        <v>11049</v>
      </c>
      <c r="D3714" s="348" t="s">
        <v>7684</v>
      </c>
      <c r="E3714" s="348" t="s">
        <v>7725</v>
      </c>
      <c r="F3714" s="348" t="s">
        <v>7834</v>
      </c>
    </row>
    <row r="3715" spans="1:6" x14ac:dyDescent="0.25">
      <c r="A3715" s="348" t="s">
        <v>11053</v>
      </c>
      <c r="B3715" t="str">
        <f t="shared" si="58"/>
        <v>F3:0820 P1P2:8502 P3:00234</v>
      </c>
      <c r="C3715" s="348" t="s">
        <v>11049</v>
      </c>
      <c r="D3715" s="348" t="s">
        <v>7684</v>
      </c>
      <c r="E3715" s="348" t="s">
        <v>7725</v>
      </c>
      <c r="F3715" s="348" t="s">
        <v>7726</v>
      </c>
    </row>
    <row r="3716" spans="1:6" x14ac:dyDescent="0.25">
      <c r="A3716" s="348" t="s">
        <v>11054</v>
      </c>
      <c r="B3716" t="str">
        <f t="shared" si="58"/>
        <v>F3:0820 P1P2:8502 P3:00234</v>
      </c>
      <c r="C3716" s="348" t="s">
        <v>11049</v>
      </c>
      <c r="D3716" s="348" t="s">
        <v>7684</v>
      </c>
      <c r="E3716" s="348" t="s">
        <v>7725</v>
      </c>
      <c r="F3716" s="348" t="s">
        <v>7726</v>
      </c>
    </row>
    <row r="3717" spans="1:6" x14ac:dyDescent="0.25">
      <c r="A3717" s="348" t="s">
        <v>11055</v>
      </c>
      <c r="B3717" t="str">
        <f t="shared" si="58"/>
        <v>F3:0911 P1P2:8802 P3:00199</v>
      </c>
      <c r="C3717" s="348" t="s">
        <v>11056</v>
      </c>
      <c r="D3717" s="348" t="s">
        <v>7657</v>
      </c>
      <c r="E3717" s="348" t="s">
        <v>7658</v>
      </c>
      <c r="F3717" s="348" t="s">
        <v>7659</v>
      </c>
    </row>
    <row r="3718" spans="1:6" x14ac:dyDescent="0.25">
      <c r="A3718" s="348" t="s">
        <v>11055</v>
      </c>
      <c r="B3718" t="str">
        <f t="shared" si="58"/>
        <v>F3:0911 P1P2:8802 P3:00448</v>
      </c>
      <c r="C3718" s="348" t="s">
        <v>11056</v>
      </c>
      <c r="D3718" s="348" t="s">
        <v>7657</v>
      </c>
      <c r="E3718" s="348" t="s">
        <v>7658</v>
      </c>
      <c r="F3718" s="348" t="s">
        <v>7641</v>
      </c>
    </row>
    <row r="3719" spans="1:6" x14ac:dyDescent="0.25">
      <c r="A3719" s="348" t="s">
        <v>11057</v>
      </c>
      <c r="B3719" t="str">
        <f t="shared" si="58"/>
        <v>F3:0820 P1P2:8502 P3:00231</v>
      </c>
      <c r="C3719" s="348" t="s">
        <v>11056</v>
      </c>
      <c r="D3719" s="348" t="s">
        <v>7684</v>
      </c>
      <c r="E3719" s="348" t="s">
        <v>7725</v>
      </c>
      <c r="F3719" s="348" t="s">
        <v>7834</v>
      </c>
    </row>
    <row r="3720" spans="1:6" x14ac:dyDescent="0.25">
      <c r="A3720" s="348" t="s">
        <v>11058</v>
      </c>
      <c r="B3720" t="str">
        <f t="shared" si="58"/>
        <v>F3:0820 P1P2:8502 P3:00231</v>
      </c>
      <c r="C3720" s="348" t="s">
        <v>11059</v>
      </c>
      <c r="D3720" s="348" t="s">
        <v>7684</v>
      </c>
      <c r="E3720" s="348" t="s">
        <v>7725</v>
      </c>
      <c r="F3720" s="348" t="s">
        <v>7834</v>
      </c>
    </row>
    <row r="3721" spans="1:6" x14ac:dyDescent="0.25">
      <c r="A3721" s="348" t="s">
        <v>11060</v>
      </c>
      <c r="B3721" t="str">
        <f t="shared" si="58"/>
        <v>F3:0820 P1P2:8502 P3:00234</v>
      </c>
      <c r="C3721" s="348" t="s">
        <v>11056</v>
      </c>
      <c r="D3721" s="348" t="s">
        <v>7684</v>
      </c>
      <c r="E3721" s="348" t="s">
        <v>7725</v>
      </c>
      <c r="F3721" s="348" t="s">
        <v>7726</v>
      </c>
    </row>
    <row r="3722" spans="1:6" x14ac:dyDescent="0.25">
      <c r="A3722" s="348" t="s">
        <v>11061</v>
      </c>
      <c r="B3722" t="str">
        <f t="shared" si="58"/>
        <v>F3:0820 P1P2:8502 P3:00234</v>
      </c>
      <c r="C3722" s="348" t="s">
        <v>11059</v>
      </c>
      <c r="D3722" s="348" t="s">
        <v>7684</v>
      </c>
      <c r="E3722" s="348" t="s">
        <v>7725</v>
      </c>
      <c r="F3722" s="348" t="s">
        <v>7726</v>
      </c>
    </row>
    <row r="3723" spans="1:6" x14ac:dyDescent="0.25">
      <c r="A3723" s="348" t="s">
        <v>11062</v>
      </c>
      <c r="B3723" t="str">
        <f t="shared" si="58"/>
        <v>F3:0911 P1P2:8802 P3:00199</v>
      </c>
      <c r="C3723" s="348" t="s">
        <v>11063</v>
      </c>
      <c r="D3723" s="348" t="s">
        <v>7657</v>
      </c>
      <c r="E3723" s="348" t="s">
        <v>7658</v>
      </c>
      <c r="F3723" s="348" t="s">
        <v>7659</v>
      </c>
    </row>
    <row r="3724" spans="1:6" x14ac:dyDescent="0.25">
      <c r="A3724" s="348" t="s">
        <v>11062</v>
      </c>
      <c r="B3724" t="str">
        <f t="shared" si="58"/>
        <v>F3:0911 P1P2:8802 P3:00448</v>
      </c>
      <c r="C3724" s="348" t="s">
        <v>11063</v>
      </c>
      <c r="D3724" s="348" t="s">
        <v>7657</v>
      </c>
      <c r="E3724" s="348" t="s">
        <v>7658</v>
      </c>
      <c r="F3724" s="348" t="s">
        <v>7641</v>
      </c>
    </row>
    <row r="3725" spans="1:6" x14ac:dyDescent="0.25">
      <c r="A3725" s="348" t="s">
        <v>11064</v>
      </c>
      <c r="B3725" t="str">
        <f t="shared" si="58"/>
        <v>F3:0911 P1P2:8802 P3:00199</v>
      </c>
      <c r="C3725" s="348" t="s">
        <v>11063</v>
      </c>
      <c r="D3725" s="348" t="s">
        <v>7657</v>
      </c>
      <c r="E3725" s="348" t="s">
        <v>7658</v>
      </c>
      <c r="F3725" s="348" t="s">
        <v>7659</v>
      </c>
    </row>
    <row r="3726" spans="1:6" x14ac:dyDescent="0.25">
      <c r="A3726" s="348" t="s">
        <v>11064</v>
      </c>
      <c r="B3726" t="str">
        <f t="shared" si="58"/>
        <v>F3:0911 P1P2:8802 P3:00448</v>
      </c>
      <c r="C3726" s="348" t="s">
        <v>11063</v>
      </c>
      <c r="D3726" s="348" t="s">
        <v>7657</v>
      </c>
      <c r="E3726" s="348" t="s">
        <v>7658</v>
      </c>
      <c r="F3726" s="348" t="s">
        <v>7641</v>
      </c>
    </row>
    <row r="3727" spans="1:6" x14ac:dyDescent="0.25">
      <c r="A3727" s="348" t="s">
        <v>11065</v>
      </c>
      <c r="B3727" t="str">
        <f t="shared" si="58"/>
        <v>F3:0820 P1P2:8502 P3:00231</v>
      </c>
      <c r="C3727" s="348" t="s">
        <v>11063</v>
      </c>
      <c r="D3727" s="348" t="s">
        <v>7684</v>
      </c>
      <c r="E3727" s="348" t="s">
        <v>7725</v>
      </c>
      <c r="F3727" s="348" t="s">
        <v>7834</v>
      </c>
    </row>
    <row r="3728" spans="1:6" x14ac:dyDescent="0.25">
      <c r="A3728" s="348" t="s">
        <v>11066</v>
      </c>
      <c r="B3728" t="str">
        <f t="shared" si="58"/>
        <v>F3:0820 P1P2:8502 P3:00231</v>
      </c>
      <c r="C3728" s="348" t="s">
        <v>11063</v>
      </c>
      <c r="D3728" s="348" t="s">
        <v>7684</v>
      </c>
      <c r="E3728" s="348" t="s">
        <v>7725</v>
      </c>
      <c r="F3728" s="348" t="s">
        <v>7834</v>
      </c>
    </row>
    <row r="3729" spans="1:6" x14ac:dyDescent="0.25">
      <c r="A3729" s="348" t="s">
        <v>11067</v>
      </c>
      <c r="B3729" t="str">
        <f t="shared" si="58"/>
        <v>F3:0820 P1P2:8502 P3:00231</v>
      </c>
      <c r="C3729" s="348" t="s">
        <v>11063</v>
      </c>
      <c r="D3729" s="348" t="s">
        <v>7684</v>
      </c>
      <c r="E3729" s="348" t="s">
        <v>7725</v>
      </c>
      <c r="F3729" s="348" t="s">
        <v>7834</v>
      </c>
    </row>
    <row r="3730" spans="1:6" x14ac:dyDescent="0.25">
      <c r="A3730" s="348" t="s">
        <v>11068</v>
      </c>
      <c r="B3730" t="str">
        <f t="shared" si="58"/>
        <v>F3:0820 P1P2:8502 P3:00234</v>
      </c>
      <c r="C3730" s="348" t="s">
        <v>11063</v>
      </c>
      <c r="D3730" s="348" t="s">
        <v>7684</v>
      </c>
      <c r="E3730" s="348" t="s">
        <v>7725</v>
      </c>
      <c r="F3730" s="348" t="s">
        <v>7726</v>
      </c>
    </row>
    <row r="3731" spans="1:6" x14ac:dyDescent="0.25">
      <c r="A3731" s="348" t="s">
        <v>11069</v>
      </c>
      <c r="B3731" t="str">
        <f t="shared" si="58"/>
        <v>F3:0820 P1P2:8502 P3:00234</v>
      </c>
      <c r="C3731" s="348" t="s">
        <v>11063</v>
      </c>
      <c r="D3731" s="348" t="s">
        <v>7684</v>
      </c>
      <c r="E3731" s="348" t="s">
        <v>7725</v>
      </c>
      <c r="F3731" s="348" t="s">
        <v>7726</v>
      </c>
    </row>
    <row r="3732" spans="1:6" x14ac:dyDescent="0.25">
      <c r="A3732" s="348" t="s">
        <v>11070</v>
      </c>
      <c r="B3732" t="str">
        <f t="shared" si="58"/>
        <v>F3:0911 P1P2:8802 P3:00199</v>
      </c>
      <c r="C3732" s="348" t="s">
        <v>11071</v>
      </c>
      <c r="D3732" s="348" t="s">
        <v>7657</v>
      </c>
      <c r="E3732" s="348" t="s">
        <v>7658</v>
      </c>
      <c r="F3732" s="348" t="s">
        <v>7659</v>
      </c>
    </row>
    <row r="3733" spans="1:6" x14ac:dyDescent="0.25">
      <c r="A3733" s="348" t="s">
        <v>11070</v>
      </c>
      <c r="B3733" t="str">
        <f t="shared" si="58"/>
        <v>F3:0911 P1P2:8802 P3:00448</v>
      </c>
      <c r="C3733" s="348" t="s">
        <v>11071</v>
      </c>
      <c r="D3733" s="348" t="s">
        <v>7657</v>
      </c>
      <c r="E3733" s="348" t="s">
        <v>7658</v>
      </c>
      <c r="F3733" s="348" t="s">
        <v>7641</v>
      </c>
    </row>
    <row r="3734" spans="1:6" x14ac:dyDescent="0.25">
      <c r="A3734" s="348" t="s">
        <v>11072</v>
      </c>
      <c r="B3734" t="str">
        <f t="shared" si="58"/>
        <v>F3:0911 P1P2:8802 P3:00199</v>
      </c>
      <c r="C3734" s="348" t="s">
        <v>11071</v>
      </c>
      <c r="D3734" s="348" t="s">
        <v>7657</v>
      </c>
      <c r="E3734" s="348" t="s">
        <v>7658</v>
      </c>
      <c r="F3734" s="348" t="s">
        <v>7659</v>
      </c>
    </row>
    <row r="3735" spans="1:6" x14ac:dyDescent="0.25">
      <c r="A3735" s="348" t="s">
        <v>11072</v>
      </c>
      <c r="B3735" t="str">
        <f t="shared" si="58"/>
        <v>F3:0911 P1P2:8802 P3:00448</v>
      </c>
      <c r="C3735" s="348" t="s">
        <v>11071</v>
      </c>
      <c r="D3735" s="348" t="s">
        <v>7657</v>
      </c>
      <c r="E3735" s="348" t="s">
        <v>7658</v>
      </c>
      <c r="F3735" s="348" t="s">
        <v>7641</v>
      </c>
    </row>
    <row r="3736" spans="1:6" x14ac:dyDescent="0.25">
      <c r="A3736" s="348" t="s">
        <v>11073</v>
      </c>
      <c r="B3736" t="str">
        <f t="shared" si="58"/>
        <v>F3:0911 P1P2:8802 P3:00199</v>
      </c>
      <c r="C3736" s="348" t="s">
        <v>11071</v>
      </c>
      <c r="D3736" s="348" t="s">
        <v>7657</v>
      </c>
      <c r="E3736" s="348" t="s">
        <v>7658</v>
      </c>
      <c r="F3736" s="348" t="s">
        <v>7659</v>
      </c>
    </row>
    <row r="3737" spans="1:6" x14ac:dyDescent="0.25">
      <c r="A3737" s="348" t="s">
        <v>11073</v>
      </c>
      <c r="B3737" t="str">
        <f t="shared" si="58"/>
        <v>F3:0911 P1P2:8802 P3:00448</v>
      </c>
      <c r="C3737" s="348" t="s">
        <v>11071</v>
      </c>
      <c r="D3737" s="348" t="s">
        <v>7657</v>
      </c>
      <c r="E3737" s="348" t="s">
        <v>7658</v>
      </c>
      <c r="F3737" s="348" t="s">
        <v>7641</v>
      </c>
    </row>
    <row r="3738" spans="1:6" x14ac:dyDescent="0.25">
      <c r="A3738" s="348" t="s">
        <v>11074</v>
      </c>
      <c r="B3738" t="str">
        <f t="shared" si="58"/>
        <v>F3:0820 P1P2:8502 P3:00231</v>
      </c>
      <c r="C3738" s="348" t="s">
        <v>11071</v>
      </c>
      <c r="D3738" s="348" t="s">
        <v>7684</v>
      </c>
      <c r="E3738" s="348" t="s">
        <v>7725</v>
      </c>
      <c r="F3738" s="348" t="s">
        <v>7834</v>
      </c>
    </row>
    <row r="3739" spans="1:6" x14ac:dyDescent="0.25">
      <c r="A3739" s="348" t="s">
        <v>11075</v>
      </c>
      <c r="B3739" t="str">
        <f t="shared" si="58"/>
        <v>F3:0820 P1P2:8502 P3:00231</v>
      </c>
      <c r="C3739" s="348" t="s">
        <v>11071</v>
      </c>
      <c r="D3739" s="348" t="s">
        <v>7684</v>
      </c>
      <c r="E3739" s="348" t="s">
        <v>7725</v>
      </c>
      <c r="F3739" s="348" t="s">
        <v>7834</v>
      </c>
    </row>
    <row r="3740" spans="1:6" x14ac:dyDescent="0.25">
      <c r="A3740" s="348" t="s">
        <v>11076</v>
      </c>
      <c r="B3740" t="str">
        <f t="shared" si="58"/>
        <v>F3:0820 P1P2:8502 P3:00234</v>
      </c>
      <c r="C3740" s="348" t="s">
        <v>11071</v>
      </c>
      <c r="D3740" s="348" t="s">
        <v>7684</v>
      </c>
      <c r="E3740" s="348" t="s">
        <v>7725</v>
      </c>
      <c r="F3740" s="348" t="s">
        <v>7726</v>
      </c>
    </row>
    <row r="3741" spans="1:6" x14ac:dyDescent="0.25">
      <c r="A3741" s="348" t="s">
        <v>11077</v>
      </c>
      <c r="B3741" t="str">
        <f t="shared" si="58"/>
        <v>F3:0820 P1P2:8502 P3:00234</v>
      </c>
      <c r="C3741" s="348" t="s">
        <v>11071</v>
      </c>
      <c r="D3741" s="348" t="s">
        <v>7684</v>
      </c>
      <c r="E3741" s="348" t="s">
        <v>7725</v>
      </c>
      <c r="F3741" s="348" t="s">
        <v>7726</v>
      </c>
    </row>
    <row r="3742" spans="1:6" x14ac:dyDescent="0.25">
      <c r="A3742" s="348" t="s">
        <v>11078</v>
      </c>
      <c r="B3742" t="str">
        <f t="shared" si="58"/>
        <v>F3:0820 P1P2:8502 P3:00234</v>
      </c>
      <c r="C3742" s="348" t="s">
        <v>11071</v>
      </c>
      <c r="D3742" s="348" t="s">
        <v>7684</v>
      </c>
      <c r="E3742" s="348" t="s">
        <v>7725</v>
      </c>
      <c r="F3742" s="348" t="s">
        <v>7726</v>
      </c>
    </row>
    <row r="3743" spans="1:6" x14ac:dyDescent="0.25">
      <c r="A3743" s="348" t="s">
        <v>11079</v>
      </c>
      <c r="B3743" t="str">
        <f t="shared" si="58"/>
        <v>F3:0911 P1P2:8802 P3:00199</v>
      </c>
      <c r="C3743" s="348" t="s">
        <v>11080</v>
      </c>
      <c r="D3743" s="348" t="s">
        <v>7657</v>
      </c>
      <c r="E3743" s="348" t="s">
        <v>7658</v>
      </c>
      <c r="F3743" s="348" t="s">
        <v>7659</v>
      </c>
    </row>
    <row r="3744" spans="1:6" x14ac:dyDescent="0.25">
      <c r="A3744" s="348" t="s">
        <v>11079</v>
      </c>
      <c r="B3744" t="str">
        <f t="shared" si="58"/>
        <v>F3:0911 P1P2:8802 P3:00448</v>
      </c>
      <c r="C3744" s="348" t="s">
        <v>11080</v>
      </c>
      <c r="D3744" s="348" t="s">
        <v>7657</v>
      </c>
      <c r="E3744" s="348" t="s">
        <v>7658</v>
      </c>
      <c r="F3744" s="348" t="s">
        <v>7641</v>
      </c>
    </row>
    <row r="3745" spans="1:6" x14ac:dyDescent="0.25">
      <c r="A3745" s="348" t="s">
        <v>11081</v>
      </c>
      <c r="B3745" t="str">
        <f t="shared" si="58"/>
        <v>F3:0820 P1P2:8502 P3:00231</v>
      </c>
      <c r="C3745" s="348" t="s">
        <v>11080</v>
      </c>
      <c r="D3745" s="348" t="s">
        <v>7684</v>
      </c>
      <c r="E3745" s="348" t="s">
        <v>7725</v>
      </c>
      <c r="F3745" s="348" t="s">
        <v>7834</v>
      </c>
    </row>
    <row r="3746" spans="1:6" x14ac:dyDescent="0.25">
      <c r="A3746" s="348" t="s">
        <v>11082</v>
      </c>
      <c r="B3746" t="str">
        <f t="shared" si="58"/>
        <v>F3:0820 P1P2:8502 P3:00234</v>
      </c>
      <c r="C3746" s="348" t="s">
        <v>11080</v>
      </c>
      <c r="D3746" s="348" t="s">
        <v>7684</v>
      </c>
      <c r="E3746" s="348" t="s">
        <v>7725</v>
      </c>
      <c r="F3746" s="348" t="s">
        <v>7726</v>
      </c>
    </row>
    <row r="3747" spans="1:6" x14ac:dyDescent="0.25">
      <c r="A3747" s="348" t="s">
        <v>11083</v>
      </c>
      <c r="B3747" t="str">
        <f t="shared" si="58"/>
        <v>F3:0911 P1P2:8802 P3:00199</v>
      </c>
      <c r="C3747" s="348" t="s">
        <v>11084</v>
      </c>
      <c r="D3747" s="348" t="s">
        <v>7657</v>
      </c>
      <c r="E3747" s="348" t="s">
        <v>7658</v>
      </c>
      <c r="F3747" s="348" t="s">
        <v>7659</v>
      </c>
    </row>
    <row r="3748" spans="1:6" x14ac:dyDescent="0.25">
      <c r="A3748" s="348" t="s">
        <v>11083</v>
      </c>
      <c r="B3748" t="str">
        <f t="shared" si="58"/>
        <v>F3:0911 P1P2:8802 P3:00448</v>
      </c>
      <c r="C3748" s="348" t="s">
        <v>11084</v>
      </c>
      <c r="D3748" s="348" t="s">
        <v>7657</v>
      </c>
      <c r="E3748" s="348" t="s">
        <v>7658</v>
      </c>
      <c r="F3748" s="348" t="s">
        <v>7641</v>
      </c>
    </row>
    <row r="3749" spans="1:6" x14ac:dyDescent="0.25">
      <c r="A3749" s="348" t="s">
        <v>11085</v>
      </c>
      <c r="B3749" t="str">
        <f t="shared" si="58"/>
        <v>F3:0820 P1P2:8502 P3:00231</v>
      </c>
      <c r="C3749" s="348" t="s">
        <v>11084</v>
      </c>
      <c r="D3749" s="348" t="s">
        <v>7684</v>
      </c>
      <c r="E3749" s="348" t="s">
        <v>7725</v>
      </c>
      <c r="F3749" s="348" t="s">
        <v>7834</v>
      </c>
    </row>
    <row r="3750" spans="1:6" x14ac:dyDescent="0.25">
      <c r="A3750" s="348" t="s">
        <v>11086</v>
      </c>
      <c r="B3750" t="str">
        <f t="shared" si="58"/>
        <v>F3:0911 P1P2:8802 P3:00199</v>
      </c>
      <c r="C3750" s="348" t="s">
        <v>11087</v>
      </c>
      <c r="D3750" s="348" t="s">
        <v>7657</v>
      </c>
      <c r="E3750" s="348" t="s">
        <v>7658</v>
      </c>
      <c r="F3750" s="348" t="s">
        <v>7659</v>
      </c>
    </row>
    <row r="3751" spans="1:6" x14ac:dyDescent="0.25">
      <c r="A3751" s="348" t="s">
        <v>11086</v>
      </c>
      <c r="B3751" t="str">
        <f t="shared" si="58"/>
        <v>F3:0911 P1P2:8802 P3:00448</v>
      </c>
      <c r="C3751" s="348" t="s">
        <v>11087</v>
      </c>
      <c r="D3751" s="348" t="s">
        <v>7657</v>
      </c>
      <c r="E3751" s="348" t="s">
        <v>7658</v>
      </c>
      <c r="F3751" s="348" t="s">
        <v>7641</v>
      </c>
    </row>
    <row r="3752" spans="1:6" x14ac:dyDescent="0.25">
      <c r="A3752" s="348" t="s">
        <v>11088</v>
      </c>
      <c r="B3752" t="str">
        <f t="shared" si="58"/>
        <v>F3:0820 P1P2:8502 P3:00234</v>
      </c>
      <c r="C3752" s="348" t="s">
        <v>11087</v>
      </c>
      <c r="D3752" s="348" t="s">
        <v>7684</v>
      </c>
      <c r="E3752" s="348" t="s">
        <v>7725</v>
      </c>
      <c r="F3752" s="348" t="s">
        <v>7726</v>
      </c>
    </row>
    <row r="3753" spans="1:6" x14ac:dyDescent="0.25">
      <c r="A3753" s="348" t="s">
        <v>11089</v>
      </c>
      <c r="B3753" t="str">
        <f t="shared" si="58"/>
        <v>F3:0820 P1P2:8502 P3:00231</v>
      </c>
      <c r="C3753" s="348" t="s">
        <v>11087</v>
      </c>
      <c r="D3753" s="348" t="s">
        <v>7684</v>
      </c>
      <c r="E3753" s="348" t="s">
        <v>7725</v>
      </c>
      <c r="F3753" s="348" t="s">
        <v>7834</v>
      </c>
    </row>
    <row r="3754" spans="1:6" x14ac:dyDescent="0.25">
      <c r="A3754" s="348" t="s">
        <v>11090</v>
      </c>
      <c r="B3754" t="str">
        <f t="shared" si="58"/>
        <v>F3:0911 P1P2:8802 P3:00199</v>
      </c>
      <c r="C3754" s="348" t="s">
        <v>11091</v>
      </c>
      <c r="D3754" s="348" t="s">
        <v>7657</v>
      </c>
      <c r="E3754" s="348" t="s">
        <v>7658</v>
      </c>
      <c r="F3754" s="348" t="s">
        <v>7659</v>
      </c>
    </row>
    <row r="3755" spans="1:6" x14ac:dyDescent="0.25">
      <c r="A3755" s="348" t="s">
        <v>11090</v>
      </c>
      <c r="B3755" t="str">
        <f t="shared" si="58"/>
        <v>F3:0911 P1P2:8802 P3:00448</v>
      </c>
      <c r="C3755" s="348" t="s">
        <v>11091</v>
      </c>
      <c r="D3755" s="348" t="s">
        <v>7657</v>
      </c>
      <c r="E3755" s="348" t="s">
        <v>7658</v>
      </c>
      <c r="F3755" s="348" t="s">
        <v>7641</v>
      </c>
    </row>
    <row r="3756" spans="1:6" x14ac:dyDescent="0.25">
      <c r="A3756" s="348" t="s">
        <v>11092</v>
      </c>
      <c r="B3756" t="str">
        <f t="shared" si="58"/>
        <v>F3:0911 P1P2:8802 P3:00199</v>
      </c>
      <c r="C3756" s="348" t="s">
        <v>11091</v>
      </c>
      <c r="D3756" s="348" t="s">
        <v>7657</v>
      </c>
      <c r="E3756" s="348" t="s">
        <v>7658</v>
      </c>
      <c r="F3756" s="348" t="s">
        <v>7659</v>
      </c>
    </row>
    <row r="3757" spans="1:6" x14ac:dyDescent="0.25">
      <c r="A3757" s="348" t="s">
        <v>11092</v>
      </c>
      <c r="B3757" t="str">
        <f t="shared" si="58"/>
        <v>F3:0911 P1P2:8802 P3:00448</v>
      </c>
      <c r="C3757" s="348" t="s">
        <v>11091</v>
      </c>
      <c r="D3757" s="348" t="s">
        <v>7657</v>
      </c>
      <c r="E3757" s="348" t="s">
        <v>7658</v>
      </c>
      <c r="F3757" s="348" t="s">
        <v>7641</v>
      </c>
    </row>
    <row r="3758" spans="1:6" x14ac:dyDescent="0.25">
      <c r="A3758" s="348" t="s">
        <v>11093</v>
      </c>
      <c r="B3758" t="str">
        <f t="shared" si="58"/>
        <v>F3:0820 P1P2:8502 P3:00231</v>
      </c>
      <c r="C3758" s="348" t="s">
        <v>11091</v>
      </c>
      <c r="D3758" s="348" t="s">
        <v>7684</v>
      </c>
      <c r="E3758" s="348" t="s">
        <v>7725</v>
      </c>
      <c r="F3758" s="348" t="s">
        <v>7834</v>
      </c>
    </row>
    <row r="3759" spans="1:6" x14ac:dyDescent="0.25">
      <c r="A3759" s="348" t="s">
        <v>11094</v>
      </c>
      <c r="B3759" t="str">
        <f t="shared" si="58"/>
        <v>F3:0820 P1P2:8502 P3:00234</v>
      </c>
      <c r="C3759" s="348" t="s">
        <v>11091</v>
      </c>
      <c r="D3759" s="348" t="s">
        <v>7684</v>
      </c>
      <c r="E3759" s="348" t="s">
        <v>7725</v>
      </c>
      <c r="F3759" s="348" t="s">
        <v>7726</v>
      </c>
    </row>
    <row r="3760" spans="1:6" x14ac:dyDescent="0.25">
      <c r="A3760" s="348" t="s">
        <v>11095</v>
      </c>
      <c r="B3760" t="str">
        <f t="shared" si="58"/>
        <v>F3:0911 P1P2:8802 P3:00199</v>
      </c>
      <c r="C3760" s="348" t="s">
        <v>11096</v>
      </c>
      <c r="D3760" s="348" t="s">
        <v>7657</v>
      </c>
      <c r="E3760" s="348" t="s">
        <v>7658</v>
      </c>
      <c r="F3760" s="348" t="s">
        <v>7659</v>
      </c>
    </row>
    <row r="3761" spans="1:6" x14ac:dyDescent="0.25">
      <c r="A3761" s="348" t="s">
        <v>11095</v>
      </c>
      <c r="B3761" t="str">
        <f t="shared" si="58"/>
        <v>F3:0911 P1P2:8802 P3:00448</v>
      </c>
      <c r="C3761" s="348" t="s">
        <v>11096</v>
      </c>
      <c r="D3761" s="348" t="s">
        <v>7657</v>
      </c>
      <c r="E3761" s="348" t="s">
        <v>7658</v>
      </c>
      <c r="F3761" s="348" t="s">
        <v>7641</v>
      </c>
    </row>
    <row r="3762" spans="1:6" x14ac:dyDescent="0.25">
      <c r="A3762" s="348" t="s">
        <v>11097</v>
      </c>
      <c r="B3762" t="str">
        <f t="shared" si="58"/>
        <v>F3:0922 P1P2:8806 P3:00203</v>
      </c>
      <c r="C3762" s="348" t="s">
        <v>7636</v>
      </c>
      <c r="D3762" s="348" t="s">
        <v>7637</v>
      </c>
      <c r="E3762" s="348" t="s">
        <v>7638</v>
      </c>
      <c r="F3762" s="348" t="s">
        <v>7639</v>
      </c>
    </row>
    <row r="3763" spans="1:6" x14ac:dyDescent="0.25">
      <c r="A3763" s="348" t="s">
        <v>11097</v>
      </c>
      <c r="B3763" t="str">
        <f t="shared" si="58"/>
        <v>F3:0922 P1P2:8806 P3:00389</v>
      </c>
      <c r="C3763" s="348" t="s">
        <v>7636</v>
      </c>
      <c r="D3763" s="348" t="s">
        <v>7637</v>
      </c>
      <c r="E3763" s="348" t="s">
        <v>7638</v>
      </c>
      <c r="F3763" s="348" t="s">
        <v>7640</v>
      </c>
    </row>
    <row r="3764" spans="1:6" x14ac:dyDescent="0.25">
      <c r="A3764" s="348" t="s">
        <v>11098</v>
      </c>
      <c r="B3764" t="str">
        <f t="shared" si="58"/>
        <v>F3:0950 P1P2:8814 P3:00209</v>
      </c>
      <c r="C3764" s="348" t="s">
        <v>11096</v>
      </c>
      <c r="D3764" s="348" t="s">
        <v>7344</v>
      </c>
      <c r="E3764" s="348" t="s">
        <v>7642</v>
      </c>
      <c r="F3764" s="348" t="s">
        <v>7860</v>
      </c>
    </row>
    <row r="3765" spans="1:6" x14ac:dyDescent="0.25">
      <c r="A3765" s="348" t="s">
        <v>11099</v>
      </c>
      <c r="B3765" t="str">
        <f t="shared" si="58"/>
        <v>F3:0820 P1P2:8502 P3:00231</v>
      </c>
      <c r="C3765" s="348" t="s">
        <v>11096</v>
      </c>
      <c r="D3765" s="348" t="s">
        <v>7684</v>
      </c>
      <c r="E3765" s="348" t="s">
        <v>7725</v>
      </c>
      <c r="F3765" s="348" t="s">
        <v>7834</v>
      </c>
    </row>
    <row r="3766" spans="1:6" x14ac:dyDescent="0.25">
      <c r="A3766" s="348" t="s">
        <v>11100</v>
      </c>
      <c r="B3766" t="str">
        <f t="shared" si="58"/>
        <v>F3:0820 P1P2:8502 P3:00234</v>
      </c>
      <c r="C3766" s="348" t="s">
        <v>11096</v>
      </c>
      <c r="D3766" s="348" t="s">
        <v>7684</v>
      </c>
      <c r="E3766" s="348" t="s">
        <v>7725</v>
      </c>
      <c r="F3766" s="348" t="s">
        <v>7726</v>
      </c>
    </row>
    <row r="3767" spans="1:6" x14ac:dyDescent="0.25">
      <c r="A3767" s="348" t="s">
        <v>11101</v>
      </c>
      <c r="B3767" t="str">
        <f t="shared" si="58"/>
        <v>F3:0820 P1P2:8503 P3:00232</v>
      </c>
      <c r="C3767" s="348" t="s">
        <v>11096</v>
      </c>
      <c r="D3767" s="348" t="s">
        <v>7684</v>
      </c>
      <c r="E3767" s="348" t="s">
        <v>7685</v>
      </c>
      <c r="F3767" s="348" t="s">
        <v>7686</v>
      </c>
    </row>
    <row r="3768" spans="1:6" x14ac:dyDescent="0.25">
      <c r="A3768" s="348" t="s">
        <v>11102</v>
      </c>
      <c r="B3768" t="str">
        <f t="shared" si="58"/>
        <v>F3:0911 P1P2:8802 P3:00199</v>
      </c>
      <c r="C3768" s="348" t="s">
        <v>11103</v>
      </c>
      <c r="D3768" s="348" t="s">
        <v>7657</v>
      </c>
      <c r="E3768" s="348" t="s">
        <v>7658</v>
      </c>
      <c r="F3768" s="348" t="s">
        <v>7659</v>
      </c>
    </row>
    <row r="3769" spans="1:6" x14ac:dyDescent="0.25">
      <c r="A3769" s="348" t="s">
        <v>11102</v>
      </c>
      <c r="B3769" t="str">
        <f t="shared" si="58"/>
        <v>F3:0911 P1P2:8802 P3:00448</v>
      </c>
      <c r="C3769" s="348" t="s">
        <v>11103</v>
      </c>
      <c r="D3769" s="348" t="s">
        <v>7657</v>
      </c>
      <c r="E3769" s="348" t="s">
        <v>7658</v>
      </c>
      <c r="F3769" s="348" t="s">
        <v>7641</v>
      </c>
    </row>
    <row r="3770" spans="1:6" x14ac:dyDescent="0.25">
      <c r="A3770" s="348" t="s">
        <v>11104</v>
      </c>
      <c r="B3770" t="str">
        <f t="shared" si="58"/>
        <v>F3:0820 P1P2:8502 P3:00231</v>
      </c>
      <c r="C3770" s="348" t="s">
        <v>11103</v>
      </c>
      <c r="D3770" s="348" t="s">
        <v>7684</v>
      </c>
      <c r="E3770" s="348" t="s">
        <v>7725</v>
      </c>
      <c r="F3770" s="348" t="s">
        <v>7834</v>
      </c>
    </row>
    <row r="3771" spans="1:6" x14ac:dyDescent="0.25">
      <c r="A3771" s="348" t="s">
        <v>11105</v>
      </c>
      <c r="B3771" t="str">
        <f t="shared" si="58"/>
        <v>F3:0820 P1P2:8502 P3:00234</v>
      </c>
      <c r="C3771" s="348" t="s">
        <v>11103</v>
      </c>
      <c r="D3771" s="348" t="s">
        <v>7684</v>
      </c>
      <c r="E3771" s="348" t="s">
        <v>7725</v>
      </c>
      <c r="F3771" s="348" t="s">
        <v>7726</v>
      </c>
    </row>
    <row r="3772" spans="1:6" x14ac:dyDescent="0.25">
      <c r="A3772" s="348" t="s">
        <v>11106</v>
      </c>
      <c r="B3772" t="str">
        <f t="shared" si="58"/>
        <v>F3:0911 P1P2:8802 P3:00199</v>
      </c>
      <c r="C3772" s="348" t="s">
        <v>11107</v>
      </c>
      <c r="D3772" s="348" t="s">
        <v>7657</v>
      </c>
      <c r="E3772" s="348" t="s">
        <v>7658</v>
      </c>
      <c r="F3772" s="348" t="s">
        <v>7659</v>
      </c>
    </row>
    <row r="3773" spans="1:6" x14ac:dyDescent="0.25">
      <c r="A3773" s="348" t="s">
        <v>11106</v>
      </c>
      <c r="B3773" t="str">
        <f t="shared" si="58"/>
        <v>F3:0911 P1P2:8802 P3:00448</v>
      </c>
      <c r="C3773" s="348" t="s">
        <v>11107</v>
      </c>
      <c r="D3773" s="348" t="s">
        <v>7657</v>
      </c>
      <c r="E3773" s="348" t="s">
        <v>7658</v>
      </c>
      <c r="F3773" s="348" t="s">
        <v>7641</v>
      </c>
    </row>
    <row r="3774" spans="1:6" x14ac:dyDescent="0.25">
      <c r="A3774" s="348" t="s">
        <v>11108</v>
      </c>
      <c r="B3774" t="str">
        <f t="shared" si="58"/>
        <v>F3:0820 P1P2:8502 P3:00231</v>
      </c>
      <c r="C3774" s="348" t="s">
        <v>11107</v>
      </c>
      <c r="D3774" s="348" t="s">
        <v>7684</v>
      </c>
      <c r="E3774" s="348" t="s">
        <v>7725</v>
      </c>
      <c r="F3774" s="348" t="s">
        <v>7834</v>
      </c>
    </row>
    <row r="3775" spans="1:6" x14ac:dyDescent="0.25">
      <c r="A3775" s="348" t="s">
        <v>11109</v>
      </c>
      <c r="B3775" t="str">
        <f t="shared" si="58"/>
        <v>F3:0820 P1P2:8502 P3:00234</v>
      </c>
      <c r="C3775" s="348" t="s">
        <v>11107</v>
      </c>
      <c r="D3775" s="348" t="s">
        <v>7684</v>
      </c>
      <c r="E3775" s="348" t="s">
        <v>7725</v>
      </c>
      <c r="F3775" s="348" t="s">
        <v>7726</v>
      </c>
    </row>
    <row r="3776" spans="1:6" x14ac:dyDescent="0.25">
      <c r="A3776" s="348" t="s">
        <v>11110</v>
      </c>
      <c r="B3776" t="str">
        <f t="shared" si="58"/>
        <v>F3:0820 P1P2:8502 P3:00231</v>
      </c>
      <c r="C3776" s="348" t="s">
        <v>11111</v>
      </c>
      <c r="D3776" s="348" t="s">
        <v>7684</v>
      </c>
      <c r="E3776" s="348" t="s">
        <v>7725</v>
      </c>
      <c r="F3776" s="348" t="s">
        <v>7834</v>
      </c>
    </row>
    <row r="3777" spans="1:6" x14ac:dyDescent="0.25">
      <c r="A3777" s="348" t="s">
        <v>11112</v>
      </c>
      <c r="B3777" t="str">
        <f t="shared" si="58"/>
        <v>F3:0820 P1P2:8502 P3:00231</v>
      </c>
      <c r="C3777" s="348" t="s">
        <v>11113</v>
      </c>
      <c r="D3777" s="348" t="s">
        <v>7684</v>
      </c>
      <c r="E3777" s="348" t="s">
        <v>7725</v>
      </c>
      <c r="F3777" s="348" t="s">
        <v>7834</v>
      </c>
    </row>
    <row r="3778" spans="1:6" x14ac:dyDescent="0.25">
      <c r="A3778" s="348" t="s">
        <v>11114</v>
      </c>
      <c r="B3778" t="str">
        <f t="shared" ref="B3778:B3841" si="59">CONCATENATE("F3:",D3778," P1P2:",E3778," P3:",F3778)</f>
        <v>F3:0820 P1P2:8502 P3:00234</v>
      </c>
      <c r="C3778" s="348" t="s">
        <v>11113</v>
      </c>
      <c r="D3778" s="348" t="s">
        <v>7684</v>
      </c>
      <c r="E3778" s="348" t="s">
        <v>7725</v>
      </c>
      <c r="F3778" s="348" t="s">
        <v>7726</v>
      </c>
    </row>
    <row r="3779" spans="1:6" x14ac:dyDescent="0.25">
      <c r="A3779" s="348" t="s">
        <v>11115</v>
      </c>
      <c r="B3779" t="str">
        <f t="shared" si="59"/>
        <v>F3:0820 P1P2:8502 P3:00231</v>
      </c>
      <c r="C3779" s="348" t="s">
        <v>11116</v>
      </c>
      <c r="D3779" s="348" t="s">
        <v>7684</v>
      </c>
      <c r="E3779" s="348" t="s">
        <v>7725</v>
      </c>
      <c r="F3779" s="348" t="s">
        <v>7834</v>
      </c>
    </row>
    <row r="3780" spans="1:6" x14ac:dyDescent="0.25">
      <c r="A3780" s="348" t="s">
        <v>11117</v>
      </c>
      <c r="B3780" t="str">
        <f t="shared" si="59"/>
        <v>F3:0820 P1P2:8502 P3:00234</v>
      </c>
      <c r="C3780" s="348" t="s">
        <v>11116</v>
      </c>
      <c r="D3780" s="348" t="s">
        <v>7684</v>
      </c>
      <c r="E3780" s="348" t="s">
        <v>7725</v>
      </c>
      <c r="F3780" s="348" t="s">
        <v>7726</v>
      </c>
    </row>
    <row r="3781" spans="1:6" x14ac:dyDescent="0.25">
      <c r="A3781" s="348" t="s">
        <v>11118</v>
      </c>
      <c r="B3781" t="str">
        <f t="shared" si="59"/>
        <v>F3:0820 P1P2:8502 P3:00234</v>
      </c>
      <c r="C3781" s="348" t="s">
        <v>11116</v>
      </c>
      <c r="D3781" s="348" t="s">
        <v>7684</v>
      </c>
      <c r="E3781" s="348" t="s">
        <v>7725</v>
      </c>
      <c r="F3781" s="348" t="s">
        <v>7726</v>
      </c>
    </row>
    <row r="3782" spans="1:6" x14ac:dyDescent="0.25">
      <c r="A3782" s="348" t="s">
        <v>11119</v>
      </c>
      <c r="B3782" t="str">
        <f t="shared" si="59"/>
        <v>F3:0911 P1P2:8802 P3:00199</v>
      </c>
      <c r="C3782" s="348" t="s">
        <v>11120</v>
      </c>
      <c r="D3782" s="348" t="s">
        <v>7657</v>
      </c>
      <c r="E3782" s="348" t="s">
        <v>7658</v>
      </c>
      <c r="F3782" s="348" t="s">
        <v>7659</v>
      </c>
    </row>
    <row r="3783" spans="1:6" x14ac:dyDescent="0.25">
      <c r="A3783" s="348" t="s">
        <v>11119</v>
      </c>
      <c r="B3783" t="str">
        <f t="shared" si="59"/>
        <v>F3:0911 P1P2:8802 P3:00448</v>
      </c>
      <c r="C3783" s="348" t="s">
        <v>11120</v>
      </c>
      <c r="D3783" s="348" t="s">
        <v>7657</v>
      </c>
      <c r="E3783" s="348" t="s">
        <v>7658</v>
      </c>
      <c r="F3783" s="348" t="s">
        <v>7641</v>
      </c>
    </row>
    <row r="3784" spans="1:6" x14ac:dyDescent="0.25">
      <c r="A3784" s="348" t="s">
        <v>11121</v>
      </c>
      <c r="B3784" t="str">
        <f t="shared" si="59"/>
        <v>F3:0820 P1P2:8502 P3:00231</v>
      </c>
      <c r="C3784" s="348" t="s">
        <v>11120</v>
      </c>
      <c r="D3784" s="348" t="s">
        <v>7684</v>
      </c>
      <c r="E3784" s="348" t="s">
        <v>7725</v>
      </c>
      <c r="F3784" s="348" t="s">
        <v>7834</v>
      </c>
    </row>
    <row r="3785" spans="1:6" x14ac:dyDescent="0.25">
      <c r="A3785" s="348" t="s">
        <v>11122</v>
      </c>
      <c r="B3785" t="str">
        <f t="shared" si="59"/>
        <v>F3:0820 P1P2:8502 P3:00231</v>
      </c>
      <c r="C3785" s="348" t="s">
        <v>11120</v>
      </c>
      <c r="D3785" s="348" t="s">
        <v>7684</v>
      </c>
      <c r="E3785" s="348" t="s">
        <v>7725</v>
      </c>
      <c r="F3785" s="348" t="s">
        <v>7834</v>
      </c>
    </row>
    <row r="3786" spans="1:6" x14ac:dyDescent="0.25">
      <c r="A3786" s="348" t="s">
        <v>11123</v>
      </c>
      <c r="B3786" t="str">
        <f t="shared" si="59"/>
        <v>F3:0820 P1P2:8502 P3:00234</v>
      </c>
      <c r="C3786" s="348" t="s">
        <v>11120</v>
      </c>
      <c r="D3786" s="348" t="s">
        <v>7684</v>
      </c>
      <c r="E3786" s="348" t="s">
        <v>7725</v>
      </c>
      <c r="F3786" s="348" t="s">
        <v>7726</v>
      </c>
    </row>
    <row r="3787" spans="1:6" x14ac:dyDescent="0.25">
      <c r="A3787" s="348" t="s">
        <v>11124</v>
      </c>
      <c r="B3787" t="str">
        <f t="shared" si="59"/>
        <v>F3:0820 P1P2:8502 P3:00234</v>
      </c>
      <c r="C3787" s="348" t="s">
        <v>11120</v>
      </c>
      <c r="D3787" s="348" t="s">
        <v>7684</v>
      </c>
      <c r="E3787" s="348" t="s">
        <v>7725</v>
      </c>
      <c r="F3787" s="348" t="s">
        <v>7726</v>
      </c>
    </row>
    <row r="3788" spans="1:6" x14ac:dyDescent="0.25">
      <c r="A3788" s="348" t="s">
        <v>11125</v>
      </c>
      <c r="B3788" t="str">
        <f t="shared" si="59"/>
        <v>F3:0911 P1P2:8802 P3:00199</v>
      </c>
      <c r="C3788" s="348" t="s">
        <v>11126</v>
      </c>
      <c r="D3788" s="348" t="s">
        <v>7657</v>
      </c>
      <c r="E3788" s="348" t="s">
        <v>7658</v>
      </c>
      <c r="F3788" s="348" t="s">
        <v>7659</v>
      </c>
    </row>
    <row r="3789" spans="1:6" x14ac:dyDescent="0.25">
      <c r="A3789" s="348" t="s">
        <v>11125</v>
      </c>
      <c r="B3789" t="str">
        <f t="shared" si="59"/>
        <v>F3:0911 P1P2:8802 P3:00448</v>
      </c>
      <c r="C3789" s="348" t="s">
        <v>11126</v>
      </c>
      <c r="D3789" s="348" t="s">
        <v>7657</v>
      </c>
      <c r="E3789" s="348" t="s">
        <v>7658</v>
      </c>
      <c r="F3789" s="348" t="s">
        <v>7641</v>
      </c>
    </row>
    <row r="3790" spans="1:6" x14ac:dyDescent="0.25">
      <c r="A3790" s="348" t="s">
        <v>11127</v>
      </c>
      <c r="B3790" t="str">
        <f t="shared" si="59"/>
        <v>F3:0911 P1P2:8802 P3:00199</v>
      </c>
      <c r="C3790" s="348" t="s">
        <v>11126</v>
      </c>
      <c r="D3790" s="348" t="s">
        <v>7657</v>
      </c>
      <c r="E3790" s="348" t="s">
        <v>7658</v>
      </c>
      <c r="F3790" s="348" t="s">
        <v>7659</v>
      </c>
    </row>
    <row r="3791" spans="1:6" x14ac:dyDescent="0.25">
      <c r="A3791" s="348" t="s">
        <v>11127</v>
      </c>
      <c r="B3791" t="str">
        <f t="shared" si="59"/>
        <v>F3:0911 P1P2:8802 P3:00448</v>
      </c>
      <c r="C3791" s="348" t="s">
        <v>11126</v>
      </c>
      <c r="D3791" s="348" t="s">
        <v>7657</v>
      </c>
      <c r="E3791" s="348" t="s">
        <v>7658</v>
      </c>
      <c r="F3791" s="348" t="s">
        <v>7641</v>
      </c>
    </row>
    <row r="3792" spans="1:6" x14ac:dyDescent="0.25">
      <c r="A3792" s="348" t="s">
        <v>11128</v>
      </c>
      <c r="B3792" t="str">
        <f t="shared" si="59"/>
        <v>F3:0820 P1P2:8502 P3:00231</v>
      </c>
      <c r="C3792" s="348" t="s">
        <v>11126</v>
      </c>
      <c r="D3792" s="348" t="s">
        <v>7684</v>
      </c>
      <c r="E3792" s="348" t="s">
        <v>7725</v>
      </c>
      <c r="F3792" s="348" t="s">
        <v>7834</v>
      </c>
    </row>
    <row r="3793" spans="1:6" x14ac:dyDescent="0.25">
      <c r="A3793" s="348" t="s">
        <v>11129</v>
      </c>
      <c r="B3793" t="str">
        <f t="shared" si="59"/>
        <v>F3:0820 P1P2:8502 P3:00231</v>
      </c>
      <c r="C3793" s="348" t="s">
        <v>11126</v>
      </c>
      <c r="D3793" s="348" t="s">
        <v>7684</v>
      </c>
      <c r="E3793" s="348" t="s">
        <v>7725</v>
      </c>
      <c r="F3793" s="348" t="s">
        <v>7834</v>
      </c>
    </row>
    <row r="3794" spans="1:6" x14ac:dyDescent="0.25">
      <c r="A3794" s="348" t="s">
        <v>11130</v>
      </c>
      <c r="B3794" t="str">
        <f t="shared" si="59"/>
        <v>F3:0820 P1P2:8502 P3:00231</v>
      </c>
      <c r="C3794" s="348" t="s">
        <v>11126</v>
      </c>
      <c r="D3794" s="348" t="s">
        <v>7684</v>
      </c>
      <c r="E3794" s="348" t="s">
        <v>7725</v>
      </c>
      <c r="F3794" s="348" t="s">
        <v>7834</v>
      </c>
    </row>
    <row r="3795" spans="1:6" x14ac:dyDescent="0.25">
      <c r="A3795" s="348" t="s">
        <v>11131</v>
      </c>
      <c r="B3795" t="str">
        <f t="shared" si="59"/>
        <v>F3:0820 P1P2:8502 P3:00234</v>
      </c>
      <c r="C3795" s="348" t="s">
        <v>11126</v>
      </c>
      <c r="D3795" s="348" t="s">
        <v>7684</v>
      </c>
      <c r="E3795" s="348" t="s">
        <v>7725</v>
      </c>
      <c r="F3795" s="348" t="s">
        <v>7726</v>
      </c>
    </row>
    <row r="3796" spans="1:6" x14ac:dyDescent="0.25">
      <c r="A3796" s="348" t="s">
        <v>11132</v>
      </c>
      <c r="B3796" t="str">
        <f t="shared" si="59"/>
        <v>F3:0820 P1P2:8502 P3:00234</v>
      </c>
      <c r="C3796" s="348" t="s">
        <v>11126</v>
      </c>
      <c r="D3796" s="348" t="s">
        <v>7684</v>
      </c>
      <c r="E3796" s="348" t="s">
        <v>7725</v>
      </c>
      <c r="F3796" s="348" t="s">
        <v>7726</v>
      </c>
    </row>
    <row r="3797" spans="1:6" x14ac:dyDescent="0.25">
      <c r="A3797" s="348" t="s">
        <v>11133</v>
      </c>
      <c r="B3797" t="str">
        <f t="shared" si="59"/>
        <v>F3:0820 P1P2:8502 P3:00234</v>
      </c>
      <c r="C3797" s="348" t="s">
        <v>11126</v>
      </c>
      <c r="D3797" s="348" t="s">
        <v>7684</v>
      </c>
      <c r="E3797" s="348" t="s">
        <v>7725</v>
      </c>
      <c r="F3797" s="348" t="s">
        <v>7726</v>
      </c>
    </row>
    <row r="3798" spans="1:6" x14ac:dyDescent="0.25">
      <c r="A3798" s="348" t="s">
        <v>11134</v>
      </c>
      <c r="B3798" t="str">
        <f t="shared" si="59"/>
        <v>F3:0820 P1P2:8502 P3:00231</v>
      </c>
      <c r="C3798" s="348" t="s">
        <v>11135</v>
      </c>
      <c r="D3798" s="348" t="s">
        <v>7684</v>
      </c>
      <c r="E3798" s="348" t="s">
        <v>7725</v>
      </c>
      <c r="F3798" s="348" t="s">
        <v>7834</v>
      </c>
    </row>
    <row r="3799" spans="1:6" x14ac:dyDescent="0.25">
      <c r="A3799" s="348" t="s">
        <v>11136</v>
      </c>
      <c r="B3799" t="str">
        <f t="shared" si="59"/>
        <v>F3:0820 P1P2:8502 P3:00234</v>
      </c>
      <c r="C3799" s="348" t="s">
        <v>11135</v>
      </c>
      <c r="D3799" s="348" t="s">
        <v>7684</v>
      </c>
      <c r="E3799" s="348" t="s">
        <v>7725</v>
      </c>
      <c r="F3799" s="348" t="s">
        <v>7726</v>
      </c>
    </row>
    <row r="3800" spans="1:6" x14ac:dyDescent="0.25">
      <c r="A3800" s="348" t="s">
        <v>11137</v>
      </c>
      <c r="B3800" t="str">
        <f t="shared" si="59"/>
        <v>F3:0911 P1P2:8802 P3:00199</v>
      </c>
      <c r="C3800" s="348" t="s">
        <v>11138</v>
      </c>
      <c r="D3800" s="348" t="s">
        <v>7657</v>
      </c>
      <c r="E3800" s="348" t="s">
        <v>7658</v>
      </c>
      <c r="F3800" s="348" t="s">
        <v>7659</v>
      </c>
    </row>
    <row r="3801" spans="1:6" x14ac:dyDescent="0.25">
      <c r="A3801" s="348" t="s">
        <v>11137</v>
      </c>
      <c r="B3801" t="str">
        <f t="shared" si="59"/>
        <v>F3:0911 P1P2:8802 P3:00448</v>
      </c>
      <c r="C3801" s="348" t="s">
        <v>11138</v>
      </c>
      <c r="D3801" s="348" t="s">
        <v>7657</v>
      </c>
      <c r="E3801" s="348" t="s">
        <v>7658</v>
      </c>
      <c r="F3801" s="348" t="s">
        <v>7641</v>
      </c>
    </row>
    <row r="3802" spans="1:6" x14ac:dyDescent="0.25">
      <c r="A3802" s="348" t="s">
        <v>11139</v>
      </c>
      <c r="B3802" t="str">
        <f t="shared" si="59"/>
        <v>F3:0820 P1P2:8502 P3:00231</v>
      </c>
      <c r="C3802" s="348" t="s">
        <v>11138</v>
      </c>
      <c r="D3802" s="348" t="s">
        <v>7684</v>
      </c>
      <c r="E3802" s="348" t="s">
        <v>7725</v>
      </c>
      <c r="F3802" s="348" t="s">
        <v>7834</v>
      </c>
    </row>
    <row r="3803" spans="1:6" x14ac:dyDescent="0.25">
      <c r="A3803" s="348" t="s">
        <v>11140</v>
      </c>
      <c r="B3803" t="str">
        <f t="shared" si="59"/>
        <v>F3:0820 P1P2:8502 P3:00231</v>
      </c>
      <c r="C3803" s="348" t="s">
        <v>11141</v>
      </c>
      <c r="D3803" s="348" t="s">
        <v>7684</v>
      </c>
      <c r="E3803" s="348" t="s">
        <v>7725</v>
      </c>
      <c r="F3803" s="348" t="s">
        <v>7834</v>
      </c>
    </row>
    <row r="3804" spans="1:6" x14ac:dyDescent="0.25">
      <c r="A3804" s="348" t="s">
        <v>11142</v>
      </c>
      <c r="B3804" t="str">
        <f t="shared" si="59"/>
        <v>F3:0820 P1P2:8502 P3:00234</v>
      </c>
      <c r="C3804" s="348" t="s">
        <v>11138</v>
      </c>
      <c r="D3804" s="348" t="s">
        <v>7684</v>
      </c>
      <c r="E3804" s="348" t="s">
        <v>7725</v>
      </c>
      <c r="F3804" s="348" t="s">
        <v>7726</v>
      </c>
    </row>
    <row r="3805" spans="1:6" x14ac:dyDescent="0.25">
      <c r="A3805" s="348" t="s">
        <v>11143</v>
      </c>
      <c r="B3805" t="str">
        <f t="shared" si="59"/>
        <v>F3:0911 P1P2:8802 P3:00199</v>
      </c>
      <c r="C3805" s="348" t="s">
        <v>11144</v>
      </c>
      <c r="D3805" s="348" t="s">
        <v>7657</v>
      </c>
      <c r="E3805" s="348" t="s">
        <v>7658</v>
      </c>
      <c r="F3805" s="348" t="s">
        <v>7659</v>
      </c>
    </row>
    <row r="3806" spans="1:6" x14ac:dyDescent="0.25">
      <c r="A3806" s="348" t="s">
        <v>11143</v>
      </c>
      <c r="B3806" t="str">
        <f t="shared" si="59"/>
        <v>F3:0911 P1P2:8802 P3:00448</v>
      </c>
      <c r="C3806" s="348" t="s">
        <v>11144</v>
      </c>
      <c r="D3806" s="348" t="s">
        <v>7657</v>
      </c>
      <c r="E3806" s="348" t="s">
        <v>7658</v>
      </c>
      <c r="F3806" s="348" t="s">
        <v>7641</v>
      </c>
    </row>
    <row r="3807" spans="1:6" x14ac:dyDescent="0.25">
      <c r="A3807" s="348" t="s">
        <v>11145</v>
      </c>
      <c r="B3807" t="str">
        <f t="shared" si="59"/>
        <v>F3:0911 P1P2:8802 P3:00199</v>
      </c>
      <c r="C3807" s="348" t="s">
        <v>11146</v>
      </c>
      <c r="D3807" s="348" t="s">
        <v>7657</v>
      </c>
      <c r="E3807" s="348" t="s">
        <v>7658</v>
      </c>
      <c r="F3807" s="348" t="s">
        <v>7659</v>
      </c>
    </row>
    <row r="3808" spans="1:6" x14ac:dyDescent="0.25">
      <c r="A3808" s="348" t="s">
        <v>11145</v>
      </c>
      <c r="B3808" t="str">
        <f t="shared" si="59"/>
        <v>F3:0911 P1P2:8802 P3:00448</v>
      </c>
      <c r="C3808" s="348" t="s">
        <v>11146</v>
      </c>
      <c r="D3808" s="348" t="s">
        <v>7657</v>
      </c>
      <c r="E3808" s="348" t="s">
        <v>7658</v>
      </c>
      <c r="F3808" s="348" t="s">
        <v>7641</v>
      </c>
    </row>
    <row r="3809" spans="1:6" x14ac:dyDescent="0.25">
      <c r="A3809" s="348" t="s">
        <v>11147</v>
      </c>
      <c r="B3809" t="str">
        <f t="shared" si="59"/>
        <v>F3:0820 P1P2:8502 P3:00231</v>
      </c>
      <c r="C3809" s="348" t="s">
        <v>11144</v>
      </c>
      <c r="D3809" s="348" t="s">
        <v>7684</v>
      </c>
      <c r="E3809" s="348" t="s">
        <v>7725</v>
      </c>
      <c r="F3809" s="348" t="s">
        <v>7834</v>
      </c>
    </row>
    <row r="3810" spans="1:6" x14ac:dyDescent="0.25">
      <c r="A3810" s="348" t="s">
        <v>11148</v>
      </c>
      <c r="B3810" t="str">
        <f t="shared" si="59"/>
        <v>F3:0820 P1P2:8502 P3:00234</v>
      </c>
      <c r="C3810" s="348" t="s">
        <v>11144</v>
      </c>
      <c r="D3810" s="348" t="s">
        <v>7684</v>
      </c>
      <c r="E3810" s="348" t="s">
        <v>7725</v>
      </c>
      <c r="F3810" s="348" t="s">
        <v>7726</v>
      </c>
    </row>
    <row r="3811" spans="1:6" x14ac:dyDescent="0.25">
      <c r="A3811" s="348" t="s">
        <v>11149</v>
      </c>
      <c r="B3811" t="str">
        <f t="shared" si="59"/>
        <v>F3:0820 P1P2:8502 P3:00234</v>
      </c>
      <c r="C3811" s="348" t="s">
        <v>11146</v>
      </c>
      <c r="D3811" s="348" t="s">
        <v>7684</v>
      </c>
      <c r="E3811" s="348" t="s">
        <v>7725</v>
      </c>
      <c r="F3811" s="348" t="s">
        <v>7726</v>
      </c>
    </row>
    <row r="3812" spans="1:6" x14ac:dyDescent="0.25">
      <c r="A3812" s="348" t="s">
        <v>11150</v>
      </c>
      <c r="B3812" t="str">
        <f t="shared" si="59"/>
        <v>F3:0820 P1P2:8502 P3:00231</v>
      </c>
      <c r="C3812" s="348" t="s">
        <v>11151</v>
      </c>
      <c r="D3812" s="348" t="s">
        <v>7684</v>
      </c>
      <c r="E3812" s="348" t="s">
        <v>7725</v>
      </c>
      <c r="F3812" s="348" t="s">
        <v>7834</v>
      </c>
    </row>
    <row r="3813" spans="1:6" x14ac:dyDescent="0.25">
      <c r="A3813" s="348" t="s">
        <v>11152</v>
      </c>
      <c r="B3813" t="str">
        <f t="shared" si="59"/>
        <v>F3:0820 P1P2:8502 P3:00234</v>
      </c>
      <c r="C3813" s="348" t="s">
        <v>11151</v>
      </c>
      <c r="D3813" s="348" t="s">
        <v>7684</v>
      </c>
      <c r="E3813" s="348" t="s">
        <v>7725</v>
      </c>
      <c r="F3813" s="348" t="s">
        <v>7726</v>
      </c>
    </row>
    <row r="3814" spans="1:6" x14ac:dyDescent="0.25">
      <c r="A3814" s="348" t="s">
        <v>11153</v>
      </c>
      <c r="B3814" t="str">
        <f t="shared" si="59"/>
        <v>F3:0820 P1P2:8502 P3:00234</v>
      </c>
      <c r="C3814" s="348" t="s">
        <v>11151</v>
      </c>
      <c r="D3814" s="348" t="s">
        <v>7684</v>
      </c>
      <c r="E3814" s="348" t="s">
        <v>7725</v>
      </c>
      <c r="F3814" s="348" t="s">
        <v>7726</v>
      </c>
    </row>
    <row r="3815" spans="1:6" x14ac:dyDescent="0.25">
      <c r="A3815" s="348" t="s">
        <v>11154</v>
      </c>
      <c r="B3815" t="str">
        <f t="shared" si="59"/>
        <v>F3:0820 P1P2:8502 P3:00234</v>
      </c>
      <c r="C3815" s="348" t="s">
        <v>11151</v>
      </c>
      <c r="D3815" s="348" t="s">
        <v>7684</v>
      </c>
      <c r="E3815" s="348" t="s">
        <v>7725</v>
      </c>
      <c r="F3815" s="348" t="s">
        <v>7726</v>
      </c>
    </row>
    <row r="3816" spans="1:6" x14ac:dyDescent="0.25">
      <c r="A3816" s="348" t="s">
        <v>11155</v>
      </c>
      <c r="B3816" t="str">
        <f t="shared" si="59"/>
        <v>F3:0911 P1P2:8802 P3:00199</v>
      </c>
      <c r="C3816" s="348" t="s">
        <v>11156</v>
      </c>
      <c r="D3816" s="348" t="s">
        <v>7657</v>
      </c>
      <c r="E3816" s="348" t="s">
        <v>7658</v>
      </c>
      <c r="F3816" s="348" t="s">
        <v>7659</v>
      </c>
    </row>
    <row r="3817" spans="1:6" x14ac:dyDescent="0.25">
      <c r="A3817" s="348" t="s">
        <v>11155</v>
      </c>
      <c r="B3817" t="str">
        <f t="shared" si="59"/>
        <v>F3:0911 P1P2:8802 P3:00448</v>
      </c>
      <c r="C3817" s="348" t="s">
        <v>11156</v>
      </c>
      <c r="D3817" s="348" t="s">
        <v>7657</v>
      </c>
      <c r="E3817" s="348" t="s">
        <v>7658</v>
      </c>
      <c r="F3817" s="348" t="s">
        <v>7641</v>
      </c>
    </row>
    <row r="3818" spans="1:6" x14ac:dyDescent="0.25">
      <c r="A3818" s="348" t="s">
        <v>11157</v>
      </c>
      <c r="B3818" t="str">
        <f t="shared" si="59"/>
        <v>F3:0911 P1P2:8802 P3:00199</v>
      </c>
      <c r="C3818" s="348" t="s">
        <v>11156</v>
      </c>
      <c r="D3818" s="348" t="s">
        <v>7657</v>
      </c>
      <c r="E3818" s="348" t="s">
        <v>7658</v>
      </c>
      <c r="F3818" s="348" t="s">
        <v>7659</v>
      </c>
    </row>
    <row r="3819" spans="1:6" x14ac:dyDescent="0.25">
      <c r="A3819" s="348" t="s">
        <v>11157</v>
      </c>
      <c r="B3819" t="str">
        <f t="shared" si="59"/>
        <v>F3:0911 P1P2:8802 P3:00448</v>
      </c>
      <c r="C3819" s="348" t="s">
        <v>11156</v>
      </c>
      <c r="D3819" s="348" t="s">
        <v>7657</v>
      </c>
      <c r="E3819" s="348" t="s">
        <v>7658</v>
      </c>
      <c r="F3819" s="348" t="s">
        <v>7641</v>
      </c>
    </row>
    <row r="3820" spans="1:6" x14ac:dyDescent="0.25">
      <c r="A3820" s="348" t="s">
        <v>11158</v>
      </c>
      <c r="B3820" t="str">
        <f t="shared" si="59"/>
        <v>F3:0820 P1P2:8502 P3:00231</v>
      </c>
      <c r="C3820" s="348" t="s">
        <v>11156</v>
      </c>
      <c r="D3820" s="348" t="s">
        <v>7684</v>
      </c>
      <c r="E3820" s="348" t="s">
        <v>7725</v>
      </c>
      <c r="F3820" s="348" t="s">
        <v>7834</v>
      </c>
    </row>
    <row r="3821" spans="1:6" x14ac:dyDescent="0.25">
      <c r="A3821" s="348" t="s">
        <v>11159</v>
      </c>
      <c r="B3821" t="str">
        <f t="shared" si="59"/>
        <v>F3:0820 P1P2:8502 P3:00234</v>
      </c>
      <c r="C3821" s="348" t="s">
        <v>11156</v>
      </c>
      <c r="D3821" s="348" t="s">
        <v>7684</v>
      </c>
      <c r="E3821" s="348" t="s">
        <v>7725</v>
      </c>
      <c r="F3821" s="348" t="s">
        <v>7726</v>
      </c>
    </row>
    <row r="3822" spans="1:6" x14ac:dyDescent="0.25">
      <c r="A3822" s="348" t="s">
        <v>11160</v>
      </c>
      <c r="B3822" t="str">
        <f t="shared" si="59"/>
        <v>F3:0820 P1P2:8502 P3:00234</v>
      </c>
      <c r="C3822" s="348" t="s">
        <v>11156</v>
      </c>
      <c r="D3822" s="348" t="s">
        <v>7684</v>
      </c>
      <c r="E3822" s="348" t="s">
        <v>7725</v>
      </c>
      <c r="F3822" s="348" t="s">
        <v>7726</v>
      </c>
    </row>
    <row r="3823" spans="1:6" x14ac:dyDescent="0.25">
      <c r="A3823" s="348" t="s">
        <v>11161</v>
      </c>
      <c r="B3823" t="str">
        <f t="shared" si="59"/>
        <v>F3:0911 P1P2:8802 P3:00199</v>
      </c>
      <c r="C3823" s="348" t="s">
        <v>11162</v>
      </c>
      <c r="D3823" s="348" t="s">
        <v>7657</v>
      </c>
      <c r="E3823" s="348" t="s">
        <v>7658</v>
      </c>
      <c r="F3823" s="348" t="s">
        <v>7659</v>
      </c>
    </row>
    <row r="3824" spans="1:6" x14ac:dyDescent="0.25">
      <c r="A3824" s="348" t="s">
        <v>11161</v>
      </c>
      <c r="B3824" t="str">
        <f t="shared" si="59"/>
        <v>F3:0911 P1P2:8802 P3:00448</v>
      </c>
      <c r="C3824" s="348" t="s">
        <v>11162</v>
      </c>
      <c r="D3824" s="348" t="s">
        <v>7657</v>
      </c>
      <c r="E3824" s="348" t="s">
        <v>7658</v>
      </c>
      <c r="F3824" s="348" t="s">
        <v>7641</v>
      </c>
    </row>
    <row r="3825" spans="1:6" x14ac:dyDescent="0.25">
      <c r="A3825" s="348" t="s">
        <v>11163</v>
      </c>
      <c r="B3825" t="str">
        <f t="shared" si="59"/>
        <v>F3:0911 P1P2:8802 P3:00199</v>
      </c>
      <c r="C3825" s="348" t="s">
        <v>11162</v>
      </c>
      <c r="D3825" s="348" t="s">
        <v>7657</v>
      </c>
      <c r="E3825" s="348" t="s">
        <v>7658</v>
      </c>
      <c r="F3825" s="348" t="s">
        <v>7659</v>
      </c>
    </row>
    <row r="3826" spans="1:6" x14ac:dyDescent="0.25">
      <c r="A3826" s="348" t="s">
        <v>11163</v>
      </c>
      <c r="B3826" t="str">
        <f t="shared" si="59"/>
        <v>F3:0911 P1P2:8802 P3:00448</v>
      </c>
      <c r="C3826" s="348" t="s">
        <v>11162</v>
      </c>
      <c r="D3826" s="348" t="s">
        <v>7657</v>
      </c>
      <c r="E3826" s="348" t="s">
        <v>7658</v>
      </c>
      <c r="F3826" s="348" t="s">
        <v>7641</v>
      </c>
    </row>
    <row r="3827" spans="1:6" x14ac:dyDescent="0.25">
      <c r="A3827" s="348" t="s">
        <v>11164</v>
      </c>
      <c r="B3827" t="str">
        <f t="shared" si="59"/>
        <v>F3:0911 P1P2:8802 P3:00199</v>
      </c>
      <c r="C3827" s="348" t="s">
        <v>11162</v>
      </c>
      <c r="D3827" s="348" t="s">
        <v>7657</v>
      </c>
      <c r="E3827" s="348" t="s">
        <v>7658</v>
      </c>
      <c r="F3827" s="348" t="s">
        <v>7659</v>
      </c>
    </row>
    <row r="3828" spans="1:6" x14ac:dyDescent="0.25">
      <c r="A3828" s="348" t="s">
        <v>11164</v>
      </c>
      <c r="B3828" t="str">
        <f t="shared" si="59"/>
        <v>F3:0911 P1P2:8802 P3:00448</v>
      </c>
      <c r="C3828" s="348" t="s">
        <v>11162</v>
      </c>
      <c r="D3828" s="348" t="s">
        <v>7657</v>
      </c>
      <c r="E3828" s="348" t="s">
        <v>7658</v>
      </c>
      <c r="F3828" s="348" t="s">
        <v>7641</v>
      </c>
    </row>
    <row r="3829" spans="1:6" x14ac:dyDescent="0.25">
      <c r="A3829" s="348" t="s">
        <v>11165</v>
      </c>
      <c r="B3829" t="str">
        <f t="shared" si="59"/>
        <v>F3:0911 P1P2:8802 P3:00199</v>
      </c>
      <c r="C3829" s="348" t="s">
        <v>11162</v>
      </c>
      <c r="D3829" s="348" t="s">
        <v>7657</v>
      </c>
      <c r="E3829" s="348" t="s">
        <v>7658</v>
      </c>
      <c r="F3829" s="348" t="s">
        <v>7659</v>
      </c>
    </row>
    <row r="3830" spans="1:6" x14ac:dyDescent="0.25">
      <c r="A3830" s="348" t="s">
        <v>11165</v>
      </c>
      <c r="B3830" t="str">
        <f t="shared" si="59"/>
        <v>F3:0911 P1P2:8802 P3:00448</v>
      </c>
      <c r="C3830" s="348" t="s">
        <v>11162</v>
      </c>
      <c r="D3830" s="348" t="s">
        <v>7657</v>
      </c>
      <c r="E3830" s="348" t="s">
        <v>7658</v>
      </c>
      <c r="F3830" s="348" t="s">
        <v>7641</v>
      </c>
    </row>
    <row r="3831" spans="1:6" x14ac:dyDescent="0.25">
      <c r="A3831" s="348" t="s">
        <v>11166</v>
      </c>
      <c r="B3831" t="str">
        <f t="shared" si="59"/>
        <v>F3:0911 P1P2:8802 P3:00199</v>
      </c>
      <c r="C3831" s="348" t="s">
        <v>11162</v>
      </c>
      <c r="D3831" s="348" t="s">
        <v>7657</v>
      </c>
      <c r="E3831" s="348" t="s">
        <v>7658</v>
      </c>
      <c r="F3831" s="348" t="s">
        <v>7659</v>
      </c>
    </row>
    <row r="3832" spans="1:6" x14ac:dyDescent="0.25">
      <c r="A3832" s="348" t="s">
        <v>11166</v>
      </c>
      <c r="B3832" t="str">
        <f t="shared" si="59"/>
        <v>F3:0911 P1P2:8802 P3:00448</v>
      </c>
      <c r="C3832" s="348" t="s">
        <v>11162</v>
      </c>
      <c r="D3832" s="348" t="s">
        <v>7657</v>
      </c>
      <c r="E3832" s="348" t="s">
        <v>7658</v>
      </c>
      <c r="F3832" s="348" t="s">
        <v>7641</v>
      </c>
    </row>
    <row r="3833" spans="1:6" x14ac:dyDescent="0.25">
      <c r="A3833" s="348" t="s">
        <v>11167</v>
      </c>
      <c r="B3833" t="str">
        <f t="shared" si="59"/>
        <v>F3:0911 P1P2:8802 P3:00199</v>
      </c>
      <c r="C3833" s="348" t="s">
        <v>11162</v>
      </c>
      <c r="D3833" s="348" t="s">
        <v>7657</v>
      </c>
      <c r="E3833" s="348" t="s">
        <v>7658</v>
      </c>
      <c r="F3833" s="348" t="s">
        <v>7659</v>
      </c>
    </row>
    <row r="3834" spans="1:6" x14ac:dyDescent="0.25">
      <c r="A3834" s="348" t="s">
        <v>11167</v>
      </c>
      <c r="B3834" t="str">
        <f t="shared" si="59"/>
        <v>F3:0911 P1P2:8802 P3:00448</v>
      </c>
      <c r="C3834" s="348" t="s">
        <v>11162</v>
      </c>
      <c r="D3834" s="348" t="s">
        <v>7657</v>
      </c>
      <c r="E3834" s="348" t="s">
        <v>7658</v>
      </c>
      <c r="F3834" s="348" t="s">
        <v>7641</v>
      </c>
    </row>
    <row r="3835" spans="1:6" x14ac:dyDescent="0.25">
      <c r="A3835" s="348" t="s">
        <v>11168</v>
      </c>
      <c r="B3835" t="str">
        <f t="shared" si="59"/>
        <v>F3:0911 P1P2:8802 P3:00199</v>
      </c>
      <c r="C3835" s="348" t="s">
        <v>11162</v>
      </c>
      <c r="D3835" s="348" t="s">
        <v>7657</v>
      </c>
      <c r="E3835" s="348" t="s">
        <v>7658</v>
      </c>
      <c r="F3835" s="348" t="s">
        <v>7659</v>
      </c>
    </row>
    <row r="3836" spans="1:6" x14ac:dyDescent="0.25">
      <c r="A3836" s="348" t="s">
        <v>11168</v>
      </c>
      <c r="B3836" t="str">
        <f t="shared" si="59"/>
        <v>F3:0911 P1P2:8802 P3:00448</v>
      </c>
      <c r="C3836" s="348" t="s">
        <v>11162</v>
      </c>
      <c r="D3836" s="348" t="s">
        <v>7657</v>
      </c>
      <c r="E3836" s="348" t="s">
        <v>7658</v>
      </c>
      <c r="F3836" s="348" t="s">
        <v>7641</v>
      </c>
    </row>
    <row r="3837" spans="1:6" x14ac:dyDescent="0.25">
      <c r="A3837" s="348" t="s">
        <v>11169</v>
      </c>
      <c r="B3837" t="str">
        <f t="shared" si="59"/>
        <v>F3:0911 P1P2:8802 P3:00199</v>
      </c>
      <c r="C3837" s="348" t="s">
        <v>11170</v>
      </c>
      <c r="D3837" s="348" t="s">
        <v>7657</v>
      </c>
      <c r="E3837" s="348" t="s">
        <v>7658</v>
      </c>
      <c r="F3837" s="348" t="s">
        <v>7659</v>
      </c>
    </row>
    <row r="3838" spans="1:6" x14ac:dyDescent="0.25">
      <c r="A3838" s="348" t="s">
        <v>11169</v>
      </c>
      <c r="B3838" t="str">
        <f t="shared" si="59"/>
        <v>F3:0911 P1P2:8802 P3:00448</v>
      </c>
      <c r="C3838" s="348" t="s">
        <v>11170</v>
      </c>
      <c r="D3838" s="348" t="s">
        <v>7657</v>
      </c>
      <c r="E3838" s="348" t="s">
        <v>7658</v>
      </c>
      <c r="F3838" s="348" t="s">
        <v>7641</v>
      </c>
    </row>
    <row r="3839" spans="1:6" x14ac:dyDescent="0.25">
      <c r="A3839" s="348" t="s">
        <v>11171</v>
      </c>
      <c r="B3839" t="str">
        <f t="shared" si="59"/>
        <v>F3:0950 P1P2:8814 P3:00209</v>
      </c>
      <c r="C3839" s="348" t="s">
        <v>11162</v>
      </c>
      <c r="D3839" s="348" t="s">
        <v>7344</v>
      </c>
      <c r="E3839" s="348" t="s">
        <v>7642</v>
      </c>
      <c r="F3839" s="348" t="s">
        <v>7860</v>
      </c>
    </row>
    <row r="3840" spans="1:6" x14ac:dyDescent="0.25">
      <c r="A3840" s="348" t="s">
        <v>11172</v>
      </c>
      <c r="B3840" t="str">
        <f t="shared" si="59"/>
        <v>F3:0950 P1P2:8814 P3:00209</v>
      </c>
      <c r="C3840" s="348" t="s">
        <v>11162</v>
      </c>
      <c r="D3840" s="348" t="s">
        <v>7344</v>
      </c>
      <c r="E3840" s="348" t="s">
        <v>7642</v>
      </c>
      <c r="F3840" s="348" t="s">
        <v>7860</v>
      </c>
    </row>
    <row r="3841" spans="1:6" x14ac:dyDescent="0.25">
      <c r="A3841" s="348" t="s">
        <v>11173</v>
      </c>
      <c r="B3841" t="str">
        <f t="shared" si="59"/>
        <v>F3:0820 P1P2:8502 P3:00231</v>
      </c>
      <c r="C3841" s="348" t="s">
        <v>11170</v>
      </c>
      <c r="D3841" s="348" t="s">
        <v>7684</v>
      </c>
      <c r="E3841" s="348" t="s">
        <v>7725</v>
      </c>
      <c r="F3841" s="348" t="s">
        <v>7834</v>
      </c>
    </row>
    <row r="3842" spans="1:6" x14ac:dyDescent="0.25">
      <c r="A3842" s="348" t="s">
        <v>11174</v>
      </c>
      <c r="B3842" t="str">
        <f t="shared" ref="B3842:B3905" si="60">CONCATENATE("F3:",D3842," P1P2:",E3842," P3:",F3842)</f>
        <v>F3:0820 P1P2:8502 P3:00231</v>
      </c>
      <c r="C3842" s="348" t="s">
        <v>11175</v>
      </c>
      <c r="D3842" s="348" t="s">
        <v>7684</v>
      </c>
      <c r="E3842" s="348" t="s">
        <v>7725</v>
      </c>
      <c r="F3842" s="348" t="s">
        <v>7834</v>
      </c>
    </row>
    <row r="3843" spans="1:6" x14ac:dyDescent="0.25">
      <c r="A3843" s="348" t="s">
        <v>11176</v>
      </c>
      <c r="B3843" t="str">
        <f t="shared" si="60"/>
        <v>F3:0820 P1P2:8502 P3:00234</v>
      </c>
      <c r="C3843" s="348" t="s">
        <v>11170</v>
      </c>
      <c r="D3843" s="348" t="s">
        <v>7684</v>
      </c>
      <c r="E3843" s="348" t="s">
        <v>7725</v>
      </c>
      <c r="F3843" s="348" t="s">
        <v>7726</v>
      </c>
    </row>
    <row r="3844" spans="1:6" x14ac:dyDescent="0.25">
      <c r="A3844" s="348" t="s">
        <v>11177</v>
      </c>
      <c r="B3844" t="str">
        <f t="shared" si="60"/>
        <v>F3:0820 P1P2:8502 P3:00234</v>
      </c>
      <c r="C3844" s="348" t="s">
        <v>11175</v>
      </c>
      <c r="D3844" s="348" t="s">
        <v>7684</v>
      </c>
      <c r="E3844" s="348" t="s">
        <v>7725</v>
      </c>
      <c r="F3844" s="348" t="s">
        <v>7726</v>
      </c>
    </row>
    <row r="3845" spans="1:6" x14ac:dyDescent="0.25">
      <c r="A3845" s="348" t="s">
        <v>11178</v>
      </c>
      <c r="B3845" t="str">
        <f t="shared" si="60"/>
        <v>F3:0820 P1P2:8503 P3:00232</v>
      </c>
      <c r="C3845" s="348" t="s">
        <v>11162</v>
      </c>
      <c r="D3845" s="348" t="s">
        <v>7684</v>
      </c>
      <c r="E3845" s="348" t="s">
        <v>7685</v>
      </c>
      <c r="F3845" s="348" t="s">
        <v>7686</v>
      </c>
    </row>
    <row r="3846" spans="1:6" x14ac:dyDescent="0.25">
      <c r="A3846" s="348" t="s">
        <v>11179</v>
      </c>
      <c r="B3846" t="str">
        <f t="shared" si="60"/>
        <v>F3:0911 P1P2:8802 P3:00199</v>
      </c>
      <c r="C3846" s="348" t="s">
        <v>11180</v>
      </c>
      <c r="D3846" s="348" t="s">
        <v>7657</v>
      </c>
      <c r="E3846" s="348" t="s">
        <v>7658</v>
      </c>
      <c r="F3846" s="348" t="s">
        <v>7659</v>
      </c>
    </row>
    <row r="3847" spans="1:6" x14ac:dyDescent="0.25">
      <c r="A3847" s="348" t="s">
        <v>11179</v>
      </c>
      <c r="B3847" t="str">
        <f t="shared" si="60"/>
        <v>F3:0911 P1P2:8802 P3:00448</v>
      </c>
      <c r="C3847" s="348" t="s">
        <v>11180</v>
      </c>
      <c r="D3847" s="348" t="s">
        <v>7657</v>
      </c>
      <c r="E3847" s="348" t="s">
        <v>7658</v>
      </c>
      <c r="F3847" s="348" t="s">
        <v>7641</v>
      </c>
    </row>
    <row r="3848" spans="1:6" x14ac:dyDescent="0.25">
      <c r="A3848" s="348" t="s">
        <v>11181</v>
      </c>
      <c r="B3848" t="str">
        <f t="shared" si="60"/>
        <v>F3:0950 P1P2:8814 P3:00209</v>
      </c>
      <c r="C3848" s="348" t="s">
        <v>11180</v>
      </c>
      <c r="D3848" s="348" t="s">
        <v>7344</v>
      </c>
      <c r="E3848" s="348" t="s">
        <v>7642</v>
      </c>
      <c r="F3848" s="348" t="s">
        <v>7860</v>
      </c>
    </row>
    <row r="3849" spans="1:6" x14ac:dyDescent="0.25">
      <c r="A3849" s="348" t="s">
        <v>11182</v>
      </c>
      <c r="B3849" t="str">
        <f t="shared" si="60"/>
        <v>F3:0820 P1P2:8502 P3:00234</v>
      </c>
      <c r="C3849" s="348" t="s">
        <v>11180</v>
      </c>
      <c r="D3849" s="348" t="s">
        <v>7684</v>
      </c>
      <c r="E3849" s="348" t="s">
        <v>7725</v>
      </c>
      <c r="F3849" s="348" t="s">
        <v>7726</v>
      </c>
    </row>
    <row r="3850" spans="1:6" x14ac:dyDescent="0.25">
      <c r="A3850" s="348" t="s">
        <v>11183</v>
      </c>
      <c r="B3850" t="str">
        <f t="shared" si="60"/>
        <v>F3:0820 P1P2:8502 P3:00231</v>
      </c>
      <c r="C3850" s="348" t="s">
        <v>11180</v>
      </c>
      <c r="D3850" s="348" t="s">
        <v>7684</v>
      </c>
      <c r="E3850" s="348" t="s">
        <v>7725</v>
      </c>
      <c r="F3850" s="348" t="s">
        <v>7834</v>
      </c>
    </row>
    <row r="3851" spans="1:6" x14ac:dyDescent="0.25">
      <c r="A3851" s="348" t="s">
        <v>11184</v>
      </c>
      <c r="B3851" t="str">
        <f t="shared" si="60"/>
        <v>F3:0820 P1P2:8502 P3:00231</v>
      </c>
      <c r="C3851" s="348" t="s">
        <v>11185</v>
      </c>
      <c r="D3851" s="348" t="s">
        <v>7684</v>
      </c>
      <c r="E3851" s="348" t="s">
        <v>7725</v>
      </c>
      <c r="F3851" s="348" t="s">
        <v>7834</v>
      </c>
    </row>
    <row r="3852" spans="1:6" x14ac:dyDescent="0.25">
      <c r="A3852" s="348" t="s">
        <v>11186</v>
      </c>
      <c r="B3852" t="str">
        <f t="shared" si="60"/>
        <v>F3:0820 P1P2:8502 P3:00234</v>
      </c>
      <c r="C3852" s="348" t="s">
        <v>11185</v>
      </c>
      <c r="D3852" s="348" t="s">
        <v>7684</v>
      </c>
      <c r="E3852" s="348" t="s">
        <v>7725</v>
      </c>
      <c r="F3852" s="348" t="s">
        <v>7726</v>
      </c>
    </row>
    <row r="3853" spans="1:6" x14ac:dyDescent="0.25">
      <c r="A3853" s="348" t="s">
        <v>11187</v>
      </c>
      <c r="B3853" t="str">
        <f t="shared" si="60"/>
        <v>F3:0911 P1P2:8802 P3:00199</v>
      </c>
      <c r="C3853" s="348" t="s">
        <v>11188</v>
      </c>
      <c r="D3853" s="348" t="s">
        <v>7657</v>
      </c>
      <c r="E3853" s="348" t="s">
        <v>7658</v>
      </c>
      <c r="F3853" s="348" t="s">
        <v>7659</v>
      </c>
    </row>
    <row r="3854" spans="1:6" x14ac:dyDescent="0.25">
      <c r="A3854" s="348" t="s">
        <v>11187</v>
      </c>
      <c r="B3854" t="str">
        <f t="shared" si="60"/>
        <v>F3:0911 P1P2:8802 P3:00448</v>
      </c>
      <c r="C3854" s="348" t="s">
        <v>11188</v>
      </c>
      <c r="D3854" s="348" t="s">
        <v>7657</v>
      </c>
      <c r="E3854" s="348" t="s">
        <v>7658</v>
      </c>
      <c r="F3854" s="348" t="s">
        <v>7641</v>
      </c>
    </row>
    <row r="3855" spans="1:6" x14ac:dyDescent="0.25">
      <c r="A3855" s="348" t="s">
        <v>11189</v>
      </c>
      <c r="B3855" t="str">
        <f t="shared" si="60"/>
        <v>F3:0911 P1P2:8802 P3:00199</v>
      </c>
      <c r="C3855" s="348" t="s">
        <v>11188</v>
      </c>
      <c r="D3855" s="348" t="s">
        <v>7657</v>
      </c>
      <c r="E3855" s="348" t="s">
        <v>7658</v>
      </c>
      <c r="F3855" s="348" t="s">
        <v>7659</v>
      </c>
    </row>
    <row r="3856" spans="1:6" x14ac:dyDescent="0.25">
      <c r="A3856" s="348" t="s">
        <v>11189</v>
      </c>
      <c r="B3856" t="str">
        <f t="shared" si="60"/>
        <v>F3:0911 P1P2:8802 P3:00448</v>
      </c>
      <c r="C3856" s="348" t="s">
        <v>11188</v>
      </c>
      <c r="D3856" s="348" t="s">
        <v>7657</v>
      </c>
      <c r="E3856" s="348" t="s">
        <v>7658</v>
      </c>
      <c r="F3856" s="348" t="s">
        <v>7641</v>
      </c>
    </row>
    <row r="3857" spans="1:6" x14ac:dyDescent="0.25">
      <c r="A3857" s="348" t="s">
        <v>11190</v>
      </c>
      <c r="B3857" t="str">
        <f t="shared" si="60"/>
        <v>F3:0820 P1P2:8502 P3:00231</v>
      </c>
      <c r="C3857" s="348" t="s">
        <v>11188</v>
      </c>
      <c r="D3857" s="348" t="s">
        <v>7684</v>
      </c>
      <c r="E3857" s="348" t="s">
        <v>7725</v>
      </c>
      <c r="F3857" s="348" t="s">
        <v>7834</v>
      </c>
    </row>
    <row r="3858" spans="1:6" x14ac:dyDescent="0.25">
      <c r="A3858" s="348" t="s">
        <v>11191</v>
      </c>
      <c r="B3858" t="str">
        <f t="shared" si="60"/>
        <v>F3:0820 P1P2:8502 P3:00231</v>
      </c>
      <c r="C3858" s="348" t="s">
        <v>11188</v>
      </c>
      <c r="D3858" s="348" t="s">
        <v>7684</v>
      </c>
      <c r="E3858" s="348" t="s">
        <v>7725</v>
      </c>
      <c r="F3858" s="348" t="s">
        <v>7834</v>
      </c>
    </row>
    <row r="3859" spans="1:6" x14ac:dyDescent="0.25">
      <c r="A3859" s="348" t="s">
        <v>11192</v>
      </c>
      <c r="B3859" t="str">
        <f t="shared" si="60"/>
        <v>F3:0820 P1P2:8502 P3:00234</v>
      </c>
      <c r="C3859" s="348" t="s">
        <v>11188</v>
      </c>
      <c r="D3859" s="348" t="s">
        <v>7684</v>
      </c>
      <c r="E3859" s="348" t="s">
        <v>7725</v>
      </c>
      <c r="F3859" s="348" t="s">
        <v>7726</v>
      </c>
    </row>
    <row r="3860" spans="1:6" x14ac:dyDescent="0.25">
      <c r="A3860" s="348" t="s">
        <v>11193</v>
      </c>
      <c r="B3860" t="str">
        <f t="shared" si="60"/>
        <v>F3:0820 P1P2:8502 P3:00231</v>
      </c>
      <c r="C3860" s="348" t="s">
        <v>11194</v>
      </c>
      <c r="D3860" s="348" t="s">
        <v>7684</v>
      </c>
      <c r="E3860" s="348" t="s">
        <v>7725</v>
      </c>
      <c r="F3860" s="348" t="s">
        <v>7834</v>
      </c>
    </row>
    <row r="3861" spans="1:6" x14ac:dyDescent="0.25">
      <c r="A3861" s="348" t="s">
        <v>11195</v>
      </c>
      <c r="B3861" t="str">
        <f t="shared" si="60"/>
        <v>F3:0820 P1P2:8502 P3:00231</v>
      </c>
      <c r="C3861" s="348" t="s">
        <v>11196</v>
      </c>
      <c r="D3861" s="348" t="s">
        <v>7684</v>
      </c>
      <c r="E3861" s="348" t="s">
        <v>7725</v>
      </c>
      <c r="F3861" s="348" t="s">
        <v>7834</v>
      </c>
    </row>
    <row r="3862" spans="1:6" x14ac:dyDescent="0.25">
      <c r="A3862" s="348" t="s">
        <v>11197</v>
      </c>
      <c r="B3862" t="str">
        <f t="shared" si="60"/>
        <v>F3:0820 P1P2:8502 P3:00231</v>
      </c>
      <c r="C3862" s="348" t="s">
        <v>11198</v>
      </c>
      <c r="D3862" s="348" t="s">
        <v>7684</v>
      </c>
      <c r="E3862" s="348" t="s">
        <v>7725</v>
      </c>
      <c r="F3862" s="348" t="s">
        <v>7834</v>
      </c>
    </row>
    <row r="3863" spans="1:6" x14ac:dyDescent="0.25">
      <c r="A3863" s="348" t="s">
        <v>11199</v>
      </c>
      <c r="B3863" t="str">
        <f t="shared" si="60"/>
        <v>F3:0820 P1P2:8502 P3:00234</v>
      </c>
      <c r="C3863" s="348" t="s">
        <v>11194</v>
      </c>
      <c r="D3863" s="348" t="s">
        <v>7684</v>
      </c>
      <c r="E3863" s="348" t="s">
        <v>7725</v>
      </c>
      <c r="F3863" s="348" t="s">
        <v>7726</v>
      </c>
    </row>
    <row r="3864" spans="1:6" x14ac:dyDescent="0.25">
      <c r="A3864" s="348" t="s">
        <v>11200</v>
      </c>
      <c r="B3864" t="str">
        <f t="shared" si="60"/>
        <v>F3:0820 P1P2:8502 P3:00234</v>
      </c>
      <c r="C3864" s="348" t="s">
        <v>11196</v>
      </c>
      <c r="D3864" s="348" t="s">
        <v>7684</v>
      </c>
      <c r="E3864" s="348" t="s">
        <v>7725</v>
      </c>
      <c r="F3864" s="348" t="s">
        <v>7726</v>
      </c>
    </row>
    <row r="3865" spans="1:6" x14ac:dyDescent="0.25">
      <c r="A3865" s="348" t="s">
        <v>11201</v>
      </c>
      <c r="B3865" t="str">
        <f t="shared" si="60"/>
        <v>F3:0820 P1P2:8502 P3:00234</v>
      </c>
      <c r="C3865" s="348" t="s">
        <v>11198</v>
      </c>
      <c r="D3865" s="348" t="s">
        <v>7684</v>
      </c>
      <c r="E3865" s="348" t="s">
        <v>7725</v>
      </c>
      <c r="F3865" s="348" t="s">
        <v>7726</v>
      </c>
    </row>
    <row r="3866" spans="1:6" x14ac:dyDescent="0.25">
      <c r="A3866" s="348" t="s">
        <v>11202</v>
      </c>
      <c r="B3866" t="str">
        <f t="shared" si="60"/>
        <v>F3:0820 P1P2:8502 P3:00231</v>
      </c>
      <c r="C3866" s="348" t="s">
        <v>11203</v>
      </c>
      <c r="D3866" s="348" t="s">
        <v>7684</v>
      </c>
      <c r="E3866" s="348" t="s">
        <v>7725</v>
      </c>
      <c r="F3866" s="348" t="s">
        <v>7834</v>
      </c>
    </row>
    <row r="3867" spans="1:6" x14ac:dyDescent="0.25">
      <c r="A3867" s="348" t="s">
        <v>11204</v>
      </c>
      <c r="B3867" t="str">
        <f t="shared" si="60"/>
        <v>F3:0820 P1P2:8502 P3:00234</v>
      </c>
      <c r="C3867" s="348" t="s">
        <v>11203</v>
      </c>
      <c r="D3867" s="348" t="s">
        <v>7684</v>
      </c>
      <c r="E3867" s="348" t="s">
        <v>7725</v>
      </c>
      <c r="F3867" s="348" t="s">
        <v>7726</v>
      </c>
    </row>
    <row r="3868" spans="1:6" x14ac:dyDescent="0.25">
      <c r="A3868" s="348" t="s">
        <v>11205</v>
      </c>
      <c r="B3868" t="str">
        <f t="shared" si="60"/>
        <v>F3:0820 P1P2:8502 P3:00231</v>
      </c>
      <c r="C3868" s="348" t="s">
        <v>11206</v>
      </c>
      <c r="D3868" s="348" t="s">
        <v>7684</v>
      </c>
      <c r="E3868" s="348" t="s">
        <v>7725</v>
      </c>
      <c r="F3868" s="348" t="s">
        <v>7834</v>
      </c>
    </row>
    <row r="3869" spans="1:6" x14ac:dyDescent="0.25">
      <c r="A3869" s="348" t="s">
        <v>11207</v>
      </c>
      <c r="B3869" t="str">
        <f t="shared" si="60"/>
        <v>F3:0820 P1P2:8502 P3:00231</v>
      </c>
      <c r="C3869" s="348" t="s">
        <v>11208</v>
      </c>
      <c r="D3869" s="348" t="s">
        <v>7684</v>
      </c>
      <c r="E3869" s="348" t="s">
        <v>7725</v>
      </c>
      <c r="F3869" s="348" t="s">
        <v>7834</v>
      </c>
    </row>
    <row r="3870" spans="1:6" x14ac:dyDescent="0.25">
      <c r="A3870" s="348" t="s">
        <v>11209</v>
      </c>
      <c r="B3870" t="str">
        <f t="shared" si="60"/>
        <v>F3:0820 P1P2:8502 P3:00234</v>
      </c>
      <c r="C3870" s="348" t="s">
        <v>11206</v>
      </c>
      <c r="D3870" s="348" t="s">
        <v>7684</v>
      </c>
      <c r="E3870" s="348" t="s">
        <v>7725</v>
      </c>
      <c r="F3870" s="348" t="s">
        <v>7726</v>
      </c>
    </row>
    <row r="3871" spans="1:6" x14ac:dyDescent="0.25">
      <c r="A3871" s="348" t="s">
        <v>11210</v>
      </c>
      <c r="B3871" t="str">
        <f t="shared" si="60"/>
        <v>F3:0820 P1P2:8502 P3:00234</v>
      </c>
      <c r="C3871" s="348" t="s">
        <v>11208</v>
      </c>
      <c r="D3871" s="348" t="s">
        <v>7684</v>
      </c>
      <c r="E3871" s="348" t="s">
        <v>7725</v>
      </c>
      <c r="F3871" s="348" t="s">
        <v>7726</v>
      </c>
    </row>
    <row r="3872" spans="1:6" x14ac:dyDescent="0.25">
      <c r="A3872" s="348" t="s">
        <v>11211</v>
      </c>
      <c r="B3872" t="str">
        <f t="shared" si="60"/>
        <v>F3:0911 P1P2:8802 P3:00199</v>
      </c>
      <c r="C3872" s="348" t="s">
        <v>11212</v>
      </c>
      <c r="D3872" s="348" t="s">
        <v>7657</v>
      </c>
      <c r="E3872" s="348" t="s">
        <v>7658</v>
      </c>
      <c r="F3872" s="348" t="s">
        <v>7659</v>
      </c>
    </row>
    <row r="3873" spans="1:6" x14ac:dyDescent="0.25">
      <c r="A3873" s="348" t="s">
        <v>11211</v>
      </c>
      <c r="B3873" t="str">
        <f t="shared" si="60"/>
        <v>F3:0911 P1P2:8802 P3:00448</v>
      </c>
      <c r="C3873" s="348" t="s">
        <v>11212</v>
      </c>
      <c r="D3873" s="348" t="s">
        <v>7657</v>
      </c>
      <c r="E3873" s="348" t="s">
        <v>7658</v>
      </c>
      <c r="F3873" s="348" t="s">
        <v>7641</v>
      </c>
    </row>
    <row r="3874" spans="1:6" x14ac:dyDescent="0.25">
      <c r="A3874" s="348" t="s">
        <v>11213</v>
      </c>
      <c r="B3874" t="str">
        <f t="shared" si="60"/>
        <v>F3:0820 P1P2:8502 P3:00234</v>
      </c>
      <c r="C3874" s="348" t="s">
        <v>11212</v>
      </c>
      <c r="D3874" s="348" t="s">
        <v>7684</v>
      </c>
      <c r="E3874" s="348" t="s">
        <v>7725</v>
      </c>
      <c r="F3874" s="348" t="s">
        <v>7726</v>
      </c>
    </row>
    <row r="3875" spans="1:6" x14ac:dyDescent="0.25">
      <c r="A3875" s="348" t="s">
        <v>11214</v>
      </c>
      <c r="B3875" t="str">
        <f t="shared" si="60"/>
        <v>F3:0820 P1P2:8502 P3:00234</v>
      </c>
      <c r="C3875" s="348" t="s">
        <v>11215</v>
      </c>
      <c r="D3875" s="348" t="s">
        <v>7684</v>
      </c>
      <c r="E3875" s="348" t="s">
        <v>7725</v>
      </c>
      <c r="F3875" s="348" t="s">
        <v>7726</v>
      </c>
    </row>
    <row r="3876" spans="1:6" x14ac:dyDescent="0.25">
      <c r="A3876" s="348" t="s">
        <v>11216</v>
      </c>
      <c r="B3876" t="str">
        <f t="shared" si="60"/>
        <v>F3:0820 P1P2:8502 P3:00234</v>
      </c>
      <c r="C3876" s="348" t="s">
        <v>11215</v>
      </c>
      <c r="D3876" s="348" t="s">
        <v>7684</v>
      </c>
      <c r="E3876" s="348" t="s">
        <v>7725</v>
      </c>
      <c r="F3876" s="348" t="s">
        <v>7726</v>
      </c>
    </row>
    <row r="3877" spans="1:6" x14ac:dyDescent="0.25">
      <c r="A3877" s="348" t="s">
        <v>11217</v>
      </c>
      <c r="B3877" t="str">
        <f t="shared" si="60"/>
        <v>F3:0820 P1P2:8502 P3:00234</v>
      </c>
      <c r="C3877" s="348" t="s">
        <v>11218</v>
      </c>
      <c r="D3877" s="348" t="s">
        <v>7684</v>
      </c>
      <c r="E3877" s="348" t="s">
        <v>7725</v>
      </c>
      <c r="F3877" s="348" t="s">
        <v>7726</v>
      </c>
    </row>
    <row r="3878" spans="1:6" x14ac:dyDescent="0.25">
      <c r="A3878" s="348" t="s">
        <v>11219</v>
      </c>
      <c r="B3878" t="str">
        <f t="shared" si="60"/>
        <v>F3:0820 P1P2:8502 P3:00234</v>
      </c>
      <c r="C3878" s="348" t="s">
        <v>11218</v>
      </c>
      <c r="D3878" s="348" t="s">
        <v>7684</v>
      </c>
      <c r="E3878" s="348" t="s">
        <v>7725</v>
      </c>
      <c r="F3878" s="348" t="s">
        <v>7726</v>
      </c>
    </row>
    <row r="3879" spans="1:6" x14ac:dyDescent="0.25">
      <c r="A3879" s="348" t="s">
        <v>11220</v>
      </c>
      <c r="B3879" t="str">
        <f t="shared" si="60"/>
        <v>F3:0820 P1P2:8502 P3:00231</v>
      </c>
      <c r="C3879" s="348" t="s">
        <v>11212</v>
      </c>
      <c r="D3879" s="348" t="s">
        <v>7684</v>
      </c>
      <c r="E3879" s="348" t="s">
        <v>7725</v>
      </c>
      <c r="F3879" s="348" t="s">
        <v>7834</v>
      </c>
    </row>
    <row r="3880" spans="1:6" x14ac:dyDescent="0.25">
      <c r="A3880" s="348" t="s">
        <v>11221</v>
      </c>
      <c r="B3880" t="str">
        <f t="shared" si="60"/>
        <v>F3:0820 P1P2:8502 P3:00231</v>
      </c>
      <c r="C3880" s="348" t="s">
        <v>11212</v>
      </c>
      <c r="D3880" s="348" t="s">
        <v>7684</v>
      </c>
      <c r="E3880" s="348" t="s">
        <v>7725</v>
      </c>
      <c r="F3880" s="348" t="s">
        <v>7834</v>
      </c>
    </row>
    <row r="3881" spans="1:6" x14ac:dyDescent="0.25">
      <c r="A3881" s="348" t="s">
        <v>11222</v>
      </c>
      <c r="B3881" t="str">
        <f t="shared" si="60"/>
        <v>F3:0820 P1P2:8502 P3:00231</v>
      </c>
      <c r="C3881" s="348" t="s">
        <v>11218</v>
      </c>
      <c r="D3881" s="348" t="s">
        <v>7684</v>
      </c>
      <c r="E3881" s="348" t="s">
        <v>7725</v>
      </c>
      <c r="F3881" s="348" t="s">
        <v>7834</v>
      </c>
    </row>
    <row r="3882" spans="1:6" x14ac:dyDescent="0.25">
      <c r="A3882" s="348" t="s">
        <v>11223</v>
      </c>
      <c r="B3882" t="str">
        <f t="shared" si="60"/>
        <v>F3:0820 P1P2:8502 P3:00231</v>
      </c>
      <c r="C3882" s="348" t="s">
        <v>11215</v>
      </c>
      <c r="D3882" s="348" t="s">
        <v>7684</v>
      </c>
      <c r="E3882" s="348" t="s">
        <v>7725</v>
      </c>
      <c r="F3882" s="348" t="s">
        <v>7834</v>
      </c>
    </row>
    <row r="3883" spans="1:6" x14ac:dyDescent="0.25">
      <c r="A3883" s="348" t="s">
        <v>11224</v>
      </c>
      <c r="B3883" t="str">
        <f t="shared" si="60"/>
        <v>F3:0820 P1P2:8502 P3:00234</v>
      </c>
      <c r="C3883" s="348" t="s">
        <v>11225</v>
      </c>
      <c r="D3883" s="348" t="s">
        <v>7684</v>
      </c>
      <c r="E3883" s="348" t="s">
        <v>7725</v>
      </c>
      <c r="F3883" s="348" t="s">
        <v>7726</v>
      </c>
    </row>
    <row r="3884" spans="1:6" x14ac:dyDescent="0.25">
      <c r="A3884" s="348" t="s">
        <v>11226</v>
      </c>
      <c r="B3884" t="str">
        <f t="shared" si="60"/>
        <v>F3:0820 P1P2:8502 P3:00234</v>
      </c>
      <c r="C3884" s="348" t="s">
        <v>11227</v>
      </c>
      <c r="D3884" s="348" t="s">
        <v>7684</v>
      </c>
      <c r="E3884" s="348" t="s">
        <v>7725</v>
      </c>
      <c r="F3884" s="348" t="s">
        <v>7726</v>
      </c>
    </row>
    <row r="3885" spans="1:6" x14ac:dyDescent="0.25">
      <c r="A3885" s="348" t="s">
        <v>11228</v>
      </c>
      <c r="B3885" t="str">
        <f t="shared" si="60"/>
        <v>F3:0820 P1P2:8502 P3:00231</v>
      </c>
      <c r="C3885" s="348" t="s">
        <v>11227</v>
      </c>
      <c r="D3885" s="348" t="s">
        <v>7684</v>
      </c>
      <c r="E3885" s="348" t="s">
        <v>7725</v>
      </c>
      <c r="F3885" s="348" t="s">
        <v>7834</v>
      </c>
    </row>
    <row r="3886" spans="1:6" x14ac:dyDescent="0.25">
      <c r="A3886" s="348" t="s">
        <v>11229</v>
      </c>
      <c r="B3886" t="str">
        <f t="shared" si="60"/>
        <v>F3:0820 P1P2:8502 P3:00231</v>
      </c>
      <c r="C3886" s="348" t="s">
        <v>11225</v>
      </c>
      <c r="D3886" s="348" t="s">
        <v>7684</v>
      </c>
      <c r="E3886" s="348" t="s">
        <v>7725</v>
      </c>
      <c r="F3886" s="348" t="s">
        <v>7834</v>
      </c>
    </row>
    <row r="3887" spans="1:6" x14ac:dyDescent="0.25">
      <c r="A3887" s="348" t="s">
        <v>11230</v>
      </c>
      <c r="B3887" t="str">
        <f t="shared" si="60"/>
        <v>F3:0820 P1P2:8502 P3:00231</v>
      </c>
      <c r="C3887" s="348" t="s">
        <v>11231</v>
      </c>
      <c r="D3887" s="348" t="s">
        <v>7684</v>
      </c>
      <c r="E3887" s="348" t="s">
        <v>7725</v>
      </c>
      <c r="F3887" s="348" t="s">
        <v>7834</v>
      </c>
    </row>
    <row r="3888" spans="1:6" x14ac:dyDescent="0.25">
      <c r="A3888" s="348" t="s">
        <v>11232</v>
      </c>
      <c r="B3888" t="str">
        <f t="shared" si="60"/>
        <v>F3:0820 P1P2:8502 P3:00234</v>
      </c>
      <c r="C3888" s="348" t="s">
        <v>11231</v>
      </c>
      <c r="D3888" s="348" t="s">
        <v>7684</v>
      </c>
      <c r="E3888" s="348" t="s">
        <v>7725</v>
      </c>
      <c r="F3888" s="348" t="s">
        <v>7726</v>
      </c>
    </row>
    <row r="3889" spans="1:6" x14ac:dyDescent="0.25">
      <c r="A3889" s="348" t="s">
        <v>11233</v>
      </c>
      <c r="B3889" t="str">
        <f t="shared" si="60"/>
        <v>F3:0820 P1P2:8502 P3:00231</v>
      </c>
      <c r="C3889" s="348" t="s">
        <v>11234</v>
      </c>
      <c r="D3889" s="348" t="s">
        <v>7684</v>
      </c>
      <c r="E3889" s="348" t="s">
        <v>7725</v>
      </c>
      <c r="F3889" s="348" t="s">
        <v>7834</v>
      </c>
    </row>
    <row r="3890" spans="1:6" x14ac:dyDescent="0.25">
      <c r="A3890" s="348" t="s">
        <v>11235</v>
      </c>
      <c r="B3890" t="str">
        <f t="shared" si="60"/>
        <v>F3:0820 P1P2:8502 P3:00231</v>
      </c>
      <c r="C3890" s="348" t="s">
        <v>11236</v>
      </c>
      <c r="D3890" s="348" t="s">
        <v>7684</v>
      </c>
      <c r="E3890" s="348" t="s">
        <v>7725</v>
      </c>
      <c r="F3890" s="348" t="s">
        <v>7834</v>
      </c>
    </row>
    <row r="3891" spans="1:6" x14ac:dyDescent="0.25">
      <c r="A3891" s="348" t="s">
        <v>11237</v>
      </c>
      <c r="B3891" t="str">
        <f t="shared" si="60"/>
        <v>F3:0820 P1P2:8502 P3:00234</v>
      </c>
      <c r="C3891" s="348" t="s">
        <v>11236</v>
      </c>
      <c r="D3891" s="348" t="s">
        <v>7684</v>
      </c>
      <c r="E3891" s="348" t="s">
        <v>7725</v>
      </c>
      <c r="F3891" s="348" t="s">
        <v>7726</v>
      </c>
    </row>
    <row r="3892" spans="1:6" x14ac:dyDescent="0.25">
      <c r="A3892" s="348" t="s">
        <v>11238</v>
      </c>
      <c r="B3892" t="str">
        <f t="shared" si="60"/>
        <v>F3:0820 P1P2:8502 P3:00234</v>
      </c>
      <c r="C3892" s="348" t="s">
        <v>11234</v>
      </c>
      <c r="D3892" s="348" t="s">
        <v>7684</v>
      </c>
      <c r="E3892" s="348" t="s">
        <v>7725</v>
      </c>
      <c r="F3892" s="348" t="s">
        <v>7726</v>
      </c>
    </row>
    <row r="3893" spans="1:6" x14ac:dyDescent="0.25">
      <c r="A3893" s="348" t="s">
        <v>11239</v>
      </c>
      <c r="B3893" t="str">
        <f t="shared" si="60"/>
        <v>F3:0820 P1P2:8502 P3:00234</v>
      </c>
      <c r="C3893" s="348" t="s">
        <v>11240</v>
      </c>
      <c r="D3893" s="348" t="s">
        <v>7684</v>
      </c>
      <c r="E3893" s="348" t="s">
        <v>7725</v>
      </c>
      <c r="F3893" s="348" t="s">
        <v>7726</v>
      </c>
    </row>
    <row r="3894" spans="1:6" x14ac:dyDescent="0.25">
      <c r="A3894" s="348" t="s">
        <v>11241</v>
      </c>
      <c r="B3894" t="str">
        <f t="shared" si="60"/>
        <v>F3:0820 P1P2:8502 P3:00231</v>
      </c>
      <c r="C3894" s="348" t="s">
        <v>11240</v>
      </c>
      <c r="D3894" s="348" t="s">
        <v>7684</v>
      </c>
      <c r="E3894" s="348" t="s">
        <v>7725</v>
      </c>
      <c r="F3894" s="348" t="s">
        <v>7834</v>
      </c>
    </row>
    <row r="3895" spans="1:6" x14ac:dyDescent="0.25">
      <c r="A3895" s="348" t="s">
        <v>11242</v>
      </c>
      <c r="B3895" t="str">
        <f t="shared" si="60"/>
        <v>F3:0820 P1P2:8502 P3:00234</v>
      </c>
      <c r="C3895" s="348" t="s">
        <v>11243</v>
      </c>
      <c r="D3895" s="348" t="s">
        <v>7684</v>
      </c>
      <c r="E3895" s="348" t="s">
        <v>7725</v>
      </c>
      <c r="F3895" s="348" t="s">
        <v>7726</v>
      </c>
    </row>
    <row r="3896" spans="1:6" x14ac:dyDescent="0.25">
      <c r="A3896" s="348" t="s">
        <v>11244</v>
      </c>
      <c r="B3896" t="str">
        <f t="shared" si="60"/>
        <v>F3:0820 P1P2:8502 P3:00234</v>
      </c>
      <c r="C3896" s="348" t="s">
        <v>11243</v>
      </c>
      <c r="D3896" s="348" t="s">
        <v>7684</v>
      </c>
      <c r="E3896" s="348" t="s">
        <v>7725</v>
      </c>
      <c r="F3896" s="348" t="s">
        <v>7726</v>
      </c>
    </row>
    <row r="3897" spans="1:6" x14ac:dyDescent="0.25">
      <c r="A3897" s="348" t="s">
        <v>11245</v>
      </c>
      <c r="B3897" t="str">
        <f t="shared" si="60"/>
        <v>F3:0820 P1P2:8502 P3:00231</v>
      </c>
      <c r="C3897" s="348" t="s">
        <v>11243</v>
      </c>
      <c r="D3897" s="348" t="s">
        <v>7684</v>
      </c>
      <c r="E3897" s="348" t="s">
        <v>7725</v>
      </c>
      <c r="F3897" s="348" t="s">
        <v>7834</v>
      </c>
    </row>
    <row r="3898" spans="1:6" x14ac:dyDescent="0.25">
      <c r="A3898" s="348" t="s">
        <v>11246</v>
      </c>
      <c r="B3898" t="str">
        <f t="shared" si="60"/>
        <v>F3:0820 P1P2:8502 P3:00231</v>
      </c>
      <c r="C3898" s="348" t="s">
        <v>11243</v>
      </c>
      <c r="D3898" s="348" t="s">
        <v>7684</v>
      </c>
      <c r="E3898" s="348" t="s">
        <v>7725</v>
      </c>
      <c r="F3898" s="348" t="s">
        <v>7834</v>
      </c>
    </row>
    <row r="3899" spans="1:6" x14ac:dyDescent="0.25">
      <c r="A3899" s="348" t="s">
        <v>11247</v>
      </c>
      <c r="B3899" t="str">
        <f t="shared" si="60"/>
        <v>F3:0911 P1P2:8802 P3:00199</v>
      </c>
      <c r="C3899" s="348" t="s">
        <v>11248</v>
      </c>
      <c r="D3899" s="348" t="s">
        <v>7657</v>
      </c>
      <c r="E3899" s="348" t="s">
        <v>7658</v>
      </c>
      <c r="F3899" s="348" t="s">
        <v>7659</v>
      </c>
    </row>
    <row r="3900" spans="1:6" x14ac:dyDescent="0.25">
      <c r="A3900" s="348" t="s">
        <v>11247</v>
      </c>
      <c r="B3900" t="str">
        <f t="shared" si="60"/>
        <v>F3:0911 P1P2:8802 P3:00448</v>
      </c>
      <c r="C3900" s="348" t="s">
        <v>11248</v>
      </c>
      <c r="D3900" s="348" t="s">
        <v>7657</v>
      </c>
      <c r="E3900" s="348" t="s">
        <v>7658</v>
      </c>
      <c r="F3900" s="348" t="s">
        <v>7641</v>
      </c>
    </row>
    <row r="3901" spans="1:6" x14ac:dyDescent="0.25">
      <c r="A3901" s="348" t="s">
        <v>11249</v>
      </c>
      <c r="B3901" t="str">
        <f t="shared" si="60"/>
        <v>F3:0820 P1P2:8502 P3:00234</v>
      </c>
      <c r="C3901" s="348" t="s">
        <v>11250</v>
      </c>
      <c r="D3901" s="348" t="s">
        <v>7684</v>
      </c>
      <c r="E3901" s="348" t="s">
        <v>7725</v>
      </c>
      <c r="F3901" s="348" t="s">
        <v>7726</v>
      </c>
    </row>
    <row r="3902" spans="1:6" x14ac:dyDescent="0.25">
      <c r="A3902" s="348" t="s">
        <v>11251</v>
      </c>
      <c r="B3902" t="str">
        <f t="shared" si="60"/>
        <v>F3:0820 P1P2:8502 P3:00234</v>
      </c>
      <c r="C3902" s="348" t="s">
        <v>11252</v>
      </c>
      <c r="D3902" s="348" t="s">
        <v>7684</v>
      </c>
      <c r="E3902" s="348" t="s">
        <v>7725</v>
      </c>
      <c r="F3902" s="348" t="s">
        <v>7726</v>
      </c>
    </row>
    <row r="3903" spans="1:6" x14ac:dyDescent="0.25">
      <c r="A3903" s="348" t="s">
        <v>11253</v>
      </c>
      <c r="B3903" t="str">
        <f t="shared" si="60"/>
        <v>F3:0820 P1P2:8502 P3:00234</v>
      </c>
      <c r="C3903" s="348" t="s">
        <v>11248</v>
      </c>
      <c r="D3903" s="348" t="s">
        <v>7684</v>
      </c>
      <c r="E3903" s="348" t="s">
        <v>7725</v>
      </c>
      <c r="F3903" s="348" t="s">
        <v>7726</v>
      </c>
    </row>
    <row r="3904" spans="1:6" x14ac:dyDescent="0.25">
      <c r="A3904" s="348" t="s">
        <v>11254</v>
      </c>
      <c r="B3904" t="str">
        <f t="shared" si="60"/>
        <v>F3:0820 P1P2:8502 P3:00231</v>
      </c>
      <c r="C3904" s="348" t="s">
        <v>11252</v>
      </c>
      <c r="D3904" s="348" t="s">
        <v>7684</v>
      </c>
      <c r="E3904" s="348" t="s">
        <v>7725</v>
      </c>
      <c r="F3904" s="348" t="s">
        <v>7834</v>
      </c>
    </row>
    <row r="3905" spans="1:6" x14ac:dyDescent="0.25">
      <c r="A3905" s="348" t="s">
        <v>11255</v>
      </c>
      <c r="B3905" t="str">
        <f t="shared" si="60"/>
        <v>F3:0820 P1P2:8502 P3:00231</v>
      </c>
      <c r="C3905" s="348" t="s">
        <v>11248</v>
      </c>
      <c r="D3905" s="348" t="s">
        <v>7684</v>
      </c>
      <c r="E3905" s="348" t="s">
        <v>7725</v>
      </c>
      <c r="F3905" s="348" t="s">
        <v>7834</v>
      </c>
    </row>
    <row r="3906" spans="1:6" x14ac:dyDescent="0.25">
      <c r="A3906" s="348" t="s">
        <v>11256</v>
      </c>
      <c r="B3906" t="str">
        <f t="shared" ref="B3906:B3969" si="61">CONCATENATE("F3:",D3906," P1P2:",E3906," P3:",F3906)</f>
        <v>F3:0820 P1P2:8502 P3:00231</v>
      </c>
      <c r="C3906" s="348" t="s">
        <v>11250</v>
      </c>
      <c r="D3906" s="348" t="s">
        <v>7684</v>
      </c>
      <c r="E3906" s="348" t="s">
        <v>7725</v>
      </c>
      <c r="F3906" s="348" t="s">
        <v>7834</v>
      </c>
    </row>
    <row r="3907" spans="1:6" x14ac:dyDescent="0.25">
      <c r="A3907" s="348" t="s">
        <v>11257</v>
      </c>
      <c r="B3907" t="str">
        <f t="shared" si="61"/>
        <v>F3:0911 P1P2:8802 P3:00199</v>
      </c>
      <c r="C3907" s="348" t="s">
        <v>11258</v>
      </c>
      <c r="D3907" s="348" t="s">
        <v>7657</v>
      </c>
      <c r="E3907" s="348" t="s">
        <v>7658</v>
      </c>
      <c r="F3907" s="348" t="s">
        <v>7659</v>
      </c>
    </row>
    <row r="3908" spans="1:6" x14ac:dyDescent="0.25">
      <c r="A3908" s="348" t="s">
        <v>11257</v>
      </c>
      <c r="B3908" t="str">
        <f t="shared" si="61"/>
        <v>F3:0911 P1P2:8802 P3:00448</v>
      </c>
      <c r="C3908" s="348" t="s">
        <v>11258</v>
      </c>
      <c r="D3908" s="348" t="s">
        <v>7657</v>
      </c>
      <c r="E3908" s="348" t="s">
        <v>7658</v>
      </c>
      <c r="F3908" s="348" t="s">
        <v>7641</v>
      </c>
    </row>
    <row r="3909" spans="1:6" x14ac:dyDescent="0.25">
      <c r="A3909" s="348" t="s">
        <v>11259</v>
      </c>
      <c r="B3909" t="str">
        <f t="shared" si="61"/>
        <v>F3:0911 P1P2:8802 P3:00199</v>
      </c>
      <c r="C3909" s="348" t="s">
        <v>11258</v>
      </c>
      <c r="D3909" s="348" t="s">
        <v>7657</v>
      </c>
      <c r="E3909" s="348" t="s">
        <v>7658</v>
      </c>
      <c r="F3909" s="348" t="s">
        <v>7659</v>
      </c>
    </row>
    <row r="3910" spans="1:6" x14ac:dyDescent="0.25">
      <c r="A3910" s="348" t="s">
        <v>11259</v>
      </c>
      <c r="B3910" t="str">
        <f t="shared" si="61"/>
        <v>F3:0911 P1P2:8802 P3:00448</v>
      </c>
      <c r="C3910" s="348" t="s">
        <v>11258</v>
      </c>
      <c r="D3910" s="348" t="s">
        <v>7657</v>
      </c>
      <c r="E3910" s="348" t="s">
        <v>7658</v>
      </c>
      <c r="F3910" s="348" t="s">
        <v>7641</v>
      </c>
    </row>
    <row r="3911" spans="1:6" x14ac:dyDescent="0.25">
      <c r="A3911" s="348" t="s">
        <v>11260</v>
      </c>
      <c r="B3911" t="str">
        <f t="shared" si="61"/>
        <v>F3:0820 P1P2:8502 P3:00234</v>
      </c>
      <c r="C3911" s="348" t="s">
        <v>11258</v>
      </c>
      <c r="D3911" s="348" t="s">
        <v>7684</v>
      </c>
      <c r="E3911" s="348" t="s">
        <v>7725</v>
      </c>
      <c r="F3911" s="348" t="s">
        <v>7726</v>
      </c>
    </row>
    <row r="3912" spans="1:6" x14ac:dyDescent="0.25">
      <c r="A3912" s="348" t="s">
        <v>11261</v>
      </c>
      <c r="B3912" t="str">
        <f t="shared" si="61"/>
        <v>F3:0820 P1P2:8502 P3:00234</v>
      </c>
      <c r="C3912" s="348" t="s">
        <v>11258</v>
      </c>
      <c r="D3912" s="348" t="s">
        <v>7684</v>
      </c>
      <c r="E3912" s="348" t="s">
        <v>7725</v>
      </c>
      <c r="F3912" s="348" t="s">
        <v>7726</v>
      </c>
    </row>
    <row r="3913" spans="1:6" x14ac:dyDescent="0.25">
      <c r="A3913" s="348" t="s">
        <v>11262</v>
      </c>
      <c r="B3913" t="str">
        <f t="shared" si="61"/>
        <v>F3:0820 P1P2:8502 P3:00231</v>
      </c>
      <c r="C3913" s="348" t="s">
        <v>11258</v>
      </c>
      <c r="D3913" s="348" t="s">
        <v>7684</v>
      </c>
      <c r="E3913" s="348" t="s">
        <v>7725</v>
      </c>
      <c r="F3913" s="348" t="s">
        <v>7834</v>
      </c>
    </row>
    <row r="3914" spans="1:6" x14ac:dyDescent="0.25">
      <c r="A3914" s="348" t="s">
        <v>11263</v>
      </c>
      <c r="B3914" t="str">
        <f t="shared" si="61"/>
        <v>F3:0820 P1P2:8502 P3:00231</v>
      </c>
      <c r="C3914" s="348" t="s">
        <v>11258</v>
      </c>
      <c r="D3914" s="348" t="s">
        <v>7684</v>
      </c>
      <c r="E3914" s="348" t="s">
        <v>7725</v>
      </c>
      <c r="F3914" s="348" t="s">
        <v>7834</v>
      </c>
    </row>
    <row r="3915" spans="1:6" x14ac:dyDescent="0.25">
      <c r="A3915" s="348" t="s">
        <v>11264</v>
      </c>
      <c r="B3915" t="str">
        <f t="shared" si="61"/>
        <v>F3:0911 P1P2:8802 P3:00199</v>
      </c>
      <c r="C3915" s="348" t="s">
        <v>11265</v>
      </c>
      <c r="D3915" s="348" t="s">
        <v>7657</v>
      </c>
      <c r="E3915" s="348" t="s">
        <v>7658</v>
      </c>
      <c r="F3915" s="348" t="s">
        <v>7659</v>
      </c>
    </row>
    <row r="3916" spans="1:6" x14ac:dyDescent="0.25">
      <c r="A3916" s="348" t="s">
        <v>11264</v>
      </c>
      <c r="B3916" t="str">
        <f t="shared" si="61"/>
        <v>F3:0911 P1P2:8802 P3:00448</v>
      </c>
      <c r="C3916" s="348" t="s">
        <v>11265</v>
      </c>
      <c r="D3916" s="348" t="s">
        <v>7657</v>
      </c>
      <c r="E3916" s="348" t="s">
        <v>7658</v>
      </c>
      <c r="F3916" s="348" t="s">
        <v>7641</v>
      </c>
    </row>
    <row r="3917" spans="1:6" x14ac:dyDescent="0.25">
      <c r="A3917" s="348" t="s">
        <v>11266</v>
      </c>
      <c r="B3917" t="str">
        <f t="shared" si="61"/>
        <v>F3:0911 P1P2:8802 P3:00199</v>
      </c>
      <c r="C3917" s="348" t="s">
        <v>11267</v>
      </c>
      <c r="D3917" s="348" t="s">
        <v>7657</v>
      </c>
      <c r="E3917" s="348" t="s">
        <v>7658</v>
      </c>
      <c r="F3917" s="348" t="s">
        <v>7659</v>
      </c>
    </row>
    <row r="3918" spans="1:6" x14ac:dyDescent="0.25">
      <c r="A3918" s="348" t="s">
        <v>11266</v>
      </c>
      <c r="B3918" t="str">
        <f t="shared" si="61"/>
        <v>F3:0911 P1P2:8802 P3:00448</v>
      </c>
      <c r="C3918" s="348" t="s">
        <v>11267</v>
      </c>
      <c r="D3918" s="348" t="s">
        <v>7657</v>
      </c>
      <c r="E3918" s="348" t="s">
        <v>7658</v>
      </c>
      <c r="F3918" s="348" t="s">
        <v>7641</v>
      </c>
    </row>
    <row r="3919" spans="1:6" x14ac:dyDescent="0.25">
      <c r="A3919" s="348" t="s">
        <v>11268</v>
      </c>
      <c r="B3919" t="str">
        <f t="shared" si="61"/>
        <v>F3:0911 P1P2:8802 P3:00199</v>
      </c>
      <c r="C3919" s="348" t="s">
        <v>11267</v>
      </c>
      <c r="D3919" s="348" t="s">
        <v>7657</v>
      </c>
      <c r="E3919" s="348" t="s">
        <v>7658</v>
      </c>
      <c r="F3919" s="348" t="s">
        <v>7659</v>
      </c>
    </row>
    <row r="3920" spans="1:6" x14ac:dyDescent="0.25">
      <c r="A3920" s="348" t="s">
        <v>11268</v>
      </c>
      <c r="B3920" t="str">
        <f t="shared" si="61"/>
        <v>F3:0911 P1P2:8802 P3:00448</v>
      </c>
      <c r="C3920" s="348" t="s">
        <v>11267</v>
      </c>
      <c r="D3920" s="348" t="s">
        <v>7657</v>
      </c>
      <c r="E3920" s="348" t="s">
        <v>7658</v>
      </c>
      <c r="F3920" s="348" t="s">
        <v>7641</v>
      </c>
    </row>
    <row r="3921" spans="1:6" x14ac:dyDescent="0.25">
      <c r="A3921" s="348" t="s">
        <v>11269</v>
      </c>
      <c r="B3921" t="str">
        <f t="shared" si="61"/>
        <v>F3:0911 P1P2:8802 P3:00199</v>
      </c>
      <c r="C3921" s="348" t="s">
        <v>11267</v>
      </c>
      <c r="D3921" s="348" t="s">
        <v>7657</v>
      </c>
      <c r="E3921" s="348" t="s">
        <v>7658</v>
      </c>
      <c r="F3921" s="348" t="s">
        <v>7659</v>
      </c>
    </row>
    <row r="3922" spans="1:6" x14ac:dyDescent="0.25">
      <c r="A3922" s="348" t="s">
        <v>11269</v>
      </c>
      <c r="B3922" t="str">
        <f t="shared" si="61"/>
        <v>F3:0911 P1P2:8802 P3:00448</v>
      </c>
      <c r="C3922" s="348" t="s">
        <v>11267</v>
      </c>
      <c r="D3922" s="348" t="s">
        <v>7657</v>
      </c>
      <c r="E3922" s="348" t="s">
        <v>7658</v>
      </c>
      <c r="F3922" s="348" t="s">
        <v>7641</v>
      </c>
    </row>
    <row r="3923" spans="1:6" x14ac:dyDescent="0.25">
      <c r="A3923" s="348" t="s">
        <v>11270</v>
      </c>
      <c r="B3923" t="str">
        <f t="shared" si="61"/>
        <v>F3:0820 P1P2:8502 P3:00234</v>
      </c>
      <c r="C3923" s="348" t="s">
        <v>11267</v>
      </c>
      <c r="D3923" s="348" t="s">
        <v>7684</v>
      </c>
      <c r="E3923" s="348" t="s">
        <v>7725</v>
      </c>
      <c r="F3923" s="348" t="s">
        <v>7726</v>
      </c>
    </row>
    <row r="3924" spans="1:6" x14ac:dyDescent="0.25">
      <c r="A3924" s="348" t="s">
        <v>11271</v>
      </c>
      <c r="B3924" t="str">
        <f t="shared" si="61"/>
        <v>F3:0820 P1P2:8502 P3:00234</v>
      </c>
      <c r="C3924" s="348" t="s">
        <v>11265</v>
      </c>
      <c r="D3924" s="348" t="s">
        <v>7684</v>
      </c>
      <c r="E3924" s="348" t="s">
        <v>7725</v>
      </c>
      <c r="F3924" s="348" t="s">
        <v>7726</v>
      </c>
    </row>
    <row r="3925" spans="1:6" x14ac:dyDescent="0.25">
      <c r="A3925" s="348" t="s">
        <v>11272</v>
      </c>
      <c r="B3925" t="str">
        <f t="shared" si="61"/>
        <v>F3:0820 P1P2:8502 P3:00234</v>
      </c>
      <c r="C3925" s="348" t="s">
        <v>11265</v>
      </c>
      <c r="D3925" s="348" t="s">
        <v>7684</v>
      </c>
      <c r="E3925" s="348" t="s">
        <v>7725</v>
      </c>
      <c r="F3925" s="348" t="s">
        <v>7726</v>
      </c>
    </row>
    <row r="3926" spans="1:6" x14ac:dyDescent="0.25">
      <c r="A3926" s="348" t="s">
        <v>11273</v>
      </c>
      <c r="B3926" t="str">
        <f t="shared" si="61"/>
        <v>F3:0820 P1P2:8502 P3:00234</v>
      </c>
      <c r="C3926" s="348" t="s">
        <v>11274</v>
      </c>
      <c r="D3926" s="348" t="s">
        <v>7684</v>
      </c>
      <c r="E3926" s="348" t="s">
        <v>7725</v>
      </c>
      <c r="F3926" s="348" t="s">
        <v>7726</v>
      </c>
    </row>
    <row r="3927" spans="1:6" x14ac:dyDescent="0.25">
      <c r="A3927" s="348" t="s">
        <v>11275</v>
      </c>
      <c r="B3927" t="str">
        <f t="shared" si="61"/>
        <v>F3:0820 P1P2:8502 P3:00234</v>
      </c>
      <c r="C3927" s="348" t="s">
        <v>11265</v>
      </c>
      <c r="D3927" s="348" t="s">
        <v>7684</v>
      </c>
      <c r="E3927" s="348" t="s">
        <v>7725</v>
      </c>
      <c r="F3927" s="348" t="s">
        <v>7726</v>
      </c>
    </row>
    <row r="3928" spans="1:6" x14ac:dyDescent="0.25">
      <c r="A3928" s="348" t="s">
        <v>11276</v>
      </c>
      <c r="B3928" t="str">
        <f t="shared" si="61"/>
        <v>F3:0820 P1P2:8502 P3:00234</v>
      </c>
      <c r="C3928" s="348" t="s">
        <v>11267</v>
      </c>
      <c r="D3928" s="348" t="s">
        <v>7684</v>
      </c>
      <c r="E3928" s="348" t="s">
        <v>7725</v>
      </c>
      <c r="F3928" s="348" t="s">
        <v>7726</v>
      </c>
    </row>
    <row r="3929" spans="1:6" x14ac:dyDescent="0.25">
      <c r="A3929" s="348" t="s">
        <v>11277</v>
      </c>
      <c r="B3929" t="str">
        <f t="shared" si="61"/>
        <v>F3:0820 P1P2:8502 P3:00231</v>
      </c>
      <c r="C3929" s="348" t="s">
        <v>11267</v>
      </c>
      <c r="D3929" s="348" t="s">
        <v>7684</v>
      </c>
      <c r="E3929" s="348" t="s">
        <v>7725</v>
      </c>
      <c r="F3929" s="348" t="s">
        <v>7834</v>
      </c>
    </row>
    <row r="3930" spans="1:6" x14ac:dyDescent="0.25">
      <c r="A3930" s="348" t="s">
        <v>11278</v>
      </c>
      <c r="B3930" t="str">
        <f t="shared" si="61"/>
        <v>F3:0820 P1P2:8502 P3:00231</v>
      </c>
      <c r="C3930" s="348" t="s">
        <v>11267</v>
      </c>
      <c r="D3930" s="348" t="s">
        <v>7684</v>
      </c>
      <c r="E3930" s="348" t="s">
        <v>7725</v>
      </c>
      <c r="F3930" s="348" t="s">
        <v>7834</v>
      </c>
    </row>
    <row r="3931" spans="1:6" x14ac:dyDescent="0.25">
      <c r="A3931" s="348" t="s">
        <v>11279</v>
      </c>
      <c r="B3931" t="str">
        <f t="shared" si="61"/>
        <v>F3:0820 P1P2:8502 P3:00231</v>
      </c>
      <c r="C3931" s="348" t="s">
        <v>11265</v>
      </c>
      <c r="D3931" s="348" t="s">
        <v>7684</v>
      </c>
      <c r="E3931" s="348" t="s">
        <v>7725</v>
      </c>
      <c r="F3931" s="348" t="s">
        <v>7834</v>
      </c>
    </row>
    <row r="3932" spans="1:6" x14ac:dyDescent="0.25">
      <c r="A3932" s="348" t="s">
        <v>11280</v>
      </c>
      <c r="B3932" t="str">
        <f t="shared" si="61"/>
        <v>F3:0820 P1P2:8502 P3:00231</v>
      </c>
      <c r="C3932" s="348" t="s">
        <v>11265</v>
      </c>
      <c r="D3932" s="348" t="s">
        <v>7684</v>
      </c>
      <c r="E3932" s="348" t="s">
        <v>7725</v>
      </c>
      <c r="F3932" s="348" t="s">
        <v>7834</v>
      </c>
    </row>
    <row r="3933" spans="1:6" x14ac:dyDescent="0.25">
      <c r="A3933" s="348" t="s">
        <v>11281</v>
      </c>
      <c r="B3933" t="str">
        <f t="shared" si="61"/>
        <v>F3:0820 P1P2:8502 P3:00231</v>
      </c>
      <c r="C3933" s="348" t="s">
        <v>11265</v>
      </c>
      <c r="D3933" s="348" t="s">
        <v>7684</v>
      </c>
      <c r="E3933" s="348" t="s">
        <v>7725</v>
      </c>
      <c r="F3933" s="348" t="s">
        <v>7834</v>
      </c>
    </row>
    <row r="3934" spans="1:6" x14ac:dyDescent="0.25">
      <c r="A3934" s="348" t="s">
        <v>11282</v>
      </c>
      <c r="B3934" t="str">
        <f t="shared" si="61"/>
        <v>F3:0820 P1P2:8502 P3:00231</v>
      </c>
      <c r="C3934" s="348" t="s">
        <v>11274</v>
      </c>
      <c r="D3934" s="348" t="s">
        <v>7684</v>
      </c>
      <c r="E3934" s="348" t="s">
        <v>7725</v>
      </c>
      <c r="F3934" s="348" t="s">
        <v>7834</v>
      </c>
    </row>
    <row r="3935" spans="1:6" x14ac:dyDescent="0.25">
      <c r="A3935" s="348" t="s">
        <v>11283</v>
      </c>
      <c r="B3935" t="str">
        <f t="shared" si="61"/>
        <v>F3:0911 P1P2:8802 P3:00199</v>
      </c>
      <c r="C3935" s="348" t="s">
        <v>11284</v>
      </c>
      <c r="D3935" s="348" t="s">
        <v>7657</v>
      </c>
      <c r="E3935" s="348" t="s">
        <v>7658</v>
      </c>
      <c r="F3935" s="348" t="s">
        <v>7659</v>
      </c>
    </row>
    <row r="3936" spans="1:6" x14ac:dyDescent="0.25">
      <c r="A3936" s="348" t="s">
        <v>11283</v>
      </c>
      <c r="B3936" t="str">
        <f t="shared" si="61"/>
        <v>F3:0911 P1P2:8802 P3:00448</v>
      </c>
      <c r="C3936" s="348" t="s">
        <v>11284</v>
      </c>
      <c r="D3936" s="348" t="s">
        <v>7657</v>
      </c>
      <c r="E3936" s="348" t="s">
        <v>7658</v>
      </c>
      <c r="F3936" s="348" t="s">
        <v>7641</v>
      </c>
    </row>
    <row r="3937" spans="1:6" x14ac:dyDescent="0.25">
      <c r="A3937" s="348" t="s">
        <v>11285</v>
      </c>
      <c r="B3937" t="str">
        <f t="shared" si="61"/>
        <v>F3:0911 P1P2:8802 P3:00199</v>
      </c>
      <c r="C3937" s="348" t="s">
        <v>11286</v>
      </c>
      <c r="D3937" s="348" t="s">
        <v>7657</v>
      </c>
      <c r="E3937" s="348" t="s">
        <v>7658</v>
      </c>
      <c r="F3937" s="348" t="s">
        <v>7659</v>
      </c>
    </row>
    <row r="3938" spans="1:6" x14ac:dyDescent="0.25">
      <c r="A3938" s="348" t="s">
        <v>11285</v>
      </c>
      <c r="B3938" t="str">
        <f t="shared" si="61"/>
        <v>F3:0911 P1P2:8802 P3:00448</v>
      </c>
      <c r="C3938" s="348" t="s">
        <v>11286</v>
      </c>
      <c r="D3938" s="348" t="s">
        <v>7657</v>
      </c>
      <c r="E3938" s="348" t="s">
        <v>7658</v>
      </c>
      <c r="F3938" s="348" t="s">
        <v>7641</v>
      </c>
    </row>
    <row r="3939" spans="1:6" x14ac:dyDescent="0.25">
      <c r="A3939" s="348" t="s">
        <v>11287</v>
      </c>
      <c r="B3939" t="str">
        <f t="shared" si="61"/>
        <v>F3:0911 P1P2:8802 P3:00199</v>
      </c>
      <c r="C3939" s="348" t="s">
        <v>7907</v>
      </c>
      <c r="D3939" s="348" t="s">
        <v>7657</v>
      </c>
      <c r="E3939" s="348" t="s">
        <v>7658</v>
      </c>
      <c r="F3939" s="348" t="s">
        <v>7659</v>
      </c>
    </row>
    <row r="3940" spans="1:6" x14ac:dyDescent="0.25">
      <c r="A3940" s="348" t="s">
        <v>11287</v>
      </c>
      <c r="B3940" t="str">
        <f t="shared" si="61"/>
        <v>F3:0911 P1P2:8802 P3:00448</v>
      </c>
      <c r="C3940" s="348" t="s">
        <v>7907</v>
      </c>
      <c r="D3940" s="348" t="s">
        <v>7657</v>
      </c>
      <c r="E3940" s="348" t="s">
        <v>7658</v>
      </c>
      <c r="F3940" s="348" t="s">
        <v>7641</v>
      </c>
    </row>
    <row r="3941" spans="1:6" x14ac:dyDescent="0.25">
      <c r="A3941" s="348" t="s">
        <v>11288</v>
      </c>
      <c r="B3941" t="str">
        <f t="shared" si="61"/>
        <v>F3:0820 P1P2:8502 P3:00231</v>
      </c>
      <c r="C3941" s="348" t="s">
        <v>11284</v>
      </c>
      <c r="D3941" s="348" t="s">
        <v>7684</v>
      </c>
      <c r="E3941" s="348" t="s">
        <v>7725</v>
      </c>
      <c r="F3941" s="348" t="s">
        <v>7834</v>
      </c>
    </row>
    <row r="3942" spans="1:6" x14ac:dyDescent="0.25">
      <c r="A3942" s="348" t="s">
        <v>11289</v>
      </c>
      <c r="B3942" t="str">
        <f t="shared" si="61"/>
        <v>F3:0820 P1P2:8502 P3:00231</v>
      </c>
      <c r="C3942" s="348" t="s">
        <v>11286</v>
      </c>
      <c r="D3942" s="348" t="s">
        <v>7684</v>
      </c>
      <c r="E3942" s="348" t="s">
        <v>7725</v>
      </c>
      <c r="F3942" s="348" t="s">
        <v>7834</v>
      </c>
    </row>
    <row r="3943" spans="1:6" x14ac:dyDescent="0.25">
      <c r="A3943" s="348" t="s">
        <v>11290</v>
      </c>
      <c r="B3943" t="str">
        <f t="shared" si="61"/>
        <v>F3:0820 P1P2:8502 P3:00234</v>
      </c>
      <c r="C3943" s="348" t="s">
        <v>11284</v>
      </c>
      <c r="D3943" s="348" t="s">
        <v>7684</v>
      </c>
      <c r="E3943" s="348" t="s">
        <v>7725</v>
      </c>
      <c r="F3943" s="348" t="s">
        <v>7726</v>
      </c>
    </row>
    <row r="3944" spans="1:6" x14ac:dyDescent="0.25">
      <c r="A3944" s="348" t="s">
        <v>11291</v>
      </c>
      <c r="B3944" t="str">
        <f t="shared" si="61"/>
        <v>F3:0820 P1P2:8502 P3:00234</v>
      </c>
      <c r="C3944" s="348" t="s">
        <v>11286</v>
      </c>
      <c r="D3944" s="348" t="s">
        <v>7684</v>
      </c>
      <c r="E3944" s="348" t="s">
        <v>7725</v>
      </c>
      <c r="F3944" s="348" t="s">
        <v>7726</v>
      </c>
    </row>
    <row r="3945" spans="1:6" x14ac:dyDescent="0.25">
      <c r="A3945" s="348" t="s">
        <v>11292</v>
      </c>
      <c r="B3945" t="str">
        <f t="shared" si="61"/>
        <v>F3:0911 P1P2:8802 P3:00199</v>
      </c>
      <c r="C3945" s="348" t="s">
        <v>7889</v>
      </c>
      <c r="D3945" s="348" t="s">
        <v>7657</v>
      </c>
      <c r="E3945" s="348" t="s">
        <v>7658</v>
      </c>
      <c r="F3945" s="348" t="s">
        <v>7659</v>
      </c>
    </row>
    <row r="3946" spans="1:6" x14ac:dyDescent="0.25">
      <c r="A3946" s="348" t="s">
        <v>11292</v>
      </c>
      <c r="B3946" t="str">
        <f t="shared" si="61"/>
        <v>F3:0911 P1P2:8802 P3:00448</v>
      </c>
      <c r="C3946" s="348" t="s">
        <v>7889</v>
      </c>
      <c r="D3946" s="348" t="s">
        <v>7657</v>
      </c>
      <c r="E3946" s="348" t="s">
        <v>7658</v>
      </c>
      <c r="F3946" s="348" t="s">
        <v>7641</v>
      </c>
    </row>
    <row r="3947" spans="1:6" x14ac:dyDescent="0.25">
      <c r="A3947" s="348" t="s">
        <v>11293</v>
      </c>
      <c r="B3947" t="str">
        <f t="shared" si="61"/>
        <v>F3:0820 P1P2:8502 P3:00231</v>
      </c>
      <c r="C3947" s="348" t="s">
        <v>7889</v>
      </c>
      <c r="D3947" s="348" t="s">
        <v>7684</v>
      </c>
      <c r="E3947" s="348" t="s">
        <v>7725</v>
      </c>
      <c r="F3947" s="348" t="s">
        <v>7834</v>
      </c>
    </row>
    <row r="3948" spans="1:6" x14ac:dyDescent="0.25">
      <c r="A3948" s="348" t="s">
        <v>11294</v>
      </c>
      <c r="B3948" t="str">
        <f t="shared" si="61"/>
        <v>F3:0820 P1P2:8502 P3:00231</v>
      </c>
      <c r="C3948" s="348" t="s">
        <v>7889</v>
      </c>
      <c r="D3948" s="348" t="s">
        <v>7684</v>
      </c>
      <c r="E3948" s="348" t="s">
        <v>7725</v>
      </c>
      <c r="F3948" s="348" t="s">
        <v>7834</v>
      </c>
    </row>
    <row r="3949" spans="1:6" x14ac:dyDescent="0.25">
      <c r="A3949" s="348" t="s">
        <v>11295</v>
      </c>
      <c r="B3949" t="str">
        <f t="shared" si="61"/>
        <v>F3:0820 P1P2:8502 P3:00231</v>
      </c>
      <c r="C3949" s="348" t="s">
        <v>11296</v>
      </c>
      <c r="D3949" s="348" t="s">
        <v>7684</v>
      </c>
      <c r="E3949" s="348" t="s">
        <v>7725</v>
      </c>
      <c r="F3949" s="348" t="s">
        <v>7834</v>
      </c>
    </row>
    <row r="3950" spans="1:6" x14ac:dyDescent="0.25">
      <c r="A3950" s="348" t="s">
        <v>11297</v>
      </c>
      <c r="B3950" t="str">
        <f t="shared" si="61"/>
        <v>F3:0820 P1P2:8502 P3:00234</v>
      </c>
      <c r="C3950" s="348" t="s">
        <v>7889</v>
      </c>
      <c r="D3950" s="348" t="s">
        <v>7684</v>
      </c>
      <c r="E3950" s="348" t="s">
        <v>7725</v>
      </c>
      <c r="F3950" s="348" t="s">
        <v>7726</v>
      </c>
    </row>
    <row r="3951" spans="1:6" x14ac:dyDescent="0.25">
      <c r="A3951" s="348" t="s">
        <v>11298</v>
      </c>
      <c r="B3951" t="str">
        <f t="shared" si="61"/>
        <v>F3:0820 P1P2:8502 P3:00234</v>
      </c>
      <c r="C3951" s="348" t="s">
        <v>7889</v>
      </c>
      <c r="D3951" s="348" t="s">
        <v>7684</v>
      </c>
      <c r="E3951" s="348" t="s">
        <v>7725</v>
      </c>
      <c r="F3951" s="348" t="s">
        <v>7726</v>
      </c>
    </row>
    <row r="3952" spans="1:6" x14ac:dyDescent="0.25">
      <c r="A3952" s="348" t="s">
        <v>11299</v>
      </c>
      <c r="B3952" t="str">
        <f t="shared" si="61"/>
        <v>F3:0820 P1P2:8502 P3:00234</v>
      </c>
      <c r="C3952" s="348" t="s">
        <v>11296</v>
      </c>
      <c r="D3952" s="348" t="s">
        <v>7684</v>
      </c>
      <c r="E3952" s="348" t="s">
        <v>7725</v>
      </c>
      <c r="F3952" s="348" t="s">
        <v>7726</v>
      </c>
    </row>
    <row r="3953" spans="1:6" x14ac:dyDescent="0.25">
      <c r="A3953" s="348" t="s">
        <v>11300</v>
      </c>
      <c r="B3953" t="str">
        <f t="shared" si="61"/>
        <v>F3:0911 P1P2:8802 P3:00199</v>
      </c>
      <c r="C3953" s="348" t="s">
        <v>7894</v>
      </c>
      <c r="D3953" s="348" t="s">
        <v>7657</v>
      </c>
      <c r="E3953" s="348" t="s">
        <v>7658</v>
      </c>
      <c r="F3953" s="348" t="s">
        <v>7659</v>
      </c>
    </row>
    <row r="3954" spans="1:6" x14ac:dyDescent="0.25">
      <c r="A3954" s="348" t="s">
        <v>11300</v>
      </c>
      <c r="B3954" t="str">
        <f t="shared" si="61"/>
        <v>F3:0911 P1P2:8802 P3:00448</v>
      </c>
      <c r="C3954" s="348" t="s">
        <v>7894</v>
      </c>
      <c r="D3954" s="348" t="s">
        <v>7657</v>
      </c>
      <c r="E3954" s="348" t="s">
        <v>7658</v>
      </c>
      <c r="F3954" s="348" t="s">
        <v>7641</v>
      </c>
    </row>
    <row r="3955" spans="1:6" x14ac:dyDescent="0.25">
      <c r="A3955" s="348" t="s">
        <v>11301</v>
      </c>
      <c r="B3955" t="str">
        <f t="shared" si="61"/>
        <v>F3:0820 P1P2:8502 P3:00231</v>
      </c>
      <c r="C3955" s="348" t="s">
        <v>7894</v>
      </c>
      <c r="D3955" s="348" t="s">
        <v>7684</v>
      </c>
      <c r="E3955" s="348" t="s">
        <v>7725</v>
      </c>
      <c r="F3955" s="348" t="s">
        <v>7834</v>
      </c>
    </row>
    <row r="3956" spans="1:6" x14ac:dyDescent="0.25">
      <c r="A3956" s="348" t="s">
        <v>11302</v>
      </c>
      <c r="B3956" t="str">
        <f t="shared" si="61"/>
        <v>F3:0820 P1P2:8502 P3:00231</v>
      </c>
      <c r="C3956" s="348" t="s">
        <v>7894</v>
      </c>
      <c r="D3956" s="348" t="s">
        <v>7684</v>
      </c>
      <c r="E3956" s="348" t="s">
        <v>7725</v>
      </c>
      <c r="F3956" s="348" t="s">
        <v>7834</v>
      </c>
    </row>
    <row r="3957" spans="1:6" x14ac:dyDescent="0.25">
      <c r="A3957" s="348" t="s">
        <v>11303</v>
      </c>
      <c r="B3957" t="str">
        <f t="shared" si="61"/>
        <v>F3:0911 P1P2:8802 P3:00199</v>
      </c>
      <c r="C3957" s="348" t="s">
        <v>11304</v>
      </c>
      <c r="D3957" s="348" t="s">
        <v>7657</v>
      </c>
      <c r="E3957" s="348" t="s">
        <v>7658</v>
      </c>
      <c r="F3957" s="348" t="s">
        <v>7659</v>
      </c>
    </row>
    <row r="3958" spans="1:6" x14ac:dyDescent="0.25">
      <c r="A3958" s="348" t="s">
        <v>11303</v>
      </c>
      <c r="B3958" t="str">
        <f t="shared" si="61"/>
        <v>F3:0911 P1P2:8802 P3:00448</v>
      </c>
      <c r="C3958" s="348" t="s">
        <v>11304</v>
      </c>
      <c r="D3958" s="348" t="s">
        <v>7657</v>
      </c>
      <c r="E3958" s="348" t="s">
        <v>7658</v>
      </c>
      <c r="F3958" s="348" t="s">
        <v>7641</v>
      </c>
    </row>
    <row r="3959" spans="1:6" x14ac:dyDescent="0.25">
      <c r="A3959" s="348" t="s">
        <v>11305</v>
      </c>
      <c r="B3959" t="str">
        <f t="shared" si="61"/>
        <v>F3:0820 P1P2:8502 P3:00231</v>
      </c>
      <c r="C3959" s="348" t="s">
        <v>11304</v>
      </c>
      <c r="D3959" s="348" t="s">
        <v>7684</v>
      </c>
      <c r="E3959" s="348" t="s">
        <v>7725</v>
      </c>
      <c r="F3959" s="348" t="s">
        <v>7834</v>
      </c>
    </row>
    <row r="3960" spans="1:6" x14ac:dyDescent="0.25">
      <c r="A3960" s="348" t="s">
        <v>11306</v>
      </c>
      <c r="B3960" t="str">
        <f t="shared" si="61"/>
        <v>F3:0820 P1P2:8502 P3:00234</v>
      </c>
      <c r="C3960" s="348" t="s">
        <v>11304</v>
      </c>
      <c r="D3960" s="348" t="s">
        <v>7684</v>
      </c>
      <c r="E3960" s="348" t="s">
        <v>7725</v>
      </c>
      <c r="F3960" s="348" t="s">
        <v>7726</v>
      </c>
    </row>
    <row r="3961" spans="1:6" x14ac:dyDescent="0.25">
      <c r="A3961" s="348" t="s">
        <v>11307</v>
      </c>
      <c r="B3961" t="str">
        <f t="shared" si="61"/>
        <v>F3:0911 P1P2:8802 P3:00199</v>
      </c>
      <c r="C3961" s="348" t="s">
        <v>7891</v>
      </c>
      <c r="D3961" s="348" t="s">
        <v>7657</v>
      </c>
      <c r="E3961" s="348" t="s">
        <v>7658</v>
      </c>
      <c r="F3961" s="348" t="s">
        <v>7659</v>
      </c>
    </row>
    <row r="3962" spans="1:6" x14ac:dyDescent="0.25">
      <c r="A3962" s="348" t="s">
        <v>11307</v>
      </c>
      <c r="B3962" t="str">
        <f t="shared" si="61"/>
        <v>F3:0911 P1P2:8802 P3:00448</v>
      </c>
      <c r="C3962" s="348" t="s">
        <v>7891</v>
      </c>
      <c r="D3962" s="348" t="s">
        <v>7657</v>
      </c>
      <c r="E3962" s="348" t="s">
        <v>7658</v>
      </c>
      <c r="F3962" s="348" t="s">
        <v>7641</v>
      </c>
    </row>
    <row r="3963" spans="1:6" x14ac:dyDescent="0.25">
      <c r="A3963" s="348" t="s">
        <v>11308</v>
      </c>
      <c r="B3963" t="str">
        <f t="shared" si="61"/>
        <v>F3:0911 P1P2:8802 P3:00199</v>
      </c>
      <c r="C3963" s="348" t="s">
        <v>7891</v>
      </c>
      <c r="D3963" s="348" t="s">
        <v>7657</v>
      </c>
      <c r="E3963" s="348" t="s">
        <v>7658</v>
      </c>
      <c r="F3963" s="348" t="s">
        <v>7659</v>
      </c>
    </row>
    <row r="3964" spans="1:6" x14ac:dyDescent="0.25">
      <c r="A3964" s="348" t="s">
        <v>11308</v>
      </c>
      <c r="B3964" t="str">
        <f t="shared" si="61"/>
        <v>F3:0911 P1P2:8802 P3:00448</v>
      </c>
      <c r="C3964" s="348" t="s">
        <v>7891</v>
      </c>
      <c r="D3964" s="348" t="s">
        <v>7657</v>
      </c>
      <c r="E3964" s="348" t="s">
        <v>7658</v>
      </c>
      <c r="F3964" s="348" t="s">
        <v>7641</v>
      </c>
    </row>
    <row r="3965" spans="1:6" x14ac:dyDescent="0.25">
      <c r="A3965" s="348" t="s">
        <v>11309</v>
      </c>
      <c r="B3965" t="str">
        <f t="shared" si="61"/>
        <v>F3:0820 P1P2:8502 P3:00231</v>
      </c>
      <c r="C3965" s="348" t="s">
        <v>7891</v>
      </c>
      <c r="D3965" s="348" t="s">
        <v>7684</v>
      </c>
      <c r="E3965" s="348" t="s">
        <v>7725</v>
      </c>
      <c r="F3965" s="348" t="s">
        <v>7834</v>
      </c>
    </row>
    <row r="3966" spans="1:6" x14ac:dyDescent="0.25">
      <c r="A3966" s="348" t="s">
        <v>11310</v>
      </c>
      <c r="B3966" t="str">
        <f t="shared" si="61"/>
        <v>F3:0820 P1P2:8502 P3:00231</v>
      </c>
      <c r="C3966" s="348" t="s">
        <v>7891</v>
      </c>
      <c r="D3966" s="348" t="s">
        <v>7684</v>
      </c>
      <c r="E3966" s="348" t="s">
        <v>7725</v>
      </c>
      <c r="F3966" s="348" t="s">
        <v>7834</v>
      </c>
    </row>
    <row r="3967" spans="1:6" x14ac:dyDescent="0.25">
      <c r="A3967" s="348" t="s">
        <v>11311</v>
      </c>
      <c r="B3967" t="str">
        <f t="shared" si="61"/>
        <v>F3:0820 P1P2:8502 P3:00234</v>
      </c>
      <c r="C3967" s="348" t="s">
        <v>7891</v>
      </c>
      <c r="D3967" s="348" t="s">
        <v>7684</v>
      </c>
      <c r="E3967" s="348" t="s">
        <v>7725</v>
      </c>
      <c r="F3967" s="348" t="s">
        <v>7726</v>
      </c>
    </row>
    <row r="3968" spans="1:6" x14ac:dyDescent="0.25">
      <c r="A3968" s="348" t="s">
        <v>11312</v>
      </c>
      <c r="B3968" t="str">
        <f t="shared" si="61"/>
        <v>F3:0820 P1P2:8502 P3:00234</v>
      </c>
      <c r="C3968" s="348" t="s">
        <v>7891</v>
      </c>
      <c r="D3968" s="348" t="s">
        <v>7684</v>
      </c>
      <c r="E3968" s="348" t="s">
        <v>7725</v>
      </c>
      <c r="F3968" s="348" t="s">
        <v>7726</v>
      </c>
    </row>
    <row r="3969" spans="1:6" x14ac:dyDescent="0.25">
      <c r="A3969" s="348" t="s">
        <v>11313</v>
      </c>
      <c r="B3969" t="str">
        <f t="shared" si="61"/>
        <v>F3:0911 P1P2:8802 P3:00199</v>
      </c>
      <c r="C3969" s="348" t="s">
        <v>7911</v>
      </c>
      <c r="D3969" s="348" t="s">
        <v>7657</v>
      </c>
      <c r="E3969" s="348" t="s">
        <v>7658</v>
      </c>
      <c r="F3969" s="348" t="s">
        <v>7659</v>
      </c>
    </row>
    <row r="3970" spans="1:6" x14ac:dyDescent="0.25">
      <c r="A3970" s="348" t="s">
        <v>11313</v>
      </c>
      <c r="B3970" t="str">
        <f t="shared" ref="B3970:B4033" si="62">CONCATENATE("F3:",D3970," P1P2:",E3970," P3:",F3970)</f>
        <v>F3:0911 P1P2:8802 P3:00448</v>
      </c>
      <c r="C3970" s="348" t="s">
        <v>7911</v>
      </c>
      <c r="D3970" s="348" t="s">
        <v>7657</v>
      </c>
      <c r="E3970" s="348" t="s">
        <v>7658</v>
      </c>
      <c r="F3970" s="348" t="s">
        <v>7641</v>
      </c>
    </row>
    <row r="3971" spans="1:6" x14ac:dyDescent="0.25">
      <c r="A3971" s="348" t="s">
        <v>11314</v>
      </c>
      <c r="B3971" t="str">
        <f t="shared" si="62"/>
        <v>F3:0820 P1P2:8502 P3:00231</v>
      </c>
      <c r="C3971" s="348" t="s">
        <v>7911</v>
      </c>
      <c r="D3971" s="348" t="s">
        <v>7684</v>
      </c>
      <c r="E3971" s="348" t="s">
        <v>7725</v>
      </c>
      <c r="F3971" s="348" t="s">
        <v>7834</v>
      </c>
    </row>
    <row r="3972" spans="1:6" x14ac:dyDescent="0.25">
      <c r="A3972" s="348" t="s">
        <v>11315</v>
      </c>
      <c r="B3972" t="str">
        <f t="shared" si="62"/>
        <v>F3:0820 P1P2:8502 P3:00234</v>
      </c>
      <c r="C3972" s="348" t="s">
        <v>7911</v>
      </c>
      <c r="D3972" s="348" t="s">
        <v>7684</v>
      </c>
      <c r="E3972" s="348" t="s">
        <v>7725</v>
      </c>
      <c r="F3972" s="348" t="s">
        <v>7726</v>
      </c>
    </row>
    <row r="3973" spans="1:6" x14ac:dyDescent="0.25">
      <c r="A3973" s="348" t="s">
        <v>11316</v>
      </c>
      <c r="B3973" t="str">
        <f t="shared" si="62"/>
        <v>F3:0911 P1P2:8802 P3:00199</v>
      </c>
      <c r="C3973" s="348" t="s">
        <v>7899</v>
      </c>
      <c r="D3973" s="348" t="s">
        <v>7657</v>
      </c>
      <c r="E3973" s="348" t="s">
        <v>7658</v>
      </c>
      <c r="F3973" s="348" t="s">
        <v>7659</v>
      </c>
    </row>
    <row r="3974" spans="1:6" x14ac:dyDescent="0.25">
      <c r="A3974" s="348" t="s">
        <v>11316</v>
      </c>
      <c r="B3974" t="str">
        <f t="shared" si="62"/>
        <v>F3:0911 P1P2:8802 P3:00448</v>
      </c>
      <c r="C3974" s="348" t="s">
        <v>7899</v>
      </c>
      <c r="D3974" s="348" t="s">
        <v>7657</v>
      </c>
      <c r="E3974" s="348" t="s">
        <v>7658</v>
      </c>
      <c r="F3974" s="348" t="s">
        <v>7641</v>
      </c>
    </row>
    <row r="3975" spans="1:6" x14ac:dyDescent="0.25">
      <c r="A3975" s="348" t="s">
        <v>11317</v>
      </c>
      <c r="B3975" t="str">
        <f t="shared" si="62"/>
        <v>F3:0820 P1P2:8502 P3:00231</v>
      </c>
      <c r="C3975" s="348" t="s">
        <v>7899</v>
      </c>
      <c r="D3975" s="348" t="s">
        <v>7684</v>
      </c>
      <c r="E3975" s="348" t="s">
        <v>7725</v>
      </c>
      <c r="F3975" s="348" t="s">
        <v>7834</v>
      </c>
    </row>
    <row r="3976" spans="1:6" x14ac:dyDescent="0.25">
      <c r="A3976" s="348" t="s">
        <v>11318</v>
      </c>
      <c r="B3976" t="str">
        <f t="shared" si="62"/>
        <v>F3:0820 P1P2:8502 P3:00231</v>
      </c>
      <c r="C3976" s="348" t="s">
        <v>11319</v>
      </c>
      <c r="D3976" s="348" t="s">
        <v>7684</v>
      </c>
      <c r="E3976" s="348" t="s">
        <v>7725</v>
      </c>
      <c r="F3976" s="348" t="s">
        <v>7834</v>
      </c>
    </row>
    <row r="3977" spans="1:6" x14ac:dyDescent="0.25">
      <c r="A3977" s="348" t="s">
        <v>11320</v>
      </c>
      <c r="B3977" t="str">
        <f t="shared" si="62"/>
        <v>F3:0820 P1P2:8502 P3:00234</v>
      </c>
      <c r="C3977" s="348" t="s">
        <v>7899</v>
      </c>
      <c r="D3977" s="348" t="s">
        <v>7684</v>
      </c>
      <c r="E3977" s="348" t="s">
        <v>7725</v>
      </c>
      <c r="F3977" s="348" t="s">
        <v>7726</v>
      </c>
    </row>
    <row r="3978" spans="1:6" x14ac:dyDescent="0.25">
      <c r="A3978" s="348" t="s">
        <v>11321</v>
      </c>
      <c r="B3978" t="str">
        <f t="shared" si="62"/>
        <v>F3:0820 P1P2:8502 P3:00234</v>
      </c>
      <c r="C3978" s="348" t="s">
        <v>11319</v>
      </c>
      <c r="D3978" s="348" t="s">
        <v>7684</v>
      </c>
      <c r="E3978" s="348" t="s">
        <v>7725</v>
      </c>
      <c r="F3978" s="348" t="s">
        <v>7726</v>
      </c>
    </row>
    <row r="3979" spans="1:6" x14ac:dyDescent="0.25">
      <c r="A3979" s="348" t="s">
        <v>11322</v>
      </c>
      <c r="B3979" t="str">
        <f t="shared" si="62"/>
        <v>F3:0820 P1P2:8502 P3:00231</v>
      </c>
      <c r="C3979" s="348" t="s">
        <v>11323</v>
      </c>
      <c r="D3979" s="348" t="s">
        <v>7684</v>
      </c>
      <c r="E3979" s="348" t="s">
        <v>7725</v>
      </c>
      <c r="F3979" s="348" t="s">
        <v>7834</v>
      </c>
    </row>
    <row r="3980" spans="1:6" x14ac:dyDescent="0.25">
      <c r="A3980" s="348" t="s">
        <v>11324</v>
      </c>
      <c r="B3980" t="str">
        <f t="shared" si="62"/>
        <v>F3:0820 P1P2:8502 P3:00231</v>
      </c>
      <c r="C3980" s="348" t="s">
        <v>11325</v>
      </c>
      <c r="D3980" s="348" t="s">
        <v>7684</v>
      </c>
      <c r="E3980" s="348" t="s">
        <v>7725</v>
      </c>
      <c r="F3980" s="348" t="s">
        <v>7834</v>
      </c>
    </row>
    <row r="3981" spans="1:6" x14ac:dyDescent="0.25">
      <c r="A3981" s="348" t="s">
        <v>11326</v>
      </c>
      <c r="B3981" t="str">
        <f t="shared" si="62"/>
        <v>F3:0820 P1P2:8502 P3:00231</v>
      </c>
      <c r="C3981" s="348" t="s">
        <v>11327</v>
      </c>
      <c r="D3981" s="348" t="s">
        <v>7684</v>
      </c>
      <c r="E3981" s="348" t="s">
        <v>7725</v>
      </c>
      <c r="F3981" s="348" t="s">
        <v>7834</v>
      </c>
    </row>
    <row r="3982" spans="1:6" x14ac:dyDescent="0.25">
      <c r="A3982" s="348" t="s">
        <v>11328</v>
      </c>
      <c r="B3982" t="str">
        <f t="shared" si="62"/>
        <v>F3:0820 P1P2:8502 P3:00234</v>
      </c>
      <c r="C3982" s="348" t="s">
        <v>11323</v>
      </c>
      <c r="D3982" s="348" t="s">
        <v>7684</v>
      </c>
      <c r="E3982" s="348" t="s">
        <v>7725</v>
      </c>
      <c r="F3982" s="348" t="s">
        <v>7726</v>
      </c>
    </row>
    <row r="3983" spans="1:6" x14ac:dyDescent="0.25">
      <c r="A3983" s="348" t="s">
        <v>11329</v>
      </c>
      <c r="B3983" t="str">
        <f t="shared" si="62"/>
        <v>F3:0820 P1P2:8502 P3:00234</v>
      </c>
      <c r="C3983" s="348" t="s">
        <v>11325</v>
      </c>
      <c r="D3983" s="348" t="s">
        <v>7684</v>
      </c>
      <c r="E3983" s="348" t="s">
        <v>7725</v>
      </c>
      <c r="F3983" s="348" t="s">
        <v>7726</v>
      </c>
    </row>
    <row r="3984" spans="1:6" x14ac:dyDescent="0.25">
      <c r="A3984" s="348" t="s">
        <v>11330</v>
      </c>
      <c r="B3984" t="str">
        <f t="shared" si="62"/>
        <v>F3:0820 P1P2:8502 P3:00234</v>
      </c>
      <c r="C3984" s="348" t="s">
        <v>11327</v>
      </c>
      <c r="D3984" s="348" t="s">
        <v>7684</v>
      </c>
      <c r="E3984" s="348" t="s">
        <v>7725</v>
      </c>
      <c r="F3984" s="348" t="s">
        <v>7726</v>
      </c>
    </row>
    <row r="3985" spans="1:6" x14ac:dyDescent="0.25">
      <c r="A3985" s="348" t="s">
        <v>11331</v>
      </c>
      <c r="B3985" t="str">
        <f t="shared" si="62"/>
        <v>F3:0911 P1P2:8802 P3:00199</v>
      </c>
      <c r="C3985" s="348" t="s">
        <v>11332</v>
      </c>
      <c r="D3985" s="348" t="s">
        <v>7657</v>
      </c>
      <c r="E3985" s="348" t="s">
        <v>7658</v>
      </c>
      <c r="F3985" s="348" t="s">
        <v>7659</v>
      </c>
    </row>
    <row r="3986" spans="1:6" x14ac:dyDescent="0.25">
      <c r="A3986" s="348" t="s">
        <v>11331</v>
      </c>
      <c r="B3986" t="str">
        <f t="shared" si="62"/>
        <v>F3:0911 P1P2:8802 P3:00448</v>
      </c>
      <c r="C3986" s="348" t="s">
        <v>11332</v>
      </c>
      <c r="D3986" s="348" t="s">
        <v>7657</v>
      </c>
      <c r="E3986" s="348" t="s">
        <v>7658</v>
      </c>
      <c r="F3986" s="348" t="s">
        <v>7641</v>
      </c>
    </row>
    <row r="3987" spans="1:6" x14ac:dyDescent="0.25">
      <c r="A3987" s="348" t="s">
        <v>11333</v>
      </c>
      <c r="B3987" t="str">
        <f t="shared" si="62"/>
        <v>F3:0820 P1P2:8502 P3:00231</v>
      </c>
      <c r="C3987" s="348" t="s">
        <v>11332</v>
      </c>
      <c r="D3987" s="348" t="s">
        <v>7684</v>
      </c>
      <c r="E3987" s="348" t="s">
        <v>7725</v>
      </c>
      <c r="F3987" s="348" t="s">
        <v>7834</v>
      </c>
    </row>
    <row r="3988" spans="1:6" x14ac:dyDescent="0.25">
      <c r="A3988" s="348" t="s">
        <v>11334</v>
      </c>
      <c r="B3988" t="str">
        <f t="shared" si="62"/>
        <v>F3:0820 P1P2:8502 P3:00234</v>
      </c>
      <c r="C3988" s="348" t="s">
        <v>11332</v>
      </c>
      <c r="D3988" s="348" t="s">
        <v>7684</v>
      </c>
      <c r="E3988" s="348" t="s">
        <v>7725</v>
      </c>
      <c r="F3988" s="348" t="s">
        <v>7726</v>
      </c>
    </row>
    <row r="3989" spans="1:6" x14ac:dyDescent="0.25">
      <c r="A3989" s="348" t="s">
        <v>11335</v>
      </c>
      <c r="B3989" t="str">
        <f t="shared" si="62"/>
        <v>F3:0911 P1P2:8802 P3:00199</v>
      </c>
      <c r="C3989" s="348" t="s">
        <v>7904</v>
      </c>
      <c r="D3989" s="348" t="s">
        <v>7657</v>
      </c>
      <c r="E3989" s="348" t="s">
        <v>7658</v>
      </c>
      <c r="F3989" s="348" t="s">
        <v>7659</v>
      </c>
    </row>
    <row r="3990" spans="1:6" x14ac:dyDescent="0.25">
      <c r="A3990" s="348" t="s">
        <v>11335</v>
      </c>
      <c r="B3990" t="str">
        <f t="shared" si="62"/>
        <v>F3:0911 P1P2:8802 P3:00448</v>
      </c>
      <c r="C3990" s="348" t="s">
        <v>7904</v>
      </c>
      <c r="D3990" s="348" t="s">
        <v>7657</v>
      </c>
      <c r="E3990" s="348" t="s">
        <v>7658</v>
      </c>
      <c r="F3990" s="348" t="s">
        <v>7641</v>
      </c>
    </row>
    <row r="3991" spans="1:6" x14ac:dyDescent="0.25">
      <c r="A3991" s="348" t="s">
        <v>11336</v>
      </c>
      <c r="B3991" t="str">
        <f t="shared" si="62"/>
        <v>F3:0911 P1P2:8802 P3:00199</v>
      </c>
      <c r="C3991" s="348" t="s">
        <v>11337</v>
      </c>
      <c r="D3991" s="348" t="s">
        <v>7657</v>
      </c>
      <c r="E3991" s="348" t="s">
        <v>7658</v>
      </c>
      <c r="F3991" s="348" t="s">
        <v>7659</v>
      </c>
    </row>
    <row r="3992" spans="1:6" x14ac:dyDescent="0.25">
      <c r="A3992" s="348" t="s">
        <v>11336</v>
      </c>
      <c r="B3992" t="str">
        <f t="shared" si="62"/>
        <v>F3:0911 P1P2:8802 P3:00448</v>
      </c>
      <c r="C3992" s="348" t="s">
        <v>11337</v>
      </c>
      <c r="D3992" s="348" t="s">
        <v>7657</v>
      </c>
      <c r="E3992" s="348" t="s">
        <v>7658</v>
      </c>
      <c r="F3992" s="348" t="s">
        <v>7641</v>
      </c>
    </row>
    <row r="3993" spans="1:6" x14ac:dyDescent="0.25">
      <c r="A3993" s="348" t="s">
        <v>11338</v>
      </c>
      <c r="B3993" t="str">
        <f t="shared" si="62"/>
        <v>F3:0820 P1P2:8502 P3:00231</v>
      </c>
      <c r="C3993" s="348" t="s">
        <v>7904</v>
      </c>
      <c r="D3993" s="348" t="s">
        <v>7684</v>
      </c>
      <c r="E3993" s="348" t="s">
        <v>7725</v>
      </c>
      <c r="F3993" s="348" t="s">
        <v>7834</v>
      </c>
    </row>
    <row r="3994" spans="1:6" x14ac:dyDescent="0.25">
      <c r="A3994" s="348" t="s">
        <v>11339</v>
      </c>
      <c r="B3994" t="str">
        <f t="shared" si="62"/>
        <v>F3:0820 P1P2:8502 P3:00231</v>
      </c>
      <c r="C3994" s="348" t="s">
        <v>11337</v>
      </c>
      <c r="D3994" s="348" t="s">
        <v>7684</v>
      </c>
      <c r="E3994" s="348" t="s">
        <v>7725</v>
      </c>
      <c r="F3994" s="348" t="s">
        <v>7834</v>
      </c>
    </row>
    <row r="3995" spans="1:6" x14ac:dyDescent="0.25">
      <c r="A3995" s="348" t="s">
        <v>11340</v>
      </c>
      <c r="B3995" t="str">
        <f t="shared" si="62"/>
        <v>F3:0911 P1P2:8802 P3:00199</v>
      </c>
      <c r="C3995" s="348" t="s">
        <v>11341</v>
      </c>
      <c r="D3995" s="348" t="s">
        <v>7657</v>
      </c>
      <c r="E3995" s="348" t="s">
        <v>7658</v>
      </c>
      <c r="F3995" s="348" t="s">
        <v>7659</v>
      </c>
    </row>
    <row r="3996" spans="1:6" x14ac:dyDescent="0.25">
      <c r="A3996" s="348" t="s">
        <v>11340</v>
      </c>
      <c r="B3996" t="str">
        <f t="shared" si="62"/>
        <v>F3:0911 P1P2:8802 P3:00448</v>
      </c>
      <c r="C3996" s="348" t="s">
        <v>11341</v>
      </c>
      <c r="D3996" s="348" t="s">
        <v>7657</v>
      </c>
      <c r="E3996" s="348" t="s">
        <v>7658</v>
      </c>
      <c r="F3996" s="348" t="s">
        <v>7641</v>
      </c>
    </row>
    <row r="3997" spans="1:6" x14ac:dyDescent="0.25">
      <c r="A3997" s="348" t="s">
        <v>11342</v>
      </c>
      <c r="B3997" t="str">
        <f t="shared" si="62"/>
        <v>F3:0911 P1P2:8802 P3:00199</v>
      </c>
      <c r="C3997" s="348" t="s">
        <v>11343</v>
      </c>
      <c r="D3997" s="348" t="s">
        <v>7657</v>
      </c>
      <c r="E3997" s="348" t="s">
        <v>7658</v>
      </c>
      <c r="F3997" s="348" t="s">
        <v>7659</v>
      </c>
    </row>
    <row r="3998" spans="1:6" x14ac:dyDescent="0.25">
      <c r="A3998" s="348" t="s">
        <v>11342</v>
      </c>
      <c r="B3998" t="str">
        <f t="shared" si="62"/>
        <v>F3:0911 P1P2:8802 P3:00448</v>
      </c>
      <c r="C3998" s="348" t="s">
        <v>11343</v>
      </c>
      <c r="D3998" s="348" t="s">
        <v>7657</v>
      </c>
      <c r="E3998" s="348" t="s">
        <v>7658</v>
      </c>
      <c r="F3998" s="348" t="s">
        <v>7641</v>
      </c>
    </row>
    <row r="3999" spans="1:6" x14ac:dyDescent="0.25">
      <c r="A3999" s="348" t="s">
        <v>11344</v>
      </c>
      <c r="B3999" t="str">
        <f t="shared" si="62"/>
        <v>F3:0820 P1P2:8502 P3:00231</v>
      </c>
      <c r="C3999" s="348" t="s">
        <v>11341</v>
      </c>
      <c r="D3999" s="348" t="s">
        <v>7684</v>
      </c>
      <c r="E3999" s="348" t="s">
        <v>7725</v>
      </c>
      <c r="F3999" s="348" t="s">
        <v>7834</v>
      </c>
    </row>
    <row r="4000" spans="1:6" x14ac:dyDescent="0.25">
      <c r="A4000" s="348" t="s">
        <v>11345</v>
      </c>
      <c r="B4000" t="str">
        <f t="shared" si="62"/>
        <v>F3:0820 P1P2:8502 P3:00231</v>
      </c>
      <c r="C4000" s="348" t="s">
        <v>11343</v>
      </c>
      <c r="D4000" s="348" t="s">
        <v>7684</v>
      </c>
      <c r="E4000" s="348" t="s">
        <v>7725</v>
      </c>
      <c r="F4000" s="348" t="s">
        <v>7834</v>
      </c>
    </row>
    <row r="4001" spans="1:6" x14ac:dyDescent="0.25">
      <c r="A4001" s="348" t="s">
        <v>11346</v>
      </c>
      <c r="B4001" t="str">
        <f t="shared" si="62"/>
        <v>F3:0820 P1P2:8502 P3:00234</v>
      </c>
      <c r="C4001" s="348" t="s">
        <v>11343</v>
      </c>
      <c r="D4001" s="348" t="s">
        <v>7684</v>
      </c>
      <c r="E4001" s="348" t="s">
        <v>7725</v>
      </c>
      <c r="F4001" s="348" t="s">
        <v>7726</v>
      </c>
    </row>
    <row r="4002" spans="1:6" x14ac:dyDescent="0.25">
      <c r="A4002" s="348" t="s">
        <v>11347</v>
      </c>
      <c r="B4002" t="str">
        <f t="shared" si="62"/>
        <v>F3:0911 P1P2:8802 P3:00199</v>
      </c>
      <c r="C4002" s="348" t="s">
        <v>10987</v>
      </c>
      <c r="D4002" s="348" t="s">
        <v>7657</v>
      </c>
      <c r="E4002" s="348" t="s">
        <v>7658</v>
      </c>
      <c r="F4002" s="348" t="s">
        <v>7659</v>
      </c>
    </row>
    <row r="4003" spans="1:6" x14ac:dyDescent="0.25">
      <c r="A4003" s="348" t="s">
        <v>11347</v>
      </c>
      <c r="B4003" t="str">
        <f t="shared" si="62"/>
        <v>F3:0911 P1P2:8802 P3:00448</v>
      </c>
      <c r="C4003" s="348" t="s">
        <v>10987</v>
      </c>
      <c r="D4003" s="348" t="s">
        <v>7657</v>
      </c>
      <c r="E4003" s="348" t="s">
        <v>7658</v>
      </c>
      <c r="F4003" s="348" t="s">
        <v>7641</v>
      </c>
    </row>
    <row r="4004" spans="1:6" x14ac:dyDescent="0.25">
      <c r="A4004" s="348" t="s">
        <v>11348</v>
      </c>
      <c r="B4004" t="str">
        <f t="shared" si="62"/>
        <v>F3:0911 P1P2:8802 P3:00199</v>
      </c>
      <c r="C4004" s="348" t="s">
        <v>10987</v>
      </c>
      <c r="D4004" s="348" t="s">
        <v>7657</v>
      </c>
      <c r="E4004" s="348" t="s">
        <v>7658</v>
      </c>
      <c r="F4004" s="348" t="s">
        <v>7659</v>
      </c>
    </row>
    <row r="4005" spans="1:6" x14ac:dyDescent="0.25">
      <c r="A4005" s="348" t="s">
        <v>11348</v>
      </c>
      <c r="B4005" t="str">
        <f t="shared" si="62"/>
        <v>F3:0911 P1P2:8802 P3:00448</v>
      </c>
      <c r="C4005" s="348" t="s">
        <v>10987</v>
      </c>
      <c r="D4005" s="348" t="s">
        <v>7657</v>
      </c>
      <c r="E4005" s="348" t="s">
        <v>7658</v>
      </c>
      <c r="F4005" s="348" t="s">
        <v>7641</v>
      </c>
    </row>
    <row r="4006" spans="1:6" x14ac:dyDescent="0.25">
      <c r="A4006" s="348" t="s">
        <v>11349</v>
      </c>
      <c r="B4006" t="str">
        <f t="shared" si="62"/>
        <v>F3:0820 P1P2:8502 P3:00231</v>
      </c>
      <c r="C4006" s="348" t="s">
        <v>10987</v>
      </c>
      <c r="D4006" s="348" t="s">
        <v>7684</v>
      </c>
      <c r="E4006" s="348" t="s">
        <v>7725</v>
      </c>
      <c r="F4006" s="348" t="s">
        <v>7834</v>
      </c>
    </row>
    <row r="4007" spans="1:6" x14ac:dyDescent="0.25">
      <c r="A4007" s="348" t="s">
        <v>11350</v>
      </c>
      <c r="B4007" t="str">
        <f t="shared" si="62"/>
        <v>F3:0820 P1P2:8502 P3:00234</v>
      </c>
      <c r="C4007" s="348" t="s">
        <v>10987</v>
      </c>
      <c r="D4007" s="348" t="s">
        <v>7684</v>
      </c>
      <c r="E4007" s="348" t="s">
        <v>7725</v>
      </c>
      <c r="F4007" s="348" t="s">
        <v>7726</v>
      </c>
    </row>
    <row r="4008" spans="1:6" x14ac:dyDescent="0.25">
      <c r="A4008" s="348" t="s">
        <v>11351</v>
      </c>
      <c r="B4008" t="str">
        <f t="shared" si="62"/>
        <v>F3:0820 P1P2:8502 P3:00231</v>
      </c>
      <c r="C4008" s="348" t="s">
        <v>11352</v>
      </c>
      <c r="D4008" s="348" t="s">
        <v>7684</v>
      </c>
      <c r="E4008" s="348" t="s">
        <v>7725</v>
      </c>
      <c r="F4008" s="348" t="s">
        <v>7834</v>
      </c>
    </row>
    <row r="4009" spans="1:6" x14ac:dyDescent="0.25">
      <c r="A4009" s="348" t="s">
        <v>11353</v>
      </c>
      <c r="B4009" t="str">
        <f t="shared" si="62"/>
        <v>F3:0820 P1P2:8502 P3:00234</v>
      </c>
      <c r="C4009" s="348" t="s">
        <v>11352</v>
      </c>
      <c r="D4009" s="348" t="s">
        <v>7684</v>
      </c>
      <c r="E4009" s="348" t="s">
        <v>7725</v>
      </c>
      <c r="F4009" s="348" t="s">
        <v>7726</v>
      </c>
    </row>
    <row r="4010" spans="1:6" x14ac:dyDescent="0.25">
      <c r="A4010" s="348" t="s">
        <v>11354</v>
      </c>
      <c r="B4010" t="str">
        <f t="shared" si="62"/>
        <v>F3:0911 P1P2:8802 P3:00199</v>
      </c>
      <c r="C4010" s="348" t="s">
        <v>11355</v>
      </c>
      <c r="D4010" s="348" t="s">
        <v>7657</v>
      </c>
      <c r="E4010" s="348" t="s">
        <v>7658</v>
      </c>
      <c r="F4010" s="348" t="s">
        <v>7659</v>
      </c>
    </row>
    <row r="4011" spans="1:6" x14ac:dyDescent="0.25">
      <c r="A4011" s="348" t="s">
        <v>11354</v>
      </c>
      <c r="B4011" t="str">
        <f t="shared" si="62"/>
        <v>F3:0911 P1P2:8802 P3:00448</v>
      </c>
      <c r="C4011" s="348" t="s">
        <v>11355</v>
      </c>
      <c r="D4011" s="348" t="s">
        <v>7657</v>
      </c>
      <c r="E4011" s="348" t="s">
        <v>7658</v>
      </c>
      <c r="F4011" s="348" t="s">
        <v>7641</v>
      </c>
    </row>
    <row r="4012" spans="1:6" x14ac:dyDescent="0.25">
      <c r="A4012" s="348" t="s">
        <v>11356</v>
      </c>
      <c r="B4012" t="str">
        <f t="shared" si="62"/>
        <v>F3:0911 P1P2:8802 P3:00199</v>
      </c>
      <c r="C4012" s="348" t="s">
        <v>11357</v>
      </c>
      <c r="D4012" s="348" t="s">
        <v>7657</v>
      </c>
      <c r="E4012" s="348" t="s">
        <v>7658</v>
      </c>
      <c r="F4012" s="348" t="s">
        <v>7659</v>
      </c>
    </row>
    <row r="4013" spans="1:6" x14ac:dyDescent="0.25">
      <c r="A4013" s="348" t="s">
        <v>11356</v>
      </c>
      <c r="B4013" t="str">
        <f t="shared" si="62"/>
        <v>F3:0911 P1P2:8802 P3:00448</v>
      </c>
      <c r="C4013" s="348" t="s">
        <v>11357</v>
      </c>
      <c r="D4013" s="348" t="s">
        <v>7657</v>
      </c>
      <c r="E4013" s="348" t="s">
        <v>7658</v>
      </c>
      <c r="F4013" s="348" t="s">
        <v>7641</v>
      </c>
    </row>
    <row r="4014" spans="1:6" x14ac:dyDescent="0.25">
      <c r="A4014" s="348" t="s">
        <v>11358</v>
      </c>
      <c r="B4014" t="str">
        <f t="shared" si="62"/>
        <v>F3:0911 P1P2:8802 P3:00199</v>
      </c>
      <c r="C4014" s="348" t="s">
        <v>11359</v>
      </c>
      <c r="D4014" s="348" t="s">
        <v>7657</v>
      </c>
      <c r="E4014" s="348" t="s">
        <v>7658</v>
      </c>
      <c r="F4014" s="348" t="s">
        <v>7659</v>
      </c>
    </row>
    <row r="4015" spans="1:6" x14ac:dyDescent="0.25">
      <c r="A4015" s="348" t="s">
        <v>11358</v>
      </c>
      <c r="B4015" t="str">
        <f t="shared" si="62"/>
        <v>F3:0911 P1P2:8802 P3:00448</v>
      </c>
      <c r="C4015" s="348" t="s">
        <v>11359</v>
      </c>
      <c r="D4015" s="348" t="s">
        <v>7657</v>
      </c>
      <c r="E4015" s="348" t="s">
        <v>7658</v>
      </c>
      <c r="F4015" s="348" t="s">
        <v>7641</v>
      </c>
    </row>
    <row r="4016" spans="1:6" x14ac:dyDescent="0.25">
      <c r="A4016" s="348" t="s">
        <v>11360</v>
      </c>
      <c r="B4016" t="str">
        <f t="shared" si="62"/>
        <v>F3:0820 P1P2:8502 P3:00231</v>
      </c>
      <c r="C4016" s="348" t="s">
        <v>11355</v>
      </c>
      <c r="D4016" s="348" t="s">
        <v>7684</v>
      </c>
      <c r="E4016" s="348" t="s">
        <v>7725</v>
      </c>
      <c r="F4016" s="348" t="s">
        <v>7834</v>
      </c>
    </row>
    <row r="4017" spans="1:6" x14ac:dyDescent="0.25">
      <c r="A4017" s="348" t="s">
        <v>11361</v>
      </c>
      <c r="B4017" t="str">
        <f t="shared" si="62"/>
        <v>F3:0820 P1P2:8502 P3:00231</v>
      </c>
      <c r="C4017" s="348" t="s">
        <v>11362</v>
      </c>
      <c r="D4017" s="348" t="s">
        <v>7684</v>
      </c>
      <c r="E4017" s="348" t="s">
        <v>7725</v>
      </c>
      <c r="F4017" s="348" t="s">
        <v>7834</v>
      </c>
    </row>
    <row r="4018" spans="1:6" x14ac:dyDescent="0.25">
      <c r="A4018" s="348" t="s">
        <v>11363</v>
      </c>
      <c r="B4018" t="str">
        <f t="shared" si="62"/>
        <v>F3:0820 P1P2:8502 P3:00231</v>
      </c>
      <c r="C4018" s="348" t="s">
        <v>11357</v>
      </c>
      <c r="D4018" s="348" t="s">
        <v>7684</v>
      </c>
      <c r="E4018" s="348" t="s">
        <v>7725</v>
      </c>
      <c r="F4018" s="348" t="s">
        <v>7834</v>
      </c>
    </row>
    <row r="4019" spans="1:6" x14ac:dyDescent="0.25">
      <c r="A4019" s="348" t="s">
        <v>11364</v>
      </c>
      <c r="B4019" t="str">
        <f t="shared" si="62"/>
        <v>F3:0820 P1P2:8502 P3:00231</v>
      </c>
      <c r="C4019" s="348" t="s">
        <v>11359</v>
      </c>
      <c r="D4019" s="348" t="s">
        <v>7684</v>
      </c>
      <c r="E4019" s="348" t="s">
        <v>7725</v>
      </c>
      <c r="F4019" s="348" t="s">
        <v>7834</v>
      </c>
    </row>
    <row r="4020" spans="1:6" x14ac:dyDescent="0.25">
      <c r="A4020" s="348" t="s">
        <v>11365</v>
      </c>
      <c r="B4020" t="str">
        <f t="shared" si="62"/>
        <v>F3:0820 P1P2:8502 P3:00234</v>
      </c>
      <c r="C4020" s="348" t="s">
        <v>11355</v>
      </c>
      <c r="D4020" s="348" t="s">
        <v>7684</v>
      </c>
      <c r="E4020" s="348" t="s">
        <v>7725</v>
      </c>
      <c r="F4020" s="348" t="s">
        <v>7726</v>
      </c>
    </row>
    <row r="4021" spans="1:6" x14ac:dyDescent="0.25">
      <c r="A4021" s="348" t="s">
        <v>11366</v>
      </c>
      <c r="B4021" t="str">
        <f t="shared" si="62"/>
        <v>F3:0820 P1P2:8502 P3:00234</v>
      </c>
      <c r="C4021" s="348" t="s">
        <v>11362</v>
      </c>
      <c r="D4021" s="348" t="s">
        <v>7684</v>
      </c>
      <c r="E4021" s="348" t="s">
        <v>7725</v>
      </c>
      <c r="F4021" s="348" t="s">
        <v>7726</v>
      </c>
    </row>
    <row r="4022" spans="1:6" x14ac:dyDescent="0.25">
      <c r="A4022" s="348" t="s">
        <v>11367</v>
      </c>
      <c r="B4022" t="str">
        <f t="shared" si="62"/>
        <v>F3:0820 P1P2:8502 P3:00234</v>
      </c>
      <c r="C4022" s="348" t="s">
        <v>11357</v>
      </c>
      <c r="D4022" s="348" t="s">
        <v>7684</v>
      </c>
      <c r="E4022" s="348" t="s">
        <v>7725</v>
      </c>
      <c r="F4022" s="348" t="s">
        <v>7726</v>
      </c>
    </row>
    <row r="4023" spans="1:6" x14ac:dyDescent="0.25">
      <c r="A4023" s="348" t="s">
        <v>11368</v>
      </c>
      <c r="B4023" t="str">
        <f t="shared" si="62"/>
        <v>F3:0820 P1P2:8502 P3:00234</v>
      </c>
      <c r="C4023" s="348" t="s">
        <v>11359</v>
      </c>
      <c r="D4023" s="348" t="s">
        <v>7684</v>
      </c>
      <c r="E4023" s="348" t="s">
        <v>7725</v>
      </c>
      <c r="F4023" s="348" t="s">
        <v>7726</v>
      </c>
    </row>
    <row r="4024" spans="1:6" x14ac:dyDescent="0.25">
      <c r="A4024" s="348" t="s">
        <v>11369</v>
      </c>
      <c r="B4024" t="str">
        <f t="shared" si="62"/>
        <v>F3:0820 P1P2:8502 P3:00234</v>
      </c>
      <c r="C4024" s="348" t="s">
        <v>11362</v>
      </c>
      <c r="D4024" s="348" t="s">
        <v>7684</v>
      </c>
      <c r="E4024" s="348" t="s">
        <v>7725</v>
      </c>
      <c r="F4024" s="348" t="s">
        <v>7726</v>
      </c>
    </row>
    <row r="4025" spans="1:6" x14ac:dyDescent="0.25">
      <c r="A4025" s="348" t="s">
        <v>11370</v>
      </c>
      <c r="B4025" t="str">
        <f t="shared" si="62"/>
        <v>F3:0911 P1P2:8802 P3:00199</v>
      </c>
      <c r="C4025" s="348" t="s">
        <v>11371</v>
      </c>
      <c r="D4025" s="348" t="s">
        <v>7657</v>
      </c>
      <c r="E4025" s="348" t="s">
        <v>7658</v>
      </c>
      <c r="F4025" s="348" t="s">
        <v>7659</v>
      </c>
    </row>
    <row r="4026" spans="1:6" x14ac:dyDescent="0.25">
      <c r="A4026" s="348" t="s">
        <v>11370</v>
      </c>
      <c r="B4026" t="str">
        <f t="shared" si="62"/>
        <v>F3:0911 P1P2:8802 P3:00448</v>
      </c>
      <c r="C4026" s="348" t="s">
        <v>11371</v>
      </c>
      <c r="D4026" s="348" t="s">
        <v>7657</v>
      </c>
      <c r="E4026" s="348" t="s">
        <v>7658</v>
      </c>
      <c r="F4026" s="348" t="s">
        <v>7641</v>
      </c>
    </row>
    <row r="4027" spans="1:6" x14ac:dyDescent="0.25">
      <c r="A4027" s="348" t="s">
        <v>11372</v>
      </c>
      <c r="B4027" t="str">
        <f t="shared" si="62"/>
        <v>F3:0820 P1P2:8502 P3:00231</v>
      </c>
      <c r="C4027" s="348" t="s">
        <v>11371</v>
      </c>
      <c r="D4027" s="348" t="s">
        <v>7684</v>
      </c>
      <c r="E4027" s="348" t="s">
        <v>7725</v>
      </c>
      <c r="F4027" s="348" t="s">
        <v>7834</v>
      </c>
    </row>
    <row r="4028" spans="1:6" x14ac:dyDescent="0.25">
      <c r="A4028" s="348" t="s">
        <v>11373</v>
      </c>
      <c r="B4028" t="str">
        <f t="shared" si="62"/>
        <v>F3:0820 P1P2:8502 P3:00231</v>
      </c>
      <c r="C4028" s="348" t="s">
        <v>11371</v>
      </c>
      <c r="D4028" s="348" t="s">
        <v>7684</v>
      </c>
      <c r="E4028" s="348" t="s">
        <v>7725</v>
      </c>
      <c r="F4028" s="348" t="s">
        <v>7834</v>
      </c>
    </row>
    <row r="4029" spans="1:6" x14ac:dyDescent="0.25">
      <c r="A4029" s="348" t="s">
        <v>11374</v>
      </c>
      <c r="B4029" t="str">
        <f t="shared" si="62"/>
        <v>F3:0820 P1P2:8502 P3:00234</v>
      </c>
      <c r="C4029" s="348" t="s">
        <v>11371</v>
      </c>
      <c r="D4029" s="348" t="s">
        <v>7684</v>
      </c>
      <c r="E4029" s="348" t="s">
        <v>7725</v>
      </c>
      <c r="F4029" s="348" t="s">
        <v>7726</v>
      </c>
    </row>
    <row r="4030" spans="1:6" x14ac:dyDescent="0.25">
      <c r="A4030" s="348" t="s">
        <v>11375</v>
      </c>
      <c r="B4030" t="str">
        <f t="shared" si="62"/>
        <v>F3:0911 P1P2:8802 P3:00199</v>
      </c>
      <c r="C4030" s="348" t="s">
        <v>11376</v>
      </c>
      <c r="D4030" s="348" t="s">
        <v>7657</v>
      </c>
      <c r="E4030" s="348" t="s">
        <v>7658</v>
      </c>
      <c r="F4030" s="348" t="s">
        <v>7659</v>
      </c>
    </row>
    <row r="4031" spans="1:6" x14ac:dyDescent="0.25">
      <c r="A4031" s="348" t="s">
        <v>11375</v>
      </c>
      <c r="B4031" t="str">
        <f t="shared" si="62"/>
        <v>F3:0911 P1P2:8802 P3:00448</v>
      </c>
      <c r="C4031" s="348" t="s">
        <v>11376</v>
      </c>
      <c r="D4031" s="348" t="s">
        <v>7657</v>
      </c>
      <c r="E4031" s="348" t="s">
        <v>7658</v>
      </c>
      <c r="F4031" s="348" t="s">
        <v>7641</v>
      </c>
    </row>
    <row r="4032" spans="1:6" x14ac:dyDescent="0.25">
      <c r="A4032" s="348" t="s">
        <v>11377</v>
      </c>
      <c r="B4032" t="str">
        <f t="shared" si="62"/>
        <v>F3:0820 P1P2:8502 P3:00231</v>
      </c>
      <c r="C4032" s="348" t="s">
        <v>11376</v>
      </c>
      <c r="D4032" s="348" t="s">
        <v>7684</v>
      </c>
      <c r="E4032" s="348" t="s">
        <v>7725</v>
      </c>
      <c r="F4032" s="348" t="s">
        <v>7834</v>
      </c>
    </row>
    <row r="4033" spans="1:6" x14ac:dyDescent="0.25">
      <c r="A4033" s="348" t="s">
        <v>11378</v>
      </c>
      <c r="B4033" t="str">
        <f t="shared" si="62"/>
        <v>F3:0820 P1P2:8502 P3:00234</v>
      </c>
      <c r="C4033" s="348" t="s">
        <v>11376</v>
      </c>
      <c r="D4033" s="348" t="s">
        <v>7684</v>
      </c>
      <c r="E4033" s="348" t="s">
        <v>7725</v>
      </c>
      <c r="F4033" s="348" t="s">
        <v>7726</v>
      </c>
    </row>
    <row r="4034" spans="1:6" x14ac:dyDescent="0.25">
      <c r="A4034" s="348" t="s">
        <v>11379</v>
      </c>
      <c r="B4034" t="str">
        <f t="shared" ref="B4034:B4097" si="63">CONCATENATE("F3:",D4034," P1P2:",E4034," P3:",F4034)</f>
        <v>F3:0820 P1P2:8502 P3:00234</v>
      </c>
      <c r="C4034" s="348" t="s">
        <v>11376</v>
      </c>
      <c r="D4034" s="348" t="s">
        <v>7684</v>
      </c>
      <c r="E4034" s="348" t="s">
        <v>7725</v>
      </c>
      <c r="F4034" s="348" t="s">
        <v>7726</v>
      </c>
    </row>
    <row r="4035" spans="1:6" x14ac:dyDescent="0.25">
      <c r="A4035" s="348" t="s">
        <v>11380</v>
      </c>
      <c r="B4035" t="str">
        <f t="shared" si="63"/>
        <v>F3:0911 P1P2:8802 P3:00199</v>
      </c>
      <c r="C4035" s="348" t="s">
        <v>11381</v>
      </c>
      <c r="D4035" s="348" t="s">
        <v>7657</v>
      </c>
      <c r="E4035" s="348" t="s">
        <v>7658</v>
      </c>
      <c r="F4035" s="348" t="s">
        <v>7659</v>
      </c>
    </row>
    <row r="4036" spans="1:6" x14ac:dyDescent="0.25">
      <c r="A4036" s="348" t="s">
        <v>11380</v>
      </c>
      <c r="B4036" t="str">
        <f t="shared" si="63"/>
        <v>F3:0911 P1P2:8802 P3:00448</v>
      </c>
      <c r="C4036" s="348" t="s">
        <v>11381</v>
      </c>
      <c r="D4036" s="348" t="s">
        <v>7657</v>
      </c>
      <c r="E4036" s="348" t="s">
        <v>7658</v>
      </c>
      <c r="F4036" s="348" t="s">
        <v>7641</v>
      </c>
    </row>
    <row r="4037" spans="1:6" x14ac:dyDescent="0.25">
      <c r="A4037" s="348" t="s">
        <v>11382</v>
      </c>
      <c r="B4037" t="str">
        <f t="shared" si="63"/>
        <v>F3:0911 P1P2:8802 P3:00199</v>
      </c>
      <c r="C4037" s="348" t="s">
        <v>11381</v>
      </c>
      <c r="D4037" s="348" t="s">
        <v>7657</v>
      </c>
      <c r="E4037" s="348" t="s">
        <v>7658</v>
      </c>
      <c r="F4037" s="348" t="s">
        <v>7659</v>
      </c>
    </row>
    <row r="4038" spans="1:6" x14ac:dyDescent="0.25">
      <c r="A4038" s="348" t="s">
        <v>11382</v>
      </c>
      <c r="B4038" t="str">
        <f t="shared" si="63"/>
        <v>F3:0911 P1P2:8802 P3:00448</v>
      </c>
      <c r="C4038" s="348" t="s">
        <v>11381</v>
      </c>
      <c r="D4038" s="348" t="s">
        <v>7657</v>
      </c>
      <c r="E4038" s="348" t="s">
        <v>7658</v>
      </c>
      <c r="F4038" s="348" t="s">
        <v>7641</v>
      </c>
    </row>
    <row r="4039" spans="1:6" x14ac:dyDescent="0.25">
      <c r="A4039" s="348" t="s">
        <v>11383</v>
      </c>
      <c r="B4039" t="str">
        <f t="shared" si="63"/>
        <v>F3:0820 P1P2:8502 P3:00231</v>
      </c>
      <c r="C4039" s="348" t="s">
        <v>11381</v>
      </c>
      <c r="D4039" s="348" t="s">
        <v>7684</v>
      </c>
      <c r="E4039" s="348" t="s">
        <v>7725</v>
      </c>
      <c r="F4039" s="348" t="s">
        <v>7834</v>
      </c>
    </row>
    <row r="4040" spans="1:6" x14ac:dyDescent="0.25">
      <c r="A4040" s="348" t="s">
        <v>11384</v>
      </c>
      <c r="B4040" t="str">
        <f t="shared" si="63"/>
        <v>F3:0820 P1P2:8502 P3:00231</v>
      </c>
      <c r="C4040" s="348" t="s">
        <v>11381</v>
      </c>
      <c r="D4040" s="348" t="s">
        <v>7684</v>
      </c>
      <c r="E4040" s="348" t="s">
        <v>7725</v>
      </c>
      <c r="F4040" s="348" t="s">
        <v>7834</v>
      </c>
    </row>
    <row r="4041" spans="1:6" x14ac:dyDescent="0.25">
      <c r="A4041" s="348" t="s">
        <v>11385</v>
      </c>
      <c r="B4041" t="str">
        <f t="shared" si="63"/>
        <v>F3:0820 P1P2:8502 P3:00231</v>
      </c>
      <c r="C4041" s="348" t="s">
        <v>11381</v>
      </c>
      <c r="D4041" s="348" t="s">
        <v>7684</v>
      </c>
      <c r="E4041" s="348" t="s">
        <v>7725</v>
      </c>
      <c r="F4041" s="348" t="s">
        <v>7834</v>
      </c>
    </row>
    <row r="4042" spans="1:6" x14ac:dyDescent="0.25">
      <c r="A4042" s="348" t="s">
        <v>11386</v>
      </c>
      <c r="B4042" t="str">
        <f t="shared" si="63"/>
        <v>F3:0820 P1P2:8502 P3:00234</v>
      </c>
      <c r="C4042" s="348" t="s">
        <v>11381</v>
      </c>
      <c r="D4042" s="348" t="s">
        <v>7684</v>
      </c>
      <c r="E4042" s="348" t="s">
        <v>7725</v>
      </c>
      <c r="F4042" s="348" t="s">
        <v>7726</v>
      </c>
    </row>
    <row r="4043" spans="1:6" x14ac:dyDescent="0.25">
      <c r="A4043" s="348" t="s">
        <v>11387</v>
      </c>
      <c r="B4043" t="str">
        <f t="shared" si="63"/>
        <v>F3:0820 P1P2:8502 P3:00234</v>
      </c>
      <c r="C4043" s="348" t="s">
        <v>11381</v>
      </c>
      <c r="D4043" s="348" t="s">
        <v>7684</v>
      </c>
      <c r="E4043" s="348" t="s">
        <v>7725</v>
      </c>
      <c r="F4043" s="348" t="s">
        <v>7726</v>
      </c>
    </row>
    <row r="4044" spans="1:6" x14ac:dyDescent="0.25">
      <c r="A4044" s="348" t="s">
        <v>11388</v>
      </c>
      <c r="B4044" t="str">
        <f t="shared" si="63"/>
        <v>F3:0911 P1P2:8802 P3:00199</v>
      </c>
      <c r="C4044" s="348" t="s">
        <v>11389</v>
      </c>
      <c r="D4044" s="348" t="s">
        <v>7657</v>
      </c>
      <c r="E4044" s="348" t="s">
        <v>7658</v>
      </c>
      <c r="F4044" s="348" t="s">
        <v>7659</v>
      </c>
    </row>
    <row r="4045" spans="1:6" x14ac:dyDescent="0.25">
      <c r="A4045" s="348" t="s">
        <v>11388</v>
      </c>
      <c r="B4045" t="str">
        <f t="shared" si="63"/>
        <v>F3:0911 P1P2:8802 P3:00448</v>
      </c>
      <c r="C4045" s="348" t="s">
        <v>11389</v>
      </c>
      <c r="D4045" s="348" t="s">
        <v>7657</v>
      </c>
      <c r="E4045" s="348" t="s">
        <v>7658</v>
      </c>
      <c r="F4045" s="348" t="s">
        <v>7641</v>
      </c>
    </row>
    <row r="4046" spans="1:6" x14ac:dyDescent="0.25">
      <c r="A4046" s="348" t="s">
        <v>11390</v>
      </c>
      <c r="B4046" t="str">
        <f t="shared" si="63"/>
        <v>F3:0820 P1P2:8502 P3:00231</v>
      </c>
      <c r="C4046" s="348" t="s">
        <v>11389</v>
      </c>
      <c r="D4046" s="348" t="s">
        <v>7684</v>
      </c>
      <c r="E4046" s="348" t="s">
        <v>7725</v>
      </c>
      <c r="F4046" s="348" t="s">
        <v>7834</v>
      </c>
    </row>
    <row r="4047" spans="1:6" x14ac:dyDescent="0.25">
      <c r="A4047" s="348" t="s">
        <v>11391</v>
      </c>
      <c r="B4047" t="str">
        <f t="shared" si="63"/>
        <v>F3:0820 P1P2:8502 P3:00231</v>
      </c>
      <c r="C4047" s="348" t="s">
        <v>11389</v>
      </c>
      <c r="D4047" s="348" t="s">
        <v>7684</v>
      </c>
      <c r="E4047" s="348" t="s">
        <v>7725</v>
      </c>
      <c r="F4047" s="348" t="s">
        <v>7834</v>
      </c>
    </row>
    <row r="4048" spans="1:6" x14ac:dyDescent="0.25">
      <c r="A4048" s="348" t="s">
        <v>11392</v>
      </c>
      <c r="B4048" t="str">
        <f t="shared" si="63"/>
        <v>F3:0820 P1P2:8502 P3:00234</v>
      </c>
      <c r="C4048" s="348" t="s">
        <v>11389</v>
      </c>
      <c r="D4048" s="348" t="s">
        <v>7684</v>
      </c>
      <c r="E4048" s="348" t="s">
        <v>7725</v>
      </c>
      <c r="F4048" s="348" t="s">
        <v>7726</v>
      </c>
    </row>
    <row r="4049" spans="1:6" x14ac:dyDescent="0.25">
      <c r="A4049" s="348" t="s">
        <v>11393</v>
      </c>
      <c r="B4049" t="str">
        <f t="shared" si="63"/>
        <v>F3:0820 P1P2:8502 P3:00234</v>
      </c>
      <c r="C4049" s="348" t="s">
        <v>11389</v>
      </c>
      <c r="D4049" s="348" t="s">
        <v>7684</v>
      </c>
      <c r="E4049" s="348" t="s">
        <v>7725</v>
      </c>
      <c r="F4049" s="348" t="s">
        <v>7726</v>
      </c>
    </row>
    <row r="4050" spans="1:6" x14ac:dyDescent="0.25">
      <c r="A4050" s="348" t="s">
        <v>11394</v>
      </c>
      <c r="B4050" t="str">
        <f t="shared" si="63"/>
        <v>F3:0820 P1P2:8502 P3:00234</v>
      </c>
      <c r="C4050" s="348" t="s">
        <v>11389</v>
      </c>
      <c r="D4050" s="348" t="s">
        <v>7684</v>
      </c>
      <c r="E4050" s="348" t="s">
        <v>7725</v>
      </c>
      <c r="F4050" s="348" t="s">
        <v>7726</v>
      </c>
    </row>
    <row r="4051" spans="1:6" x14ac:dyDescent="0.25">
      <c r="A4051" s="348" t="s">
        <v>11395</v>
      </c>
      <c r="B4051" t="str">
        <f t="shared" si="63"/>
        <v>F3:0911 P1P2:8802 P3:00199</v>
      </c>
      <c r="C4051" s="348" t="s">
        <v>11396</v>
      </c>
      <c r="D4051" s="348" t="s">
        <v>7657</v>
      </c>
      <c r="E4051" s="348" t="s">
        <v>7658</v>
      </c>
      <c r="F4051" s="348" t="s">
        <v>7659</v>
      </c>
    </row>
    <row r="4052" spans="1:6" x14ac:dyDescent="0.25">
      <c r="A4052" s="348" t="s">
        <v>11395</v>
      </c>
      <c r="B4052" t="str">
        <f t="shared" si="63"/>
        <v>F3:0911 P1P2:8802 P3:00448</v>
      </c>
      <c r="C4052" s="348" t="s">
        <v>11396</v>
      </c>
      <c r="D4052" s="348" t="s">
        <v>7657</v>
      </c>
      <c r="E4052" s="348" t="s">
        <v>7658</v>
      </c>
      <c r="F4052" s="348" t="s">
        <v>7641</v>
      </c>
    </row>
    <row r="4053" spans="1:6" x14ac:dyDescent="0.25">
      <c r="A4053" s="348" t="s">
        <v>11397</v>
      </c>
      <c r="B4053" t="str">
        <f t="shared" si="63"/>
        <v>F3:0911 P1P2:8802 P3:00199</v>
      </c>
      <c r="C4053" s="348" t="s">
        <v>11396</v>
      </c>
      <c r="D4053" s="348" t="s">
        <v>7657</v>
      </c>
      <c r="E4053" s="348" t="s">
        <v>7658</v>
      </c>
      <c r="F4053" s="348" t="s">
        <v>7659</v>
      </c>
    </row>
    <row r="4054" spans="1:6" x14ac:dyDescent="0.25">
      <c r="A4054" s="348" t="s">
        <v>11397</v>
      </c>
      <c r="B4054" t="str">
        <f t="shared" si="63"/>
        <v>F3:0911 P1P2:8802 P3:00448</v>
      </c>
      <c r="C4054" s="348" t="s">
        <v>11396</v>
      </c>
      <c r="D4054" s="348" t="s">
        <v>7657</v>
      </c>
      <c r="E4054" s="348" t="s">
        <v>7658</v>
      </c>
      <c r="F4054" s="348" t="s">
        <v>7641</v>
      </c>
    </row>
    <row r="4055" spans="1:6" x14ac:dyDescent="0.25">
      <c r="A4055" s="348" t="s">
        <v>11398</v>
      </c>
      <c r="B4055" t="str">
        <f t="shared" si="63"/>
        <v>F3:0820 P1P2:8502 P3:00231</v>
      </c>
      <c r="C4055" s="348" t="s">
        <v>11396</v>
      </c>
      <c r="D4055" s="348" t="s">
        <v>7684</v>
      </c>
      <c r="E4055" s="348" t="s">
        <v>7725</v>
      </c>
      <c r="F4055" s="348" t="s">
        <v>7834</v>
      </c>
    </row>
    <row r="4056" spans="1:6" x14ac:dyDescent="0.25">
      <c r="A4056" s="348" t="s">
        <v>11399</v>
      </c>
      <c r="B4056" t="str">
        <f t="shared" si="63"/>
        <v>F3:0820 P1P2:8502 P3:00234</v>
      </c>
      <c r="C4056" s="348" t="s">
        <v>11396</v>
      </c>
      <c r="D4056" s="348" t="s">
        <v>7684</v>
      </c>
      <c r="E4056" s="348" t="s">
        <v>7725</v>
      </c>
      <c r="F4056" s="348" t="s">
        <v>7726</v>
      </c>
    </row>
    <row r="4057" spans="1:6" x14ac:dyDescent="0.25">
      <c r="A4057" s="348" t="s">
        <v>11400</v>
      </c>
      <c r="B4057" t="str">
        <f t="shared" si="63"/>
        <v>F3:0911 P1P2:8802 P3:00199</v>
      </c>
      <c r="C4057" s="348" t="s">
        <v>11401</v>
      </c>
      <c r="D4057" s="348" t="s">
        <v>7657</v>
      </c>
      <c r="E4057" s="348" t="s">
        <v>7658</v>
      </c>
      <c r="F4057" s="348" t="s">
        <v>7659</v>
      </c>
    </row>
    <row r="4058" spans="1:6" x14ac:dyDescent="0.25">
      <c r="A4058" s="348" t="s">
        <v>11400</v>
      </c>
      <c r="B4058" t="str">
        <f t="shared" si="63"/>
        <v>F3:0911 P1P2:8802 P3:00448</v>
      </c>
      <c r="C4058" s="348" t="s">
        <v>11401</v>
      </c>
      <c r="D4058" s="348" t="s">
        <v>7657</v>
      </c>
      <c r="E4058" s="348" t="s">
        <v>7658</v>
      </c>
      <c r="F4058" s="348" t="s">
        <v>7641</v>
      </c>
    </row>
    <row r="4059" spans="1:6" x14ac:dyDescent="0.25">
      <c r="A4059" s="348" t="s">
        <v>11402</v>
      </c>
      <c r="B4059" t="str">
        <f t="shared" si="63"/>
        <v>F3:0911 P1P2:8802 P3:00199</v>
      </c>
      <c r="C4059" s="348" t="s">
        <v>11403</v>
      </c>
      <c r="D4059" s="348" t="s">
        <v>7657</v>
      </c>
      <c r="E4059" s="348" t="s">
        <v>7658</v>
      </c>
      <c r="F4059" s="348" t="s">
        <v>7659</v>
      </c>
    </row>
    <row r="4060" spans="1:6" x14ac:dyDescent="0.25">
      <c r="A4060" s="348" t="s">
        <v>11402</v>
      </c>
      <c r="B4060" t="str">
        <f t="shared" si="63"/>
        <v>F3:0911 P1P2:8802 P3:00448</v>
      </c>
      <c r="C4060" s="348" t="s">
        <v>11403</v>
      </c>
      <c r="D4060" s="348" t="s">
        <v>7657</v>
      </c>
      <c r="E4060" s="348" t="s">
        <v>7658</v>
      </c>
      <c r="F4060" s="348" t="s">
        <v>7641</v>
      </c>
    </row>
    <row r="4061" spans="1:6" x14ac:dyDescent="0.25">
      <c r="A4061" s="348" t="s">
        <v>11404</v>
      </c>
      <c r="B4061" t="str">
        <f t="shared" si="63"/>
        <v>F3:0820 P1P2:8502 P3:00231</v>
      </c>
      <c r="C4061" s="348" t="s">
        <v>11401</v>
      </c>
      <c r="D4061" s="348" t="s">
        <v>7684</v>
      </c>
      <c r="E4061" s="348" t="s">
        <v>7725</v>
      </c>
      <c r="F4061" s="348" t="s">
        <v>7834</v>
      </c>
    </row>
    <row r="4062" spans="1:6" x14ac:dyDescent="0.25">
      <c r="A4062" s="348" t="s">
        <v>11405</v>
      </c>
      <c r="B4062" t="str">
        <f t="shared" si="63"/>
        <v>F3:0820 P1P2:8502 P3:00231</v>
      </c>
      <c r="C4062" s="348" t="s">
        <v>11403</v>
      </c>
      <c r="D4062" s="348" t="s">
        <v>7684</v>
      </c>
      <c r="E4062" s="348" t="s">
        <v>7725</v>
      </c>
      <c r="F4062" s="348" t="s">
        <v>7834</v>
      </c>
    </row>
    <row r="4063" spans="1:6" x14ac:dyDescent="0.25">
      <c r="A4063" s="348" t="s">
        <v>11406</v>
      </c>
      <c r="B4063" t="str">
        <f t="shared" si="63"/>
        <v>F3:0820 P1P2:8502 P3:00234</v>
      </c>
      <c r="C4063" s="348" t="s">
        <v>11401</v>
      </c>
      <c r="D4063" s="348" t="s">
        <v>7684</v>
      </c>
      <c r="E4063" s="348" t="s">
        <v>7725</v>
      </c>
      <c r="F4063" s="348" t="s">
        <v>7726</v>
      </c>
    </row>
    <row r="4064" spans="1:6" x14ac:dyDescent="0.25">
      <c r="A4064" s="348" t="s">
        <v>11407</v>
      </c>
      <c r="B4064" t="str">
        <f t="shared" si="63"/>
        <v>F3:0820 P1P2:8502 P3:00234</v>
      </c>
      <c r="C4064" s="348" t="s">
        <v>11403</v>
      </c>
      <c r="D4064" s="348" t="s">
        <v>7684</v>
      </c>
      <c r="E4064" s="348" t="s">
        <v>7725</v>
      </c>
      <c r="F4064" s="348" t="s">
        <v>7726</v>
      </c>
    </row>
    <row r="4065" spans="1:6" x14ac:dyDescent="0.25">
      <c r="A4065" s="348" t="s">
        <v>11408</v>
      </c>
      <c r="B4065" t="str">
        <f t="shared" si="63"/>
        <v>F3:0911 P1P2:8802 P3:00199</v>
      </c>
      <c r="C4065" s="348" t="s">
        <v>11409</v>
      </c>
      <c r="D4065" s="348" t="s">
        <v>7657</v>
      </c>
      <c r="E4065" s="348" t="s">
        <v>7658</v>
      </c>
      <c r="F4065" s="348" t="s">
        <v>7659</v>
      </c>
    </row>
    <row r="4066" spans="1:6" x14ac:dyDescent="0.25">
      <c r="A4066" s="348" t="s">
        <v>11408</v>
      </c>
      <c r="B4066" t="str">
        <f t="shared" si="63"/>
        <v>F3:0911 P1P2:8802 P3:00448</v>
      </c>
      <c r="C4066" s="348" t="s">
        <v>11409</v>
      </c>
      <c r="D4066" s="348" t="s">
        <v>7657</v>
      </c>
      <c r="E4066" s="348" t="s">
        <v>7658</v>
      </c>
      <c r="F4066" s="348" t="s">
        <v>7641</v>
      </c>
    </row>
    <row r="4067" spans="1:6" x14ac:dyDescent="0.25">
      <c r="A4067" s="348" t="s">
        <v>11410</v>
      </c>
      <c r="B4067" t="str">
        <f t="shared" si="63"/>
        <v>F3:0911 P1P2:8802 P3:00199</v>
      </c>
      <c r="C4067" s="348" t="s">
        <v>11411</v>
      </c>
      <c r="D4067" s="348" t="s">
        <v>7657</v>
      </c>
      <c r="E4067" s="348" t="s">
        <v>7658</v>
      </c>
      <c r="F4067" s="348" t="s">
        <v>7659</v>
      </c>
    </row>
    <row r="4068" spans="1:6" x14ac:dyDescent="0.25">
      <c r="A4068" s="348" t="s">
        <v>11410</v>
      </c>
      <c r="B4068" t="str">
        <f t="shared" si="63"/>
        <v>F3:0911 P1P2:8802 P3:00448</v>
      </c>
      <c r="C4068" s="348" t="s">
        <v>11411</v>
      </c>
      <c r="D4068" s="348" t="s">
        <v>7657</v>
      </c>
      <c r="E4068" s="348" t="s">
        <v>7658</v>
      </c>
      <c r="F4068" s="348" t="s">
        <v>7641</v>
      </c>
    </row>
    <row r="4069" spans="1:6" x14ac:dyDescent="0.25">
      <c r="A4069" s="348" t="s">
        <v>11412</v>
      </c>
      <c r="B4069" t="str">
        <f t="shared" si="63"/>
        <v>F3:0820 P1P2:8502 P3:00231</v>
      </c>
      <c r="C4069" s="348" t="s">
        <v>11409</v>
      </c>
      <c r="D4069" s="348" t="s">
        <v>7684</v>
      </c>
      <c r="E4069" s="348" t="s">
        <v>7725</v>
      </c>
      <c r="F4069" s="348" t="s">
        <v>7834</v>
      </c>
    </row>
    <row r="4070" spans="1:6" x14ac:dyDescent="0.25">
      <c r="A4070" s="348" t="s">
        <v>11413</v>
      </c>
      <c r="B4070" t="str">
        <f t="shared" si="63"/>
        <v>F3:0820 P1P2:8502 P3:00231</v>
      </c>
      <c r="C4070" s="348" t="s">
        <v>11409</v>
      </c>
      <c r="D4070" s="348" t="s">
        <v>7684</v>
      </c>
      <c r="E4070" s="348" t="s">
        <v>7725</v>
      </c>
      <c r="F4070" s="348" t="s">
        <v>7834</v>
      </c>
    </row>
    <row r="4071" spans="1:6" x14ac:dyDescent="0.25">
      <c r="A4071" s="348" t="s">
        <v>11414</v>
      </c>
      <c r="B4071" t="str">
        <f t="shared" si="63"/>
        <v>F3:0820 P1P2:8502 P3:00231</v>
      </c>
      <c r="C4071" s="348" t="s">
        <v>11411</v>
      </c>
      <c r="D4071" s="348" t="s">
        <v>7684</v>
      </c>
      <c r="E4071" s="348" t="s">
        <v>7725</v>
      </c>
      <c r="F4071" s="348" t="s">
        <v>7834</v>
      </c>
    </row>
    <row r="4072" spans="1:6" x14ac:dyDescent="0.25">
      <c r="A4072" s="348" t="s">
        <v>11415</v>
      </c>
      <c r="B4072" t="str">
        <f t="shared" si="63"/>
        <v>F3:0820 P1P2:8502 P3:00234</v>
      </c>
      <c r="C4072" s="348" t="s">
        <v>11409</v>
      </c>
      <c r="D4072" s="348" t="s">
        <v>7684</v>
      </c>
      <c r="E4072" s="348" t="s">
        <v>7725</v>
      </c>
      <c r="F4072" s="348" t="s">
        <v>7726</v>
      </c>
    </row>
    <row r="4073" spans="1:6" x14ac:dyDescent="0.25">
      <c r="A4073" s="348" t="s">
        <v>11416</v>
      </c>
      <c r="B4073" t="str">
        <f t="shared" si="63"/>
        <v>F3:0820 P1P2:8502 P3:00234</v>
      </c>
      <c r="C4073" s="348" t="s">
        <v>11409</v>
      </c>
      <c r="D4073" s="348" t="s">
        <v>7684</v>
      </c>
      <c r="E4073" s="348" t="s">
        <v>7725</v>
      </c>
      <c r="F4073" s="348" t="s">
        <v>7726</v>
      </c>
    </row>
    <row r="4074" spans="1:6" x14ac:dyDescent="0.25">
      <c r="A4074" s="348" t="s">
        <v>11417</v>
      </c>
      <c r="B4074" t="str">
        <f t="shared" si="63"/>
        <v>F3:0820 P1P2:8502 P3:00234</v>
      </c>
      <c r="C4074" s="348" t="s">
        <v>11411</v>
      </c>
      <c r="D4074" s="348" t="s">
        <v>7684</v>
      </c>
      <c r="E4074" s="348" t="s">
        <v>7725</v>
      </c>
      <c r="F4074" s="348" t="s">
        <v>7726</v>
      </c>
    </row>
    <row r="4075" spans="1:6" x14ac:dyDescent="0.25">
      <c r="A4075" s="348" t="s">
        <v>11418</v>
      </c>
      <c r="B4075" t="str">
        <f t="shared" si="63"/>
        <v>F3:0820 P1P2:8502 P3:00231</v>
      </c>
      <c r="C4075" s="348" t="s">
        <v>11419</v>
      </c>
      <c r="D4075" s="348" t="s">
        <v>7684</v>
      </c>
      <c r="E4075" s="348" t="s">
        <v>7725</v>
      </c>
      <c r="F4075" s="348" t="s">
        <v>7834</v>
      </c>
    </row>
    <row r="4076" spans="1:6" x14ac:dyDescent="0.25">
      <c r="A4076" s="348" t="s">
        <v>11420</v>
      </c>
      <c r="B4076" t="str">
        <f t="shared" si="63"/>
        <v>F3:0820 P1P2:8503 P3:00232</v>
      </c>
      <c r="C4076" s="348" t="s">
        <v>11419</v>
      </c>
      <c r="D4076" s="348" t="s">
        <v>7684</v>
      </c>
      <c r="E4076" s="348" t="s">
        <v>7685</v>
      </c>
      <c r="F4076" s="348" t="s">
        <v>7686</v>
      </c>
    </row>
    <row r="4077" spans="1:6" x14ac:dyDescent="0.25">
      <c r="A4077" s="348" t="s">
        <v>11421</v>
      </c>
      <c r="B4077" t="str">
        <f t="shared" si="63"/>
        <v>F3:0820 P1P2:8502 P3:00234</v>
      </c>
      <c r="C4077" s="348" t="s">
        <v>11419</v>
      </c>
      <c r="D4077" s="348" t="s">
        <v>7684</v>
      </c>
      <c r="E4077" s="348" t="s">
        <v>7725</v>
      </c>
      <c r="F4077" s="348" t="s">
        <v>7726</v>
      </c>
    </row>
    <row r="4078" spans="1:6" x14ac:dyDescent="0.25">
      <c r="A4078" s="348" t="s">
        <v>11422</v>
      </c>
      <c r="B4078" t="str">
        <f t="shared" si="63"/>
        <v>F3:0911 P1P2:8802 P3:00199</v>
      </c>
      <c r="C4078" s="348" t="s">
        <v>11423</v>
      </c>
      <c r="D4078" s="348" t="s">
        <v>7657</v>
      </c>
      <c r="E4078" s="348" t="s">
        <v>7658</v>
      </c>
      <c r="F4078" s="348" t="s">
        <v>7659</v>
      </c>
    </row>
    <row r="4079" spans="1:6" x14ac:dyDescent="0.25">
      <c r="A4079" s="348" t="s">
        <v>11422</v>
      </c>
      <c r="B4079" t="str">
        <f t="shared" si="63"/>
        <v>F3:0911 P1P2:8802 P3:00448</v>
      </c>
      <c r="C4079" s="348" t="s">
        <v>11423</v>
      </c>
      <c r="D4079" s="348" t="s">
        <v>7657</v>
      </c>
      <c r="E4079" s="348" t="s">
        <v>7658</v>
      </c>
      <c r="F4079" s="348" t="s">
        <v>7641</v>
      </c>
    </row>
    <row r="4080" spans="1:6" x14ac:dyDescent="0.25">
      <c r="A4080" s="348" t="s">
        <v>11424</v>
      </c>
      <c r="B4080" t="str">
        <f t="shared" si="63"/>
        <v>F3:0820 P1P2:8502 P3:00231</v>
      </c>
      <c r="C4080" s="348" t="s">
        <v>11423</v>
      </c>
      <c r="D4080" s="348" t="s">
        <v>7684</v>
      </c>
      <c r="E4080" s="348" t="s">
        <v>7725</v>
      </c>
      <c r="F4080" s="348" t="s">
        <v>7834</v>
      </c>
    </row>
    <row r="4081" spans="1:6" x14ac:dyDescent="0.25">
      <c r="A4081" s="348" t="s">
        <v>11425</v>
      </c>
      <c r="B4081" t="str">
        <f t="shared" si="63"/>
        <v>F3:0911 P1P2:8802 P3:00199</v>
      </c>
      <c r="C4081" s="348" t="s">
        <v>11426</v>
      </c>
      <c r="D4081" s="348" t="s">
        <v>7657</v>
      </c>
      <c r="E4081" s="348" t="s">
        <v>7658</v>
      </c>
      <c r="F4081" s="348" t="s">
        <v>7659</v>
      </c>
    </row>
    <row r="4082" spans="1:6" x14ac:dyDescent="0.25">
      <c r="A4082" s="348" t="s">
        <v>11425</v>
      </c>
      <c r="B4082" t="str">
        <f t="shared" si="63"/>
        <v>F3:0911 P1P2:8802 P3:00448</v>
      </c>
      <c r="C4082" s="348" t="s">
        <v>11426</v>
      </c>
      <c r="D4082" s="348" t="s">
        <v>7657</v>
      </c>
      <c r="E4082" s="348" t="s">
        <v>7658</v>
      </c>
      <c r="F4082" s="348" t="s">
        <v>7641</v>
      </c>
    </row>
    <row r="4083" spans="1:6" x14ac:dyDescent="0.25">
      <c r="A4083" s="348" t="s">
        <v>11427</v>
      </c>
      <c r="B4083" t="str">
        <f t="shared" si="63"/>
        <v>F3:0820 P1P2:8502 P3:00231</v>
      </c>
      <c r="C4083" s="348" t="s">
        <v>11428</v>
      </c>
      <c r="D4083" s="348" t="s">
        <v>7684</v>
      </c>
      <c r="E4083" s="348" t="s">
        <v>7725</v>
      </c>
      <c r="F4083" s="348" t="s">
        <v>7834</v>
      </c>
    </row>
    <row r="4084" spans="1:6" x14ac:dyDescent="0.25">
      <c r="A4084" s="348" t="s">
        <v>11429</v>
      </c>
      <c r="B4084" t="str">
        <f t="shared" si="63"/>
        <v>F3:0820 P1P2:8502 P3:00231</v>
      </c>
      <c r="C4084" s="348" t="s">
        <v>11426</v>
      </c>
      <c r="D4084" s="348" t="s">
        <v>7684</v>
      </c>
      <c r="E4084" s="348" t="s">
        <v>7725</v>
      </c>
      <c r="F4084" s="348" t="s">
        <v>7834</v>
      </c>
    </row>
    <row r="4085" spans="1:6" x14ac:dyDescent="0.25">
      <c r="A4085" s="348" t="s">
        <v>11430</v>
      </c>
      <c r="B4085" t="str">
        <f t="shared" si="63"/>
        <v>F3:0820 P1P2:8502 P3:00231</v>
      </c>
      <c r="C4085" s="348" t="s">
        <v>11426</v>
      </c>
      <c r="D4085" s="348" t="s">
        <v>7684</v>
      </c>
      <c r="E4085" s="348" t="s">
        <v>7725</v>
      </c>
      <c r="F4085" s="348" t="s">
        <v>7834</v>
      </c>
    </row>
    <row r="4086" spans="1:6" x14ac:dyDescent="0.25">
      <c r="A4086" s="348" t="s">
        <v>11431</v>
      </c>
      <c r="B4086" t="str">
        <f t="shared" si="63"/>
        <v>F3:0820 P1P2:8502 P3:00234</v>
      </c>
      <c r="C4086" s="348" t="s">
        <v>11428</v>
      </c>
      <c r="D4086" s="348" t="s">
        <v>7684</v>
      </c>
      <c r="E4086" s="348" t="s">
        <v>7725</v>
      </c>
      <c r="F4086" s="348" t="s">
        <v>7726</v>
      </c>
    </row>
    <row r="4087" spans="1:6" x14ac:dyDescent="0.25">
      <c r="A4087" s="348" t="s">
        <v>11432</v>
      </c>
      <c r="B4087" t="str">
        <f t="shared" si="63"/>
        <v>F3:0820 P1P2:8502 P3:00234</v>
      </c>
      <c r="C4087" s="348" t="s">
        <v>11426</v>
      </c>
      <c r="D4087" s="348" t="s">
        <v>7684</v>
      </c>
      <c r="E4087" s="348" t="s">
        <v>7725</v>
      </c>
      <c r="F4087" s="348" t="s">
        <v>7726</v>
      </c>
    </row>
    <row r="4088" spans="1:6" x14ac:dyDescent="0.25">
      <c r="A4088" s="348" t="s">
        <v>11433</v>
      </c>
      <c r="B4088" t="str">
        <f t="shared" si="63"/>
        <v>F3:0820 P1P2:8502 P3:00234</v>
      </c>
      <c r="C4088" s="348" t="s">
        <v>11426</v>
      </c>
      <c r="D4088" s="348" t="s">
        <v>7684</v>
      </c>
      <c r="E4088" s="348" t="s">
        <v>7725</v>
      </c>
      <c r="F4088" s="348" t="s">
        <v>7726</v>
      </c>
    </row>
    <row r="4089" spans="1:6" x14ac:dyDescent="0.25">
      <c r="A4089" s="348" t="s">
        <v>11434</v>
      </c>
      <c r="B4089" t="str">
        <f t="shared" si="63"/>
        <v>F3:0820 P1P2:8502 P3:00231</v>
      </c>
      <c r="C4089" s="348" t="s">
        <v>11435</v>
      </c>
      <c r="D4089" s="348" t="s">
        <v>7684</v>
      </c>
      <c r="E4089" s="348" t="s">
        <v>7725</v>
      </c>
      <c r="F4089" s="348" t="s">
        <v>7834</v>
      </c>
    </row>
    <row r="4090" spans="1:6" x14ac:dyDescent="0.25">
      <c r="A4090" s="348" t="s">
        <v>11436</v>
      </c>
      <c r="B4090" t="str">
        <f t="shared" si="63"/>
        <v>F3:0820 P1P2:8502 P3:00234</v>
      </c>
      <c r="C4090" s="348" t="s">
        <v>11435</v>
      </c>
      <c r="D4090" s="348" t="s">
        <v>7684</v>
      </c>
      <c r="E4090" s="348" t="s">
        <v>7725</v>
      </c>
      <c r="F4090" s="348" t="s">
        <v>7726</v>
      </c>
    </row>
    <row r="4091" spans="1:6" x14ac:dyDescent="0.25">
      <c r="A4091" s="348" t="s">
        <v>11437</v>
      </c>
      <c r="B4091" t="str">
        <f t="shared" si="63"/>
        <v>F3:0820 P1P2:8502 P3:00234</v>
      </c>
      <c r="C4091" s="348" t="s">
        <v>11435</v>
      </c>
      <c r="D4091" s="348" t="s">
        <v>7684</v>
      </c>
      <c r="E4091" s="348" t="s">
        <v>7725</v>
      </c>
      <c r="F4091" s="348" t="s">
        <v>7726</v>
      </c>
    </row>
    <row r="4092" spans="1:6" x14ac:dyDescent="0.25">
      <c r="A4092" s="348" t="s">
        <v>11438</v>
      </c>
      <c r="B4092" t="str">
        <f t="shared" si="63"/>
        <v>F3:0911 P1P2:8802 P3:00199</v>
      </c>
      <c r="C4092" s="348" t="s">
        <v>11439</v>
      </c>
      <c r="D4092" s="348" t="s">
        <v>7657</v>
      </c>
      <c r="E4092" s="348" t="s">
        <v>7658</v>
      </c>
      <c r="F4092" s="348" t="s">
        <v>7659</v>
      </c>
    </row>
    <row r="4093" spans="1:6" x14ac:dyDescent="0.25">
      <c r="A4093" s="348" t="s">
        <v>11438</v>
      </c>
      <c r="B4093" t="str">
        <f t="shared" si="63"/>
        <v>F3:0911 P1P2:8802 P3:00448</v>
      </c>
      <c r="C4093" s="348" t="s">
        <v>11439</v>
      </c>
      <c r="D4093" s="348" t="s">
        <v>7657</v>
      </c>
      <c r="E4093" s="348" t="s">
        <v>7658</v>
      </c>
      <c r="F4093" s="348" t="s">
        <v>7641</v>
      </c>
    </row>
    <row r="4094" spans="1:6" x14ac:dyDescent="0.25">
      <c r="A4094" s="348" t="s">
        <v>11440</v>
      </c>
      <c r="B4094" t="str">
        <f t="shared" si="63"/>
        <v>F3:0820 P1P2:8502 P3:00231</v>
      </c>
      <c r="C4094" s="348" t="s">
        <v>11439</v>
      </c>
      <c r="D4094" s="348" t="s">
        <v>7684</v>
      </c>
      <c r="E4094" s="348" t="s">
        <v>7725</v>
      </c>
      <c r="F4094" s="348" t="s">
        <v>7834</v>
      </c>
    </row>
    <row r="4095" spans="1:6" x14ac:dyDescent="0.25">
      <c r="A4095" s="348" t="s">
        <v>11441</v>
      </c>
      <c r="B4095" t="str">
        <f t="shared" si="63"/>
        <v>F3:0820 P1P2:8502 P3:00231</v>
      </c>
      <c r="C4095" s="348" t="s">
        <v>11439</v>
      </c>
      <c r="D4095" s="348" t="s">
        <v>7684</v>
      </c>
      <c r="E4095" s="348" t="s">
        <v>7725</v>
      </c>
      <c r="F4095" s="348" t="s">
        <v>7834</v>
      </c>
    </row>
    <row r="4096" spans="1:6" x14ac:dyDescent="0.25">
      <c r="A4096" s="348" t="s">
        <v>11442</v>
      </c>
      <c r="B4096" t="str">
        <f t="shared" si="63"/>
        <v>F3:0820 P1P2:8502 P3:00234</v>
      </c>
      <c r="C4096" s="348" t="s">
        <v>11439</v>
      </c>
      <c r="D4096" s="348" t="s">
        <v>7684</v>
      </c>
      <c r="E4096" s="348" t="s">
        <v>7725</v>
      </c>
      <c r="F4096" s="348" t="s">
        <v>7726</v>
      </c>
    </row>
    <row r="4097" spans="1:6" x14ac:dyDescent="0.25">
      <c r="A4097" s="348" t="s">
        <v>11443</v>
      </c>
      <c r="B4097" t="str">
        <f t="shared" si="63"/>
        <v>F3:0911 P1P2:8802 P3:00199</v>
      </c>
      <c r="C4097" s="348" t="s">
        <v>11444</v>
      </c>
      <c r="D4097" s="348" t="s">
        <v>7657</v>
      </c>
      <c r="E4097" s="348" t="s">
        <v>7658</v>
      </c>
      <c r="F4097" s="348" t="s">
        <v>7659</v>
      </c>
    </row>
    <row r="4098" spans="1:6" x14ac:dyDescent="0.25">
      <c r="A4098" s="348" t="s">
        <v>11443</v>
      </c>
      <c r="B4098" t="str">
        <f t="shared" ref="B4098:B4161" si="64">CONCATENATE("F3:",D4098," P1P2:",E4098," P3:",F4098)</f>
        <v>F3:0911 P1P2:8802 P3:00448</v>
      </c>
      <c r="C4098" s="348" t="s">
        <v>11444</v>
      </c>
      <c r="D4098" s="348" t="s">
        <v>7657</v>
      </c>
      <c r="E4098" s="348" t="s">
        <v>7658</v>
      </c>
      <c r="F4098" s="348" t="s">
        <v>7641</v>
      </c>
    </row>
    <row r="4099" spans="1:6" x14ac:dyDescent="0.25">
      <c r="A4099" s="348" t="s">
        <v>11445</v>
      </c>
      <c r="B4099" t="str">
        <f t="shared" si="64"/>
        <v>F3:0820 P1P2:8502 P3:00231</v>
      </c>
      <c r="C4099" s="348" t="s">
        <v>11444</v>
      </c>
      <c r="D4099" s="348" t="s">
        <v>7684</v>
      </c>
      <c r="E4099" s="348" t="s">
        <v>7725</v>
      </c>
      <c r="F4099" s="348" t="s">
        <v>7834</v>
      </c>
    </row>
    <row r="4100" spans="1:6" x14ac:dyDescent="0.25">
      <c r="A4100" s="348" t="s">
        <v>11446</v>
      </c>
      <c r="B4100" t="str">
        <f t="shared" si="64"/>
        <v>F3:0820 P1P2:8502 P3:00231</v>
      </c>
      <c r="C4100" s="348" t="s">
        <v>11444</v>
      </c>
      <c r="D4100" s="348" t="s">
        <v>7684</v>
      </c>
      <c r="E4100" s="348" t="s">
        <v>7725</v>
      </c>
      <c r="F4100" s="348" t="s">
        <v>7834</v>
      </c>
    </row>
    <row r="4101" spans="1:6" x14ac:dyDescent="0.25">
      <c r="A4101" s="348" t="s">
        <v>11447</v>
      </c>
      <c r="B4101" t="str">
        <f t="shared" si="64"/>
        <v>F3:0911 P1P2:8802 P3:00199</v>
      </c>
      <c r="C4101" s="348" t="s">
        <v>11448</v>
      </c>
      <c r="D4101" s="348" t="s">
        <v>7657</v>
      </c>
      <c r="E4101" s="348" t="s">
        <v>7658</v>
      </c>
      <c r="F4101" s="348" t="s">
        <v>7659</v>
      </c>
    </row>
    <row r="4102" spans="1:6" x14ac:dyDescent="0.25">
      <c r="A4102" s="348" t="s">
        <v>11447</v>
      </c>
      <c r="B4102" t="str">
        <f t="shared" si="64"/>
        <v>F3:0911 P1P2:8802 P3:00448</v>
      </c>
      <c r="C4102" s="348" t="s">
        <v>11448</v>
      </c>
      <c r="D4102" s="348" t="s">
        <v>7657</v>
      </c>
      <c r="E4102" s="348" t="s">
        <v>7658</v>
      </c>
      <c r="F4102" s="348" t="s">
        <v>7641</v>
      </c>
    </row>
    <row r="4103" spans="1:6" x14ac:dyDescent="0.25">
      <c r="A4103" s="348" t="s">
        <v>11449</v>
      </c>
      <c r="B4103" t="str">
        <f t="shared" si="64"/>
        <v>F3:0911 P1P2:8802 P3:00199</v>
      </c>
      <c r="C4103" s="348" t="s">
        <v>11450</v>
      </c>
      <c r="D4103" s="348" t="s">
        <v>7657</v>
      </c>
      <c r="E4103" s="348" t="s">
        <v>7658</v>
      </c>
      <c r="F4103" s="348" t="s">
        <v>7659</v>
      </c>
    </row>
    <row r="4104" spans="1:6" x14ac:dyDescent="0.25">
      <c r="A4104" s="348" t="s">
        <v>11449</v>
      </c>
      <c r="B4104" t="str">
        <f t="shared" si="64"/>
        <v>F3:0911 P1P2:8802 P3:00448</v>
      </c>
      <c r="C4104" s="348" t="s">
        <v>11450</v>
      </c>
      <c r="D4104" s="348" t="s">
        <v>7657</v>
      </c>
      <c r="E4104" s="348" t="s">
        <v>7658</v>
      </c>
      <c r="F4104" s="348" t="s">
        <v>7641</v>
      </c>
    </row>
    <row r="4105" spans="1:6" x14ac:dyDescent="0.25">
      <c r="A4105" s="348" t="s">
        <v>11451</v>
      </c>
      <c r="B4105" t="str">
        <f t="shared" si="64"/>
        <v>F3:0911 P1P2:8802 P3:00199</v>
      </c>
      <c r="C4105" s="348" t="s">
        <v>11448</v>
      </c>
      <c r="D4105" s="348" t="s">
        <v>7657</v>
      </c>
      <c r="E4105" s="348" t="s">
        <v>7658</v>
      </c>
      <c r="F4105" s="348" t="s">
        <v>7659</v>
      </c>
    </row>
    <row r="4106" spans="1:6" x14ac:dyDescent="0.25">
      <c r="A4106" s="348" t="s">
        <v>11451</v>
      </c>
      <c r="B4106" t="str">
        <f t="shared" si="64"/>
        <v>F3:0911 P1P2:8802 P3:00448</v>
      </c>
      <c r="C4106" s="348" t="s">
        <v>11448</v>
      </c>
      <c r="D4106" s="348" t="s">
        <v>7657</v>
      </c>
      <c r="E4106" s="348" t="s">
        <v>7658</v>
      </c>
      <c r="F4106" s="348" t="s">
        <v>7641</v>
      </c>
    </row>
    <row r="4107" spans="1:6" x14ac:dyDescent="0.25">
      <c r="A4107" s="348" t="s">
        <v>11452</v>
      </c>
      <c r="B4107" t="str">
        <f t="shared" si="64"/>
        <v>F3:0820 P1P2:8502 P3:00231</v>
      </c>
      <c r="C4107" s="348" t="s">
        <v>11448</v>
      </c>
      <c r="D4107" s="348" t="s">
        <v>7684</v>
      </c>
      <c r="E4107" s="348" t="s">
        <v>7725</v>
      </c>
      <c r="F4107" s="348" t="s">
        <v>7834</v>
      </c>
    </row>
    <row r="4108" spans="1:6" x14ac:dyDescent="0.25">
      <c r="A4108" s="348" t="s">
        <v>11453</v>
      </c>
      <c r="B4108" t="str">
        <f t="shared" si="64"/>
        <v>F3:0820 P1P2:8502 P3:00231</v>
      </c>
      <c r="C4108" s="348" t="s">
        <v>11450</v>
      </c>
      <c r="D4108" s="348" t="s">
        <v>7684</v>
      </c>
      <c r="E4108" s="348" t="s">
        <v>7725</v>
      </c>
      <c r="F4108" s="348" t="s">
        <v>7834</v>
      </c>
    </row>
    <row r="4109" spans="1:6" x14ac:dyDescent="0.25">
      <c r="A4109" s="348" t="s">
        <v>11454</v>
      </c>
      <c r="B4109" t="str">
        <f t="shared" si="64"/>
        <v>F3:0820 P1P2:8502 P3:00231</v>
      </c>
      <c r="C4109" s="348" t="s">
        <v>11448</v>
      </c>
      <c r="D4109" s="348" t="s">
        <v>7684</v>
      </c>
      <c r="E4109" s="348" t="s">
        <v>7725</v>
      </c>
      <c r="F4109" s="348" t="s">
        <v>7834</v>
      </c>
    </row>
    <row r="4110" spans="1:6" x14ac:dyDescent="0.25">
      <c r="A4110" s="348" t="s">
        <v>11455</v>
      </c>
      <c r="B4110" t="str">
        <f t="shared" si="64"/>
        <v>F3:0820 P1P2:8502 P3:00234</v>
      </c>
      <c r="C4110" s="348" t="s">
        <v>11448</v>
      </c>
      <c r="D4110" s="348" t="s">
        <v>7684</v>
      </c>
      <c r="E4110" s="348" t="s">
        <v>7725</v>
      </c>
      <c r="F4110" s="348" t="s">
        <v>7726</v>
      </c>
    </row>
    <row r="4111" spans="1:6" x14ac:dyDescent="0.25">
      <c r="A4111" s="348" t="s">
        <v>11456</v>
      </c>
      <c r="B4111" t="str">
        <f t="shared" si="64"/>
        <v>F3:0820 P1P2:8502 P3:00234</v>
      </c>
      <c r="C4111" s="348" t="s">
        <v>11450</v>
      </c>
      <c r="D4111" s="348" t="s">
        <v>7684</v>
      </c>
      <c r="E4111" s="348" t="s">
        <v>7725</v>
      </c>
      <c r="F4111" s="348" t="s">
        <v>7726</v>
      </c>
    </row>
    <row r="4112" spans="1:6" x14ac:dyDescent="0.25">
      <c r="A4112" s="348" t="s">
        <v>11457</v>
      </c>
      <c r="B4112" t="str">
        <f t="shared" si="64"/>
        <v>F3:0820 P1P2:8502 P3:00234</v>
      </c>
      <c r="C4112" s="348" t="s">
        <v>11448</v>
      </c>
      <c r="D4112" s="348" t="s">
        <v>7684</v>
      </c>
      <c r="E4112" s="348" t="s">
        <v>7725</v>
      </c>
      <c r="F4112" s="348" t="s">
        <v>7726</v>
      </c>
    </row>
    <row r="4113" spans="1:6" x14ac:dyDescent="0.25">
      <c r="A4113" s="348" t="s">
        <v>11458</v>
      </c>
      <c r="B4113" t="str">
        <f t="shared" si="64"/>
        <v>F3:0820 P1P2:8502 P3:00234</v>
      </c>
      <c r="C4113" s="348" t="s">
        <v>11448</v>
      </c>
      <c r="D4113" s="348" t="s">
        <v>7684</v>
      </c>
      <c r="E4113" s="348" t="s">
        <v>7725</v>
      </c>
      <c r="F4113" s="348" t="s">
        <v>7726</v>
      </c>
    </row>
    <row r="4114" spans="1:6" x14ac:dyDescent="0.25">
      <c r="A4114" s="348" t="s">
        <v>11459</v>
      </c>
      <c r="B4114" t="str">
        <f t="shared" si="64"/>
        <v>F3:0911 P1P2:8802 P3:00199</v>
      </c>
      <c r="C4114" s="348" t="s">
        <v>11460</v>
      </c>
      <c r="D4114" s="348" t="s">
        <v>7657</v>
      </c>
      <c r="E4114" s="348" t="s">
        <v>7658</v>
      </c>
      <c r="F4114" s="348" t="s">
        <v>7659</v>
      </c>
    </row>
    <row r="4115" spans="1:6" x14ac:dyDescent="0.25">
      <c r="A4115" s="348" t="s">
        <v>11459</v>
      </c>
      <c r="B4115" t="str">
        <f t="shared" si="64"/>
        <v>F3:0911 P1P2:8802 P3:00448</v>
      </c>
      <c r="C4115" s="348" t="s">
        <v>11460</v>
      </c>
      <c r="D4115" s="348" t="s">
        <v>7657</v>
      </c>
      <c r="E4115" s="348" t="s">
        <v>7658</v>
      </c>
      <c r="F4115" s="348" t="s">
        <v>7641</v>
      </c>
    </row>
    <row r="4116" spans="1:6" x14ac:dyDescent="0.25">
      <c r="A4116" s="348" t="s">
        <v>11461</v>
      </c>
      <c r="B4116" t="str">
        <f t="shared" si="64"/>
        <v>F3:0820 P1P2:8502 P3:00231</v>
      </c>
      <c r="C4116" s="348" t="s">
        <v>11460</v>
      </c>
      <c r="D4116" s="348" t="s">
        <v>7684</v>
      </c>
      <c r="E4116" s="348" t="s">
        <v>7725</v>
      </c>
      <c r="F4116" s="348" t="s">
        <v>7834</v>
      </c>
    </row>
    <row r="4117" spans="1:6" x14ac:dyDescent="0.25">
      <c r="A4117" s="348" t="s">
        <v>11462</v>
      </c>
      <c r="B4117" t="str">
        <f t="shared" si="64"/>
        <v>F3:0820 P1P2:8502 P3:00231</v>
      </c>
      <c r="C4117" s="348" t="s">
        <v>11460</v>
      </c>
      <c r="D4117" s="348" t="s">
        <v>7684</v>
      </c>
      <c r="E4117" s="348" t="s">
        <v>7725</v>
      </c>
      <c r="F4117" s="348" t="s">
        <v>7834</v>
      </c>
    </row>
    <row r="4118" spans="1:6" x14ac:dyDescent="0.25">
      <c r="A4118" s="348" t="s">
        <v>11463</v>
      </c>
      <c r="B4118" t="str">
        <f t="shared" si="64"/>
        <v>F3:0820 P1P2:8502 P3:00234</v>
      </c>
      <c r="C4118" s="348" t="s">
        <v>11460</v>
      </c>
      <c r="D4118" s="348" t="s">
        <v>7684</v>
      </c>
      <c r="E4118" s="348" t="s">
        <v>7725</v>
      </c>
      <c r="F4118" s="348" t="s">
        <v>7726</v>
      </c>
    </row>
    <row r="4119" spans="1:6" x14ac:dyDescent="0.25">
      <c r="A4119" s="348" t="s">
        <v>11464</v>
      </c>
      <c r="B4119" t="str">
        <f t="shared" si="64"/>
        <v>F3:0820 P1P2:8502 P3:00234</v>
      </c>
      <c r="C4119" s="348" t="s">
        <v>11460</v>
      </c>
      <c r="D4119" s="348" t="s">
        <v>7684</v>
      </c>
      <c r="E4119" s="348" t="s">
        <v>7725</v>
      </c>
      <c r="F4119" s="348" t="s">
        <v>7726</v>
      </c>
    </row>
    <row r="4120" spans="1:6" x14ac:dyDescent="0.25">
      <c r="A4120" s="348" t="s">
        <v>11465</v>
      </c>
      <c r="B4120" t="str">
        <f t="shared" si="64"/>
        <v>F3:0911 P1P2:8802 P3:00199</v>
      </c>
      <c r="C4120" s="348" t="s">
        <v>11466</v>
      </c>
      <c r="D4120" s="348" t="s">
        <v>7657</v>
      </c>
      <c r="E4120" s="348" t="s">
        <v>7658</v>
      </c>
      <c r="F4120" s="348" t="s">
        <v>7659</v>
      </c>
    </row>
    <row r="4121" spans="1:6" x14ac:dyDescent="0.25">
      <c r="A4121" s="348" t="s">
        <v>11465</v>
      </c>
      <c r="B4121" t="str">
        <f t="shared" si="64"/>
        <v>F3:0911 P1P2:8802 P3:00448</v>
      </c>
      <c r="C4121" s="348" t="s">
        <v>11466</v>
      </c>
      <c r="D4121" s="348" t="s">
        <v>7657</v>
      </c>
      <c r="E4121" s="348" t="s">
        <v>7658</v>
      </c>
      <c r="F4121" s="348" t="s">
        <v>7641</v>
      </c>
    </row>
    <row r="4122" spans="1:6" x14ac:dyDescent="0.25">
      <c r="A4122" s="348" t="s">
        <v>11467</v>
      </c>
      <c r="B4122" t="str">
        <f t="shared" si="64"/>
        <v>F3:0911 P1P2:8802 P3:00199</v>
      </c>
      <c r="C4122" s="348" t="s">
        <v>11468</v>
      </c>
      <c r="D4122" s="348" t="s">
        <v>7657</v>
      </c>
      <c r="E4122" s="348" t="s">
        <v>7658</v>
      </c>
      <c r="F4122" s="348" t="s">
        <v>7659</v>
      </c>
    </row>
    <row r="4123" spans="1:6" x14ac:dyDescent="0.25">
      <c r="A4123" s="348" t="s">
        <v>11467</v>
      </c>
      <c r="B4123" t="str">
        <f t="shared" si="64"/>
        <v>F3:0911 P1P2:8802 P3:00448</v>
      </c>
      <c r="C4123" s="348" t="s">
        <v>11468</v>
      </c>
      <c r="D4123" s="348" t="s">
        <v>7657</v>
      </c>
      <c r="E4123" s="348" t="s">
        <v>7658</v>
      </c>
      <c r="F4123" s="348" t="s">
        <v>7641</v>
      </c>
    </row>
    <row r="4124" spans="1:6" x14ac:dyDescent="0.25">
      <c r="A4124" s="348" t="s">
        <v>11469</v>
      </c>
      <c r="B4124" t="str">
        <f t="shared" si="64"/>
        <v>F3:0911 P1P2:8802 P3:00199</v>
      </c>
      <c r="C4124" s="348" t="s">
        <v>11470</v>
      </c>
      <c r="D4124" s="348" t="s">
        <v>7657</v>
      </c>
      <c r="E4124" s="348" t="s">
        <v>7658</v>
      </c>
      <c r="F4124" s="348" t="s">
        <v>7659</v>
      </c>
    </row>
    <row r="4125" spans="1:6" x14ac:dyDescent="0.25">
      <c r="A4125" s="348" t="s">
        <v>11469</v>
      </c>
      <c r="B4125" t="str">
        <f t="shared" si="64"/>
        <v>F3:0911 P1P2:8802 P3:00448</v>
      </c>
      <c r="C4125" s="348" t="s">
        <v>11470</v>
      </c>
      <c r="D4125" s="348" t="s">
        <v>7657</v>
      </c>
      <c r="E4125" s="348" t="s">
        <v>7658</v>
      </c>
      <c r="F4125" s="348" t="s">
        <v>7641</v>
      </c>
    </row>
    <row r="4126" spans="1:6" x14ac:dyDescent="0.25">
      <c r="A4126" s="348" t="s">
        <v>11471</v>
      </c>
      <c r="B4126" t="str">
        <f t="shared" si="64"/>
        <v>F3:0820 P1P2:8502 P3:00234</v>
      </c>
      <c r="C4126" s="348" t="s">
        <v>11466</v>
      </c>
      <c r="D4126" s="348" t="s">
        <v>7684</v>
      </c>
      <c r="E4126" s="348" t="s">
        <v>7725</v>
      </c>
      <c r="F4126" s="348" t="s">
        <v>7726</v>
      </c>
    </row>
    <row r="4127" spans="1:6" x14ac:dyDescent="0.25">
      <c r="A4127" s="348" t="s">
        <v>11472</v>
      </c>
      <c r="B4127" t="str">
        <f t="shared" si="64"/>
        <v>F3:0820 P1P2:8502 P3:00234</v>
      </c>
      <c r="C4127" s="348" t="s">
        <v>11468</v>
      </c>
      <c r="D4127" s="348" t="s">
        <v>7684</v>
      </c>
      <c r="E4127" s="348" t="s">
        <v>7725</v>
      </c>
      <c r="F4127" s="348" t="s">
        <v>7726</v>
      </c>
    </row>
    <row r="4128" spans="1:6" x14ac:dyDescent="0.25">
      <c r="A4128" s="348" t="s">
        <v>11473</v>
      </c>
      <c r="B4128" t="str">
        <f t="shared" si="64"/>
        <v>F3:0820 P1P2:8502 P3:00234</v>
      </c>
      <c r="C4128" s="348" t="s">
        <v>11470</v>
      </c>
      <c r="D4128" s="348" t="s">
        <v>7684</v>
      </c>
      <c r="E4128" s="348" t="s">
        <v>7725</v>
      </c>
      <c r="F4128" s="348" t="s">
        <v>7726</v>
      </c>
    </row>
    <row r="4129" spans="1:6" x14ac:dyDescent="0.25">
      <c r="A4129" s="348" t="s">
        <v>11474</v>
      </c>
      <c r="B4129" t="str">
        <f t="shared" si="64"/>
        <v>F3:0820 P1P2:8502 P3:00231</v>
      </c>
      <c r="C4129" s="348" t="s">
        <v>11466</v>
      </c>
      <c r="D4129" s="348" t="s">
        <v>7684</v>
      </c>
      <c r="E4129" s="348" t="s">
        <v>7725</v>
      </c>
      <c r="F4129" s="348" t="s">
        <v>7834</v>
      </c>
    </row>
    <row r="4130" spans="1:6" x14ac:dyDescent="0.25">
      <c r="A4130" s="348" t="s">
        <v>11475</v>
      </c>
      <c r="B4130" t="str">
        <f t="shared" si="64"/>
        <v>F3:0820 P1P2:8502 P3:00231</v>
      </c>
      <c r="C4130" s="348" t="s">
        <v>11468</v>
      </c>
      <c r="D4130" s="348" t="s">
        <v>7684</v>
      </c>
      <c r="E4130" s="348" t="s">
        <v>7725</v>
      </c>
      <c r="F4130" s="348" t="s">
        <v>7834</v>
      </c>
    </row>
    <row r="4131" spans="1:6" x14ac:dyDescent="0.25">
      <c r="A4131" s="348" t="s">
        <v>11476</v>
      </c>
      <c r="B4131" t="str">
        <f t="shared" si="64"/>
        <v>F3:0820 P1P2:8502 P3:00231</v>
      </c>
      <c r="C4131" s="348" t="s">
        <v>11470</v>
      </c>
      <c r="D4131" s="348" t="s">
        <v>7684</v>
      </c>
      <c r="E4131" s="348" t="s">
        <v>7725</v>
      </c>
      <c r="F4131" s="348" t="s">
        <v>7834</v>
      </c>
    </row>
    <row r="4132" spans="1:6" x14ac:dyDescent="0.25">
      <c r="A4132" s="348" t="s">
        <v>11477</v>
      </c>
      <c r="B4132" t="str">
        <f t="shared" si="64"/>
        <v>F3:0950 P1P2:8814 P3:00209</v>
      </c>
      <c r="C4132" s="348" t="s">
        <v>9993</v>
      </c>
      <c r="D4132" s="348" t="s">
        <v>7344</v>
      </c>
      <c r="E4132" s="348" t="s">
        <v>7642</v>
      </c>
      <c r="F4132" s="348" t="s">
        <v>7860</v>
      </c>
    </row>
    <row r="4133" spans="1:6" x14ac:dyDescent="0.25">
      <c r="A4133" s="348" t="s">
        <v>11478</v>
      </c>
      <c r="B4133" t="str">
        <f t="shared" si="64"/>
        <v>F3:0950 P1P2:8814 P3:00209</v>
      </c>
      <c r="C4133" s="348" t="s">
        <v>9993</v>
      </c>
      <c r="D4133" s="348" t="s">
        <v>7344</v>
      </c>
      <c r="E4133" s="348" t="s">
        <v>7642</v>
      </c>
      <c r="F4133" s="348" t="s">
        <v>7860</v>
      </c>
    </row>
    <row r="4134" spans="1:6" x14ac:dyDescent="0.25">
      <c r="A4134" s="348" t="s">
        <v>11479</v>
      </c>
      <c r="B4134" t="str">
        <f t="shared" si="64"/>
        <v>F3:0911 P1P2:8802 P3:00199</v>
      </c>
      <c r="C4134" s="348" t="s">
        <v>11480</v>
      </c>
      <c r="D4134" s="348" t="s">
        <v>7657</v>
      </c>
      <c r="E4134" s="348" t="s">
        <v>7658</v>
      </c>
      <c r="F4134" s="348" t="s">
        <v>7659</v>
      </c>
    </row>
    <row r="4135" spans="1:6" x14ac:dyDescent="0.25">
      <c r="A4135" s="348" t="s">
        <v>11479</v>
      </c>
      <c r="B4135" t="str">
        <f t="shared" si="64"/>
        <v>F3:0911 P1P2:8802 P3:00448</v>
      </c>
      <c r="C4135" s="348" t="s">
        <v>11480</v>
      </c>
      <c r="D4135" s="348" t="s">
        <v>7657</v>
      </c>
      <c r="E4135" s="348" t="s">
        <v>7658</v>
      </c>
      <c r="F4135" s="348" t="s">
        <v>7641</v>
      </c>
    </row>
    <row r="4136" spans="1:6" x14ac:dyDescent="0.25">
      <c r="A4136" s="348" t="s">
        <v>11481</v>
      </c>
      <c r="B4136" t="str">
        <f t="shared" si="64"/>
        <v>F3:0911 P1P2:8802 P3:00199</v>
      </c>
      <c r="C4136" s="348" t="s">
        <v>11480</v>
      </c>
      <c r="D4136" s="348" t="s">
        <v>7657</v>
      </c>
      <c r="E4136" s="348" t="s">
        <v>7658</v>
      </c>
      <c r="F4136" s="348" t="s">
        <v>7659</v>
      </c>
    </row>
    <row r="4137" spans="1:6" x14ac:dyDescent="0.25">
      <c r="A4137" s="348" t="s">
        <v>11481</v>
      </c>
      <c r="B4137" t="str">
        <f t="shared" si="64"/>
        <v>F3:0911 P1P2:8802 P3:00448</v>
      </c>
      <c r="C4137" s="348" t="s">
        <v>11480</v>
      </c>
      <c r="D4137" s="348" t="s">
        <v>7657</v>
      </c>
      <c r="E4137" s="348" t="s">
        <v>7658</v>
      </c>
      <c r="F4137" s="348" t="s">
        <v>7641</v>
      </c>
    </row>
    <row r="4138" spans="1:6" x14ac:dyDescent="0.25">
      <c r="A4138" s="348" t="s">
        <v>11482</v>
      </c>
      <c r="B4138" t="str">
        <f t="shared" si="64"/>
        <v>F3:0911 P1P2:8802 P3:00199</v>
      </c>
      <c r="C4138" s="348" t="s">
        <v>11480</v>
      </c>
      <c r="D4138" s="348" t="s">
        <v>7657</v>
      </c>
      <c r="E4138" s="348" t="s">
        <v>7658</v>
      </c>
      <c r="F4138" s="348" t="s">
        <v>7659</v>
      </c>
    </row>
    <row r="4139" spans="1:6" x14ac:dyDescent="0.25">
      <c r="A4139" s="348" t="s">
        <v>11482</v>
      </c>
      <c r="B4139" t="str">
        <f t="shared" si="64"/>
        <v>F3:0911 P1P2:8802 P3:00448</v>
      </c>
      <c r="C4139" s="348" t="s">
        <v>11480</v>
      </c>
      <c r="D4139" s="348" t="s">
        <v>7657</v>
      </c>
      <c r="E4139" s="348" t="s">
        <v>7658</v>
      </c>
      <c r="F4139" s="348" t="s">
        <v>7641</v>
      </c>
    </row>
    <row r="4140" spans="1:6" x14ac:dyDescent="0.25">
      <c r="A4140" s="348" t="s">
        <v>11483</v>
      </c>
      <c r="B4140" t="str">
        <f t="shared" si="64"/>
        <v>F3:0911 P1P2:8802 P3:00199</v>
      </c>
      <c r="C4140" s="348" t="s">
        <v>11480</v>
      </c>
      <c r="D4140" s="348" t="s">
        <v>7657</v>
      </c>
      <c r="E4140" s="348" t="s">
        <v>7658</v>
      </c>
      <c r="F4140" s="348" t="s">
        <v>7659</v>
      </c>
    </row>
    <row r="4141" spans="1:6" x14ac:dyDescent="0.25">
      <c r="A4141" s="348" t="s">
        <v>11483</v>
      </c>
      <c r="B4141" t="str">
        <f t="shared" si="64"/>
        <v>F3:0911 P1P2:8802 P3:00448</v>
      </c>
      <c r="C4141" s="348" t="s">
        <v>11480</v>
      </c>
      <c r="D4141" s="348" t="s">
        <v>7657</v>
      </c>
      <c r="E4141" s="348" t="s">
        <v>7658</v>
      </c>
      <c r="F4141" s="348" t="s">
        <v>7641</v>
      </c>
    </row>
    <row r="4142" spans="1:6" x14ac:dyDescent="0.25">
      <c r="A4142" s="348" t="s">
        <v>11484</v>
      </c>
      <c r="B4142" t="str">
        <f t="shared" si="64"/>
        <v>F3:0911 P1P2:8802 P3:00199</v>
      </c>
      <c r="C4142" s="348" t="s">
        <v>11480</v>
      </c>
      <c r="D4142" s="348" t="s">
        <v>7657</v>
      </c>
      <c r="E4142" s="348" t="s">
        <v>7658</v>
      </c>
      <c r="F4142" s="348" t="s">
        <v>7659</v>
      </c>
    </row>
    <row r="4143" spans="1:6" x14ac:dyDescent="0.25">
      <c r="A4143" s="348" t="s">
        <v>11484</v>
      </c>
      <c r="B4143" t="str">
        <f t="shared" si="64"/>
        <v>F3:0911 P1P2:8802 P3:00448</v>
      </c>
      <c r="C4143" s="348" t="s">
        <v>11480</v>
      </c>
      <c r="D4143" s="348" t="s">
        <v>7657</v>
      </c>
      <c r="E4143" s="348" t="s">
        <v>7658</v>
      </c>
      <c r="F4143" s="348" t="s">
        <v>7641</v>
      </c>
    </row>
    <row r="4144" spans="1:6" x14ac:dyDescent="0.25">
      <c r="A4144" s="348" t="s">
        <v>11485</v>
      </c>
      <c r="B4144" t="str">
        <f t="shared" si="64"/>
        <v>F3:0820 P1P2:8502 P3:00231</v>
      </c>
      <c r="C4144" s="348" t="s">
        <v>11480</v>
      </c>
      <c r="D4144" s="348" t="s">
        <v>7684</v>
      </c>
      <c r="E4144" s="348" t="s">
        <v>7725</v>
      </c>
      <c r="F4144" s="348" t="s">
        <v>7834</v>
      </c>
    </row>
    <row r="4145" spans="1:6" x14ac:dyDescent="0.25">
      <c r="A4145" s="348" t="s">
        <v>11486</v>
      </c>
      <c r="B4145" t="str">
        <f t="shared" si="64"/>
        <v>F3:0820 P1P2:8502 P3:00231</v>
      </c>
      <c r="C4145" s="348" t="s">
        <v>11480</v>
      </c>
      <c r="D4145" s="348" t="s">
        <v>7684</v>
      </c>
      <c r="E4145" s="348" t="s">
        <v>7725</v>
      </c>
      <c r="F4145" s="348" t="s">
        <v>7834</v>
      </c>
    </row>
    <row r="4146" spans="1:6" x14ac:dyDescent="0.25">
      <c r="A4146" s="348" t="s">
        <v>11487</v>
      </c>
      <c r="B4146" t="str">
        <f t="shared" si="64"/>
        <v>F3:0911 P1P2:8802 P3:00199</v>
      </c>
      <c r="C4146" s="348" t="s">
        <v>7833</v>
      </c>
      <c r="D4146" s="348" t="s">
        <v>7657</v>
      </c>
      <c r="E4146" s="348" t="s">
        <v>7658</v>
      </c>
      <c r="F4146" s="348" t="s">
        <v>7659</v>
      </c>
    </row>
    <row r="4147" spans="1:6" x14ac:dyDescent="0.25">
      <c r="A4147" s="348" t="s">
        <v>11487</v>
      </c>
      <c r="B4147" t="str">
        <f t="shared" si="64"/>
        <v>F3:0911 P1P2:8802 P3:00448</v>
      </c>
      <c r="C4147" s="348" t="s">
        <v>7833</v>
      </c>
      <c r="D4147" s="348" t="s">
        <v>7657</v>
      </c>
      <c r="E4147" s="348" t="s">
        <v>7658</v>
      </c>
      <c r="F4147" s="348" t="s">
        <v>7641</v>
      </c>
    </row>
    <row r="4148" spans="1:6" x14ac:dyDescent="0.25">
      <c r="A4148" s="348" t="s">
        <v>11488</v>
      </c>
      <c r="B4148" t="str">
        <f t="shared" si="64"/>
        <v>F3:0820 P1P2:8502 P3:00231</v>
      </c>
      <c r="C4148" s="348" t="s">
        <v>7833</v>
      </c>
      <c r="D4148" s="348" t="s">
        <v>7684</v>
      </c>
      <c r="E4148" s="348" t="s">
        <v>7725</v>
      </c>
      <c r="F4148" s="348" t="s">
        <v>7834</v>
      </c>
    </row>
    <row r="4149" spans="1:6" x14ac:dyDescent="0.25">
      <c r="A4149" s="348" t="s">
        <v>11489</v>
      </c>
      <c r="B4149" t="str">
        <f t="shared" si="64"/>
        <v>F3:0820 P1P2:8502 P3:00234</v>
      </c>
      <c r="C4149" s="348" t="s">
        <v>7833</v>
      </c>
      <c r="D4149" s="348" t="s">
        <v>7684</v>
      </c>
      <c r="E4149" s="348" t="s">
        <v>7725</v>
      </c>
      <c r="F4149" s="348" t="s">
        <v>7726</v>
      </c>
    </row>
    <row r="4150" spans="1:6" x14ac:dyDescent="0.25">
      <c r="A4150" s="348" t="s">
        <v>11490</v>
      </c>
      <c r="B4150" t="str">
        <f t="shared" si="64"/>
        <v>F3:0911 P1P2:8802 P3:00199</v>
      </c>
      <c r="C4150" s="348" t="s">
        <v>11491</v>
      </c>
      <c r="D4150" s="348" t="s">
        <v>7657</v>
      </c>
      <c r="E4150" s="348" t="s">
        <v>7658</v>
      </c>
      <c r="F4150" s="348" t="s">
        <v>7659</v>
      </c>
    </row>
    <row r="4151" spans="1:6" x14ac:dyDescent="0.25">
      <c r="A4151" s="348" t="s">
        <v>11490</v>
      </c>
      <c r="B4151" t="str">
        <f t="shared" si="64"/>
        <v>F3:0911 P1P2:8802 P3:00448</v>
      </c>
      <c r="C4151" s="348" t="s">
        <v>11491</v>
      </c>
      <c r="D4151" s="348" t="s">
        <v>7657</v>
      </c>
      <c r="E4151" s="348" t="s">
        <v>7658</v>
      </c>
      <c r="F4151" s="348" t="s">
        <v>7641</v>
      </c>
    </row>
    <row r="4152" spans="1:6" x14ac:dyDescent="0.25">
      <c r="A4152" s="348" t="s">
        <v>11492</v>
      </c>
      <c r="B4152" t="str">
        <f t="shared" si="64"/>
        <v>F3:0820 P1P2:8502 P3:00231</v>
      </c>
      <c r="C4152" s="348" t="s">
        <v>11491</v>
      </c>
      <c r="D4152" s="348" t="s">
        <v>7684</v>
      </c>
      <c r="E4152" s="348" t="s">
        <v>7725</v>
      </c>
      <c r="F4152" s="348" t="s">
        <v>7834</v>
      </c>
    </row>
    <row r="4153" spans="1:6" x14ac:dyDescent="0.25">
      <c r="A4153" s="348" t="s">
        <v>11493</v>
      </c>
      <c r="B4153" t="str">
        <f t="shared" si="64"/>
        <v>F3:0820 P1P2:8502 P3:00231</v>
      </c>
      <c r="C4153" s="348" t="s">
        <v>11491</v>
      </c>
      <c r="D4153" s="348" t="s">
        <v>7684</v>
      </c>
      <c r="E4153" s="348" t="s">
        <v>7725</v>
      </c>
      <c r="F4153" s="348" t="s">
        <v>7834</v>
      </c>
    </row>
    <row r="4154" spans="1:6" x14ac:dyDescent="0.25">
      <c r="A4154" s="348" t="s">
        <v>11494</v>
      </c>
      <c r="B4154" t="str">
        <f t="shared" si="64"/>
        <v>F3:0820 P1P2:8502 P3:00234</v>
      </c>
      <c r="C4154" s="348" t="s">
        <v>11491</v>
      </c>
      <c r="D4154" s="348" t="s">
        <v>7684</v>
      </c>
      <c r="E4154" s="348" t="s">
        <v>7725</v>
      </c>
      <c r="F4154" s="348" t="s">
        <v>7726</v>
      </c>
    </row>
    <row r="4155" spans="1:6" x14ac:dyDescent="0.25">
      <c r="A4155" s="348" t="s">
        <v>11495</v>
      </c>
      <c r="B4155" t="str">
        <f t="shared" si="64"/>
        <v>F3:0820 P1P2:8502 P3:00234</v>
      </c>
      <c r="C4155" s="348" t="s">
        <v>11491</v>
      </c>
      <c r="D4155" s="348" t="s">
        <v>7684</v>
      </c>
      <c r="E4155" s="348" t="s">
        <v>7725</v>
      </c>
      <c r="F4155" s="348" t="s">
        <v>7726</v>
      </c>
    </row>
    <row r="4156" spans="1:6" x14ac:dyDescent="0.25">
      <c r="A4156" s="348" t="s">
        <v>11496</v>
      </c>
      <c r="B4156" t="str">
        <f t="shared" si="64"/>
        <v>F3:0911 P1P2:8802 P3:00199</v>
      </c>
      <c r="C4156" s="348" t="s">
        <v>7897</v>
      </c>
      <c r="D4156" s="348" t="s">
        <v>7657</v>
      </c>
      <c r="E4156" s="348" t="s">
        <v>7658</v>
      </c>
      <c r="F4156" s="348" t="s">
        <v>7659</v>
      </c>
    </row>
    <row r="4157" spans="1:6" x14ac:dyDescent="0.25">
      <c r="A4157" s="348" t="s">
        <v>11496</v>
      </c>
      <c r="B4157" t="str">
        <f t="shared" si="64"/>
        <v>F3:0911 P1P2:8802 P3:00448</v>
      </c>
      <c r="C4157" s="348" t="s">
        <v>7897</v>
      </c>
      <c r="D4157" s="348" t="s">
        <v>7657</v>
      </c>
      <c r="E4157" s="348" t="s">
        <v>7658</v>
      </c>
      <c r="F4157" s="348" t="s">
        <v>7641</v>
      </c>
    </row>
    <row r="4158" spans="1:6" x14ac:dyDescent="0.25">
      <c r="A4158" s="348" t="s">
        <v>11497</v>
      </c>
      <c r="B4158" t="str">
        <f t="shared" si="64"/>
        <v>F3:0820 P1P2:8502 P3:00231</v>
      </c>
      <c r="C4158" s="348" t="s">
        <v>7897</v>
      </c>
      <c r="D4158" s="348" t="s">
        <v>7684</v>
      </c>
      <c r="E4158" s="348" t="s">
        <v>7725</v>
      </c>
      <c r="F4158" s="348" t="s">
        <v>7834</v>
      </c>
    </row>
    <row r="4159" spans="1:6" x14ac:dyDescent="0.25">
      <c r="A4159" s="348" t="s">
        <v>11498</v>
      </c>
      <c r="B4159" t="str">
        <f t="shared" si="64"/>
        <v>F3:0820 P1P2:8502 P3:00234</v>
      </c>
      <c r="C4159" s="348" t="s">
        <v>7897</v>
      </c>
      <c r="D4159" s="348" t="s">
        <v>7684</v>
      </c>
      <c r="E4159" s="348" t="s">
        <v>7725</v>
      </c>
      <c r="F4159" s="348" t="s">
        <v>7726</v>
      </c>
    </row>
    <row r="4160" spans="1:6" x14ac:dyDescent="0.25">
      <c r="A4160" s="348" t="s">
        <v>11499</v>
      </c>
      <c r="B4160" t="str">
        <f t="shared" si="64"/>
        <v>F3:0911 P1P2:8802 P3:00199</v>
      </c>
      <c r="C4160" s="348" t="s">
        <v>11500</v>
      </c>
      <c r="D4160" s="348" t="s">
        <v>7657</v>
      </c>
      <c r="E4160" s="348" t="s">
        <v>7658</v>
      </c>
      <c r="F4160" s="348" t="s">
        <v>7659</v>
      </c>
    </row>
    <row r="4161" spans="1:6" x14ac:dyDescent="0.25">
      <c r="A4161" s="348" t="s">
        <v>11499</v>
      </c>
      <c r="B4161" t="str">
        <f t="shared" si="64"/>
        <v>F3:0911 P1P2:8802 P3:00448</v>
      </c>
      <c r="C4161" s="348" t="s">
        <v>11500</v>
      </c>
      <c r="D4161" s="348" t="s">
        <v>7657</v>
      </c>
      <c r="E4161" s="348" t="s">
        <v>7658</v>
      </c>
      <c r="F4161" s="348" t="s">
        <v>7641</v>
      </c>
    </row>
    <row r="4162" spans="1:6" x14ac:dyDescent="0.25">
      <c r="A4162" s="348" t="s">
        <v>11501</v>
      </c>
      <c r="B4162" t="str">
        <f t="shared" ref="B4162:B4225" si="65">CONCATENATE("F3:",D4162," P1P2:",E4162," P3:",F4162)</f>
        <v>F3:0820 P1P2:8502 P3:00231</v>
      </c>
      <c r="C4162" s="348" t="s">
        <v>11500</v>
      </c>
      <c r="D4162" s="348" t="s">
        <v>7684</v>
      </c>
      <c r="E4162" s="348" t="s">
        <v>7725</v>
      </c>
      <c r="F4162" s="348" t="s">
        <v>7834</v>
      </c>
    </row>
    <row r="4163" spans="1:6" x14ac:dyDescent="0.25">
      <c r="A4163" s="348" t="s">
        <v>11502</v>
      </c>
      <c r="B4163" t="str">
        <f t="shared" si="65"/>
        <v>F3:0820 P1P2:8502 P3:00234</v>
      </c>
      <c r="C4163" s="348" t="s">
        <v>11500</v>
      </c>
      <c r="D4163" s="348" t="s">
        <v>7684</v>
      </c>
      <c r="E4163" s="348" t="s">
        <v>7725</v>
      </c>
      <c r="F4163" s="348" t="s">
        <v>7726</v>
      </c>
    </row>
    <row r="4164" spans="1:6" x14ac:dyDescent="0.25">
      <c r="A4164" s="348" t="s">
        <v>11503</v>
      </c>
      <c r="B4164" t="str">
        <f t="shared" si="65"/>
        <v>F3:0911 P1P2:8802 P3:00199</v>
      </c>
      <c r="C4164" s="348" t="s">
        <v>11504</v>
      </c>
      <c r="D4164" s="348" t="s">
        <v>7657</v>
      </c>
      <c r="E4164" s="348" t="s">
        <v>7658</v>
      </c>
      <c r="F4164" s="348" t="s">
        <v>7659</v>
      </c>
    </row>
    <row r="4165" spans="1:6" x14ac:dyDescent="0.25">
      <c r="A4165" s="348" t="s">
        <v>11503</v>
      </c>
      <c r="B4165" t="str">
        <f t="shared" si="65"/>
        <v>F3:0911 P1P2:8802 P3:00448</v>
      </c>
      <c r="C4165" s="348" t="s">
        <v>11504</v>
      </c>
      <c r="D4165" s="348" t="s">
        <v>7657</v>
      </c>
      <c r="E4165" s="348" t="s">
        <v>7658</v>
      </c>
      <c r="F4165" s="348" t="s">
        <v>7641</v>
      </c>
    </row>
    <row r="4166" spans="1:6" x14ac:dyDescent="0.25">
      <c r="A4166" s="348" t="s">
        <v>11505</v>
      </c>
      <c r="B4166" t="str">
        <f t="shared" si="65"/>
        <v>F3:0820 P1P2:8502 P3:00231</v>
      </c>
      <c r="C4166" s="348" t="s">
        <v>11504</v>
      </c>
      <c r="D4166" s="348" t="s">
        <v>7684</v>
      </c>
      <c r="E4166" s="348" t="s">
        <v>7725</v>
      </c>
      <c r="F4166" s="348" t="s">
        <v>7834</v>
      </c>
    </row>
    <row r="4167" spans="1:6" x14ac:dyDescent="0.25">
      <c r="A4167" s="348" t="s">
        <v>11506</v>
      </c>
      <c r="B4167" t="str">
        <f t="shared" si="65"/>
        <v>F3:0820 P1P2:8502 P3:00234</v>
      </c>
      <c r="C4167" s="348" t="s">
        <v>11504</v>
      </c>
      <c r="D4167" s="348" t="s">
        <v>7684</v>
      </c>
      <c r="E4167" s="348" t="s">
        <v>7725</v>
      </c>
      <c r="F4167" s="348" t="s">
        <v>7726</v>
      </c>
    </row>
    <row r="4168" spans="1:6" x14ac:dyDescent="0.25">
      <c r="A4168" s="348" t="s">
        <v>11507</v>
      </c>
      <c r="B4168" t="str">
        <f t="shared" si="65"/>
        <v>F3:0911 P1P2:8802 P3:00199</v>
      </c>
      <c r="C4168" s="348" t="s">
        <v>11508</v>
      </c>
      <c r="D4168" s="348" t="s">
        <v>7657</v>
      </c>
      <c r="E4168" s="348" t="s">
        <v>7658</v>
      </c>
      <c r="F4168" s="348" t="s">
        <v>7659</v>
      </c>
    </row>
    <row r="4169" spans="1:6" x14ac:dyDescent="0.25">
      <c r="A4169" s="348" t="s">
        <v>11507</v>
      </c>
      <c r="B4169" t="str">
        <f t="shared" si="65"/>
        <v>F3:0911 P1P2:8802 P3:00448</v>
      </c>
      <c r="C4169" s="348" t="s">
        <v>11508</v>
      </c>
      <c r="D4169" s="348" t="s">
        <v>7657</v>
      </c>
      <c r="E4169" s="348" t="s">
        <v>7658</v>
      </c>
      <c r="F4169" s="348" t="s">
        <v>7641</v>
      </c>
    </row>
    <row r="4170" spans="1:6" x14ac:dyDescent="0.25">
      <c r="A4170" s="348" t="s">
        <v>11509</v>
      </c>
      <c r="B4170" t="str">
        <f t="shared" si="65"/>
        <v>F3:0820 P1P2:8502 P3:00231</v>
      </c>
      <c r="C4170" s="348" t="s">
        <v>11508</v>
      </c>
      <c r="D4170" s="348" t="s">
        <v>7684</v>
      </c>
      <c r="E4170" s="348" t="s">
        <v>7725</v>
      </c>
      <c r="F4170" s="348" t="s">
        <v>7834</v>
      </c>
    </row>
    <row r="4171" spans="1:6" x14ac:dyDescent="0.25">
      <c r="A4171" s="348" t="s">
        <v>11510</v>
      </c>
      <c r="B4171" t="str">
        <f t="shared" si="65"/>
        <v>F3:0820 P1P2:8502 P3:00234</v>
      </c>
      <c r="C4171" s="348" t="s">
        <v>11508</v>
      </c>
      <c r="D4171" s="348" t="s">
        <v>7684</v>
      </c>
      <c r="E4171" s="348" t="s">
        <v>7725</v>
      </c>
      <c r="F4171" s="348" t="s">
        <v>7726</v>
      </c>
    </row>
    <row r="4172" spans="1:6" x14ac:dyDescent="0.25">
      <c r="A4172" s="348" t="s">
        <v>11511</v>
      </c>
      <c r="B4172" t="str">
        <f t="shared" si="65"/>
        <v>F3:0911 P1P2:8802 P3:00199</v>
      </c>
      <c r="C4172" s="348" t="s">
        <v>11512</v>
      </c>
      <c r="D4172" s="348" t="s">
        <v>7657</v>
      </c>
      <c r="E4172" s="348" t="s">
        <v>7658</v>
      </c>
      <c r="F4172" s="348" t="s">
        <v>7659</v>
      </c>
    </row>
    <row r="4173" spans="1:6" x14ac:dyDescent="0.25">
      <c r="A4173" s="348" t="s">
        <v>11511</v>
      </c>
      <c r="B4173" t="str">
        <f t="shared" si="65"/>
        <v>F3:0911 P1P2:8802 P3:00448</v>
      </c>
      <c r="C4173" s="348" t="s">
        <v>11512</v>
      </c>
      <c r="D4173" s="348" t="s">
        <v>7657</v>
      </c>
      <c r="E4173" s="348" t="s">
        <v>7658</v>
      </c>
      <c r="F4173" s="348" t="s">
        <v>7641</v>
      </c>
    </row>
    <row r="4174" spans="1:6" x14ac:dyDescent="0.25">
      <c r="A4174" s="348" t="s">
        <v>11513</v>
      </c>
      <c r="B4174" t="str">
        <f t="shared" si="65"/>
        <v>F3:0820 P1P2:8502 P3:00231</v>
      </c>
      <c r="C4174" s="348" t="s">
        <v>11512</v>
      </c>
      <c r="D4174" s="348" t="s">
        <v>7684</v>
      </c>
      <c r="E4174" s="348" t="s">
        <v>7725</v>
      </c>
      <c r="F4174" s="348" t="s">
        <v>7834</v>
      </c>
    </row>
    <row r="4175" spans="1:6" x14ac:dyDescent="0.25">
      <c r="A4175" s="348" t="s">
        <v>11514</v>
      </c>
      <c r="B4175" t="str">
        <f t="shared" si="65"/>
        <v>F3:0820 P1P2:8502 P3:00234</v>
      </c>
      <c r="C4175" s="348" t="s">
        <v>11512</v>
      </c>
      <c r="D4175" s="348" t="s">
        <v>7684</v>
      </c>
      <c r="E4175" s="348" t="s">
        <v>7725</v>
      </c>
      <c r="F4175" s="348" t="s">
        <v>7726</v>
      </c>
    </row>
    <row r="4176" spans="1:6" x14ac:dyDescent="0.25">
      <c r="A4176" s="348" t="s">
        <v>11515</v>
      </c>
      <c r="B4176" t="str">
        <f t="shared" si="65"/>
        <v>F3:0911 P1P2:8802 P3:00199</v>
      </c>
      <c r="C4176" s="348" t="s">
        <v>7842</v>
      </c>
      <c r="D4176" s="348" t="s">
        <v>7657</v>
      </c>
      <c r="E4176" s="348" t="s">
        <v>7658</v>
      </c>
      <c r="F4176" s="348" t="s">
        <v>7659</v>
      </c>
    </row>
    <row r="4177" spans="1:6" x14ac:dyDescent="0.25">
      <c r="A4177" s="348" t="s">
        <v>11515</v>
      </c>
      <c r="B4177" t="str">
        <f t="shared" si="65"/>
        <v>F3:0911 P1P2:8802 P3:00448</v>
      </c>
      <c r="C4177" s="348" t="s">
        <v>7842</v>
      </c>
      <c r="D4177" s="348" t="s">
        <v>7657</v>
      </c>
      <c r="E4177" s="348" t="s">
        <v>7658</v>
      </c>
      <c r="F4177" s="348" t="s">
        <v>7641</v>
      </c>
    </row>
    <row r="4178" spans="1:6" x14ac:dyDescent="0.25">
      <c r="A4178" s="348" t="s">
        <v>11516</v>
      </c>
      <c r="B4178" t="str">
        <f t="shared" si="65"/>
        <v>F3:0820 P1P2:8502 P3:00231</v>
      </c>
      <c r="C4178" s="348" t="s">
        <v>7842</v>
      </c>
      <c r="D4178" s="348" t="s">
        <v>7684</v>
      </c>
      <c r="E4178" s="348" t="s">
        <v>7725</v>
      </c>
      <c r="F4178" s="348" t="s">
        <v>7834</v>
      </c>
    </row>
    <row r="4179" spans="1:6" x14ac:dyDescent="0.25">
      <c r="A4179" s="348" t="s">
        <v>11517</v>
      </c>
      <c r="B4179" t="str">
        <f t="shared" si="65"/>
        <v>F3:0820 P1P2:8502 P3:00234</v>
      </c>
      <c r="C4179" s="348" t="s">
        <v>7842</v>
      </c>
      <c r="D4179" s="348" t="s">
        <v>7684</v>
      </c>
      <c r="E4179" s="348" t="s">
        <v>7725</v>
      </c>
      <c r="F4179" s="348" t="s">
        <v>7726</v>
      </c>
    </row>
    <row r="4180" spans="1:6" x14ac:dyDescent="0.25">
      <c r="A4180" s="348" t="s">
        <v>11518</v>
      </c>
      <c r="B4180" t="str">
        <f t="shared" si="65"/>
        <v>F3:0911 P1P2:8802 P3:00199</v>
      </c>
      <c r="C4180" s="348" t="s">
        <v>11519</v>
      </c>
      <c r="D4180" s="348" t="s">
        <v>7657</v>
      </c>
      <c r="E4180" s="348" t="s">
        <v>7658</v>
      </c>
      <c r="F4180" s="348" t="s">
        <v>7659</v>
      </c>
    </row>
    <row r="4181" spans="1:6" x14ac:dyDescent="0.25">
      <c r="A4181" s="348" t="s">
        <v>11518</v>
      </c>
      <c r="B4181" t="str">
        <f t="shared" si="65"/>
        <v>F3:0911 P1P2:8802 P3:00448</v>
      </c>
      <c r="C4181" s="348" t="s">
        <v>11519</v>
      </c>
      <c r="D4181" s="348" t="s">
        <v>7657</v>
      </c>
      <c r="E4181" s="348" t="s">
        <v>7658</v>
      </c>
      <c r="F4181" s="348" t="s">
        <v>7641</v>
      </c>
    </row>
    <row r="4182" spans="1:6" x14ac:dyDescent="0.25">
      <c r="A4182" s="348" t="s">
        <v>11520</v>
      </c>
      <c r="B4182" t="str">
        <f t="shared" si="65"/>
        <v>F3:0820 P1P2:8502 P3:00231</v>
      </c>
      <c r="C4182" s="348" t="s">
        <v>11519</v>
      </c>
      <c r="D4182" s="348" t="s">
        <v>7684</v>
      </c>
      <c r="E4182" s="348" t="s">
        <v>7725</v>
      </c>
      <c r="F4182" s="348" t="s">
        <v>7834</v>
      </c>
    </row>
    <row r="4183" spans="1:6" x14ac:dyDescent="0.25">
      <c r="A4183" s="348" t="s">
        <v>11521</v>
      </c>
      <c r="B4183" t="str">
        <f t="shared" si="65"/>
        <v>F3:0820 P1P2:8502 P3:00234</v>
      </c>
      <c r="C4183" s="348" t="s">
        <v>11519</v>
      </c>
      <c r="D4183" s="348" t="s">
        <v>7684</v>
      </c>
      <c r="E4183" s="348" t="s">
        <v>7725</v>
      </c>
      <c r="F4183" s="348" t="s">
        <v>7726</v>
      </c>
    </row>
    <row r="4184" spans="1:6" x14ac:dyDescent="0.25">
      <c r="A4184" s="348" t="s">
        <v>11522</v>
      </c>
      <c r="B4184" t="str">
        <f t="shared" si="65"/>
        <v>F3:0911 P1P2:8802 P3:00199</v>
      </c>
      <c r="C4184" s="348" t="s">
        <v>11523</v>
      </c>
      <c r="D4184" s="348" t="s">
        <v>7657</v>
      </c>
      <c r="E4184" s="348" t="s">
        <v>7658</v>
      </c>
      <c r="F4184" s="348" t="s">
        <v>7659</v>
      </c>
    </row>
    <row r="4185" spans="1:6" x14ac:dyDescent="0.25">
      <c r="A4185" s="348" t="s">
        <v>11522</v>
      </c>
      <c r="B4185" t="str">
        <f t="shared" si="65"/>
        <v>F3:0911 P1P2:8802 P3:00448</v>
      </c>
      <c r="C4185" s="348" t="s">
        <v>11523</v>
      </c>
      <c r="D4185" s="348" t="s">
        <v>7657</v>
      </c>
      <c r="E4185" s="348" t="s">
        <v>7658</v>
      </c>
      <c r="F4185" s="348" t="s">
        <v>7641</v>
      </c>
    </row>
    <row r="4186" spans="1:6" x14ac:dyDescent="0.25">
      <c r="A4186" s="348" t="s">
        <v>11524</v>
      </c>
      <c r="B4186" t="str">
        <f t="shared" si="65"/>
        <v>F3:0820 P1P2:8502 P3:00231</v>
      </c>
      <c r="C4186" s="348" t="s">
        <v>11523</v>
      </c>
      <c r="D4186" s="348" t="s">
        <v>7684</v>
      </c>
      <c r="E4186" s="348" t="s">
        <v>7725</v>
      </c>
      <c r="F4186" s="348" t="s">
        <v>7834</v>
      </c>
    </row>
    <row r="4187" spans="1:6" x14ac:dyDescent="0.25">
      <c r="A4187" s="348" t="s">
        <v>11525</v>
      </c>
      <c r="B4187" t="str">
        <f t="shared" si="65"/>
        <v>F3:0820 P1P2:8502 P3:00234</v>
      </c>
      <c r="C4187" s="348" t="s">
        <v>11523</v>
      </c>
      <c r="D4187" s="348" t="s">
        <v>7684</v>
      </c>
      <c r="E4187" s="348" t="s">
        <v>7725</v>
      </c>
      <c r="F4187" s="348" t="s">
        <v>7726</v>
      </c>
    </row>
    <row r="4188" spans="1:6" x14ac:dyDescent="0.25">
      <c r="A4188" s="348" t="s">
        <v>11526</v>
      </c>
      <c r="B4188" t="str">
        <f t="shared" si="65"/>
        <v>F3:0911 P1P2:8802 P3:00199</v>
      </c>
      <c r="C4188" s="348" t="s">
        <v>7354</v>
      </c>
      <c r="D4188" s="348" t="s">
        <v>7657</v>
      </c>
      <c r="E4188" s="348" t="s">
        <v>7658</v>
      </c>
      <c r="F4188" s="348" t="s">
        <v>7659</v>
      </c>
    </row>
    <row r="4189" spans="1:6" x14ac:dyDescent="0.25">
      <c r="A4189" s="348" t="s">
        <v>11526</v>
      </c>
      <c r="B4189" t="str">
        <f t="shared" si="65"/>
        <v>F3:0911 P1P2:8802 P3:00448</v>
      </c>
      <c r="C4189" s="348" t="s">
        <v>7354</v>
      </c>
      <c r="D4189" s="348" t="s">
        <v>7657</v>
      </c>
      <c r="E4189" s="348" t="s">
        <v>7658</v>
      </c>
      <c r="F4189" s="348" t="s">
        <v>7641</v>
      </c>
    </row>
    <row r="4190" spans="1:6" x14ac:dyDescent="0.25">
      <c r="A4190" s="348" t="s">
        <v>11527</v>
      </c>
      <c r="B4190" t="str">
        <f t="shared" si="65"/>
        <v>F3:0820 P1P2:8502 P3:00231</v>
      </c>
      <c r="C4190" s="348" t="s">
        <v>7354</v>
      </c>
      <c r="D4190" s="348" t="s">
        <v>7684</v>
      </c>
      <c r="E4190" s="348" t="s">
        <v>7725</v>
      </c>
      <c r="F4190" s="348" t="s">
        <v>7834</v>
      </c>
    </row>
    <row r="4191" spans="1:6" x14ac:dyDescent="0.25">
      <c r="A4191" s="348" t="s">
        <v>11527</v>
      </c>
      <c r="B4191" t="str">
        <f t="shared" si="65"/>
        <v>F3:0820 P1P2:8502 P3:00234</v>
      </c>
      <c r="C4191" s="348" t="s">
        <v>7354</v>
      </c>
      <c r="D4191" s="348" t="s">
        <v>7684</v>
      </c>
      <c r="E4191" s="348" t="s">
        <v>7725</v>
      </c>
      <c r="F4191" s="348" t="s">
        <v>7726</v>
      </c>
    </row>
    <row r="4192" spans="1:6" x14ac:dyDescent="0.25">
      <c r="A4192" s="348" t="s">
        <v>11528</v>
      </c>
      <c r="B4192" t="str">
        <f t="shared" si="65"/>
        <v>F3:0820 P1P2:8502 P3:00231</v>
      </c>
      <c r="C4192" s="348" t="s">
        <v>7356</v>
      </c>
      <c r="D4192" s="348" t="s">
        <v>7684</v>
      </c>
      <c r="E4192" s="348" t="s">
        <v>7725</v>
      </c>
      <c r="F4192" s="348" t="s">
        <v>7834</v>
      </c>
    </row>
    <row r="4193" spans="1:6" x14ac:dyDescent="0.25">
      <c r="A4193" s="348" t="s">
        <v>11529</v>
      </c>
      <c r="B4193" t="str">
        <f t="shared" si="65"/>
        <v>F3:0820 P1P2:8502 P3:00234</v>
      </c>
      <c r="C4193" s="348" t="s">
        <v>7356</v>
      </c>
      <c r="D4193" s="348" t="s">
        <v>7684</v>
      </c>
      <c r="E4193" s="348" t="s">
        <v>7725</v>
      </c>
      <c r="F4193" s="348" t="s">
        <v>7726</v>
      </c>
    </row>
    <row r="4194" spans="1:6" x14ac:dyDescent="0.25">
      <c r="A4194" s="348" t="s">
        <v>11530</v>
      </c>
      <c r="B4194" t="str">
        <f t="shared" si="65"/>
        <v>F3:0911 P1P2:8802 P3:00199</v>
      </c>
      <c r="C4194" s="348" t="s">
        <v>11531</v>
      </c>
      <c r="D4194" s="348" t="s">
        <v>7657</v>
      </c>
      <c r="E4194" s="348" t="s">
        <v>7658</v>
      </c>
      <c r="F4194" s="348" t="s">
        <v>7659</v>
      </c>
    </row>
    <row r="4195" spans="1:6" x14ac:dyDescent="0.25">
      <c r="A4195" s="348" t="s">
        <v>11530</v>
      </c>
      <c r="B4195" t="str">
        <f t="shared" si="65"/>
        <v>F3:0911 P1P2:8802 P3:00448</v>
      </c>
      <c r="C4195" s="348" t="s">
        <v>11531</v>
      </c>
      <c r="D4195" s="348" t="s">
        <v>7657</v>
      </c>
      <c r="E4195" s="348" t="s">
        <v>7658</v>
      </c>
      <c r="F4195" s="348" t="s">
        <v>7641</v>
      </c>
    </row>
    <row r="4196" spans="1:6" x14ac:dyDescent="0.25">
      <c r="A4196" s="348" t="s">
        <v>11532</v>
      </c>
      <c r="B4196" t="str">
        <f t="shared" si="65"/>
        <v>F3:0820 P1P2:8502 P3:00231</v>
      </c>
      <c r="C4196" s="348" t="s">
        <v>11531</v>
      </c>
      <c r="D4196" s="348" t="s">
        <v>7684</v>
      </c>
      <c r="E4196" s="348" t="s">
        <v>7725</v>
      </c>
      <c r="F4196" s="348" t="s">
        <v>7834</v>
      </c>
    </row>
    <row r="4197" spans="1:6" x14ac:dyDescent="0.25">
      <c r="A4197" s="348" t="s">
        <v>11533</v>
      </c>
      <c r="B4197" t="str">
        <f t="shared" si="65"/>
        <v>F3:0820 P1P2:8502 P3:00231</v>
      </c>
      <c r="C4197" s="348" t="s">
        <v>11534</v>
      </c>
      <c r="D4197" s="348" t="s">
        <v>7684</v>
      </c>
      <c r="E4197" s="348" t="s">
        <v>7725</v>
      </c>
      <c r="F4197" s="348" t="s">
        <v>7834</v>
      </c>
    </row>
    <row r="4198" spans="1:6" x14ac:dyDescent="0.25">
      <c r="A4198" s="348" t="s">
        <v>11535</v>
      </c>
      <c r="B4198" t="str">
        <f t="shared" si="65"/>
        <v>F3:0820 P1P2:8502 P3:00234</v>
      </c>
      <c r="C4198" s="348" t="s">
        <v>11534</v>
      </c>
      <c r="D4198" s="348" t="s">
        <v>7684</v>
      </c>
      <c r="E4198" s="348" t="s">
        <v>7725</v>
      </c>
      <c r="F4198" s="348" t="s">
        <v>7726</v>
      </c>
    </row>
    <row r="4199" spans="1:6" x14ac:dyDescent="0.25">
      <c r="A4199" s="348" t="s">
        <v>11536</v>
      </c>
      <c r="B4199" t="str">
        <f t="shared" si="65"/>
        <v>F3:0911 P1P2:8802 P3:00199</v>
      </c>
      <c r="C4199" s="348" t="s">
        <v>11537</v>
      </c>
      <c r="D4199" s="348" t="s">
        <v>7657</v>
      </c>
      <c r="E4199" s="348" t="s">
        <v>7658</v>
      </c>
      <c r="F4199" s="348" t="s">
        <v>7659</v>
      </c>
    </row>
    <row r="4200" spans="1:6" x14ac:dyDescent="0.25">
      <c r="A4200" s="348" t="s">
        <v>11536</v>
      </c>
      <c r="B4200" t="str">
        <f t="shared" si="65"/>
        <v>F3:0911 P1P2:8802 P3:00448</v>
      </c>
      <c r="C4200" s="348" t="s">
        <v>11537</v>
      </c>
      <c r="D4200" s="348" t="s">
        <v>7657</v>
      </c>
      <c r="E4200" s="348" t="s">
        <v>7658</v>
      </c>
      <c r="F4200" s="348" t="s">
        <v>7641</v>
      </c>
    </row>
    <row r="4201" spans="1:6" x14ac:dyDescent="0.25">
      <c r="A4201" s="348" t="s">
        <v>11538</v>
      </c>
      <c r="B4201" t="str">
        <f t="shared" si="65"/>
        <v>F3:0820 P1P2:8502 P3:00231</v>
      </c>
      <c r="C4201" s="348" t="s">
        <v>11537</v>
      </c>
      <c r="D4201" s="348" t="s">
        <v>7684</v>
      </c>
      <c r="E4201" s="348" t="s">
        <v>7725</v>
      </c>
      <c r="F4201" s="348" t="s">
        <v>7834</v>
      </c>
    </row>
    <row r="4202" spans="1:6" x14ac:dyDescent="0.25">
      <c r="A4202" s="348" t="s">
        <v>11539</v>
      </c>
      <c r="B4202" t="str">
        <f t="shared" si="65"/>
        <v>F3:0820 P1P2:8502 P3:00234</v>
      </c>
      <c r="C4202" s="348" t="s">
        <v>11537</v>
      </c>
      <c r="D4202" s="348" t="s">
        <v>7684</v>
      </c>
      <c r="E4202" s="348" t="s">
        <v>7725</v>
      </c>
      <c r="F4202" s="348" t="s">
        <v>7726</v>
      </c>
    </row>
    <row r="4203" spans="1:6" x14ac:dyDescent="0.25">
      <c r="A4203" s="348" t="s">
        <v>11540</v>
      </c>
      <c r="B4203" t="str">
        <f t="shared" si="65"/>
        <v>F3:0911 P1P2:8802 P3:00199</v>
      </c>
      <c r="C4203" s="348" t="s">
        <v>7840</v>
      </c>
      <c r="D4203" s="348" t="s">
        <v>7657</v>
      </c>
      <c r="E4203" s="348" t="s">
        <v>7658</v>
      </c>
      <c r="F4203" s="348" t="s">
        <v>7659</v>
      </c>
    </row>
    <row r="4204" spans="1:6" x14ac:dyDescent="0.25">
      <c r="A4204" s="348" t="s">
        <v>11540</v>
      </c>
      <c r="B4204" t="str">
        <f t="shared" si="65"/>
        <v>F3:0911 P1P2:8802 P3:00448</v>
      </c>
      <c r="C4204" s="348" t="s">
        <v>7840</v>
      </c>
      <c r="D4204" s="348" t="s">
        <v>7657</v>
      </c>
      <c r="E4204" s="348" t="s">
        <v>7658</v>
      </c>
      <c r="F4204" s="348" t="s">
        <v>7641</v>
      </c>
    </row>
    <row r="4205" spans="1:6" x14ac:dyDescent="0.25">
      <c r="A4205" s="348" t="s">
        <v>11541</v>
      </c>
      <c r="B4205" t="str">
        <f t="shared" si="65"/>
        <v>F3:0820 P1P2:8502 P3:00231</v>
      </c>
      <c r="C4205" s="348" t="s">
        <v>7840</v>
      </c>
      <c r="D4205" s="348" t="s">
        <v>7684</v>
      </c>
      <c r="E4205" s="348" t="s">
        <v>7725</v>
      </c>
      <c r="F4205" s="348" t="s">
        <v>7834</v>
      </c>
    </row>
    <row r="4206" spans="1:6" x14ac:dyDescent="0.25">
      <c r="A4206" s="348" t="s">
        <v>11542</v>
      </c>
      <c r="B4206" t="str">
        <f t="shared" si="65"/>
        <v>F3:0820 P1P2:8502 P3:00234</v>
      </c>
      <c r="C4206" s="348" t="s">
        <v>7840</v>
      </c>
      <c r="D4206" s="348" t="s">
        <v>7684</v>
      </c>
      <c r="E4206" s="348" t="s">
        <v>7725</v>
      </c>
      <c r="F4206" s="348" t="s">
        <v>7726</v>
      </c>
    </row>
    <row r="4207" spans="1:6" x14ac:dyDescent="0.25">
      <c r="A4207" s="348" t="s">
        <v>11543</v>
      </c>
      <c r="B4207" t="str">
        <f t="shared" si="65"/>
        <v>F3:0911 P1P2:8802 P3:00199</v>
      </c>
      <c r="C4207" s="348" t="s">
        <v>11544</v>
      </c>
      <c r="D4207" s="348" t="s">
        <v>7657</v>
      </c>
      <c r="E4207" s="348" t="s">
        <v>7658</v>
      </c>
      <c r="F4207" s="348" t="s">
        <v>7659</v>
      </c>
    </row>
    <row r="4208" spans="1:6" x14ac:dyDescent="0.25">
      <c r="A4208" s="348" t="s">
        <v>11543</v>
      </c>
      <c r="B4208" t="str">
        <f t="shared" si="65"/>
        <v>F3:0911 P1P2:8802 P3:00448</v>
      </c>
      <c r="C4208" s="348" t="s">
        <v>11544</v>
      </c>
      <c r="D4208" s="348" t="s">
        <v>7657</v>
      </c>
      <c r="E4208" s="348" t="s">
        <v>7658</v>
      </c>
      <c r="F4208" s="348" t="s">
        <v>7641</v>
      </c>
    </row>
    <row r="4209" spans="1:6" x14ac:dyDescent="0.25">
      <c r="A4209" s="348" t="s">
        <v>11545</v>
      </c>
      <c r="B4209" t="str">
        <f t="shared" si="65"/>
        <v>F3:0820 P1P2:8502 P3:00231</v>
      </c>
      <c r="C4209" s="348" t="s">
        <v>11544</v>
      </c>
      <c r="D4209" s="348" t="s">
        <v>7684</v>
      </c>
      <c r="E4209" s="348" t="s">
        <v>7725</v>
      </c>
      <c r="F4209" s="348" t="s">
        <v>7834</v>
      </c>
    </row>
    <row r="4210" spans="1:6" x14ac:dyDescent="0.25">
      <c r="A4210" s="348" t="s">
        <v>11546</v>
      </c>
      <c r="B4210" t="str">
        <f t="shared" si="65"/>
        <v>F3:0820 P1P2:8502 P3:00234</v>
      </c>
      <c r="C4210" s="348" t="s">
        <v>11544</v>
      </c>
      <c r="D4210" s="348" t="s">
        <v>7684</v>
      </c>
      <c r="E4210" s="348" t="s">
        <v>7725</v>
      </c>
      <c r="F4210" s="348" t="s">
        <v>7726</v>
      </c>
    </row>
    <row r="4211" spans="1:6" x14ac:dyDescent="0.25">
      <c r="A4211" s="348" t="s">
        <v>11547</v>
      </c>
      <c r="B4211" t="str">
        <f t="shared" si="65"/>
        <v>F3:0911 P1P2:8802 P3:00199</v>
      </c>
      <c r="C4211" s="348" t="s">
        <v>11548</v>
      </c>
      <c r="D4211" s="348" t="s">
        <v>7657</v>
      </c>
      <c r="E4211" s="348" t="s">
        <v>7658</v>
      </c>
      <c r="F4211" s="348" t="s">
        <v>7659</v>
      </c>
    </row>
    <row r="4212" spans="1:6" x14ac:dyDescent="0.25">
      <c r="A4212" s="348" t="s">
        <v>11547</v>
      </c>
      <c r="B4212" t="str">
        <f t="shared" si="65"/>
        <v>F3:0911 P1P2:8802 P3:00448</v>
      </c>
      <c r="C4212" s="348" t="s">
        <v>11548</v>
      </c>
      <c r="D4212" s="348" t="s">
        <v>7657</v>
      </c>
      <c r="E4212" s="348" t="s">
        <v>7658</v>
      </c>
      <c r="F4212" s="348" t="s">
        <v>7641</v>
      </c>
    </row>
    <row r="4213" spans="1:6" x14ac:dyDescent="0.25">
      <c r="A4213" s="348" t="s">
        <v>11549</v>
      </c>
      <c r="B4213" t="str">
        <f t="shared" si="65"/>
        <v>F3:0820 P1P2:8502 P3:00231</v>
      </c>
      <c r="C4213" s="348" t="s">
        <v>11548</v>
      </c>
      <c r="D4213" s="348" t="s">
        <v>7684</v>
      </c>
      <c r="E4213" s="348" t="s">
        <v>7725</v>
      </c>
      <c r="F4213" s="348" t="s">
        <v>7834</v>
      </c>
    </row>
    <row r="4214" spans="1:6" x14ac:dyDescent="0.25">
      <c r="A4214" s="348" t="s">
        <v>11550</v>
      </c>
      <c r="B4214" t="str">
        <f t="shared" si="65"/>
        <v>F3:0820 P1P2:8502 P3:00231</v>
      </c>
      <c r="C4214" s="348" t="s">
        <v>11548</v>
      </c>
      <c r="D4214" s="348" t="s">
        <v>7684</v>
      </c>
      <c r="E4214" s="348" t="s">
        <v>7725</v>
      </c>
      <c r="F4214" s="348" t="s">
        <v>7834</v>
      </c>
    </row>
    <row r="4215" spans="1:6" x14ac:dyDescent="0.25">
      <c r="A4215" s="348" t="s">
        <v>11551</v>
      </c>
      <c r="B4215" t="str">
        <f t="shared" si="65"/>
        <v>F3:0820 P1P2:8502 P3:00234</v>
      </c>
      <c r="C4215" s="348" t="s">
        <v>11548</v>
      </c>
      <c r="D4215" s="348" t="s">
        <v>7684</v>
      </c>
      <c r="E4215" s="348" t="s">
        <v>7725</v>
      </c>
      <c r="F4215" s="348" t="s">
        <v>7726</v>
      </c>
    </row>
    <row r="4216" spans="1:6" x14ac:dyDescent="0.25">
      <c r="A4216" s="348" t="s">
        <v>11552</v>
      </c>
      <c r="B4216" t="str">
        <f t="shared" si="65"/>
        <v>F3:0911 P1P2:8802 P3:00199</v>
      </c>
      <c r="C4216" s="348" t="s">
        <v>11553</v>
      </c>
      <c r="D4216" s="348" t="s">
        <v>7657</v>
      </c>
      <c r="E4216" s="348" t="s">
        <v>7658</v>
      </c>
      <c r="F4216" s="348" t="s">
        <v>7659</v>
      </c>
    </row>
    <row r="4217" spans="1:6" x14ac:dyDescent="0.25">
      <c r="A4217" s="348" t="s">
        <v>11552</v>
      </c>
      <c r="B4217" t="str">
        <f t="shared" si="65"/>
        <v>F3:0911 P1P2:8802 P3:00448</v>
      </c>
      <c r="C4217" s="348" t="s">
        <v>11553</v>
      </c>
      <c r="D4217" s="348" t="s">
        <v>7657</v>
      </c>
      <c r="E4217" s="348" t="s">
        <v>7658</v>
      </c>
      <c r="F4217" s="348" t="s">
        <v>7641</v>
      </c>
    </row>
    <row r="4218" spans="1:6" x14ac:dyDescent="0.25">
      <c r="A4218" s="348" t="s">
        <v>11554</v>
      </c>
      <c r="B4218" t="str">
        <f t="shared" si="65"/>
        <v>F3:0820 P1P2:8502 P3:00231</v>
      </c>
      <c r="C4218" s="348" t="s">
        <v>11553</v>
      </c>
      <c r="D4218" s="348" t="s">
        <v>7684</v>
      </c>
      <c r="E4218" s="348" t="s">
        <v>7725</v>
      </c>
      <c r="F4218" s="348" t="s">
        <v>7834</v>
      </c>
    </row>
    <row r="4219" spans="1:6" x14ac:dyDescent="0.25">
      <c r="A4219" s="348" t="s">
        <v>11555</v>
      </c>
      <c r="B4219" t="str">
        <f t="shared" si="65"/>
        <v>F3:0820 P1P2:8502 P3:00234</v>
      </c>
      <c r="C4219" s="348" t="s">
        <v>11553</v>
      </c>
      <c r="D4219" s="348" t="s">
        <v>7684</v>
      </c>
      <c r="E4219" s="348" t="s">
        <v>7725</v>
      </c>
      <c r="F4219" s="348" t="s">
        <v>7726</v>
      </c>
    </row>
    <row r="4220" spans="1:6" x14ac:dyDescent="0.25">
      <c r="A4220" s="348" t="s">
        <v>11556</v>
      </c>
      <c r="B4220" t="str">
        <f t="shared" si="65"/>
        <v>F3:0911 P1P2:8802 P3:00199</v>
      </c>
      <c r="C4220" s="348" t="s">
        <v>11557</v>
      </c>
      <c r="D4220" s="348" t="s">
        <v>7657</v>
      </c>
      <c r="E4220" s="348" t="s">
        <v>7658</v>
      </c>
      <c r="F4220" s="348" t="s">
        <v>7659</v>
      </c>
    </row>
    <row r="4221" spans="1:6" x14ac:dyDescent="0.25">
      <c r="A4221" s="348" t="s">
        <v>11556</v>
      </c>
      <c r="B4221" t="str">
        <f t="shared" si="65"/>
        <v>F3:0911 P1P2:8802 P3:00448</v>
      </c>
      <c r="C4221" s="348" t="s">
        <v>11557</v>
      </c>
      <c r="D4221" s="348" t="s">
        <v>7657</v>
      </c>
      <c r="E4221" s="348" t="s">
        <v>7658</v>
      </c>
      <c r="F4221" s="348" t="s">
        <v>7641</v>
      </c>
    </row>
    <row r="4222" spans="1:6" x14ac:dyDescent="0.25">
      <c r="A4222" s="348" t="s">
        <v>11558</v>
      </c>
      <c r="B4222" t="str">
        <f t="shared" si="65"/>
        <v>F3:0911 P1P2:8802 P3:00199</v>
      </c>
      <c r="C4222" s="348" t="s">
        <v>11559</v>
      </c>
      <c r="D4222" s="348" t="s">
        <v>7657</v>
      </c>
      <c r="E4222" s="348" t="s">
        <v>7658</v>
      </c>
      <c r="F4222" s="348" t="s">
        <v>7659</v>
      </c>
    </row>
    <row r="4223" spans="1:6" x14ac:dyDescent="0.25">
      <c r="A4223" s="348" t="s">
        <v>11558</v>
      </c>
      <c r="B4223" t="str">
        <f t="shared" si="65"/>
        <v>F3:0911 P1P2:8802 P3:00448</v>
      </c>
      <c r="C4223" s="348" t="s">
        <v>11559</v>
      </c>
      <c r="D4223" s="348" t="s">
        <v>7657</v>
      </c>
      <c r="E4223" s="348" t="s">
        <v>7658</v>
      </c>
      <c r="F4223" s="348" t="s">
        <v>7641</v>
      </c>
    </row>
    <row r="4224" spans="1:6" x14ac:dyDescent="0.25">
      <c r="A4224" s="348" t="s">
        <v>11560</v>
      </c>
      <c r="B4224" t="str">
        <f t="shared" si="65"/>
        <v>F3:0820 P1P2:8502 P3:00231</v>
      </c>
      <c r="C4224" s="348" t="s">
        <v>11557</v>
      </c>
      <c r="D4224" s="348" t="s">
        <v>7684</v>
      </c>
      <c r="E4224" s="348" t="s">
        <v>7725</v>
      </c>
      <c r="F4224" s="348" t="s">
        <v>7834</v>
      </c>
    </row>
    <row r="4225" spans="1:6" x14ac:dyDescent="0.25">
      <c r="A4225" s="348" t="s">
        <v>11561</v>
      </c>
      <c r="B4225" t="str">
        <f t="shared" si="65"/>
        <v>F3:0820 P1P2:8502 P3:00234</v>
      </c>
      <c r="C4225" s="348" t="s">
        <v>11557</v>
      </c>
      <c r="D4225" s="348" t="s">
        <v>7684</v>
      </c>
      <c r="E4225" s="348" t="s">
        <v>7725</v>
      </c>
      <c r="F4225" s="348" t="s">
        <v>7726</v>
      </c>
    </row>
    <row r="4226" spans="1:6" x14ac:dyDescent="0.25">
      <c r="A4226" s="348" t="s">
        <v>11562</v>
      </c>
      <c r="B4226" t="str">
        <f t="shared" ref="B4226:B4289" si="66">CONCATENATE("F3:",D4226," P1P2:",E4226," P3:",F4226)</f>
        <v>F3:0820 P1P2:8502 P3:00234</v>
      </c>
      <c r="C4226" s="348" t="s">
        <v>11559</v>
      </c>
      <c r="D4226" s="348" t="s">
        <v>7684</v>
      </c>
      <c r="E4226" s="348" t="s">
        <v>7725</v>
      </c>
      <c r="F4226" s="348" t="s">
        <v>7726</v>
      </c>
    </row>
    <row r="4227" spans="1:6" x14ac:dyDescent="0.25">
      <c r="A4227" s="348" t="s">
        <v>11563</v>
      </c>
      <c r="B4227" t="str">
        <f t="shared" si="66"/>
        <v>F3:0911 P1P2:8802 P3:00199</v>
      </c>
      <c r="C4227" s="348" t="s">
        <v>11564</v>
      </c>
      <c r="D4227" s="348" t="s">
        <v>7657</v>
      </c>
      <c r="E4227" s="348" t="s">
        <v>7658</v>
      </c>
      <c r="F4227" s="348" t="s">
        <v>7659</v>
      </c>
    </row>
    <row r="4228" spans="1:6" x14ac:dyDescent="0.25">
      <c r="A4228" s="348" t="s">
        <v>11563</v>
      </c>
      <c r="B4228" t="str">
        <f t="shared" si="66"/>
        <v>F3:0911 P1P2:8802 P3:00448</v>
      </c>
      <c r="C4228" s="348" t="s">
        <v>11564</v>
      </c>
      <c r="D4228" s="348" t="s">
        <v>7657</v>
      </c>
      <c r="E4228" s="348" t="s">
        <v>7658</v>
      </c>
      <c r="F4228" s="348" t="s">
        <v>7641</v>
      </c>
    </row>
    <row r="4229" spans="1:6" x14ac:dyDescent="0.25">
      <c r="A4229" s="348" t="s">
        <v>11565</v>
      </c>
      <c r="B4229" t="str">
        <f t="shared" si="66"/>
        <v>F3:0820 P1P2:8502 P3:00231</v>
      </c>
      <c r="C4229" s="348" t="s">
        <v>11564</v>
      </c>
      <c r="D4229" s="348" t="s">
        <v>7684</v>
      </c>
      <c r="E4229" s="348" t="s">
        <v>7725</v>
      </c>
      <c r="F4229" s="348" t="s">
        <v>7834</v>
      </c>
    </row>
    <row r="4230" spans="1:6" x14ac:dyDescent="0.25">
      <c r="A4230" s="348" t="s">
        <v>11566</v>
      </c>
      <c r="B4230" t="str">
        <f t="shared" si="66"/>
        <v>F3:0820 P1P2:8502 P3:00234</v>
      </c>
      <c r="C4230" s="348" t="s">
        <v>11564</v>
      </c>
      <c r="D4230" s="348" t="s">
        <v>7684</v>
      </c>
      <c r="E4230" s="348" t="s">
        <v>7725</v>
      </c>
      <c r="F4230" s="348" t="s">
        <v>7726</v>
      </c>
    </row>
    <row r="4231" spans="1:6" x14ac:dyDescent="0.25">
      <c r="A4231" s="348" t="s">
        <v>11567</v>
      </c>
      <c r="B4231" t="str">
        <f t="shared" si="66"/>
        <v>F3:0911 P1P2:8802 P3:00199</v>
      </c>
      <c r="C4231" s="348" t="s">
        <v>11568</v>
      </c>
      <c r="D4231" s="348" t="s">
        <v>7657</v>
      </c>
      <c r="E4231" s="348" t="s">
        <v>7658</v>
      </c>
      <c r="F4231" s="348" t="s">
        <v>7659</v>
      </c>
    </row>
    <row r="4232" spans="1:6" x14ac:dyDescent="0.25">
      <c r="A4232" s="348" t="s">
        <v>11567</v>
      </c>
      <c r="B4232" t="str">
        <f t="shared" si="66"/>
        <v>F3:0911 P1P2:8802 P3:00448</v>
      </c>
      <c r="C4232" s="348" t="s">
        <v>11568</v>
      </c>
      <c r="D4232" s="348" t="s">
        <v>7657</v>
      </c>
      <c r="E4232" s="348" t="s">
        <v>7658</v>
      </c>
      <c r="F4232" s="348" t="s">
        <v>7641</v>
      </c>
    </row>
    <row r="4233" spans="1:6" x14ac:dyDescent="0.25">
      <c r="A4233" s="348" t="s">
        <v>11569</v>
      </c>
      <c r="B4233" t="str">
        <f t="shared" si="66"/>
        <v>F3:0911 P1P2:8802 P3:00199</v>
      </c>
      <c r="C4233" s="348" t="s">
        <v>11568</v>
      </c>
      <c r="D4233" s="348" t="s">
        <v>7657</v>
      </c>
      <c r="E4233" s="348" t="s">
        <v>7658</v>
      </c>
      <c r="F4233" s="348" t="s">
        <v>7659</v>
      </c>
    </row>
    <row r="4234" spans="1:6" x14ac:dyDescent="0.25">
      <c r="A4234" s="348" t="s">
        <v>11569</v>
      </c>
      <c r="B4234" t="str">
        <f t="shared" si="66"/>
        <v>F3:0911 P1P2:8802 P3:00448</v>
      </c>
      <c r="C4234" s="348" t="s">
        <v>11568</v>
      </c>
      <c r="D4234" s="348" t="s">
        <v>7657</v>
      </c>
      <c r="E4234" s="348" t="s">
        <v>7658</v>
      </c>
      <c r="F4234" s="348" t="s">
        <v>7641</v>
      </c>
    </row>
    <row r="4235" spans="1:6" x14ac:dyDescent="0.25">
      <c r="A4235" s="348" t="s">
        <v>11570</v>
      </c>
      <c r="B4235" t="str">
        <f t="shared" si="66"/>
        <v>F3:0911 P1P2:8802 P3:00199</v>
      </c>
      <c r="C4235" s="348" t="s">
        <v>11571</v>
      </c>
      <c r="D4235" s="348" t="s">
        <v>7657</v>
      </c>
      <c r="E4235" s="348" t="s">
        <v>7658</v>
      </c>
      <c r="F4235" s="348" t="s">
        <v>7659</v>
      </c>
    </row>
    <row r="4236" spans="1:6" x14ac:dyDescent="0.25">
      <c r="A4236" s="348" t="s">
        <v>11570</v>
      </c>
      <c r="B4236" t="str">
        <f t="shared" si="66"/>
        <v>F3:0911 P1P2:8802 P3:00448</v>
      </c>
      <c r="C4236" s="348" t="s">
        <v>11571</v>
      </c>
      <c r="D4236" s="348" t="s">
        <v>7657</v>
      </c>
      <c r="E4236" s="348" t="s">
        <v>7658</v>
      </c>
      <c r="F4236" s="348" t="s">
        <v>7641</v>
      </c>
    </row>
    <row r="4237" spans="1:6" x14ac:dyDescent="0.25">
      <c r="A4237" s="348" t="s">
        <v>11572</v>
      </c>
      <c r="B4237" t="str">
        <f t="shared" si="66"/>
        <v>F3:0820 P1P2:8502 P3:00234</v>
      </c>
      <c r="C4237" s="348" t="s">
        <v>11571</v>
      </c>
      <c r="D4237" s="348" t="s">
        <v>7684</v>
      </c>
      <c r="E4237" s="348" t="s">
        <v>7725</v>
      </c>
      <c r="F4237" s="348" t="s">
        <v>7726</v>
      </c>
    </row>
    <row r="4238" spans="1:6" x14ac:dyDescent="0.25">
      <c r="A4238" s="348" t="s">
        <v>11573</v>
      </c>
      <c r="B4238" t="str">
        <f t="shared" si="66"/>
        <v>F3:0911 P1P2:8802 P3:00199</v>
      </c>
      <c r="C4238" s="348" t="s">
        <v>11574</v>
      </c>
      <c r="D4238" s="348" t="s">
        <v>7657</v>
      </c>
      <c r="E4238" s="348" t="s">
        <v>7658</v>
      </c>
      <c r="F4238" s="348" t="s">
        <v>7659</v>
      </c>
    </row>
    <row r="4239" spans="1:6" x14ac:dyDescent="0.25">
      <c r="A4239" s="348" t="s">
        <v>11573</v>
      </c>
      <c r="B4239" t="str">
        <f t="shared" si="66"/>
        <v>F3:0911 P1P2:8802 P3:00448</v>
      </c>
      <c r="C4239" s="348" t="s">
        <v>11574</v>
      </c>
      <c r="D4239" s="348" t="s">
        <v>7657</v>
      </c>
      <c r="E4239" s="348" t="s">
        <v>7658</v>
      </c>
      <c r="F4239" s="348" t="s">
        <v>7641</v>
      </c>
    </row>
    <row r="4240" spans="1:6" x14ac:dyDescent="0.25">
      <c r="A4240" s="348" t="s">
        <v>11575</v>
      </c>
      <c r="B4240" t="str">
        <f t="shared" si="66"/>
        <v>F3:0911 P1P2:8802 P3:00199</v>
      </c>
      <c r="C4240" s="348" t="s">
        <v>11576</v>
      </c>
      <c r="D4240" s="348" t="s">
        <v>7657</v>
      </c>
      <c r="E4240" s="348" t="s">
        <v>7658</v>
      </c>
      <c r="F4240" s="348" t="s">
        <v>7659</v>
      </c>
    </row>
    <row r="4241" spans="1:6" x14ac:dyDescent="0.25">
      <c r="A4241" s="348" t="s">
        <v>11575</v>
      </c>
      <c r="B4241" t="str">
        <f t="shared" si="66"/>
        <v>F3:0911 P1P2:8802 P3:00448</v>
      </c>
      <c r="C4241" s="348" t="s">
        <v>11576</v>
      </c>
      <c r="D4241" s="348" t="s">
        <v>7657</v>
      </c>
      <c r="E4241" s="348" t="s">
        <v>7658</v>
      </c>
      <c r="F4241" s="348" t="s">
        <v>7641</v>
      </c>
    </row>
    <row r="4242" spans="1:6" x14ac:dyDescent="0.25">
      <c r="A4242" s="348" t="s">
        <v>11577</v>
      </c>
      <c r="B4242" t="str">
        <f t="shared" si="66"/>
        <v>F3:0820 P1P2:8502 P3:00231</v>
      </c>
      <c r="C4242" s="348" t="s">
        <v>11574</v>
      </c>
      <c r="D4242" s="348" t="s">
        <v>7684</v>
      </c>
      <c r="E4242" s="348" t="s">
        <v>7725</v>
      </c>
      <c r="F4242" s="348" t="s">
        <v>7834</v>
      </c>
    </row>
    <row r="4243" spans="1:6" x14ac:dyDescent="0.25">
      <c r="A4243" s="348" t="s">
        <v>11578</v>
      </c>
      <c r="B4243" t="str">
        <f t="shared" si="66"/>
        <v>F3:0820 P1P2:8502 P3:00231</v>
      </c>
      <c r="C4243" s="348" t="s">
        <v>11574</v>
      </c>
      <c r="D4243" s="348" t="s">
        <v>7684</v>
      </c>
      <c r="E4243" s="348" t="s">
        <v>7725</v>
      </c>
      <c r="F4243" s="348" t="s">
        <v>7834</v>
      </c>
    </row>
    <row r="4244" spans="1:6" x14ac:dyDescent="0.25">
      <c r="A4244" s="348" t="s">
        <v>11579</v>
      </c>
      <c r="B4244" t="str">
        <f t="shared" si="66"/>
        <v>F3:0820 P1P2:8502 P3:00231</v>
      </c>
      <c r="C4244" s="348" t="s">
        <v>11576</v>
      </c>
      <c r="D4244" s="348" t="s">
        <v>7684</v>
      </c>
      <c r="E4244" s="348" t="s">
        <v>7725</v>
      </c>
      <c r="F4244" s="348" t="s">
        <v>7834</v>
      </c>
    </row>
    <row r="4245" spans="1:6" x14ac:dyDescent="0.25">
      <c r="A4245" s="348" t="s">
        <v>11580</v>
      </c>
      <c r="B4245" t="str">
        <f t="shared" si="66"/>
        <v>F3:0820 P1P2:8502 P3:00231</v>
      </c>
      <c r="C4245" s="348" t="s">
        <v>7691</v>
      </c>
      <c r="D4245" s="348" t="s">
        <v>7684</v>
      </c>
      <c r="E4245" s="348" t="s">
        <v>7725</v>
      </c>
      <c r="F4245" s="348" t="s">
        <v>7834</v>
      </c>
    </row>
    <row r="4246" spans="1:6" x14ac:dyDescent="0.25">
      <c r="A4246" s="348" t="s">
        <v>11581</v>
      </c>
      <c r="B4246" t="str">
        <f t="shared" si="66"/>
        <v>F3:0820 P1P2:8502 P3:00231</v>
      </c>
      <c r="C4246" s="348" t="s">
        <v>11576</v>
      </c>
      <c r="D4246" s="348" t="s">
        <v>7684</v>
      </c>
      <c r="E4246" s="348" t="s">
        <v>7725</v>
      </c>
      <c r="F4246" s="348" t="s">
        <v>7834</v>
      </c>
    </row>
    <row r="4247" spans="1:6" x14ac:dyDescent="0.25">
      <c r="A4247" s="348" t="s">
        <v>11582</v>
      </c>
      <c r="B4247" t="str">
        <f t="shared" si="66"/>
        <v>F3:0820 P1P2:8502 P3:00234</v>
      </c>
      <c r="C4247" s="348" t="s">
        <v>11574</v>
      </c>
      <c r="D4247" s="348" t="s">
        <v>7684</v>
      </c>
      <c r="E4247" s="348" t="s">
        <v>7725</v>
      </c>
      <c r="F4247" s="348" t="s">
        <v>7726</v>
      </c>
    </row>
    <row r="4248" spans="1:6" x14ac:dyDescent="0.25">
      <c r="A4248" s="348" t="s">
        <v>11583</v>
      </c>
      <c r="B4248" t="str">
        <f t="shared" si="66"/>
        <v>F3:0820 P1P2:8502 P3:00234</v>
      </c>
      <c r="C4248" s="348" t="s">
        <v>11574</v>
      </c>
      <c r="D4248" s="348" t="s">
        <v>7684</v>
      </c>
      <c r="E4248" s="348" t="s">
        <v>7725</v>
      </c>
      <c r="F4248" s="348" t="s">
        <v>7726</v>
      </c>
    </row>
    <row r="4249" spans="1:6" x14ac:dyDescent="0.25">
      <c r="A4249" s="348" t="s">
        <v>11584</v>
      </c>
      <c r="B4249" t="str">
        <f t="shared" si="66"/>
        <v>F3:0820 P1P2:8502 P3:00234</v>
      </c>
      <c r="C4249" s="348" t="s">
        <v>11576</v>
      </c>
      <c r="D4249" s="348" t="s">
        <v>7684</v>
      </c>
      <c r="E4249" s="348" t="s">
        <v>7725</v>
      </c>
      <c r="F4249" s="348" t="s">
        <v>7726</v>
      </c>
    </row>
    <row r="4250" spans="1:6" x14ac:dyDescent="0.25">
      <c r="A4250" s="348" t="s">
        <v>11585</v>
      </c>
      <c r="B4250" t="str">
        <f t="shared" si="66"/>
        <v>F3:0820 P1P2:8502 P3:00234</v>
      </c>
      <c r="C4250" s="348" t="s">
        <v>7691</v>
      </c>
      <c r="D4250" s="348" t="s">
        <v>7684</v>
      </c>
      <c r="E4250" s="348" t="s">
        <v>7725</v>
      </c>
      <c r="F4250" s="348" t="s">
        <v>7726</v>
      </c>
    </row>
    <row r="4251" spans="1:6" x14ac:dyDescent="0.25">
      <c r="A4251" s="348" t="s">
        <v>11586</v>
      </c>
      <c r="B4251" t="str">
        <f t="shared" si="66"/>
        <v>F3:0820 P1P2:8502 P3:00234</v>
      </c>
      <c r="C4251" s="348" t="s">
        <v>11576</v>
      </c>
      <c r="D4251" s="348" t="s">
        <v>7684</v>
      </c>
      <c r="E4251" s="348" t="s">
        <v>7725</v>
      </c>
      <c r="F4251" s="348" t="s">
        <v>7726</v>
      </c>
    </row>
    <row r="4252" spans="1:6" x14ac:dyDescent="0.25">
      <c r="A4252" s="348" t="s">
        <v>11587</v>
      </c>
      <c r="B4252" t="str">
        <f t="shared" si="66"/>
        <v>F3:0911 P1P2:8802 P3:00199</v>
      </c>
      <c r="C4252" s="348" t="s">
        <v>11588</v>
      </c>
      <c r="D4252" s="348" t="s">
        <v>7657</v>
      </c>
      <c r="E4252" s="348" t="s">
        <v>7658</v>
      </c>
      <c r="F4252" s="348" t="s">
        <v>7659</v>
      </c>
    </row>
    <row r="4253" spans="1:6" x14ac:dyDescent="0.25">
      <c r="A4253" s="348" t="s">
        <v>11587</v>
      </c>
      <c r="B4253" t="str">
        <f t="shared" si="66"/>
        <v>F3:0911 P1P2:8802 P3:00448</v>
      </c>
      <c r="C4253" s="348" t="s">
        <v>11588</v>
      </c>
      <c r="D4253" s="348" t="s">
        <v>7657</v>
      </c>
      <c r="E4253" s="348" t="s">
        <v>7658</v>
      </c>
      <c r="F4253" s="348" t="s">
        <v>7641</v>
      </c>
    </row>
    <row r="4254" spans="1:6" x14ac:dyDescent="0.25">
      <c r="A4254" s="348" t="s">
        <v>11589</v>
      </c>
      <c r="B4254" t="str">
        <f t="shared" si="66"/>
        <v>F3:0820 P1P2:8502 P3:00231</v>
      </c>
      <c r="C4254" s="348" t="s">
        <v>11588</v>
      </c>
      <c r="D4254" s="348" t="s">
        <v>7684</v>
      </c>
      <c r="E4254" s="348" t="s">
        <v>7725</v>
      </c>
      <c r="F4254" s="348" t="s">
        <v>7834</v>
      </c>
    </row>
    <row r="4255" spans="1:6" x14ac:dyDescent="0.25">
      <c r="A4255" s="348" t="s">
        <v>11590</v>
      </c>
      <c r="B4255" t="str">
        <f t="shared" si="66"/>
        <v>F3:0820 P1P2:8502 P3:00234</v>
      </c>
      <c r="C4255" s="348" t="s">
        <v>11588</v>
      </c>
      <c r="D4255" s="348" t="s">
        <v>7684</v>
      </c>
      <c r="E4255" s="348" t="s">
        <v>7725</v>
      </c>
      <c r="F4255" s="348" t="s">
        <v>7726</v>
      </c>
    </row>
    <row r="4256" spans="1:6" x14ac:dyDescent="0.25">
      <c r="A4256" s="348" t="s">
        <v>11591</v>
      </c>
      <c r="B4256" t="str">
        <f t="shared" si="66"/>
        <v>F3:0911 P1P2:8802 P3:00199</v>
      </c>
      <c r="C4256" s="348" t="s">
        <v>11592</v>
      </c>
      <c r="D4256" s="348" t="s">
        <v>7657</v>
      </c>
      <c r="E4256" s="348" t="s">
        <v>7658</v>
      </c>
      <c r="F4256" s="348" t="s">
        <v>7659</v>
      </c>
    </row>
    <row r="4257" spans="1:6" x14ac:dyDescent="0.25">
      <c r="A4257" s="348" t="s">
        <v>11591</v>
      </c>
      <c r="B4257" t="str">
        <f t="shared" si="66"/>
        <v>F3:0911 P1P2:8802 P3:00448</v>
      </c>
      <c r="C4257" s="348" t="s">
        <v>11592</v>
      </c>
      <c r="D4257" s="348" t="s">
        <v>7657</v>
      </c>
      <c r="E4257" s="348" t="s">
        <v>7658</v>
      </c>
      <c r="F4257" s="348" t="s">
        <v>7641</v>
      </c>
    </row>
    <row r="4258" spans="1:6" x14ac:dyDescent="0.25">
      <c r="A4258" s="348" t="s">
        <v>11593</v>
      </c>
      <c r="B4258" t="str">
        <f t="shared" si="66"/>
        <v>F3:0911 P1P2:8802 P3:00199</v>
      </c>
      <c r="C4258" s="348" t="s">
        <v>11594</v>
      </c>
      <c r="D4258" s="348" t="s">
        <v>7657</v>
      </c>
      <c r="E4258" s="348" t="s">
        <v>7658</v>
      </c>
      <c r="F4258" s="348" t="s">
        <v>7659</v>
      </c>
    </row>
    <row r="4259" spans="1:6" x14ac:dyDescent="0.25">
      <c r="A4259" s="348" t="s">
        <v>11593</v>
      </c>
      <c r="B4259" t="str">
        <f t="shared" si="66"/>
        <v>F3:0911 P1P2:8802 P3:00448</v>
      </c>
      <c r="C4259" s="348" t="s">
        <v>11594</v>
      </c>
      <c r="D4259" s="348" t="s">
        <v>7657</v>
      </c>
      <c r="E4259" s="348" t="s">
        <v>7658</v>
      </c>
      <c r="F4259" s="348" t="s">
        <v>7641</v>
      </c>
    </row>
    <row r="4260" spans="1:6" x14ac:dyDescent="0.25">
      <c r="A4260" s="348" t="s">
        <v>11595</v>
      </c>
      <c r="B4260" t="str">
        <f t="shared" si="66"/>
        <v>F3:0911 P1P2:8802 P3:00199</v>
      </c>
      <c r="C4260" s="348" t="s">
        <v>11592</v>
      </c>
      <c r="D4260" s="348" t="s">
        <v>7657</v>
      </c>
      <c r="E4260" s="348" t="s">
        <v>7658</v>
      </c>
      <c r="F4260" s="348" t="s">
        <v>7659</v>
      </c>
    </row>
    <row r="4261" spans="1:6" x14ac:dyDescent="0.25">
      <c r="A4261" s="348" t="s">
        <v>11595</v>
      </c>
      <c r="B4261" t="str">
        <f t="shared" si="66"/>
        <v>F3:0911 P1P2:8802 P3:00448</v>
      </c>
      <c r="C4261" s="348" t="s">
        <v>11592</v>
      </c>
      <c r="D4261" s="348" t="s">
        <v>7657</v>
      </c>
      <c r="E4261" s="348" t="s">
        <v>7658</v>
      </c>
      <c r="F4261" s="348" t="s">
        <v>7641</v>
      </c>
    </row>
    <row r="4262" spans="1:6" x14ac:dyDescent="0.25">
      <c r="A4262" s="348" t="s">
        <v>11596</v>
      </c>
      <c r="B4262" t="str">
        <f t="shared" si="66"/>
        <v>F3:0820 P1P2:8502 P3:00231</v>
      </c>
      <c r="C4262" s="348" t="s">
        <v>11592</v>
      </c>
      <c r="D4262" s="348" t="s">
        <v>7684</v>
      </c>
      <c r="E4262" s="348" t="s">
        <v>7725</v>
      </c>
      <c r="F4262" s="348" t="s">
        <v>7834</v>
      </c>
    </row>
    <row r="4263" spans="1:6" x14ac:dyDescent="0.25">
      <c r="A4263" s="348" t="s">
        <v>11597</v>
      </c>
      <c r="B4263" t="str">
        <f t="shared" si="66"/>
        <v>F3:0820 P1P2:8502 P3:00231</v>
      </c>
      <c r="C4263" s="348" t="s">
        <v>11594</v>
      </c>
      <c r="D4263" s="348" t="s">
        <v>7684</v>
      </c>
      <c r="E4263" s="348" t="s">
        <v>7725</v>
      </c>
      <c r="F4263" s="348" t="s">
        <v>7834</v>
      </c>
    </row>
    <row r="4264" spans="1:6" x14ac:dyDescent="0.25">
      <c r="A4264" s="348" t="s">
        <v>11598</v>
      </c>
      <c r="B4264" t="str">
        <f t="shared" si="66"/>
        <v>F3:0820 P1P2:8502 P3:00231</v>
      </c>
      <c r="C4264" s="348" t="s">
        <v>11592</v>
      </c>
      <c r="D4264" s="348" t="s">
        <v>7684</v>
      </c>
      <c r="E4264" s="348" t="s">
        <v>7725</v>
      </c>
      <c r="F4264" s="348" t="s">
        <v>7834</v>
      </c>
    </row>
    <row r="4265" spans="1:6" x14ac:dyDescent="0.25">
      <c r="A4265" s="348" t="s">
        <v>11599</v>
      </c>
      <c r="B4265" t="str">
        <f t="shared" si="66"/>
        <v>F3:0820 P1P2:8502 P3:00234</v>
      </c>
      <c r="C4265" s="348" t="s">
        <v>11592</v>
      </c>
      <c r="D4265" s="348" t="s">
        <v>7684</v>
      </c>
      <c r="E4265" s="348" t="s">
        <v>7725</v>
      </c>
      <c r="F4265" s="348" t="s">
        <v>7726</v>
      </c>
    </row>
    <row r="4266" spans="1:6" x14ac:dyDescent="0.25">
      <c r="A4266" s="348" t="s">
        <v>11600</v>
      </c>
      <c r="B4266" t="str">
        <f t="shared" si="66"/>
        <v>F3:0820 P1P2:8502 P3:00234</v>
      </c>
      <c r="C4266" s="348" t="s">
        <v>11594</v>
      </c>
      <c r="D4266" s="348" t="s">
        <v>7684</v>
      </c>
      <c r="E4266" s="348" t="s">
        <v>7725</v>
      </c>
      <c r="F4266" s="348" t="s">
        <v>7726</v>
      </c>
    </row>
    <row r="4267" spans="1:6" x14ac:dyDescent="0.25">
      <c r="A4267" s="348" t="s">
        <v>11601</v>
      </c>
      <c r="B4267" t="str">
        <f t="shared" si="66"/>
        <v>F3:0820 P1P2:8502 P3:00234</v>
      </c>
      <c r="C4267" s="348" t="s">
        <v>11592</v>
      </c>
      <c r="D4267" s="348" t="s">
        <v>7684</v>
      </c>
      <c r="E4267" s="348" t="s">
        <v>7725</v>
      </c>
      <c r="F4267" s="348" t="s">
        <v>7726</v>
      </c>
    </row>
    <row r="4268" spans="1:6" x14ac:dyDescent="0.25">
      <c r="A4268" s="348" t="s">
        <v>11602</v>
      </c>
      <c r="B4268" t="str">
        <f t="shared" si="66"/>
        <v>F3:0911 P1P2:8802 P3:00199</v>
      </c>
      <c r="C4268" s="348" t="s">
        <v>11603</v>
      </c>
      <c r="D4268" s="348" t="s">
        <v>7657</v>
      </c>
      <c r="E4268" s="348" t="s">
        <v>7658</v>
      </c>
      <c r="F4268" s="348" t="s">
        <v>7659</v>
      </c>
    </row>
    <row r="4269" spans="1:6" x14ac:dyDescent="0.25">
      <c r="A4269" s="348" t="s">
        <v>11602</v>
      </c>
      <c r="B4269" t="str">
        <f t="shared" si="66"/>
        <v>F3:0911 P1P2:8802 P3:00448</v>
      </c>
      <c r="C4269" s="348" t="s">
        <v>11603</v>
      </c>
      <c r="D4269" s="348" t="s">
        <v>7657</v>
      </c>
      <c r="E4269" s="348" t="s">
        <v>7658</v>
      </c>
      <c r="F4269" s="348" t="s">
        <v>7641</v>
      </c>
    </row>
    <row r="4270" spans="1:6" x14ac:dyDescent="0.25">
      <c r="A4270" s="348" t="s">
        <v>11604</v>
      </c>
      <c r="B4270" t="str">
        <f t="shared" si="66"/>
        <v>F3:0820 P1P2:8502 P3:00231</v>
      </c>
      <c r="C4270" s="348" t="s">
        <v>11603</v>
      </c>
      <c r="D4270" s="348" t="s">
        <v>7684</v>
      </c>
      <c r="E4270" s="348" t="s">
        <v>7725</v>
      </c>
      <c r="F4270" s="348" t="s">
        <v>7834</v>
      </c>
    </row>
    <row r="4271" spans="1:6" x14ac:dyDescent="0.25">
      <c r="A4271" s="348" t="s">
        <v>11605</v>
      </c>
      <c r="B4271" t="str">
        <f t="shared" si="66"/>
        <v>F3:0820 P1P2:8502 P3:00234</v>
      </c>
      <c r="C4271" s="348" t="s">
        <v>11603</v>
      </c>
      <c r="D4271" s="348" t="s">
        <v>7684</v>
      </c>
      <c r="E4271" s="348" t="s">
        <v>7725</v>
      </c>
      <c r="F4271" s="348" t="s">
        <v>7726</v>
      </c>
    </row>
    <row r="4272" spans="1:6" x14ac:dyDescent="0.25">
      <c r="A4272" s="348" t="s">
        <v>11606</v>
      </c>
      <c r="B4272" t="str">
        <f t="shared" si="66"/>
        <v>F3:0911 P1P2:8802 P3:00199</v>
      </c>
      <c r="C4272" s="348" t="s">
        <v>11607</v>
      </c>
      <c r="D4272" s="348" t="s">
        <v>7657</v>
      </c>
      <c r="E4272" s="348" t="s">
        <v>7658</v>
      </c>
      <c r="F4272" s="348" t="s">
        <v>7659</v>
      </c>
    </row>
    <row r="4273" spans="1:6" x14ac:dyDescent="0.25">
      <c r="A4273" s="348" t="s">
        <v>11606</v>
      </c>
      <c r="B4273" t="str">
        <f t="shared" si="66"/>
        <v>F3:0911 P1P2:8802 P3:00448</v>
      </c>
      <c r="C4273" s="348" t="s">
        <v>11607</v>
      </c>
      <c r="D4273" s="348" t="s">
        <v>7657</v>
      </c>
      <c r="E4273" s="348" t="s">
        <v>7658</v>
      </c>
      <c r="F4273" s="348" t="s">
        <v>7641</v>
      </c>
    </row>
    <row r="4274" spans="1:6" x14ac:dyDescent="0.25">
      <c r="A4274" s="348" t="s">
        <v>11608</v>
      </c>
      <c r="B4274" t="str">
        <f t="shared" si="66"/>
        <v>F3:0820 P1P2:8502 P3:00234</v>
      </c>
      <c r="C4274" s="348" t="s">
        <v>11607</v>
      </c>
      <c r="D4274" s="348" t="s">
        <v>7684</v>
      </c>
      <c r="E4274" s="348" t="s">
        <v>7725</v>
      </c>
      <c r="F4274" s="348" t="s">
        <v>7726</v>
      </c>
    </row>
    <row r="4275" spans="1:6" x14ac:dyDescent="0.25">
      <c r="A4275" s="348" t="s">
        <v>11609</v>
      </c>
      <c r="B4275" t="str">
        <f t="shared" si="66"/>
        <v>F3:0820 P1P2:8502 P3:00231</v>
      </c>
      <c r="C4275" s="348" t="s">
        <v>11607</v>
      </c>
      <c r="D4275" s="348" t="s">
        <v>7684</v>
      </c>
      <c r="E4275" s="348" t="s">
        <v>7725</v>
      </c>
      <c r="F4275" s="348" t="s">
        <v>7834</v>
      </c>
    </row>
    <row r="4276" spans="1:6" x14ac:dyDescent="0.25">
      <c r="A4276" s="348" t="s">
        <v>11610</v>
      </c>
      <c r="B4276" t="str">
        <f t="shared" si="66"/>
        <v>F3:0911 P1P2:8802 P3:00199</v>
      </c>
      <c r="C4276" s="348" t="s">
        <v>11611</v>
      </c>
      <c r="D4276" s="348" t="s">
        <v>7657</v>
      </c>
      <c r="E4276" s="348" t="s">
        <v>7658</v>
      </c>
      <c r="F4276" s="348" t="s">
        <v>7659</v>
      </c>
    </row>
    <row r="4277" spans="1:6" x14ac:dyDescent="0.25">
      <c r="A4277" s="348" t="s">
        <v>11610</v>
      </c>
      <c r="B4277" t="str">
        <f t="shared" si="66"/>
        <v>F3:0911 P1P2:8802 P3:00448</v>
      </c>
      <c r="C4277" s="348" t="s">
        <v>11611</v>
      </c>
      <c r="D4277" s="348" t="s">
        <v>7657</v>
      </c>
      <c r="E4277" s="348" t="s">
        <v>7658</v>
      </c>
      <c r="F4277" s="348" t="s">
        <v>7641</v>
      </c>
    </row>
    <row r="4278" spans="1:6" x14ac:dyDescent="0.25">
      <c r="A4278" s="348" t="s">
        <v>11612</v>
      </c>
      <c r="B4278" t="str">
        <f t="shared" si="66"/>
        <v>F3:0820 P1P2:8502 P3:00231</v>
      </c>
      <c r="C4278" s="348" t="s">
        <v>11611</v>
      </c>
      <c r="D4278" s="348" t="s">
        <v>7684</v>
      </c>
      <c r="E4278" s="348" t="s">
        <v>7725</v>
      </c>
      <c r="F4278" s="348" t="s">
        <v>7834</v>
      </c>
    </row>
    <row r="4279" spans="1:6" x14ac:dyDescent="0.25">
      <c r="A4279" s="348" t="s">
        <v>11613</v>
      </c>
      <c r="B4279" t="str">
        <f t="shared" si="66"/>
        <v>F3:0820 P1P2:8502 P3:00234</v>
      </c>
      <c r="C4279" s="348" t="s">
        <v>11611</v>
      </c>
      <c r="D4279" s="348" t="s">
        <v>7684</v>
      </c>
      <c r="E4279" s="348" t="s">
        <v>7725</v>
      </c>
      <c r="F4279" s="348" t="s">
        <v>7726</v>
      </c>
    </row>
    <row r="4280" spans="1:6" x14ac:dyDescent="0.25">
      <c r="A4280" s="348" t="s">
        <v>11614</v>
      </c>
      <c r="B4280" t="str">
        <f t="shared" si="66"/>
        <v>F3:0911 P1P2:8802 P3:00199</v>
      </c>
      <c r="C4280" s="348" t="s">
        <v>11615</v>
      </c>
      <c r="D4280" s="348" t="s">
        <v>7657</v>
      </c>
      <c r="E4280" s="348" t="s">
        <v>7658</v>
      </c>
      <c r="F4280" s="348" t="s">
        <v>7659</v>
      </c>
    </row>
    <row r="4281" spans="1:6" x14ac:dyDescent="0.25">
      <c r="A4281" s="348" t="s">
        <v>11614</v>
      </c>
      <c r="B4281" t="str">
        <f t="shared" si="66"/>
        <v>F3:0911 P1P2:8802 P3:00448</v>
      </c>
      <c r="C4281" s="348" t="s">
        <v>11615</v>
      </c>
      <c r="D4281" s="348" t="s">
        <v>7657</v>
      </c>
      <c r="E4281" s="348" t="s">
        <v>7658</v>
      </c>
      <c r="F4281" s="348" t="s">
        <v>7641</v>
      </c>
    </row>
    <row r="4282" spans="1:6" x14ac:dyDescent="0.25">
      <c r="A4282" s="348" t="s">
        <v>11616</v>
      </c>
      <c r="B4282" t="str">
        <f t="shared" si="66"/>
        <v>F3:0911 P1P2:8802 P3:00199</v>
      </c>
      <c r="C4282" s="348" t="s">
        <v>11615</v>
      </c>
      <c r="D4282" s="348" t="s">
        <v>7657</v>
      </c>
      <c r="E4282" s="348" t="s">
        <v>7658</v>
      </c>
      <c r="F4282" s="348" t="s">
        <v>7659</v>
      </c>
    </row>
    <row r="4283" spans="1:6" x14ac:dyDescent="0.25">
      <c r="A4283" s="348" t="s">
        <v>11616</v>
      </c>
      <c r="B4283" t="str">
        <f t="shared" si="66"/>
        <v>F3:0911 P1P2:8802 P3:00448</v>
      </c>
      <c r="C4283" s="348" t="s">
        <v>11615</v>
      </c>
      <c r="D4283" s="348" t="s">
        <v>7657</v>
      </c>
      <c r="E4283" s="348" t="s">
        <v>7658</v>
      </c>
      <c r="F4283" s="348" t="s">
        <v>7641</v>
      </c>
    </row>
    <row r="4284" spans="1:6" x14ac:dyDescent="0.25">
      <c r="A4284" s="348" t="s">
        <v>11617</v>
      </c>
      <c r="B4284" t="str">
        <f t="shared" si="66"/>
        <v>F3:0820 P1P2:8502 P3:00231</v>
      </c>
      <c r="C4284" s="348" t="s">
        <v>11615</v>
      </c>
      <c r="D4284" s="348" t="s">
        <v>7684</v>
      </c>
      <c r="E4284" s="348" t="s">
        <v>7725</v>
      </c>
      <c r="F4284" s="348" t="s">
        <v>7834</v>
      </c>
    </row>
    <row r="4285" spans="1:6" x14ac:dyDescent="0.25">
      <c r="A4285" s="348" t="s">
        <v>11618</v>
      </c>
      <c r="B4285" t="str">
        <f t="shared" si="66"/>
        <v>F3:0820 P1P2:8502 P3:00234</v>
      </c>
      <c r="C4285" s="348" t="s">
        <v>11615</v>
      </c>
      <c r="D4285" s="348" t="s">
        <v>7684</v>
      </c>
      <c r="E4285" s="348" t="s">
        <v>7725</v>
      </c>
      <c r="F4285" s="348" t="s">
        <v>7726</v>
      </c>
    </row>
    <row r="4286" spans="1:6" x14ac:dyDescent="0.25">
      <c r="A4286" s="348" t="s">
        <v>11619</v>
      </c>
      <c r="B4286" t="str">
        <f t="shared" si="66"/>
        <v>F3:0911 P1P2:8802 P3:00199</v>
      </c>
      <c r="C4286" s="348" t="s">
        <v>11620</v>
      </c>
      <c r="D4286" s="348" t="s">
        <v>7657</v>
      </c>
      <c r="E4286" s="348" t="s">
        <v>7658</v>
      </c>
      <c r="F4286" s="348" t="s">
        <v>7659</v>
      </c>
    </row>
    <row r="4287" spans="1:6" x14ac:dyDescent="0.25">
      <c r="A4287" s="348" t="s">
        <v>11619</v>
      </c>
      <c r="B4287" t="str">
        <f t="shared" si="66"/>
        <v>F3:0911 P1P2:8802 P3:00448</v>
      </c>
      <c r="C4287" s="348" t="s">
        <v>11620</v>
      </c>
      <c r="D4287" s="348" t="s">
        <v>7657</v>
      </c>
      <c r="E4287" s="348" t="s">
        <v>7658</v>
      </c>
      <c r="F4287" s="348" t="s">
        <v>7641</v>
      </c>
    </row>
    <row r="4288" spans="1:6" x14ac:dyDescent="0.25">
      <c r="A4288" s="348" t="s">
        <v>11621</v>
      </c>
      <c r="B4288" t="str">
        <f t="shared" si="66"/>
        <v>F3:0820 P1P2:8502 P3:00231</v>
      </c>
      <c r="C4288" s="348" t="s">
        <v>11620</v>
      </c>
      <c r="D4288" s="348" t="s">
        <v>7684</v>
      </c>
      <c r="E4288" s="348" t="s">
        <v>7725</v>
      </c>
      <c r="F4288" s="348" t="s">
        <v>7834</v>
      </c>
    </row>
    <row r="4289" spans="1:6" x14ac:dyDescent="0.25">
      <c r="A4289" s="348" t="s">
        <v>11622</v>
      </c>
      <c r="B4289" t="str">
        <f t="shared" si="66"/>
        <v>F3:0820 P1P2:8502 P3:00234</v>
      </c>
      <c r="C4289" s="348" t="s">
        <v>11620</v>
      </c>
      <c r="D4289" s="348" t="s">
        <v>7684</v>
      </c>
      <c r="E4289" s="348" t="s">
        <v>7725</v>
      </c>
      <c r="F4289" s="348" t="s">
        <v>7726</v>
      </c>
    </row>
    <row r="4290" spans="1:6" x14ac:dyDescent="0.25">
      <c r="A4290" s="348" t="s">
        <v>11623</v>
      </c>
      <c r="B4290" t="str">
        <f t="shared" ref="B4290:B4353" si="67">CONCATENATE("F3:",D4290," P1P2:",E4290," P3:",F4290)</f>
        <v>F3:0911 P1P2:8802 P3:00199</v>
      </c>
      <c r="C4290" s="348" t="s">
        <v>11624</v>
      </c>
      <c r="D4290" s="348" t="s">
        <v>7657</v>
      </c>
      <c r="E4290" s="348" t="s">
        <v>7658</v>
      </c>
      <c r="F4290" s="348" t="s">
        <v>7659</v>
      </c>
    </row>
    <row r="4291" spans="1:6" x14ac:dyDescent="0.25">
      <c r="A4291" s="348" t="s">
        <v>11623</v>
      </c>
      <c r="B4291" t="str">
        <f t="shared" si="67"/>
        <v>F3:0911 P1P2:8802 P3:00448</v>
      </c>
      <c r="C4291" s="348" t="s">
        <v>11624</v>
      </c>
      <c r="D4291" s="348" t="s">
        <v>7657</v>
      </c>
      <c r="E4291" s="348" t="s">
        <v>7658</v>
      </c>
      <c r="F4291" s="348" t="s">
        <v>7641</v>
      </c>
    </row>
    <row r="4292" spans="1:6" x14ac:dyDescent="0.25">
      <c r="A4292" s="348" t="s">
        <v>11625</v>
      </c>
      <c r="B4292" t="str">
        <f t="shared" si="67"/>
        <v>F3:0820 P1P2:8502 P3:00231</v>
      </c>
      <c r="C4292" s="348" t="s">
        <v>11624</v>
      </c>
      <c r="D4292" s="348" t="s">
        <v>7684</v>
      </c>
      <c r="E4292" s="348" t="s">
        <v>7725</v>
      </c>
      <c r="F4292" s="348" t="s">
        <v>7834</v>
      </c>
    </row>
    <row r="4293" spans="1:6" x14ac:dyDescent="0.25">
      <c r="A4293" s="348" t="s">
        <v>11626</v>
      </c>
      <c r="B4293" t="str">
        <f t="shared" si="67"/>
        <v>F3:0820 P1P2:8502 P3:00234</v>
      </c>
      <c r="C4293" s="348" t="s">
        <v>11624</v>
      </c>
      <c r="D4293" s="348" t="s">
        <v>7684</v>
      </c>
      <c r="E4293" s="348" t="s">
        <v>7725</v>
      </c>
      <c r="F4293" s="348" t="s">
        <v>7726</v>
      </c>
    </row>
    <row r="4294" spans="1:6" x14ac:dyDescent="0.25">
      <c r="A4294" s="348" t="s">
        <v>11627</v>
      </c>
      <c r="B4294" t="str">
        <f t="shared" si="67"/>
        <v>F3:0911 P1P2:8802 P3:00199</v>
      </c>
      <c r="C4294" s="348" t="s">
        <v>11628</v>
      </c>
      <c r="D4294" s="348" t="s">
        <v>7657</v>
      </c>
      <c r="E4294" s="348" t="s">
        <v>7658</v>
      </c>
      <c r="F4294" s="348" t="s">
        <v>7659</v>
      </c>
    </row>
    <row r="4295" spans="1:6" x14ac:dyDescent="0.25">
      <c r="A4295" s="348" t="s">
        <v>11627</v>
      </c>
      <c r="B4295" t="str">
        <f t="shared" si="67"/>
        <v>F3:0911 P1P2:8802 P3:00448</v>
      </c>
      <c r="C4295" s="348" t="s">
        <v>11628</v>
      </c>
      <c r="D4295" s="348" t="s">
        <v>7657</v>
      </c>
      <c r="E4295" s="348" t="s">
        <v>7658</v>
      </c>
      <c r="F4295" s="348" t="s">
        <v>7641</v>
      </c>
    </row>
    <row r="4296" spans="1:6" x14ac:dyDescent="0.25">
      <c r="A4296" s="348" t="s">
        <v>11629</v>
      </c>
      <c r="B4296" t="str">
        <f t="shared" si="67"/>
        <v>F3:0911 P1P2:8802 P3:00199</v>
      </c>
      <c r="C4296" s="348" t="s">
        <v>11628</v>
      </c>
      <c r="D4296" s="348" t="s">
        <v>7657</v>
      </c>
      <c r="E4296" s="348" t="s">
        <v>7658</v>
      </c>
      <c r="F4296" s="348" t="s">
        <v>7659</v>
      </c>
    </row>
    <row r="4297" spans="1:6" x14ac:dyDescent="0.25">
      <c r="A4297" s="348" t="s">
        <v>11629</v>
      </c>
      <c r="B4297" t="str">
        <f t="shared" si="67"/>
        <v>F3:0911 P1P2:8802 P3:00448</v>
      </c>
      <c r="C4297" s="348" t="s">
        <v>11628</v>
      </c>
      <c r="D4297" s="348" t="s">
        <v>7657</v>
      </c>
      <c r="E4297" s="348" t="s">
        <v>7658</v>
      </c>
      <c r="F4297" s="348" t="s">
        <v>7641</v>
      </c>
    </row>
    <row r="4298" spans="1:6" x14ac:dyDescent="0.25">
      <c r="A4298" s="348" t="s">
        <v>11630</v>
      </c>
      <c r="B4298" t="str">
        <f t="shared" si="67"/>
        <v>F3:0820 P1P2:8502 P3:00231</v>
      </c>
      <c r="C4298" s="348" t="s">
        <v>11628</v>
      </c>
      <c r="D4298" s="348" t="s">
        <v>7684</v>
      </c>
      <c r="E4298" s="348" t="s">
        <v>7725</v>
      </c>
      <c r="F4298" s="348" t="s">
        <v>7834</v>
      </c>
    </row>
    <row r="4299" spans="1:6" x14ac:dyDescent="0.25">
      <c r="A4299" s="348" t="s">
        <v>11631</v>
      </c>
      <c r="B4299" t="str">
        <f t="shared" si="67"/>
        <v>F3:0820 P1P2:8502 P3:00234</v>
      </c>
      <c r="C4299" s="348" t="s">
        <v>11628</v>
      </c>
      <c r="D4299" s="348" t="s">
        <v>7684</v>
      </c>
      <c r="E4299" s="348" t="s">
        <v>7725</v>
      </c>
      <c r="F4299" s="348" t="s">
        <v>7726</v>
      </c>
    </row>
    <row r="4300" spans="1:6" x14ac:dyDescent="0.25">
      <c r="A4300" s="348" t="s">
        <v>11632</v>
      </c>
      <c r="B4300" t="str">
        <f t="shared" si="67"/>
        <v>F3:0911 P1P2:8802 P3:00199</v>
      </c>
      <c r="C4300" s="348" t="s">
        <v>11633</v>
      </c>
      <c r="D4300" s="348" t="s">
        <v>7657</v>
      </c>
      <c r="E4300" s="348" t="s">
        <v>7658</v>
      </c>
      <c r="F4300" s="348" t="s">
        <v>7659</v>
      </c>
    </row>
    <row r="4301" spans="1:6" x14ac:dyDescent="0.25">
      <c r="A4301" s="348" t="s">
        <v>11632</v>
      </c>
      <c r="B4301" t="str">
        <f t="shared" si="67"/>
        <v>F3:0911 P1P2:8802 P3:00448</v>
      </c>
      <c r="C4301" s="348" t="s">
        <v>11633</v>
      </c>
      <c r="D4301" s="348" t="s">
        <v>7657</v>
      </c>
      <c r="E4301" s="348" t="s">
        <v>7658</v>
      </c>
      <c r="F4301" s="348" t="s">
        <v>7641</v>
      </c>
    </row>
    <row r="4302" spans="1:6" x14ac:dyDescent="0.25">
      <c r="A4302" s="348" t="s">
        <v>11634</v>
      </c>
      <c r="B4302" t="str">
        <f t="shared" si="67"/>
        <v>F3:0820 P1P2:8502 P3:00231</v>
      </c>
      <c r="C4302" s="348" t="s">
        <v>11633</v>
      </c>
      <c r="D4302" s="348" t="s">
        <v>7684</v>
      </c>
      <c r="E4302" s="348" t="s">
        <v>7725</v>
      </c>
      <c r="F4302" s="348" t="s">
        <v>7834</v>
      </c>
    </row>
    <row r="4303" spans="1:6" x14ac:dyDescent="0.25">
      <c r="A4303" s="348" t="s">
        <v>11635</v>
      </c>
      <c r="B4303" t="str">
        <f t="shared" si="67"/>
        <v>F3:0820 P1P2:8502 P3:00234</v>
      </c>
      <c r="C4303" s="348" t="s">
        <v>11633</v>
      </c>
      <c r="D4303" s="348" t="s">
        <v>7684</v>
      </c>
      <c r="E4303" s="348" t="s">
        <v>7725</v>
      </c>
      <c r="F4303" s="348" t="s">
        <v>7726</v>
      </c>
    </row>
    <row r="4304" spans="1:6" x14ac:dyDescent="0.25">
      <c r="A4304" s="348" t="s">
        <v>11636</v>
      </c>
      <c r="B4304" t="str">
        <f t="shared" si="67"/>
        <v>F3:0911 P1P2:8802 P3:00199</v>
      </c>
      <c r="C4304" s="348" t="s">
        <v>11637</v>
      </c>
      <c r="D4304" s="348" t="s">
        <v>7657</v>
      </c>
      <c r="E4304" s="348" t="s">
        <v>7658</v>
      </c>
      <c r="F4304" s="348" t="s">
        <v>7659</v>
      </c>
    </row>
    <row r="4305" spans="1:6" x14ac:dyDescent="0.25">
      <c r="A4305" s="348" t="s">
        <v>11636</v>
      </c>
      <c r="B4305" t="str">
        <f t="shared" si="67"/>
        <v>F3:0911 P1P2:8802 P3:00448</v>
      </c>
      <c r="C4305" s="348" t="s">
        <v>11637</v>
      </c>
      <c r="D4305" s="348" t="s">
        <v>7657</v>
      </c>
      <c r="E4305" s="348" t="s">
        <v>7658</v>
      </c>
      <c r="F4305" s="348" t="s">
        <v>7641</v>
      </c>
    </row>
    <row r="4306" spans="1:6" x14ac:dyDescent="0.25">
      <c r="A4306" s="348" t="s">
        <v>11638</v>
      </c>
      <c r="B4306" t="str">
        <f t="shared" si="67"/>
        <v>F3:0911 P1P2:8802 P3:00199</v>
      </c>
      <c r="C4306" s="348" t="s">
        <v>11637</v>
      </c>
      <c r="D4306" s="348" t="s">
        <v>7657</v>
      </c>
      <c r="E4306" s="348" t="s">
        <v>7658</v>
      </c>
      <c r="F4306" s="348" t="s">
        <v>7659</v>
      </c>
    </row>
    <row r="4307" spans="1:6" x14ac:dyDescent="0.25">
      <c r="A4307" s="348" t="s">
        <v>11638</v>
      </c>
      <c r="B4307" t="str">
        <f t="shared" si="67"/>
        <v>F3:0911 P1P2:8802 P3:00448</v>
      </c>
      <c r="C4307" s="348" t="s">
        <v>11637</v>
      </c>
      <c r="D4307" s="348" t="s">
        <v>7657</v>
      </c>
      <c r="E4307" s="348" t="s">
        <v>7658</v>
      </c>
      <c r="F4307" s="348" t="s">
        <v>7641</v>
      </c>
    </row>
    <row r="4308" spans="1:6" x14ac:dyDescent="0.25">
      <c r="A4308" s="348" t="s">
        <v>11639</v>
      </c>
      <c r="B4308" t="str">
        <f t="shared" si="67"/>
        <v>F3:0820 P1P2:8502 P3:00231</v>
      </c>
      <c r="C4308" s="348" t="s">
        <v>11637</v>
      </c>
      <c r="D4308" s="348" t="s">
        <v>7684</v>
      </c>
      <c r="E4308" s="348" t="s">
        <v>7725</v>
      </c>
      <c r="F4308" s="348" t="s">
        <v>7834</v>
      </c>
    </row>
    <row r="4309" spans="1:6" x14ac:dyDescent="0.25">
      <c r="A4309" s="348" t="s">
        <v>11640</v>
      </c>
      <c r="B4309" t="str">
        <f t="shared" si="67"/>
        <v>F3:0820 P1P2:8502 P3:00231</v>
      </c>
      <c r="C4309" s="348" t="s">
        <v>11637</v>
      </c>
      <c r="D4309" s="348" t="s">
        <v>7684</v>
      </c>
      <c r="E4309" s="348" t="s">
        <v>7725</v>
      </c>
      <c r="F4309" s="348" t="s">
        <v>7834</v>
      </c>
    </row>
    <row r="4310" spans="1:6" x14ac:dyDescent="0.25">
      <c r="A4310" s="348" t="s">
        <v>11641</v>
      </c>
      <c r="B4310" t="str">
        <f t="shared" si="67"/>
        <v>F3:0820 P1P2:8502 P3:00234</v>
      </c>
      <c r="C4310" s="348" t="s">
        <v>11637</v>
      </c>
      <c r="D4310" s="348" t="s">
        <v>7684</v>
      </c>
      <c r="E4310" s="348" t="s">
        <v>7725</v>
      </c>
      <c r="F4310" s="348" t="s">
        <v>7726</v>
      </c>
    </row>
    <row r="4311" spans="1:6" x14ac:dyDescent="0.25">
      <c r="A4311" s="348" t="s">
        <v>11642</v>
      </c>
      <c r="B4311" t="str">
        <f t="shared" si="67"/>
        <v>F3:0820 P1P2:8502 P3:00234</v>
      </c>
      <c r="C4311" s="348" t="s">
        <v>11637</v>
      </c>
      <c r="D4311" s="348" t="s">
        <v>7684</v>
      </c>
      <c r="E4311" s="348" t="s">
        <v>7725</v>
      </c>
      <c r="F4311" s="348" t="s">
        <v>7726</v>
      </c>
    </row>
    <row r="4312" spans="1:6" x14ac:dyDescent="0.25">
      <c r="A4312" s="348" t="s">
        <v>11643</v>
      </c>
      <c r="B4312" t="str">
        <f t="shared" si="67"/>
        <v>F3:0911 P1P2:8802 P3:00199</v>
      </c>
      <c r="C4312" s="348" t="s">
        <v>11644</v>
      </c>
      <c r="D4312" s="348" t="s">
        <v>7657</v>
      </c>
      <c r="E4312" s="348" t="s">
        <v>7658</v>
      </c>
      <c r="F4312" s="348" t="s">
        <v>7659</v>
      </c>
    </row>
    <row r="4313" spans="1:6" x14ac:dyDescent="0.25">
      <c r="A4313" s="348" t="s">
        <v>11643</v>
      </c>
      <c r="B4313" t="str">
        <f t="shared" si="67"/>
        <v>F3:0911 P1P2:8802 P3:00448</v>
      </c>
      <c r="C4313" s="348" t="s">
        <v>11644</v>
      </c>
      <c r="D4313" s="348" t="s">
        <v>7657</v>
      </c>
      <c r="E4313" s="348" t="s">
        <v>7658</v>
      </c>
      <c r="F4313" s="348" t="s">
        <v>7641</v>
      </c>
    </row>
    <row r="4314" spans="1:6" x14ac:dyDescent="0.25">
      <c r="A4314" s="348" t="s">
        <v>11645</v>
      </c>
      <c r="B4314" t="str">
        <f t="shared" si="67"/>
        <v>F3:0911 P1P2:8802 P3:00199</v>
      </c>
      <c r="C4314" s="348" t="s">
        <v>11644</v>
      </c>
      <c r="D4314" s="348" t="s">
        <v>7657</v>
      </c>
      <c r="E4314" s="348" t="s">
        <v>7658</v>
      </c>
      <c r="F4314" s="348" t="s">
        <v>7659</v>
      </c>
    </row>
    <row r="4315" spans="1:6" x14ac:dyDescent="0.25">
      <c r="A4315" s="348" t="s">
        <v>11645</v>
      </c>
      <c r="B4315" t="str">
        <f t="shared" si="67"/>
        <v>F3:0911 P1P2:8802 P3:00448</v>
      </c>
      <c r="C4315" s="348" t="s">
        <v>11644</v>
      </c>
      <c r="D4315" s="348" t="s">
        <v>7657</v>
      </c>
      <c r="E4315" s="348" t="s">
        <v>7658</v>
      </c>
      <c r="F4315" s="348" t="s">
        <v>7641</v>
      </c>
    </row>
    <row r="4316" spans="1:6" x14ac:dyDescent="0.25">
      <c r="A4316" s="348" t="s">
        <v>11646</v>
      </c>
      <c r="B4316" t="str">
        <f t="shared" si="67"/>
        <v>F3:0820 P1P2:8502 P3:00231</v>
      </c>
      <c r="C4316" s="348" t="s">
        <v>11644</v>
      </c>
      <c r="D4316" s="348" t="s">
        <v>7684</v>
      </c>
      <c r="E4316" s="348" t="s">
        <v>7725</v>
      </c>
      <c r="F4316" s="348" t="s">
        <v>7834</v>
      </c>
    </row>
    <row r="4317" spans="1:6" x14ac:dyDescent="0.25">
      <c r="A4317" s="348" t="s">
        <v>11647</v>
      </c>
      <c r="B4317" t="str">
        <f t="shared" si="67"/>
        <v>F3:0820 P1P2:8502 P3:00231</v>
      </c>
      <c r="C4317" s="348" t="s">
        <v>11644</v>
      </c>
      <c r="D4317" s="348" t="s">
        <v>7684</v>
      </c>
      <c r="E4317" s="348" t="s">
        <v>7725</v>
      </c>
      <c r="F4317" s="348" t="s">
        <v>7834</v>
      </c>
    </row>
    <row r="4318" spans="1:6" x14ac:dyDescent="0.25">
      <c r="A4318" s="348" t="s">
        <v>11648</v>
      </c>
      <c r="B4318" t="str">
        <f t="shared" si="67"/>
        <v>F3:0911 P1P2:8802 P3:00199</v>
      </c>
      <c r="C4318" s="348" t="s">
        <v>11649</v>
      </c>
      <c r="D4318" s="348" t="s">
        <v>7657</v>
      </c>
      <c r="E4318" s="348" t="s">
        <v>7658</v>
      </c>
      <c r="F4318" s="348" t="s">
        <v>7659</v>
      </c>
    </row>
    <row r="4319" spans="1:6" x14ac:dyDescent="0.25">
      <c r="A4319" s="348" t="s">
        <v>11648</v>
      </c>
      <c r="B4319" t="str">
        <f t="shared" si="67"/>
        <v>F3:0911 P1P2:8802 P3:00448</v>
      </c>
      <c r="C4319" s="348" t="s">
        <v>11649</v>
      </c>
      <c r="D4319" s="348" t="s">
        <v>7657</v>
      </c>
      <c r="E4319" s="348" t="s">
        <v>7658</v>
      </c>
      <c r="F4319" s="348" t="s">
        <v>7641</v>
      </c>
    </row>
    <row r="4320" spans="1:6" x14ac:dyDescent="0.25">
      <c r="A4320" s="348" t="s">
        <v>11650</v>
      </c>
      <c r="B4320" t="str">
        <f t="shared" si="67"/>
        <v>F3:0911 P1P2:8802 P3:00199</v>
      </c>
      <c r="C4320" s="348" t="s">
        <v>11651</v>
      </c>
      <c r="D4320" s="348" t="s">
        <v>7657</v>
      </c>
      <c r="E4320" s="348" t="s">
        <v>7658</v>
      </c>
      <c r="F4320" s="348" t="s">
        <v>7659</v>
      </c>
    </row>
    <row r="4321" spans="1:6" x14ac:dyDescent="0.25">
      <c r="A4321" s="348" t="s">
        <v>11650</v>
      </c>
      <c r="B4321" t="str">
        <f t="shared" si="67"/>
        <v>F3:0911 P1P2:8802 P3:00448</v>
      </c>
      <c r="C4321" s="348" t="s">
        <v>11651</v>
      </c>
      <c r="D4321" s="348" t="s">
        <v>7657</v>
      </c>
      <c r="E4321" s="348" t="s">
        <v>7658</v>
      </c>
      <c r="F4321" s="348" t="s">
        <v>7641</v>
      </c>
    </row>
    <row r="4322" spans="1:6" x14ac:dyDescent="0.25">
      <c r="A4322" s="348" t="s">
        <v>11652</v>
      </c>
      <c r="B4322" t="str">
        <f t="shared" si="67"/>
        <v>F3:0820 P1P2:8502 P3:00231</v>
      </c>
      <c r="C4322" s="348" t="s">
        <v>11649</v>
      </c>
      <c r="D4322" s="348" t="s">
        <v>7684</v>
      </c>
      <c r="E4322" s="348" t="s">
        <v>7725</v>
      </c>
      <c r="F4322" s="348" t="s">
        <v>7834</v>
      </c>
    </row>
    <row r="4323" spans="1:6" x14ac:dyDescent="0.25">
      <c r="A4323" s="348" t="s">
        <v>11653</v>
      </c>
      <c r="B4323" t="str">
        <f t="shared" si="67"/>
        <v>F3:0820 P1P2:8502 P3:00231</v>
      </c>
      <c r="C4323" s="348" t="s">
        <v>11649</v>
      </c>
      <c r="D4323" s="348" t="s">
        <v>7684</v>
      </c>
      <c r="E4323" s="348" t="s">
        <v>7725</v>
      </c>
      <c r="F4323" s="348" t="s">
        <v>7834</v>
      </c>
    </row>
    <row r="4324" spans="1:6" x14ac:dyDescent="0.25">
      <c r="A4324" s="348" t="s">
        <v>11654</v>
      </c>
      <c r="B4324" t="str">
        <f t="shared" si="67"/>
        <v>F3:0820 P1P2:8502 P3:00231</v>
      </c>
      <c r="C4324" s="348" t="s">
        <v>11655</v>
      </c>
      <c r="D4324" s="348" t="s">
        <v>7684</v>
      </c>
      <c r="E4324" s="348" t="s">
        <v>7725</v>
      </c>
      <c r="F4324" s="348" t="s">
        <v>7834</v>
      </c>
    </row>
    <row r="4325" spans="1:6" x14ac:dyDescent="0.25">
      <c r="A4325" s="348" t="s">
        <v>11656</v>
      </c>
      <c r="B4325" t="str">
        <f t="shared" si="67"/>
        <v>F3:0820 P1P2:8502 P3:00231</v>
      </c>
      <c r="C4325" s="348" t="s">
        <v>11651</v>
      </c>
      <c r="D4325" s="348" t="s">
        <v>7684</v>
      </c>
      <c r="E4325" s="348" t="s">
        <v>7725</v>
      </c>
      <c r="F4325" s="348" t="s">
        <v>7834</v>
      </c>
    </row>
    <row r="4326" spans="1:6" x14ac:dyDescent="0.25">
      <c r="A4326" s="348" t="s">
        <v>11657</v>
      </c>
      <c r="B4326" t="str">
        <f t="shared" si="67"/>
        <v>F3:0820 P1P2:8502 P3:00234</v>
      </c>
      <c r="C4326" s="348" t="s">
        <v>11655</v>
      </c>
      <c r="D4326" s="348" t="s">
        <v>7684</v>
      </c>
      <c r="E4326" s="348" t="s">
        <v>7725</v>
      </c>
      <c r="F4326" s="348" t="s">
        <v>7726</v>
      </c>
    </row>
    <row r="4327" spans="1:6" x14ac:dyDescent="0.25">
      <c r="A4327" s="348" t="s">
        <v>11658</v>
      </c>
      <c r="B4327" t="str">
        <f t="shared" si="67"/>
        <v>F3:0820 P1P2:8502 P3:00234</v>
      </c>
      <c r="C4327" s="348" t="s">
        <v>11649</v>
      </c>
      <c r="D4327" s="348" t="s">
        <v>7684</v>
      </c>
      <c r="E4327" s="348" t="s">
        <v>7725</v>
      </c>
      <c r="F4327" s="348" t="s">
        <v>7726</v>
      </c>
    </row>
    <row r="4328" spans="1:6" x14ac:dyDescent="0.25">
      <c r="A4328" s="348" t="s">
        <v>11659</v>
      </c>
      <c r="B4328" t="str">
        <f t="shared" si="67"/>
        <v>F3:0911 P1P2:8802 P3:00199</v>
      </c>
      <c r="C4328" s="348" t="s">
        <v>11660</v>
      </c>
      <c r="D4328" s="348" t="s">
        <v>7657</v>
      </c>
      <c r="E4328" s="348" t="s">
        <v>7658</v>
      </c>
      <c r="F4328" s="348" t="s">
        <v>7659</v>
      </c>
    </row>
    <row r="4329" spans="1:6" x14ac:dyDescent="0.25">
      <c r="A4329" s="348" t="s">
        <v>11659</v>
      </c>
      <c r="B4329" t="str">
        <f t="shared" si="67"/>
        <v>F3:0911 P1P2:8802 P3:00448</v>
      </c>
      <c r="C4329" s="348" t="s">
        <v>11660</v>
      </c>
      <c r="D4329" s="348" t="s">
        <v>7657</v>
      </c>
      <c r="E4329" s="348" t="s">
        <v>7658</v>
      </c>
      <c r="F4329" s="348" t="s">
        <v>7641</v>
      </c>
    </row>
    <row r="4330" spans="1:6" x14ac:dyDescent="0.25">
      <c r="A4330" s="348" t="s">
        <v>11661</v>
      </c>
      <c r="B4330" t="str">
        <f t="shared" si="67"/>
        <v>F3:0820 P1P2:8502 P3:00231</v>
      </c>
      <c r="C4330" s="348" t="s">
        <v>11660</v>
      </c>
      <c r="D4330" s="348" t="s">
        <v>7684</v>
      </c>
      <c r="E4330" s="348" t="s">
        <v>7725</v>
      </c>
      <c r="F4330" s="348" t="s">
        <v>7834</v>
      </c>
    </row>
    <row r="4331" spans="1:6" x14ac:dyDescent="0.25">
      <c r="A4331" s="348" t="s">
        <v>11662</v>
      </c>
      <c r="B4331" t="str">
        <f t="shared" si="67"/>
        <v>F3:0820 P1P2:8502 P3:00234</v>
      </c>
      <c r="C4331" s="348" t="s">
        <v>11660</v>
      </c>
      <c r="D4331" s="348" t="s">
        <v>7684</v>
      </c>
      <c r="E4331" s="348" t="s">
        <v>7725</v>
      </c>
      <c r="F4331" s="348" t="s">
        <v>7726</v>
      </c>
    </row>
    <row r="4332" spans="1:6" x14ac:dyDescent="0.25">
      <c r="A4332" s="348" t="s">
        <v>11663</v>
      </c>
      <c r="B4332" t="str">
        <f t="shared" si="67"/>
        <v>F3:0911 P1P2:8802 P3:00199</v>
      </c>
      <c r="C4332" s="348" t="s">
        <v>11664</v>
      </c>
      <c r="D4332" s="348" t="s">
        <v>7657</v>
      </c>
      <c r="E4332" s="348" t="s">
        <v>7658</v>
      </c>
      <c r="F4332" s="348" t="s">
        <v>7659</v>
      </c>
    </row>
    <row r="4333" spans="1:6" x14ac:dyDescent="0.25">
      <c r="A4333" s="348" t="s">
        <v>11663</v>
      </c>
      <c r="B4333" t="str">
        <f t="shared" si="67"/>
        <v>F3:0911 P1P2:8802 P3:00448</v>
      </c>
      <c r="C4333" s="348" t="s">
        <v>11664</v>
      </c>
      <c r="D4333" s="348" t="s">
        <v>7657</v>
      </c>
      <c r="E4333" s="348" t="s">
        <v>7658</v>
      </c>
      <c r="F4333" s="348" t="s">
        <v>7641</v>
      </c>
    </row>
    <row r="4334" spans="1:6" x14ac:dyDescent="0.25">
      <c r="A4334" s="348" t="s">
        <v>11665</v>
      </c>
      <c r="B4334" t="str">
        <f t="shared" si="67"/>
        <v>F3:0911 P1P2:8802 P3:00199</v>
      </c>
      <c r="C4334" s="348" t="s">
        <v>11664</v>
      </c>
      <c r="D4334" s="348" t="s">
        <v>7657</v>
      </c>
      <c r="E4334" s="348" t="s">
        <v>7658</v>
      </c>
      <c r="F4334" s="348" t="s">
        <v>7659</v>
      </c>
    </row>
    <row r="4335" spans="1:6" x14ac:dyDescent="0.25">
      <c r="A4335" s="348" t="s">
        <v>11665</v>
      </c>
      <c r="B4335" t="str">
        <f t="shared" si="67"/>
        <v>F3:0911 P1P2:8802 P3:00448</v>
      </c>
      <c r="C4335" s="348" t="s">
        <v>11664</v>
      </c>
      <c r="D4335" s="348" t="s">
        <v>7657</v>
      </c>
      <c r="E4335" s="348" t="s">
        <v>7658</v>
      </c>
      <c r="F4335" s="348" t="s">
        <v>7641</v>
      </c>
    </row>
    <row r="4336" spans="1:6" x14ac:dyDescent="0.25">
      <c r="A4336" s="348" t="s">
        <v>11666</v>
      </c>
      <c r="B4336" t="str">
        <f t="shared" si="67"/>
        <v>F3:0911 P1P2:8802 P3:00199</v>
      </c>
      <c r="C4336" s="348" t="s">
        <v>11664</v>
      </c>
      <c r="D4336" s="348" t="s">
        <v>7657</v>
      </c>
      <c r="E4336" s="348" t="s">
        <v>7658</v>
      </c>
      <c r="F4336" s="348" t="s">
        <v>7659</v>
      </c>
    </row>
    <row r="4337" spans="1:6" x14ac:dyDescent="0.25">
      <c r="A4337" s="348" t="s">
        <v>11666</v>
      </c>
      <c r="B4337" t="str">
        <f t="shared" si="67"/>
        <v>F3:0911 P1P2:8802 P3:00448</v>
      </c>
      <c r="C4337" s="348" t="s">
        <v>11664</v>
      </c>
      <c r="D4337" s="348" t="s">
        <v>7657</v>
      </c>
      <c r="E4337" s="348" t="s">
        <v>7658</v>
      </c>
      <c r="F4337" s="348" t="s">
        <v>7641</v>
      </c>
    </row>
    <row r="4338" spans="1:6" x14ac:dyDescent="0.25">
      <c r="A4338" s="348" t="s">
        <v>11667</v>
      </c>
      <c r="B4338" t="str">
        <f t="shared" si="67"/>
        <v>F3:0820 P1P2:8502 P3:00231</v>
      </c>
      <c r="C4338" s="348" t="s">
        <v>11664</v>
      </c>
      <c r="D4338" s="348" t="s">
        <v>7684</v>
      </c>
      <c r="E4338" s="348" t="s">
        <v>7725</v>
      </c>
      <c r="F4338" s="348" t="s">
        <v>7834</v>
      </c>
    </row>
    <row r="4339" spans="1:6" x14ac:dyDescent="0.25">
      <c r="A4339" s="348" t="s">
        <v>11668</v>
      </c>
      <c r="B4339" t="str">
        <f t="shared" si="67"/>
        <v>F3:0820 P1P2:8502 P3:00231</v>
      </c>
      <c r="C4339" s="348" t="s">
        <v>11664</v>
      </c>
      <c r="D4339" s="348" t="s">
        <v>7684</v>
      </c>
      <c r="E4339" s="348" t="s">
        <v>7725</v>
      </c>
      <c r="F4339" s="348" t="s">
        <v>7834</v>
      </c>
    </row>
    <row r="4340" spans="1:6" x14ac:dyDescent="0.25">
      <c r="A4340" s="348" t="s">
        <v>11669</v>
      </c>
      <c r="B4340" t="str">
        <f t="shared" si="67"/>
        <v>F3:0820 P1P2:8502 P3:00234</v>
      </c>
      <c r="C4340" s="348" t="s">
        <v>11664</v>
      </c>
      <c r="D4340" s="348" t="s">
        <v>7684</v>
      </c>
      <c r="E4340" s="348" t="s">
        <v>7725</v>
      </c>
      <c r="F4340" s="348" t="s">
        <v>7726</v>
      </c>
    </row>
    <row r="4341" spans="1:6" x14ac:dyDescent="0.25">
      <c r="A4341" s="348" t="s">
        <v>11670</v>
      </c>
      <c r="B4341" t="str">
        <f t="shared" si="67"/>
        <v>F3:0911 P1P2:8802 P3:00199</v>
      </c>
      <c r="C4341" s="348" t="s">
        <v>11671</v>
      </c>
      <c r="D4341" s="348" t="s">
        <v>7657</v>
      </c>
      <c r="E4341" s="348" t="s">
        <v>7658</v>
      </c>
      <c r="F4341" s="348" t="s">
        <v>7659</v>
      </c>
    </row>
    <row r="4342" spans="1:6" x14ac:dyDescent="0.25">
      <c r="A4342" s="348" t="s">
        <v>11670</v>
      </c>
      <c r="B4342" t="str">
        <f t="shared" si="67"/>
        <v>F3:0911 P1P2:8802 P3:00448</v>
      </c>
      <c r="C4342" s="348" t="s">
        <v>11671</v>
      </c>
      <c r="D4342" s="348" t="s">
        <v>7657</v>
      </c>
      <c r="E4342" s="348" t="s">
        <v>7658</v>
      </c>
      <c r="F4342" s="348" t="s">
        <v>7641</v>
      </c>
    </row>
    <row r="4343" spans="1:6" x14ac:dyDescent="0.25">
      <c r="A4343" s="348" t="s">
        <v>11672</v>
      </c>
      <c r="B4343" t="str">
        <f t="shared" si="67"/>
        <v>F3:0820 P1P2:8502 P3:00231</v>
      </c>
      <c r="C4343" s="348" t="s">
        <v>11671</v>
      </c>
      <c r="D4343" s="348" t="s">
        <v>7684</v>
      </c>
      <c r="E4343" s="348" t="s">
        <v>7725</v>
      </c>
      <c r="F4343" s="348" t="s">
        <v>7834</v>
      </c>
    </row>
    <row r="4344" spans="1:6" x14ac:dyDescent="0.25">
      <c r="A4344" s="348" t="s">
        <v>11673</v>
      </c>
      <c r="B4344" t="str">
        <f t="shared" si="67"/>
        <v>F3:0820 P1P2:8502 P3:00234</v>
      </c>
      <c r="C4344" s="348" t="s">
        <v>11671</v>
      </c>
      <c r="D4344" s="348" t="s">
        <v>7684</v>
      </c>
      <c r="E4344" s="348" t="s">
        <v>7725</v>
      </c>
      <c r="F4344" s="348" t="s">
        <v>7726</v>
      </c>
    </row>
    <row r="4345" spans="1:6" x14ac:dyDescent="0.25">
      <c r="A4345" s="348" t="s">
        <v>11674</v>
      </c>
      <c r="B4345" t="str">
        <f t="shared" si="67"/>
        <v>F3:0911 P1P2:8802 P3:00199</v>
      </c>
      <c r="C4345" s="348" t="s">
        <v>7913</v>
      </c>
      <c r="D4345" s="348" t="s">
        <v>7657</v>
      </c>
      <c r="E4345" s="348" t="s">
        <v>7658</v>
      </c>
      <c r="F4345" s="348" t="s">
        <v>7659</v>
      </c>
    </row>
    <row r="4346" spans="1:6" x14ac:dyDescent="0.25">
      <c r="A4346" s="348" t="s">
        <v>11674</v>
      </c>
      <c r="B4346" t="str">
        <f t="shared" si="67"/>
        <v>F3:0911 P1P2:8802 P3:00448</v>
      </c>
      <c r="C4346" s="348" t="s">
        <v>7913</v>
      </c>
      <c r="D4346" s="348" t="s">
        <v>7657</v>
      </c>
      <c r="E4346" s="348" t="s">
        <v>7658</v>
      </c>
      <c r="F4346" s="348" t="s">
        <v>7641</v>
      </c>
    </row>
    <row r="4347" spans="1:6" x14ac:dyDescent="0.25">
      <c r="A4347" s="348" t="s">
        <v>11675</v>
      </c>
      <c r="B4347" t="str">
        <f t="shared" si="67"/>
        <v>F3:0820 P1P2:8502 P3:00231</v>
      </c>
      <c r="C4347" s="348" t="s">
        <v>7913</v>
      </c>
      <c r="D4347" s="348" t="s">
        <v>7684</v>
      </c>
      <c r="E4347" s="348" t="s">
        <v>7725</v>
      </c>
      <c r="F4347" s="348" t="s">
        <v>7834</v>
      </c>
    </row>
    <row r="4348" spans="1:6" x14ac:dyDescent="0.25">
      <c r="A4348" s="348" t="s">
        <v>11676</v>
      </c>
      <c r="B4348" t="str">
        <f t="shared" si="67"/>
        <v>F3:0820 P1P2:8502 P3:00234</v>
      </c>
      <c r="C4348" s="348" t="s">
        <v>7913</v>
      </c>
      <c r="D4348" s="348" t="s">
        <v>7684</v>
      </c>
      <c r="E4348" s="348" t="s">
        <v>7725</v>
      </c>
      <c r="F4348" s="348" t="s">
        <v>7726</v>
      </c>
    </row>
    <row r="4349" spans="1:6" x14ac:dyDescent="0.25">
      <c r="A4349" s="348" t="s">
        <v>11677</v>
      </c>
      <c r="B4349" t="str">
        <f t="shared" si="67"/>
        <v>F3:0911 P1P2:8802 P3:00199</v>
      </c>
      <c r="C4349" s="348" t="s">
        <v>11678</v>
      </c>
      <c r="D4349" s="348" t="s">
        <v>7657</v>
      </c>
      <c r="E4349" s="348" t="s">
        <v>7658</v>
      </c>
      <c r="F4349" s="348" t="s">
        <v>7659</v>
      </c>
    </row>
    <row r="4350" spans="1:6" x14ac:dyDescent="0.25">
      <c r="A4350" s="348" t="s">
        <v>11677</v>
      </c>
      <c r="B4350" t="str">
        <f t="shared" si="67"/>
        <v>F3:0911 P1P2:8802 P3:00448</v>
      </c>
      <c r="C4350" s="348" t="s">
        <v>11678</v>
      </c>
      <c r="D4350" s="348" t="s">
        <v>7657</v>
      </c>
      <c r="E4350" s="348" t="s">
        <v>7658</v>
      </c>
      <c r="F4350" s="348" t="s">
        <v>7641</v>
      </c>
    </row>
    <row r="4351" spans="1:6" x14ac:dyDescent="0.25">
      <c r="A4351" s="348" t="s">
        <v>11679</v>
      </c>
      <c r="B4351" t="str">
        <f t="shared" si="67"/>
        <v>F3:0911 P1P2:8802 P3:00199</v>
      </c>
      <c r="C4351" s="348" t="s">
        <v>11678</v>
      </c>
      <c r="D4351" s="348" t="s">
        <v>7657</v>
      </c>
      <c r="E4351" s="348" t="s">
        <v>7658</v>
      </c>
      <c r="F4351" s="348" t="s">
        <v>7659</v>
      </c>
    </row>
    <row r="4352" spans="1:6" x14ac:dyDescent="0.25">
      <c r="A4352" s="348" t="s">
        <v>11679</v>
      </c>
      <c r="B4352" t="str">
        <f t="shared" si="67"/>
        <v>F3:0911 P1P2:8802 P3:00448</v>
      </c>
      <c r="C4352" s="348" t="s">
        <v>11678</v>
      </c>
      <c r="D4352" s="348" t="s">
        <v>7657</v>
      </c>
      <c r="E4352" s="348" t="s">
        <v>7658</v>
      </c>
      <c r="F4352" s="348" t="s">
        <v>7641</v>
      </c>
    </row>
    <row r="4353" spans="1:6" x14ac:dyDescent="0.25">
      <c r="A4353" s="348" t="s">
        <v>11680</v>
      </c>
      <c r="B4353" t="str">
        <f t="shared" si="67"/>
        <v>F3:0911 P1P2:8802 P3:00199</v>
      </c>
      <c r="C4353" s="348" t="s">
        <v>11681</v>
      </c>
      <c r="D4353" s="348" t="s">
        <v>7657</v>
      </c>
      <c r="E4353" s="348" t="s">
        <v>7658</v>
      </c>
      <c r="F4353" s="348" t="s">
        <v>7659</v>
      </c>
    </row>
    <row r="4354" spans="1:6" x14ac:dyDescent="0.25">
      <c r="A4354" s="348" t="s">
        <v>11680</v>
      </c>
      <c r="B4354" t="str">
        <f t="shared" ref="B4354:B4417" si="68">CONCATENATE("F3:",D4354," P1P2:",E4354," P3:",F4354)</f>
        <v>F3:0911 P1P2:8802 P3:00448</v>
      </c>
      <c r="C4354" s="348" t="s">
        <v>11681</v>
      </c>
      <c r="D4354" s="348" t="s">
        <v>7657</v>
      </c>
      <c r="E4354" s="348" t="s">
        <v>7658</v>
      </c>
      <c r="F4354" s="348" t="s">
        <v>7641</v>
      </c>
    </row>
    <row r="4355" spans="1:6" x14ac:dyDescent="0.25">
      <c r="A4355" s="348" t="s">
        <v>11682</v>
      </c>
      <c r="B4355" t="str">
        <f t="shared" si="68"/>
        <v>F3:0820 P1P2:8502 P3:00231</v>
      </c>
      <c r="C4355" s="348" t="s">
        <v>11681</v>
      </c>
      <c r="D4355" s="348" t="s">
        <v>7684</v>
      </c>
      <c r="E4355" s="348" t="s">
        <v>7725</v>
      </c>
      <c r="F4355" s="348" t="s">
        <v>7834</v>
      </c>
    </row>
    <row r="4356" spans="1:6" x14ac:dyDescent="0.25">
      <c r="A4356" s="348" t="s">
        <v>11683</v>
      </c>
      <c r="B4356" t="str">
        <f t="shared" si="68"/>
        <v>F3:0820 P1P2:8502 P3:00234</v>
      </c>
      <c r="C4356" s="348" t="s">
        <v>11681</v>
      </c>
      <c r="D4356" s="348" t="s">
        <v>7684</v>
      </c>
      <c r="E4356" s="348" t="s">
        <v>7725</v>
      </c>
      <c r="F4356" s="348" t="s">
        <v>7726</v>
      </c>
    </row>
    <row r="4357" spans="1:6" x14ac:dyDescent="0.25">
      <c r="A4357" s="348" t="s">
        <v>11684</v>
      </c>
      <c r="B4357" t="str">
        <f t="shared" si="68"/>
        <v>F3:0820 P1P2:8502 P3:00231</v>
      </c>
      <c r="C4357" s="348" t="s">
        <v>8216</v>
      </c>
      <c r="D4357" s="348" t="s">
        <v>7684</v>
      </c>
      <c r="E4357" s="348" t="s">
        <v>7725</v>
      </c>
      <c r="F4357" s="348" t="s">
        <v>7834</v>
      </c>
    </row>
    <row r="4358" spans="1:6" x14ac:dyDescent="0.25">
      <c r="A4358" s="348" t="s">
        <v>11685</v>
      </c>
      <c r="B4358" t="str">
        <f t="shared" si="68"/>
        <v>F3:0820 P1P2:8502 P3:00231</v>
      </c>
      <c r="C4358" s="348" t="s">
        <v>8238</v>
      </c>
      <c r="D4358" s="348" t="s">
        <v>7684</v>
      </c>
      <c r="E4358" s="348" t="s">
        <v>7725</v>
      </c>
      <c r="F4358" s="348" t="s">
        <v>7834</v>
      </c>
    </row>
    <row r="4359" spans="1:6" x14ac:dyDescent="0.25">
      <c r="A4359" s="348" t="s">
        <v>11686</v>
      </c>
      <c r="B4359" t="str">
        <f t="shared" si="68"/>
        <v>F3:0820 P1P2:8502 P3:00231</v>
      </c>
      <c r="C4359" s="348" t="s">
        <v>8302</v>
      </c>
      <c r="D4359" s="348" t="s">
        <v>7684</v>
      </c>
      <c r="E4359" s="348" t="s">
        <v>7725</v>
      </c>
      <c r="F4359" s="348" t="s">
        <v>7834</v>
      </c>
    </row>
    <row r="4360" spans="1:6" x14ac:dyDescent="0.25">
      <c r="A4360" s="348" t="s">
        <v>11687</v>
      </c>
      <c r="B4360" t="str">
        <f t="shared" si="68"/>
        <v>F3:0911 P1P2:8802 P3:00199</v>
      </c>
      <c r="C4360" s="348" t="s">
        <v>11688</v>
      </c>
      <c r="D4360" s="348" t="s">
        <v>7657</v>
      </c>
      <c r="E4360" s="348" t="s">
        <v>7658</v>
      </c>
      <c r="F4360" s="348" t="s">
        <v>7659</v>
      </c>
    </row>
    <row r="4361" spans="1:6" x14ac:dyDescent="0.25">
      <c r="A4361" s="348" t="s">
        <v>11687</v>
      </c>
      <c r="B4361" t="str">
        <f t="shared" si="68"/>
        <v>F3:0911 P1P2:8802 P3:00448</v>
      </c>
      <c r="C4361" s="348" t="s">
        <v>11688</v>
      </c>
      <c r="D4361" s="348" t="s">
        <v>7657</v>
      </c>
      <c r="E4361" s="348" t="s">
        <v>7658</v>
      </c>
      <c r="F4361" s="348" t="s">
        <v>7641</v>
      </c>
    </row>
    <row r="4362" spans="1:6" x14ac:dyDescent="0.25">
      <c r="A4362" s="348" t="s">
        <v>11689</v>
      </c>
      <c r="B4362" t="str">
        <f t="shared" si="68"/>
        <v>F3:0820 P1P2:8502 P3:00231</v>
      </c>
      <c r="C4362" s="348" t="s">
        <v>11688</v>
      </c>
      <c r="D4362" s="348" t="s">
        <v>7684</v>
      </c>
      <c r="E4362" s="348" t="s">
        <v>7725</v>
      </c>
      <c r="F4362" s="348" t="s">
        <v>7834</v>
      </c>
    </row>
    <row r="4363" spans="1:6" x14ac:dyDescent="0.25">
      <c r="A4363" s="348" t="s">
        <v>11690</v>
      </c>
      <c r="B4363" t="str">
        <f t="shared" si="68"/>
        <v>F3:0820 P1P2:8502 P3:00234</v>
      </c>
      <c r="C4363" s="348" t="s">
        <v>11691</v>
      </c>
      <c r="D4363" s="348" t="s">
        <v>7684</v>
      </c>
      <c r="E4363" s="348" t="s">
        <v>7725</v>
      </c>
      <c r="F4363" s="348" t="s">
        <v>7726</v>
      </c>
    </row>
    <row r="4364" spans="1:6" x14ac:dyDescent="0.25">
      <c r="A4364" s="348" t="s">
        <v>11692</v>
      </c>
      <c r="B4364" t="str">
        <f t="shared" si="68"/>
        <v>F3:0820 P1P2:8502 P3:00234</v>
      </c>
      <c r="C4364" s="348" t="s">
        <v>11688</v>
      </c>
      <c r="D4364" s="348" t="s">
        <v>7684</v>
      </c>
      <c r="E4364" s="348" t="s">
        <v>7725</v>
      </c>
      <c r="F4364" s="348" t="s">
        <v>7726</v>
      </c>
    </row>
    <row r="4365" spans="1:6" x14ac:dyDescent="0.25">
      <c r="A4365" s="348" t="s">
        <v>11693</v>
      </c>
      <c r="B4365" t="str">
        <f t="shared" si="68"/>
        <v>F3:0911 P1P2:8802 P3:00199</v>
      </c>
      <c r="C4365" s="348" t="s">
        <v>11694</v>
      </c>
      <c r="D4365" s="348" t="s">
        <v>7657</v>
      </c>
      <c r="E4365" s="348" t="s">
        <v>7658</v>
      </c>
      <c r="F4365" s="348" t="s">
        <v>7659</v>
      </c>
    </row>
    <row r="4366" spans="1:6" x14ac:dyDescent="0.25">
      <c r="A4366" s="348" t="s">
        <v>11693</v>
      </c>
      <c r="B4366" t="str">
        <f t="shared" si="68"/>
        <v>F3:0911 P1P2:8802 P3:00448</v>
      </c>
      <c r="C4366" s="348" t="s">
        <v>11694</v>
      </c>
      <c r="D4366" s="348" t="s">
        <v>7657</v>
      </c>
      <c r="E4366" s="348" t="s">
        <v>7658</v>
      </c>
      <c r="F4366" s="348" t="s">
        <v>7641</v>
      </c>
    </row>
    <row r="4367" spans="1:6" x14ac:dyDescent="0.25">
      <c r="A4367" s="348" t="s">
        <v>11695</v>
      </c>
      <c r="B4367" t="str">
        <f t="shared" si="68"/>
        <v>F3:0911 P1P2:8802 P3:00199</v>
      </c>
      <c r="C4367" s="348" t="s">
        <v>11696</v>
      </c>
      <c r="D4367" s="348" t="s">
        <v>7657</v>
      </c>
      <c r="E4367" s="348" t="s">
        <v>7658</v>
      </c>
      <c r="F4367" s="348" t="s">
        <v>7659</v>
      </c>
    </row>
    <row r="4368" spans="1:6" x14ac:dyDescent="0.25">
      <c r="A4368" s="348" t="s">
        <v>11695</v>
      </c>
      <c r="B4368" t="str">
        <f t="shared" si="68"/>
        <v>F3:0911 P1P2:8802 P3:00448</v>
      </c>
      <c r="C4368" s="348" t="s">
        <v>11696</v>
      </c>
      <c r="D4368" s="348" t="s">
        <v>7657</v>
      </c>
      <c r="E4368" s="348" t="s">
        <v>7658</v>
      </c>
      <c r="F4368" s="348" t="s">
        <v>7641</v>
      </c>
    </row>
    <row r="4369" spans="1:6" x14ac:dyDescent="0.25">
      <c r="A4369" s="348" t="s">
        <v>11697</v>
      </c>
      <c r="B4369" t="str">
        <f t="shared" si="68"/>
        <v>F3:0820 P1P2:8502 P3:00231</v>
      </c>
      <c r="C4369" s="348" t="s">
        <v>11694</v>
      </c>
      <c r="D4369" s="348" t="s">
        <v>7684</v>
      </c>
      <c r="E4369" s="348" t="s">
        <v>7725</v>
      </c>
      <c r="F4369" s="348" t="s">
        <v>7834</v>
      </c>
    </row>
    <row r="4370" spans="1:6" x14ac:dyDescent="0.25">
      <c r="A4370" s="348" t="s">
        <v>11698</v>
      </c>
      <c r="B4370" t="str">
        <f t="shared" si="68"/>
        <v>F3:0820 P1P2:8502 P3:00231</v>
      </c>
      <c r="C4370" s="348" t="s">
        <v>11694</v>
      </c>
      <c r="D4370" s="348" t="s">
        <v>7684</v>
      </c>
      <c r="E4370" s="348" t="s">
        <v>7725</v>
      </c>
      <c r="F4370" s="348" t="s">
        <v>7834</v>
      </c>
    </row>
    <row r="4371" spans="1:6" x14ac:dyDescent="0.25">
      <c r="A4371" s="348" t="s">
        <v>11699</v>
      </c>
      <c r="B4371" t="str">
        <f t="shared" si="68"/>
        <v>F3:0820 P1P2:8502 P3:00231</v>
      </c>
      <c r="C4371" s="348" t="s">
        <v>11696</v>
      </c>
      <c r="D4371" s="348" t="s">
        <v>7684</v>
      </c>
      <c r="E4371" s="348" t="s">
        <v>7725</v>
      </c>
      <c r="F4371" s="348" t="s">
        <v>7834</v>
      </c>
    </row>
    <row r="4372" spans="1:6" x14ac:dyDescent="0.25">
      <c r="A4372" s="348" t="s">
        <v>11700</v>
      </c>
      <c r="B4372" t="str">
        <f t="shared" si="68"/>
        <v>F3:0820 P1P2:8502 P3:00234</v>
      </c>
      <c r="C4372" s="348" t="s">
        <v>11694</v>
      </c>
      <c r="D4372" s="348" t="s">
        <v>7684</v>
      </c>
      <c r="E4372" s="348" t="s">
        <v>7725</v>
      </c>
      <c r="F4372" s="348" t="s">
        <v>7726</v>
      </c>
    </row>
    <row r="4373" spans="1:6" x14ac:dyDescent="0.25">
      <c r="A4373" s="348" t="s">
        <v>11701</v>
      </c>
      <c r="B4373" t="str">
        <f t="shared" si="68"/>
        <v>F3:0820 P1P2:8502 P3:00234</v>
      </c>
      <c r="C4373" s="348" t="s">
        <v>11694</v>
      </c>
      <c r="D4373" s="348" t="s">
        <v>7684</v>
      </c>
      <c r="E4373" s="348" t="s">
        <v>7725</v>
      </c>
      <c r="F4373" s="348" t="s">
        <v>7726</v>
      </c>
    </row>
    <row r="4374" spans="1:6" x14ac:dyDescent="0.25">
      <c r="A4374" s="348" t="s">
        <v>11702</v>
      </c>
      <c r="B4374" t="str">
        <f t="shared" si="68"/>
        <v>F3:0820 P1P2:8502 P3:00234</v>
      </c>
      <c r="C4374" s="348" t="s">
        <v>11694</v>
      </c>
      <c r="D4374" s="348" t="s">
        <v>7684</v>
      </c>
      <c r="E4374" s="348" t="s">
        <v>7725</v>
      </c>
      <c r="F4374" s="348" t="s">
        <v>7726</v>
      </c>
    </row>
    <row r="4375" spans="1:6" x14ac:dyDescent="0.25">
      <c r="A4375" s="348" t="s">
        <v>11703</v>
      </c>
      <c r="B4375" t="str">
        <f t="shared" si="68"/>
        <v>F3:0820 P1P2:8502 P3:00234</v>
      </c>
      <c r="C4375" s="348" t="s">
        <v>11696</v>
      </c>
      <c r="D4375" s="348" t="s">
        <v>7684</v>
      </c>
      <c r="E4375" s="348" t="s">
        <v>7725</v>
      </c>
      <c r="F4375" s="348" t="s">
        <v>7726</v>
      </c>
    </row>
    <row r="4376" spans="1:6" x14ac:dyDescent="0.25">
      <c r="A4376" s="348" t="s">
        <v>11704</v>
      </c>
      <c r="B4376" t="str">
        <f t="shared" si="68"/>
        <v>F3:0911 P1P2:8802 P3:00199</v>
      </c>
      <c r="C4376" s="348" t="s">
        <v>11705</v>
      </c>
      <c r="D4376" s="348" t="s">
        <v>7657</v>
      </c>
      <c r="E4376" s="348" t="s">
        <v>7658</v>
      </c>
      <c r="F4376" s="348" t="s">
        <v>7659</v>
      </c>
    </row>
    <row r="4377" spans="1:6" x14ac:dyDescent="0.25">
      <c r="A4377" s="348" t="s">
        <v>11704</v>
      </c>
      <c r="B4377" t="str">
        <f t="shared" si="68"/>
        <v>F3:0911 P1P2:8802 P3:00448</v>
      </c>
      <c r="C4377" s="348" t="s">
        <v>11705</v>
      </c>
      <c r="D4377" s="348" t="s">
        <v>7657</v>
      </c>
      <c r="E4377" s="348" t="s">
        <v>7658</v>
      </c>
      <c r="F4377" s="348" t="s">
        <v>7641</v>
      </c>
    </row>
    <row r="4378" spans="1:6" x14ac:dyDescent="0.25">
      <c r="A4378" s="348" t="s">
        <v>11706</v>
      </c>
      <c r="B4378" t="str">
        <f t="shared" si="68"/>
        <v>F3:0911 P1P2:8802 P3:00199</v>
      </c>
      <c r="C4378" s="348" t="s">
        <v>11705</v>
      </c>
      <c r="D4378" s="348" t="s">
        <v>7657</v>
      </c>
      <c r="E4378" s="348" t="s">
        <v>7658</v>
      </c>
      <c r="F4378" s="348" t="s">
        <v>7659</v>
      </c>
    </row>
    <row r="4379" spans="1:6" x14ac:dyDescent="0.25">
      <c r="A4379" s="348" t="s">
        <v>11706</v>
      </c>
      <c r="B4379" t="str">
        <f t="shared" si="68"/>
        <v>F3:0911 P1P2:8802 P3:00448</v>
      </c>
      <c r="C4379" s="348" t="s">
        <v>11705</v>
      </c>
      <c r="D4379" s="348" t="s">
        <v>7657</v>
      </c>
      <c r="E4379" s="348" t="s">
        <v>7658</v>
      </c>
      <c r="F4379" s="348" t="s">
        <v>7641</v>
      </c>
    </row>
    <row r="4380" spans="1:6" x14ac:dyDescent="0.25">
      <c r="A4380" s="348" t="s">
        <v>11707</v>
      </c>
      <c r="B4380" t="str">
        <f t="shared" si="68"/>
        <v>F3:0911 P1P2:8802 P3:00199</v>
      </c>
      <c r="C4380" s="348" t="s">
        <v>11708</v>
      </c>
      <c r="D4380" s="348" t="s">
        <v>7657</v>
      </c>
      <c r="E4380" s="348" t="s">
        <v>7658</v>
      </c>
      <c r="F4380" s="348" t="s">
        <v>7659</v>
      </c>
    </row>
    <row r="4381" spans="1:6" x14ac:dyDescent="0.25">
      <c r="A4381" s="348" t="s">
        <v>11707</v>
      </c>
      <c r="B4381" t="str">
        <f t="shared" si="68"/>
        <v>F3:0911 P1P2:8802 P3:00448</v>
      </c>
      <c r="C4381" s="348" t="s">
        <v>11708</v>
      </c>
      <c r="D4381" s="348" t="s">
        <v>7657</v>
      </c>
      <c r="E4381" s="348" t="s">
        <v>7658</v>
      </c>
      <c r="F4381" s="348" t="s">
        <v>7641</v>
      </c>
    </row>
    <row r="4382" spans="1:6" x14ac:dyDescent="0.25">
      <c r="A4382" s="348" t="s">
        <v>11709</v>
      </c>
      <c r="B4382" t="str">
        <f t="shared" si="68"/>
        <v>F3:0820 P1P2:8502 P3:00231</v>
      </c>
      <c r="C4382" s="348" t="s">
        <v>11705</v>
      </c>
      <c r="D4382" s="348" t="s">
        <v>7684</v>
      </c>
      <c r="E4382" s="348" t="s">
        <v>7725</v>
      </c>
      <c r="F4382" s="348" t="s">
        <v>7834</v>
      </c>
    </row>
    <row r="4383" spans="1:6" x14ac:dyDescent="0.25">
      <c r="A4383" s="348" t="s">
        <v>11710</v>
      </c>
      <c r="B4383" t="str">
        <f t="shared" si="68"/>
        <v>F3:0820 P1P2:8502 P3:00231</v>
      </c>
      <c r="C4383" s="348" t="s">
        <v>11705</v>
      </c>
      <c r="D4383" s="348" t="s">
        <v>7684</v>
      </c>
      <c r="E4383" s="348" t="s">
        <v>7725</v>
      </c>
      <c r="F4383" s="348" t="s">
        <v>7834</v>
      </c>
    </row>
    <row r="4384" spans="1:6" x14ac:dyDescent="0.25">
      <c r="A4384" s="348" t="s">
        <v>11711</v>
      </c>
      <c r="B4384" t="str">
        <f t="shared" si="68"/>
        <v>F3:0820 P1P2:8502 P3:00231</v>
      </c>
      <c r="C4384" s="348" t="s">
        <v>11708</v>
      </c>
      <c r="D4384" s="348" t="s">
        <v>7684</v>
      </c>
      <c r="E4384" s="348" t="s">
        <v>7725</v>
      </c>
      <c r="F4384" s="348" t="s">
        <v>7834</v>
      </c>
    </row>
    <row r="4385" spans="1:6" x14ac:dyDescent="0.25">
      <c r="A4385" s="348" t="s">
        <v>11712</v>
      </c>
      <c r="B4385" t="str">
        <f t="shared" si="68"/>
        <v>F3:0820 P1P2:8502 P3:00234</v>
      </c>
      <c r="C4385" s="348" t="s">
        <v>11705</v>
      </c>
      <c r="D4385" s="348" t="s">
        <v>7684</v>
      </c>
      <c r="E4385" s="348" t="s">
        <v>7725</v>
      </c>
      <c r="F4385" s="348" t="s">
        <v>7726</v>
      </c>
    </row>
    <row r="4386" spans="1:6" x14ac:dyDescent="0.25">
      <c r="A4386" s="348" t="s">
        <v>11713</v>
      </c>
      <c r="B4386" t="str">
        <f t="shared" si="68"/>
        <v>F3:0820 P1P2:8502 P3:00234</v>
      </c>
      <c r="C4386" s="348" t="s">
        <v>11705</v>
      </c>
      <c r="D4386" s="348" t="s">
        <v>7684</v>
      </c>
      <c r="E4386" s="348" t="s">
        <v>7725</v>
      </c>
      <c r="F4386" s="348" t="s">
        <v>7726</v>
      </c>
    </row>
    <row r="4387" spans="1:6" x14ac:dyDescent="0.25">
      <c r="A4387" s="348" t="s">
        <v>11714</v>
      </c>
      <c r="B4387" t="str">
        <f t="shared" si="68"/>
        <v>F3:0820 P1P2:8502 P3:00234</v>
      </c>
      <c r="C4387" s="348" t="s">
        <v>11708</v>
      </c>
      <c r="D4387" s="348" t="s">
        <v>7684</v>
      </c>
      <c r="E4387" s="348" t="s">
        <v>7725</v>
      </c>
      <c r="F4387" s="348" t="s">
        <v>7726</v>
      </c>
    </row>
    <row r="4388" spans="1:6" x14ac:dyDescent="0.25">
      <c r="A4388" s="348" t="s">
        <v>11715</v>
      </c>
      <c r="B4388" t="str">
        <f t="shared" si="68"/>
        <v>F3:0820 P1P2:8502 P3:00234</v>
      </c>
      <c r="C4388" s="348" t="s">
        <v>11708</v>
      </c>
      <c r="D4388" s="348" t="s">
        <v>7684</v>
      </c>
      <c r="E4388" s="348" t="s">
        <v>7725</v>
      </c>
      <c r="F4388" s="348" t="s">
        <v>7726</v>
      </c>
    </row>
    <row r="4389" spans="1:6" x14ac:dyDescent="0.25">
      <c r="A4389" s="348" t="s">
        <v>11716</v>
      </c>
      <c r="B4389" t="str">
        <f t="shared" si="68"/>
        <v>F3:0820 P1P2:8502 P3:00231</v>
      </c>
      <c r="C4389" s="348" t="s">
        <v>11717</v>
      </c>
      <c r="D4389" s="348" t="s">
        <v>7684</v>
      </c>
      <c r="E4389" s="348" t="s">
        <v>7725</v>
      </c>
      <c r="F4389" s="348" t="s">
        <v>7834</v>
      </c>
    </row>
    <row r="4390" spans="1:6" x14ac:dyDescent="0.25">
      <c r="A4390" s="348" t="s">
        <v>11718</v>
      </c>
      <c r="B4390" t="str">
        <f t="shared" si="68"/>
        <v>F3:0820 P1P2:8502 P3:00231</v>
      </c>
      <c r="C4390" s="348" t="s">
        <v>11719</v>
      </c>
      <c r="D4390" s="348" t="s">
        <v>7684</v>
      </c>
      <c r="E4390" s="348" t="s">
        <v>7725</v>
      </c>
      <c r="F4390" s="348" t="s">
        <v>7834</v>
      </c>
    </row>
    <row r="4391" spans="1:6" x14ac:dyDescent="0.25">
      <c r="A4391" s="348" t="s">
        <v>11720</v>
      </c>
      <c r="B4391" t="str">
        <f t="shared" si="68"/>
        <v>F3:0820 P1P2:8502 P3:00234</v>
      </c>
      <c r="C4391" s="348" t="s">
        <v>11719</v>
      </c>
      <c r="D4391" s="348" t="s">
        <v>7684</v>
      </c>
      <c r="E4391" s="348" t="s">
        <v>7725</v>
      </c>
      <c r="F4391" s="348" t="s">
        <v>7726</v>
      </c>
    </row>
    <row r="4392" spans="1:6" x14ac:dyDescent="0.25">
      <c r="A4392" s="348" t="s">
        <v>11721</v>
      </c>
      <c r="B4392" t="str">
        <f t="shared" si="68"/>
        <v>F3:0820 P1P2:8502 P3:00234</v>
      </c>
      <c r="C4392" s="348" t="s">
        <v>11717</v>
      </c>
      <c r="D4392" s="348" t="s">
        <v>7684</v>
      </c>
      <c r="E4392" s="348" t="s">
        <v>7725</v>
      </c>
      <c r="F4392" s="348" t="s">
        <v>7726</v>
      </c>
    </row>
    <row r="4393" spans="1:6" x14ac:dyDescent="0.25">
      <c r="A4393" s="348" t="s">
        <v>11722</v>
      </c>
      <c r="B4393" t="str">
        <f t="shared" si="68"/>
        <v>F3:0911 P1P2:8802 P3:00199</v>
      </c>
      <c r="C4393" s="348" t="s">
        <v>11723</v>
      </c>
      <c r="D4393" s="348" t="s">
        <v>7657</v>
      </c>
      <c r="E4393" s="348" t="s">
        <v>7658</v>
      </c>
      <c r="F4393" s="348" t="s">
        <v>7659</v>
      </c>
    </row>
    <row r="4394" spans="1:6" x14ac:dyDescent="0.25">
      <c r="A4394" s="348" t="s">
        <v>11722</v>
      </c>
      <c r="B4394" t="str">
        <f t="shared" si="68"/>
        <v>F3:0911 P1P2:8802 P3:00448</v>
      </c>
      <c r="C4394" s="348" t="s">
        <v>11723</v>
      </c>
      <c r="D4394" s="348" t="s">
        <v>7657</v>
      </c>
      <c r="E4394" s="348" t="s">
        <v>7658</v>
      </c>
      <c r="F4394" s="348" t="s">
        <v>7641</v>
      </c>
    </row>
    <row r="4395" spans="1:6" x14ac:dyDescent="0.25">
      <c r="A4395" s="348" t="s">
        <v>11724</v>
      </c>
      <c r="B4395" t="str">
        <f t="shared" si="68"/>
        <v>F3:0820 P1P2:8502 P3:00231</v>
      </c>
      <c r="C4395" s="348" t="s">
        <v>11723</v>
      </c>
      <c r="D4395" s="348" t="s">
        <v>7684</v>
      </c>
      <c r="E4395" s="348" t="s">
        <v>7725</v>
      </c>
      <c r="F4395" s="348" t="s">
        <v>7834</v>
      </c>
    </row>
    <row r="4396" spans="1:6" x14ac:dyDescent="0.25">
      <c r="A4396" s="348" t="s">
        <v>11725</v>
      </c>
      <c r="B4396" t="str">
        <f t="shared" si="68"/>
        <v>F3:0820 P1P2:8502 P3:00231</v>
      </c>
      <c r="C4396" s="348" t="s">
        <v>11723</v>
      </c>
      <c r="D4396" s="348" t="s">
        <v>7684</v>
      </c>
      <c r="E4396" s="348" t="s">
        <v>7725</v>
      </c>
      <c r="F4396" s="348" t="s">
        <v>7834</v>
      </c>
    </row>
    <row r="4397" spans="1:6" x14ac:dyDescent="0.25">
      <c r="A4397" s="348" t="s">
        <v>11726</v>
      </c>
      <c r="B4397" t="str">
        <f t="shared" si="68"/>
        <v>F3:0820 P1P2:8502 P3:00231</v>
      </c>
      <c r="C4397" s="348" t="s">
        <v>11723</v>
      </c>
      <c r="D4397" s="348" t="s">
        <v>7684</v>
      </c>
      <c r="E4397" s="348" t="s">
        <v>7725</v>
      </c>
      <c r="F4397" s="348" t="s">
        <v>7834</v>
      </c>
    </row>
    <row r="4398" spans="1:6" x14ac:dyDescent="0.25">
      <c r="A4398" s="348" t="s">
        <v>11727</v>
      </c>
      <c r="B4398" t="str">
        <f t="shared" si="68"/>
        <v>F3:0820 P1P2:8502 P3:00231</v>
      </c>
      <c r="C4398" s="348" t="s">
        <v>11723</v>
      </c>
      <c r="D4398" s="348" t="s">
        <v>7684</v>
      </c>
      <c r="E4398" s="348" t="s">
        <v>7725</v>
      </c>
      <c r="F4398" s="348" t="s">
        <v>7834</v>
      </c>
    </row>
    <row r="4399" spans="1:6" x14ac:dyDescent="0.25">
      <c r="A4399" s="348" t="s">
        <v>11728</v>
      </c>
      <c r="B4399" t="str">
        <f t="shared" si="68"/>
        <v>F3:0820 P1P2:8502 P3:00234</v>
      </c>
      <c r="C4399" s="348" t="s">
        <v>11723</v>
      </c>
      <c r="D4399" s="348" t="s">
        <v>7684</v>
      </c>
      <c r="E4399" s="348" t="s">
        <v>7725</v>
      </c>
      <c r="F4399" s="348" t="s">
        <v>7726</v>
      </c>
    </row>
    <row r="4400" spans="1:6" x14ac:dyDescent="0.25">
      <c r="A4400" s="348" t="s">
        <v>11729</v>
      </c>
      <c r="B4400" t="str">
        <f t="shared" si="68"/>
        <v>F3:0820 P1P2:8502 P3:00234</v>
      </c>
      <c r="C4400" s="348" t="s">
        <v>11730</v>
      </c>
      <c r="D4400" s="348" t="s">
        <v>7684</v>
      </c>
      <c r="E4400" s="348" t="s">
        <v>7725</v>
      </c>
      <c r="F4400" s="348" t="s">
        <v>7726</v>
      </c>
    </row>
    <row r="4401" spans="1:6" x14ac:dyDescent="0.25">
      <c r="A4401" s="348" t="s">
        <v>11731</v>
      </c>
      <c r="B4401" t="str">
        <f t="shared" si="68"/>
        <v>F3:0820 P1P2:8502 P3:00231</v>
      </c>
      <c r="C4401" s="348" t="s">
        <v>11732</v>
      </c>
      <c r="D4401" s="348" t="s">
        <v>7684</v>
      </c>
      <c r="E4401" s="348" t="s">
        <v>7725</v>
      </c>
      <c r="F4401" s="348" t="s">
        <v>7834</v>
      </c>
    </row>
    <row r="4402" spans="1:6" x14ac:dyDescent="0.25">
      <c r="A4402" s="348" t="s">
        <v>11733</v>
      </c>
      <c r="B4402" t="str">
        <f t="shared" si="68"/>
        <v>F3:0820 P1P2:8502 P3:00234</v>
      </c>
      <c r="C4402" s="348" t="s">
        <v>11732</v>
      </c>
      <c r="D4402" s="348" t="s">
        <v>7684</v>
      </c>
      <c r="E4402" s="348" t="s">
        <v>7725</v>
      </c>
      <c r="F4402" s="348" t="s">
        <v>7726</v>
      </c>
    </row>
    <row r="4403" spans="1:6" x14ac:dyDescent="0.25">
      <c r="A4403" s="348" t="s">
        <v>11734</v>
      </c>
      <c r="B4403" t="str">
        <f t="shared" si="68"/>
        <v>F3:0820 P1P2:8502 P3:00231</v>
      </c>
      <c r="C4403" s="348" t="s">
        <v>11735</v>
      </c>
      <c r="D4403" s="348" t="s">
        <v>7684</v>
      </c>
      <c r="E4403" s="348" t="s">
        <v>7725</v>
      </c>
      <c r="F4403" s="348" t="s">
        <v>7834</v>
      </c>
    </row>
    <row r="4404" spans="1:6" x14ac:dyDescent="0.25">
      <c r="A4404" s="348" t="s">
        <v>11736</v>
      </c>
      <c r="B4404" t="str">
        <f t="shared" si="68"/>
        <v>F3:0820 P1P2:8502 P3:00234</v>
      </c>
      <c r="C4404" s="348" t="s">
        <v>11735</v>
      </c>
      <c r="D4404" s="348" t="s">
        <v>7684</v>
      </c>
      <c r="E4404" s="348" t="s">
        <v>7725</v>
      </c>
      <c r="F4404" s="348" t="s">
        <v>7726</v>
      </c>
    </row>
    <row r="4405" spans="1:6" x14ac:dyDescent="0.25">
      <c r="A4405" s="348" t="s">
        <v>11737</v>
      </c>
      <c r="B4405" t="str">
        <f t="shared" si="68"/>
        <v>F3:0820 P1P2:8503 P3:00232</v>
      </c>
      <c r="C4405" s="348" t="s">
        <v>11735</v>
      </c>
      <c r="D4405" s="348" t="s">
        <v>7684</v>
      </c>
      <c r="E4405" s="348" t="s">
        <v>7685</v>
      </c>
      <c r="F4405" s="348" t="s">
        <v>7686</v>
      </c>
    </row>
    <row r="4406" spans="1:6" x14ac:dyDescent="0.25">
      <c r="A4406" s="348" t="s">
        <v>11738</v>
      </c>
      <c r="B4406" t="str">
        <f t="shared" si="68"/>
        <v>F3:0820 P1P2:8502 P3:00231</v>
      </c>
      <c r="C4406" s="348" t="s">
        <v>11739</v>
      </c>
      <c r="D4406" s="348" t="s">
        <v>7684</v>
      </c>
      <c r="E4406" s="348" t="s">
        <v>7725</v>
      </c>
      <c r="F4406" s="348" t="s">
        <v>7834</v>
      </c>
    </row>
    <row r="4407" spans="1:6" x14ac:dyDescent="0.25">
      <c r="A4407" s="348" t="s">
        <v>11740</v>
      </c>
      <c r="B4407" t="str">
        <f t="shared" si="68"/>
        <v>F3:0820 P1P2:8502 P3:00234</v>
      </c>
      <c r="C4407" s="348" t="s">
        <v>11739</v>
      </c>
      <c r="D4407" s="348" t="s">
        <v>7684</v>
      </c>
      <c r="E4407" s="348" t="s">
        <v>7725</v>
      </c>
      <c r="F4407" s="348" t="s">
        <v>7726</v>
      </c>
    </row>
    <row r="4408" spans="1:6" x14ac:dyDescent="0.25">
      <c r="A4408" s="348" t="s">
        <v>11741</v>
      </c>
      <c r="B4408" t="str">
        <f t="shared" si="68"/>
        <v>F3:0950 P1P2:8814 P3:00209</v>
      </c>
      <c r="C4408" s="348" t="s">
        <v>11742</v>
      </c>
      <c r="D4408" s="348" t="s">
        <v>7344</v>
      </c>
      <c r="E4408" s="348" t="s">
        <v>7642</v>
      </c>
      <c r="F4408" s="348" t="s">
        <v>7860</v>
      </c>
    </row>
    <row r="4409" spans="1:6" x14ac:dyDescent="0.25">
      <c r="A4409" s="348" t="s">
        <v>11743</v>
      </c>
      <c r="B4409" t="str">
        <f t="shared" si="68"/>
        <v>F3:0820 P1P2:8502 P3:00231</v>
      </c>
      <c r="C4409" s="348" t="s">
        <v>11742</v>
      </c>
      <c r="D4409" s="348" t="s">
        <v>7684</v>
      </c>
      <c r="E4409" s="348" t="s">
        <v>7725</v>
      </c>
      <c r="F4409" s="348" t="s">
        <v>7834</v>
      </c>
    </row>
    <row r="4410" spans="1:6" x14ac:dyDescent="0.25">
      <c r="A4410" s="348" t="s">
        <v>11744</v>
      </c>
      <c r="B4410" t="str">
        <f t="shared" si="68"/>
        <v>F3:0820 P1P2:8502 P3:00231</v>
      </c>
      <c r="C4410" s="348" t="s">
        <v>11742</v>
      </c>
      <c r="D4410" s="348" t="s">
        <v>7684</v>
      </c>
      <c r="E4410" s="348" t="s">
        <v>7725</v>
      </c>
      <c r="F4410" s="348" t="s">
        <v>7834</v>
      </c>
    </row>
    <row r="4411" spans="1:6" x14ac:dyDescent="0.25">
      <c r="A4411" s="348" t="s">
        <v>11745</v>
      </c>
      <c r="B4411" t="str">
        <f t="shared" si="68"/>
        <v>F3:0911 P1P2:8802 P3:00199</v>
      </c>
      <c r="C4411" s="348" t="s">
        <v>11746</v>
      </c>
      <c r="D4411" s="348" t="s">
        <v>7657</v>
      </c>
      <c r="E4411" s="348" t="s">
        <v>7658</v>
      </c>
      <c r="F4411" s="348" t="s">
        <v>7659</v>
      </c>
    </row>
    <row r="4412" spans="1:6" x14ac:dyDescent="0.25">
      <c r="A4412" s="348" t="s">
        <v>11745</v>
      </c>
      <c r="B4412" t="str">
        <f t="shared" si="68"/>
        <v>F3:0911 P1P2:8802 P3:00448</v>
      </c>
      <c r="C4412" s="348" t="s">
        <v>11746</v>
      </c>
      <c r="D4412" s="348" t="s">
        <v>7657</v>
      </c>
      <c r="E4412" s="348" t="s">
        <v>7658</v>
      </c>
      <c r="F4412" s="348" t="s">
        <v>7641</v>
      </c>
    </row>
    <row r="4413" spans="1:6" x14ac:dyDescent="0.25">
      <c r="A4413" s="348" t="s">
        <v>11747</v>
      </c>
      <c r="B4413" t="str">
        <f t="shared" si="68"/>
        <v>F3:0911 P1P2:8802 P3:00199</v>
      </c>
      <c r="C4413" s="348" t="s">
        <v>11746</v>
      </c>
      <c r="D4413" s="348" t="s">
        <v>7657</v>
      </c>
      <c r="E4413" s="348" t="s">
        <v>7658</v>
      </c>
      <c r="F4413" s="348" t="s">
        <v>7659</v>
      </c>
    </row>
    <row r="4414" spans="1:6" x14ac:dyDescent="0.25">
      <c r="A4414" s="348" t="s">
        <v>11747</v>
      </c>
      <c r="B4414" t="str">
        <f t="shared" si="68"/>
        <v>F3:0911 P1P2:8802 P3:00448</v>
      </c>
      <c r="C4414" s="348" t="s">
        <v>11746</v>
      </c>
      <c r="D4414" s="348" t="s">
        <v>7657</v>
      </c>
      <c r="E4414" s="348" t="s">
        <v>7658</v>
      </c>
      <c r="F4414" s="348" t="s">
        <v>7641</v>
      </c>
    </row>
    <row r="4415" spans="1:6" x14ac:dyDescent="0.25">
      <c r="A4415" s="348" t="s">
        <v>11748</v>
      </c>
      <c r="B4415" t="str">
        <f t="shared" si="68"/>
        <v>F3:0911 P1P2:8802 P3:00199</v>
      </c>
      <c r="C4415" s="348" t="s">
        <v>11746</v>
      </c>
      <c r="D4415" s="348" t="s">
        <v>7657</v>
      </c>
      <c r="E4415" s="348" t="s">
        <v>7658</v>
      </c>
      <c r="F4415" s="348" t="s">
        <v>7659</v>
      </c>
    </row>
    <row r="4416" spans="1:6" x14ac:dyDescent="0.25">
      <c r="A4416" s="348" t="s">
        <v>11748</v>
      </c>
      <c r="B4416" t="str">
        <f t="shared" si="68"/>
        <v>F3:0911 P1P2:8802 P3:00448</v>
      </c>
      <c r="C4416" s="348" t="s">
        <v>11746</v>
      </c>
      <c r="D4416" s="348" t="s">
        <v>7657</v>
      </c>
      <c r="E4416" s="348" t="s">
        <v>7658</v>
      </c>
      <c r="F4416" s="348" t="s">
        <v>7641</v>
      </c>
    </row>
    <row r="4417" spans="1:6" x14ac:dyDescent="0.25">
      <c r="A4417" s="348" t="s">
        <v>11749</v>
      </c>
      <c r="B4417" t="str">
        <f t="shared" si="68"/>
        <v>F3:0820 P1P2:8502 P3:00233</v>
      </c>
      <c r="C4417" s="348" t="s">
        <v>11746</v>
      </c>
      <c r="D4417" s="348" t="s">
        <v>7684</v>
      </c>
      <c r="E4417" s="348" t="s">
        <v>7725</v>
      </c>
      <c r="F4417" s="348" t="s">
        <v>9219</v>
      </c>
    </row>
    <row r="4418" spans="1:6" x14ac:dyDescent="0.25">
      <c r="A4418" s="348" t="s">
        <v>11750</v>
      </c>
      <c r="B4418" t="str">
        <f t="shared" ref="B4418:B4481" si="69">CONCATENATE("F3:",D4418," P1P2:",E4418," P3:",F4418)</f>
        <v>F3:0911 P1P2:8802 P3:00199</v>
      </c>
      <c r="C4418" s="348" t="s">
        <v>9228</v>
      </c>
      <c r="D4418" s="348" t="s">
        <v>7657</v>
      </c>
      <c r="E4418" s="348" t="s">
        <v>7658</v>
      </c>
      <c r="F4418" s="348" t="s">
        <v>7659</v>
      </c>
    </row>
    <row r="4419" spans="1:6" x14ac:dyDescent="0.25">
      <c r="A4419" s="348" t="s">
        <v>11750</v>
      </c>
      <c r="B4419" t="str">
        <f t="shared" si="69"/>
        <v>F3:0911 P1P2:8802 P3:00448</v>
      </c>
      <c r="C4419" s="348" t="s">
        <v>9228</v>
      </c>
      <c r="D4419" s="348" t="s">
        <v>7657</v>
      </c>
      <c r="E4419" s="348" t="s">
        <v>7658</v>
      </c>
      <c r="F4419" s="348" t="s">
        <v>7641</v>
      </c>
    </row>
    <row r="4420" spans="1:6" x14ac:dyDescent="0.25">
      <c r="A4420" s="348" t="s">
        <v>11751</v>
      </c>
      <c r="B4420" t="str">
        <f t="shared" si="69"/>
        <v>F3:0820 P1P2:8502 P3:00234</v>
      </c>
      <c r="C4420" s="348" t="s">
        <v>9365</v>
      </c>
      <c r="D4420" s="348" t="s">
        <v>7684</v>
      </c>
      <c r="E4420" s="348" t="s">
        <v>7725</v>
      </c>
      <c r="F4420" s="348" t="s">
        <v>7726</v>
      </c>
    </row>
    <row r="4421" spans="1:6" x14ac:dyDescent="0.25">
      <c r="A4421" s="348" t="s">
        <v>11752</v>
      </c>
      <c r="B4421" t="str">
        <f t="shared" si="69"/>
        <v>F3:0820 P1P2:8502 P3:00231</v>
      </c>
      <c r="C4421" s="348" t="s">
        <v>11753</v>
      </c>
      <c r="D4421" s="348" t="s">
        <v>7684</v>
      </c>
      <c r="E4421" s="348" t="s">
        <v>7725</v>
      </c>
      <c r="F4421" s="348" t="s">
        <v>7834</v>
      </c>
    </row>
    <row r="4422" spans="1:6" x14ac:dyDescent="0.25">
      <c r="A4422" s="348" t="s">
        <v>11754</v>
      </c>
      <c r="B4422" t="str">
        <f t="shared" si="69"/>
        <v>F3:0820 P1P2:8502 P3:00234</v>
      </c>
      <c r="C4422" s="348" t="s">
        <v>11753</v>
      </c>
      <c r="D4422" s="348" t="s">
        <v>7684</v>
      </c>
      <c r="E4422" s="348" t="s">
        <v>7725</v>
      </c>
      <c r="F4422" s="348" t="s">
        <v>7726</v>
      </c>
    </row>
    <row r="4423" spans="1:6" x14ac:dyDescent="0.25">
      <c r="A4423" s="348" t="s">
        <v>11755</v>
      </c>
      <c r="B4423" t="str">
        <f t="shared" si="69"/>
        <v>F3:0820 P1P2:8502 P3:00231</v>
      </c>
      <c r="C4423" s="348" t="s">
        <v>11571</v>
      </c>
      <c r="D4423" s="348" t="s">
        <v>7684</v>
      </c>
      <c r="E4423" s="348" t="s">
        <v>7725</v>
      </c>
      <c r="F4423" s="348" t="s">
        <v>7834</v>
      </c>
    </row>
    <row r="4424" spans="1:6" x14ac:dyDescent="0.25">
      <c r="A4424" s="348" t="s">
        <v>11756</v>
      </c>
      <c r="B4424" t="str">
        <f t="shared" si="69"/>
        <v>F3:0820 P1P2:8502 P3:00234</v>
      </c>
      <c r="C4424" s="348" t="s">
        <v>11644</v>
      </c>
      <c r="D4424" s="348" t="s">
        <v>7684</v>
      </c>
      <c r="E4424" s="348" t="s">
        <v>7725</v>
      </c>
      <c r="F4424" s="348" t="s">
        <v>7726</v>
      </c>
    </row>
    <row r="4425" spans="1:6" x14ac:dyDescent="0.25">
      <c r="A4425" s="348" t="s">
        <v>11757</v>
      </c>
      <c r="B4425" t="str">
        <f t="shared" si="69"/>
        <v>F3:0911 P1P2:8802 P3:00199</v>
      </c>
      <c r="C4425" s="348" t="s">
        <v>11758</v>
      </c>
      <c r="D4425" s="348" t="s">
        <v>7657</v>
      </c>
      <c r="E4425" s="348" t="s">
        <v>7658</v>
      </c>
      <c r="F4425" s="348" t="s">
        <v>7659</v>
      </c>
    </row>
    <row r="4426" spans="1:6" x14ac:dyDescent="0.25">
      <c r="A4426" s="348" t="s">
        <v>11757</v>
      </c>
      <c r="B4426" t="str">
        <f t="shared" si="69"/>
        <v>F3:0911 P1P2:8802 P3:00448</v>
      </c>
      <c r="C4426" s="348" t="s">
        <v>11758</v>
      </c>
      <c r="D4426" s="348" t="s">
        <v>7657</v>
      </c>
      <c r="E4426" s="348" t="s">
        <v>7658</v>
      </c>
      <c r="F4426" s="348" t="s">
        <v>7641</v>
      </c>
    </row>
    <row r="4427" spans="1:6" x14ac:dyDescent="0.25">
      <c r="A4427" s="348" t="s">
        <v>11759</v>
      </c>
      <c r="B4427" t="str">
        <f t="shared" si="69"/>
        <v>F3:0820 P1P2:8502 P3:00231</v>
      </c>
      <c r="C4427" s="348" t="s">
        <v>11758</v>
      </c>
      <c r="D4427" s="348" t="s">
        <v>7684</v>
      </c>
      <c r="E4427" s="348" t="s">
        <v>7725</v>
      </c>
      <c r="F4427" s="348" t="s">
        <v>7834</v>
      </c>
    </row>
    <row r="4428" spans="1:6" x14ac:dyDescent="0.25">
      <c r="A4428" s="348" t="s">
        <v>11760</v>
      </c>
      <c r="B4428" t="str">
        <f t="shared" si="69"/>
        <v>F3:0820 P1P2:8502 P3:00234</v>
      </c>
      <c r="C4428" s="348" t="s">
        <v>11758</v>
      </c>
      <c r="D4428" s="348" t="s">
        <v>7684</v>
      </c>
      <c r="E4428" s="348" t="s">
        <v>7725</v>
      </c>
      <c r="F4428" s="348" t="s">
        <v>7726</v>
      </c>
    </row>
    <row r="4429" spans="1:6" x14ac:dyDescent="0.25">
      <c r="A4429" s="348" t="s">
        <v>11761</v>
      </c>
      <c r="B4429" t="str">
        <f t="shared" si="69"/>
        <v>F3:0820 P1P2:8502 P3:00231</v>
      </c>
      <c r="C4429" s="348" t="s">
        <v>11116</v>
      </c>
      <c r="D4429" s="348" t="s">
        <v>7684</v>
      </c>
      <c r="E4429" s="348" t="s">
        <v>7725</v>
      </c>
      <c r="F4429" s="348" t="s">
        <v>7834</v>
      </c>
    </row>
    <row r="4430" spans="1:6" x14ac:dyDescent="0.25">
      <c r="A4430" s="348" t="s">
        <v>11762</v>
      </c>
      <c r="B4430" t="str">
        <f t="shared" si="69"/>
        <v>F3:0820 P1P2:8502 P3:00234</v>
      </c>
      <c r="C4430" s="348" t="s">
        <v>11116</v>
      </c>
      <c r="D4430" s="348" t="s">
        <v>7684</v>
      </c>
      <c r="E4430" s="348" t="s">
        <v>7725</v>
      </c>
      <c r="F4430" s="348" t="s">
        <v>7726</v>
      </c>
    </row>
    <row r="4431" spans="1:6" x14ac:dyDescent="0.25">
      <c r="A4431" s="348" t="s">
        <v>11763</v>
      </c>
      <c r="B4431" t="str">
        <f t="shared" si="69"/>
        <v>F3:0911 P1P2:8802 P3:00199</v>
      </c>
      <c r="C4431" s="348" t="s">
        <v>11185</v>
      </c>
      <c r="D4431" s="348" t="s">
        <v>7657</v>
      </c>
      <c r="E4431" s="348" t="s">
        <v>7658</v>
      </c>
      <c r="F4431" s="348" t="s">
        <v>7659</v>
      </c>
    </row>
    <row r="4432" spans="1:6" x14ac:dyDescent="0.25">
      <c r="A4432" s="348" t="s">
        <v>11763</v>
      </c>
      <c r="B4432" t="str">
        <f t="shared" si="69"/>
        <v>F3:0911 P1P2:8802 P3:00448</v>
      </c>
      <c r="C4432" s="348" t="s">
        <v>11185</v>
      </c>
      <c r="D4432" s="348" t="s">
        <v>7657</v>
      </c>
      <c r="E4432" s="348" t="s">
        <v>7658</v>
      </c>
      <c r="F4432" s="348" t="s">
        <v>7641</v>
      </c>
    </row>
    <row r="4433" spans="1:6" x14ac:dyDescent="0.25">
      <c r="A4433" s="348" t="s">
        <v>11764</v>
      </c>
      <c r="B4433" t="str">
        <f t="shared" si="69"/>
        <v>F3:0820 P1P2:8502 P3:00231</v>
      </c>
      <c r="C4433" s="348" t="s">
        <v>11185</v>
      </c>
      <c r="D4433" s="348" t="s">
        <v>7684</v>
      </c>
      <c r="E4433" s="348" t="s">
        <v>7725</v>
      </c>
      <c r="F4433" s="348" t="s">
        <v>7834</v>
      </c>
    </row>
    <row r="4434" spans="1:6" x14ac:dyDescent="0.25">
      <c r="A4434" s="348" t="s">
        <v>11765</v>
      </c>
      <c r="B4434" t="str">
        <f t="shared" si="69"/>
        <v>F3:0820 P1P2:8503 P3:00232</v>
      </c>
      <c r="C4434" s="348" t="s">
        <v>11185</v>
      </c>
      <c r="D4434" s="348" t="s">
        <v>7684</v>
      </c>
      <c r="E4434" s="348" t="s">
        <v>7685</v>
      </c>
      <c r="F4434" s="348" t="s">
        <v>7686</v>
      </c>
    </row>
    <row r="4435" spans="1:6" x14ac:dyDescent="0.25">
      <c r="A4435" s="348" t="s">
        <v>11766</v>
      </c>
      <c r="B4435" t="str">
        <f t="shared" si="69"/>
        <v>F3:0820 P1P2:8502 P3:00234</v>
      </c>
      <c r="C4435" s="348" t="s">
        <v>11185</v>
      </c>
      <c r="D4435" s="348" t="s">
        <v>7684</v>
      </c>
      <c r="E4435" s="348" t="s">
        <v>7725</v>
      </c>
      <c r="F4435" s="348" t="s">
        <v>7726</v>
      </c>
    </row>
    <row r="4436" spans="1:6" x14ac:dyDescent="0.25">
      <c r="A4436" s="348" t="s">
        <v>11767</v>
      </c>
      <c r="B4436" t="str">
        <f t="shared" si="69"/>
        <v>F3:0911 P1P2:8802 P3:00199</v>
      </c>
      <c r="C4436" s="348" t="s">
        <v>11768</v>
      </c>
      <c r="D4436" s="348" t="s">
        <v>7657</v>
      </c>
      <c r="E4436" s="348" t="s">
        <v>7658</v>
      </c>
      <c r="F4436" s="348" t="s">
        <v>7659</v>
      </c>
    </row>
    <row r="4437" spans="1:6" x14ac:dyDescent="0.25">
      <c r="A4437" s="348" t="s">
        <v>11767</v>
      </c>
      <c r="B4437" t="str">
        <f t="shared" si="69"/>
        <v>F3:0911 P1P2:8802 P3:00448</v>
      </c>
      <c r="C4437" s="348" t="s">
        <v>11768</v>
      </c>
      <c r="D4437" s="348" t="s">
        <v>7657</v>
      </c>
      <c r="E4437" s="348" t="s">
        <v>7658</v>
      </c>
      <c r="F4437" s="348" t="s">
        <v>7641</v>
      </c>
    </row>
    <row r="4438" spans="1:6" x14ac:dyDescent="0.25">
      <c r="A4438" s="348" t="s">
        <v>11769</v>
      </c>
      <c r="B4438" t="str">
        <f t="shared" si="69"/>
        <v>F3:0820 P1P2:8502 P3:00234</v>
      </c>
      <c r="C4438" s="348" t="s">
        <v>11768</v>
      </c>
      <c r="D4438" s="348" t="s">
        <v>7684</v>
      </c>
      <c r="E4438" s="348" t="s">
        <v>7725</v>
      </c>
      <c r="F4438" s="348" t="s">
        <v>7726</v>
      </c>
    </row>
    <row r="4439" spans="1:6" x14ac:dyDescent="0.25">
      <c r="A4439" s="348" t="s">
        <v>11770</v>
      </c>
      <c r="B4439" t="str">
        <f t="shared" si="69"/>
        <v>F3:0820 P1P2:8502 P3:00231</v>
      </c>
      <c r="C4439" s="348" t="s">
        <v>11768</v>
      </c>
      <c r="D4439" s="348" t="s">
        <v>7684</v>
      </c>
      <c r="E4439" s="348" t="s">
        <v>7725</v>
      </c>
      <c r="F4439" s="348" t="s">
        <v>7834</v>
      </c>
    </row>
    <row r="4440" spans="1:6" x14ac:dyDescent="0.25">
      <c r="A4440" s="348" t="s">
        <v>11771</v>
      </c>
      <c r="B4440" t="str">
        <f t="shared" si="69"/>
        <v>F3:0911 P1P2:8802 P3:00199</v>
      </c>
      <c r="C4440" s="348" t="s">
        <v>11352</v>
      </c>
      <c r="D4440" s="348" t="s">
        <v>7657</v>
      </c>
      <c r="E4440" s="348" t="s">
        <v>7658</v>
      </c>
      <c r="F4440" s="348" t="s">
        <v>7659</v>
      </c>
    </row>
    <row r="4441" spans="1:6" x14ac:dyDescent="0.25">
      <c r="A4441" s="348" t="s">
        <v>11771</v>
      </c>
      <c r="B4441" t="str">
        <f t="shared" si="69"/>
        <v>F3:0911 P1P2:8802 P3:00448</v>
      </c>
      <c r="C4441" s="348" t="s">
        <v>11352</v>
      </c>
      <c r="D4441" s="348" t="s">
        <v>7657</v>
      </c>
      <c r="E4441" s="348" t="s">
        <v>7658</v>
      </c>
      <c r="F4441" s="348" t="s">
        <v>7641</v>
      </c>
    </row>
    <row r="4442" spans="1:6" x14ac:dyDescent="0.25">
      <c r="A4442" s="348" t="s">
        <v>11772</v>
      </c>
      <c r="B4442" t="str">
        <f t="shared" si="69"/>
        <v>F3:0820 P1P2:8502 P3:00234</v>
      </c>
      <c r="C4442" s="348" t="s">
        <v>11352</v>
      </c>
      <c r="D4442" s="348" t="s">
        <v>7684</v>
      </c>
      <c r="E4442" s="348" t="s">
        <v>7725</v>
      </c>
      <c r="F4442" s="348" t="s">
        <v>7726</v>
      </c>
    </row>
    <row r="4443" spans="1:6" x14ac:dyDescent="0.25">
      <c r="A4443" s="348" t="s">
        <v>11773</v>
      </c>
      <c r="B4443" t="str">
        <f t="shared" si="69"/>
        <v>F3:0820 P1P2:8502 P3:00234</v>
      </c>
      <c r="C4443" s="348" t="s">
        <v>11435</v>
      </c>
      <c r="D4443" s="348" t="s">
        <v>7684</v>
      </c>
      <c r="E4443" s="348" t="s">
        <v>7725</v>
      </c>
      <c r="F4443" s="348" t="s">
        <v>7726</v>
      </c>
    </row>
    <row r="4444" spans="1:6" x14ac:dyDescent="0.25">
      <c r="A4444" s="348" t="s">
        <v>11774</v>
      </c>
      <c r="B4444" t="str">
        <f t="shared" si="69"/>
        <v>F3:0820 P1P2:8502 P3:00234</v>
      </c>
      <c r="C4444" s="348" t="s">
        <v>11444</v>
      </c>
      <c r="D4444" s="348" t="s">
        <v>7684</v>
      </c>
      <c r="E4444" s="348" t="s">
        <v>7725</v>
      </c>
      <c r="F4444" s="348" t="s">
        <v>7726</v>
      </c>
    </row>
    <row r="4445" spans="1:6" x14ac:dyDescent="0.25">
      <c r="A4445" s="348" t="s">
        <v>11775</v>
      </c>
      <c r="B4445" t="str">
        <f t="shared" si="69"/>
        <v>F3:0820 P1P2:8502 P3:00234</v>
      </c>
      <c r="C4445" s="348" t="s">
        <v>11444</v>
      </c>
      <c r="D4445" s="348" t="s">
        <v>7684</v>
      </c>
      <c r="E4445" s="348" t="s">
        <v>7725</v>
      </c>
      <c r="F4445" s="348" t="s">
        <v>7726</v>
      </c>
    </row>
    <row r="4446" spans="1:6" x14ac:dyDescent="0.25">
      <c r="A4446" s="348" t="s">
        <v>11776</v>
      </c>
      <c r="B4446" t="str">
        <f t="shared" si="69"/>
        <v>F3:0911 P1P2:8802 P3:00199</v>
      </c>
      <c r="C4446" s="348" t="s">
        <v>8563</v>
      </c>
      <c r="D4446" s="348" t="s">
        <v>7657</v>
      </c>
      <c r="E4446" s="348" t="s">
        <v>7658</v>
      </c>
      <c r="F4446" s="348" t="s">
        <v>7659</v>
      </c>
    </row>
    <row r="4447" spans="1:6" x14ac:dyDescent="0.25">
      <c r="A4447" s="348" t="s">
        <v>11776</v>
      </c>
      <c r="B4447" t="str">
        <f t="shared" si="69"/>
        <v>F3:0911 P1P2:8802 P3:00448</v>
      </c>
      <c r="C4447" s="348" t="s">
        <v>8563</v>
      </c>
      <c r="D4447" s="348" t="s">
        <v>7657</v>
      </c>
      <c r="E4447" s="348" t="s">
        <v>7658</v>
      </c>
      <c r="F4447" s="348" t="s">
        <v>7641</v>
      </c>
    </row>
    <row r="4448" spans="1:6" x14ac:dyDescent="0.25">
      <c r="A4448" s="348" t="s">
        <v>11777</v>
      </c>
      <c r="B4448" t="str">
        <f t="shared" si="69"/>
        <v>F3:0820 P1P2:8502 P3:00234</v>
      </c>
      <c r="C4448" s="348" t="s">
        <v>8563</v>
      </c>
      <c r="D4448" s="348" t="s">
        <v>7684</v>
      </c>
      <c r="E4448" s="348" t="s">
        <v>7725</v>
      </c>
      <c r="F4448" s="348" t="s">
        <v>7726</v>
      </c>
    </row>
    <row r="4449" spans="1:6" x14ac:dyDescent="0.25">
      <c r="A4449" s="348" t="s">
        <v>11778</v>
      </c>
      <c r="B4449" t="str">
        <f t="shared" si="69"/>
        <v>F3:0820 P1P2:8502 P3:00231</v>
      </c>
      <c r="C4449" s="348" t="s">
        <v>8563</v>
      </c>
      <c r="D4449" s="348" t="s">
        <v>7684</v>
      </c>
      <c r="E4449" s="348" t="s">
        <v>7725</v>
      </c>
      <c r="F4449" s="348" t="s">
        <v>7834</v>
      </c>
    </row>
    <row r="4450" spans="1:6" x14ac:dyDescent="0.25">
      <c r="A4450" s="348" t="s">
        <v>11779</v>
      </c>
      <c r="B4450" t="str">
        <f t="shared" si="69"/>
        <v>F3:0911 P1P2:8802 P3:00199</v>
      </c>
      <c r="C4450" s="348" t="s">
        <v>8600</v>
      </c>
      <c r="D4450" s="348" t="s">
        <v>7657</v>
      </c>
      <c r="E4450" s="348" t="s">
        <v>7658</v>
      </c>
      <c r="F4450" s="348" t="s">
        <v>7659</v>
      </c>
    </row>
    <row r="4451" spans="1:6" x14ac:dyDescent="0.25">
      <c r="A4451" s="348" t="s">
        <v>11779</v>
      </c>
      <c r="B4451" t="str">
        <f t="shared" si="69"/>
        <v>F3:0911 P1P2:8802 P3:00448</v>
      </c>
      <c r="C4451" s="348" t="s">
        <v>8600</v>
      </c>
      <c r="D4451" s="348" t="s">
        <v>7657</v>
      </c>
      <c r="E4451" s="348" t="s">
        <v>7658</v>
      </c>
      <c r="F4451" s="348" t="s">
        <v>7641</v>
      </c>
    </row>
    <row r="4452" spans="1:6" x14ac:dyDescent="0.25">
      <c r="A4452" s="348" t="s">
        <v>11780</v>
      </c>
      <c r="B4452" t="str">
        <f t="shared" si="69"/>
        <v>F3:0960 P1P2:8813 P3:00210</v>
      </c>
      <c r="C4452" s="348" t="s">
        <v>7967</v>
      </c>
      <c r="D4452" s="348" t="s">
        <v>7968</v>
      </c>
      <c r="E4452" s="348" t="s">
        <v>7969</v>
      </c>
      <c r="F4452" s="348" t="s">
        <v>10332</v>
      </c>
    </row>
    <row r="4453" spans="1:6" x14ac:dyDescent="0.25">
      <c r="A4453" s="348" t="s">
        <v>11781</v>
      </c>
      <c r="B4453" t="str">
        <f t="shared" si="69"/>
        <v>F3:0911 P1P2:8802 P3:00199</v>
      </c>
      <c r="C4453" s="348" t="s">
        <v>11782</v>
      </c>
      <c r="D4453" s="348" t="s">
        <v>7657</v>
      </c>
      <c r="E4453" s="348" t="s">
        <v>7658</v>
      </c>
      <c r="F4453" s="348" t="s">
        <v>7659</v>
      </c>
    </row>
    <row r="4454" spans="1:6" x14ac:dyDescent="0.25">
      <c r="A4454" s="348" t="s">
        <v>11781</v>
      </c>
      <c r="B4454" t="str">
        <f t="shared" si="69"/>
        <v>F3:0911 P1P2:8802 P3:00448</v>
      </c>
      <c r="C4454" s="348" t="s">
        <v>11782</v>
      </c>
      <c r="D4454" s="348" t="s">
        <v>7657</v>
      </c>
      <c r="E4454" s="348" t="s">
        <v>7658</v>
      </c>
      <c r="F4454" s="348" t="s">
        <v>7641</v>
      </c>
    </row>
    <row r="4455" spans="1:6" x14ac:dyDescent="0.25">
      <c r="A4455" s="348" t="s">
        <v>11783</v>
      </c>
      <c r="B4455" t="str">
        <f t="shared" si="69"/>
        <v>F3:0111 P1P2:0301 P3:00005</v>
      </c>
      <c r="C4455" s="348" t="s">
        <v>11782</v>
      </c>
      <c r="D4455" s="348" t="s">
        <v>7323</v>
      </c>
      <c r="E4455" s="348" t="s">
        <v>7335</v>
      </c>
      <c r="F4455" s="348" t="s">
        <v>7655</v>
      </c>
    </row>
    <row r="4456" spans="1:6" x14ac:dyDescent="0.25">
      <c r="A4456" s="348" t="s">
        <v>11784</v>
      </c>
      <c r="B4456" t="str">
        <f t="shared" si="69"/>
        <v>F3:0820 P1P2:8502 P3:00231</v>
      </c>
      <c r="C4456" s="348" t="s">
        <v>11782</v>
      </c>
      <c r="D4456" s="348" t="s">
        <v>7684</v>
      </c>
      <c r="E4456" s="348" t="s">
        <v>7725</v>
      </c>
      <c r="F4456" s="348" t="s">
        <v>7834</v>
      </c>
    </row>
    <row r="4457" spans="1:6" x14ac:dyDescent="0.25">
      <c r="A4457" s="348" t="s">
        <v>11785</v>
      </c>
      <c r="B4457" t="str">
        <f t="shared" si="69"/>
        <v>F3:0820 P1P2:8502 P3:00234</v>
      </c>
      <c r="C4457" s="348" t="s">
        <v>11782</v>
      </c>
      <c r="D4457" s="348" t="s">
        <v>7684</v>
      </c>
      <c r="E4457" s="348" t="s">
        <v>7725</v>
      </c>
      <c r="F4457" s="348" t="s">
        <v>7726</v>
      </c>
    </row>
    <row r="4458" spans="1:6" x14ac:dyDescent="0.25">
      <c r="A4458" s="348" t="s">
        <v>11786</v>
      </c>
      <c r="B4458" t="str">
        <f t="shared" si="69"/>
        <v>F3:0911 P1P2:8802 P3:00199</v>
      </c>
      <c r="C4458" s="348" t="s">
        <v>11787</v>
      </c>
      <c r="D4458" s="348" t="s">
        <v>7657</v>
      </c>
      <c r="E4458" s="348" t="s">
        <v>7658</v>
      </c>
      <c r="F4458" s="348" t="s">
        <v>7659</v>
      </c>
    </row>
    <row r="4459" spans="1:6" x14ac:dyDescent="0.25">
      <c r="A4459" s="348" t="s">
        <v>11786</v>
      </c>
      <c r="B4459" t="str">
        <f t="shared" si="69"/>
        <v>F3:0911 P1P2:8802 P3:00448</v>
      </c>
      <c r="C4459" s="348" t="s">
        <v>11787</v>
      </c>
      <c r="D4459" s="348" t="s">
        <v>7657</v>
      </c>
      <c r="E4459" s="348" t="s">
        <v>7658</v>
      </c>
      <c r="F4459" s="348" t="s">
        <v>7641</v>
      </c>
    </row>
    <row r="4460" spans="1:6" x14ac:dyDescent="0.25">
      <c r="A4460" s="348" t="s">
        <v>11788</v>
      </c>
      <c r="B4460" t="str">
        <f t="shared" si="69"/>
        <v>F3:0820 P1P2:8502 P3:00231</v>
      </c>
      <c r="C4460" s="348" t="s">
        <v>11787</v>
      </c>
      <c r="D4460" s="348" t="s">
        <v>7684</v>
      </c>
      <c r="E4460" s="348" t="s">
        <v>7725</v>
      </c>
      <c r="F4460" s="348" t="s">
        <v>7834</v>
      </c>
    </row>
    <row r="4461" spans="1:6" x14ac:dyDescent="0.25">
      <c r="A4461" s="348" t="s">
        <v>11789</v>
      </c>
      <c r="B4461" t="str">
        <f t="shared" si="69"/>
        <v>F3:0820 P1P2:8502 P3:00234</v>
      </c>
      <c r="C4461" s="348" t="s">
        <v>11787</v>
      </c>
      <c r="D4461" s="348" t="s">
        <v>7684</v>
      </c>
      <c r="E4461" s="348" t="s">
        <v>7725</v>
      </c>
      <c r="F4461" s="348" t="s">
        <v>7726</v>
      </c>
    </row>
    <row r="4462" spans="1:6" x14ac:dyDescent="0.25">
      <c r="A4462" s="348" t="s">
        <v>11790</v>
      </c>
      <c r="B4462" t="str">
        <f t="shared" si="69"/>
        <v>F3:0911 P1P2:8802 P3:00199</v>
      </c>
      <c r="C4462" s="348" t="s">
        <v>11791</v>
      </c>
      <c r="D4462" s="348" t="s">
        <v>7657</v>
      </c>
      <c r="E4462" s="348" t="s">
        <v>7658</v>
      </c>
      <c r="F4462" s="348" t="s">
        <v>7659</v>
      </c>
    </row>
    <row r="4463" spans="1:6" x14ac:dyDescent="0.25">
      <c r="A4463" s="348" t="s">
        <v>11790</v>
      </c>
      <c r="B4463" t="str">
        <f t="shared" si="69"/>
        <v>F3:0911 P1P2:8802 P3:00448</v>
      </c>
      <c r="C4463" s="348" t="s">
        <v>11791</v>
      </c>
      <c r="D4463" s="348" t="s">
        <v>7657</v>
      </c>
      <c r="E4463" s="348" t="s">
        <v>7658</v>
      </c>
      <c r="F4463" s="348" t="s">
        <v>7641</v>
      </c>
    </row>
    <row r="4464" spans="1:6" x14ac:dyDescent="0.25">
      <c r="A4464" s="348" t="s">
        <v>11792</v>
      </c>
      <c r="B4464" t="str">
        <f t="shared" si="69"/>
        <v>F3:0111 P1P2:0301 P3:00005</v>
      </c>
      <c r="C4464" s="348" t="s">
        <v>11791</v>
      </c>
      <c r="D4464" s="348" t="s">
        <v>7323</v>
      </c>
      <c r="E4464" s="348" t="s">
        <v>7335</v>
      </c>
      <c r="F4464" s="348" t="s">
        <v>7655</v>
      </c>
    </row>
    <row r="4465" spans="1:6" x14ac:dyDescent="0.25">
      <c r="A4465" s="348" t="s">
        <v>11793</v>
      </c>
      <c r="B4465" t="str">
        <f t="shared" si="69"/>
        <v>F3:0820 P1P2:8502 P3:00231</v>
      </c>
      <c r="C4465" s="348" t="s">
        <v>11791</v>
      </c>
      <c r="D4465" s="348" t="s">
        <v>7684</v>
      </c>
      <c r="E4465" s="348" t="s">
        <v>7725</v>
      </c>
      <c r="F4465" s="348" t="s">
        <v>7834</v>
      </c>
    </row>
    <row r="4466" spans="1:6" x14ac:dyDescent="0.25">
      <c r="A4466" s="348" t="s">
        <v>11794</v>
      </c>
      <c r="B4466" t="str">
        <f t="shared" si="69"/>
        <v>F3:0820 P1P2:8502 P3:00231</v>
      </c>
      <c r="C4466" s="348" t="s">
        <v>11791</v>
      </c>
      <c r="D4466" s="348" t="s">
        <v>7684</v>
      </c>
      <c r="E4466" s="348" t="s">
        <v>7725</v>
      </c>
      <c r="F4466" s="348" t="s">
        <v>7834</v>
      </c>
    </row>
    <row r="4467" spans="1:6" x14ac:dyDescent="0.25">
      <c r="A4467" s="348" t="s">
        <v>11795</v>
      </c>
      <c r="B4467" t="str">
        <f t="shared" si="69"/>
        <v>F3:0820 P1P2:8502 P3:00234</v>
      </c>
      <c r="C4467" s="348" t="s">
        <v>11791</v>
      </c>
      <c r="D4467" s="348" t="s">
        <v>7684</v>
      </c>
      <c r="E4467" s="348" t="s">
        <v>7725</v>
      </c>
      <c r="F4467" s="348" t="s">
        <v>7726</v>
      </c>
    </row>
    <row r="4468" spans="1:6" x14ac:dyDescent="0.25">
      <c r="A4468" s="348" t="s">
        <v>11796</v>
      </c>
      <c r="B4468" t="str">
        <f t="shared" si="69"/>
        <v>F3:0911 P1P2:8802 P3:00199</v>
      </c>
      <c r="C4468" s="348" t="s">
        <v>11797</v>
      </c>
      <c r="D4468" s="348" t="s">
        <v>7657</v>
      </c>
      <c r="E4468" s="348" t="s">
        <v>7658</v>
      </c>
      <c r="F4468" s="348" t="s">
        <v>7659</v>
      </c>
    </row>
    <row r="4469" spans="1:6" x14ac:dyDescent="0.25">
      <c r="A4469" s="348" t="s">
        <v>11796</v>
      </c>
      <c r="B4469" t="str">
        <f t="shared" si="69"/>
        <v>F3:0911 P1P2:8802 P3:00448</v>
      </c>
      <c r="C4469" s="348" t="s">
        <v>11797</v>
      </c>
      <c r="D4469" s="348" t="s">
        <v>7657</v>
      </c>
      <c r="E4469" s="348" t="s">
        <v>7658</v>
      </c>
      <c r="F4469" s="348" t="s">
        <v>7641</v>
      </c>
    </row>
    <row r="4470" spans="1:6" x14ac:dyDescent="0.25">
      <c r="A4470" s="348" t="s">
        <v>11798</v>
      </c>
      <c r="B4470" t="str">
        <f t="shared" si="69"/>
        <v>F3:0111 P1P2:0301 P3:00005</v>
      </c>
      <c r="C4470" s="348" t="s">
        <v>11797</v>
      </c>
      <c r="D4470" s="348" t="s">
        <v>7323</v>
      </c>
      <c r="E4470" s="348" t="s">
        <v>7335</v>
      </c>
      <c r="F4470" s="348" t="s">
        <v>7655</v>
      </c>
    </row>
    <row r="4471" spans="1:6" x14ac:dyDescent="0.25">
      <c r="A4471" s="348" t="s">
        <v>11799</v>
      </c>
      <c r="B4471" t="str">
        <f t="shared" si="69"/>
        <v>F3:0820 P1P2:8502 P3:00231</v>
      </c>
      <c r="C4471" s="348" t="s">
        <v>11797</v>
      </c>
      <c r="D4471" s="348" t="s">
        <v>7684</v>
      </c>
      <c r="E4471" s="348" t="s">
        <v>7725</v>
      </c>
      <c r="F4471" s="348" t="s">
        <v>7834</v>
      </c>
    </row>
    <row r="4472" spans="1:6" x14ac:dyDescent="0.25">
      <c r="A4472" s="348" t="s">
        <v>11800</v>
      </c>
      <c r="B4472" t="str">
        <f t="shared" si="69"/>
        <v>F3:0820 P1P2:8502 P3:00234</v>
      </c>
      <c r="C4472" s="348" t="s">
        <v>11797</v>
      </c>
      <c r="D4472" s="348" t="s">
        <v>7684</v>
      </c>
      <c r="E4472" s="348" t="s">
        <v>7725</v>
      </c>
      <c r="F4472" s="348" t="s">
        <v>7726</v>
      </c>
    </row>
    <row r="4473" spans="1:6" x14ac:dyDescent="0.25">
      <c r="A4473" s="348" t="s">
        <v>11801</v>
      </c>
      <c r="B4473" t="str">
        <f t="shared" si="69"/>
        <v>F3:0911 P1P2:8802 P3:00199</v>
      </c>
      <c r="C4473" s="348" t="s">
        <v>11802</v>
      </c>
      <c r="D4473" s="348" t="s">
        <v>7657</v>
      </c>
      <c r="E4473" s="348" t="s">
        <v>7658</v>
      </c>
      <c r="F4473" s="348" t="s">
        <v>7659</v>
      </c>
    </row>
    <row r="4474" spans="1:6" x14ac:dyDescent="0.25">
      <c r="A4474" s="348" t="s">
        <v>11801</v>
      </c>
      <c r="B4474" t="str">
        <f t="shared" si="69"/>
        <v>F3:0911 P1P2:8802 P3:00448</v>
      </c>
      <c r="C4474" s="348" t="s">
        <v>11802</v>
      </c>
      <c r="D4474" s="348" t="s">
        <v>7657</v>
      </c>
      <c r="E4474" s="348" t="s">
        <v>7658</v>
      </c>
      <c r="F4474" s="348" t="s">
        <v>7641</v>
      </c>
    </row>
    <row r="4475" spans="1:6" x14ac:dyDescent="0.25">
      <c r="A4475" s="348" t="s">
        <v>11803</v>
      </c>
      <c r="B4475" t="str">
        <f t="shared" si="69"/>
        <v>F3:0111 P1P2:0301 P3:00005</v>
      </c>
      <c r="C4475" s="348" t="s">
        <v>11802</v>
      </c>
      <c r="D4475" s="348" t="s">
        <v>7323</v>
      </c>
      <c r="E4475" s="348" t="s">
        <v>7335</v>
      </c>
      <c r="F4475" s="348" t="s">
        <v>7655</v>
      </c>
    </row>
    <row r="4476" spans="1:6" x14ac:dyDescent="0.25">
      <c r="A4476" s="348" t="s">
        <v>11804</v>
      </c>
      <c r="B4476" t="str">
        <f t="shared" si="69"/>
        <v>F3:0820 P1P2:8502 P3:00231</v>
      </c>
      <c r="C4476" s="348" t="s">
        <v>11802</v>
      </c>
      <c r="D4476" s="348" t="s">
        <v>7684</v>
      </c>
      <c r="E4476" s="348" t="s">
        <v>7725</v>
      </c>
      <c r="F4476" s="348" t="s">
        <v>7834</v>
      </c>
    </row>
    <row r="4477" spans="1:6" x14ac:dyDescent="0.25">
      <c r="A4477" s="348" t="s">
        <v>11805</v>
      </c>
      <c r="B4477" t="str">
        <f t="shared" si="69"/>
        <v>F3:0820 P1P2:8502 P3:00234</v>
      </c>
      <c r="C4477" s="348" t="s">
        <v>11802</v>
      </c>
      <c r="D4477" s="348" t="s">
        <v>7684</v>
      </c>
      <c r="E4477" s="348" t="s">
        <v>7725</v>
      </c>
      <c r="F4477" s="348" t="s">
        <v>7726</v>
      </c>
    </row>
    <row r="4478" spans="1:6" x14ac:dyDescent="0.25">
      <c r="A4478" s="348" t="s">
        <v>11806</v>
      </c>
      <c r="B4478" t="str">
        <f t="shared" si="69"/>
        <v>F3:0911 P1P2:8802 P3:00199</v>
      </c>
      <c r="C4478" s="348" t="s">
        <v>11807</v>
      </c>
      <c r="D4478" s="348" t="s">
        <v>7657</v>
      </c>
      <c r="E4478" s="348" t="s">
        <v>7658</v>
      </c>
      <c r="F4478" s="348" t="s">
        <v>7659</v>
      </c>
    </row>
    <row r="4479" spans="1:6" x14ac:dyDescent="0.25">
      <c r="A4479" s="348" t="s">
        <v>11806</v>
      </c>
      <c r="B4479" t="str">
        <f t="shared" si="69"/>
        <v>F3:0911 P1P2:8802 P3:00448</v>
      </c>
      <c r="C4479" s="348" t="s">
        <v>11807</v>
      </c>
      <c r="D4479" s="348" t="s">
        <v>7657</v>
      </c>
      <c r="E4479" s="348" t="s">
        <v>7658</v>
      </c>
      <c r="F4479" s="348" t="s">
        <v>7641</v>
      </c>
    </row>
    <row r="4480" spans="1:6" x14ac:dyDescent="0.25">
      <c r="A4480" s="348" t="s">
        <v>11808</v>
      </c>
      <c r="B4480" t="str">
        <f t="shared" si="69"/>
        <v>F3:0911 P1P2:8802 P3:00199</v>
      </c>
      <c r="C4480" s="348" t="s">
        <v>11807</v>
      </c>
      <c r="D4480" s="348" t="s">
        <v>7657</v>
      </c>
      <c r="E4480" s="348" t="s">
        <v>7658</v>
      </c>
      <c r="F4480" s="348" t="s">
        <v>7659</v>
      </c>
    </row>
    <row r="4481" spans="1:6" x14ac:dyDescent="0.25">
      <c r="A4481" s="348" t="s">
        <v>11808</v>
      </c>
      <c r="B4481" t="str">
        <f t="shared" si="69"/>
        <v>F3:0911 P1P2:8802 P3:00448</v>
      </c>
      <c r="C4481" s="348" t="s">
        <v>11807</v>
      </c>
      <c r="D4481" s="348" t="s">
        <v>7657</v>
      </c>
      <c r="E4481" s="348" t="s">
        <v>7658</v>
      </c>
      <c r="F4481" s="348" t="s">
        <v>7641</v>
      </c>
    </row>
    <row r="4482" spans="1:6" x14ac:dyDescent="0.25">
      <c r="A4482" s="348" t="s">
        <v>11809</v>
      </c>
      <c r="B4482" t="str">
        <f t="shared" ref="B4482:B4545" si="70">CONCATENATE("F3:",D4482," P1P2:",E4482," P3:",F4482)</f>
        <v>F3:0111 P1P2:0301 P3:00005</v>
      </c>
      <c r="C4482" s="348" t="s">
        <v>11807</v>
      </c>
      <c r="D4482" s="348" t="s">
        <v>7323</v>
      </c>
      <c r="E4482" s="348" t="s">
        <v>7335</v>
      </c>
      <c r="F4482" s="348" t="s">
        <v>7655</v>
      </c>
    </row>
    <row r="4483" spans="1:6" x14ac:dyDescent="0.25">
      <c r="A4483" s="348" t="s">
        <v>11810</v>
      </c>
      <c r="B4483" t="str">
        <f t="shared" si="70"/>
        <v>F3:0820 P1P2:8502 P3:00231</v>
      </c>
      <c r="C4483" s="348" t="s">
        <v>11807</v>
      </c>
      <c r="D4483" s="348" t="s">
        <v>7684</v>
      </c>
      <c r="E4483" s="348" t="s">
        <v>7725</v>
      </c>
      <c r="F4483" s="348" t="s">
        <v>7834</v>
      </c>
    </row>
    <row r="4484" spans="1:6" x14ac:dyDescent="0.25">
      <c r="A4484" s="348" t="s">
        <v>11811</v>
      </c>
      <c r="B4484" t="str">
        <f t="shared" si="70"/>
        <v>F3:0820 P1P2:8502 P3:00234</v>
      </c>
      <c r="C4484" s="348" t="s">
        <v>11807</v>
      </c>
      <c r="D4484" s="348" t="s">
        <v>7684</v>
      </c>
      <c r="E4484" s="348" t="s">
        <v>7725</v>
      </c>
      <c r="F4484" s="348" t="s">
        <v>7726</v>
      </c>
    </row>
    <row r="4485" spans="1:6" x14ac:dyDescent="0.25">
      <c r="A4485" s="348" t="s">
        <v>11812</v>
      </c>
      <c r="B4485" t="str">
        <f t="shared" si="70"/>
        <v>F3:0911 P1P2:8802 P3:00199</v>
      </c>
      <c r="C4485" s="348" t="s">
        <v>11813</v>
      </c>
      <c r="D4485" s="348" t="s">
        <v>7657</v>
      </c>
      <c r="E4485" s="348" t="s">
        <v>7658</v>
      </c>
      <c r="F4485" s="348" t="s">
        <v>7659</v>
      </c>
    </row>
    <row r="4486" spans="1:6" x14ac:dyDescent="0.25">
      <c r="A4486" s="348" t="s">
        <v>11812</v>
      </c>
      <c r="B4486" t="str">
        <f t="shared" si="70"/>
        <v>F3:0911 P1P2:8802 P3:00448</v>
      </c>
      <c r="C4486" s="348" t="s">
        <v>11813</v>
      </c>
      <c r="D4486" s="348" t="s">
        <v>7657</v>
      </c>
      <c r="E4486" s="348" t="s">
        <v>7658</v>
      </c>
      <c r="F4486" s="348" t="s">
        <v>7641</v>
      </c>
    </row>
    <row r="4487" spans="1:6" x14ac:dyDescent="0.25">
      <c r="A4487" s="348" t="s">
        <v>11814</v>
      </c>
      <c r="B4487" t="str">
        <f t="shared" si="70"/>
        <v>F3:0111 P1P2:0301 P3:00005</v>
      </c>
      <c r="C4487" s="348" t="s">
        <v>11813</v>
      </c>
      <c r="D4487" s="348" t="s">
        <v>7323</v>
      </c>
      <c r="E4487" s="348" t="s">
        <v>7335</v>
      </c>
      <c r="F4487" s="348" t="s">
        <v>7655</v>
      </c>
    </row>
    <row r="4488" spans="1:6" x14ac:dyDescent="0.25">
      <c r="A4488" s="348" t="s">
        <v>11815</v>
      </c>
      <c r="B4488" t="str">
        <f t="shared" si="70"/>
        <v>F3:0820 P1P2:8502 P3:00231</v>
      </c>
      <c r="C4488" s="348" t="s">
        <v>11813</v>
      </c>
      <c r="D4488" s="348" t="s">
        <v>7684</v>
      </c>
      <c r="E4488" s="348" t="s">
        <v>7725</v>
      </c>
      <c r="F4488" s="348" t="s">
        <v>7834</v>
      </c>
    </row>
    <row r="4489" spans="1:6" x14ac:dyDescent="0.25">
      <c r="A4489" s="348" t="s">
        <v>11816</v>
      </c>
      <c r="B4489" t="str">
        <f t="shared" si="70"/>
        <v>F3:0820 P1P2:8502 P3:00234</v>
      </c>
      <c r="C4489" s="348" t="s">
        <v>11813</v>
      </c>
      <c r="D4489" s="348" t="s">
        <v>7684</v>
      </c>
      <c r="E4489" s="348" t="s">
        <v>7725</v>
      </c>
      <c r="F4489" s="348" t="s">
        <v>7726</v>
      </c>
    </row>
    <row r="4490" spans="1:6" x14ac:dyDescent="0.25">
      <c r="A4490" s="348" t="s">
        <v>11817</v>
      </c>
      <c r="B4490" t="str">
        <f t="shared" si="70"/>
        <v>F3:0911 P1P2:8802 P3:00199</v>
      </c>
      <c r="C4490" s="348" t="s">
        <v>11818</v>
      </c>
      <c r="D4490" s="348" t="s">
        <v>7657</v>
      </c>
      <c r="E4490" s="348" t="s">
        <v>7658</v>
      </c>
      <c r="F4490" s="348" t="s">
        <v>7659</v>
      </c>
    </row>
    <row r="4491" spans="1:6" x14ac:dyDescent="0.25">
      <c r="A4491" s="348" t="s">
        <v>11817</v>
      </c>
      <c r="B4491" t="str">
        <f t="shared" si="70"/>
        <v>F3:0911 P1P2:8802 P3:00448</v>
      </c>
      <c r="C4491" s="348" t="s">
        <v>11818</v>
      </c>
      <c r="D4491" s="348" t="s">
        <v>7657</v>
      </c>
      <c r="E4491" s="348" t="s">
        <v>7658</v>
      </c>
      <c r="F4491" s="348" t="s">
        <v>7641</v>
      </c>
    </row>
    <row r="4492" spans="1:6" x14ac:dyDescent="0.25">
      <c r="A4492" s="348" t="s">
        <v>11819</v>
      </c>
      <c r="B4492" t="str">
        <f t="shared" si="70"/>
        <v>F3:0111 P1P2:0301 P3:00005</v>
      </c>
      <c r="C4492" s="348" t="s">
        <v>11818</v>
      </c>
      <c r="D4492" s="348" t="s">
        <v>7323</v>
      </c>
      <c r="E4492" s="348" t="s">
        <v>7335</v>
      </c>
      <c r="F4492" s="348" t="s">
        <v>7655</v>
      </c>
    </row>
    <row r="4493" spans="1:6" x14ac:dyDescent="0.25">
      <c r="A4493" s="348" t="s">
        <v>11820</v>
      </c>
      <c r="B4493" t="str">
        <f t="shared" si="70"/>
        <v>F3:0820 P1P2:8502 P3:00231</v>
      </c>
      <c r="C4493" s="348" t="s">
        <v>11818</v>
      </c>
      <c r="D4493" s="348" t="s">
        <v>7684</v>
      </c>
      <c r="E4493" s="348" t="s">
        <v>7725</v>
      </c>
      <c r="F4493" s="348" t="s">
        <v>7834</v>
      </c>
    </row>
    <row r="4494" spans="1:6" x14ac:dyDescent="0.25">
      <c r="A4494" s="348" t="s">
        <v>11821</v>
      </c>
      <c r="B4494" t="str">
        <f t="shared" si="70"/>
        <v>F3:0820 P1P2:8502 P3:00234</v>
      </c>
      <c r="C4494" s="348" t="s">
        <v>11818</v>
      </c>
      <c r="D4494" s="348" t="s">
        <v>7684</v>
      </c>
      <c r="E4494" s="348" t="s">
        <v>7725</v>
      </c>
      <c r="F4494" s="348" t="s">
        <v>7726</v>
      </c>
    </row>
    <row r="4495" spans="1:6" x14ac:dyDescent="0.25">
      <c r="A4495" s="348" t="s">
        <v>11822</v>
      </c>
      <c r="B4495" t="str">
        <f t="shared" si="70"/>
        <v>F3:0911 P1P2:8802 P3:00199</v>
      </c>
      <c r="C4495" s="348" t="s">
        <v>11823</v>
      </c>
      <c r="D4495" s="348" t="s">
        <v>7657</v>
      </c>
      <c r="E4495" s="348" t="s">
        <v>7658</v>
      </c>
      <c r="F4495" s="348" t="s">
        <v>7659</v>
      </c>
    </row>
    <row r="4496" spans="1:6" x14ac:dyDescent="0.25">
      <c r="A4496" s="348" t="s">
        <v>11822</v>
      </c>
      <c r="B4496" t="str">
        <f t="shared" si="70"/>
        <v>F3:0911 P1P2:8802 P3:00448</v>
      </c>
      <c r="C4496" s="348" t="s">
        <v>11823</v>
      </c>
      <c r="D4496" s="348" t="s">
        <v>7657</v>
      </c>
      <c r="E4496" s="348" t="s">
        <v>7658</v>
      </c>
      <c r="F4496" s="348" t="s">
        <v>7641</v>
      </c>
    </row>
    <row r="4497" spans="1:6" x14ac:dyDescent="0.25">
      <c r="A4497" s="348" t="s">
        <v>11824</v>
      </c>
      <c r="B4497" t="str">
        <f t="shared" si="70"/>
        <v>F3:0820 P1P2:8502 P3:00231</v>
      </c>
      <c r="C4497" s="348" t="s">
        <v>11823</v>
      </c>
      <c r="D4497" s="348" t="s">
        <v>7684</v>
      </c>
      <c r="E4497" s="348" t="s">
        <v>7725</v>
      </c>
      <c r="F4497" s="348" t="s">
        <v>7834</v>
      </c>
    </row>
    <row r="4498" spans="1:6" x14ac:dyDescent="0.25">
      <c r="A4498" s="348" t="s">
        <v>11825</v>
      </c>
      <c r="B4498" t="str">
        <f t="shared" si="70"/>
        <v>F3:0820 P1P2:8502 P3:00234</v>
      </c>
      <c r="C4498" s="348" t="s">
        <v>11823</v>
      </c>
      <c r="D4498" s="348" t="s">
        <v>7684</v>
      </c>
      <c r="E4498" s="348" t="s">
        <v>7725</v>
      </c>
      <c r="F4498" s="348" t="s">
        <v>7726</v>
      </c>
    </row>
    <row r="4499" spans="1:6" x14ac:dyDescent="0.25">
      <c r="A4499" s="348" t="s">
        <v>11826</v>
      </c>
      <c r="B4499" t="str">
        <f t="shared" si="70"/>
        <v>F3:0911 P1P2:8802 P3:00199</v>
      </c>
      <c r="C4499" s="348" t="s">
        <v>11827</v>
      </c>
      <c r="D4499" s="348" t="s">
        <v>7657</v>
      </c>
      <c r="E4499" s="348" t="s">
        <v>7658</v>
      </c>
      <c r="F4499" s="348" t="s">
        <v>7659</v>
      </c>
    </row>
    <row r="4500" spans="1:6" x14ac:dyDescent="0.25">
      <c r="A4500" s="348" t="s">
        <v>11826</v>
      </c>
      <c r="B4500" t="str">
        <f t="shared" si="70"/>
        <v>F3:0911 P1P2:8802 P3:00448</v>
      </c>
      <c r="C4500" s="348" t="s">
        <v>11827</v>
      </c>
      <c r="D4500" s="348" t="s">
        <v>7657</v>
      </c>
      <c r="E4500" s="348" t="s">
        <v>7658</v>
      </c>
      <c r="F4500" s="348" t="s">
        <v>7641</v>
      </c>
    </row>
    <row r="4501" spans="1:6" x14ac:dyDescent="0.25">
      <c r="A4501" s="348" t="s">
        <v>11828</v>
      </c>
      <c r="B4501" t="str">
        <f t="shared" si="70"/>
        <v>F3:0111 P1P2:0301 P3:00005</v>
      </c>
      <c r="C4501" s="348" t="s">
        <v>11827</v>
      </c>
      <c r="D4501" s="348" t="s">
        <v>7323</v>
      </c>
      <c r="E4501" s="348" t="s">
        <v>7335</v>
      </c>
      <c r="F4501" s="348" t="s">
        <v>7655</v>
      </c>
    </row>
    <row r="4502" spans="1:6" x14ac:dyDescent="0.25">
      <c r="A4502" s="348" t="s">
        <v>11829</v>
      </c>
      <c r="B4502" t="str">
        <f t="shared" si="70"/>
        <v>F3:0820 P1P2:8502 P3:00231</v>
      </c>
      <c r="C4502" s="348" t="s">
        <v>11827</v>
      </c>
      <c r="D4502" s="348" t="s">
        <v>7684</v>
      </c>
      <c r="E4502" s="348" t="s">
        <v>7725</v>
      </c>
      <c r="F4502" s="348" t="s">
        <v>7834</v>
      </c>
    </row>
    <row r="4503" spans="1:6" x14ac:dyDescent="0.25">
      <c r="A4503" s="348" t="s">
        <v>11830</v>
      </c>
      <c r="B4503" t="str">
        <f t="shared" si="70"/>
        <v>F3:0820 P1P2:8502 P3:00234</v>
      </c>
      <c r="C4503" s="348" t="s">
        <v>11827</v>
      </c>
      <c r="D4503" s="348" t="s">
        <v>7684</v>
      </c>
      <c r="E4503" s="348" t="s">
        <v>7725</v>
      </c>
      <c r="F4503" s="348" t="s">
        <v>7726</v>
      </c>
    </row>
    <row r="4504" spans="1:6" x14ac:dyDescent="0.25">
      <c r="A4504" s="348" t="s">
        <v>11831</v>
      </c>
      <c r="B4504" t="str">
        <f t="shared" si="70"/>
        <v>F3:0820 P1P2:8502 P3:00231</v>
      </c>
      <c r="C4504" s="348" t="s">
        <v>11832</v>
      </c>
      <c r="D4504" s="348" t="s">
        <v>7684</v>
      </c>
      <c r="E4504" s="348" t="s">
        <v>7725</v>
      </c>
      <c r="F4504" s="348" t="s">
        <v>7834</v>
      </c>
    </row>
    <row r="4505" spans="1:6" x14ac:dyDescent="0.25">
      <c r="A4505" s="348" t="s">
        <v>11833</v>
      </c>
      <c r="B4505" t="str">
        <f t="shared" si="70"/>
        <v>F3:0820 P1P2:8502 P3:00234</v>
      </c>
      <c r="C4505" s="348" t="s">
        <v>11832</v>
      </c>
      <c r="D4505" s="348" t="s">
        <v>7684</v>
      </c>
      <c r="E4505" s="348" t="s">
        <v>7725</v>
      </c>
      <c r="F4505" s="348" t="s">
        <v>7726</v>
      </c>
    </row>
    <row r="4506" spans="1:6" x14ac:dyDescent="0.25">
      <c r="A4506" s="348" t="s">
        <v>11834</v>
      </c>
      <c r="B4506" t="str">
        <f t="shared" si="70"/>
        <v>F3:0911 P1P2:8802 P3:00199</v>
      </c>
      <c r="C4506" s="348" t="s">
        <v>11835</v>
      </c>
      <c r="D4506" s="348" t="s">
        <v>7657</v>
      </c>
      <c r="E4506" s="348" t="s">
        <v>7658</v>
      </c>
      <c r="F4506" s="348" t="s">
        <v>7659</v>
      </c>
    </row>
    <row r="4507" spans="1:6" x14ac:dyDescent="0.25">
      <c r="A4507" s="348" t="s">
        <v>11834</v>
      </c>
      <c r="B4507" t="str">
        <f t="shared" si="70"/>
        <v>F3:0911 P1P2:8802 P3:00448</v>
      </c>
      <c r="C4507" s="348" t="s">
        <v>11835</v>
      </c>
      <c r="D4507" s="348" t="s">
        <v>7657</v>
      </c>
      <c r="E4507" s="348" t="s">
        <v>7658</v>
      </c>
      <c r="F4507" s="348" t="s">
        <v>7641</v>
      </c>
    </row>
    <row r="4508" spans="1:6" x14ac:dyDescent="0.25">
      <c r="A4508" s="348" t="s">
        <v>11836</v>
      </c>
      <c r="B4508" t="str">
        <f t="shared" si="70"/>
        <v>F3:0911 P1P2:8802 P3:00199</v>
      </c>
      <c r="C4508" s="348" t="s">
        <v>11835</v>
      </c>
      <c r="D4508" s="348" t="s">
        <v>7657</v>
      </c>
      <c r="E4508" s="348" t="s">
        <v>7658</v>
      </c>
      <c r="F4508" s="348" t="s">
        <v>7659</v>
      </c>
    </row>
    <row r="4509" spans="1:6" x14ac:dyDescent="0.25">
      <c r="A4509" s="348" t="s">
        <v>11836</v>
      </c>
      <c r="B4509" t="str">
        <f t="shared" si="70"/>
        <v>F3:0911 P1P2:8802 P3:00448</v>
      </c>
      <c r="C4509" s="348" t="s">
        <v>11835</v>
      </c>
      <c r="D4509" s="348" t="s">
        <v>7657</v>
      </c>
      <c r="E4509" s="348" t="s">
        <v>7658</v>
      </c>
      <c r="F4509" s="348" t="s">
        <v>7641</v>
      </c>
    </row>
    <row r="4510" spans="1:6" x14ac:dyDescent="0.25">
      <c r="A4510" s="348" t="s">
        <v>11837</v>
      </c>
      <c r="B4510" t="str">
        <f t="shared" si="70"/>
        <v>F3:0911 P1P2:8802 P3:00199</v>
      </c>
      <c r="C4510" s="348" t="s">
        <v>11835</v>
      </c>
      <c r="D4510" s="348" t="s">
        <v>7657</v>
      </c>
      <c r="E4510" s="348" t="s">
        <v>7658</v>
      </c>
      <c r="F4510" s="348" t="s">
        <v>7659</v>
      </c>
    </row>
    <row r="4511" spans="1:6" x14ac:dyDescent="0.25">
      <c r="A4511" s="348" t="s">
        <v>11837</v>
      </c>
      <c r="B4511" t="str">
        <f t="shared" si="70"/>
        <v>F3:0911 P1P2:8802 P3:00448</v>
      </c>
      <c r="C4511" s="348" t="s">
        <v>11835</v>
      </c>
      <c r="D4511" s="348" t="s">
        <v>7657</v>
      </c>
      <c r="E4511" s="348" t="s">
        <v>7658</v>
      </c>
      <c r="F4511" s="348" t="s">
        <v>7641</v>
      </c>
    </row>
    <row r="4512" spans="1:6" x14ac:dyDescent="0.25">
      <c r="A4512" s="348" t="s">
        <v>11838</v>
      </c>
      <c r="B4512" t="str">
        <f t="shared" si="70"/>
        <v>F3:0911 P1P2:8802 P3:00199</v>
      </c>
      <c r="C4512" s="348" t="s">
        <v>11835</v>
      </c>
      <c r="D4512" s="348" t="s">
        <v>7657</v>
      </c>
      <c r="E4512" s="348" t="s">
        <v>7658</v>
      </c>
      <c r="F4512" s="348" t="s">
        <v>7659</v>
      </c>
    </row>
    <row r="4513" spans="1:6" x14ac:dyDescent="0.25">
      <c r="A4513" s="348" t="s">
        <v>11838</v>
      </c>
      <c r="B4513" t="str">
        <f t="shared" si="70"/>
        <v>F3:0911 P1P2:8802 P3:00448</v>
      </c>
      <c r="C4513" s="348" t="s">
        <v>11835</v>
      </c>
      <c r="D4513" s="348" t="s">
        <v>7657</v>
      </c>
      <c r="E4513" s="348" t="s">
        <v>7658</v>
      </c>
      <c r="F4513" s="348" t="s">
        <v>7641</v>
      </c>
    </row>
    <row r="4514" spans="1:6" x14ac:dyDescent="0.25">
      <c r="A4514" s="348" t="s">
        <v>11839</v>
      </c>
      <c r="B4514" t="str">
        <f t="shared" si="70"/>
        <v>F3:0911 P1P2:8802 P3:00199</v>
      </c>
      <c r="C4514" s="348" t="s">
        <v>11835</v>
      </c>
      <c r="D4514" s="348" t="s">
        <v>7657</v>
      </c>
      <c r="E4514" s="348" t="s">
        <v>7658</v>
      </c>
      <c r="F4514" s="348" t="s">
        <v>7659</v>
      </c>
    </row>
    <row r="4515" spans="1:6" x14ac:dyDescent="0.25">
      <c r="A4515" s="348" t="s">
        <v>11839</v>
      </c>
      <c r="B4515" t="str">
        <f t="shared" si="70"/>
        <v>F3:0911 P1P2:8802 P3:00448</v>
      </c>
      <c r="C4515" s="348" t="s">
        <v>11835</v>
      </c>
      <c r="D4515" s="348" t="s">
        <v>7657</v>
      </c>
      <c r="E4515" s="348" t="s">
        <v>7658</v>
      </c>
      <c r="F4515" s="348" t="s">
        <v>7641</v>
      </c>
    </row>
    <row r="4516" spans="1:6" x14ac:dyDescent="0.25">
      <c r="A4516" s="348" t="s">
        <v>11840</v>
      </c>
      <c r="B4516" t="str">
        <f t="shared" si="70"/>
        <v>F3:0111 P1P2:0301 P3:00005</v>
      </c>
      <c r="C4516" s="348" t="s">
        <v>11835</v>
      </c>
      <c r="D4516" s="348" t="s">
        <v>7323</v>
      </c>
      <c r="E4516" s="348" t="s">
        <v>7335</v>
      </c>
      <c r="F4516" s="348" t="s">
        <v>7655</v>
      </c>
    </row>
    <row r="4517" spans="1:6" x14ac:dyDescent="0.25">
      <c r="A4517" s="348" t="s">
        <v>11841</v>
      </c>
      <c r="B4517" t="str">
        <f t="shared" si="70"/>
        <v>F3:0820 P1P2:8502 P3:00231</v>
      </c>
      <c r="C4517" s="348" t="s">
        <v>11835</v>
      </c>
      <c r="D4517" s="348" t="s">
        <v>7684</v>
      </c>
      <c r="E4517" s="348" t="s">
        <v>7725</v>
      </c>
      <c r="F4517" s="348" t="s">
        <v>7834</v>
      </c>
    </row>
    <row r="4518" spans="1:6" x14ac:dyDescent="0.25">
      <c r="A4518" s="348" t="s">
        <v>11842</v>
      </c>
      <c r="B4518" t="str">
        <f t="shared" si="70"/>
        <v>F3:0820 P1P2:8502 P3:00231</v>
      </c>
      <c r="C4518" s="348" t="s">
        <v>11835</v>
      </c>
      <c r="D4518" s="348" t="s">
        <v>7684</v>
      </c>
      <c r="E4518" s="348" t="s">
        <v>7725</v>
      </c>
      <c r="F4518" s="348" t="s">
        <v>7834</v>
      </c>
    </row>
    <row r="4519" spans="1:6" x14ac:dyDescent="0.25">
      <c r="A4519" s="348" t="s">
        <v>11843</v>
      </c>
      <c r="B4519" t="str">
        <f t="shared" si="70"/>
        <v>F3:0820 P1P2:8502 P3:00234</v>
      </c>
      <c r="C4519" s="348" t="s">
        <v>11835</v>
      </c>
      <c r="D4519" s="348" t="s">
        <v>7684</v>
      </c>
      <c r="E4519" s="348" t="s">
        <v>7725</v>
      </c>
      <c r="F4519" s="348" t="s">
        <v>7726</v>
      </c>
    </row>
    <row r="4520" spans="1:6" x14ac:dyDescent="0.25">
      <c r="A4520" s="348" t="s">
        <v>11844</v>
      </c>
      <c r="B4520" t="str">
        <f t="shared" si="70"/>
        <v>F3:0911 P1P2:8802 P3:00199</v>
      </c>
      <c r="C4520" s="348" t="s">
        <v>11845</v>
      </c>
      <c r="D4520" s="348" t="s">
        <v>7657</v>
      </c>
      <c r="E4520" s="348" t="s">
        <v>7658</v>
      </c>
      <c r="F4520" s="348" t="s">
        <v>7659</v>
      </c>
    </row>
    <row r="4521" spans="1:6" x14ac:dyDescent="0.25">
      <c r="A4521" s="348" t="s">
        <v>11844</v>
      </c>
      <c r="B4521" t="str">
        <f t="shared" si="70"/>
        <v>F3:0911 P1P2:8802 P3:00448</v>
      </c>
      <c r="C4521" s="348" t="s">
        <v>11845</v>
      </c>
      <c r="D4521" s="348" t="s">
        <v>7657</v>
      </c>
      <c r="E4521" s="348" t="s">
        <v>7658</v>
      </c>
      <c r="F4521" s="348" t="s">
        <v>7641</v>
      </c>
    </row>
    <row r="4522" spans="1:6" x14ac:dyDescent="0.25">
      <c r="A4522" s="348" t="s">
        <v>11846</v>
      </c>
      <c r="B4522" t="str">
        <f t="shared" si="70"/>
        <v>F3:0911 P1P2:8802 P3:00199</v>
      </c>
      <c r="C4522" s="348" t="s">
        <v>11845</v>
      </c>
      <c r="D4522" s="348" t="s">
        <v>7657</v>
      </c>
      <c r="E4522" s="348" t="s">
        <v>7658</v>
      </c>
      <c r="F4522" s="348" t="s">
        <v>7659</v>
      </c>
    </row>
    <row r="4523" spans="1:6" x14ac:dyDescent="0.25">
      <c r="A4523" s="348" t="s">
        <v>11846</v>
      </c>
      <c r="B4523" t="str">
        <f t="shared" si="70"/>
        <v>F3:0911 P1P2:8802 P3:00448</v>
      </c>
      <c r="C4523" s="348" t="s">
        <v>11845</v>
      </c>
      <c r="D4523" s="348" t="s">
        <v>7657</v>
      </c>
      <c r="E4523" s="348" t="s">
        <v>7658</v>
      </c>
      <c r="F4523" s="348" t="s">
        <v>7641</v>
      </c>
    </row>
    <row r="4524" spans="1:6" x14ac:dyDescent="0.25">
      <c r="A4524" s="348" t="s">
        <v>11847</v>
      </c>
      <c r="B4524" t="str">
        <f t="shared" si="70"/>
        <v>F3:0911 P1P2:8802 P3:00199</v>
      </c>
      <c r="C4524" s="348" t="s">
        <v>11845</v>
      </c>
      <c r="D4524" s="348" t="s">
        <v>7657</v>
      </c>
      <c r="E4524" s="348" t="s">
        <v>7658</v>
      </c>
      <c r="F4524" s="348" t="s">
        <v>7659</v>
      </c>
    </row>
    <row r="4525" spans="1:6" x14ac:dyDescent="0.25">
      <c r="A4525" s="348" t="s">
        <v>11847</v>
      </c>
      <c r="B4525" t="str">
        <f t="shared" si="70"/>
        <v>F3:0911 P1P2:8802 P3:00448</v>
      </c>
      <c r="C4525" s="348" t="s">
        <v>11845</v>
      </c>
      <c r="D4525" s="348" t="s">
        <v>7657</v>
      </c>
      <c r="E4525" s="348" t="s">
        <v>7658</v>
      </c>
      <c r="F4525" s="348" t="s">
        <v>7641</v>
      </c>
    </row>
    <row r="4526" spans="1:6" x14ac:dyDescent="0.25">
      <c r="A4526" s="348" t="s">
        <v>11848</v>
      </c>
      <c r="B4526" t="str">
        <f t="shared" si="70"/>
        <v>F3:0911 P1P2:8802 P3:00199</v>
      </c>
      <c r="C4526" s="348" t="s">
        <v>11845</v>
      </c>
      <c r="D4526" s="348" t="s">
        <v>7657</v>
      </c>
      <c r="E4526" s="348" t="s">
        <v>7658</v>
      </c>
      <c r="F4526" s="348" t="s">
        <v>7659</v>
      </c>
    </row>
    <row r="4527" spans="1:6" x14ac:dyDescent="0.25">
      <c r="A4527" s="348" t="s">
        <v>11848</v>
      </c>
      <c r="B4527" t="str">
        <f t="shared" si="70"/>
        <v>F3:0911 P1P2:8802 P3:00448</v>
      </c>
      <c r="C4527" s="348" t="s">
        <v>11845</v>
      </c>
      <c r="D4527" s="348" t="s">
        <v>7657</v>
      </c>
      <c r="E4527" s="348" t="s">
        <v>7658</v>
      </c>
      <c r="F4527" s="348" t="s">
        <v>7641</v>
      </c>
    </row>
    <row r="4528" spans="1:6" x14ac:dyDescent="0.25">
      <c r="A4528" s="348" t="s">
        <v>11849</v>
      </c>
      <c r="B4528" t="str">
        <f t="shared" si="70"/>
        <v>F3:0911 P1P2:8802 P3:00199</v>
      </c>
      <c r="C4528" s="348" t="s">
        <v>11845</v>
      </c>
      <c r="D4528" s="348" t="s">
        <v>7657</v>
      </c>
      <c r="E4528" s="348" t="s">
        <v>7658</v>
      </c>
      <c r="F4528" s="348" t="s">
        <v>7659</v>
      </c>
    </row>
    <row r="4529" spans="1:6" x14ac:dyDescent="0.25">
      <c r="A4529" s="348" t="s">
        <v>11849</v>
      </c>
      <c r="B4529" t="str">
        <f t="shared" si="70"/>
        <v>F3:0911 P1P2:8802 P3:00448</v>
      </c>
      <c r="C4529" s="348" t="s">
        <v>11845</v>
      </c>
      <c r="D4529" s="348" t="s">
        <v>7657</v>
      </c>
      <c r="E4529" s="348" t="s">
        <v>7658</v>
      </c>
      <c r="F4529" s="348" t="s">
        <v>7641</v>
      </c>
    </row>
    <row r="4530" spans="1:6" x14ac:dyDescent="0.25">
      <c r="A4530" s="348" t="s">
        <v>11850</v>
      </c>
      <c r="B4530" t="str">
        <f t="shared" si="70"/>
        <v>F3:0911 P1P2:8802 P3:00199</v>
      </c>
      <c r="C4530" s="348" t="s">
        <v>11845</v>
      </c>
      <c r="D4530" s="348" t="s">
        <v>7657</v>
      </c>
      <c r="E4530" s="348" t="s">
        <v>7658</v>
      </c>
      <c r="F4530" s="348" t="s">
        <v>7659</v>
      </c>
    </row>
    <row r="4531" spans="1:6" x14ac:dyDescent="0.25">
      <c r="A4531" s="348" t="s">
        <v>11850</v>
      </c>
      <c r="B4531" t="str">
        <f t="shared" si="70"/>
        <v>F3:0911 P1P2:8802 P3:00448</v>
      </c>
      <c r="C4531" s="348" t="s">
        <v>11845</v>
      </c>
      <c r="D4531" s="348" t="s">
        <v>7657</v>
      </c>
      <c r="E4531" s="348" t="s">
        <v>7658</v>
      </c>
      <c r="F4531" s="348" t="s">
        <v>7641</v>
      </c>
    </row>
    <row r="4532" spans="1:6" x14ac:dyDescent="0.25">
      <c r="A4532" s="348" t="s">
        <v>11851</v>
      </c>
      <c r="B4532" t="str">
        <f t="shared" si="70"/>
        <v>F3:0911 P1P2:8802 P3:00199</v>
      </c>
      <c r="C4532" s="348" t="s">
        <v>11845</v>
      </c>
      <c r="D4532" s="348" t="s">
        <v>7657</v>
      </c>
      <c r="E4532" s="348" t="s">
        <v>7658</v>
      </c>
      <c r="F4532" s="348" t="s">
        <v>7659</v>
      </c>
    </row>
    <row r="4533" spans="1:6" x14ac:dyDescent="0.25">
      <c r="A4533" s="348" t="s">
        <v>11851</v>
      </c>
      <c r="B4533" t="str">
        <f t="shared" si="70"/>
        <v>F3:0911 P1P2:8802 P3:00448</v>
      </c>
      <c r="C4533" s="348" t="s">
        <v>11845</v>
      </c>
      <c r="D4533" s="348" t="s">
        <v>7657</v>
      </c>
      <c r="E4533" s="348" t="s">
        <v>7658</v>
      </c>
      <c r="F4533" s="348" t="s">
        <v>7641</v>
      </c>
    </row>
    <row r="4534" spans="1:6" x14ac:dyDescent="0.25">
      <c r="A4534" s="348" t="s">
        <v>11852</v>
      </c>
      <c r="B4534" t="str">
        <f t="shared" si="70"/>
        <v>F3:0111 P1P2:0301 P3:00005</v>
      </c>
      <c r="C4534" s="348" t="s">
        <v>11845</v>
      </c>
      <c r="D4534" s="348" t="s">
        <v>7323</v>
      </c>
      <c r="E4534" s="348" t="s">
        <v>7335</v>
      </c>
      <c r="F4534" s="348" t="s">
        <v>7655</v>
      </c>
    </row>
    <row r="4535" spans="1:6" x14ac:dyDescent="0.25">
      <c r="A4535" s="348" t="s">
        <v>11853</v>
      </c>
      <c r="B4535" t="str">
        <f t="shared" si="70"/>
        <v>F3:0911 P1P2:8802 P3:00199</v>
      </c>
      <c r="C4535" s="348" t="s">
        <v>11854</v>
      </c>
      <c r="D4535" s="348" t="s">
        <v>7657</v>
      </c>
      <c r="E4535" s="348" t="s">
        <v>7658</v>
      </c>
      <c r="F4535" s="348" t="s">
        <v>7659</v>
      </c>
    </row>
    <row r="4536" spans="1:6" x14ac:dyDescent="0.25">
      <c r="A4536" s="348" t="s">
        <v>11853</v>
      </c>
      <c r="B4536" t="str">
        <f t="shared" si="70"/>
        <v>F3:0911 P1P2:8802 P3:00448</v>
      </c>
      <c r="C4536" s="348" t="s">
        <v>11854</v>
      </c>
      <c r="D4536" s="348" t="s">
        <v>7657</v>
      </c>
      <c r="E4536" s="348" t="s">
        <v>7658</v>
      </c>
      <c r="F4536" s="348" t="s">
        <v>7641</v>
      </c>
    </row>
    <row r="4537" spans="1:6" x14ac:dyDescent="0.25">
      <c r="A4537" s="348" t="s">
        <v>11855</v>
      </c>
      <c r="B4537" t="str">
        <f t="shared" si="70"/>
        <v>F3:0911 P1P2:8802 P3:00199</v>
      </c>
      <c r="C4537" s="348" t="s">
        <v>11854</v>
      </c>
      <c r="D4537" s="348" t="s">
        <v>7657</v>
      </c>
      <c r="E4537" s="348" t="s">
        <v>7658</v>
      </c>
      <c r="F4537" s="348" t="s">
        <v>7659</v>
      </c>
    </row>
    <row r="4538" spans="1:6" x14ac:dyDescent="0.25">
      <c r="A4538" s="348" t="s">
        <v>11855</v>
      </c>
      <c r="B4538" t="str">
        <f t="shared" si="70"/>
        <v>F3:0911 P1P2:8802 P3:00448</v>
      </c>
      <c r="C4538" s="348" t="s">
        <v>11854</v>
      </c>
      <c r="D4538" s="348" t="s">
        <v>7657</v>
      </c>
      <c r="E4538" s="348" t="s">
        <v>7658</v>
      </c>
      <c r="F4538" s="348" t="s">
        <v>7641</v>
      </c>
    </row>
    <row r="4539" spans="1:6" x14ac:dyDescent="0.25">
      <c r="A4539" s="348" t="s">
        <v>11856</v>
      </c>
      <c r="B4539" t="str">
        <f t="shared" si="70"/>
        <v>F3:0911 P1P2:8802 P3:00199</v>
      </c>
      <c r="C4539" s="348" t="s">
        <v>11854</v>
      </c>
      <c r="D4539" s="348" t="s">
        <v>7657</v>
      </c>
      <c r="E4539" s="348" t="s">
        <v>7658</v>
      </c>
      <c r="F4539" s="348" t="s">
        <v>7659</v>
      </c>
    </row>
    <row r="4540" spans="1:6" x14ac:dyDescent="0.25">
      <c r="A4540" s="348" t="s">
        <v>11856</v>
      </c>
      <c r="B4540" t="str">
        <f t="shared" si="70"/>
        <v>F3:0911 P1P2:8802 P3:00448</v>
      </c>
      <c r="C4540" s="348" t="s">
        <v>11854</v>
      </c>
      <c r="D4540" s="348" t="s">
        <v>7657</v>
      </c>
      <c r="E4540" s="348" t="s">
        <v>7658</v>
      </c>
      <c r="F4540" s="348" t="s">
        <v>7641</v>
      </c>
    </row>
    <row r="4541" spans="1:6" x14ac:dyDescent="0.25">
      <c r="A4541" s="348" t="s">
        <v>11857</v>
      </c>
      <c r="B4541" t="str">
        <f t="shared" si="70"/>
        <v>F3:0911 P1P2:8802 P3:00199</v>
      </c>
      <c r="C4541" s="348" t="s">
        <v>11854</v>
      </c>
      <c r="D4541" s="348" t="s">
        <v>7657</v>
      </c>
      <c r="E4541" s="348" t="s">
        <v>7658</v>
      </c>
      <c r="F4541" s="348" t="s">
        <v>7659</v>
      </c>
    </row>
    <row r="4542" spans="1:6" x14ac:dyDescent="0.25">
      <c r="A4542" s="348" t="s">
        <v>11857</v>
      </c>
      <c r="B4542" t="str">
        <f t="shared" si="70"/>
        <v>F3:0911 P1P2:8802 P3:00448</v>
      </c>
      <c r="C4542" s="348" t="s">
        <v>11854</v>
      </c>
      <c r="D4542" s="348" t="s">
        <v>7657</v>
      </c>
      <c r="E4542" s="348" t="s">
        <v>7658</v>
      </c>
      <c r="F4542" s="348" t="s">
        <v>7641</v>
      </c>
    </row>
    <row r="4543" spans="1:6" x14ac:dyDescent="0.25">
      <c r="A4543" s="348" t="s">
        <v>11858</v>
      </c>
      <c r="B4543" t="str">
        <f t="shared" si="70"/>
        <v>F3:0911 P1P2:8802 P3:00199</v>
      </c>
      <c r="C4543" s="348" t="s">
        <v>11854</v>
      </c>
      <c r="D4543" s="348" t="s">
        <v>7657</v>
      </c>
      <c r="E4543" s="348" t="s">
        <v>7658</v>
      </c>
      <c r="F4543" s="348" t="s">
        <v>7659</v>
      </c>
    </row>
    <row r="4544" spans="1:6" x14ac:dyDescent="0.25">
      <c r="A4544" s="348" t="s">
        <v>11858</v>
      </c>
      <c r="B4544" t="str">
        <f t="shared" si="70"/>
        <v>F3:0911 P1P2:8802 P3:00448</v>
      </c>
      <c r="C4544" s="348" t="s">
        <v>11854</v>
      </c>
      <c r="D4544" s="348" t="s">
        <v>7657</v>
      </c>
      <c r="E4544" s="348" t="s">
        <v>7658</v>
      </c>
      <c r="F4544" s="348" t="s">
        <v>7641</v>
      </c>
    </row>
    <row r="4545" spans="1:6" x14ac:dyDescent="0.25">
      <c r="A4545" s="348" t="s">
        <v>11859</v>
      </c>
      <c r="B4545" t="str">
        <f t="shared" si="70"/>
        <v>F3:0911 P1P2:8802 P3:00199</v>
      </c>
      <c r="C4545" s="348" t="s">
        <v>11854</v>
      </c>
      <c r="D4545" s="348" t="s">
        <v>7657</v>
      </c>
      <c r="E4545" s="348" t="s">
        <v>7658</v>
      </c>
      <c r="F4545" s="348" t="s">
        <v>7659</v>
      </c>
    </row>
    <row r="4546" spans="1:6" x14ac:dyDescent="0.25">
      <c r="A4546" s="348" t="s">
        <v>11859</v>
      </c>
      <c r="B4546" t="str">
        <f t="shared" ref="B4546:B4609" si="71">CONCATENATE("F3:",D4546," P1P2:",E4546," P3:",F4546)</f>
        <v>F3:0911 P1P2:8802 P3:00448</v>
      </c>
      <c r="C4546" s="348" t="s">
        <v>11854</v>
      </c>
      <c r="D4546" s="348" t="s">
        <v>7657</v>
      </c>
      <c r="E4546" s="348" t="s">
        <v>7658</v>
      </c>
      <c r="F4546" s="348" t="s">
        <v>7641</v>
      </c>
    </row>
    <row r="4547" spans="1:6" x14ac:dyDescent="0.25">
      <c r="A4547" s="348" t="s">
        <v>11860</v>
      </c>
      <c r="B4547" t="str">
        <f t="shared" si="71"/>
        <v>F3:0111 P1P2:0301 P3:00005</v>
      </c>
      <c r="C4547" s="348" t="s">
        <v>11854</v>
      </c>
      <c r="D4547" s="348" t="s">
        <v>7323</v>
      </c>
      <c r="E4547" s="348" t="s">
        <v>7335</v>
      </c>
      <c r="F4547" s="348" t="s">
        <v>7655</v>
      </c>
    </row>
    <row r="4548" spans="1:6" x14ac:dyDescent="0.25">
      <c r="A4548" s="348" t="s">
        <v>11861</v>
      </c>
      <c r="B4548" t="str">
        <f t="shared" si="71"/>
        <v>F3:0820 P1P2:8503 P3:00232</v>
      </c>
      <c r="C4548" s="348" t="s">
        <v>11854</v>
      </c>
      <c r="D4548" s="348" t="s">
        <v>7684</v>
      </c>
      <c r="E4548" s="348" t="s">
        <v>7685</v>
      </c>
      <c r="F4548" s="348" t="s">
        <v>7686</v>
      </c>
    </row>
    <row r="4549" spans="1:6" x14ac:dyDescent="0.25">
      <c r="A4549" s="348" t="s">
        <v>11862</v>
      </c>
      <c r="B4549" t="str">
        <f t="shared" si="71"/>
        <v>F3:0820 P1P2:8502 P3:00234</v>
      </c>
      <c r="C4549" s="348" t="s">
        <v>11854</v>
      </c>
      <c r="D4549" s="348" t="s">
        <v>7684</v>
      </c>
      <c r="E4549" s="348" t="s">
        <v>7725</v>
      </c>
      <c r="F4549" s="348" t="s">
        <v>7726</v>
      </c>
    </row>
    <row r="4550" spans="1:6" x14ac:dyDescent="0.25">
      <c r="A4550" s="348" t="s">
        <v>11863</v>
      </c>
      <c r="B4550" t="str">
        <f t="shared" si="71"/>
        <v>F3:0111 P1P2:0301 P3:00005</v>
      </c>
      <c r="C4550" s="348" t="s">
        <v>11864</v>
      </c>
      <c r="D4550" s="348" t="s">
        <v>7323</v>
      </c>
      <c r="E4550" s="348" t="s">
        <v>7335</v>
      </c>
      <c r="F4550" s="348" t="s">
        <v>7655</v>
      </c>
    </row>
    <row r="4551" spans="1:6" x14ac:dyDescent="0.25">
      <c r="A4551" s="348" t="s">
        <v>11865</v>
      </c>
      <c r="B4551" t="str">
        <f t="shared" si="71"/>
        <v>F3:0820 P1P2:8502 P3:00231</v>
      </c>
      <c r="C4551" s="348" t="s">
        <v>11864</v>
      </c>
      <c r="D4551" s="348" t="s">
        <v>7684</v>
      </c>
      <c r="E4551" s="348" t="s">
        <v>7725</v>
      </c>
      <c r="F4551" s="348" t="s">
        <v>7834</v>
      </c>
    </row>
    <row r="4552" spans="1:6" x14ac:dyDescent="0.25">
      <c r="A4552" s="348" t="s">
        <v>11866</v>
      </c>
      <c r="B4552" t="str">
        <f t="shared" si="71"/>
        <v>F3:0820 P1P2:8502 P3:00231</v>
      </c>
      <c r="C4552" s="348" t="s">
        <v>11864</v>
      </c>
      <c r="D4552" s="348" t="s">
        <v>7684</v>
      </c>
      <c r="E4552" s="348" t="s">
        <v>7725</v>
      </c>
      <c r="F4552" s="348" t="s">
        <v>7834</v>
      </c>
    </row>
    <row r="4553" spans="1:6" x14ac:dyDescent="0.25">
      <c r="A4553" s="348" t="s">
        <v>11867</v>
      </c>
      <c r="B4553" t="str">
        <f t="shared" si="71"/>
        <v>F3:0820 P1P2:8502 P3:00234</v>
      </c>
      <c r="C4553" s="348" t="s">
        <v>11864</v>
      </c>
      <c r="D4553" s="348" t="s">
        <v>7684</v>
      </c>
      <c r="E4553" s="348" t="s">
        <v>7725</v>
      </c>
      <c r="F4553" s="348" t="s">
        <v>7726</v>
      </c>
    </row>
    <row r="4554" spans="1:6" x14ac:dyDescent="0.25">
      <c r="A4554" s="348" t="s">
        <v>11868</v>
      </c>
      <c r="B4554" t="str">
        <f t="shared" si="71"/>
        <v>F3:0911 P1P2:8802 P3:00199</v>
      </c>
      <c r="C4554" s="348" t="s">
        <v>11869</v>
      </c>
      <c r="D4554" s="348" t="s">
        <v>7657</v>
      </c>
      <c r="E4554" s="348" t="s">
        <v>7658</v>
      </c>
      <c r="F4554" s="348" t="s">
        <v>7659</v>
      </c>
    </row>
    <row r="4555" spans="1:6" x14ac:dyDescent="0.25">
      <c r="A4555" s="348" t="s">
        <v>11868</v>
      </c>
      <c r="B4555" t="str">
        <f t="shared" si="71"/>
        <v>F3:0911 P1P2:8802 P3:00448</v>
      </c>
      <c r="C4555" s="348" t="s">
        <v>11869</v>
      </c>
      <c r="D4555" s="348" t="s">
        <v>7657</v>
      </c>
      <c r="E4555" s="348" t="s">
        <v>7658</v>
      </c>
      <c r="F4555" s="348" t="s">
        <v>7641</v>
      </c>
    </row>
    <row r="4556" spans="1:6" x14ac:dyDescent="0.25">
      <c r="A4556" s="348" t="s">
        <v>11870</v>
      </c>
      <c r="B4556" t="str">
        <f t="shared" si="71"/>
        <v>F3:0111 P1P2:0301 P3:00005</v>
      </c>
      <c r="C4556" s="348" t="s">
        <v>11869</v>
      </c>
      <c r="D4556" s="348" t="s">
        <v>7323</v>
      </c>
      <c r="E4556" s="348" t="s">
        <v>7335</v>
      </c>
      <c r="F4556" s="348" t="s">
        <v>7655</v>
      </c>
    </row>
    <row r="4557" spans="1:6" x14ac:dyDescent="0.25">
      <c r="A4557" s="348" t="s">
        <v>11871</v>
      </c>
      <c r="B4557" t="str">
        <f t="shared" si="71"/>
        <v>F3:0820 P1P2:8502 P3:00231</v>
      </c>
      <c r="C4557" s="348" t="s">
        <v>11869</v>
      </c>
      <c r="D4557" s="348" t="s">
        <v>7684</v>
      </c>
      <c r="E4557" s="348" t="s">
        <v>7725</v>
      </c>
      <c r="F4557" s="348" t="s">
        <v>7834</v>
      </c>
    </row>
    <row r="4558" spans="1:6" x14ac:dyDescent="0.25">
      <c r="A4558" s="348" t="s">
        <v>11872</v>
      </c>
      <c r="B4558" t="str">
        <f t="shared" si="71"/>
        <v>F3:0820 P1P2:8502 P3:00234</v>
      </c>
      <c r="C4558" s="348" t="s">
        <v>11869</v>
      </c>
      <c r="D4558" s="348" t="s">
        <v>7684</v>
      </c>
      <c r="E4558" s="348" t="s">
        <v>7725</v>
      </c>
      <c r="F4558" s="348" t="s">
        <v>7726</v>
      </c>
    </row>
    <row r="4559" spans="1:6" x14ac:dyDescent="0.25">
      <c r="A4559" s="348" t="s">
        <v>11873</v>
      </c>
      <c r="B4559" t="str">
        <f t="shared" si="71"/>
        <v>F3:0111 P1P2:0301 P3:00005</v>
      </c>
      <c r="C4559" s="348" t="s">
        <v>11874</v>
      </c>
      <c r="D4559" s="348" t="s">
        <v>7323</v>
      </c>
      <c r="E4559" s="348" t="s">
        <v>7335</v>
      </c>
      <c r="F4559" s="348" t="s">
        <v>7655</v>
      </c>
    </row>
    <row r="4560" spans="1:6" x14ac:dyDescent="0.25">
      <c r="A4560" s="348" t="s">
        <v>11875</v>
      </c>
      <c r="B4560" t="str">
        <f t="shared" si="71"/>
        <v>F3:0820 P1P2:8502 P3:00231</v>
      </c>
      <c r="C4560" s="348" t="s">
        <v>11874</v>
      </c>
      <c r="D4560" s="348" t="s">
        <v>7684</v>
      </c>
      <c r="E4560" s="348" t="s">
        <v>7725</v>
      </c>
      <c r="F4560" s="348" t="s">
        <v>7834</v>
      </c>
    </row>
    <row r="4561" spans="1:6" x14ac:dyDescent="0.25">
      <c r="A4561" s="348" t="s">
        <v>11876</v>
      </c>
      <c r="B4561" t="str">
        <f t="shared" si="71"/>
        <v>F3:0820 P1P2:8502 P3:00234</v>
      </c>
      <c r="C4561" s="348" t="s">
        <v>11874</v>
      </c>
      <c r="D4561" s="348" t="s">
        <v>7684</v>
      </c>
      <c r="E4561" s="348" t="s">
        <v>7725</v>
      </c>
      <c r="F4561" s="348" t="s">
        <v>7726</v>
      </c>
    </row>
    <row r="4562" spans="1:6" x14ac:dyDescent="0.25">
      <c r="A4562" s="348" t="s">
        <v>11877</v>
      </c>
      <c r="B4562" t="str">
        <f t="shared" si="71"/>
        <v>F3:0911 P1P2:8802 P3:00199</v>
      </c>
      <c r="C4562" s="348" t="s">
        <v>11878</v>
      </c>
      <c r="D4562" s="348" t="s">
        <v>7657</v>
      </c>
      <c r="E4562" s="348" t="s">
        <v>7658</v>
      </c>
      <c r="F4562" s="348" t="s">
        <v>7659</v>
      </c>
    </row>
    <row r="4563" spans="1:6" x14ac:dyDescent="0.25">
      <c r="A4563" s="348" t="s">
        <v>11877</v>
      </c>
      <c r="B4563" t="str">
        <f t="shared" si="71"/>
        <v>F3:0911 P1P2:8802 P3:00448</v>
      </c>
      <c r="C4563" s="348" t="s">
        <v>11878</v>
      </c>
      <c r="D4563" s="348" t="s">
        <v>7657</v>
      </c>
      <c r="E4563" s="348" t="s">
        <v>7658</v>
      </c>
      <c r="F4563" s="348" t="s">
        <v>7641</v>
      </c>
    </row>
    <row r="4564" spans="1:6" x14ac:dyDescent="0.25">
      <c r="A4564" s="348" t="s">
        <v>11879</v>
      </c>
      <c r="B4564" t="str">
        <f t="shared" si="71"/>
        <v>F3:0111 P1P2:0301 P3:00005</v>
      </c>
      <c r="C4564" s="348" t="s">
        <v>11878</v>
      </c>
      <c r="D4564" s="348" t="s">
        <v>7323</v>
      </c>
      <c r="E4564" s="348" t="s">
        <v>7335</v>
      </c>
      <c r="F4564" s="348" t="s">
        <v>7655</v>
      </c>
    </row>
    <row r="4565" spans="1:6" x14ac:dyDescent="0.25">
      <c r="A4565" s="348" t="s">
        <v>11880</v>
      </c>
      <c r="B4565" t="str">
        <f t="shared" si="71"/>
        <v>F3:0820 P1P2:8502 P3:00231</v>
      </c>
      <c r="C4565" s="348" t="s">
        <v>11878</v>
      </c>
      <c r="D4565" s="348" t="s">
        <v>7684</v>
      </c>
      <c r="E4565" s="348" t="s">
        <v>7725</v>
      </c>
      <c r="F4565" s="348" t="s">
        <v>7834</v>
      </c>
    </row>
    <row r="4566" spans="1:6" x14ac:dyDescent="0.25">
      <c r="A4566" s="348" t="s">
        <v>11881</v>
      </c>
      <c r="B4566" t="str">
        <f t="shared" si="71"/>
        <v>F3:0820 P1P2:8502 P3:00234</v>
      </c>
      <c r="C4566" s="348" t="s">
        <v>11878</v>
      </c>
      <c r="D4566" s="348" t="s">
        <v>7684</v>
      </c>
      <c r="E4566" s="348" t="s">
        <v>7725</v>
      </c>
      <c r="F4566" s="348" t="s">
        <v>7726</v>
      </c>
    </row>
    <row r="4567" spans="1:6" x14ac:dyDescent="0.25">
      <c r="A4567" s="348" t="s">
        <v>11882</v>
      </c>
      <c r="B4567" t="str">
        <f t="shared" si="71"/>
        <v>F3:0111 P1P2:0301 P3:00005</v>
      </c>
      <c r="C4567" s="348" t="s">
        <v>11883</v>
      </c>
      <c r="D4567" s="348" t="s">
        <v>7323</v>
      </c>
      <c r="E4567" s="348" t="s">
        <v>7335</v>
      </c>
      <c r="F4567" s="348" t="s">
        <v>7655</v>
      </c>
    </row>
    <row r="4568" spans="1:6" x14ac:dyDescent="0.25">
      <c r="A4568" s="348" t="s">
        <v>11884</v>
      </c>
      <c r="B4568" t="str">
        <f t="shared" si="71"/>
        <v>F3:0820 P1P2:8502 P3:00231</v>
      </c>
      <c r="C4568" s="348" t="s">
        <v>11883</v>
      </c>
      <c r="D4568" s="348" t="s">
        <v>7684</v>
      </c>
      <c r="E4568" s="348" t="s">
        <v>7725</v>
      </c>
      <c r="F4568" s="348" t="s">
        <v>7834</v>
      </c>
    </row>
    <row r="4569" spans="1:6" x14ac:dyDescent="0.25">
      <c r="A4569" s="348" t="s">
        <v>11885</v>
      </c>
      <c r="B4569" t="str">
        <f t="shared" si="71"/>
        <v>F3:0820 P1P2:8502 P3:00234</v>
      </c>
      <c r="C4569" s="348" t="s">
        <v>11883</v>
      </c>
      <c r="D4569" s="348" t="s">
        <v>7684</v>
      </c>
      <c r="E4569" s="348" t="s">
        <v>7725</v>
      </c>
      <c r="F4569" s="348" t="s">
        <v>7726</v>
      </c>
    </row>
    <row r="4570" spans="1:6" x14ac:dyDescent="0.25">
      <c r="A4570" s="348" t="s">
        <v>11886</v>
      </c>
      <c r="B4570" t="str">
        <f t="shared" si="71"/>
        <v>F3:0911 P1P2:8802 P3:00199</v>
      </c>
      <c r="C4570" s="348" t="s">
        <v>11887</v>
      </c>
      <c r="D4570" s="348" t="s">
        <v>7657</v>
      </c>
      <c r="E4570" s="348" t="s">
        <v>7658</v>
      </c>
      <c r="F4570" s="348" t="s">
        <v>7659</v>
      </c>
    </row>
    <row r="4571" spans="1:6" x14ac:dyDescent="0.25">
      <c r="A4571" s="348" t="s">
        <v>11886</v>
      </c>
      <c r="B4571" t="str">
        <f t="shared" si="71"/>
        <v>F3:0911 P1P2:8802 P3:00448</v>
      </c>
      <c r="C4571" s="348" t="s">
        <v>11887</v>
      </c>
      <c r="D4571" s="348" t="s">
        <v>7657</v>
      </c>
      <c r="E4571" s="348" t="s">
        <v>7658</v>
      </c>
      <c r="F4571" s="348" t="s">
        <v>7641</v>
      </c>
    </row>
    <row r="4572" spans="1:6" x14ac:dyDescent="0.25">
      <c r="A4572" s="348" t="s">
        <v>11888</v>
      </c>
      <c r="B4572" t="str">
        <f t="shared" si="71"/>
        <v>F3:0111 P1P2:0301 P3:00005</v>
      </c>
      <c r="C4572" s="348" t="s">
        <v>11887</v>
      </c>
      <c r="D4572" s="348" t="s">
        <v>7323</v>
      </c>
      <c r="E4572" s="348" t="s">
        <v>7335</v>
      </c>
      <c r="F4572" s="348" t="s">
        <v>7655</v>
      </c>
    </row>
    <row r="4573" spans="1:6" x14ac:dyDescent="0.25">
      <c r="A4573" s="348" t="s">
        <v>11889</v>
      </c>
      <c r="B4573" t="str">
        <f t="shared" si="71"/>
        <v>F3:0820 P1P2:8502 P3:00231</v>
      </c>
      <c r="C4573" s="348" t="s">
        <v>11887</v>
      </c>
      <c r="D4573" s="348" t="s">
        <v>7684</v>
      </c>
      <c r="E4573" s="348" t="s">
        <v>7725</v>
      </c>
      <c r="F4573" s="348" t="s">
        <v>7834</v>
      </c>
    </row>
    <row r="4574" spans="1:6" x14ac:dyDescent="0.25">
      <c r="A4574" s="348" t="s">
        <v>11889</v>
      </c>
      <c r="B4574" t="str">
        <f t="shared" si="71"/>
        <v>F3:0820 P1P2:8502 P3:00234</v>
      </c>
      <c r="C4574" s="348" t="s">
        <v>11887</v>
      </c>
      <c r="D4574" s="348" t="s">
        <v>7684</v>
      </c>
      <c r="E4574" s="348" t="s">
        <v>7725</v>
      </c>
      <c r="F4574" s="348" t="s">
        <v>7726</v>
      </c>
    </row>
    <row r="4575" spans="1:6" x14ac:dyDescent="0.25">
      <c r="A4575" s="348" t="s">
        <v>11890</v>
      </c>
      <c r="B4575" t="str">
        <f t="shared" si="71"/>
        <v>F3:0820 P1P2:8502 P3:00234</v>
      </c>
      <c r="C4575" s="348" t="s">
        <v>11887</v>
      </c>
      <c r="D4575" s="348" t="s">
        <v>7684</v>
      </c>
      <c r="E4575" s="348" t="s">
        <v>7725</v>
      </c>
      <c r="F4575" s="348" t="s">
        <v>7726</v>
      </c>
    </row>
    <row r="4576" spans="1:6" x14ac:dyDescent="0.25">
      <c r="A4576" s="348" t="s">
        <v>11891</v>
      </c>
      <c r="B4576" t="str">
        <f t="shared" si="71"/>
        <v>F3:0111 P1P2:0301 P3:00005</v>
      </c>
      <c r="C4576" s="348" t="s">
        <v>11892</v>
      </c>
      <c r="D4576" s="348" t="s">
        <v>7323</v>
      </c>
      <c r="E4576" s="348" t="s">
        <v>7335</v>
      </c>
      <c r="F4576" s="348" t="s">
        <v>7655</v>
      </c>
    </row>
    <row r="4577" spans="1:6" x14ac:dyDescent="0.25">
      <c r="A4577" s="348" t="s">
        <v>11893</v>
      </c>
      <c r="B4577" t="str">
        <f t="shared" si="71"/>
        <v>F3:0820 P1P2:8502 P3:00231</v>
      </c>
      <c r="C4577" s="348" t="s">
        <v>11892</v>
      </c>
      <c r="D4577" s="348" t="s">
        <v>7684</v>
      </c>
      <c r="E4577" s="348" t="s">
        <v>7725</v>
      </c>
      <c r="F4577" s="348" t="s">
        <v>7834</v>
      </c>
    </row>
    <row r="4578" spans="1:6" x14ac:dyDescent="0.25">
      <c r="A4578" s="348" t="s">
        <v>11894</v>
      </c>
      <c r="B4578" t="str">
        <f t="shared" si="71"/>
        <v>F3:0820 P1P2:8502 P3:00234</v>
      </c>
      <c r="C4578" s="348" t="s">
        <v>11892</v>
      </c>
      <c r="D4578" s="348" t="s">
        <v>7684</v>
      </c>
      <c r="E4578" s="348" t="s">
        <v>7725</v>
      </c>
      <c r="F4578" s="348" t="s">
        <v>7726</v>
      </c>
    </row>
    <row r="4579" spans="1:6" x14ac:dyDescent="0.25">
      <c r="A4579" s="348" t="s">
        <v>11895</v>
      </c>
      <c r="B4579" t="str">
        <f t="shared" si="71"/>
        <v>F3:0820 P1P2:8502 P3:00233</v>
      </c>
      <c r="C4579" s="348" t="s">
        <v>11892</v>
      </c>
      <c r="D4579" s="348" t="s">
        <v>7684</v>
      </c>
      <c r="E4579" s="348" t="s">
        <v>7725</v>
      </c>
      <c r="F4579" s="348" t="s">
        <v>9219</v>
      </c>
    </row>
    <row r="4580" spans="1:6" x14ac:dyDescent="0.25">
      <c r="A4580" s="348" t="s">
        <v>11896</v>
      </c>
      <c r="B4580" t="str">
        <f t="shared" si="71"/>
        <v>F3:0820 P1P2:8502 P3:00233</v>
      </c>
      <c r="C4580" s="348" t="s">
        <v>11883</v>
      </c>
      <c r="D4580" s="348" t="s">
        <v>7684</v>
      </c>
      <c r="E4580" s="348" t="s">
        <v>7725</v>
      </c>
      <c r="F4580" s="348" t="s">
        <v>9219</v>
      </c>
    </row>
    <row r="4581" spans="1:6" x14ac:dyDescent="0.25">
      <c r="A4581" s="348" t="s">
        <v>11897</v>
      </c>
      <c r="B4581" t="str">
        <f t="shared" si="71"/>
        <v>F3:0111 P1P2:0301 P3:00005</v>
      </c>
      <c r="C4581" s="348" t="s">
        <v>11898</v>
      </c>
      <c r="D4581" s="348" t="s">
        <v>7323</v>
      </c>
      <c r="E4581" s="348" t="s">
        <v>7335</v>
      </c>
      <c r="F4581" s="348" t="s">
        <v>7655</v>
      </c>
    </row>
    <row r="4582" spans="1:6" x14ac:dyDescent="0.25">
      <c r="A4582" s="348" t="s">
        <v>11899</v>
      </c>
      <c r="B4582" t="str">
        <f t="shared" si="71"/>
        <v>F3:0820 P1P2:8502 P3:00231</v>
      </c>
      <c r="C4582" s="348" t="s">
        <v>11898</v>
      </c>
      <c r="D4582" s="348" t="s">
        <v>7684</v>
      </c>
      <c r="E4582" s="348" t="s">
        <v>7725</v>
      </c>
      <c r="F4582" s="348" t="s">
        <v>7834</v>
      </c>
    </row>
    <row r="4583" spans="1:6" x14ac:dyDescent="0.25">
      <c r="A4583" s="348" t="s">
        <v>11900</v>
      </c>
      <c r="B4583" t="str">
        <f t="shared" si="71"/>
        <v>F3:0820 P1P2:8502 P3:00231</v>
      </c>
      <c r="C4583" s="348" t="s">
        <v>11898</v>
      </c>
      <c r="D4583" s="348" t="s">
        <v>7684</v>
      </c>
      <c r="E4583" s="348" t="s">
        <v>7725</v>
      </c>
      <c r="F4583" s="348" t="s">
        <v>7834</v>
      </c>
    </row>
    <row r="4584" spans="1:6" x14ac:dyDescent="0.25">
      <c r="A4584" s="348" t="s">
        <v>11901</v>
      </c>
      <c r="B4584" t="str">
        <f t="shared" si="71"/>
        <v>F3:0820 P1P2:8502 P3:00234</v>
      </c>
      <c r="C4584" s="348" t="s">
        <v>11898</v>
      </c>
      <c r="D4584" s="348" t="s">
        <v>7684</v>
      </c>
      <c r="E4584" s="348" t="s">
        <v>7725</v>
      </c>
      <c r="F4584" s="348" t="s">
        <v>7726</v>
      </c>
    </row>
    <row r="4585" spans="1:6" x14ac:dyDescent="0.25">
      <c r="A4585" s="348" t="s">
        <v>11902</v>
      </c>
      <c r="B4585" t="str">
        <f t="shared" si="71"/>
        <v>F3:0911 P1P2:8802 P3:00199</v>
      </c>
      <c r="C4585" s="348" t="s">
        <v>11903</v>
      </c>
      <c r="D4585" s="348" t="s">
        <v>7657</v>
      </c>
      <c r="E4585" s="348" t="s">
        <v>7658</v>
      </c>
      <c r="F4585" s="348" t="s">
        <v>7659</v>
      </c>
    </row>
    <row r="4586" spans="1:6" x14ac:dyDescent="0.25">
      <c r="A4586" s="348" t="s">
        <v>11902</v>
      </c>
      <c r="B4586" t="str">
        <f t="shared" si="71"/>
        <v>F3:0911 P1P2:8802 P3:00448</v>
      </c>
      <c r="C4586" s="348" t="s">
        <v>11903</v>
      </c>
      <c r="D4586" s="348" t="s">
        <v>7657</v>
      </c>
      <c r="E4586" s="348" t="s">
        <v>7658</v>
      </c>
      <c r="F4586" s="348" t="s">
        <v>7641</v>
      </c>
    </row>
    <row r="4587" spans="1:6" x14ac:dyDescent="0.25">
      <c r="A4587" s="348" t="s">
        <v>11904</v>
      </c>
      <c r="B4587" t="str">
        <f t="shared" si="71"/>
        <v>F3:0911 P1P2:8802 P3:00199</v>
      </c>
      <c r="C4587" s="348" t="s">
        <v>11903</v>
      </c>
      <c r="D4587" s="348" t="s">
        <v>7657</v>
      </c>
      <c r="E4587" s="348" t="s">
        <v>7658</v>
      </c>
      <c r="F4587" s="348" t="s">
        <v>7659</v>
      </c>
    </row>
    <row r="4588" spans="1:6" x14ac:dyDescent="0.25">
      <c r="A4588" s="348" t="s">
        <v>11904</v>
      </c>
      <c r="B4588" t="str">
        <f t="shared" si="71"/>
        <v>F3:0911 P1P2:8802 P3:00448</v>
      </c>
      <c r="C4588" s="348" t="s">
        <v>11903</v>
      </c>
      <c r="D4588" s="348" t="s">
        <v>7657</v>
      </c>
      <c r="E4588" s="348" t="s">
        <v>7658</v>
      </c>
      <c r="F4588" s="348" t="s">
        <v>7641</v>
      </c>
    </row>
    <row r="4589" spans="1:6" x14ac:dyDescent="0.25">
      <c r="A4589" s="348" t="s">
        <v>11905</v>
      </c>
      <c r="B4589" t="str">
        <f t="shared" si="71"/>
        <v>F3:0911 P1P2:8802 P3:00199</v>
      </c>
      <c r="C4589" s="348" t="s">
        <v>11903</v>
      </c>
      <c r="D4589" s="348" t="s">
        <v>7657</v>
      </c>
      <c r="E4589" s="348" t="s">
        <v>7658</v>
      </c>
      <c r="F4589" s="348" t="s">
        <v>7659</v>
      </c>
    </row>
    <row r="4590" spans="1:6" x14ac:dyDescent="0.25">
      <c r="A4590" s="348" t="s">
        <v>11905</v>
      </c>
      <c r="B4590" t="str">
        <f t="shared" si="71"/>
        <v>F3:0911 P1P2:8802 P3:00448</v>
      </c>
      <c r="C4590" s="348" t="s">
        <v>11903</v>
      </c>
      <c r="D4590" s="348" t="s">
        <v>7657</v>
      </c>
      <c r="E4590" s="348" t="s">
        <v>7658</v>
      </c>
      <c r="F4590" s="348" t="s">
        <v>7641</v>
      </c>
    </row>
    <row r="4591" spans="1:6" x14ac:dyDescent="0.25">
      <c r="A4591" s="348" t="s">
        <v>11906</v>
      </c>
      <c r="B4591" t="str">
        <f t="shared" si="71"/>
        <v>F3:0911 P1P2:8802 P3:00199</v>
      </c>
      <c r="C4591" s="348" t="s">
        <v>11903</v>
      </c>
      <c r="D4591" s="348" t="s">
        <v>7657</v>
      </c>
      <c r="E4591" s="348" t="s">
        <v>7658</v>
      </c>
      <c r="F4591" s="348" t="s">
        <v>7659</v>
      </c>
    </row>
    <row r="4592" spans="1:6" x14ac:dyDescent="0.25">
      <c r="A4592" s="348" t="s">
        <v>11906</v>
      </c>
      <c r="B4592" t="str">
        <f t="shared" si="71"/>
        <v>F3:0911 P1P2:8802 P3:00448</v>
      </c>
      <c r="C4592" s="348" t="s">
        <v>11903</v>
      </c>
      <c r="D4592" s="348" t="s">
        <v>7657</v>
      </c>
      <c r="E4592" s="348" t="s">
        <v>7658</v>
      </c>
      <c r="F4592" s="348" t="s">
        <v>7641</v>
      </c>
    </row>
    <row r="4593" spans="1:6" x14ac:dyDescent="0.25">
      <c r="A4593" s="348" t="s">
        <v>11907</v>
      </c>
      <c r="B4593" t="str">
        <f t="shared" si="71"/>
        <v>F3:0911 P1P2:8802 P3:00199</v>
      </c>
      <c r="C4593" s="348" t="s">
        <v>11903</v>
      </c>
      <c r="D4593" s="348" t="s">
        <v>7657</v>
      </c>
      <c r="E4593" s="348" t="s">
        <v>7658</v>
      </c>
      <c r="F4593" s="348" t="s">
        <v>7659</v>
      </c>
    </row>
    <row r="4594" spans="1:6" x14ac:dyDescent="0.25">
      <c r="A4594" s="348" t="s">
        <v>11907</v>
      </c>
      <c r="B4594" t="str">
        <f t="shared" si="71"/>
        <v>F3:0911 P1P2:8802 P3:00448</v>
      </c>
      <c r="C4594" s="348" t="s">
        <v>11903</v>
      </c>
      <c r="D4594" s="348" t="s">
        <v>7657</v>
      </c>
      <c r="E4594" s="348" t="s">
        <v>7658</v>
      </c>
      <c r="F4594" s="348" t="s">
        <v>7641</v>
      </c>
    </row>
    <row r="4595" spans="1:6" x14ac:dyDescent="0.25">
      <c r="A4595" s="348" t="s">
        <v>11908</v>
      </c>
      <c r="B4595" t="str">
        <f t="shared" si="71"/>
        <v>F3:0911 P1P2:8802 P3:00199</v>
      </c>
      <c r="C4595" s="348" t="s">
        <v>11903</v>
      </c>
      <c r="D4595" s="348" t="s">
        <v>7657</v>
      </c>
      <c r="E4595" s="348" t="s">
        <v>7658</v>
      </c>
      <c r="F4595" s="348" t="s">
        <v>7659</v>
      </c>
    </row>
    <row r="4596" spans="1:6" x14ac:dyDescent="0.25">
      <c r="A4596" s="348" t="s">
        <v>11908</v>
      </c>
      <c r="B4596" t="str">
        <f t="shared" si="71"/>
        <v>F3:0911 P1P2:8802 P3:00448</v>
      </c>
      <c r="C4596" s="348" t="s">
        <v>11903</v>
      </c>
      <c r="D4596" s="348" t="s">
        <v>7657</v>
      </c>
      <c r="E4596" s="348" t="s">
        <v>7658</v>
      </c>
      <c r="F4596" s="348" t="s">
        <v>7641</v>
      </c>
    </row>
    <row r="4597" spans="1:6" x14ac:dyDescent="0.25">
      <c r="A4597" s="348" t="s">
        <v>11909</v>
      </c>
      <c r="B4597" t="str">
        <f t="shared" si="71"/>
        <v>F3:0111 P1P2:0301 P3:00005</v>
      </c>
      <c r="C4597" s="348" t="s">
        <v>11903</v>
      </c>
      <c r="D4597" s="348" t="s">
        <v>7323</v>
      </c>
      <c r="E4597" s="348" t="s">
        <v>7335</v>
      </c>
      <c r="F4597" s="348" t="s">
        <v>7655</v>
      </c>
    </row>
    <row r="4598" spans="1:6" x14ac:dyDescent="0.25">
      <c r="A4598" s="348" t="s">
        <v>11910</v>
      </c>
      <c r="B4598" t="str">
        <f t="shared" si="71"/>
        <v>F3:0820 P1P2:8502 P3:00231</v>
      </c>
      <c r="C4598" s="348" t="s">
        <v>11903</v>
      </c>
      <c r="D4598" s="348" t="s">
        <v>7684</v>
      </c>
      <c r="E4598" s="348" t="s">
        <v>7725</v>
      </c>
      <c r="F4598" s="348" t="s">
        <v>7834</v>
      </c>
    </row>
    <row r="4599" spans="1:6" x14ac:dyDescent="0.25">
      <c r="A4599" s="348" t="s">
        <v>11911</v>
      </c>
      <c r="B4599" t="str">
        <f t="shared" si="71"/>
        <v>F3:0820 P1P2:8503 P3:00232</v>
      </c>
      <c r="C4599" s="348" t="s">
        <v>11903</v>
      </c>
      <c r="D4599" s="348" t="s">
        <v>7684</v>
      </c>
      <c r="E4599" s="348" t="s">
        <v>7685</v>
      </c>
      <c r="F4599" s="348" t="s">
        <v>7686</v>
      </c>
    </row>
    <row r="4600" spans="1:6" x14ac:dyDescent="0.25">
      <c r="A4600" s="348" t="s">
        <v>11912</v>
      </c>
      <c r="B4600" t="str">
        <f t="shared" si="71"/>
        <v>F3:0820 P1P2:8502 P3:00234</v>
      </c>
      <c r="C4600" s="348" t="s">
        <v>11903</v>
      </c>
      <c r="D4600" s="348" t="s">
        <v>7684</v>
      </c>
      <c r="E4600" s="348" t="s">
        <v>7725</v>
      </c>
      <c r="F4600" s="348" t="s">
        <v>7726</v>
      </c>
    </row>
    <row r="4601" spans="1:6" x14ac:dyDescent="0.25">
      <c r="A4601" s="348" t="s">
        <v>11913</v>
      </c>
      <c r="B4601" t="str">
        <f t="shared" si="71"/>
        <v>F3:0911 P1P2:8802 P3:00199</v>
      </c>
      <c r="C4601" s="348" t="s">
        <v>11914</v>
      </c>
      <c r="D4601" s="348" t="s">
        <v>7657</v>
      </c>
      <c r="E4601" s="348" t="s">
        <v>7658</v>
      </c>
      <c r="F4601" s="348" t="s">
        <v>7659</v>
      </c>
    </row>
    <row r="4602" spans="1:6" x14ac:dyDescent="0.25">
      <c r="A4602" s="348" t="s">
        <v>11913</v>
      </c>
      <c r="B4602" t="str">
        <f t="shared" si="71"/>
        <v>F3:0911 P1P2:8802 P3:00448</v>
      </c>
      <c r="C4602" s="348" t="s">
        <v>11914</v>
      </c>
      <c r="D4602" s="348" t="s">
        <v>7657</v>
      </c>
      <c r="E4602" s="348" t="s">
        <v>7658</v>
      </c>
      <c r="F4602" s="348" t="s">
        <v>7641</v>
      </c>
    </row>
    <row r="4603" spans="1:6" x14ac:dyDescent="0.25">
      <c r="A4603" s="348" t="s">
        <v>11915</v>
      </c>
      <c r="B4603" t="str">
        <f t="shared" si="71"/>
        <v>F3:0111 P1P2:0301 P3:00005</v>
      </c>
      <c r="C4603" s="348" t="s">
        <v>11914</v>
      </c>
      <c r="D4603" s="348" t="s">
        <v>7323</v>
      </c>
      <c r="E4603" s="348" t="s">
        <v>7335</v>
      </c>
      <c r="F4603" s="348" t="s">
        <v>7655</v>
      </c>
    </row>
    <row r="4604" spans="1:6" x14ac:dyDescent="0.25">
      <c r="A4604" s="348" t="s">
        <v>11916</v>
      </c>
      <c r="B4604" t="str">
        <f t="shared" si="71"/>
        <v>F3:0820 P1P2:8502 P3:00231</v>
      </c>
      <c r="C4604" s="348" t="s">
        <v>11914</v>
      </c>
      <c r="D4604" s="348" t="s">
        <v>7684</v>
      </c>
      <c r="E4604" s="348" t="s">
        <v>7725</v>
      </c>
      <c r="F4604" s="348" t="s">
        <v>7834</v>
      </c>
    </row>
    <row r="4605" spans="1:6" x14ac:dyDescent="0.25">
      <c r="A4605" s="348" t="s">
        <v>11917</v>
      </c>
      <c r="B4605" t="str">
        <f t="shared" si="71"/>
        <v>F3:0820 P1P2:8502 P3:00234</v>
      </c>
      <c r="C4605" s="348" t="s">
        <v>11914</v>
      </c>
      <c r="D4605" s="348" t="s">
        <v>7684</v>
      </c>
      <c r="E4605" s="348" t="s">
        <v>7725</v>
      </c>
      <c r="F4605" s="348" t="s">
        <v>7726</v>
      </c>
    </row>
    <row r="4606" spans="1:6" x14ac:dyDescent="0.25">
      <c r="A4606" s="348" t="s">
        <v>11918</v>
      </c>
      <c r="B4606" t="str">
        <f t="shared" si="71"/>
        <v>F3:0820 P1P2:8503 P3:00232</v>
      </c>
      <c r="C4606" s="348" t="s">
        <v>11914</v>
      </c>
      <c r="D4606" s="348" t="s">
        <v>7684</v>
      </c>
      <c r="E4606" s="348" t="s">
        <v>7685</v>
      </c>
      <c r="F4606" s="348" t="s">
        <v>7686</v>
      </c>
    </row>
    <row r="4607" spans="1:6" x14ac:dyDescent="0.25">
      <c r="A4607" s="348" t="s">
        <v>11919</v>
      </c>
      <c r="B4607" t="str">
        <f t="shared" si="71"/>
        <v>F3:0911 P1P2:8802 P3:00199</v>
      </c>
      <c r="C4607" s="348" t="s">
        <v>11920</v>
      </c>
      <c r="D4607" s="348" t="s">
        <v>7657</v>
      </c>
      <c r="E4607" s="348" t="s">
        <v>7658</v>
      </c>
      <c r="F4607" s="348" t="s">
        <v>7659</v>
      </c>
    </row>
    <row r="4608" spans="1:6" x14ac:dyDescent="0.25">
      <c r="A4608" s="348" t="s">
        <v>11919</v>
      </c>
      <c r="B4608" t="str">
        <f t="shared" si="71"/>
        <v>F3:0911 P1P2:8802 P3:00448</v>
      </c>
      <c r="C4608" s="348" t="s">
        <v>11920</v>
      </c>
      <c r="D4608" s="348" t="s">
        <v>7657</v>
      </c>
      <c r="E4608" s="348" t="s">
        <v>7658</v>
      </c>
      <c r="F4608" s="348" t="s">
        <v>7641</v>
      </c>
    </row>
    <row r="4609" spans="1:6" x14ac:dyDescent="0.25">
      <c r="A4609" s="348" t="s">
        <v>11921</v>
      </c>
      <c r="B4609" t="str">
        <f t="shared" si="71"/>
        <v>F3:0111 P1P2:0301 P3:00005</v>
      </c>
      <c r="C4609" s="348" t="s">
        <v>11920</v>
      </c>
      <c r="D4609" s="348" t="s">
        <v>7323</v>
      </c>
      <c r="E4609" s="348" t="s">
        <v>7335</v>
      </c>
      <c r="F4609" s="348" t="s">
        <v>7655</v>
      </c>
    </row>
    <row r="4610" spans="1:6" x14ac:dyDescent="0.25">
      <c r="A4610" s="348" t="s">
        <v>11922</v>
      </c>
      <c r="B4610" t="str">
        <f t="shared" ref="B4610:B4673" si="72">CONCATENATE("F3:",D4610," P1P2:",E4610," P3:",F4610)</f>
        <v>F3:0820 P1P2:8502 P3:00231</v>
      </c>
      <c r="C4610" s="348" t="s">
        <v>11920</v>
      </c>
      <c r="D4610" s="348" t="s">
        <v>7684</v>
      </c>
      <c r="E4610" s="348" t="s">
        <v>7725</v>
      </c>
      <c r="F4610" s="348" t="s">
        <v>7834</v>
      </c>
    </row>
    <row r="4611" spans="1:6" x14ac:dyDescent="0.25">
      <c r="A4611" s="348" t="s">
        <v>11923</v>
      </c>
      <c r="B4611" t="str">
        <f t="shared" si="72"/>
        <v>F3:0820 P1P2:8502 P3:00234</v>
      </c>
      <c r="C4611" s="348" t="s">
        <v>11920</v>
      </c>
      <c r="D4611" s="348" t="s">
        <v>7684</v>
      </c>
      <c r="E4611" s="348" t="s">
        <v>7725</v>
      </c>
      <c r="F4611" s="348" t="s">
        <v>7726</v>
      </c>
    </row>
    <row r="4612" spans="1:6" x14ac:dyDescent="0.25">
      <c r="A4612" s="348" t="s">
        <v>11924</v>
      </c>
      <c r="B4612" t="str">
        <f t="shared" si="72"/>
        <v>F3:0820 P1P2:8502 P3:00233</v>
      </c>
      <c r="C4612" s="348" t="s">
        <v>11920</v>
      </c>
      <c r="D4612" s="348" t="s">
        <v>7684</v>
      </c>
      <c r="E4612" s="348" t="s">
        <v>7725</v>
      </c>
      <c r="F4612" s="348" t="s">
        <v>9219</v>
      </c>
    </row>
    <row r="4613" spans="1:6" x14ac:dyDescent="0.25">
      <c r="A4613" s="348" t="s">
        <v>11925</v>
      </c>
      <c r="B4613" t="str">
        <f t="shared" si="72"/>
        <v>F3:0820 P1P2:8503 P3:00232</v>
      </c>
      <c r="C4613" s="348" t="s">
        <v>11920</v>
      </c>
      <c r="D4613" s="348" t="s">
        <v>7684</v>
      </c>
      <c r="E4613" s="348" t="s">
        <v>7685</v>
      </c>
      <c r="F4613" s="348" t="s">
        <v>7686</v>
      </c>
    </row>
    <row r="4614" spans="1:6" x14ac:dyDescent="0.25">
      <c r="A4614" s="348" t="s">
        <v>11926</v>
      </c>
      <c r="B4614" t="str">
        <f t="shared" si="72"/>
        <v>F3:0911 P1P2:8802 P3:00199</v>
      </c>
      <c r="C4614" s="348" t="s">
        <v>11927</v>
      </c>
      <c r="D4614" s="348" t="s">
        <v>7657</v>
      </c>
      <c r="E4614" s="348" t="s">
        <v>7658</v>
      </c>
      <c r="F4614" s="348" t="s">
        <v>7659</v>
      </c>
    </row>
    <row r="4615" spans="1:6" x14ac:dyDescent="0.25">
      <c r="A4615" s="348" t="s">
        <v>11926</v>
      </c>
      <c r="B4615" t="str">
        <f t="shared" si="72"/>
        <v>F3:0911 P1P2:8802 P3:00448</v>
      </c>
      <c r="C4615" s="348" t="s">
        <v>11927</v>
      </c>
      <c r="D4615" s="348" t="s">
        <v>7657</v>
      </c>
      <c r="E4615" s="348" t="s">
        <v>7658</v>
      </c>
      <c r="F4615" s="348" t="s">
        <v>7641</v>
      </c>
    </row>
    <row r="4616" spans="1:6" x14ac:dyDescent="0.25">
      <c r="A4616" s="348" t="s">
        <v>11928</v>
      </c>
      <c r="B4616" t="str">
        <f t="shared" si="72"/>
        <v>F3:0820 P1P2:8502 P3:00231</v>
      </c>
      <c r="C4616" s="348" t="s">
        <v>11927</v>
      </c>
      <c r="D4616" s="348" t="s">
        <v>7684</v>
      </c>
      <c r="E4616" s="348" t="s">
        <v>7725</v>
      </c>
      <c r="F4616" s="348" t="s">
        <v>7834</v>
      </c>
    </row>
    <row r="4617" spans="1:6" x14ac:dyDescent="0.25">
      <c r="A4617" s="348" t="s">
        <v>11929</v>
      </c>
      <c r="B4617" t="str">
        <f t="shared" si="72"/>
        <v>F3:0820 P1P2:8502 P3:00234</v>
      </c>
      <c r="C4617" s="348" t="s">
        <v>11927</v>
      </c>
      <c r="D4617" s="348" t="s">
        <v>7684</v>
      </c>
      <c r="E4617" s="348" t="s">
        <v>7725</v>
      </c>
      <c r="F4617" s="348" t="s">
        <v>7726</v>
      </c>
    </row>
    <row r="4618" spans="1:6" x14ac:dyDescent="0.25">
      <c r="A4618" s="348" t="s">
        <v>11930</v>
      </c>
      <c r="B4618" t="str">
        <f t="shared" si="72"/>
        <v>F3:0111 P1P2:0301 P3:00005</v>
      </c>
      <c r="C4618" s="348" t="s">
        <v>11927</v>
      </c>
      <c r="D4618" s="348" t="s">
        <v>7323</v>
      </c>
      <c r="E4618" s="348" t="s">
        <v>7335</v>
      </c>
      <c r="F4618" s="348" t="s">
        <v>7655</v>
      </c>
    </row>
    <row r="4619" spans="1:6" x14ac:dyDescent="0.25">
      <c r="A4619" s="348" t="s">
        <v>11931</v>
      </c>
      <c r="B4619" t="str">
        <f t="shared" si="72"/>
        <v>F3:0820 P1P2:8502 P3:00231</v>
      </c>
      <c r="C4619" s="348" t="s">
        <v>7967</v>
      </c>
      <c r="D4619" s="348" t="s">
        <v>7684</v>
      </c>
      <c r="E4619" s="348" t="s">
        <v>7725</v>
      </c>
      <c r="F4619" s="348" t="s">
        <v>7834</v>
      </c>
    </row>
    <row r="4620" spans="1:6" x14ac:dyDescent="0.25">
      <c r="A4620" s="348" t="s">
        <v>11932</v>
      </c>
      <c r="B4620" t="str">
        <f t="shared" si="72"/>
        <v>F3:0820 P1P2:8503 P3:00232</v>
      </c>
      <c r="C4620" s="348" t="s">
        <v>7967</v>
      </c>
      <c r="D4620" s="348" t="s">
        <v>7684</v>
      </c>
      <c r="E4620" s="348" t="s">
        <v>7685</v>
      </c>
      <c r="F4620" s="348" t="s">
        <v>7686</v>
      </c>
    </row>
    <row r="4621" spans="1:6" x14ac:dyDescent="0.25">
      <c r="A4621" s="348" t="s">
        <v>11933</v>
      </c>
      <c r="B4621" t="str">
        <f t="shared" si="72"/>
        <v>F3:0443 P1P2:6101 P3:00005</v>
      </c>
      <c r="C4621" s="348" t="s">
        <v>11934</v>
      </c>
      <c r="D4621" s="348" t="s">
        <v>10127</v>
      </c>
      <c r="E4621" s="348" t="s">
        <v>10128</v>
      </c>
      <c r="F4621" s="348" t="s">
        <v>7655</v>
      </c>
    </row>
    <row r="4622" spans="1:6" x14ac:dyDescent="0.25">
      <c r="A4622" s="348" t="s">
        <v>11935</v>
      </c>
      <c r="B4622" t="str">
        <f t="shared" si="72"/>
        <v>F3:0812 P1P2:8602 P3:00238</v>
      </c>
      <c r="C4622" s="348" t="s">
        <v>9751</v>
      </c>
      <c r="D4622" s="348" t="s">
        <v>7752</v>
      </c>
      <c r="E4622" s="348" t="s">
        <v>7753</v>
      </c>
      <c r="F4622" s="348" t="s">
        <v>8038</v>
      </c>
    </row>
    <row r="4623" spans="1:6" x14ac:dyDescent="0.25">
      <c r="A4623" s="348" t="s">
        <v>11936</v>
      </c>
      <c r="B4623" t="str">
        <f t="shared" si="72"/>
        <v>F3:0950 P1P2:8814 P3:00209</v>
      </c>
      <c r="C4623" s="348" t="s">
        <v>9751</v>
      </c>
      <c r="D4623" s="348" t="s">
        <v>7344</v>
      </c>
      <c r="E4623" s="348" t="s">
        <v>7642</v>
      </c>
      <c r="F4623" s="348" t="s">
        <v>7860</v>
      </c>
    </row>
    <row r="4624" spans="1:6" x14ac:dyDescent="0.25">
      <c r="A4624" s="348" t="s">
        <v>11937</v>
      </c>
      <c r="B4624" t="str">
        <f t="shared" si="72"/>
        <v>F3:0950 P1P2:8814 P3:00209</v>
      </c>
      <c r="C4624" s="348" t="s">
        <v>7986</v>
      </c>
      <c r="D4624" s="348" t="s">
        <v>7344</v>
      </c>
      <c r="E4624" s="348" t="s">
        <v>7642</v>
      </c>
      <c r="F4624" s="348" t="s">
        <v>7860</v>
      </c>
    </row>
    <row r="4625" spans="1:6" x14ac:dyDescent="0.25">
      <c r="A4625" s="348" t="s">
        <v>11938</v>
      </c>
      <c r="B4625" t="str">
        <f t="shared" si="72"/>
        <v>F3:0950 P1P2:8814 P3:00209</v>
      </c>
      <c r="C4625" s="348" t="s">
        <v>9886</v>
      </c>
      <c r="D4625" s="348" t="s">
        <v>7344</v>
      </c>
      <c r="E4625" s="348" t="s">
        <v>7642</v>
      </c>
      <c r="F4625" s="348" t="s">
        <v>7860</v>
      </c>
    </row>
    <row r="4626" spans="1:6" x14ac:dyDescent="0.25">
      <c r="A4626" s="348" t="s">
        <v>11939</v>
      </c>
      <c r="B4626" t="str">
        <f t="shared" si="72"/>
        <v>F3:0820 P1P2:8502 P3:00234</v>
      </c>
      <c r="C4626" s="348" t="s">
        <v>9818</v>
      </c>
      <c r="D4626" s="348" t="s">
        <v>7684</v>
      </c>
      <c r="E4626" s="348" t="s">
        <v>7725</v>
      </c>
      <c r="F4626" s="348" t="s">
        <v>7726</v>
      </c>
    </row>
    <row r="4627" spans="1:6" x14ac:dyDescent="0.25">
      <c r="A4627" s="348" t="s">
        <v>11940</v>
      </c>
      <c r="B4627" t="str">
        <f t="shared" si="72"/>
        <v>F3:0820 P1P2:8502 P3:00231</v>
      </c>
      <c r="C4627" s="348" t="s">
        <v>9818</v>
      </c>
      <c r="D4627" s="348" t="s">
        <v>7684</v>
      </c>
      <c r="E4627" s="348" t="s">
        <v>7725</v>
      </c>
      <c r="F4627" s="348" t="s">
        <v>7834</v>
      </c>
    </row>
    <row r="4628" spans="1:6" x14ac:dyDescent="0.25">
      <c r="A4628" s="348" t="s">
        <v>11941</v>
      </c>
      <c r="B4628" t="str">
        <f t="shared" si="72"/>
        <v>F3:0820 P1P2:8502 P3:00233</v>
      </c>
      <c r="C4628" s="348" t="s">
        <v>7986</v>
      </c>
      <c r="D4628" s="348" t="s">
        <v>7684</v>
      </c>
      <c r="E4628" s="348" t="s">
        <v>7725</v>
      </c>
      <c r="F4628" s="348" t="s">
        <v>9219</v>
      </c>
    </row>
    <row r="4629" spans="1:6" x14ac:dyDescent="0.25">
      <c r="A4629" s="348" t="s">
        <v>11942</v>
      </c>
      <c r="B4629" t="str">
        <f t="shared" si="72"/>
        <v>F3:0950 P1P2:8814 P3:00209</v>
      </c>
      <c r="C4629" s="348" t="s">
        <v>7986</v>
      </c>
      <c r="D4629" s="348" t="s">
        <v>7344</v>
      </c>
      <c r="E4629" s="348" t="s">
        <v>7642</v>
      </c>
      <c r="F4629" s="348" t="s">
        <v>7860</v>
      </c>
    </row>
    <row r="4630" spans="1:6" x14ac:dyDescent="0.25">
      <c r="A4630" s="348" t="s">
        <v>11943</v>
      </c>
      <c r="B4630" t="str">
        <f t="shared" si="72"/>
        <v>F3:0820 P1P2:8502 P3:00233</v>
      </c>
      <c r="C4630" s="348" t="s">
        <v>7986</v>
      </c>
      <c r="D4630" s="348" t="s">
        <v>7684</v>
      </c>
      <c r="E4630" s="348" t="s">
        <v>7725</v>
      </c>
      <c r="F4630" s="348" t="s">
        <v>9219</v>
      </c>
    </row>
    <row r="4631" spans="1:6" x14ac:dyDescent="0.25">
      <c r="A4631" s="348" t="s">
        <v>11944</v>
      </c>
      <c r="B4631" t="str">
        <f t="shared" si="72"/>
        <v>F3:0820 P1P2:8502 P3:00233</v>
      </c>
      <c r="C4631" s="348" t="s">
        <v>7984</v>
      </c>
      <c r="D4631" s="348" t="s">
        <v>7684</v>
      </c>
      <c r="E4631" s="348" t="s">
        <v>7725</v>
      </c>
      <c r="F4631" s="348" t="s">
        <v>9219</v>
      </c>
    </row>
    <row r="4632" spans="1:6" x14ac:dyDescent="0.25">
      <c r="A4632" s="348" t="s">
        <v>11945</v>
      </c>
      <c r="B4632" t="str">
        <f t="shared" si="72"/>
        <v>F3:0820 P1P2:8502 P3:00233</v>
      </c>
      <c r="C4632" s="348" t="s">
        <v>7984</v>
      </c>
      <c r="D4632" s="348" t="s">
        <v>7684</v>
      </c>
      <c r="E4632" s="348" t="s">
        <v>7725</v>
      </c>
      <c r="F4632" s="348" t="s">
        <v>9219</v>
      </c>
    </row>
    <row r="4633" spans="1:6" x14ac:dyDescent="0.25">
      <c r="A4633" s="348" t="s">
        <v>11946</v>
      </c>
      <c r="B4633" t="str">
        <f t="shared" si="72"/>
        <v>F3:0911 P1P2:8802 P3:00199</v>
      </c>
      <c r="C4633" s="348" t="s">
        <v>9779</v>
      </c>
      <c r="D4633" s="348" t="s">
        <v>7657</v>
      </c>
      <c r="E4633" s="348" t="s">
        <v>7658</v>
      </c>
      <c r="F4633" s="348" t="s">
        <v>7659</v>
      </c>
    </row>
    <row r="4634" spans="1:6" x14ac:dyDescent="0.25">
      <c r="A4634" s="348" t="s">
        <v>11946</v>
      </c>
      <c r="B4634" t="str">
        <f t="shared" si="72"/>
        <v>F3:0911 P1P2:8802 P3:00448</v>
      </c>
      <c r="C4634" s="348" t="s">
        <v>9779</v>
      </c>
      <c r="D4634" s="348" t="s">
        <v>7657</v>
      </c>
      <c r="E4634" s="348" t="s">
        <v>7658</v>
      </c>
      <c r="F4634" s="348" t="s">
        <v>7641</v>
      </c>
    </row>
    <row r="4635" spans="1:6" x14ac:dyDescent="0.25">
      <c r="A4635" s="348" t="s">
        <v>11947</v>
      </c>
      <c r="B4635" t="str">
        <f t="shared" si="72"/>
        <v>F3:0820 P1P2:8502 P3:00231</v>
      </c>
      <c r="C4635" s="348" t="s">
        <v>9779</v>
      </c>
      <c r="D4635" s="348" t="s">
        <v>7684</v>
      </c>
      <c r="E4635" s="348" t="s">
        <v>7725</v>
      </c>
      <c r="F4635" s="348" t="s">
        <v>7834</v>
      </c>
    </row>
    <row r="4636" spans="1:6" x14ac:dyDescent="0.25">
      <c r="A4636" s="348" t="s">
        <v>11948</v>
      </c>
      <c r="B4636" t="str">
        <f t="shared" si="72"/>
        <v>F3:0820 P1P2:8502 P3:00231</v>
      </c>
      <c r="C4636" s="348" t="s">
        <v>9779</v>
      </c>
      <c r="D4636" s="348" t="s">
        <v>7684</v>
      </c>
      <c r="E4636" s="348" t="s">
        <v>7725</v>
      </c>
      <c r="F4636" s="348" t="s">
        <v>7834</v>
      </c>
    </row>
    <row r="4637" spans="1:6" x14ac:dyDescent="0.25">
      <c r="A4637" s="348" t="s">
        <v>11949</v>
      </c>
      <c r="B4637" t="str">
        <f t="shared" si="72"/>
        <v>F3:0820 P1P2:8502 P3:00231</v>
      </c>
      <c r="C4637" s="348" t="s">
        <v>9779</v>
      </c>
      <c r="D4637" s="348" t="s">
        <v>7684</v>
      </c>
      <c r="E4637" s="348" t="s">
        <v>7725</v>
      </c>
      <c r="F4637" s="348" t="s">
        <v>7834</v>
      </c>
    </row>
    <row r="4638" spans="1:6" x14ac:dyDescent="0.25">
      <c r="A4638" s="348" t="s">
        <v>11950</v>
      </c>
      <c r="B4638" t="str">
        <f t="shared" si="72"/>
        <v>F3:0911 P1P2:8802 P3:00199</v>
      </c>
      <c r="C4638" s="348" t="s">
        <v>9818</v>
      </c>
      <c r="D4638" s="348" t="s">
        <v>7657</v>
      </c>
      <c r="E4638" s="348" t="s">
        <v>7658</v>
      </c>
      <c r="F4638" s="348" t="s">
        <v>7659</v>
      </c>
    </row>
    <row r="4639" spans="1:6" x14ac:dyDescent="0.25">
      <c r="A4639" s="348" t="s">
        <v>11950</v>
      </c>
      <c r="B4639" t="str">
        <f t="shared" si="72"/>
        <v>F3:0911 P1P2:8802 P3:00448</v>
      </c>
      <c r="C4639" s="348" t="s">
        <v>9818</v>
      </c>
      <c r="D4639" s="348" t="s">
        <v>7657</v>
      </c>
      <c r="E4639" s="348" t="s">
        <v>7658</v>
      </c>
      <c r="F4639" s="348" t="s">
        <v>7641</v>
      </c>
    </row>
    <row r="4640" spans="1:6" x14ac:dyDescent="0.25">
      <c r="A4640" s="348" t="s">
        <v>11951</v>
      </c>
      <c r="B4640" t="str">
        <f t="shared" si="72"/>
        <v>F3:0911 P1P2:8802 P3:00199</v>
      </c>
      <c r="C4640" s="348" t="s">
        <v>9818</v>
      </c>
      <c r="D4640" s="348" t="s">
        <v>7657</v>
      </c>
      <c r="E4640" s="348" t="s">
        <v>7658</v>
      </c>
      <c r="F4640" s="348" t="s">
        <v>7659</v>
      </c>
    </row>
    <row r="4641" spans="1:6" x14ac:dyDescent="0.25">
      <c r="A4641" s="348" t="s">
        <v>11951</v>
      </c>
      <c r="B4641" t="str">
        <f t="shared" si="72"/>
        <v>F3:0911 P1P2:8802 P3:00448</v>
      </c>
      <c r="C4641" s="348" t="s">
        <v>9818</v>
      </c>
      <c r="D4641" s="348" t="s">
        <v>7657</v>
      </c>
      <c r="E4641" s="348" t="s">
        <v>7658</v>
      </c>
      <c r="F4641" s="348" t="s">
        <v>7641</v>
      </c>
    </row>
    <row r="4642" spans="1:6" x14ac:dyDescent="0.25">
      <c r="A4642" s="348" t="s">
        <v>11952</v>
      </c>
      <c r="B4642" t="str">
        <f t="shared" si="72"/>
        <v>F3:0820 P1P2:8502 P3:00234</v>
      </c>
      <c r="C4642" s="348" t="s">
        <v>9818</v>
      </c>
      <c r="D4642" s="348" t="s">
        <v>7684</v>
      </c>
      <c r="E4642" s="348" t="s">
        <v>7725</v>
      </c>
      <c r="F4642" s="348" t="s">
        <v>7726</v>
      </c>
    </row>
    <row r="4643" spans="1:6" x14ac:dyDescent="0.25">
      <c r="A4643" s="348" t="s">
        <v>11953</v>
      </c>
      <c r="B4643" t="str">
        <f t="shared" si="72"/>
        <v>F3:0820 P1P2:8502 P3:00231</v>
      </c>
      <c r="C4643" s="348" t="s">
        <v>9886</v>
      </c>
      <c r="D4643" s="348" t="s">
        <v>7684</v>
      </c>
      <c r="E4643" s="348" t="s">
        <v>7725</v>
      </c>
      <c r="F4643" s="348" t="s">
        <v>7834</v>
      </c>
    </row>
    <row r="4644" spans="1:6" x14ac:dyDescent="0.25">
      <c r="A4644" s="348" t="s">
        <v>11954</v>
      </c>
      <c r="B4644" t="str">
        <f t="shared" si="72"/>
        <v>F3:0911 P1P2:8802 P3:00199</v>
      </c>
      <c r="C4644" s="348" t="s">
        <v>11955</v>
      </c>
      <c r="D4644" s="348" t="s">
        <v>7657</v>
      </c>
      <c r="E4644" s="348" t="s">
        <v>7658</v>
      </c>
      <c r="F4644" s="348" t="s">
        <v>7659</v>
      </c>
    </row>
    <row r="4645" spans="1:6" x14ac:dyDescent="0.25">
      <c r="A4645" s="348" t="s">
        <v>11954</v>
      </c>
      <c r="B4645" t="str">
        <f t="shared" si="72"/>
        <v>F3:0911 P1P2:8802 P3:00448</v>
      </c>
      <c r="C4645" s="348" t="s">
        <v>11955</v>
      </c>
      <c r="D4645" s="348" t="s">
        <v>7657</v>
      </c>
      <c r="E4645" s="348" t="s">
        <v>7658</v>
      </c>
      <c r="F4645" s="348" t="s">
        <v>7641</v>
      </c>
    </row>
    <row r="4646" spans="1:6" x14ac:dyDescent="0.25">
      <c r="A4646" s="348" t="s">
        <v>11956</v>
      </c>
      <c r="B4646" t="str">
        <f t="shared" si="72"/>
        <v>F3:0820 P1P2:8502 P3:00231</v>
      </c>
      <c r="C4646" s="348" t="s">
        <v>11955</v>
      </c>
      <c r="D4646" s="348" t="s">
        <v>7684</v>
      </c>
      <c r="E4646" s="348" t="s">
        <v>7725</v>
      </c>
      <c r="F4646" s="348" t="s">
        <v>7834</v>
      </c>
    </row>
    <row r="4647" spans="1:6" x14ac:dyDescent="0.25">
      <c r="A4647" s="348" t="s">
        <v>11957</v>
      </c>
      <c r="B4647" t="str">
        <f t="shared" si="72"/>
        <v>F3:0820 P1P2:8502 P3:00231</v>
      </c>
      <c r="C4647" s="348" t="s">
        <v>11955</v>
      </c>
      <c r="D4647" s="348" t="s">
        <v>7684</v>
      </c>
      <c r="E4647" s="348" t="s">
        <v>7725</v>
      </c>
      <c r="F4647" s="348" t="s">
        <v>7834</v>
      </c>
    </row>
    <row r="4648" spans="1:6" x14ac:dyDescent="0.25">
      <c r="A4648" s="348" t="s">
        <v>11958</v>
      </c>
      <c r="B4648" t="str">
        <f t="shared" si="72"/>
        <v>F3:0911 P1P2:8802 P3:00199</v>
      </c>
      <c r="C4648" s="348" t="s">
        <v>9761</v>
      </c>
      <c r="D4648" s="348" t="s">
        <v>7657</v>
      </c>
      <c r="E4648" s="348" t="s">
        <v>7658</v>
      </c>
      <c r="F4648" s="348" t="s">
        <v>7659</v>
      </c>
    </row>
    <row r="4649" spans="1:6" x14ac:dyDescent="0.25">
      <c r="A4649" s="348" t="s">
        <v>11958</v>
      </c>
      <c r="B4649" t="str">
        <f t="shared" si="72"/>
        <v>F3:0911 P1P2:8802 P3:00448</v>
      </c>
      <c r="C4649" s="348" t="s">
        <v>9761</v>
      </c>
      <c r="D4649" s="348" t="s">
        <v>7657</v>
      </c>
      <c r="E4649" s="348" t="s">
        <v>7658</v>
      </c>
      <c r="F4649" s="348" t="s">
        <v>7641</v>
      </c>
    </row>
    <row r="4650" spans="1:6" x14ac:dyDescent="0.25">
      <c r="A4650" s="348" t="s">
        <v>11959</v>
      </c>
      <c r="B4650" t="str">
        <f t="shared" si="72"/>
        <v>F3:0820 P1P2:8502 P3:00234</v>
      </c>
      <c r="C4650" s="348" t="s">
        <v>11960</v>
      </c>
      <c r="D4650" s="348" t="s">
        <v>7684</v>
      </c>
      <c r="E4650" s="348" t="s">
        <v>7725</v>
      </c>
      <c r="F4650" s="348" t="s">
        <v>7726</v>
      </c>
    </row>
    <row r="4651" spans="1:6" x14ac:dyDescent="0.25">
      <c r="A4651" s="348" t="s">
        <v>11961</v>
      </c>
      <c r="B4651" t="str">
        <f t="shared" si="72"/>
        <v>F3:0820 P1P2:8502 P3:00234</v>
      </c>
      <c r="C4651" s="348" t="s">
        <v>9645</v>
      </c>
      <c r="D4651" s="348" t="s">
        <v>7684</v>
      </c>
      <c r="E4651" s="348" t="s">
        <v>7725</v>
      </c>
      <c r="F4651" s="348" t="s">
        <v>7726</v>
      </c>
    </row>
    <row r="4652" spans="1:6" x14ac:dyDescent="0.25">
      <c r="A4652" s="348" t="s">
        <v>11962</v>
      </c>
      <c r="B4652" t="str">
        <f t="shared" si="72"/>
        <v>F3:0820 P1P2:8502 P3:00231</v>
      </c>
      <c r="C4652" s="348" t="s">
        <v>9680</v>
      </c>
      <c r="D4652" s="348" t="s">
        <v>7684</v>
      </c>
      <c r="E4652" s="348" t="s">
        <v>7725</v>
      </c>
      <c r="F4652" s="348" t="s">
        <v>7834</v>
      </c>
    </row>
    <row r="4653" spans="1:6" x14ac:dyDescent="0.25">
      <c r="A4653" s="348" t="s">
        <v>11963</v>
      </c>
      <c r="B4653" t="str">
        <f t="shared" si="72"/>
        <v>F3:0820 P1P2:8502 P3:00231</v>
      </c>
      <c r="C4653" s="348" t="s">
        <v>9663</v>
      </c>
      <c r="D4653" s="348" t="s">
        <v>7684</v>
      </c>
      <c r="E4653" s="348" t="s">
        <v>7725</v>
      </c>
      <c r="F4653" s="348" t="s">
        <v>7834</v>
      </c>
    </row>
    <row r="4654" spans="1:6" x14ac:dyDescent="0.25">
      <c r="A4654" s="348" t="s">
        <v>11964</v>
      </c>
      <c r="B4654" t="str">
        <f t="shared" si="72"/>
        <v>F3:0911 P1P2:8802 P3:00199</v>
      </c>
      <c r="C4654" s="348" t="s">
        <v>9650</v>
      </c>
      <c r="D4654" s="348" t="s">
        <v>7657</v>
      </c>
      <c r="E4654" s="348" t="s">
        <v>7658</v>
      </c>
      <c r="F4654" s="348" t="s">
        <v>7659</v>
      </c>
    </row>
    <row r="4655" spans="1:6" x14ac:dyDescent="0.25">
      <c r="A4655" s="348" t="s">
        <v>11964</v>
      </c>
      <c r="B4655" t="str">
        <f t="shared" si="72"/>
        <v>F3:0911 P1P2:8802 P3:00448</v>
      </c>
      <c r="C4655" s="348" t="s">
        <v>9650</v>
      </c>
      <c r="D4655" s="348" t="s">
        <v>7657</v>
      </c>
      <c r="E4655" s="348" t="s">
        <v>7658</v>
      </c>
      <c r="F4655" s="348" t="s">
        <v>7641</v>
      </c>
    </row>
    <row r="4656" spans="1:6" x14ac:dyDescent="0.25">
      <c r="A4656" s="348" t="s">
        <v>11965</v>
      </c>
      <c r="B4656" t="str">
        <f t="shared" si="72"/>
        <v>F3:0820 P1P2:8502 P3:00231</v>
      </c>
      <c r="C4656" s="348" t="s">
        <v>9827</v>
      </c>
      <c r="D4656" s="348" t="s">
        <v>7684</v>
      </c>
      <c r="E4656" s="348" t="s">
        <v>7725</v>
      </c>
      <c r="F4656" s="348" t="s">
        <v>7834</v>
      </c>
    </row>
    <row r="4657" spans="1:6" x14ac:dyDescent="0.25">
      <c r="A4657" s="348" t="s">
        <v>11966</v>
      </c>
      <c r="B4657" t="str">
        <f t="shared" si="72"/>
        <v>F3:0820 P1P2:8502 P3:00231</v>
      </c>
      <c r="C4657" s="348" t="s">
        <v>9827</v>
      </c>
      <c r="D4657" s="348" t="s">
        <v>7684</v>
      </c>
      <c r="E4657" s="348" t="s">
        <v>7725</v>
      </c>
      <c r="F4657" s="348" t="s">
        <v>7834</v>
      </c>
    </row>
    <row r="4658" spans="1:6" x14ac:dyDescent="0.25">
      <c r="A4658" s="348" t="s">
        <v>11967</v>
      </c>
      <c r="B4658" t="str">
        <f t="shared" si="72"/>
        <v>F3:0820 P1P2:8502 P3:00234</v>
      </c>
      <c r="C4658" s="348" t="s">
        <v>9827</v>
      </c>
      <c r="D4658" s="348" t="s">
        <v>7684</v>
      </c>
      <c r="E4658" s="348" t="s">
        <v>7725</v>
      </c>
      <c r="F4658" s="348" t="s">
        <v>7726</v>
      </c>
    </row>
    <row r="4659" spans="1:6" x14ac:dyDescent="0.25">
      <c r="A4659" s="348" t="s">
        <v>11968</v>
      </c>
      <c r="B4659" t="str">
        <f t="shared" si="72"/>
        <v>F3:0911 P1P2:8802 P3:00199</v>
      </c>
      <c r="C4659" s="348" t="s">
        <v>9791</v>
      </c>
      <c r="D4659" s="348" t="s">
        <v>7657</v>
      </c>
      <c r="E4659" s="348" t="s">
        <v>7658</v>
      </c>
      <c r="F4659" s="348" t="s">
        <v>7659</v>
      </c>
    </row>
    <row r="4660" spans="1:6" x14ac:dyDescent="0.25">
      <c r="A4660" s="348" t="s">
        <v>11968</v>
      </c>
      <c r="B4660" t="str">
        <f t="shared" si="72"/>
        <v>F3:0911 P1P2:8802 P3:00448</v>
      </c>
      <c r="C4660" s="348" t="s">
        <v>9791</v>
      </c>
      <c r="D4660" s="348" t="s">
        <v>7657</v>
      </c>
      <c r="E4660" s="348" t="s">
        <v>7658</v>
      </c>
      <c r="F4660" s="348" t="s">
        <v>7641</v>
      </c>
    </row>
    <row r="4661" spans="1:6" x14ac:dyDescent="0.25">
      <c r="A4661" s="348" t="s">
        <v>11969</v>
      </c>
      <c r="B4661" t="str">
        <f t="shared" si="72"/>
        <v>F3:0820 P1P2:8502 P3:00231</v>
      </c>
      <c r="C4661" s="348" t="s">
        <v>9806</v>
      </c>
      <c r="D4661" s="348" t="s">
        <v>7684</v>
      </c>
      <c r="E4661" s="348" t="s">
        <v>7725</v>
      </c>
      <c r="F4661" s="348" t="s">
        <v>7834</v>
      </c>
    </row>
    <row r="4662" spans="1:6" x14ac:dyDescent="0.25">
      <c r="A4662" s="348" t="s">
        <v>11970</v>
      </c>
      <c r="B4662" t="str">
        <f t="shared" si="72"/>
        <v>F3:0820 P1P2:8502 P3:00234</v>
      </c>
      <c r="C4662" s="348" t="s">
        <v>9813</v>
      </c>
      <c r="D4662" s="348" t="s">
        <v>7684</v>
      </c>
      <c r="E4662" s="348" t="s">
        <v>7725</v>
      </c>
      <c r="F4662" s="348" t="s">
        <v>7726</v>
      </c>
    </row>
    <row r="4663" spans="1:6" x14ac:dyDescent="0.25">
      <c r="A4663" s="348" t="s">
        <v>11971</v>
      </c>
      <c r="B4663" t="str">
        <f t="shared" si="72"/>
        <v>F3:0820 P1P2:8502 P3:00231</v>
      </c>
      <c r="C4663" s="348" t="s">
        <v>9806</v>
      </c>
      <c r="D4663" s="348" t="s">
        <v>7684</v>
      </c>
      <c r="E4663" s="348" t="s">
        <v>7725</v>
      </c>
      <c r="F4663" s="348" t="s">
        <v>7834</v>
      </c>
    </row>
    <row r="4664" spans="1:6" x14ac:dyDescent="0.25">
      <c r="A4664" s="348" t="s">
        <v>11972</v>
      </c>
      <c r="B4664" t="str">
        <f t="shared" si="72"/>
        <v>F3:0820 P1P2:8502 P3:00231</v>
      </c>
      <c r="C4664" s="348" t="s">
        <v>9776</v>
      </c>
      <c r="D4664" s="348" t="s">
        <v>7684</v>
      </c>
      <c r="E4664" s="348" t="s">
        <v>7725</v>
      </c>
      <c r="F4664" s="348" t="s">
        <v>7834</v>
      </c>
    </row>
    <row r="4665" spans="1:6" x14ac:dyDescent="0.25">
      <c r="A4665" s="348" t="s">
        <v>11973</v>
      </c>
      <c r="B4665" t="str">
        <f t="shared" si="72"/>
        <v>F3:0820 P1P2:8502 P3:00234</v>
      </c>
      <c r="C4665" s="348" t="s">
        <v>9772</v>
      </c>
      <c r="D4665" s="348" t="s">
        <v>7684</v>
      </c>
      <c r="E4665" s="348" t="s">
        <v>7725</v>
      </c>
      <c r="F4665" s="348" t="s">
        <v>7726</v>
      </c>
    </row>
    <row r="4666" spans="1:6" x14ac:dyDescent="0.25">
      <c r="A4666" s="348" t="s">
        <v>11974</v>
      </c>
      <c r="B4666" t="str">
        <f t="shared" si="72"/>
        <v>F3:0820 P1P2:8502 P3:00231</v>
      </c>
      <c r="C4666" s="348" t="s">
        <v>9861</v>
      </c>
      <c r="D4666" s="348" t="s">
        <v>7684</v>
      </c>
      <c r="E4666" s="348" t="s">
        <v>7725</v>
      </c>
      <c r="F4666" s="348" t="s">
        <v>7834</v>
      </c>
    </row>
    <row r="4667" spans="1:6" x14ac:dyDescent="0.25">
      <c r="A4667" s="348" t="s">
        <v>11975</v>
      </c>
      <c r="B4667" t="str">
        <f t="shared" si="72"/>
        <v>F3:0820 P1P2:8502 P3:00234</v>
      </c>
      <c r="C4667" s="348" t="s">
        <v>9861</v>
      </c>
      <c r="D4667" s="348" t="s">
        <v>7684</v>
      </c>
      <c r="E4667" s="348" t="s">
        <v>7725</v>
      </c>
      <c r="F4667" s="348" t="s">
        <v>7726</v>
      </c>
    </row>
    <row r="4668" spans="1:6" x14ac:dyDescent="0.25">
      <c r="A4668" s="348" t="s">
        <v>11976</v>
      </c>
      <c r="B4668" t="str">
        <f t="shared" si="72"/>
        <v>F3:0911 P1P2:8802 P3:00199</v>
      </c>
      <c r="C4668" s="348" t="s">
        <v>9866</v>
      </c>
      <c r="D4668" s="348" t="s">
        <v>7657</v>
      </c>
      <c r="E4668" s="348" t="s">
        <v>7658</v>
      </c>
      <c r="F4668" s="348" t="s">
        <v>7659</v>
      </c>
    </row>
    <row r="4669" spans="1:6" x14ac:dyDescent="0.25">
      <c r="A4669" s="348" t="s">
        <v>11976</v>
      </c>
      <c r="B4669" t="str">
        <f t="shared" si="72"/>
        <v>F3:0911 P1P2:8802 P3:00448</v>
      </c>
      <c r="C4669" s="348" t="s">
        <v>9866</v>
      </c>
      <c r="D4669" s="348" t="s">
        <v>7657</v>
      </c>
      <c r="E4669" s="348" t="s">
        <v>7658</v>
      </c>
      <c r="F4669" s="348" t="s">
        <v>7641</v>
      </c>
    </row>
    <row r="4670" spans="1:6" x14ac:dyDescent="0.25">
      <c r="A4670" s="348" t="s">
        <v>11977</v>
      </c>
      <c r="B4670" t="str">
        <f t="shared" si="72"/>
        <v>F3:0911 P1P2:8802 P3:00199</v>
      </c>
      <c r="C4670" s="348" t="s">
        <v>9873</v>
      </c>
      <c r="D4670" s="348" t="s">
        <v>7657</v>
      </c>
      <c r="E4670" s="348" t="s">
        <v>7658</v>
      </c>
      <c r="F4670" s="348" t="s">
        <v>7659</v>
      </c>
    </row>
    <row r="4671" spans="1:6" x14ac:dyDescent="0.25">
      <c r="A4671" s="348" t="s">
        <v>11978</v>
      </c>
      <c r="B4671" t="str">
        <f t="shared" si="72"/>
        <v>F3:0820 P1P2:8502 P3:00231</v>
      </c>
      <c r="C4671" s="348" t="s">
        <v>9873</v>
      </c>
      <c r="D4671" s="348" t="s">
        <v>7684</v>
      </c>
      <c r="E4671" s="348" t="s">
        <v>7725</v>
      </c>
      <c r="F4671" s="348" t="s">
        <v>7834</v>
      </c>
    </row>
    <row r="4672" spans="1:6" x14ac:dyDescent="0.25">
      <c r="A4672" s="348" t="s">
        <v>11979</v>
      </c>
      <c r="B4672" t="str">
        <f t="shared" si="72"/>
        <v>F3:0911 P1P2:8802 P3:00199</v>
      </c>
      <c r="C4672" s="348" t="s">
        <v>9725</v>
      </c>
      <c r="D4672" s="348" t="s">
        <v>7657</v>
      </c>
      <c r="E4672" s="348" t="s">
        <v>7658</v>
      </c>
      <c r="F4672" s="348" t="s">
        <v>7659</v>
      </c>
    </row>
    <row r="4673" spans="1:6" x14ac:dyDescent="0.25">
      <c r="A4673" s="348" t="s">
        <v>11979</v>
      </c>
      <c r="B4673" t="str">
        <f t="shared" si="72"/>
        <v>F3:0911 P1P2:8802 P3:00448</v>
      </c>
      <c r="C4673" s="348" t="s">
        <v>9725</v>
      </c>
      <c r="D4673" s="348" t="s">
        <v>7657</v>
      </c>
      <c r="E4673" s="348" t="s">
        <v>7658</v>
      </c>
      <c r="F4673" s="348" t="s">
        <v>7641</v>
      </c>
    </row>
    <row r="4674" spans="1:6" x14ac:dyDescent="0.25">
      <c r="A4674" s="348" t="s">
        <v>11980</v>
      </c>
      <c r="B4674" t="str">
        <f t="shared" ref="B4674:B4737" si="73">CONCATENATE("F3:",D4674," P1P2:",E4674," P3:",F4674)</f>
        <v>F3:0820 P1P2:8502 P3:00231</v>
      </c>
      <c r="C4674" s="348" t="s">
        <v>9721</v>
      </c>
      <c r="D4674" s="348" t="s">
        <v>7684</v>
      </c>
      <c r="E4674" s="348" t="s">
        <v>7725</v>
      </c>
      <c r="F4674" s="348" t="s">
        <v>7834</v>
      </c>
    </row>
    <row r="4675" spans="1:6" x14ac:dyDescent="0.25">
      <c r="A4675" s="348" t="s">
        <v>11981</v>
      </c>
      <c r="B4675" t="str">
        <f t="shared" si="73"/>
        <v>F3:0911 P1P2:8802 P3:00199</v>
      </c>
      <c r="C4675" s="348" t="s">
        <v>9737</v>
      </c>
      <c r="D4675" s="348" t="s">
        <v>7657</v>
      </c>
      <c r="E4675" s="348" t="s">
        <v>7658</v>
      </c>
      <c r="F4675" s="348" t="s">
        <v>7659</v>
      </c>
    </row>
    <row r="4676" spans="1:6" x14ac:dyDescent="0.25">
      <c r="A4676" s="348" t="s">
        <v>11982</v>
      </c>
      <c r="B4676" t="str">
        <f t="shared" si="73"/>
        <v>F3:0911 P1P2:8802 P3:00199</v>
      </c>
      <c r="C4676" s="348" t="s">
        <v>9748</v>
      </c>
      <c r="D4676" s="348" t="s">
        <v>7657</v>
      </c>
      <c r="E4676" s="348" t="s">
        <v>7658</v>
      </c>
      <c r="F4676" s="348" t="s">
        <v>7659</v>
      </c>
    </row>
    <row r="4677" spans="1:6" x14ac:dyDescent="0.25">
      <c r="A4677" s="348" t="s">
        <v>11982</v>
      </c>
      <c r="B4677" t="str">
        <f t="shared" si="73"/>
        <v>F3:0911 P1P2:8802 P3:00448</v>
      </c>
      <c r="C4677" s="348" t="s">
        <v>9748</v>
      </c>
      <c r="D4677" s="348" t="s">
        <v>7657</v>
      </c>
      <c r="E4677" s="348" t="s">
        <v>7658</v>
      </c>
      <c r="F4677" s="348" t="s">
        <v>7641</v>
      </c>
    </row>
    <row r="4678" spans="1:6" x14ac:dyDescent="0.25">
      <c r="A4678" s="348" t="s">
        <v>11983</v>
      </c>
      <c r="B4678" t="str">
        <f t="shared" si="73"/>
        <v>F3:0820 P1P2:8502 P3:00231</v>
      </c>
      <c r="C4678" s="348" t="s">
        <v>9748</v>
      </c>
      <c r="D4678" s="348" t="s">
        <v>7684</v>
      </c>
      <c r="E4678" s="348" t="s">
        <v>7725</v>
      </c>
      <c r="F4678" s="348" t="s">
        <v>7834</v>
      </c>
    </row>
    <row r="4679" spans="1:6" x14ac:dyDescent="0.25">
      <c r="A4679" s="348" t="s">
        <v>11984</v>
      </c>
      <c r="B4679" t="str">
        <f t="shared" si="73"/>
        <v>F3:0820 P1P2:8502 P3:00231</v>
      </c>
      <c r="C4679" s="348" t="s">
        <v>9733</v>
      </c>
      <c r="D4679" s="348" t="s">
        <v>7684</v>
      </c>
      <c r="E4679" s="348" t="s">
        <v>7725</v>
      </c>
      <c r="F4679" s="348" t="s">
        <v>7834</v>
      </c>
    </row>
    <row r="4680" spans="1:6" x14ac:dyDescent="0.25">
      <c r="A4680" s="348" t="s">
        <v>11985</v>
      </c>
      <c r="B4680" t="str">
        <f t="shared" si="73"/>
        <v>F3:0820 P1P2:8502 P3:00231</v>
      </c>
      <c r="C4680" s="348" t="s">
        <v>9729</v>
      </c>
      <c r="D4680" s="348" t="s">
        <v>7684</v>
      </c>
      <c r="E4680" s="348" t="s">
        <v>7725</v>
      </c>
      <c r="F4680" s="348" t="s">
        <v>7834</v>
      </c>
    </row>
    <row r="4681" spans="1:6" x14ac:dyDescent="0.25">
      <c r="A4681" s="348" t="s">
        <v>11986</v>
      </c>
      <c r="B4681" t="str">
        <f t="shared" si="73"/>
        <v>F3:0820 P1P2:8502 P3:00231</v>
      </c>
      <c r="C4681" s="348" t="s">
        <v>9733</v>
      </c>
      <c r="D4681" s="348" t="s">
        <v>7684</v>
      </c>
      <c r="E4681" s="348" t="s">
        <v>7725</v>
      </c>
      <c r="F4681" s="348" t="s">
        <v>7834</v>
      </c>
    </row>
    <row r="4682" spans="1:6" x14ac:dyDescent="0.25">
      <c r="A4682" s="348" t="s">
        <v>11987</v>
      </c>
      <c r="B4682" t="str">
        <f t="shared" si="73"/>
        <v>F3:0911 P1P2:8802 P3:00199</v>
      </c>
      <c r="C4682" s="348" t="s">
        <v>9757</v>
      </c>
      <c r="D4682" s="348" t="s">
        <v>7657</v>
      </c>
      <c r="E4682" s="348" t="s">
        <v>7658</v>
      </c>
      <c r="F4682" s="348" t="s">
        <v>7659</v>
      </c>
    </row>
    <row r="4683" spans="1:6" x14ac:dyDescent="0.25">
      <c r="A4683" s="348" t="s">
        <v>11987</v>
      </c>
      <c r="B4683" t="str">
        <f t="shared" si="73"/>
        <v>F3:0911 P1P2:8802 P3:00448</v>
      </c>
      <c r="C4683" s="348" t="s">
        <v>9757</v>
      </c>
      <c r="D4683" s="348" t="s">
        <v>7657</v>
      </c>
      <c r="E4683" s="348" t="s">
        <v>7658</v>
      </c>
      <c r="F4683" s="348" t="s">
        <v>7641</v>
      </c>
    </row>
    <row r="4684" spans="1:6" x14ac:dyDescent="0.25">
      <c r="A4684" s="348" t="s">
        <v>11988</v>
      </c>
      <c r="B4684" t="str">
        <f t="shared" si="73"/>
        <v>F3:0820 P1P2:8502 P3:00231</v>
      </c>
      <c r="C4684" s="348" t="s">
        <v>9757</v>
      </c>
      <c r="D4684" s="348" t="s">
        <v>7684</v>
      </c>
      <c r="E4684" s="348" t="s">
        <v>7725</v>
      </c>
      <c r="F4684" s="348" t="s">
        <v>7834</v>
      </c>
    </row>
    <row r="4685" spans="1:6" x14ac:dyDescent="0.25">
      <c r="A4685" s="348" t="s">
        <v>11989</v>
      </c>
      <c r="B4685" t="str">
        <f t="shared" si="73"/>
        <v>F3:0820 P1P2:8502 P3:00234</v>
      </c>
      <c r="C4685" s="348" t="s">
        <v>11990</v>
      </c>
      <c r="D4685" s="348" t="s">
        <v>7684</v>
      </c>
      <c r="E4685" s="348" t="s">
        <v>7725</v>
      </c>
      <c r="F4685" s="348" t="s">
        <v>7726</v>
      </c>
    </row>
    <row r="4686" spans="1:6" x14ac:dyDescent="0.25">
      <c r="A4686" s="348" t="s">
        <v>11991</v>
      </c>
      <c r="B4686" t="str">
        <f t="shared" si="73"/>
        <v>F3:0820 P1P2:8502 P3:00231</v>
      </c>
      <c r="C4686" s="348" t="s">
        <v>11990</v>
      </c>
      <c r="D4686" s="348" t="s">
        <v>7684</v>
      </c>
      <c r="E4686" s="348" t="s">
        <v>7725</v>
      </c>
      <c r="F4686" s="348" t="s">
        <v>7834</v>
      </c>
    </row>
    <row r="4687" spans="1:6" x14ac:dyDescent="0.25">
      <c r="A4687" s="348" t="s">
        <v>11992</v>
      </c>
      <c r="B4687" t="str">
        <f t="shared" si="73"/>
        <v>F3:0820 P1P2:8502 P3:00231</v>
      </c>
      <c r="C4687" s="348" t="s">
        <v>11993</v>
      </c>
      <c r="D4687" s="348" t="s">
        <v>7684</v>
      </c>
      <c r="E4687" s="348" t="s">
        <v>7725</v>
      </c>
      <c r="F4687" s="348" t="s">
        <v>7834</v>
      </c>
    </row>
    <row r="4688" spans="1:6" x14ac:dyDescent="0.25">
      <c r="A4688" s="348" t="s">
        <v>11994</v>
      </c>
      <c r="B4688" t="str">
        <f t="shared" si="73"/>
        <v>F3:0820 P1P2:8502 P3:00231</v>
      </c>
      <c r="C4688" s="348" t="s">
        <v>7414</v>
      </c>
      <c r="D4688" s="348" t="s">
        <v>7684</v>
      </c>
      <c r="E4688" s="348" t="s">
        <v>7725</v>
      </c>
      <c r="F4688" s="348" t="s">
        <v>7834</v>
      </c>
    </row>
    <row r="4689" spans="1:6" x14ac:dyDescent="0.25">
      <c r="A4689" s="348" t="s">
        <v>11995</v>
      </c>
      <c r="B4689" t="str">
        <f t="shared" si="73"/>
        <v>F3:0820 P1P2:8502 P3:00234</v>
      </c>
      <c r="C4689" s="348" t="s">
        <v>11993</v>
      </c>
      <c r="D4689" s="348" t="s">
        <v>7684</v>
      </c>
      <c r="E4689" s="348" t="s">
        <v>7725</v>
      </c>
      <c r="F4689" s="348" t="s">
        <v>7726</v>
      </c>
    </row>
    <row r="4690" spans="1:6" x14ac:dyDescent="0.25">
      <c r="A4690" s="348" t="s">
        <v>11996</v>
      </c>
      <c r="B4690" t="str">
        <f t="shared" si="73"/>
        <v>F3:0820 P1P2:8502 P3:00234</v>
      </c>
      <c r="C4690" s="348" t="s">
        <v>7414</v>
      </c>
      <c r="D4690" s="348" t="s">
        <v>7684</v>
      </c>
      <c r="E4690" s="348" t="s">
        <v>7725</v>
      </c>
      <c r="F4690" s="348" t="s">
        <v>7726</v>
      </c>
    </row>
    <row r="4691" spans="1:6" x14ac:dyDescent="0.25">
      <c r="A4691" s="348" t="s">
        <v>11997</v>
      </c>
      <c r="B4691" t="str">
        <f t="shared" si="73"/>
        <v>F3:0911 P1P2:8802 P3:00199</v>
      </c>
      <c r="C4691" s="348" t="s">
        <v>11998</v>
      </c>
      <c r="D4691" s="348" t="s">
        <v>7657</v>
      </c>
      <c r="E4691" s="348" t="s">
        <v>7658</v>
      </c>
      <c r="F4691" s="348" t="s">
        <v>7659</v>
      </c>
    </row>
    <row r="4692" spans="1:6" x14ac:dyDescent="0.25">
      <c r="A4692" s="348" t="s">
        <v>11997</v>
      </c>
      <c r="B4692" t="str">
        <f t="shared" si="73"/>
        <v>F3:0911 P1P2:8802 P3:00448</v>
      </c>
      <c r="C4692" s="348" t="s">
        <v>11998</v>
      </c>
      <c r="D4692" s="348" t="s">
        <v>7657</v>
      </c>
      <c r="E4692" s="348" t="s">
        <v>7658</v>
      </c>
      <c r="F4692" s="348" t="s">
        <v>7641</v>
      </c>
    </row>
    <row r="4693" spans="1:6" x14ac:dyDescent="0.25">
      <c r="A4693" s="348" t="s">
        <v>11999</v>
      </c>
      <c r="B4693" t="str">
        <f t="shared" si="73"/>
        <v>F3:0820 P1P2:8502 P3:00231</v>
      </c>
      <c r="C4693" s="348" t="s">
        <v>11998</v>
      </c>
      <c r="D4693" s="348" t="s">
        <v>7684</v>
      </c>
      <c r="E4693" s="348" t="s">
        <v>7725</v>
      </c>
      <c r="F4693" s="348" t="s">
        <v>7834</v>
      </c>
    </row>
    <row r="4694" spans="1:6" x14ac:dyDescent="0.25">
      <c r="A4694" s="348" t="s">
        <v>12000</v>
      </c>
      <c r="B4694" t="str">
        <f t="shared" si="73"/>
        <v>F3:0820 P1P2:8502 P3:00234</v>
      </c>
      <c r="C4694" s="348" t="s">
        <v>11998</v>
      </c>
      <c r="D4694" s="348" t="s">
        <v>7684</v>
      </c>
      <c r="E4694" s="348" t="s">
        <v>7725</v>
      </c>
      <c r="F4694" s="348" t="s">
        <v>7726</v>
      </c>
    </row>
    <row r="4695" spans="1:6" x14ac:dyDescent="0.25">
      <c r="A4695" s="348" t="s">
        <v>12001</v>
      </c>
      <c r="B4695" t="str">
        <f t="shared" si="73"/>
        <v>F3:0911 P1P2:8802 P3:00199</v>
      </c>
      <c r="C4695" s="348" t="s">
        <v>7848</v>
      </c>
      <c r="D4695" s="348" t="s">
        <v>7657</v>
      </c>
      <c r="E4695" s="348" t="s">
        <v>7658</v>
      </c>
      <c r="F4695" s="348" t="s">
        <v>7659</v>
      </c>
    </row>
    <row r="4696" spans="1:6" x14ac:dyDescent="0.25">
      <c r="A4696" s="348" t="s">
        <v>12001</v>
      </c>
      <c r="B4696" t="str">
        <f t="shared" si="73"/>
        <v>F3:0911 P1P2:8802 P3:00448</v>
      </c>
      <c r="C4696" s="348" t="s">
        <v>7848</v>
      </c>
      <c r="D4696" s="348" t="s">
        <v>7657</v>
      </c>
      <c r="E4696" s="348" t="s">
        <v>7658</v>
      </c>
      <c r="F4696" s="348" t="s">
        <v>7641</v>
      </c>
    </row>
    <row r="4697" spans="1:6" x14ac:dyDescent="0.25">
      <c r="A4697" s="348" t="s">
        <v>12002</v>
      </c>
      <c r="B4697" t="str">
        <f t="shared" si="73"/>
        <v>F3:0911 P1P2:8802 P3:00199</v>
      </c>
      <c r="C4697" s="348" t="s">
        <v>10693</v>
      </c>
      <c r="D4697" s="348" t="s">
        <v>7657</v>
      </c>
      <c r="E4697" s="348" t="s">
        <v>7658</v>
      </c>
      <c r="F4697" s="348" t="s">
        <v>7659</v>
      </c>
    </row>
    <row r="4698" spans="1:6" x14ac:dyDescent="0.25">
      <c r="A4698" s="348" t="s">
        <v>12002</v>
      </c>
      <c r="B4698" t="str">
        <f t="shared" si="73"/>
        <v>F3:0911 P1P2:8802 P3:00448</v>
      </c>
      <c r="C4698" s="348" t="s">
        <v>10693</v>
      </c>
      <c r="D4698" s="348" t="s">
        <v>7657</v>
      </c>
      <c r="E4698" s="348" t="s">
        <v>7658</v>
      </c>
      <c r="F4698" s="348" t="s">
        <v>7641</v>
      </c>
    </row>
    <row r="4699" spans="1:6" x14ac:dyDescent="0.25">
      <c r="A4699" s="348" t="s">
        <v>12003</v>
      </c>
      <c r="B4699" t="str">
        <f t="shared" si="73"/>
        <v>F3:0911 P1P2:8802 P3:00199</v>
      </c>
      <c r="C4699" s="348" t="s">
        <v>10706</v>
      </c>
      <c r="D4699" s="348" t="s">
        <v>7657</v>
      </c>
      <c r="E4699" s="348" t="s">
        <v>7658</v>
      </c>
      <c r="F4699" s="348" t="s">
        <v>7659</v>
      </c>
    </row>
    <row r="4700" spans="1:6" x14ac:dyDescent="0.25">
      <c r="A4700" s="348" t="s">
        <v>12003</v>
      </c>
      <c r="B4700" t="str">
        <f t="shared" si="73"/>
        <v>F3:0911 P1P2:8802 P3:00448</v>
      </c>
      <c r="C4700" s="348" t="s">
        <v>10706</v>
      </c>
      <c r="D4700" s="348" t="s">
        <v>7657</v>
      </c>
      <c r="E4700" s="348" t="s">
        <v>7658</v>
      </c>
      <c r="F4700" s="348" t="s">
        <v>7641</v>
      </c>
    </row>
    <row r="4701" spans="1:6" x14ac:dyDescent="0.25">
      <c r="A4701" s="348" t="s">
        <v>12004</v>
      </c>
      <c r="B4701" t="str">
        <f t="shared" si="73"/>
        <v>F3:0911 P1P2:8802 P3:00199</v>
      </c>
      <c r="C4701" s="348" t="s">
        <v>10709</v>
      </c>
      <c r="D4701" s="348" t="s">
        <v>7657</v>
      </c>
      <c r="E4701" s="348" t="s">
        <v>7658</v>
      </c>
      <c r="F4701" s="348" t="s">
        <v>7659</v>
      </c>
    </row>
    <row r="4702" spans="1:6" x14ac:dyDescent="0.25">
      <c r="A4702" s="348" t="s">
        <v>12004</v>
      </c>
      <c r="B4702" t="str">
        <f t="shared" si="73"/>
        <v>F3:0911 P1P2:8802 P3:00448</v>
      </c>
      <c r="C4702" s="348" t="s">
        <v>10709</v>
      </c>
      <c r="D4702" s="348" t="s">
        <v>7657</v>
      </c>
      <c r="E4702" s="348" t="s">
        <v>7658</v>
      </c>
      <c r="F4702" s="348" t="s">
        <v>7641</v>
      </c>
    </row>
    <row r="4703" spans="1:6" x14ac:dyDescent="0.25">
      <c r="A4703" s="348" t="s">
        <v>12005</v>
      </c>
      <c r="B4703" t="str">
        <f t="shared" si="73"/>
        <v>F3:0911 P1P2:8802 P3:00199</v>
      </c>
      <c r="C4703" s="348" t="s">
        <v>10948</v>
      </c>
      <c r="D4703" s="348" t="s">
        <v>7657</v>
      </c>
      <c r="E4703" s="348" t="s">
        <v>7658</v>
      </c>
      <c r="F4703" s="348" t="s">
        <v>7659</v>
      </c>
    </row>
    <row r="4704" spans="1:6" x14ac:dyDescent="0.25">
      <c r="A4704" s="348" t="s">
        <v>12005</v>
      </c>
      <c r="B4704" t="str">
        <f t="shared" si="73"/>
        <v>F3:0911 P1P2:8802 P3:00448</v>
      </c>
      <c r="C4704" s="348" t="s">
        <v>10948</v>
      </c>
      <c r="D4704" s="348" t="s">
        <v>7657</v>
      </c>
      <c r="E4704" s="348" t="s">
        <v>7658</v>
      </c>
      <c r="F4704" s="348" t="s">
        <v>7641</v>
      </c>
    </row>
    <row r="4705" spans="1:6" x14ac:dyDescent="0.25">
      <c r="A4705" s="348" t="s">
        <v>12006</v>
      </c>
      <c r="B4705" t="str">
        <f t="shared" si="73"/>
        <v>F3:0911 P1P2:8802 P3:00199</v>
      </c>
      <c r="C4705" s="348" t="s">
        <v>10734</v>
      </c>
      <c r="D4705" s="348" t="s">
        <v>7657</v>
      </c>
      <c r="E4705" s="348" t="s">
        <v>7658</v>
      </c>
      <c r="F4705" s="348" t="s">
        <v>7659</v>
      </c>
    </row>
    <row r="4706" spans="1:6" x14ac:dyDescent="0.25">
      <c r="A4706" s="348" t="s">
        <v>12006</v>
      </c>
      <c r="B4706" t="str">
        <f t="shared" si="73"/>
        <v>F3:0911 P1P2:8802 P3:00448</v>
      </c>
      <c r="C4706" s="348" t="s">
        <v>10734</v>
      </c>
      <c r="D4706" s="348" t="s">
        <v>7657</v>
      </c>
      <c r="E4706" s="348" t="s">
        <v>7658</v>
      </c>
      <c r="F4706" s="348" t="s">
        <v>7641</v>
      </c>
    </row>
    <row r="4707" spans="1:6" x14ac:dyDescent="0.25">
      <c r="A4707" s="348" t="s">
        <v>12007</v>
      </c>
      <c r="B4707" t="str">
        <f t="shared" si="73"/>
        <v>F3:0911 P1P2:8802 P3:00199</v>
      </c>
      <c r="C4707" s="348" t="s">
        <v>10734</v>
      </c>
      <c r="D4707" s="348" t="s">
        <v>7657</v>
      </c>
      <c r="E4707" s="348" t="s">
        <v>7658</v>
      </c>
      <c r="F4707" s="348" t="s">
        <v>7659</v>
      </c>
    </row>
    <row r="4708" spans="1:6" x14ac:dyDescent="0.25">
      <c r="A4708" s="348" t="s">
        <v>12007</v>
      </c>
      <c r="B4708" t="str">
        <f t="shared" si="73"/>
        <v>F3:0911 P1P2:8802 P3:00448</v>
      </c>
      <c r="C4708" s="348" t="s">
        <v>10734</v>
      </c>
      <c r="D4708" s="348" t="s">
        <v>7657</v>
      </c>
      <c r="E4708" s="348" t="s">
        <v>7658</v>
      </c>
      <c r="F4708" s="348" t="s">
        <v>7641</v>
      </c>
    </row>
    <row r="4709" spans="1:6" x14ac:dyDescent="0.25">
      <c r="A4709" s="348" t="s">
        <v>12008</v>
      </c>
      <c r="B4709" t="str">
        <f t="shared" si="73"/>
        <v>F3:0911 P1P2:8802 P3:00199</v>
      </c>
      <c r="C4709" s="348" t="s">
        <v>10747</v>
      </c>
      <c r="D4709" s="348" t="s">
        <v>7657</v>
      </c>
      <c r="E4709" s="348" t="s">
        <v>7658</v>
      </c>
      <c r="F4709" s="348" t="s">
        <v>7659</v>
      </c>
    </row>
    <row r="4710" spans="1:6" x14ac:dyDescent="0.25">
      <c r="A4710" s="348" t="s">
        <v>12008</v>
      </c>
      <c r="B4710" t="str">
        <f t="shared" si="73"/>
        <v>F3:0911 P1P2:8802 P3:00448</v>
      </c>
      <c r="C4710" s="348" t="s">
        <v>10747</v>
      </c>
      <c r="D4710" s="348" t="s">
        <v>7657</v>
      </c>
      <c r="E4710" s="348" t="s">
        <v>7658</v>
      </c>
      <c r="F4710" s="348" t="s">
        <v>7641</v>
      </c>
    </row>
    <row r="4711" spans="1:6" x14ac:dyDescent="0.25">
      <c r="A4711" s="348" t="s">
        <v>12009</v>
      </c>
      <c r="B4711" t="str">
        <f t="shared" si="73"/>
        <v>F3:0911 P1P2:8802 P3:00199</v>
      </c>
      <c r="C4711" s="348" t="s">
        <v>10749</v>
      </c>
      <c r="D4711" s="348" t="s">
        <v>7657</v>
      </c>
      <c r="E4711" s="348" t="s">
        <v>7658</v>
      </c>
      <c r="F4711" s="348" t="s">
        <v>7659</v>
      </c>
    </row>
    <row r="4712" spans="1:6" x14ac:dyDescent="0.25">
      <c r="A4712" s="348" t="s">
        <v>12009</v>
      </c>
      <c r="B4712" t="str">
        <f t="shared" si="73"/>
        <v>F3:0911 P1P2:8802 P3:00448</v>
      </c>
      <c r="C4712" s="348" t="s">
        <v>10749</v>
      </c>
      <c r="D4712" s="348" t="s">
        <v>7657</v>
      </c>
      <c r="E4712" s="348" t="s">
        <v>7658</v>
      </c>
      <c r="F4712" s="348" t="s">
        <v>7641</v>
      </c>
    </row>
    <row r="4713" spans="1:6" x14ac:dyDescent="0.25">
      <c r="A4713" s="348" t="s">
        <v>12010</v>
      </c>
      <c r="B4713" t="str">
        <f t="shared" si="73"/>
        <v>F3:0911 P1P2:8802 P3:00199</v>
      </c>
      <c r="C4713" s="348" t="s">
        <v>10772</v>
      </c>
      <c r="D4713" s="348" t="s">
        <v>7657</v>
      </c>
      <c r="E4713" s="348" t="s">
        <v>7658</v>
      </c>
      <c r="F4713" s="348" t="s">
        <v>7659</v>
      </c>
    </row>
    <row r="4714" spans="1:6" x14ac:dyDescent="0.25">
      <c r="A4714" s="348" t="s">
        <v>12010</v>
      </c>
      <c r="B4714" t="str">
        <f t="shared" si="73"/>
        <v>F3:0911 P1P2:8802 P3:00448</v>
      </c>
      <c r="C4714" s="348" t="s">
        <v>10772</v>
      </c>
      <c r="D4714" s="348" t="s">
        <v>7657</v>
      </c>
      <c r="E4714" s="348" t="s">
        <v>7658</v>
      </c>
      <c r="F4714" s="348" t="s">
        <v>7641</v>
      </c>
    </row>
    <row r="4715" spans="1:6" x14ac:dyDescent="0.25">
      <c r="A4715" s="348" t="s">
        <v>12011</v>
      </c>
      <c r="B4715" t="str">
        <f t="shared" si="73"/>
        <v>F3:0911 P1P2:8802 P3:00199</v>
      </c>
      <c r="C4715" s="348" t="s">
        <v>10770</v>
      </c>
      <c r="D4715" s="348" t="s">
        <v>7657</v>
      </c>
      <c r="E4715" s="348" t="s">
        <v>7658</v>
      </c>
      <c r="F4715" s="348" t="s">
        <v>7659</v>
      </c>
    </row>
    <row r="4716" spans="1:6" x14ac:dyDescent="0.25">
      <c r="A4716" s="348" t="s">
        <v>12011</v>
      </c>
      <c r="B4716" t="str">
        <f t="shared" si="73"/>
        <v>F3:0911 P1P2:8802 P3:00448</v>
      </c>
      <c r="C4716" s="348" t="s">
        <v>10770</v>
      </c>
      <c r="D4716" s="348" t="s">
        <v>7657</v>
      </c>
      <c r="E4716" s="348" t="s">
        <v>7658</v>
      </c>
      <c r="F4716" s="348" t="s">
        <v>7641</v>
      </c>
    </row>
    <row r="4717" spans="1:6" x14ac:dyDescent="0.25">
      <c r="A4717" s="348" t="s">
        <v>12012</v>
      </c>
      <c r="B4717" t="str">
        <f t="shared" si="73"/>
        <v>F3:0820 P1P2:8502 P3:00231</v>
      </c>
      <c r="C4717" s="348" t="s">
        <v>10924</v>
      </c>
      <c r="D4717" s="348" t="s">
        <v>7684</v>
      </c>
      <c r="E4717" s="348" t="s">
        <v>7725</v>
      </c>
      <c r="F4717" s="348" t="s">
        <v>7834</v>
      </c>
    </row>
    <row r="4718" spans="1:6" x14ac:dyDescent="0.25">
      <c r="A4718" s="348" t="s">
        <v>12013</v>
      </c>
      <c r="B4718" t="str">
        <f t="shared" si="73"/>
        <v>F3:0820 P1P2:8502 P3:00231</v>
      </c>
      <c r="C4718" s="348" t="s">
        <v>7703</v>
      </c>
      <c r="D4718" s="348" t="s">
        <v>7684</v>
      </c>
      <c r="E4718" s="348" t="s">
        <v>7725</v>
      </c>
      <c r="F4718" s="348" t="s">
        <v>7834</v>
      </c>
    </row>
    <row r="4719" spans="1:6" x14ac:dyDescent="0.25">
      <c r="A4719" s="348" t="s">
        <v>12014</v>
      </c>
      <c r="B4719" t="str">
        <f t="shared" si="73"/>
        <v>F3:0820 P1P2:8503 P3:00232</v>
      </c>
      <c r="C4719" s="348" t="s">
        <v>10668</v>
      </c>
      <c r="D4719" s="348" t="s">
        <v>7684</v>
      </c>
      <c r="E4719" s="348" t="s">
        <v>7685</v>
      </c>
      <c r="F4719" s="348" t="s">
        <v>7686</v>
      </c>
    </row>
    <row r="4720" spans="1:6" x14ac:dyDescent="0.25">
      <c r="A4720" s="348" t="s">
        <v>12015</v>
      </c>
      <c r="B4720" t="str">
        <f t="shared" si="73"/>
        <v>F3:0950 P1P2:8814 P3:00209</v>
      </c>
      <c r="C4720" s="348" t="s">
        <v>10668</v>
      </c>
      <c r="D4720" s="348" t="s">
        <v>7344</v>
      </c>
      <c r="E4720" s="348" t="s">
        <v>7642</v>
      </c>
      <c r="F4720" s="348" t="s">
        <v>7860</v>
      </c>
    </row>
    <row r="4721" spans="1:6" x14ac:dyDescent="0.25">
      <c r="A4721" s="348" t="s">
        <v>12016</v>
      </c>
      <c r="B4721" t="str">
        <f t="shared" si="73"/>
        <v>F3:0950 P1P2:8814 P3:00209</v>
      </c>
      <c r="C4721" s="348" t="s">
        <v>7864</v>
      </c>
      <c r="D4721" s="348" t="s">
        <v>7344</v>
      </c>
      <c r="E4721" s="348" t="s">
        <v>7642</v>
      </c>
      <c r="F4721" s="348" t="s">
        <v>7860</v>
      </c>
    </row>
    <row r="4722" spans="1:6" x14ac:dyDescent="0.25">
      <c r="A4722" s="348" t="s">
        <v>12017</v>
      </c>
      <c r="B4722" t="str">
        <f t="shared" si="73"/>
        <v>F3:0950 P1P2:8814 P3:00209</v>
      </c>
      <c r="C4722" s="348" t="s">
        <v>10668</v>
      </c>
      <c r="D4722" s="348" t="s">
        <v>7344</v>
      </c>
      <c r="E4722" s="348" t="s">
        <v>7642</v>
      </c>
      <c r="F4722" s="348" t="s">
        <v>7860</v>
      </c>
    </row>
    <row r="4723" spans="1:6" x14ac:dyDescent="0.25">
      <c r="A4723" s="348" t="s">
        <v>12018</v>
      </c>
      <c r="B4723" t="str">
        <f t="shared" si="73"/>
        <v>F3:0950 P1P2:8814 P3:00209</v>
      </c>
      <c r="C4723" s="348" t="s">
        <v>7997</v>
      </c>
      <c r="D4723" s="348" t="s">
        <v>7344</v>
      </c>
      <c r="E4723" s="348" t="s">
        <v>7642</v>
      </c>
      <c r="F4723" s="348" t="s">
        <v>7860</v>
      </c>
    </row>
    <row r="4724" spans="1:6" x14ac:dyDescent="0.25">
      <c r="A4724" s="348" t="s">
        <v>12019</v>
      </c>
      <c r="B4724" t="str">
        <f t="shared" si="73"/>
        <v>F3:0950 P1P2:8814 P3:00209</v>
      </c>
      <c r="C4724" s="348" t="s">
        <v>7699</v>
      </c>
      <c r="D4724" s="348" t="s">
        <v>7344</v>
      </c>
      <c r="E4724" s="348" t="s">
        <v>7642</v>
      </c>
      <c r="F4724" s="348" t="s">
        <v>7860</v>
      </c>
    </row>
    <row r="4725" spans="1:6" x14ac:dyDescent="0.25">
      <c r="A4725" s="348" t="s">
        <v>12020</v>
      </c>
      <c r="B4725" t="str">
        <f t="shared" si="73"/>
        <v>F3:0820 P1P2:8502 P3:00231</v>
      </c>
      <c r="C4725" s="348" t="s">
        <v>12021</v>
      </c>
      <c r="D4725" s="348" t="s">
        <v>7684</v>
      </c>
      <c r="E4725" s="348" t="s">
        <v>7725</v>
      </c>
      <c r="F4725" s="348" t="s">
        <v>7834</v>
      </c>
    </row>
    <row r="4726" spans="1:6" x14ac:dyDescent="0.25">
      <c r="A4726" s="348" t="s">
        <v>12022</v>
      </c>
      <c r="B4726" t="str">
        <f t="shared" si="73"/>
        <v>F3:0820 P1P2:8502 P3:00234</v>
      </c>
      <c r="C4726" s="348" t="s">
        <v>12021</v>
      </c>
      <c r="D4726" s="348" t="s">
        <v>7684</v>
      </c>
      <c r="E4726" s="348" t="s">
        <v>7725</v>
      </c>
      <c r="F4726" s="348" t="s">
        <v>7726</v>
      </c>
    </row>
    <row r="4727" spans="1:6" x14ac:dyDescent="0.25">
      <c r="A4727" s="348" t="s">
        <v>12023</v>
      </c>
      <c r="B4727" t="str">
        <f t="shared" si="73"/>
        <v>F3:0911 P1P2:8802 P3:00199</v>
      </c>
      <c r="C4727" s="348" t="s">
        <v>8928</v>
      </c>
      <c r="D4727" s="348" t="s">
        <v>7657</v>
      </c>
      <c r="E4727" s="348" t="s">
        <v>7658</v>
      </c>
      <c r="F4727" s="348" t="s">
        <v>7659</v>
      </c>
    </row>
    <row r="4728" spans="1:6" x14ac:dyDescent="0.25">
      <c r="A4728" s="348" t="s">
        <v>12024</v>
      </c>
      <c r="B4728" t="str">
        <f t="shared" si="73"/>
        <v>F3:0820 P1P2:8502 P3:00231</v>
      </c>
      <c r="C4728" s="348" t="s">
        <v>8928</v>
      </c>
      <c r="D4728" s="348" t="s">
        <v>7684</v>
      </c>
      <c r="E4728" s="348" t="s">
        <v>7725</v>
      </c>
      <c r="F4728" s="348" t="s">
        <v>7834</v>
      </c>
    </row>
    <row r="4729" spans="1:6" x14ac:dyDescent="0.25">
      <c r="A4729" s="348" t="s">
        <v>12025</v>
      </c>
      <c r="B4729" t="str">
        <f t="shared" si="73"/>
        <v>F3:0321 P1P2:3702 P3:00336</v>
      </c>
      <c r="C4729" s="348" t="s">
        <v>8921</v>
      </c>
      <c r="D4729" s="348" t="s">
        <v>7467</v>
      </c>
      <c r="E4729" s="348" t="s">
        <v>7468</v>
      </c>
      <c r="F4729" s="348" t="s">
        <v>12026</v>
      </c>
    </row>
    <row r="4730" spans="1:6" x14ac:dyDescent="0.25">
      <c r="A4730" s="348" t="s">
        <v>12027</v>
      </c>
      <c r="B4730" t="str">
        <f t="shared" si="73"/>
        <v>F3:0922 P1P2:8806 P3:00203</v>
      </c>
      <c r="C4730" s="348" t="s">
        <v>7636</v>
      </c>
      <c r="D4730" s="348" t="s">
        <v>7637</v>
      </c>
      <c r="E4730" s="348" t="s">
        <v>7638</v>
      </c>
      <c r="F4730" s="348" t="s">
        <v>7639</v>
      </c>
    </row>
    <row r="4731" spans="1:6" x14ac:dyDescent="0.25">
      <c r="A4731" s="348" t="s">
        <v>12027</v>
      </c>
      <c r="B4731" t="str">
        <f t="shared" si="73"/>
        <v>F3:0922 P1P2:8806 P3:00204</v>
      </c>
      <c r="C4731" s="348" t="s">
        <v>7636</v>
      </c>
      <c r="D4731" s="348" t="s">
        <v>7637</v>
      </c>
      <c r="E4731" s="348" t="s">
        <v>7638</v>
      </c>
      <c r="F4731" s="348" t="s">
        <v>7814</v>
      </c>
    </row>
    <row r="4732" spans="1:6" x14ac:dyDescent="0.25">
      <c r="A4732" s="348" t="s">
        <v>12027</v>
      </c>
      <c r="B4732" t="str">
        <f t="shared" si="73"/>
        <v>F3:0922 P1P2:8806 P3:00448</v>
      </c>
      <c r="C4732" s="348" t="s">
        <v>7636</v>
      </c>
      <c r="D4732" s="348" t="s">
        <v>7637</v>
      </c>
      <c r="E4732" s="348" t="s">
        <v>7638</v>
      </c>
      <c r="F4732" s="348" t="s">
        <v>7641</v>
      </c>
    </row>
    <row r="4733" spans="1:6" x14ac:dyDescent="0.25">
      <c r="A4733" s="348" t="s">
        <v>12028</v>
      </c>
      <c r="B4733" t="str">
        <f t="shared" si="73"/>
        <v>F3:0911 P1P2:8802 P3:00199</v>
      </c>
      <c r="C4733" s="348" t="s">
        <v>11480</v>
      </c>
      <c r="D4733" s="348" t="s">
        <v>7657</v>
      </c>
      <c r="E4733" s="348" t="s">
        <v>7658</v>
      </c>
      <c r="F4733" s="348" t="s">
        <v>7659</v>
      </c>
    </row>
    <row r="4734" spans="1:6" x14ac:dyDescent="0.25">
      <c r="A4734" s="348" t="s">
        <v>12028</v>
      </c>
      <c r="B4734" t="str">
        <f t="shared" si="73"/>
        <v>F3:0911 P1P2:8802 P3:00448</v>
      </c>
      <c r="C4734" s="348" t="s">
        <v>11480</v>
      </c>
      <c r="D4734" s="348" t="s">
        <v>7657</v>
      </c>
      <c r="E4734" s="348" t="s">
        <v>7658</v>
      </c>
      <c r="F4734" s="348" t="s">
        <v>7641</v>
      </c>
    </row>
    <row r="4735" spans="1:6" x14ac:dyDescent="0.25">
      <c r="A4735" s="348" t="s">
        <v>12029</v>
      </c>
      <c r="B4735" t="str">
        <f t="shared" si="73"/>
        <v>F3:0911 P1P2:8802 P3:00199</v>
      </c>
      <c r="C4735" s="348" t="s">
        <v>11753</v>
      </c>
      <c r="D4735" s="348" t="s">
        <v>7657</v>
      </c>
      <c r="E4735" s="348" t="s">
        <v>7658</v>
      </c>
      <c r="F4735" s="348" t="s">
        <v>7659</v>
      </c>
    </row>
    <row r="4736" spans="1:6" x14ac:dyDescent="0.25">
      <c r="A4736" s="348" t="s">
        <v>12029</v>
      </c>
      <c r="B4736" t="str">
        <f t="shared" si="73"/>
        <v>F3:0911 P1P2:8802 P3:00448</v>
      </c>
      <c r="C4736" s="348" t="s">
        <v>11753</v>
      </c>
      <c r="D4736" s="348" t="s">
        <v>7657</v>
      </c>
      <c r="E4736" s="348" t="s">
        <v>7658</v>
      </c>
      <c r="F4736" s="348" t="s">
        <v>7641</v>
      </c>
    </row>
    <row r="4737" spans="1:6" x14ac:dyDescent="0.25">
      <c r="A4737" s="348" t="s">
        <v>12030</v>
      </c>
      <c r="B4737" t="str">
        <f t="shared" si="73"/>
        <v>F3:0820 P1P2:8502 P3:00231</v>
      </c>
      <c r="C4737" s="348" t="s">
        <v>11568</v>
      </c>
      <c r="D4737" s="348" t="s">
        <v>7684</v>
      </c>
      <c r="E4737" s="348" t="s">
        <v>7725</v>
      </c>
      <c r="F4737" s="348" t="s">
        <v>7834</v>
      </c>
    </row>
    <row r="4738" spans="1:6" x14ac:dyDescent="0.25">
      <c r="A4738" s="348" t="s">
        <v>12031</v>
      </c>
      <c r="B4738" t="str">
        <f t="shared" ref="B4738:B4801" si="74">CONCATENATE("F3:",D4738," P1P2:",E4738," P3:",F4738)</f>
        <v>F3:0820 P1P2:8502 P3:00234</v>
      </c>
      <c r="C4738" s="348" t="s">
        <v>11568</v>
      </c>
      <c r="D4738" s="348" t="s">
        <v>7684</v>
      </c>
      <c r="E4738" s="348" t="s">
        <v>7725</v>
      </c>
      <c r="F4738" s="348" t="s">
        <v>7726</v>
      </c>
    </row>
    <row r="4739" spans="1:6" x14ac:dyDescent="0.25">
      <c r="A4739" s="348" t="s">
        <v>12032</v>
      </c>
      <c r="B4739" t="str">
        <f t="shared" si="74"/>
        <v>F3:0820 P1P2:8502 P3:00231</v>
      </c>
      <c r="C4739" s="348" t="s">
        <v>11678</v>
      </c>
      <c r="D4739" s="348" t="s">
        <v>7684</v>
      </c>
      <c r="E4739" s="348" t="s">
        <v>7725</v>
      </c>
      <c r="F4739" s="348" t="s">
        <v>7834</v>
      </c>
    </row>
    <row r="4740" spans="1:6" x14ac:dyDescent="0.25">
      <c r="A4740" s="348" t="s">
        <v>12033</v>
      </c>
      <c r="B4740" t="str">
        <f t="shared" si="74"/>
        <v>F3:0820 P1P2:8502 P3:00234</v>
      </c>
      <c r="C4740" s="348" t="s">
        <v>11678</v>
      </c>
      <c r="D4740" s="348" t="s">
        <v>7684</v>
      </c>
      <c r="E4740" s="348" t="s">
        <v>7725</v>
      </c>
      <c r="F4740" s="348" t="s">
        <v>7726</v>
      </c>
    </row>
    <row r="4741" spans="1:6" x14ac:dyDescent="0.25">
      <c r="A4741" s="348" t="s">
        <v>12034</v>
      </c>
      <c r="B4741" t="str">
        <f t="shared" si="74"/>
        <v>F3:0820 P1P2:8503 P3:00232</v>
      </c>
      <c r="C4741" s="348" t="s">
        <v>7991</v>
      </c>
      <c r="D4741" s="348" t="s">
        <v>7684</v>
      </c>
      <c r="E4741" s="348" t="s">
        <v>7685</v>
      </c>
      <c r="F4741" s="348" t="s">
        <v>7686</v>
      </c>
    </row>
    <row r="4742" spans="1:6" x14ac:dyDescent="0.25">
      <c r="A4742" s="348" t="s">
        <v>12035</v>
      </c>
      <c r="B4742" t="str">
        <f t="shared" si="74"/>
        <v>F3:0820 P1P2:8502 P3:00234</v>
      </c>
      <c r="C4742" s="348" t="s">
        <v>12036</v>
      </c>
      <c r="D4742" s="348" t="s">
        <v>7684</v>
      </c>
      <c r="E4742" s="348" t="s">
        <v>7725</v>
      </c>
      <c r="F4742" s="348" t="s">
        <v>7726</v>
      </c>
    </row>
    <row r="4743" spans="1:6" x14ac:dyDescent="0.25">
      <c r="A4743" s="348" t="s">
        <v>12037</v>
      </c>
      <c r="B4743" t="str">
        <f t="shared" si="74"/>
        <v>F3:0911 P1P2:8802 P3:00199</v>
      </c>
      <c r="C4743" s="348" t="s">
        <v>12036</v>
      </c>
      <c r="D4743" s="348" t="s">
        <v>7657</v>
      </c>
      <c r="E4743" s="348" t="s">
        <v>7658</v>
      </c>
      <c r="F4743" s="348" t="s">
        <v>7659</v>
      </c>
    </row>
    <row r="4744" spans="1:6" x14ac:dyDescent="0.25">
      <c r="A4744" s="348" t="s">
        <v>12037</v>
      </c>
      <c r="B4744" t="str">
        <f t="shared" si="74"/>
        <v>F3:0911 P1P2:8802 P3:00448</v>
      </c>
      <c r="C4744" s="348" t="s">
        <v>12036</v>
      </c>
      <c r="D4744" s="348" t="s">
        <v>7657</v>
      </c>
      <c r="E4744" s="348" t="s">
        <v>7658</v>
      </c>
      <c r="F4744" s="348" t="s">
        <v>7641</v>
      </c>
    </row>
    <row r="4745" spans="1:6" x14ac:dyDescent="0.25">
      <c r="A4745" s="348" t="s">
        <v>12038</v>
      </c>
      <c r="B4745" t="str">
        <f t="shared" si="74"/>
        <v>F3:0950 P1P2:8814 P3:00209</v>
      </c>
      <c r="C4745" s="348" t="s">
        <v>7768</v>
      </c>
      <c r="D4745" s="348" t="s">
        <v>7344</v>
      </c>
      <c r="E4745" s="348" t="s">
        <v>7642</v>
      </c>
      <c r="F4745" s="348" t="s">
        <v>7860</v>
      </c>
    </row>
    <row r="4746" spans="1:6" x14ac:dyDescent="0.25">
      <c r="A4746" s="348" t="s">
        <v>12039</v>
      </c>
      <c r="B4746" t="str">
        <f t="shared" si="74"/>
        <v>F3:0820 P1P2:8502 P3:00231</v>
      </c>
      <c r="C4746" s="348" t="s">
        <v>7768</v>
      </c>
      <c r="D4746" s="348" t="s">
        <v>7684</v>
      </c>
      <c r="E4746" s="348" t="s">
        <v>7725</v>
      </c>
      <c r="F4746" s="348" t="s">
        <v>7834</v>
      </c>
    </row>
    <row r="4747" spans="1:6" x14ac:dyDescent="0.25">
      <c r="A4747" s="348" t="s">
        <v>12040</v>
      </c>
      <c r="B4747" t="str">
        <f t="shared" si="74"/>
        <v>F3:0950 P1P2:8814 P3:00209</v>
      </c>
      <c r="C4747" s="348" t="s">
        <v>8655</v>
      </c>
      <c r="D4747" s="348" t="s">
        <v>7344</v>
      </c>
      <c r="E4747" s="348" t="s">
        <v>7642</v>
      </c>
      <c r="F4747" s="348" t="s">
        <v>7860</v>
      </c>
    </row>
    <row r="4748" spans="1:6" x14ac:dyDescent="0.25">
      <c r="A4748" s="348" t="s">
        <v>12041</v>
      </c>
      <c r="B4748" t="str">
        <f t="shared" si="74"/>
        <v>F3:0950 P1P2:8814 P3:00209</v>
      </c>
      <c r="C4748" s="348" t="s">
        <v>7765</v>
      </c>
      <c r="D4748" s="348" t="s">
        <v>7344</v>
      </c>
      <c r="E4748" s="348" t="s">
        <v>7642</v>
      </c>
      <c r="F4748" s="348" t="s">
        <v>7860</v>
      </c>
    </row>
    <row r="4749" spans="1:6" x14ac:dyDescent="0.25">
      <c r="A4749" s="348" t="s">
        <v>12042</v>
      </c>
      <c r="B4749" t="str">
        <f t="shared" si="74"/>
        <v>F3:0820 P1P2:8503 P3:00232</v>
      </c>
      <c r="C4749" s="348" t="s">
        <v>7765</v>
      </c>
      <c r="D4749" s="348" t="s">
        <v>7684</v>
      </c>
      <c r="E4749" s="348" t="s">
        <v>7685</v>
      </c>
      <c r="F4749" s="348" t="s">
        <v>7686</v>
      </c>
    </row>
    <row r="4750" spans="1:6" x14ac:dyDescent="0.25">
      <c r="A4750" s="348" t="s">
        <v>12043</v>
      </c>
      <c r="B4750" t="str">
        <f t="shared" si="74"/>
        <v>F3:0950 P1P2:8814 P3:00209</v>
      </c>
      <c r="C4750" s="348" t="s">
        <v>8505</v>
      </c>
      <c r="D4750" s="348" t="s">
        <v>7344</v>
      </c>
      <c r="E4750" s="348" t="s">
        <v>7642</v>
      </c>
      <c r="F4750" s="348" t="s">
        <v>7860</v>
      </c>
    </row>
    <row r="4751" spans="1:6" x14ac:dyDescent="0.25">
      <c r="A4751" s="348" t="s">
        <v>12044</v>
      </c>
      <c r="B4751" t="str">
        <f t="shared" si="74"/>
        <v>F3:0820 P1P2:8503 P3:00232</v>
      </c>
      <c r="C4751" s="348" t="s">
        <v>7812</v>
      </c>
      <c r="D4751" s="348" t="s">
        <v>7684</v>
      </c>
      <c r="E4751" s="348" t="s">
        <v>7685</v>
      </c>
      <c r="F4751" s="348" t="s">
        <v>7686</v>
      </c>
    </row>
    <row r="4752" spans="1:6" x14ac:dyDescent="0.25">
      <c r="A4752" s="348" t="s">
        <v>12045</v>
      </c>
      <c r="B4752" t="str">
        <f t="shared" si="74"/>
        <v>F3:0820 P1P2:8502 P3:00234</v>
      </c>
      <c r="C4752" s="348" t="s">
        <v>7760</v>
      </c>
      <c r="D4752" s="348" t="s">
        <v>7684</v>
      </c>
      <c r="E4752" s="348" t="s">
        <v>7725</v>
      </c>
      <c r="F4752" s="348" t="s">
        <v>7726</v>
      </c>
    </row>
    <row r="4753" spans="1:6" x14ac:dyDescent="0.25">
      <c r="A4753" s="348" t="s">
        <v>12046</v>
      </c>
      <c r="B4753" t="str">
        <f t="shared" si="74"/>
        <v>F3:0820 P1P2:8502 P3:00234</v>
      </c>
      <c r="C4753" s="348" t="s">
        <v>7812</v>
      </c>
      <c r="D4753" s="348" t="s">
        <v>7684</v>
      </c>
      <c r="E4753" s="348" t="s">
        <v>7725</v>
      </c>
      <c r="F4753" s="348" t="s">
        <v>7726</v>
      </c>
    </row>
    <row r="4754" spans="1:6" x14ac:dyDescent="0.25">
      <c r="A4754" s="348" t="s">
        <v>12047</v>
      </c>
      <c r="B4754" t="str">
        <f t="shared" si="74"/>
        <v>F3:0950 P1P2:8814 P3:00209</v>
      </c>
      <c r="C4754" s="348" t="s">
        <v>7812</v>
      </c>
      <c r="D4754" s="348" t="s">
        <v>7344</v>
      </c>
      <c r="E4754" s="348" t="s">
        <v>7642</v>
      </c>
      <c r="F4754" s="348" t="s">
        <v>7860</v>
      </c>
    </row>
    <row r="4755" spans="1:6" x14ac:dyDescent="0.25">
      <c r="A4755" s="348" t="s">
        <v>12048</v>
      </c>
      <c r="B4755" t="str">
        <f t="shared" si="74"/>
        <v>F3:0950 P1P2:8814 P3:00209</v>
      </c>
      <c r="C4755" s="348" t="s">
        <v>7812</v>
      </c>
      <c r="D4755" s="348" t="s">
        <v>7344</v>
      </c>
      <c r="E4755" s="348" t="s">
        <v>7642</v>
      </c>
      <c r="F4755" s="348" t="s">
        <v>7860</v>
      </c>
    </row>
    <row r="4756" spans="1:6" x14ac:dyDescent="0.25">
      <c r="A4756" s="348" t="s">
        <v>12049</v>
      </c>
      <c r="B4756" t="str">
        <f t="shared" si="74"/>
        <v>F3:0812 P1P2:8602 P3:00238</v>
      </c>
      <c r="C4756" s="348" t="s">
        <v>7812</v>
      </c>
      <c r="D4756" s="348" t="s">
        <v>7752</v>
      </c>
      <c r="E4756" s="348" t="s">
        <v>7753</v>
      </c>
      <c r="F4756" s="348" t="s">
        <v>8038</v>
      </c>
    </row>
    <row r="4757" spans="1:6" x14ac:dyDescent="0.25">
      <c r="A4757" s="348" t="s">
        <v>12050</v>
      </c>
      <c r="B4757" t="str">
        <f t="shared" si="74"/>
        <v>F3:0950 P1P2:8814 P3:00209</v>
      </c>
      <c r="C4757" s="348" t="s">
        <v>9993</v>
      </c>
      <c r="D4757" s="348" t="s">
        <v>7344</v>
      </c>
      <c r="E4757" s="348" t="s">
        <v>7642</v>
      </c>
      <c r="F4757" s="348" t="s">
        <v>7860</v>
      </c>
    </row>
    <row r="4758" spans="1:6" x14ac:dyDescent="0.25">
      <c r="A4758" s="348" t="s">
        <v>12051</v>
      </c>
      <c r="B4758" t="str">
        <f t="shared" si="74"/>
        <v>F3:0960 P1P2:8813 P3:00221</v>
      </c>
      <c r="C4758" s="348" t="s">
        <v>9993</v>
      </c>
      <c r="D4758" s="348" t="s">
        <v>7968</v>
      </c>
      <c r="E4758" s="348" t="s">
        <v>7969</v>
      </c>
      <c r="F4758" s="348" t="s">
        <v>7976</v>
      </c>
    </row>
    <row r="4759" spans="1:6" x14ac:dyDescent="0.25">
      <c r="A4759" s="348" t="s">
        <v>12052</v>
      </c>
      <c r="B4759" t="str">
        <f t="shared" si="74"/>
        <v>F3:0820 P1P2:8502 P3:00231</v>
      </c>
      <c r="C4759" s="348" t="s">
        <v>11274</v>
      </c>
      <c r="D4759" s="348" t="s">
        <v>7684</v>
      </c>
      <c r="E4759" s="348" t="s">
        <v>7725</v>
      </c>
      <c r="F4759" s="348" t="s">
        <v>7834</v>
      </c>
    </row>
    <row r="4760" spans="1:6" x14ac:dyDescent="0.25">
      <c r="A4760" s="348" t="s">
        <v>12053</v>
      </c>
      <c r="B4760" t="str">
        <f t="shared" si="74"/>
        <v>F3:0820 P1P2:8502 P3:00231</v>
      </c>
      <c r="C4760" s="348" t="s">
        <v>11352</v>
      </c>
      <c r="D4760" s="348" t="s">
        <v>7684</v>
      </c>
      <c r="E4760" s="348" t="s">
        <v>7725</v>
      </c>
      <c r="F4760" s="348" t="s">
        <v>7834</v>
      </c>
    </row>
    <row r="4761" spans="1:6" x14ac:dyDescent="0.25">
      <c r="A4761" s="348" t="s">
        <v>12054</v>
      </c>
      <c r="B4761" t="str">
        <f t="shared" si="74"/>
        <v>F3:0820 P1P2:8502 P3:00231</v>
      </c>
      <c r="C4761" s="348" t="s">
        <v>11423</v>
      </c>
      <c r="D4761" s="348" t="s">
        <v>7684</v>
      </c>
      <c r="E4761" s="348" t="s">
        <v>7725</v>
      </c>
      <c r="F4761" s="348" t="s">
        <v>7834</v>
      </c>
    </row>
    <row r="4762" spans="1:6" x14ac:dyDescent="0.25">
      <c r="A4762" s="348" t="s">
        <v>12055</v>
      </c>
      <c r="B4762" t="str">
        <f t="shared" si="74"/>
        <v>F3:0820 P1P2:8502 P3:00234</v>
      </c>
      <c r="C4762" s="348" t="s">
        <v>11274</v>
      </c>
      <c r="D4762" s="348" t="s">
        <v>7684</v>
      </c>
      <c r="E4762" s="348" t="s">
        <v>7725</v>
      </c>
      <c r="F4762" s="348" t="s">
        <v>7726</v>
      </c>
    </row>
    <row r="4763" spans="1:6" x14ac:dyDescent="0.25">
      <c r="A4763" s="348" t="s">
        <v>12056</v>
      </c>
      <c r="B4763" t="str">
        <f t="shared" si="74"/>
        <v>F3:0820 P1P2:8502 P3:00234</v>
      </c>
      <c r="C4763" s="348" t="s">
        <v>11084</v>
      </c>
      <c r="D4763" s="348" t="s">
        <v>7684</v>
      </c>
      <c r="E4763" s="348" t="s">
        <v>7725</v>
      </c>
      <c r="F4763" s="348" t="s">
        <v>7726</v>
      </c>
    </row>
    <row r="4764" spans="1:6" x14ac:dyDescent="0.25">
      <c r="A4764" s="348" t="s">
        <v>12057</v>
      </c>
      <c r="B4764" t="str">
        <f t="shared" si="74"/>
        <v>F3:0820 P1P2:8502 P3:00234</v>
      </c>
      <c r="C4764" s="348" t="s">
        <v>11084</v>
      </c>
      <c r="D4764" s="348" t="s">
        <v>7684</v>
      </c>
      <c r="E4764" s="348" t="s">
        <v>7725</v>
      </c>
      <c r="F4764" s="348" t="s">
        <v>7726</v>
      </c>
    </row>
    <row r="4765" spans="1:6" x14ac:dyDescent="0.25">
      <c r="A4765" s="348" t="s">
        <v>12058</v>
      </c>
      <c r="B4765" t="str">
        <f t="shared" si="74"/>
        <v>F3:0820 P1P2:8502 P3:00234</v>
      </c>
      <c r="C4765" s="348" t="s">
        <v>11337</v>
      </c>
      <c r="D4765" s="348" t="s">
        <v>7684</v>
      </c>
      <c r="E4765" s="348" t="s">
        <v>7725</v>
      </c>
      <c r="F4765" s="348" t="s">
        <v>7726</v>
      </c>
    </row>
    <row r="4766" spans="1:6" x14ac:dyDescent="0.25">
      <c r="A4766" s="348" t="s">
        <v>12059</v>
      </c>
      <c r="B4766" t="str">
        <f t="shared" si="74"/>
        <v>F3:0820 P1P2:8502 P3:00234</v>
      </c>
      <c r="C4766" s="348" t="s">
        <v>7904</v>
      </c>
      <c r="D4766" s="348" t="s">
        <v>7684</v>
      </c>
      <c r="E4766" s="348" t="s">
        <v>7725</v>
      </c>
      <c r="F4766" s="348" t="s">
        <v>7726</v>
      </c>
    </row>
    <row r="4767" spans="1:6" x14ac:dyDescent="0.25">
      <c r="A4767" s="348" t="s">
        <v>12060</v>
      </c>
      <c r="B4767" t="str">
        <f t="shared" si="74"/>
        <v>F3:0820 P1P2:8502 P3:00234</v>
      </c>
      <c r="C4767" s="348" t="s">
        <v>11341</v>
      </c>
      <c r="D4767" s="348" t="s">
        <v>7684</v>
      </c>
      <c r="E4767" s="348" t="s">
        <v>7725</v>
      </c>
      <c r="F4767" s="348" t="s">
        <v>7726</v>
      </c>
    </row>
    <row r="4768" spans="1:6" x14ac:dyDescent="0.25">
      <c r="A4768" s="348" t="s">
        <v>12061</v>
      </c>
      <c r="B4768" t="str">
        <f t="shared" si="74"/>
        <v>F3:0820 P1P2:8502 P3:00234</v>
      </c>
      <c r="C4768" s="348" t="s">
        <v>7894</v>
      </c>
      <c r="D4768" s="348" t="s">
        <v>7684</v>
      </c>
      <c r="E4768" s="348" t="s">
        <v>7725</v>
      </c>
      <c r="F4768" s="348" t="s">
        <v>7726</v>
      </c>
    </row>
    <row r="4769" spans="1:6" x14ac:dyDescent="0.25">
      <c r="A4769" s="348" t="s">
        <v>12062</v>
      </c>
      <c r="B4769" t="str">
        <f t="shared" si="74"/>
        <v>F3:0459 P1P2:6401 P3:00005</v>
      </c>
      <c r="C4769" s="348" t="s">
        <v>7945</v>
      </c>
      <c r="D4769" s="348" t="s">
        <v>12063</v>
      </c>
      <c r="E4769" s="348" t="s">
        <v>12064</v>
      </c>
      <c r="F4769" s="348" t="s">
        <v>7655</v>
      </c>
    </row>
    <row r="4770" spans="1:6" x14ac:dyDescent="0.25">
      <c r="A4770" s="348" t="s">
        <v>12065</v>
      </c>
      <c r="B4770" t="str">
        <f t="shared" si="74"/>
        <v>F3:0820 P1P2:8502 P3:00231</v>
      </c>
      <c r="C4770" s="348" t="s">
        <v>10008</v>
      </c>
      <c r="D4770" s="348" t="s">
        <v>7684</v>
      </c>
      <c r="E4770" s="348" t="s">
        <v>7725</v>
      </c>
      <c r="F4770" s="348" t="s">
        <v>7834</v>
      </c>
    </row>
    <row r="4771" spans="1:6" x14ac:dyDescent="0.25">
      <c r="A4771" s="348" t="s">
        <v>12066</v>
      </c>
      <c r="B4771" t="str">
        <f t="shared" si="74"/>
        <v>F3:0820 P1P2:8502 P3:00234</v>
      </c>
      <c r="C4771" s="348" t="s">
        <v>10006</v>
      </c>
      <c r="D4771" s="348" t="s">
        <v>7684</v>
      </c>
      <c r="E4771" s="348" t="s">
        <v>7725</v>
      </c>
      <c r="F4771" s="348" t="s">
        <v>7726</v>
      </c>
    </row>
    <row r="4772" spans="1:6" x14ac:dyDescent="0.25">
      <c r="A4772" s="348" t="s">
        <v>12067</v>
      </c>
      <c r="B4772" t="str">
        <f t="shared" si="74"/>
        <v>F3:0820 P1P2:8502 P3:00231</v>
      </c>
      <c r="C4772" s="348" t="s">
        <v>10051</v>
      </c>
      <c r="D4772" s="348" t="s">
        <v>7684</v>
      </c>
      <c r="E4772" s="348" t="s">
        <v>7725</v>
      </c>
      <c r="F4772" s="348" t="s">
        <v>7834</v>
      </c>
    </row>
    <row r="4773" spans="1:6" x14ac:dyDescent="0.25">
      <c r="A4773" s="348" t="s">
        <v>12068</v>
      </c>
      <c r="B4773" t="str">
        <f t="shared" si="74"/>
        <v>F3:0820 P1P2:8502 P3:00231</v>
      </c>
      <c r="C4773" s="348" t="s">
        <v>10071</v>
      </c>
      <c r="D4773" s="348" t="s">
        <v>7684</v>
      </c>
      <c r="E4773" s="348" t="s">
        <v>7725</v>
      </c>
      <c r="F4773" s="348" t="s">
        <v>7834</v>
      </c>
    </row>
    <row r="4774" spans="1:6" x14ac:dyDescent="0.25">
      <c r="A4774" s="348" t="s">
        <v>12069</v>
      </c>
      <c r="B4774" t="str">
        <f t="shared" si="74"/>
        <v>F3:0820 P1P2:8502 P3:00234</v>
      </c>
      <c r="C4774" s="348" t="s">
        <v>10090</v>
      </c>
      <c r="D4774" s="348" t="s">
        <v>7684</v>
      </c>
      <c r="E4774" s="348" t="s">
        <v>7725</v>
      </c>
      <c r="F4774" s="348" t="s">
        <v>7726</v>
      </c>
    </row>
    <row r="4775" spans="1:6" x14ac:dyDescent="0.25">
      <c r="A4775" s="348" t="s">
        <v>12070</v>
      </c>
      <c r="B4775" t="str">
        <f t="shared" si="74"/>
        <v>F3:0911 P1P2:8802 P3:00199</v>
      </c>
      <c r="C4775" s="348" t="s">
        <v>10118</v>
      </c>
      <c r="D4775" s="348" t="s">
        <v>7657</v>
      </c>
      <c r="E4775" s="348" t="s">
        <v>7658</v>
      </c>
      <c r="F4775" s="348" t="s">
        <v>7659</v>
      </c>
    </row>
    <row r="4776" spans="1:6" x14ac:dyDescent="0.25">
      <c r="A4776" s="348" t="s">
        <v>12070</v>
      </c>
      <c r="B4776" t="str">
        <f t="shared" si="74"/>
        <v>F3:0911 P1P2:8802 P3:00448</v>
      </c>
      <c r="C4776" s="348" t="s">
        <v>10118</v>
      </c>
      <c r="D4776" s="348" t="s">
        <v>7657</v>
      </c>
      <c r="E4776" s="348" t="s">
        <v>7658</v>
      </c>
      <c r="F4776" s="348" t="s">
        <v>7641</v>
      </c>
    </row>
    <row r="4777" spans="1:6" x14ac:dyDescent="0.25">
      <c r="A4777" s="348" t="s">
        <v>12071</v>
      </c>
      <c r="B4777" t="str">
        <f t="shared" si="74"/>
        <v>F3:0820 P1P2:8502 P3:00231</v>
      </c>
      <c r="C4777" s="348" t="s">
        <v>10118</v>
      </c>
      <c r="D4777" s="348" t="s">
        <v>7684</v>
      </c>
      <c r="E4777" s="348" t="s">
        <v>7725</v>
      </c>
      <c r="F4777" s="348" t="s">
        <v>7834</v>
      </c>
    </row>
    <row r="4778" spans="1:6" x14ac:dyDescent="0.25">
      <c r="A4778" s="348" t="s">
        <v>12072</v>
      </c>
      <c r="B4778" t="str">
        <f t="shared" si="74"/>
        <v>F3:0911 P1P2:8802 P3:00199</v>
      </c>
      <c r="C4778" s="348" t="s">
        <v>11993</v>
      </c>
      <c r="D4778" s="348" t="s">
        <v>7657</v>
      </c>
      <c r="E4778" s="348" t="s">
        <v>7658</v>
      </c>
      <c r="F4778" s="348" t="s">
        <v>7659</v>
      </c>
    </row>
    <row r="4779" spans="1:6" x14ac:dyDescent="0.25">
      <c r="A4779" s="348" t="s">
        <v>12072</v>
      </c>
      <c r="B4779" t="str">
        <f t="shared" si="74"/>
        <v>F3:0911 P1P2:8802 P3:00448</v>
      </c>
      <c r="C4779" s="348" t="s">
        <v>11993</v>
      </c>
      <c r="D4779" s="348" t="s">
        <v>7657</v>
      </c>
      <c r="E4779" s="348" t="s">
        <v>7658</v>
      </c>
      <c r="F4779" s="348" t="s">
        <v>7641</v>
      </c>
    </row>
    <row r="4780" spans="1:6" x14ac:dyDescent="0.25">
      <c r="A4780" s="348" t="s">
        <v>12073</v>
      </c>
      <c r="B4780" t="str">
        <f t="shared" si="74"/>
        <v>F3:0911 P1P2:8802 P3:00199</v>
      </c>
      <c r="C4780" s="348" t="s">
        <v>9737</v>
      </c>
      <c r="D4780" s="348" t="s">
        <v>7657</v>
      </c>
      <c r="E4780" s="348" t="s">
        <v>7658</v>
      </c>
      <c r="F4780" s="348" t="s">
        <v>7659</v>
      </c>
    </row>
    <row r="4781" spans="1:6" x14ac:dyDescent="0.25">
      <c r="A4781" s="348" t="s">
        <v>12074</v>
      </c>
      <c r="B4781" t="str">
        <f t="shared" si="74"/>
        <v>F3:0820 P1P2:8502 P3:00231</v>
      </c>
      <c r="C4781" s="348" t="s">
        <v>9737</v>
      </c>
      <c r="D4781" s="348" t="s">
        <v>7684</v>
      </c>
      <c r="E4781" s="348" t="s">
        <v>7725</v>
      </c>
      <c r="F4781" s="348" t="s">
        <v>7834</v>
      </c>
    </row>
    <row r="4782" spans="1:6" x14ac:dyDescent="0.25">
      <c r="A4782" s="348" t="s">
        <v>12075</v>
      </c>
      <c r="B4782" t="str">
        <f t="shared" si="74"/>
        <v>F3:0950 P1P2:8814 P3:00211</v>
      </c>
      <c r="C4782" s="348" t="s">
        <v>9751</v>
      </c>
      <c r="D4782" s="348" t="s">
        <v>7344</v>
      </c>
      <c r="E4782" s="348" t="s">
        <v>7642</v>
      </c>
      <c r="F4782" s="348" t="s">
        <v>7643</v>
      </c>
    </row>
    <row r="4783" spans="1:6" x14ac:dyDescent="0.25">
      <c r="A4783" s="348" t="s">
        <v>12076</v>
      </c>
      <c r="B4783" t="str">
        <f t="shared" si="74"/>
        <v>F3:0812 P1P2:8602 P3:00355</v>
      </c>
      <c r="C4783" s="348" t="s">
        <v>9751</v>
      </c>
      <c r="D4783" s="348" t="s">
        <v>7752</v>
      </c>
      <c r="E4783" s="348" t="s">
        <v>7753</v>
      </c>
      <c r="F4783" s="348" t="s">
        <v>7754</v>
      </c>
    </row>
    <row r="4784" spans="1:6" x14ac:dyDescent="0.25">
      <c r="A4784" s="348" t="s">
        <v>12077</v>
      </c>
      <c r="B4784" t="str">
        <f t="shared" si="74"/>
        <v>F3:0820 P1P2:8502 P3:00233</v>
      </c>
      <c r="C4784" s="348" t="s">
        <v>7986</v>
      </c>
      <c r="D4784" s="348" t="s">
        <v>7684</v>
      </c>
      <c r="E4784" s="348" t="s">
        <v>7725</v>
      </c>
      <c r="F4784" s="348" t="s">
        <v>9219</v>
      </c>
    </row>
    <row r="4785" spans="1:6" x14ac:dyDescent="0.25">
      <c r="A4785" s="348" t="s">
        <v>12078</v>
      </c>
      <c r="B4785" t="str">
        <f t="shared" si="74"/>
        <v>F3:0911 P1P2:8802 P3:00199</v>
      </c>
      <c r="C4785" s="348" t="s">
        <v>9305</v>
      </c>
      <c r="D4785" s="348" t="s">
        <v>7657</v>
      </c>
      <c r="E4785" s="348" t="s">
        <v>7658</v>
      </c>
      <c r="F4785" s="348" t="s">
        <v>7659</v>
      </c>
    </row>
    <row r="4786" spans="1:6" x14ac:dyDescent="0.25">
      <c r="A4786" s="348" t="s">
        <v>12079</v>
      </c>
      <c r="B4786" t="str">
        <f t="shared" si="74"/>
        <v>F3:0820 P1P2:8502 P3:00234</v>
      </c>
      <c r="C4786" s="348" t="s">
        <v>9339</v>
      </c>
      <c r="D4786" s="348" t="s">
        <v>7684</v>
      </c>
      <c r="E4786" s="348" t="s">
        <v>7725</v>
      </c>
      <c r="F4786" s="348" t="s">
        <v>7726</v>
      </c>
    </row>
    <row r="4787" spans="1:6" x14ac:dyDescent="0.25">
      <c r="A4787" s="348" t="s">
        <v>12080</v>
      </c>
      <c r="B4787" t="str">
        <f t="shared" si="74"/>
        <v>F3:0960 P1P2:8813 P3:00210</v>
      </c>
      <c r="C4787" s="348" t="s">
        <v>7964</v>
      </c>
      <c r="D4787" s="348" t="s">
        <v>7968</v>
      </c>
      <c r="E4787" s="348" t="s">
        <v>7969</v>
      </c>
      <c r="F4787" s="348" t="s">
        <v>10332</v>
      </c>
    </row>
    <row r="4788" spans="1:6" x14ac:dyDescent="0.25">
      <c r="A4788" s="348" t="s">
        <v>12081</v>
      </c>
      <c r="B4788" t="str">
        <f t="shared" si="74"/>
        <v>F3:0950 P1P2:8814 P3:00209</v>
      </c>
      <c r="C4788" s="348" t="s">
        <v>7964</v>
      </c>
      <c r="D4788" s="348" t="s">
        <v>7344</v>
      </c>
      <c r="E4788" s="348" t="s">
        <v>7642</v>
      </c>
      <c r="F4788" s="348" t="s">
        <v>7860</v>
      </c>
    </row>
    <row r="4789" spans="1:6" x14ac:dyDescent="0.25">
      <c r="A4789" s="348" t="s">
        <v>12082</v>
      </c>
      <c r="B4789" t="str">
        <f t="shared" si="74"/>
        <v>F3:0812 P1P2:8602 P3:00238</v>
      </c>
      <c r="C4789" s="348" t="s">
        <v>7964</v>
      </c>
      <c r="D4789" s="348" t="s">
        <v>7752</v>
      </c>
      <c r="E4789" s="348" t="s">
        <v>7753</v>
      </c>
      <c r="F4789" s="348" t="s">
        <v>8038</v>
      </c>
    </row>
    <row r="4790" spans="1:6" x14ac:dyDescent="0.25">
      <c r="A4790" s="348" t="s">
        <v>12083</v>
      </c>
      <c r="B4790" t="str">
        <f t="shared" si="74"/>
        <v>F3:0812 P1P2:8602 P3:00355</v>
      </c>
      <c r="C4790" s="348" t="s">
        <v>9433</v>
      </c>
      <c r="D4790" s="348" t="s">
        <v>7752</v>
      </c>
      <c r="E4790" s="348" t="s">
        <v>7753</v>
      </c>
      <c r="F4790" s="348" t="s">
        <v>7754</v>
      </c>
    </row>
    <row r="4791" spans="1:6" x14ac:dyDescent="0.25">
      <c r="A4791" s="348" t="s">
        <v>12084</v>
      </c>
      <c r="B4791" t="str">
        <f t="shared" si="74"/>
        <v>F3:0911 P1P2:8802 P3:00199</v>
      </c>
      <c r="C4791" s="348" t="s">
        <v>8119</v>
      </c>
      <c r="D4791" s="348" t="s">
        <v>7657</v>
      </c>
      <c r="E4791" s="348" t="s">
        <v>7658</v>
      </c>
      <c r="F4791" s="348" t="s">
        <v>7659</v>
      </c>
    </row>
    <row r="4792" spans="1:6" x14ac:dyDescent="0.25">
      <c r="A4792" s="348" t="s">
        <v>12084</v>
      </c>
      <c r="B4792" t="str">
        <f t="shared" si="74"/>
        <v>F3:0911 P1P2:8802 P3:00448</v>
      </c>
      <c r="C4792" s="348" t="s">
        <v>8119</v>
      </c>
      <c r="D4792" s="348" t="s">
        <v>7657</v>
      </c>
      <c r="E4792" s="348" t="s">
        <v>7658</v>
      </c>
      <c r="F4792" s="348" t="s">
        <v>7641</v>
      </c>
    </row>
    <row r="4793" spans="1:6" x14ac:dyDescent="0.25">
      <c r="A4793" s="348" t="s">
        <v>12085</v>
      </c>
      <c r="B4793" t="str">
        <f t="shared" si="74"/>
        <v>F3:0911 P1P2:8802 P3:00199</v>
      </c>
      <c r="C4793" s="348" t="s">
        <v>8119</v>
      </c>
      <c r="D4793" s="348" t="s">
        <v>7657</v>
      </c>
      <c r="E4793" s="348" t="s">
        <v>7658</v>
      </c>
      <c r="F4793" s="348" t="s">
        <v>7659</v>
      </c>
    </row>
    <row r="4794" spans="1:6" x14ac:dyDescent="0.25">
      <c r="A4794" s="348" t="s">
        <v>12085</v>
      </c>
      <c r="B4794" t="str">
        <f t="shared" si="74"/>
        <v>F3:0911 P1P2:8802 P3:00448</v>
      </c>
      <c r="C4794" s="348" t="s">
        <v>8119</v>
      </c>
      <c r="D4794" s="348" t="s">
        <v>7657</v>
      </c>
      <c r="E4794" s="348" t="s">
        <v>7658</v>
      </c>
      <c r="F4794" s="348" t="s">
        <v>7641</v>
      </c>
    </row>
    <row r="4795" spans="1:6" x14ac:dyDescent="0.25">
      <c r="A4795" s="348" t="s">
        <v>12086</v>
      </c>
      <c r="B4795" t="str">
        <f t="shared" si="74"/>
        <v>F3:0820 P1P2:8502 P3:00231</v>
      </c>
      <c r="C4795" s="348" t="s">
        <v>8119</v>
      </c>
      <c r="D4795" s="348" t="s">
        <v>7684</v>
      </c>
      <c r="E4795" s="348" t="s">
        <v>7725</v>
      </c>
      <c r="F4795" s="348" t="s">
        <v>7834</v>
      </c>
    </row>
    <row r="4796" spans="1:6" x14ac:dyDescent="0.25">
      <c r="A4796" s="348" t="s">
        <v>12087</v>
      </c>
      <c r="B4796" t="str">
        <f t="shared" si="74"/>
        <v>F3:0911 P1P2:8802 P3:00199</v>
      </c>
      <c r="C4796" s="348" t="s">
        <v>8119</v>
      </c>
      <c r="D4796" s="348" t="s">
        <v>7657</v>
      </c>
      <c r="E4796" s="348" t="s">
        <v>7658</v>
      </c>
      <c r="F4796" s="348" t="s">
        <v>7659</v>
      </c>
    </row>
    <row r="4797" spans="1:6" x14ac:dyDescent="0.25">
      <c r="A4797" s="348" t="s">
        <v>12087</v>
      </c>
      <c r="B4797" t="str">
        <f t="shared" si="74"/>
        <v>F3:0911 P1P2:8802 P3:00448</v>
      </c>
      <c r="C4797" s="348" t="s">
        <v>8119</v>
      </c>
      <c r="D4797" s="348" t="s">
        <v>7657</v>
      </c>
      <c r="E4797" s="348" t="s">
        <v>7658</v>
      </c>
      <c r="F4797" s="348" t="s">
        <v>7641</v>
      </c>
    </row>
    <row r="4798" spans="1:6" x14ac:dyDescent="0.25">
      <c r="A4798" s="348" t="s">
        <v>12088</v>
      </c>
      <c r="B4798" t="str">
        <f t="shared" si="74"/>
        <v>F3:0820 P1P2:8502 P3:00234</v>
      </c>
      <c r="C4798" s="348" t="s">
        <v>8119</v>
      </c>
      <c r="D4798" s="348" t="s">
        <v>7684</v>
      </c>
      <c r="E4798" s="348" t="s">
        <v>7725</v>
      </c>
      <c r="F4798" s="348" t="s">
        <v>7726</v>
      </c>
    </row>
    <row r="4799" spans="1:6" x14ac:dyDescent="0.25">
      <c r="A4799" s="348" t="s">
        <v>12089</v>
      </c>
      <c r="B4799" t="str">
        <f t="shared" si="74"/>
        <v>F3:0911 P1P2:8802 P3:00199</v>
      </c>
      <c r="C4799" s="348" t="s">
        <v>8044</v>
      </c>
      <c r="D4799" s="348" t="s">
        <v>7657</v>
      </c>
      <c r="E4799" s="348" t="s">
        <v>7658</v>
      </c>
      <c r="F4799" s="348" t="s">
        <v>7659</v>
      </c>
    </row>
    <row r="4800" spans="1:6" x14ac:dyDescent="0.25">
      <c r="A4800" s="348" t="s">
        <v>12089</v>
      </c>
      <c r="B4800" t="str">
        <f t="shared" si="74"/>
        <v>F3:0911 P1P2:8802 P3:00448</v>
      </c>
      <c r="C4800" s="348" t="s">
        <v>8044</v>
      </c>
      <c r="D4800" s="348" t="s">
        <v>7657</v>
      </c>
      <c r="E4800" s="348" t="s">
        <v>7658</v>
      </c>
      <c r="F4800" s="348" t="s">
        <v>7641</v>
      </c>
    </row>
    <row r="4801" spans="1:6" x14ac:dyDescent="0.25">
      <c r="A4801" s="348" t="s">
        <v>12090</v>
      </c>
      <c r="B4801" t="str">
        <f t="shared" si="74"/>
        <v>F3:0911 P1P2:8802 P3:00199</v>
      </c>
      <c r="C4801" s="348" t="s">
        <v>8138</v>
      </c>
      <c r="D4801" s="348" t="s">
        <v>7657</v>
      </c>
      <c r="E4801" s="348" t="s">
        <v>7658</v>
      </c>
      <c r="F4801" s="348" t="s">
        <v>7659</v>
      </c>
    </row>
    <row r="4802" spans="1:6" x14ac:dyDescent="0.25">
      <c r="A4802" s="348" t="s">
        <v>12090</v>
      </c>
      <c r="B4802" t="str">
        <f t="shared" ref="B4802:B4865" si="75">CONCATENATE("F3:",D4802," P1P2:",E4802," P3:",F4802)</f>
        <v>F3:0911 P1P2:8802 P3:00448</v>
      </c>
      <c r="C4802" s="348" t="s">
        <v>8138</v>
      </c>
      <c r="D4802" s="348" t="s">
        <v>7657</v>
      </c>
      <c r="E4802" s="348" t="s">
        <v>7658</v>
      </c>
      <c r="F4802" s="348" t="s">
        <v>7641</v>
      </c>
    </row>
    <row r="4803" spans="1:6" x14ac:dyDescent="0.25">
      <c r="A4803" s="348" t="s">
        <v>12091</v>
      </c>
      <c r="B4803" t="str">
        <f t="shared" si="75"/>
        <v>F3:0911 P1P2:8802 P3:00199</v>
      </c>
      <c r="C4803" s="348" t="s">
        <v>8136</v>
      </c>
      <c r="D4803" s="348" t="s">
        <v>7657</v>
      </c>
      <c r="E4803" s="348" t="s">
        <v>7658</v>
      </c>
      <c r="F4803" s="348" t="s">
        <v>7659</v>
      </c>
    </row>
    <row r="4804" spans="1:6" x14ac:dyDescent="0.25">
      <c r="A4804" s="348" t="s">
        <v>12091</v>
      </c>
      <c r="B4804" t="str">
        <f t="shared" si="75"/>
        <v>F3:0911 P1P2:8802 P3:00448</v>
      </c>
      <c r="C4804" s="348" t="s">
        <v>8136</v>
      </c>
      <c r="D4804" s="348" t="s">
        <v>7657</v>
      </c>
      <c r="E4804" s="348" t="s">
        <v>7658</v>
      </c>
      <c r="F4804" s="348" t="s">
        <v>7641</v>
      </c>
    </row>
    <row r="4805" spans="1:6" x14ac:dyDescent="0.25">
      <c r="A4805" s="348" t="s">
        <v>12092</v>
      </c>
      <c r="B4805" t="str">
        <f t="shared" si="75"/>
        <v>F3:0820 P1P2:8502 P3:00234</v>
      </c>
      <c r="C4805" s="348" t="s">
        <v>8136</v>
      </c>
      <c r="D4805" s="348" t="s">
        <v>7684</v>
      </c>
      <c r="E4805" s="348" t="s">
        <v>7725</v>
      </c>
      <c r="F4805" s="348" t="s">
        <v>7726</v>
      </c>
    </row>
    <row r="4806" spans="1:6" x14ac:dyDescent="0.25">
      <c r="A4806" s="348" t="s">
        <v>12093</v>
      </c>
      <c r="B4806" t="str">
        <f t="shared" si="75"/>
        <v>F3:0820 P1P2:8502 P3:00231</v>
      </c>
      <c r="C4806" s="348" t="s">
        <v>8136</v>
      </c>
      <c r="D4806" s="348" t="s">
        <v>7684</v>
      </c>
      <c r="E4806" s="348" t="s">
        <v>7725</v>
      </c>
      <c r="F4806" s="348" t="s">
        <v>7834</v>
      </c>
    </row>
    <row r="4807" spans="1:6" x14ac:dyDescent="0.25">
      <c r="A4807" s="348" t="s">
        <v>12094</v>
      </c>
      <c r="B4807" t="str">
        <f t="shared" si="75"/>
        <v>F3:0911 P1P2:8802 P3:00199</v>
      </c>
      <c r="C4807" s="348" t="s">
        <v>8079</v>
      </c>
      <c r="D4807" s="348" t="s">
        <v>7657</v>
      </c>
      <c r="E4807" s="348" t="s">
        <v>7658</v>
      </c>
      <c r="F4807" s="348" t="s">
        <v>7659</v>
      </c>
    </row>
    <row r="4808" spans="1:6" x14ac:dyDescent="0.25">
      <c r="A4808" s="348" t="s">
        <v>12094</v>
      </c>
      <c r="B4808" t="str">
        <f t="shared" si="75"/>
        <v>F3:0911 P1P2:8802 P3:00448</v>
      </c>
      <c r="C4808" s="348" t="s">
        <v>8079</v>
      </c>
      <c r="D4808" s="348" t="s">
        <v>7657</v>
      </c>
      <c r="E4808" s="348" t="s">
        <v>7658</v>
      </c>
      <c r="F4808" s="348" t="s">
        <v>7641</v>
      </c>
    </row>
    <row r="4809" spans="1:6" x14ac:dyDescent="0.25">
      <c r="A4809" s="348" t="s">
        <v>12095</v>
      </c>
      <c r="B4809" t="str">
        <f t="shared" si="75"/>
        <v>F3:0820 P1P2:8502 P3:00234</v>
      </c>
      <c r="C4809" s="348" t="s">
        <v>8072</v>
      </c>
      <c r="D4809" s="348" t="s">
        <v>7684</v>
      </c>
      <c r="E4809" s="348" t="s">
        <v>7725</v>
      </c>
      <c r="F4809" s="348" t="s">
        <v>7726</v>
      </c>
    </row>
    <row r="4810" spans="1:6" x14ac:dyDescent="0.25">
      <c r="A4810" s="348" t="s">
        <v>12096</v>
      </c>
      <c r="B4810" t="str">
        <f t="shared" si="75"/>
        <v>F3:0911 P1P2:8802 P3:00199</v>
      </c>
      <c r="C4810" s="348" t="s">
        <v>8082</v>
      </c>
      <c r="D4810" s="348" t="s">
        <v>7657</v>
      </c>
      <c r="E4810" s="348" t="s">
        <v>7658</v>
      </c>
      <c r="F4810" s="348" t="s">
        <v>7659</v>
      </c>
    </row>
    <row r="4811" spans="1:6" x14ac:dyDescent="0.25">
      <c r="A4811" s="348" t="s">
        <v>12096</v>
      </c>
      <c r="B4811" t="str">
        <f t="shared" si="75"/>
        <v>F3:0911 P1P2:8802 P3:00448</v>
      </c>
      <c r="C4811" s="348" t="s">
        <v>8082</v>
      </c>
      <c r="D4811" s="348" t="s">
        <v>7657</v>
      </c>
      <c r="E4811" s="348" t="s">
        <v>7658</v>
      </c>
      <c r="F4811" s="348" t="s">
        <v>7641</v>
      </c>
    </row>
    <row r="4812" spans="1:6" x14ac:dyDescent="0.25">
      <c r="A4812" s="348" t="s">
        <v>12097</v>
      </c>
      <c r="B4812" t="str">
        <f t="shared" si="75"/>
        <v>F3:0911 P1P2:8802 P3:00199</v>
      </c>
      <c r="C4812" s="348" t="s">
        <v>8082</v>
      </c>
      <c r="D4812" s="348" t="s">
        <v>7657</v>
      </c>
      <c r="E4812" s="348" t="s">
        <v>7658</v>
      </c>
      <c r="F4812" s="348" t="s">
        <v>7659</v>
      </c>
    </row>
    <row r="4813" spans="1:6" x14ac:dyDescent="0.25">
      <c r="A4813" s="348" t="s">
        <v>12097</v>
      </c>
      <c r="B4813" t="str">
        <f t="shared" si="75"/>
        <v>F3:0911 P1P2:8802 P3:00448</v>
      </c>
      <c r="C4813" s="348" t="s">
        <v>8082</v>
      </c>
      <c r="D4813" s="348" t="s">
        <v>7657</v>
      </c>
      <c r="E4813" s="348" t="s">
        <v>7658</v>
      </c>
      <c r="F4813" s="348" t="s">
        <v>7641</v>
      </c>
    </row>
    <row r="4814" spans="1:6" x14ac:dyDescent="0.25">
      <c r="A4814" s="348" t="s">
        <v>12098</v>
      </c>
      <c r="B4814" t="str">
        <f t="shared" si="75"/>
        <v>F3:0911 P1P2:8802 P3:00199</v>
      </c>
      <c r="C4814" s="348" t="s">
        <v>8093</v>
      </c>
      <c r="D4814" s="348" t="s">
        <v>7657</v>
      </c>
      <c r="E4814" s="348" t="s">
        <v>7658</v>
      </c>
      <c r="F4814" s="348" t="s">
        <v>7659</v>
      </c>
    </row>
    <row r="4815" spans="1:6" x14ac:dyDescent="0.25">
      <c r="A4815" s="348" t="s">
        <v>12098</v>
      </c>
      <c r="B4815" t="str">
        <f t="shared" si="75"/>
        <v>F3:0911 P1P2:8802 P3:00448</v>
      </c>
      <c r="C4815" s="348" t="s">
        <v>8093</v>
      </c>
      <c r="D4815" s="348" t="s">
        <v>7657</v>
      </c>
      <c r="E4815" s="348" t="s">
        <v>7658</v>
      </c>
      <c r="F4815" s="348" t="s">
        <v>7641</v>
      </c>
    </row>
    <row r="4816" spans="1:6" x14ac:dyDescent="0.25">
      <c r="A4816" s="348" t="s">
        <v>12099</v>
      </c>
      <c r="B4816" t="str">
        <f t="shared" si="75"/>
        <v>F3:0911 P1P2:8802 P3:00199</v>
      </c>
      <c r="C4816" s="348" t="s">
        <v>8105</v>
      </c>
      <c r="D4816" s="348" t="s">
        <v>7657</v>
      </c>
      <c r="E4816" s="348" t="s">
        <v>7658</v>
      </c>
      <c r="F4816" s="348" t="s">
        <v>7659</v>
      </c>
    </row>
    <row r="4817" spans="1:6" x14ac:dyDescent="0.25">
      <c r="A4817" s="348" t="s">
        <v>12099</v>
      </c>
      <c r="B4817" t="str">
        <f t="shared" si="75"/>
        <v>F3:0911 P1P2:8802 P3:00448</v>
      </c>
      <c r="C4817" s="348" t="s">
        <v>8105</v>
      </c>
      <c r="D4817" s="348" t="s">
        <v>7657</v>
      </c>
      <c r="E4817" s="348" t="s">
        <v>7658</v>
      </c>
      <c r="F4817" s="348" t="s">
        <v>7641</v>
      </c>
    </row>
    <row r="4818" spans="1:6" x14ac:dyDescent="0.25">
      <c r="A4818" s="348" t="s">
        <v>12100</v>
      </c>
      <c r="B4818" t="str">
        <f t="shared" si="75"/>
        <v>F3:0911 P1P2:8802 P3:00199</v>
      </c>
      <c r="C4818" s="348" t="s">
        <v>8107</v>
      </c>
      <c r="D4818" s="348" t="s">
        <v>7657</v>
      </c>
      <c r="E4818" s="348" t="s">
        <v>7658</v>
      </c>
      <c r="F4818" s="348" t="s">
        <v>7659</v>
      </c>
    </row>
    <row r="4819" spans="1:6" x14ac:dyDescent="0.25">
      <c r="A4819" s="348" t="s">
        <v>12100</v>
      </c>
      <c r="B4819" t="str">
        <f t="shared" si="75"/>
        <v>F3:0911 P1P2:8802 P3:00448</v>
      </c>
      <c r="C4819" s="348" t="s">
        <v>8107</v>
      </c>
      <c r="D4819" s="348" t="s">
        <v>7657</v>
      </c>
      <c r="E4819" s="348" t="s">
        <v>7658</v>
      </c>
      <c r="F4819" s="348" t="s">
        <v>7641</v>
      </c>
    </row>
    <row r="4820" spans="1:6" x14ac:dyDescent="0.25">
      <c r="A4820" s="348" t="s">
        <v>12101</v>
      </c>
      <c r="B4820" t="str">
        <f t="shared" si="75"/>
        <v>F3:0911 P1P2:8802 P3:00199</v>
      </c>
      <c r="C4820" s="348" t="s">
        <v>8110</v>
      </c>
      <c r="D4820" s="348" t="s">
        <v>7657</v>
      </c>
      <c r="E4820" s="348" t="s">
        <v>7658</v>
      </c>
      <c r="F4820" s="348" t="s">
        <v>7659</v>
      </c>
    </row>
    <row r="4821" spans="1:6" x14ac:dyDescent="0.25">
      <c r="A4821" s="348" t="s">
        <v>12101</v>
      </c>
      <c r="B4821" t="str">
        <f t="shared" si="75"/>
        <v>F3:0911 P1P2:8802 P3:00448</v>
      </c>
      <c r="C4821" s="348" t="s">
        <v>8110</v>
      </c>
      <c r="D4821" s="348" t="s">
        <v>7657</v>
      </c>
      <c r="E4821" s="348" t="s">
        <v>7658</v>
      </c>
      <c r="F4821" s="348" t="s">
        <v>7641</v>
      </c>
    </row>
    <row r="4822" spans="1:6" x14ac:dyDescent="0.25">
      <c r="A4822" s="348" t="s">
        <v>12102</v>
      </c>
      <c r="B4822" t="str">
        <f t="shared" si="75"/>
        <v>F3:0911 P1P2:8802 P3:00199</v>
      </c>
      <c r="C4822" s="348" t="s">
        <v>8047</v>
      </c>
      <c r="D4822" s="348" t="s">
        <v>7657</v>
      </c>
      <c r="E4822" s="348" t="s">
        <v>7658</v>
      </c>
      <c r="F4822" s="348" t="s">
        <v>7659</v>
      </c>
    </row>
    <row r="4823" spans="1:6" x14ac:dyDescent="0.25">
      <c r="A4823" s="348" t="s">
        <v>12102</v>
      </c>
      <c r="B4823" t="str">
        <f t="shared" si="75"/>
        <v>F3:0911 P1P2:8802 P3:00448</v>
      </c>
      <c r="C4823" s="348" t="s">
        <v>8047</v>
      </c>
      <c r="D4823" s="348" t="s">
        <v>7657</v>
      </c>
      <c r="E4823" s="348" t="s">
        <v>7658</v>
      </c>
      <c r="F4823" s="348" t="s">
        <v>7641</v>
      </c>
    </row>
    <row r="4824" spans="1:6" x14ac:dyDescent="0.25">
      <c r="A4824" s="348" t="s">
        <v>12103</v>
      </c>
      <c r="B4824" t="str">
        <f t="shared" si="75"/>
        <v>F3:0911 P1P2:8802 P3:00199</v>
      </c>
      <c r="C4824" s="348" t="s">
        <v>8131</v>
      </c>
      <c r="D4824" s="348" t="s">
        <v>7657</v>
      </c>
      <c r="E4824" s="348" t="s">
        <v>7658</v>
      </c>
      <c r="F4824" s="348" t="s">
        <v>7659</v>
      </c>
    </row>
    <row r="4825" spans="1:6" x14ac:dyDescent="0.25">
      <c r="A4825" s="348" t="s">
        <v>12103</v>
      </c>
      <c r="B4825" t="str">
        <f t="shared" si="75"/>
        <v>F3:0911 P1P2:8802 P3:00448</v>
      </c>
      <c r="C4825" s="348" t="s">
        <v>8131</v>
      </c>
      <c r="D4825" s="348" t="s">
        <v>7657</v>
      </c>
      <c r="E4825" s="348" t="s">
        <v>7658</v>
      </c>
      <c r="F4825" s="348" t="s">
        <v>7641</v>
      </c>
    </row>
    <row r="4826" spans="1:6" x14ac:dyDescent="0.25">
      <c r="A4826" s="348" t="s">
        <v>12104</v>
      </c>
      <c r="B4826" t="str">
        <f t="shared" si="75"/>
        <v>F3:0911 P1P2:8802 P3:00199</v>
      </c>
      <c r="C4826" s="348" t="s">
        <v>8131</v>
      </c>
      <c r="D4826" s="348" t="s">
        <v>7657</v>
      </c>
      <c r="E4826" s="348" t="s">
        <v>7658</v>
      </c>
      <c r="F4826" s="348" t="s">
        <v>7659</v>
      </c>
    </row>
    <row r="4827" spans="1:6" x14ac:dyDescent="0.25">
      <c r="A4827" s="348" t="s">
        <v>12104</v>
      </c>
      <c r="B4827" t="str">
        <f t="shared" si="75"/>
        <v>F3:0911 P1P2:8802 P3:00448</v>
      </c>
      <c r="C4827" s="348" t="s">
        <v>8131</v>
      </c>
      <c r="D4827" s="348" t="s">
        <v>7657</v>
      </c>
      <c r="E4827" s="348" t="s">
        <v>7658</v>
      </c>
      <c r="F4827" s="348" t="s">
        <v>7641</v>
      </c>
    </row>
    <row r="4828" spans="1:6" x14ac:dyDescent="0.25">
      <c r="A4828" s="348" t="s">
        <v>12105</v>
      </c>
      <c r="B4828" t="str">
        <f t="shared" si="75"/>
        <v>F3:0820 P1P2:8502 P3:00234</v>
      </c>
      <c r="C4828" s="348" t="s">
        <v>8134</v>
      </c>
      <c r="D4828" s="348" t="s">
        <v>7684</v>
      </c>
      <c r="E4828" s="348" t="s">
        <v>7725</v>
      </c>
      <c r="F4828" s="348" t="s">
        <v>7726</v>
      </c>
    </row>
    <row r="4829" spans="1:6" x14ac:dyDescent="0.25">
      <c r="A4829" s="348" t="s">
        <v>12106</v>
      </c>
      <c r="B4829" t="str">
        <f t="shared" si="75"/>
        <v>F3:0911 P1P2:8802 P3:00199</v>
      </c>
      <c r="C4829" s="348" t="s">
        <v>8134</v>
      </c>
      <c r="D4829" s="348" t="s">
        <v>7657</v>
      </c>
      <c r="E4829" s="348" t="s">
        <v>7658</v>
      </c>
      <c r="F4829" s="348" t="s">
        <v>7659</v>
      </c>
    </row>
    <row r="4830" spans="1:6" x14ac:dyDescent="0.25">
      <c r="A4830" s="348" t="s">
        <v>12106</v>
      </c>
      <c r="B4830" t="str">
        <f t="shared" si="75"/>
        <v>F3:0911 P1P2:8802 P3:00448</v>
      </c>
      <c r="C4830" s="348" t="s">
        <v>8134</v>
      </c>
      <c r="D4830" s="348" t="s">
        <v>7657</v>
      </c>
      <c r="E4830" s="348" t="s">
        <v>7658</v>
      </c>
      <c r="F4830" s="348" t="s">
        <v>7641</v>
      </c>
    </row>
    <row r="4831" spans="1:6" x14ac:dyDescent="0.25">
      <c r="A4831" s="348" t="s">
        <v>12107</v>
      </c>
      <c r="B4831" t="str">
        <f t="shared" si="75"/>
        <v>F3:0820 P1P2:8502 P3:00234</v>
      </c>
      <c r="C4831" s="348" t="s">
        <v>8134</v>
      </c>
      <c r="D4831" s="348" t="s">
        <v>7684</v>
      </c>
      <c r="E4831" s="348" t="s">
        <v>7725</v>
      </c>
      <c r="F4831" s="348" t="s">
        <v>7726</v>
      </c>
    </row>
    <row r="4832" spans="1:6" x14ac:dyDescent="0.25">
      <c r="A4832" s="348" t="s">
        <v>12108</v>
      </c>
      <c r="B4832" t="str">
        <f t="shared" si="75"/>
        <v>F3:0911 P1P2:8802 P3:00199</v>
      </c>
      <c r="C4832" s="348" t="s">
        <v>8126</v>
      </c>
      <c r="D4832" s="348" t="s">
        <v>7657</v>
      </c>
      <c r="E4832" s="348" t="s">
        <v>7658</v>
      </c>
      <c r="F4832" s="348" t="s">
        <v>7659</v>
      </c>
    </row>
    <row r="4833" spans="1:6" x14ac:dyDescent="0.25">
      <c r="A4833" s="348" t="s">
        <v>12108</v>
      </c>
      <c r="B4833" t="str">
        <f t="shared" si="75"/>
        <v>F3:0911 P1P2:8802 P3:00448</v>
      </c>
      <c r="C4833" s="348" t="s">
        <v>8126</v>
      </c>
      <c r="D4833" s="348" t="s">
        <v>7657</v>
      </c>
      <c r="E4833" s="348" t="s">
        <v>7658</v>
      </c>
      <c r="F4833" s="348" t="s">
        <v>7641</v>
      </c>
    </row>
    <row r="4834" spans="1:6" x14ac:dyDescent="0.25">
      <c r="A4834" s="348" t="s">
        <v>12109</v>
      </c>
      <c r="B4834" t="str">
        <f t="shared" si="75"/>
        <v>F3:0820 P1P2:8502 P3:00234</v>
      </c>
      <c r="C4834" s="348" t="s">
        <v>8042</v>
      </c>
      <c r="D4834" s="348" t="s">
        <v>7684</v>
      </c>
      <c r="E4834" s="348" t="s">
        <v>7725</v>
      </c>
      <c r="F4834" s="348" t="s">
        <v>7726</v>
      </c>
    </row>
    <row r="4835" spans="1:6" x14ac:dyDescent="0.25">
      <c r="A4835" s="348" t="s">
        <v>12110</v>
      </c>
      <c r="B4835" t="str">
        <f t="shared" si="75"/>
        <v>F3:0911 P1P2:8802 P3:00199</v>
      </c>
      <c r="C4835" s="348" t="s">
        <v>8057</v>
      </c>
      <c r="D4835" s="348" t="s">
        <v>7657</v>
      </c>
      <c r="E4835" s="348" t="s">
        <v>7658</v>
      </c>
      <c r="F4835" s="348" t="s">
        <v>7659</v>
      </c>
    </row>
    <row r="4836" spans="1:6" x14ac:dyDescent="0.25">
      <c r="A4836" s="348" t="s">
        <v>12110</v>
      </c>
      <c r="B4836" t="str">
        <f t="shared" si="75"/>
        <v>F3:0911 P1P2:8802 P3:00448</v>
      </c>
      <c r="C4836" s="348" t="s">
        <v>8057</v>
      </c>
      <c r="D4836" s="348" t="s">
        <v>7657</v>
      </c>
      <c r="E4836" s="348" t="s">
        <v>7658</v>
      </c>
      <c r="F4836" s="348" t="s">
        <v>7641</v>
      </c>
    </row>
    <row r="4837" spans="1:6" x14ac:dyDescent="0.25">
      <c r="A4837" s="348" t="s">
        <v>12111</v>
      </c>
      <c r="B4837" t="str">
        <f t="shared" si="75"/>
        <v>F3:0911 P1P2:8802 P3:00199</v>
      </c>
      <c r="C4837" s="348" t="s">
        <v>8065</v>
      </c>
      <c r="D4837" s="348" t="s">
        <v>7657</v>
      </c>
      <c r="E4837" s="348" t="s">
        <v>7658</v>
      </c>
      <c r="F4837" s="348" t="s">
        <v>7659</v>
      </c>
    </row>
    <row r="4838" spans="1:6" x14ac:dyDescent="0.25">
      <c r="A4838" s="348" t="s">
        <v>12111</v>
      </c>
      <c r="B4838" t="str">
        <f t="shared" si="75"/>
        <v>F3:0911 P1P2:8802 P3:00448</v>
      </c>
      <c r="C4838" s="348" t="s">
        <v>8065</v>
      </c>
      <c r="D4838" s="348" t="s">
        <v>7657</v>
      </c>
      <c r="E4838" s="348" t="s">
        <v>7658</v>
      </c>
      <c r="F4838" s="348" t="s">
        <v>7641</v>
      </c>
    </row>
    <row r="4839" spans="1:6" x14ac:dyDescent="0.25">
      <c r="A4839" s="348" t="s">
        <v>12112</v>
      </c>
      <c r="B4839" t="str">
        <f t="shared" si="75"/>
        <v>F3:0911 P1P2:8802 P3:00199</v>
      </c>
      <c r="C4839" s="348" t="s">
        <v>8068</v>
      </c>
      <c r="D4839" s="348" t="s">
        <v>7657</v>
      </c>
      <c r="E4839" s="348" t="s">
        <v>7658</v>
      </c>
      <c r="F4839" s="348" t="s">
        <v>7659</v>
      </c>
    </row>
    <row r="4840" spans="1:6" x14ac:dyDescent="0.25">
      <c r="A4840" s="348" t="s">
        <v>12112</v>
      </c>
      <c r="B4840" t="str">
        <f t="shared" si="75"/>
        <v>F3:0911 P1P2:8802 P3:00448</v>
      </c>
      <c r="C4840" s="348" t="s">
        <v>8068</v>
      </c>
      <c r="D4840" s="348" t="s">
        <v>7657</v>
      </c>
      <c r="E4840" s="348" t="s">
        <v>7658</v>
      </c>
      <c r="F4840" s="348" t="s">
        <v>7641</v>
      </c>
    </row>
    <row r="4841" spans="1:6" x14ac:dyDescent="0.25">
      <c r="A4841" s="348" t="s">
        <v>12113</v>
      </c>
      <c r="B4841" t="str">
        <f t="shared" si="75"/>
        <v>F3:0820 P1P2:8502 P3:00234</v>
      </c>
      <c r="C4841" s="348" t="s">
        <v>8068</v>
      </c>
      <c r="D4841" s="348" t="s">
        <v>7684</v>
      </c>
      <c r="E4841" s="348" t="s">
        <v>7725</v>
      </c>
      <c r="F4841" s="348" t="s">
        <v>7726</v>
      </c>
    </row>
    <row r="4842" spans="1:6" x14ac:dyDescent="0.25">
      <c r="A4842" s="348" t="s">
        <v>12114</v>
      </c>
      <c r="B4842" t="str">
        <f t="shared" si="75"/>
        <v>F3:0911 P1P2:8802 P3:00199</v>
      </c>
      <c r="C4842" s="348" t="s">
        <v>8102</v>
      </c>
      <c r="D4842" s="348" t="s">
        <v>7657</v>
      </c>
      <c r="E4842" s="348" t="s">
        <v>7658</v>
      </c>
      <c r="F4842" s="348" t="s">
        <v>7659</v>
      </c>
    </row>
    <row r="4843" spans="1:6" x14ac:dyDescent="0.25">
      <c r="A4843" s="348" t="s">
        <v>12114</v>
      </c>
      <c r="B4843" t="str">
        <f t="shared" si="75"/>
        <v>F3:0911 P1P2:8802 P3:00448</v>
      </c>
      <c r="C4843" s="348" t="s">
        <v>8102</v>
      </c>
      <c r="D4843" s="348" t="s">
        <v>7657</v>
      </c>
      <c r="E4843" s="348" t="s">
        <v>7658</v>
      </c>
      <c r="F4843" s="348" t="s">
        <v>7641</v>
      </c>
    </row>
    <row r="4844" spans="1:6" x14ac:dyDescent="0.25">
      <c r="A4844" s="348" t="s">
        <v>12115</v>
      </c>
      <c r="B4844" t="str">
        <f t="shared" si="75"/>
        <v>F3:1012 P1P2:9010 P3:00299</v>
      </c>
      <c r="C4844" s="348" t="s">
        <v>8102</v>
      </c>
      <c r="D4844" s="348" t="s">
        <v>7679</v>
      </c>
      <c r="E4844" s="348" t="s">
        <v>7680</v>
      </c>
      <c r="F4844" s="348" t="s">
        <v>12116</v>
      </c>
    </row>
    <row r="4845" spans="1:6" x14ac:dyDescent="0.25">
      <c r="A4845" s="348" t="s">
        <v>12117</v>
      </c>
      <c r="B4845" t="str">
        <f t="shared" si="75"/>
        <v>F3:0820 P1P2:8502 P3:00234</v>
      </c>
      <c r="C4845" s="348" t="s">
        <v>8018</v>
      </c>
      <c r="D4845" s="348" t="s">
        <v>7684</v>
      </c>
      <c r="E4845" s="348" t="s">
        <v>7725</v>
      </c>
      <c r="F4845" s="348" t="s">
        <v>7726</v>
      </c>
    </row>
    <row r="4846" spans="1:6" x14ac:dyDescent="0.25">
      <c r="A4846" s="348" t="s">
        <v>12118</v>
      </c>
      <c r="B4846" t="str">
        <f t="shared" si="75"/>
        <v>F3:0820 P1P2:8502 P3:00234</v>
      </c>
      <c r="C4846" s="348" t="s">
        <v>8018</v>
      </c>
      <c r="D4846" s="348" t="s">
        <v>7684</v>
      </c>
      <c r="E4846" s="348" t="s">
        <v>7725</v>
      </c>
      <c r="F4846" s="348" t="s">
        <v>7726</v>
      </c>
    </row>
    <row r="4847" spans="1:6" x14ac:dyDescent="0.25">
      <c r="A4847" s="348" t="s">
        <v>12119</v>
      </c>
      <c r="B4847" t="str">
        <f t="shared" si="75"/>
        <v>F3:0960 P1P2:8813 P3:00221</v>
      </c>
      <c r="C4847" s="348" t="s">
        <v>7836</v>
      </c>
      <c r="D4847" s="348" t="s">
        <v>7968</v>
      </c>
      <c r="E4847" s="348" t="s">
        <v>7969</v>
      </c>
      <c r="F4847" s="348" t="s">
        <v>7976</v>
      </c>
    </row>
    <row r="4848" spans="1:6" x14ac:dyDescent="0.25">
      <c r="A4848" s="348" t="s">
        <v>12120</v>
      </c>
      <c r="B4848" t="str">
        <f t="shared" si="75"/>
        <v>F3:0922 P1P2:8806 P3:00203</v>
      </c>
      <c r="C4848" s="348" t="s">
        <v>7836</v>
      </c>
      <c r="D4848" s="348" t="s">
        <v>7637</v>
      </c>
      <c r="E4848" s="348" t="s">
        <v>7638</v>
      </c>
      <c r="F4848" s="348" t="s">
        <v>7639</v>
      </c>
    </row>
    <row r="4849" spans="1:6" x14ac:dyDescent="0.25">
      <c r="A4849" s="348" t="s">
        <v>12121</v>
      </c>
      <c r="B4849" t="str">
        <f t="shared" si="75"/>
        <v>F3:0921 P1P2:8804 P3:00201</v>
      </c>
      <c r="C4849" s="348" t="s">
        <v>7836</v>
      </c>
      <c r="D4849" s="348" t="s">
        <v>7646</v>
      </c>
      <c r="E4849" s="348" t="s">
        <v>7647</v>
      </c>
      <c r="F4849" s="348" t="s">
        <v>7648</v>
      </c>
    </row>
    <row r="4850" spans="1:6" x14ac:dyDescent="0.25">
      <c r="A4850" s="348" t="s">
        <v>12122</v>
      </c>
      <c r="B4850" t="str">
        <f t="shared" si="75"/>
        <v>F3:0921 P1P2:8804 P3:00201</v>
      </c>
      <c r="C4850" s="348" t="s">
        <v>7836</v>
      </c>
      <c r="D4850" s="348" t="s">
        <v>7646</v>
      </c>
      <c r="E4850" s="348" t="s">
        <v>7647</v>
      </c>
      <c r="F4850" s="348" t="s">
        <v>7648</v>
      </c>
    </row>
    <row r="4851" spans="1:6" x14ac:dyDescent="0.25">
      <c r="A4851" s="348" t="s">
        <v>12123</v>
      </c>
      <c r="B4851" t="str">
        <f t="shared" si="75"/>
        <v>F3:0922 P1P2:8806 P3:00203</v>
      </c>
      <c r="C4851" s="348" t="s">
        <v>7836</v>
      </c>
      <c r="D4851" s="348" t="s">
        <v>7637</v>
      </c>
      <c r="E4851" s="348" t="s">
        <v>7638</v>
      </c>
      <c r="F4851" s="348" t="s">
        <v>7639</v>
      </c>
    </row>
    <row r="4852" spans="1:6" x14ac:dyDescent="0.25">
      <c r="A4852" s="348" t="s">
        <v>12124</v>
      </c>
      <c r="B4852" t="str">
        <f t="shared" si="75"/>
        <v>F3:0921 P1P2:8804 P3:00201</v>
      </c>
      <c r="C4852" s="348" t="s">
        <v>7836</v>
      </c>
      <c r="D4852" s="348" t="s">
        <v>7646</v>
      </c>
      <c r="E4852" s="348" t="s">
        <v>7647</v>
      </c>
      <c r="F4852" s="348" t="s">
        <v>7648</v>
      </c>
    </row>
    <row r="4853" spans="1:6" x14ac:dyDescent="0.25">
      <c r="A4853" s="348" t="s">
        <v>12125</v>
      </c>
      <c r="B4853" t="str">
        <f t="shared" si="75"/>
        <v>F3:0921 P1P2:8804 P3:00201</v>
      </c>
      <c r="C4853" s="348" t="s">
        <v>7836</v>
      </c>
      <c r="D4853" s="348" t="s">
        <v>7646</v>
      </c>
      <c r="E4853" s="348" t="s">
        <v>7647</v>
      </c>
      <c r="F4853" s="348" t="s">
        <v>7648</v>
      </c>
    </row>
    <row r="4854" spans="1:6" x14ac:dyDescent="0.25">
      <c r="A4854" s="348" t="s">
        <v>12126</v>
      </c>
      <c r="B4854" t="str">
        <f t="shared" si="75"/>
        <v>F3:0922 P1P2:8806 P3:00203</v>
      </c>
      <c r="C4854" s="348" t="s">
        <v>7836</v>
      </c>
      <c r="D4854" s="348" t="s">
        <v>7637</v>
      </c>
      <c r="E4854" s="348" t="s">
        <v>7638</v>
      </c>
      <c r="F4854" s="348" t="s">
        <v>7639</v>
      </c>
    </row>
    <row r="4855" spans="1:6" x14ac:dyDescent="0.25">
      <c r="A4855" s="348" t="s">
        <v>12127</v>
      </c>
      <c r="B4855" t="str">
        <f t="shared" si="75"/>
        <v>F3:0921 P1P2:8804 P3:00201</v>
      </c>
      <c r="C4855" s="348" t="s">
        <v>7836</v>
      </c>
      <c r="D4855" s="348" t="s">
        <v>7646</v>
      </c>
      <c r="E4855" s="348" t="s">
        <v>7647</v>
      </c>
      <c r="F4855" s="348" t="s">
        <v>7648</v>
      </c>
    </row>
    <row r="4856" spans="1:6" x14ac:dyDescent="0.25">
      <c r="A4856" s="348" t="s">
        <v>12128</v>
      </c>
      <c r="B4856" t="str">
        <f t="shared" si="75"/>
        <v>F3:0922 P1P2:8806 P3:00203</v>
      </c>
      <c r="C4856" s="348" t="s">
        <v>7836</v>
      </c>
      <c r="D4856" s="348" t="s">
        <v>7637</v>
      </c>
      <c r="E4856" s="348" t="s">
        <v>7638</v>
      </c>
      <c r="F4856" s="348" t="s">
        <v>7639</v>
      </c>
    </row>
    <row r="4857" spans="1:6" x14ac:dyDescent="0.25">
      <c r="A4857" s="348" t="s">
        <v>12129</v>
      </c>
      <c r="B4857" t="str">
        <f t="shared" si="75"/>
        <v>F3:0922 P1P2:8806 P3:00203</v>
      </c>
      <c r="C4857" s="348" t="s">
        <v>7836</v>
      </c>
      <c r="D4857" s="348" t="s">
        <v>7637</v>
      </c>
      <c r="E4857" s="348" t="s">
        <v>7638</v>
      </c>
      <c r="F4857" s="348" t="s">
        <v>7639</v>
      </c>
    </row>
    <row r="4858" spans="1:6" x14ac:dyDescent="0.25">
      <c r="A4858" s="348" t="s">
        <v>12130</v>
      </c>
      <c r="B4858" t="str">
        <f t="shared" si="75"/>
        <v>F3:0922 P1P2:8806 P3:00203</v>
      </c>
      <c r="C4858" s="348" t="s">
        <v>7836</v>
      </c>
      <c r="D4858" s="348" t="s">
        <v>7637</v>
      </c>
      <c r="E4858" s="348" t="s">
        <v>7638</v>
      </c>
      <c r="F4858" s="348" t="s">
        <v>7639</v>
      </c>
    </row>
    <row r="4859" spans="1:6" x14ac:dyDescent="0.25">
      <c r="A4859" s="348" t="s">
        <v>12131</v>
      </c>
      <c r="B4859" t="str">
        <f t="shared" si="75"/>
        <v>F3:0921 P1P2:8804 P3:00201</v>
      </c>
      <c r="C4859" s="348" t="s">
        <v>7836</v>
      </c>
      <c r="D4859" s="348" t="s">
        <v>7646</v>
      </c>
      <c r="E4859" s="348" t="s">
        <v>7647</v>
      </c>
      <c r="F4859" s="348" t="s">
        <v>7648</v>
      </c>
    </row>
    <row r="4860" spans="1:6" x14ac:dyDescent="0.25">
      <c r="A4860" s="348" t="s">
        <v>12132</v>
      </c>
      <c r="B4860" t="str">
        <f t="shared" si="75"/>
        <v>F3:0922 P1P2:8806 P3:00203</v>
      </c>
      <c r="C4860" s="348" t="s">
        <v>7836</v>
      </c>
      <c r="D4860" s="348" t="s">
        <v>7637</v>
      </c>
      <c r="E4860" s="348" t="s">
        <v>7638</v>
      </c>
      <c r="F4860" s="348" t="s">
        <v>7639</v>
      </c>
    </row>
    <row r="4861" spans="1:6" x14ac:dyDescent="0.25">
      <c r="A4861" s="348" t="s">
        <v>12133</v>
      </c>
      <c r="B4861" t="str">
        <f t="shared" si="75"/>
        <v>F3:0921 P1P2:8804 P3:00201</v>
      </c>
      <c r="C4861" s="348" t="s">
        <v>7836</v>
      </c>
      <c r="D4861" s="348" t="s">
        <v>7646</v>
      </c>
      <c r="E4861" s="348" t="s">
        <v>7647</v>
      </c>
      <c r="F4861" s="348" t="s">
        <v>7648</v>
      </c>
    </row>
    <row r="4862" spans="1:6" x14ac:dyDescent="0.25">
      <c r="A4862" s="348" t="s">
        <v>12134</v>
      </c>
      <c r="B4862" t="str">
        <f t="shared" si="75"/>
        <v>F3:0922 P1P2:8806 P3:00203</v>
      </c>
      <c r="C4862" s="348" t="s">
        <v>7836</v>
      </c>
      <c r="D4862" s="348" t="s">
        <v>7637</v>
      </c>
      <c r="E4862" s="348" t="s">
        <v>7638</v>
      </c>
      <c r="F4862" s="348" t="s">
        <v>7639</v>
      </c>
    </row>
    <row r="4863" spans="1:6" x14ac:dyDescent="0.25">
      <c r="A4863" s="348" t="s">
        <v>12135</v>
      </c>
      <c r="B4863" t="str">
        <f t="shared" si="75"/>
        <v>F3:0912 P1P2:8803 P3:00200</v>
      </c>
      <c r="C4863" s="348" t="s">
        <v>7836</v>
      </c>
      <c r="D4863" s="348" t="s">
        <v>7651</v>
      </c>
      <c r="E4863" s="348" t="s">
        <v>7652</v>
      </c>
      <c r="F4863" s="348" t="s">
        <v>7653</v>
      </c>
    </row>
    <row r="4864" spans="1:6" x14ac:dyDescent="0.25">
      <c r="A4864" s="348" t="s">
        <v>12136</v>
      </c>
      <c r="B4864" t="str">
        <f t="shared" si="75"/>
        <v>F3:0911 P1P2:8802 P3:00199</v>
      </c>
      <c r="C4864" s="348" t="s">
        <v>7836</v>
      </c>
      <c r="D4864" s="348" t="s">
        <v>7657</v>
      </c>
      <c r="E4864" s="348" t="s">
        <v>7658</v>
      </c>
      <c r="F4864" s="348" t="s">
        <v>7659</v>
      </c>
    </row>
    <row r="4865" spans="1:6" x14ac:dyDescent="0.25">
      <c r="A4865" s="348" t="s">
        <v>12136</v>
      </c>
      <c r="B4865" t="str">
        <f t="shared" si="75"/>
        <v>F3:0911 P1P2:8802 P3:00448</v>
      </c>
      <c r="C4865" s="348" t="s">
        <v>7836</v>
      </c>
      <c r="D4865" s="348" t="s">
        <v>7657</v>
      </c>
      <c r="E4865" s="348" t="s">
        <v>7658</v>
      </c>
      <c r="F4865" s="348" t="s">
        <v>7641</v>
      </c>
    </row>
    <row r="4866" spans="1:6" x14ac:dyDescent="0.25">
      <c r="A4866" s="348" t="s">
        <v>12137</v>
      </c>
      <c r="B4866" t="str">
        <f t="shared" ref="B4866:B4929" si="76">CONCATENATE("F3:",D4866," P1P2:",E4866," P3:",F4866)</f>
        <v>F3:0911 P1P2:8802 P3:00199</v>
      </c>
      <c r="C4866" s="348" t="s">
        <v>7836</v>
      </c>
      <c r="D4866" s="348" t="s">
        <v>7657</v>
      </c>
      <c r="E4866" s="348" t="s">
        <v>7658</v>
      </c>
      <c r="F4866" s="348" t="s">
        <v>7659</v>
      </c>
    </row>
    <row r="4867" spans="1:6" x14ac:dyDescent="0.25">
      <c r="A4867" s="348" t="s">
        <v>12137</v>
      </c>
      <c r="B4867" t="str">
        <f t="shared" si="76"/>
        <v>F3:0911 P1P2:8802 P3:00448</v>
      </c>
      <c r="C4867" s="348" t="s">
        <v>7836</v>
      </c>
      <c r="D4867" s="348" t="s">
        <v>7657</v>
      </c>
      <c r="E4867" s="348" t="s">
        <v>7658</v>
      </c>
      <c r="F4867" s="348" t="s">
        <v>7641</v>
      </c>
    </row>
    <row r="4868" spans="1:6" x14ac:dyDescent="0.25">
      <c r="A4868" s="348" t="s">
        <v>12138</v>
      </c>
      <c r="B4868" t="str">
        <f t="shared" si="76"/>
        <v>F3:0911 P1P2:8802 P3:00199</v>
      </c>
      <c r="C4868" s="348" t="s">
        <v>7836</v>
      </c>
      <c r="D4868" s="348" t="s">
        <v>7657</v>
      </c>
      <c r="E4868" s="348" t="s">
        <v>7658</v>
      </c>
      <c r="F4868" s="348" t="s">
        <v>7659</v>
      </c>
    </row>
    <row r="4869" spans="1:6" x14ac:dyDescent="0.25">
      <c r="A4869" s="348" t="s">
        <v>12138</v>
      </c>
      <c r="B4869" t="str">
        <f t="shared" si="76"/>
        <v>F3:0911 P1P2:8802 P3:00448</v>
      </c>
      <c r="C4869" s="348" t="s">
        <v>7836</v>
      </c>
      <c r="D4869" s="348" t="s">
        <v>7657</v>
      </c>
      <c r="E4869" s="348" t="s">
        <v>7658</v>
      </c>
      <c r="F4869" s="348" t="s">
        <v>7641</v>
      </c>
    </row>
    <row r="4870" spans="1:6" x14ac:dyDescent="0.25">
      <c r="A4870" s="348" t="s">
        <v>12139</v>
      </c>
      <c r="B4870" t="str">
        <f t="shared" si="76"/>
        <v>F3:0911 P1P2:8802 P3:00199</v>
      </c>
      <c r="C4870" s="348" t="s">
        <v>7836</v>
      </c>
      <c r="D4870" s="348" t="s">
        <v>7657</v>
      </c>
      <c r="E4870" s="348" t="s">
        <v>7658</v>
      </c>
      <c r="F4870" s="348" t="s">
        <v>7659</v>
      </c>
    </row>
    <row r="4871" spans="1:6" x14ac:dyDescent="0.25">
      <c r="A4871" s="348" t="s">
        <v>12139</v>
      </c>
      <c r="B4871" t="str">
        <f t="shared" si="76"/>
        <v>F3:0911 P1P2:8802 P3:00448</v>
      </c>
      <c r="C4871" s="348" t="s">
        <v>7836</v>
      </c>
      <c r="D4871" s="348" t="s">
        <v>7657</v>
      </c>
      <c r="E4871" s="348" t="s">
        <v>7658</v>
      </c>
      <c r="F4871" s="348" t="s">
        <v>7641</v>
      </c>
    </row>
    <row r="4872" spans="1:6" x14ac:dyDescent="0.25">
      <c r="A4872" s="348" t="s">
        <v>12140</v>
      </c>
      <c r="B4872" t="str">
        <f t="shared" si="76"/>
        <v>F3:0911 P1P2:8802 P3:00199</v>
      </c>
      <c r="C4872" s="348" t="s">
        <v>7836</v>
      </c>
      <c r="D4872" s="348" t="s">
        <v>7657</v>
      </c>
      <c r="E4872" s="348" t="s">
        <v>7658</v>
      </c>
      <c r="F4872" s="348" t="s">
        <v>7659</v>
      </c>
    </row>
    <row r="4873" spans="1:6" x14ac:dyDescent="0.25">
      <c r="A4873" s="348" t="s">
        <v>12141</v>
      </c>
      <c r="B4873" t="str">
        <f t="shared" si="76"/>
        <v>F3:0911 P1P2:8802 P3:00199</v>
      </c>
      <c r="C4873" s="348" t="s">
        <v>7836</v>
      </c>
      <c r="D4873" s="348" t="s">
        <v>7657</v>
      </c>
      <c r="E4873" s="348" t="s">
        <v>7658</v>
      </c>
      <c r="F4873" s="348" t="s">
        <v>7659</v>
      </c>
    </row>
    <row r="4874" spans="1:6" x14ac:dyDescent="0.25">
      <c r="A4874" s="348" t="s">
        <v>12141</v>
      </c>
      <c r="B4874" t="str">
        <f t="shared" si="76"/>
        <v>F3:0911 P1P2:8802 P3:00448</v>
      </c>
      <c r="C4874" s="348" t="s">
        <v>7836</v>
      </c>
      <c r="D4874" s="348" t="s">
        <v>7657</v>
      </c>
      <c r="E4874" s="348" t="s">
        <v>7658</v>
      </c>
      <c r="F4874" s="348" t="s">
        <v>7641</v>
      </c>
    </row>
    <row r="4875" spans="1:6" x14ac:dyDescent="0.25">
      <c r="A4875" s="348" t="s">
        <v>12142</v>
      </c>
      <c r="B4875" t="str">
        <f t="shared" si="76"/>
        <v>F3:0911 P1P2:8802 P3:00199</v>
      </c>
      <c r="C4875" s="348" t="s">
        <v>7836</v>
      </c>
      <c r="D4875" s="348" t="s">
        <v>7657</v>
      </c>
      <c r="E4875" s="348" t="s">
        <v>7658</v>
      </c>
      <c r="F4875" s="348" t="s">
        <v>7659</v>
      </c>
    </row>
    <row r="4876" spans="1:6" x14ac:dyDescent="0.25">
      <c r="A4876" s="348" t="s">
        <v>12142</v>
      </c>
      <c r="B4876" t="str">
        <f t="shared" si="76"/>
        <v>F3:0911 P1P2:8802 P3:00448</v>
      </c>
      <c r="C4876" s="348" t="s">
        <v>7836</v>
      </c>
      <c r="D4876" s="348" t="s">
        <v>7657</v>
      </c>
      <c r="E4876" s="348" t="s">
        <v>7658</v>
      </c>
      <c r="F4876" s="348" t="s">
        <v>7641</v>
      </c>
    </row>
    <row r="4877" spans="1:6" x14ac:dyDescent="0.25">
      <c r="A4877" s="348" t="s">
        <v>12143</v>
      </c>
      <c r="B4877" t="str">
        <f t="shared" si="76"/>
        <v>F3:0911 P1P2:8802 P3:00199</v>
      </c>
      <c r="C4877" s="348" t="s">
        <v>8034</v>
      </c>
      <c r="D4877" s="348" t="s">
        <v>7657</v>
      </c>
      <c r="E4877" s="348" t="s">
        <v>7658</v>
      </c>
      <c r="F4877" s="348" t="s">
        <v>7659</v>
      </c>
    </row>
    <row r="4878" spans="1:6" x14ac:dyDescent="0.25">
      <c r="A4878" s="348" t="s">
        <v>12143</v>
      </c>
      <c r="B4878" t="str">
        <f t="shared" si="76"/>
        <v>F3:0911 P1P2:8802 P3:00448</v>
      </c>
      <c r="C4878" s="348" t="s">
        <v>8034</v>
      </c>
      <c r="D4878" s="348" t="s">
        <v>7657</v>
      </c>
      <c r="E4878" s="348" t="s">
        <v>7658</v>
      </c>
      <c r="F4878" s="348" t="s">
        <v>7641</v>
      </c>
    </row>
    <row r="4879" spans="1:6" x14ac:dyDescent="0.25">
      <c r="A4879" s="348" t="s">
        <v>12144</v>
      </c>
      <c r="B4879" t="str">
        <f t="shared" si="76"/>
        <v>F3:0911 P1P2:8802 P3:00199</v>
      </c>
      <c r="C4879" s="348" t="s">
        <v>7836</v>
      </c>
      <c r="D4879" s="348" t="s">
        <v>7657</v>
      </c>
      <c r="E4879" s="348" t="s">
        <v>7658</v>
      </c>
      <c r="F4879" s="348" t="s">
        <v>7659</v>
      </c>
    </row>
    <row r="4880" spans="1:6" x14ac:dyDescent="0.25">
      <c r="A4880" s="348" t="s">
        <v>12144</v>
      </c>
      <c r="B4880" t="str">
        <f t="shared" si="76"/>
        <v>F3:0911 P1P2:8802 P3:00448</v>
      </c>
      <c r="C4880" s="348" t="s">
        <v>7836</v>
      </c>
      <c r="D4880" s="348" t="s">
        <v>7657</v>
      </c>
      <c r="E4880" s="348" t="s">
        <v>7658</v>
      </c>
      <c r="F4880" s="348" t="s">
        <v>7641</v>
      </c>
    </row>
    <row r="4881" spans="1:6" x14ac:dyDescent="0.25">
      <c r="A4881" s="348" t="s">
        <v>12145</v>
      </c>
      <c r="B4881" t="str">
        <f t="shared" si="76"/>
        <v>F3:0911 P1P2:8802 P3:00199</v>
      </c>
      <c r="C4881" s="348" t="s">
        <v>7836</v>
      </c>
      <c r="D4881" s="348" t="s">
        <v>7657</v>
      </c>
      <c r="E4881" s="348" t="s">
        <v>7658</v>
      </c>
      <c r="F4881" s="348" t="s">
        <v>7659</v>
      </c>
    </row>
    <row r="4882" spans="1:6" x14ac:dyDescent="0.25">
      <c r="A4882" s="348" t="s">
        <v>12145</v>
      </c>
      <c r="B4882" t="str">
        <f t="shared" si="76"/>
        <v>F3:0911 P1P2:8802 P3:00448</v>
      </c>
      <c r="C4882" s="348" t="s">
        <v>7836</v>
      </c>
      <c r="D4882" s="348" t="s">
        <v>7657</v>
      </c>
      <c r="E4882" s="348" t="s">
        <v>7658</v>
      </c>
      <c r="F4882" s="348" t="s">
        <v>7641</v>
      </c>
    </row>
    <row r="4883" spans="1:6" x14ac:dyDescent="0.25">
      <c r="A4883" s="348" t="s">
        <v>12146</v>
      </c>
      <c r="B4883" t="str">
        <f t="shared" si="76"/>
        <v>F3:0911 P1P2:8802 P3:00199</v>
      </c>
      <c r="C4883" s="348" t="s">
        <v>7836</v>
      </c>
      <c r="D4883" s="348" t="s">
        <v>7657</v>
      </c>
      <c r="E4883" s="348" t="s">
        <v>7658</v>
      </c>
      <c r="F4883" s="348" t="s">
        <v>7659</v>
      </c>
    </row>
    <row r="4884" spans="1:6" x14ac:dyDescent="0.25">
      <c r="A4884" s="348" t="s">
        <v>12146</v>
      </c>
      <c r="B4884" t="str">
        <f t="shared" si="76"/>
        <v>F3:0911 P1P2:8802 P3:00448</v>
      </c>
      <c r="C4884" s="348" t="s">
        <v>7836</v>
      </c>
      <c r="D4884" s="348" t="s">
        <v>7657</v>
      </c>
      <c r="E4884" s="348" t="s">
        <v>7658</v>
      </c>
      <c r="F4884" s="348" t="s">
        <v>7641</v>
      </c>
    </row>
    <row r="4885" spans="1:6" x14ac:dyDescent="0.25">
      <c r="A4885" s="348" t="s">
        <v>12147</v>
      </c>
      <c r="B4885" t="str">
        <f t="shared" si="76"/>
        <v>F3:0911 P1P2:8802 P3:00199</v>
      </c>
      <c r="C4885" s="348" t="s">
        <v>7836</v>
      </c>
      <c r="D4885" s="348" t="s">
        <v>7657</v>
      </c>
      <c r="E4885" s="348" t="s">
        <v>7658</v>
      </c>
      <c r="F4885" s="348" t="s">
        <v>7659</v>
      </c>
    </row>
    <row r="4886" spans="1:6" x14ac:dyDescent="0.25">
      <c r="A4886" s="348" t="s">
        <v>12147</v>
      </c>
      <c r="B4886" t="str">
        <f t="shared" si="76"/>
        <v>F3:0911 P1P2:8802 P3:00448</v>
      </c>
      <c r="C4886" s="348" t="s">
        <v>7836</v>
      </c>
      <c r="D4886" s="348" t="s">
        <v>7657</v>
      </c>
      <c r="E4886" s="348" t="s">
        <v>7658</v>
      </c>
      <c r="F4886" s="348" t="s">
        <v>7641</v>
      </c>
    </row>
    <row r="4887" spans="1:6" x14ac:dyDescent="0.25">
      <c r="A4887" s="348" t="s">
        <v>12148</v>
      </c>
      <c r="B4887" t="str">
        <f t="shared" si="76"/>
        <v>F3:0911 P1P2:8802 P3:00199</v>
      </c>
      <c r="C4887" s="348" t="s">
        <v>7836</v>
      </c>
      <c r="D4887" s="348" t="s">
        <v>7657</v>
      </c>
      <c r="E4887" s="348" t="s">
        <v>7658</v>
      </c>
      <c r="F4887" s="348" t="s">
        <v>7659</v>
      </c>
    </row>
    <row r="4888" spans="1:6" x14ac:dyDescent="0.25">
      <c r="A4888" s="348" t="s">
        <v>12148</v>
      </c>
      <c r="B4888" t="str">
        <f t="shared" si="76"/>
        <v>F3:0911 P1P2:8802 P3:00448</v>
      </c>
      <c r="C4888" s="348" t="s">
        <v>7836</v>
      </c>
      <c r="D4888" s="348" t="s">
        <v>7657</v>
      </c>
      <c r="E4888" s="348" t="s">
        <v>7658</v>
      </c>
      <c r="F4888" s="348" t="s">
        <v>7641</v>
      </c>
    </row>
    <row r="4889" spans="1:6" x14ac:dyDescent="0.25">
      <c r="A4889" s="348" t="s">
        <v>12149</v>
      </c>
      <c r="B4889" t="str">
        <f t="shared" si="76"/>
        <v>F3:0911 P1P2:8802 P3:00199</v>
      </c>
      <c r="C4889" s="348" t="s">
        <v>7836</v>
      </c>
      <c r="D4889" s="348" t="s">
        <v>7657</v>
      </c>
      <c r="E4889" s="348" t="s">
        <v>7658</v>
      </c>
      <c r="F4889" s="348" t="s">
        <v>7659</v>
      </c>
    </row>
    <row r="4890" spans="1:6" x14ac:dyDescent="0.25">
      <c r="A4890" s="348" t="s">
        <v>12149</v>
      </c>
      <c r="B4890" t="str">
        <f t="shared" si="76"/>
        <v>F3:0911 P1P2:8802 P3:00448</v>
      </c>
      <c r="C4890" s="348" t="s">
        <v>7836</v>
      </c>
      <c r="D4890" s="348" t="s">
        <v>7657</v>
      </c>
      <c r="E4890" s="348" t="s">
        <v>7658</v>
      </c>
      <c r="F4890" s="348" t="s">
        <v>7641</v>
      </c>
    </row>
    <row r="4891" spans="1:6" x14ac:dyDescent="0.25">
      <c r="A4891" s="348" t="s">
        <v>12150</v>
      </c>
      <c r="B4891" t="str">
        <f t="shared" si="76"/>
        <v>F3:0911 P1P2:8802 P3:00199</v>
      </c>
      <c r="C4891" s="348" t="s">
        <v>7836</v>
      </c>
      <c r="D4891" s="348" t="s">
        <v>7657</v>
      </c>
      <c r="E4891" s="348" t="s">
        <v>7658</v>
      </c>
      <c r="F4891" s="348" t="s">
        <v>7659</v>
      </c>
    </row>
    <row r="4892" spans="1:6" x14ac:dyDescent="0.25">
      <c r="A4892" s="348" t="s">
        <v>12150</v>
      </c>
      <c r="B4892" t="str">
        <f t="shared" si="76"/>
        <v>F3:0911 P1P2:8802 P3:00448</v>
      </c>
      <c r="C4892" s="348" t="s">
        <v>7836</v>
      </c>
      <c r="D4892" s="348" t="s">
        <v>7657</v>
      </c>
      <c r="E4892" s="348" t="s">
        <v>7658</v>
      </c>
      <c r="F4892" s="348" t="s">
        <v>7641</v>
      </c>
    </row>
    <row r="4893" spans="1:6" x14ac:dyDescent="0.25">
      <c r="A4893" s="348" t="s">
        <v>12151</v>
      </c>
      <c r="B4893" t="str">
        <f t="shared" si="76"/>
        <v>F3:0911 P1P2:8802 P3:00199</v>
      </c>
      <c r="C4893" s="348" t="s">
        <v>7836</v>
      </c>
      <c r="D4893" s="348" t="s">
        <v>7657</v>
      </c>
      <c r="E4893" s="348" t="s">
        <v>7658</v>
      </c>
      <c r="F4893" s="348" t="s">
        <v>7659</v>
      </c>
    </row>
    <row r="4894" spans="1:6" x14ac:dyDescent="0.25">
      <c r="A4894" s="348" t="s">
        <v>12151</v>
      </c>
      <c r="B4894" t="str">
        <f t="shared" si="76"/>
        <v>F3:0911 P1P2:8802 P3:00448</v>
      </c>
      <c r="C4894" s="348" t="s">
        <v>7836</v>
      </c>
      <c r="D4894" s="348" t="s">
        <v>7657</v>
      </c>
      <c r="E4894" s="348" t="s">
        <v>7658</v>
      </c>
      <c r="F4894" s="348" t="s">
        <v>7641</v>
      </c>
    </row>
    <row r="4895" spans="1:6" x14ac:dyDescent="0.25">
      <c r="A4895" s="348" t="s">
        <v>12152</v>
      </c>
      <c r="B4895" t="str">
        <f t="shared" si="76"/>
        <v>F3:0911 P1P2:8802 P3:00199</v>
      </c>
      <c r="C4895" s="348" t="s">
        <v>7836</v>
      </c>
      <c r="D4895" s="348" t="s">
        <v>7657</v>
      </c>
      <c r="E4895" s="348" t="s">
        <v>7658</v>
      </c>
      <c r="F4895" s="348" t="s">
        <v>7659</v>
      </c>
    </row>
    <row r="4896" spans="1:6" x14ac:dyDescent="0.25">
      <c r="A4896" s="348" t="s">
        <v>12152</v>
      </c>
      <c r="B4896" t="str">
        <f t="shared" si="76"/>
        <v>F3:0911 P1P2:8802 P3:00448</v>
      </c>
      <c r="C4896" s="348" t="s">
        <v>7836</v>
      </c>
      <c r="D4896" s="348" t="s">
        <v>7657</v>
      </c>
      <c r="E4896" s="348" t="s">
        <v>7658</v>
      </c>
      <c r="F4896" s="348" t="s">
        <v>7641</v>
      </c>
    </row>
    <row r="4897" spans="1:6" x14ac:dyDescent="0.25">
      <c r="A4897" s="348" t="s">
        <v>12153</v>
      </c>
      <c r="B4897" t="str">
        <f t="shared" si="76"/>
        <v>F3:0911 P1P2:8802 P3:00199</v>
      </c>
      <c r="C4897" s="348" t="s">
        <v>7836</v>
      </c>
      <c r="D4897" s="348" t="s">
        <v>7657</v>
      </c>
      <c r="E4897" s="348" t="s">
        <v>7658</v>
      </c>
      <c r="F4897" s="348" t="s">
        <v>7659</v>
      </c>
    </row>
    <row r="4898" spans="1:6" x14ac:dyDescent="0.25">
      <c r="A4898" s="348" t="s">
        <v>12153</v>
      </c>
      <c r="B4898" t="str">
        <f t="shared" si="76"/>
        <v>F3:0911 P1P2:8802 P3:00448</v>
      </c>
      <c r="C4898" s="348" t="s">
        <v>7836</v>
      </c>
      <c r="D4898" s="348" t="s">
        <v>7657</v>
      </c>
      <c r="E4898" s="348" t="s">
        <v>7658</v>
      </c>
      <c r="F4898" s="348" t="s">
        <v>7641</v>
      </c>
    </row>
    <row r="4899" spans="1:6" x14ac:dyDescent="0.25">
      <c r="A4899" s="348" t="s">
        <v>12154</v>
      </c>
      <c r="B4899" t="str">
        <f t="shared" si="76"/>
        <v>F3:0911 P1P2:8802 P3:00199</v>
      </c>
      <c r="C4899" s="348" t="s">
        <v>7836</v>
      </c>
      <c r="D4899" s="348" t="s">
        <v>7657</v>
      </c>
      <c r="E4899" s="348" t="s">
        <v>7658</v>
      </c>
      <c r="F4899" s="348" t="s">
        <v>7659</v>
      </c>
    </row>
    <row r="4900" spans="1:6" x14ac:dyDescent="0.25">
      <c r="A4900" s="348" t="s">
        <v>12154</v>
      </c>
      <c r="B4900" t="str">
        <f t="shared" si="76"/>
        <v>F3:0911 P1P2:8802 P3:00448</v>
      </c>
      <c r="C4900" s="348" t="s">
        <v>7836</v>
      </c>
      <c r="D4900" s="348" t="s">
        <v>7657</v>
      </c>
      <c r="E4900" s="348" t="s">
        <v>7658</v>
      </c>
      <c r="F4900" s="348" t="s">
        <v>7641</v>
      </c>
    </row>
    <row r="4901" spans="1:6" x14ac:dyDescent="0.25">
      <c r="A4901" s="348" t="s">
        <v>12155</v>
      </c>
      <c r="B4901" t="str">
        <f t="shared" si="76"/>
        <v>F3:0911 P1P2:8802 P3:00199</v>
      </c>
      <c r="C4901" s="348" t="s">
        <v>7836</v>
      </c>
      <c r="D4901" s="348" t="s">
        <v>7657</v>
      </c>
      <c r="E4901" s="348" t="s">
        <v>7658</v>
      </c>
      <c r="F4901" s="348" t="s">
        <v>7659</v>
      </c>
    </row>
    <row r="4902" spans="1:6" x14ac:dyDescent="0.25">
      <c r="A4902" s="348" t="s">
        <v>12155</v>
      </c>
      <c r="B4902" t="str">
        <f t="shared" si="76"/>
        <v>F3:0911 P1P2:8802 P3:00448</v>
      </c>
      <c r="C4902" s="348" t="s">
        <v>7836</v>
      </c>
      <c r="D4902" s="348" t="s">
        <v>7657</v>
      </c>
      <c r="E4902" s="348" t="s">
        <v>7658</v>
      </c>
      <c r="F4902" s="348" t="s">
        <v>7641</v>
      </c>
    </row>
    <row r="4903" spans="1:6" x14ac:dyDescent="0.25">
      <c r="A4903" s="348" t="s">
        <v>12156</v>
      </c>
      <c r="B4903" t="str">
        <f t="shared" si="76"/>
        <v>F3:0911 P1P2:8802 P3:00199</v>
      </c>
      <c r="C4903" s="348" t="s">
        <v>7836</v>
      </c>
      <c r="D4903" s="348" t="s">
        <v>7657</v>
      </c>
      <c r="E4903" s="348" t="s">
        <v>7658</v>
      </c>
      <c r="F4903" s="348" t="s">
        <v>7659</v>
      </c>
    </row>
    <row r="4904" spans="1:6" x14ac:dyDescent="0.25">
      <c r="A4904" s="348" t="s">
        <v>12156</v>
      </c>
      <c r="B4904" t="str">
        <f t="shared" si="76"/>
        <v>F3:0911 P1P2:8802 P3:00448</v>
      </c>
      <c r="C4904" s="348" t="s">
        <v>7836</v>
      </c>
      <c r="D4904" s="348" t="s">
        <v>7657</v>
      </c>
      <c r="E4904" s="348" t="s">
        <v>7658</v>
      </c>
      <c r="F4904" s="348" t="s">
        <v>7641</v>
      </c>
    </row>
    <row r="4905" spans="1:6" x14ac:dyDescent="0.25">
      <c r="A4905" s="348" t="s">
        <v>12157</v>
      </c>
      <c r="B4905" t="str">
        <f t="shared" si="76"/>
        <v>F3:0911 P1P2:8802 P3:00199</v>
      </c>
      <c r="C4905" s="348" t="s">
        <v>7836</v>
      </c>
      <c r="D4905" s="348" t="s">
        <v>7657</v>
      </c>
      <c r="E4905" s="348" t="s">
        <v>7658</v>
      </c>
      <c r="F4905" s="348" t="s">
        <v>7659</v>
      </c>
    </row>
    <row r="4906" spans="1:6" x14ac:dyDescent="0.25">
      <c r="A4906" s="348" t="s">
        <v>12157</v>
      </c>
      <c r="B4906" t="str">
        <f t="shared" si="76"/>
        <v>F3:0911 P1P2:8802 P3:00448</v>
      </c>
      <c r="C4906" s="348" t="s">
        <v>7836</v>
      </c>
      <c r="D4906" s="348" t="s">
        <v>7657</v>
      </c>
      <c r="E4906" s="348" t="s">
        <v>7658</v>
      </c>
      <c r="F4906" s="348" t="s">
        <v>7641</v>
      </c>
    </row>
    <row r="4907" spans="1:6" x14ac:dyDescent="0.25">
      <c r="A4907" s="348" t="s">
        <v>12158</v>
      </c>
      <c r="B4907" t="str">
        <f t="shared" si="76"/>
        <v>F3:0911 P1P2:8802 P3:00199</v>
      </c>
      <c r="C4907" s="348" t="s">
        <v>7836</v>
      </c>
      <c r="D4907" s="348" t="s">
        <v>7657</v>
      </c>
      <c r="E4907" s="348" t="s">
        <v>7658</v>
      </c>
      <c r="F4907" s="348" t="s">
        <v>7659</v>
      </c>
    </row>
    <row r="4908" spans="1:6" x14ac:dyDescent="0.25">
      <c r="A4908" s="348" t="s">
        <v>12158</v>
      </c>
      <c r="B4908" t="str">
        <f t="shared" si="76"/>
        <v>F3:0911 P1P2:8802 P3:00448</v>
      </c>
      <c r="C4908" s="348" t="s">
        <v>7836</v>
      </c>
      <c r="D4908" s="348" t="s">
        <v>7657</v>
      </c>
      <c r="E4908" s="348" t="s">
        <v>7658</v>
      </c>
      <c r="F4908" s="348" t="s">
        <v>7641</v>
      </c>
    </row>
    <row r="4909" spans="1:6" x14ac:dyDescent="0.25">
      <c r="A4909" s="348" t="s">
        <v>12159</v>
      </c>
      <c r="B4909" t="str">
        <f t="shared" si="76"/>
        <v>F3:0911 P1P2:8802 P3:00199</v>
      </c>
      <c r="C4909" s="348" t="s">
        <v>7836</v>
      </c>
      <c r="D4909" s="348" t="s">
        <v>7657</v>
      </c>
      <c r="E4909" s="348" t="s">
        <v>7658</v>
      </c>
      <c r="F4909" s="348" t="s">
        <v>7659</v>
      </c>
    </row>
    <row r="4910" spans="1:6" x14ac:dyDescent="0.25">
      <c r="A4910" s="348" t="s">
        <v>12159</v>
      </c>
      <c r="B4910" t="str">
        <f t="shared" si="76"/>
        <v>F3:0911 P1P2:8802 P3:00448</v>
      </c>
      <c r="C4910" s="348" t="s">
        <v>7836</v>
      </c>
      <c r="D4910" s="348" t="s">
        <v>7657</v>
      </c>
      <c r="E4910" s="348" t="s">
        <v>7658</v>
      </c>
      <c r="F4910" s="348" t="s">
        <v>7641</v>
      </c>
    </row>
    <row r="4911" spans="1:6" x14ac:dyDescent="0.25">
      <c r="A4911" s="348" t="s">
        <v>12160</v>
      </c>
      <c r="B4911" t="str">
        <f t="shared" si="76"/>
        <v>F3:0911 P1P2:8802 P3:00199</v>
      </c>
      <c r="C4911" s="348" t="s">
        <v>7836</v>
      </c>
      <c r="D4911" s="348" t="s">
        <v>7657</v>
      </c>
      <c r="E4911" s="348" t="s">
        <v>7658</v>
      </c>
      <c r="F4911" s="348" t="s">
        <v>7659</v>
      </c>
    </row>
    <row r="4912" spans="1:6" x14ac:dyDescent="0.25">
      <c r="A4912" s="348" t="s">
        <v>12160</v>
      </c>
      <c r="B4912" t="str">
        <f t="shared" si="76"/>
        <v>F3:0911 P1P2:8802 P3:00448</v>
      </c>
      <c r="C4912" s="348" t="s">
        <v>7836</v>
      </c>
      <c r="D4912" s="348" t="s">
        <v>7657</v>
      </c>
      <c r="E4912" s="348" t="s">
        <v>7658</v>
      </c>
      <c r="F4912" s="348" t="s">
        <v>7641</v>
      </c>
    </row>
    <row r="4913" spans="1:6" x14ac:dyDescent="0.25">
      <c r="A4913" s="348" t="s">
        <v>12161</v>
      </c>
      <c r="B4913" t="str">
        <f t="shared" si="76"/>
        <v>F3:0911 P1P2:8802 P3:00199</v>
      </c>
      <c r="C4913" s="348" t="s">
        <v>7836</v>
      </c>
      <c r="D4913" s="348" t="s">
        <v>7657</v>
      </c>
      <c r="E4913" s="348" t="s">
        <v>7658</v>
      </c>
      <c r="F4913" s="348" t="s">
        <v>7659</v>
      </c>
    </row>
    <row r="4914" spans="1:6" x14ac:dyDescent="0.25">
      <c r="A4914" s="348" t="s">
        <v>12161</v>
      </c>
      <c r="B4914" t="str">
        <f t="shared" si="76"/>
        <v>F3:0911 P1P2:8802 P3:00448</v>
      </c>
      <c r="C4914" s="348" t="s">
        <v>7836</v>
      </c>
      <c r="D4914" s="348" t="s">
        <v>7657</v>
      </c>
      <c r="E4914" s="348" t="s">
        <v>7658</v>
      </c>
      <c r="F4914" s="348" t="s">
        <v>7641</v>
      </c>
    </row>
    <row r="4915" spans="1:6" x14ac:dyDescent="0.25">
      <c r="A4915" s="348" t="s">
        <v>12162</v>
      </c>
      <c r="B4915" t="str">
        <f t="shared" si="76"/>
        <v>F3:0911 P1P2:8802 P3:00199</v>
      </c>
      <c r="C4915" s="348" t="s">
        <v>7836</v>
      </c>
      <c r="D4915" s="348" t="s">
        <v>7657</v>
      </c>
      <c r="E4915" s="348" t="s">
        <v>7658</v>
      </c>
      <c r="F4915" s="348" t="s">
        <v>7659</v>
      </c>
    </row>
    <row r="4916" spans="1:6" x14ac:dyDescent="0.25">
      <c r="A4916" s="348" t="s">
        <v>12162</v>
      </c>
      <c r="B4916" t="str">
        <f t="shared" si="76"/>
        <v>F3:0911 P1P2:8802 P3:00448</v>
      </c>
      <c r="C4916" s="348" t="s">
        <v>7836</v>
      </c>
      <c r="D4916" s="348" t="s">
        <v>7657</v>
      </c>
      <c r="E4916" s="348" t="s">
        <v>7658</v>
      </c>
      <c r="F4916" s="348" t="s">
        <v>7641</v>
      </c>
    </row>
    <row r="4917" spans="1:6" x14ac:dyDescent="0.25">
      <c r="A4917" s="348" t="s">
        <v>12163</v>
      </c>
      <c r="B4917" t="str">
        <f t="shared" si="76"/>
        <v>F3:0911 P1P2:8802 P3:00199</v>
      </c>
      <c r="C4917" s="348" t="s">
        <v>7836</v>
      </c>
      <c r="D4917" s="348" t="s">
        <v>7657</v>
      </c>
      <c r="E4917" s="348" t="s">
        <v>7658</v>
      </c>
      <c r="F4917" s="348" t="s">
        <v>7659</v>
      </c>
    </row>
    <row r="4918" spans="1:6" x14ac:dyDescent="0.25">
      <c r="A4918" s="348" t="s">
        <v>12163</v>
      </c>
      <c r="B4918" t="str">
        <f t="shared" si="76"/>
        <v>F3:0911 P1P2:8802 P3:00448</v>
      </c>
      <c r="C4918" s="348" t="s">
        <v>7836</v>
      </c>
      <c r="D4918" s="348" t="s">
        <v>7657</v>
      </c>
      <c r="E4918" s="348" t="s">
        <v>7658</v>
      </c>
      <c r="F4918" s="348" t="s">
        <v>7641</v>
      </c>
    </row>
    <row r="4919" spans="1:6" x14ac:dyDescent="0.25">
      <c r="A4919" s="348" t="s">
        <v>12164</v>
      </c>
      <c r="B4919" t="str">
        <f t="shared" si="76"/>
        <v>F3:0911 P1P2:8802 P3:00199</v>
      </c>
      <c r="C4919" s="348" t="s">
        <v>7836</v>
      </c>
      <c r="D4919" s="348" t="s">
        <v>7657</v>
      </c>
      <c r="E4919" s="348" t="s">
        <v>7658</v>
      </c>
      <c r="F4919" s="348" t="s">
        <v>7659</v>
      </c>
    </row>
    <row r="4920" spans="1:6" x14ac:dyDescent="0.25">
      <c r="A4920" s="348" t="s">
        <v>12164</v>
      </c>
      <c r="B4920" t="str">
        <f t="shared" si="76"/>
        <v>F3:0911 P1P2:8802 P3:00448</v>
      </c>
      <c r="C4920" s="348" t="s">
        <v>7836</v>
      </c>
      <c r="D4920" s="348" t="s">
        <v>7657</v>
      </c>
      <c r="E4920" s="348" t="s">
        <v>7658</v>
      </c>
      <c r="F4920" s="348" t="s">
        <v>7641</v>
      </c>
    </row>
    <row r="4921" spans="1:6" x14ac:dyDescent="0.25">
      <c r="A4921" s="348" t="s">
        <v>12165</v>
      </c>
      <c r="B4921" t="str">
        <f t="shared" si="76"/>
        <v>F3:0911 P1P2:8802 P3:00199</v>
      </c>
      <c r="C4921" s="348" t="s">
        <v>7836</v>
      </c>
      <c r="D4921" s="348" t="s">
        <v>7657</v>
      </c>
      <c r="E4921" s="348" t="s">
        <v>7658</v>
      </c>
      <c r="F4921" s="348" t="s">
        <v>7659</v>
      </c>
    </row>
    <row r="4922" spans="1:6" x14ac:dyDescent="0.25">
      <c r="A4922" s="348" t="s">
        <v>12165</v>
      </c>
      <c r="B4922" t="str">
        <f t="shared" si="76"/>
        <v>F3:0911 P1P2:8802 P3:00448</v>
      </c>
      <c r="C4922" s="348" t="s">
        <v>7836</v>
      </c>
      <c r="D4922" s="348" t="s">
        <v>7657</v>
      </c>
      <c r="E4922" s="348" t="s">
        <v>7658</v>
      </c>
      <c r="F4922" s="348" t="s">
        <v>7641</v>
      </c>
    </row>
    <row r="4923" spans="1:6" x14ac:dyDescent="0.25">
      <c r="A4923" s="348" t="s">
        <v>12166</v>
      </c>
      <c r="B4923" t="str">
        <f t="shared" si="76"/>
        <v>F3:0911 P1P2:8802 P3:00199</v>
      </c>
      <c r="C4923" s="348" t="s">
        <v>7836</v>
      </c>
      <c r="D4923" s="348" t="s">
        <v>7657</v>
      </c>
      <c r="E4923" s="348" t="s">
        <v>7658</v>
      </c>
      <c r="F4923" s="348" t="s">
        <v>7659</v>
      </c>
    </row>
    <row r="4924" spans="1:6" x14ac:dyDescent="0.25">
      <c r="A4924" s="348" t="s">
        <v>12167</v>
      </c>
      <c r="B4924" t="str">
        <f t="shared" si="76"/>
        <v>F3:0911 P1P2:8802 P3:00199</v>
      </c>
      <c r="C4924" s="348" t="s">
        <v>7836</v>
      </c>
      <c r="D4924" s="348" t="s">
        <v>7657</v>
      </c>
      <c r="E4924" s="348" t="s">
        <v>7658</v>
      </c>
      <c r="F4924" s="348" t="s">
        <v>7659</v>
      </c>
    </row>
    <row r="4925" spans="1:6" x14ac:dyDescent="0.25">
      <c r="A4925" s="348" t="s">
        <v>12167</v>
      </c>
      <c r="B4925" t="str">
        <f t="shared" si="76"/>
        <v>F3:0911 P1P2:8802 P3:00448</v>
      </c>
      <c r="C4925" s="348" t="s">
        <v>7836</v>
      </c>
      <c r="D4925" s="348" t="s">
        <v>7657</v>
      </c>
      <c r="E4925" s="348" t="s">
        <v>7658</v>
      </c>
      <c r="F4925" s="348" t="s">
        <v>7641</v>
      </c>
    </row>
    <row r="4926" spans="1:6" x14ac:dyDescent="0.25">
      <c r="A4926" s="348" t="s">
        <v>12168</v>
      </c>
      <c r="B4926" t="str">
        <f t="shared" si="76"/>
        <v>F3:0911 P1P2:8802 P3:00199</v>
      </c>
      <c r="C4926" s="348" t="s">
        <v>7836</v>
      </c>
      <c r="D4926" s="348" t="s">
        <v>7657</v>
      </c>
      <c r="E4926" s="348" t="s">
        <v>7658</v>
      </c>
      <c r="F4926" s="348" t="s">
        <v>7659</v>
      </c>
    </row>
    <row r="4927" spans="1:6" x14ac:dyDescent="0.25">
      <c r="A4927" s="348" t="s">
        <v>12168</v>
      </c>
      <c r="B4927" t="str">
        <f t="shared" si="76"/>
        <v>F3:0911 P1P2:8802 P3:00448</v>
      </c>
      <c r="C4927" s="348" t="s">
        <v>7836</v>
      </c>
      <c r="D4927" s="348" t="s">
        <v>7657</v>
      </c>
      <c r="E4927" s="348" t="s">
        <v>7658</v>
      </c>
      <c r="F4927" s="348" t="s">
        <v>7641</v>
      </c>
    </row>
    <row r="4928" spans="1:6" x14ac:dyDescent="0.25">
      <c r="A4928" s="348" t="s">
        <v>12169</v>
      </c>
      <c r="B4928" t="str">
        <f t="shared" si="76"/>
        <v>F3:0911 P1P2:8802 P3:00199</v>
      </c>
      <c r="C4928" s="348" t="s">
        <v>8032</v>
      </c>
      <c r="D4928" s="348" t="s">
        <v>7657</v>
      </c>
      <c r="E4928" s="348" t="s">
        <v>7658</v>
      </c>
      <c r="F4928" s="348" t="s">
        <v>7659</v>
      </c>
    </row>
    <row r="4929" spans="1:6" x14ac:dyDescent="0.25">
      <c r="A4929" s="348" t="s">
        <v>12169</v>
      </c>
      <c r="B4929" t="str">
        <f t="shared" si="76"/>
        <v>F3:0911 P1P2:8802 P3:00448</v>
      </c>
      <c r="C4929" s="348" t="s">
        <v>8032</v>
      </c>
      <c r="D4929" s="348" t="s">
        <v>7657</v>
      </c>
      <c r="E4929" s="348" t="s">
        <v>7658</v>
      </c>
      <c r="F4929" s="348" t="s">
        <v>7641</v>
      </c>
    </row>
    <row r="4930" spans="1:6" x14ac:dyDescent="0.25">
      <c r="A4930" s="348" t="s">
        <v>12170</v>
      </c>
      <c r="B4930" t="str">
        <f t="shared" ref="B4930:B4993" si="77">CONCATENATE("F3:",D4930," P1P2:",E4930," P3:",F4930)</f>
        <v>F3:0911 P1P2:8802 P3:00199</v>
      </c>
      <c r="C4930" s="348" t="s">
        <v>12171</v>
      </c>
      <c r="D4930" s="348" t="s">
        <v>7657</v>
      </c>
      <c r="E4930" s="348" t="s">
        <v>7658</v>
      </c>
      <c r="F4930" s="348" t="s">
        <v>7659</v>
      </c>
    </row>
    <row r="4931" spans="1:6" x14ac:dyDescent="0.25">
      <c r="A4931" s="348" t="s">
        <v>12170</v>
      </c>
      <c r="B4931" t="str">
        <f t="shared" si="77"/>
        <v>F3:0911 P1P2:8802 P3:00448</v>
      </c>
      <c r="C4931" s="348" t="s">
        <v>12171</v>
      </c>
      <c r="D4931" s="348" t="s">
        <v>7657</v>
      </c>
      <c r="E4931" s="348" t="s">
        <v>7658</v>
      </c>
      <c r="F4931" s="348" t="s">
        <v>7641</v>
      </c>
    </row>
    <row r="4932" spans="1:6" x14ac:dyDescent="0.25">
      <c r="A4932" s="348" t="s">
        <v>12172</v>
      </c>
      <c r="B4932" t="str">
        <f t="shared" si="77"/>
        <v>F3:0820 P1P2:8502 P3:00234</v>
      </c>
      <c r="C4932" s="348" t="s">
        <v>8327</v>
      </c>
      <c r="D4932" s="348" t="s">
        <v>7684</v>
      </c>
      <c r="E4932" s="348" t="s">
        <v>7725</v>
      </c>
      <c r="F4932" s="348" t="s">
        <v>7726</v>
      </c>
    </row>
    <row r="4933" spans="1:6" x14ac:dyDescent="0.25">
      <c r="A4933" s="348" t="s">
        <v>12173</v>
      </c>
      <c r="B4933" t="str">
        <f t="shared" si="77"/>
        <v>F3:0911 P1P2:8802 P3:00199</v>
      </c>
      <c r="C4933" s="348" t="s">
        <v>8409</v>
      </c>
      <c r="D4933" s="348" t="s">
        <v>7657</v>
      </c>
      <c r="E4933" s="348" t="s">
        <v>7658</v>
      </c>
      <c r="F4933" s="348" t="s">
        <v>7659</v>
      </c>
    </row>
    <row r="4934" spans="1:6" x14ac:dyDescent="0.25">
      <c r="A4934" s="348" t="s">
        <v>12173</v>
      </c>
      <c r="B4934" t="str">
        <f t="shared" si="77"/>
        <v>F3:0911 P1P2:8802 P3:00448</v>
      </c>
      <c r="C4934" s="348" t="s">
        <v>8409</v>
      </c>
      <c r="D4934" s="348" t="s">
        <v>7657</v>
      </c>
      <c r="E4934" s="348" t="s">
        <v>7658</v>
      </c>
      <c r="F4934" s="348" t="s">
        <v>7641</v>
      </c>
    </row>
    <row r="4935" spans="1:6" x14ac:dyDescent="0.25">
      <c r="A4935" s="348" t="s">
        <v>12174</v>
      </c>
      <c r="B4935" t="str">
        <f t="shared" si="77"/>
        <v>F3:0911 P1P2:8802 P3:00199</v>
      </c>
      <c r="C4935" s="348" t="s">
        <v>8409</v>
      </c>
      <c r="D4935" s="348" t="s">
        <v>7657</v>
      </c>
      <c r="E4935" s="348" t="s">
        <v>7658</v>
      </c>
      <c r="F4935" s="348" t="s">
        <v>7659</v>
      </c>
    </row>
    <row r="4936" spans="1:6" x14ac:dyDescent="0.25">
      <c r="A4936" s="348" t="s">
        <v>12174</v>
      </c>
      <c r="B4936" t="str">
        <f t="shared" si="77"/>
        <v>F3:0911 P1P2:8802 P3:00448</v>
      </c>
      <c r="C4936" s="348" t="s">
        <v>8409</v>
      </c>
      <c r="D4936" s="348" t="s">
        <v>7657</v>
      </c>
      <c r="E4936" s="348" t="s">
        <v>7658</v>
      </c>
      <c r="F4936" s="348" t="s">
        <v>7641</v>
      </c>
    </row>
    <row r="4937" spans="1:6" x14ac:dyDescent="0.25">
      <c r="A4937" s="348" t="s">
        <v>12175</v>
      </c>
      <c r="B4937" t="str">
        <f t="shared" si="77"/>
        <v>F3:0820 P1P2:8502 P3:00234</v>
      </c>
      <c r="C4937" s="348" t="s">
        <v>8409</v>
      </c>
      <c r="D4937" s="348" t="s">
        <v>7684</v>
      </c>
      <c r="E4937" s="348" t="s">
        <v>7725</v>
      </c>
      <c r="F4937" s="348" t="s">
        <v>7726</v>
      </c>
    </row>
    <row r="4938" spans="1:6" x14ac:dyDescent="0.25">
      <c r="A4938" s="348" t="s">
        <v>12176</v>
      </c>
      <c r="B4938" t="str">
        <f t="shared" si="77"/>
        <v>F3:0820 P1P2:8502 P3:00234</v>
      </c>
      <c r="C4938" s="348" t="s">
        <v>8409</v>
      </c>
      <c r="D4938" s="348" t="s">
        <v>7684</v>
      </c>
      <c r="E4938" s="348" t="s">
        <v>7725</v>
      </c>
      <c r="F4938" s="348" t="s">
        <v>7726</v>
      </c>
    </row>
    <row r="4939" spans="1:6" x14ac:dyDescent="0.25">
      <c r="A4939" s="348" t="s">
        <v>12177</v>
      </c>
      <c r="B4939" t="str">
        <f t="shared" si="77"/>
        <v>F3:0820 P1P2:8502 P3:00231</v>
      </c>
      <c r="C4939" s="348" t="s">
        <v>8330</v>
      </c>
      <c r="D4939" s="348" t="s">
        <v>7684</v>
      </c>
      <c r="E4939" s="348" t="s">
        <v>7725</v>
      </c>
      <c r="F4939" s="348" t="s">
        <v>7834</v>
      </c>
    </row>
    <row r="4940" spans="1:6" x14ac:dyDescent="0.25">
      <c r="A4940" s="348" t="s">
        <v>12178</v>
      </c>
      <c r="B4940" t="str">
        <f t="shared" si="77"/>
        <v>F3:0820 P1P2:8502 P3:00231</v>
      </c>
      <c r="C4940" s="348" t="s">
        <v>8409</v>
      </c>
      <c r="D4940" s="348" t="s">
        <v>7684</v>
      </c>
      <c r="E4940" s="348" t="s">
        <v>7725</v>
      </c>
      <c r="F4940" s="348" t="s">
        <v>7834</v>
      </c>
    </row>
    <row r="4941" spans="1:6" x14ac:dyDescent="0.25">
      <c r="A4941" s="348" t="s">
        <v>12179</v>
      </c>
      <c r="B4941" t="str">
        <f t="shared" si="77"/>
        <v>F3:0820 P1P2:8502 P3:00231</v>
      </c>
      <c r="C4941" s="348" t="s">
        <v>8330</v>
      </c>
      <c r="D4941" s="348" t="s">
        <v>7684</v>
      </c>
      <c r="E4941" s="348" t="s">
        <v>7725</v>
      </c>
      <c r="F4941" s="348" t="s">
        <v>7834</v>
      </c>
    </row>
    <row r="4942" spans="1:6" x14ac:dyDescent="0.25">
      <c r="A4942" s="348" t="s">
        <v>12180</v>
      </c>
      <c r="B4942" t="str">
        <f t="shared" si="77"/>
        <v>F3:0820 P1P2:8502 P3:00231</v>
      </c>
      <c r="C4942" s="348" t="s">
        <v>8334</v>
      </c>
      <c r="D4942" s="348" t="s">
        <v>7684</v>
      </c>
      <c r="E4942" s="348" t="s">
        <v>7725</v>
      </c>
      <c r="F4942" s="348" t="s">
        <v>7834</v>
      </c>
    </row>
    <row r="4943" spans="1:6" x14ac:dyDescent="0.25">
      <c r="A4943" s="348" t="s">
        <v>12181</v>
      </c>
      <c r="B4943" t="str">
        <f t="shared" si="77"/>
        <v>F3:0911 P1P2:8802 P3:00199</v>
      </c>
      <c r="C4943" s="348" t="s">
        <v>8346</v>
      </c>
      <c r="D4943" s="348" t="s">
        <v>7657</v>
      </c>
      <c r="E4943" s="348" t="s">
        <v>7658</v>
      </c>
      <c r="F4943" s="348" t="s">
        <v>7659</v>
      </c>
    </row>
    <row r="4944" spans="1:6" x14ac:dyDescent="0.25">
      <c r="A4944" s="348" t="s">
        <v>12181</v>
      </c>
      <c r="B4944" t="str">
        <f t="shared" si="77"/>
        <v>F3:0911 P1P2:8802 P3:00448</v>
      </c>
      <c r="C4944" s="348" t="s">
        <v>8346</v>
      </c>
      <c r="D4944" s="348" t="s">
        <v>7657</v>
      </c>
      <c r="E4944" s="348" t="s">
        <v>7658</v>
      </c>
      <c r="F4944" s="348" t="s">
        <v>7641</v>
      </c>
    </row>
    <row r="4945" spans="1:6" x14ac:dyDescent="0.25">
      <c r="A4945" s="348" t="s">
        <v>12182</v>
      </c>
      <c r="B4945" t="str">
        <f t="shared" si="77"/>
        <v>F3:0911 P1P2:8802 P3:00199</v>
      </c>
      <c r="C4945" s="348" t="s">
        <v>8367</v>
      </c>
      <c r="D4945" s="348" t="s">
        <v>7657</v>
      </c>
      <c r="E4945" s="348" t="s">
        <v>7658</v>
      </c>
      <c r="F4945" s="348" t="s">
        <v>7659</v>
      </c>
    </row>
    <row r="4946" spans="1:6" x14ac:dyDescent="0.25">
      <c r="A4946" s="348" t="s">
        <v>12182</v>
      </c>
      <c r="B4946" t="str">
        <f t="shared" si="77"/>
        <v>F3:0911 P1P2:8802 P3:00448</v>
      </c>
      <c r="C4946" s="348" t="s">
        <v>8367</v>
      </c>
      <c r="D4946" s="348" t="s">
        <v>7657</v>
      </c>
      <c r="E4946" s="348" t="s">
        <v>7658</v>
      </c>
      <c r="F4946" s="348" t="s">
        <v>7641</v>
      </c>
    </row>
    <row r="4947" spans="1:6" x14ac:dyDescent="0.25">
      <c r="A4947" s="348" t="s">
        <v>12183</v>
      </c>
      <c r="B4947" t="str">
        <f t="shared" si="77"/>
        <v>F3:0820 P1P2:8502 P3:00231</v>
      </c>
      <c r="C4947" s="348" t="s">
        <v>8392</v>
      </c>
      <c r="D4947" s="348" t="s">
        <v>7684</v>
      </c>
      <c r="E4947" s="348" t="s">
        <v>7725</v>
      </c>
      <c r="F4947" s="348" t="s">
        <v>7834</v>
      </c>
    </row>
    <row r="4948" spans="1:6" x14ac:dyDescent="0.25">
      <c r="A4948" s="348" t="s">
        <v>12184</v>
      </c>
      <c r="B4948" t="str">
        <f t="shared" si="77"/>
        <v>F3:0911 P1P2:8802 P3:00199</v>
      </c>
      <c r="C4948" s="348" t="s">
        <v>8407</v>
      </c>
      <c r="D4948" s="348" t="s">
        <v>7657</v>
      </c>
      <c r="E4948" s="348" t="s">
        <v>7658</v>
      </c>
      <c r="F4948" s="348" t="s">
        <v>7659</v>
      </c>
    </row>
    <row r="4949" spans="1:6" x14ac:dyDescent="0.25">
      <c r="A4949" s="348" t="s">
        <v>12184</v>
      </c>
      <c r="B4949" t="str">
        <f t="shared" si="77"/>
        <v>F3:0911 P1P2:8802 P3:00448</v>
      </c>
      <c r="C4949" s="348" t="s">
        <v>8407</v>
      </c>
      <c r="D4949" s="348" t="s">
        <v>7657</v>
      </c>
      <c r="E4949" s="348" t="s">
        <v>7658</v>
      </c>
      <c r="F4949" s="348" t="s">
        <v>7641</v>
      </c>
    </row>
    <row r="4950" spans="1:6" x14ac:dyDescent="0.25">
      <c r="A4950" s="348" t="s">
        <v>12185</v>
      </c>
      <c r="B4950" t="str">
        <f t="shared" si="77"/>
        <v>F3:0911 P1P2:8802 P3:00199</v>
      </c>
      <c r="C4950" s="348" t="s">
        <v>8413</v>
      </c>
      <c r="D4950" s="348" t="s">
        <v>7657</v>
      </c>
      <c r="E4950" s="348" t="s">
        <v>7658</v>
      </c>
      <c r="F4950" s="348" t="s">
        <v>7659</v>
      </c>
    </row>
    <row r="4951" spans="1:6" x14ac:dyDescent="0.25">
      <c r="A4951" s="348" t="s">
        <v>12185</v>
      </c>
      <c r="B4951" t="str">
        <f t="shared" si="77"/>
        <v>F3:0911 P1P2:8802 P3:00448</v>
      </c>
      <c r="C4951" s="348" t="s">
        <v>8413</v>
      </c>
      <c r="D4951" s="348" t="s">
        <v>7657</v>
      </c>
      <c r="E4951" s="348" t="s">
        <v>7658</v>
      </c>
      <c r="F4951" s="348" t="s">
        <v>7641</v>
      </c>
    </row>
    <row r="4952" spans="1:6" x14ac:dyDescent="0.25">
      <c r="A4952" s="348" t="s">
        <v>12186</v>
      </c>
      <c r="B4952" t="str">
        <f t="shared" si="77"/>
        <v>F3:0820 P1P2:8502 P3:00231</v>
      </c>
      <c r="C4952" s="348" t="s">
        <v>8205</v>
      </c>
      <c r="D4952" s="348" t="s">
        <v>7684</v>
      </c>
      <c r="E4952" s="348" t="s">
        <v>7725</v>
      </c>
      <c r="F4952" s="348" t="s">
        <v>7834</v>
      </c>
    </row>
    <row r="4953" spans="1:6" x14ac:dyDescent="0.25">
      <c r="A4953" s="348" t="s">
        <v>12187</v>
      </c>
      <c r="B4953" t="str">
        <f t="shared" si="77"/>
        <v>F3:0820 P1P2:8502 P3:00234</v>
      </c>
      <c r="C4953" s="348" t="s">
        <v>8205</v>
      </c>
      <c r="D4953" s="348" t="s">
        <v>7684</v>
      </c>
      <c r="E4953" s="348" t="s">
        <v>7725</v>
      </c>
      <c r="F4953" s="348" t="s">
        <v>7726</v>
      </c>
    </row>
    <row r="4954" spans="1:6" x14ac:dyDescent="0.25">
      <c r="A4954" s="348" t="s">
        <v>12188</v>
      </c>
      <c r="B4954" t="str">
        <f t="shared" si="77"/>
        <v>F3:0820 P1P2:8502 P3:00234</v>
      </c>
      <c r="C4954" s="348" t="s">
        <v>8212</v>
      </c>
      <c r="D4954" s="348" t="s">
        <v>7684</v>
      </c>
      <c r="E4954" s="348" t="s">
        <v>7725</v>
      </c>
      <c r="F4954" s="348" t="s">
        <v>7726</v>
      </c>
    </row>
    <row r="4955" spans="1:6" x14ac:dyDescent="0.25">
      <c r="A4955" s="348" t="s">
        <v>12189</v>
      </c>
      <c r="B4955" t="str">
        <f t="shared" si="77"/>
        <v>F3:0911 P1P2:8802 P3:00199</v>
      </c>
      <c r="C4955" s="348" t="s">
        <v>8241</v>
      </c>
      <c r="D4955" s="348" t="s">
        <v>7657</v>
      </c>
      <c r="E4955" s="348" t="s">
        <v>7658</v>
      </c>
      <c r="F4955" s="348" t="s">
        <v>7659</v>
      </c>
    </row>
    <row r="4956" spans="1:6" x14ac:dyDescent="0.25">
      <c r="A4956" s="348" t="s">
        <v>12189</v>
      </c>
      <c r="B4956" t="str">
        <f t="shared" si="77"/>
        <v>F3:0911 P1P2:8802 P3:00448</v>
      </c>
      <c r="C4956" s="348" t="s">
        <v>8241</v>
      </c>
      <c r="D4956" s="348" t="s">
        <v>7657</v>
      </c>
      <c r="E4956" s="348" t="s">
        <v>7658</v>
      </c>
      <c r="F4956" s="348" t="s">
        <v>7641</v>
      </c>
    </row>
    <row r="4957" spans="1:6" x14ac:dyDescent="0.25">
      <c r="A4957" s="348" t="s">
        <v>12190</v>
      </c>
      <c r="B4957" t="str">
        <f t="shared" si="77"/>
        <v>F3:0911 P1P2:8802 P3:00199</v>
      </c>
      <c r="C4957" s="348" t="s">
        <v>8241</v>
      </c>
      <c r="D4957" s="348" t="s">
        <v>7657</v>
      </c>
      <c r="E4957" s="348" t="s">
        <v>7658</v>
      </c>
      <c r="F4957" s="348" t="s">
        <v>7659</v>
      </c>
    </row>
    <row r="4958" spans="1:6" x14ac:dyDescent="0.25">
      <c r="A4958" s="348" t="s">
        <v>12190</v>
      </c>
      <c r="B4958" t="str">
        <f t="shared" si="77"/>
        <v>F3:0911 P1P2:8802 P3:00448</v>
      </c>
      <c r="C4958" s="348" t="s">
        <v>8241</v>
      </c>
      <c r="D4958" s="348" t="s">
        <v>7657</v>
      </c>
      <c r="E4958" s="348" t="s">
        <v>7658</v>
      </c>
      <c r="F4958" s="348" t="s">
        <v>7641</v>
      </c>
    </row>
    <row r="4959" spans="1:6" x14ac:dyDescent="0.25">
      <c r="A4959" s="348" t="s">
        <v>12191</v>
      </c>
      <c r="B4959" t="str">
        <f t="shared" si="77"/>
        <v>F3:0911 P1P2:8802 P3:00199</v>
      </c>
      <c r="C4959" s="348" t="s">
        <v>8245</v>
      </c>
      <c r="D4959" s="348" t="s">
        <v>7657</v>
      </c>
      <c r="E4959" s="348" t="s">
        <v>7658</v>
      </c>
      <c r="F4959" s="348" t="s">
        <v>7659</v>
      </c>
    </row>
    <row r="4960" spans="1:6" x14ac:dyDescent="0.25">
      <c r="A4960" s="348" t="s">
        <v>12191</v>
      </c>
      <c r="B4960" t="str">
        <f t="shared" si="77"/>
        <v>F3:0911 P1P2:8802 P3:00448</v>
      </c>
      <c r="C4960" s="348" t="s">
        <v>8245</v>
      </c>
      <c r="D4960" s="348" t="s">
        <v>7657</v>
      </c>
      <c r="E4960" s="348" t="s">
        <v>7658</v>
      </c>
      <c r="F4960" s="348" t="s">
        <v>7641</v>
      </c>
    </row>
    <row r="4961" spans="1:6" x14ac:dyDescent="0.25">
      <c r="A4961" s="348" t="s">
        <v>12192</v>
      </c>
      <c r="B4961" t="str">
        <f t="shared" si="77"/>
        <v>F3:0911 P1P2:8802 P3:00199</v>
      </c>
      <c r="C4961" s="348" t="s">
        <v>8243</v>
      </c>
      <c r="D4961" s="348" t="s">
        <v>7657</v>
      </c>
      <c r="E4961" s="348" t="s">
        <v>7658</v>
      </c>
      <c r="F4961" s="348" t="s">
        <v>7659</v>
      </c>
    </row>
    <row r="4962" spans="1:6" x14ac:dyDescent="0.25">
      <c r="A4962" s="348" t="s">
        <v>12192</v>
      </c>
      <c r="B4962" t="str">
        <f t="shared" si="77"/>
        <v>F3:0911 P1P2:8802 P3:00448</v>
      </c>
      <c r="C4962" s="348" t="s">
        <v>8243</v>
      </c>
      <c r="D4962" s="348" t="s">
        <v>7657</v>
      </c>
      <c r="E4962" s="348" t="s">
        <v>7658</v>
      </c>
      <c r="F4962" s="348" t="s">
        <v>7641</v>
      </c>
    </row>
    <row r="4963" spans="1:6" x14ac:dyDescent="0.25">
      <c r="A4963" s="348" t="s">
        <v>12193</v>
      </c>
      <c r="B4963" t="str">
        <f t="shared" si="77"/>
        <v>F3:0911 P1P2:8802 P3:00199</v>
      </c>
      <c r="C4963" s="348" t="s">
        <v>12194</v>
      </c>
      <c r="D4963" s="348" t="s">
        <v>7657</v>
      </c>
      <c r="E4963" s="348" t="s">
        <v>7658</v>
      </c>
      <c r="F4963" s="348" t="s">
        <v>7659</v>
      </c>
    </row>
    <row r="4964" spans="1:6" x14ac:dyDescent="0.25">
      <c r="A4964" s="348" t="s">
        <v>12193</v>
      </c>
      <c r="B4964" t="str">
        <f t="shared" si="77"/>
        <v>F3:0911 P1P2:8802 P3:00448</v>
      </c>
      <c r="C4964" s="348" t="s">
        <v>12194</v>
      </c>
      <c r="D4964" s="348" t="s">
        <v>7657</v>
      </c>
      <c r="E4964" s="348" t="s">
        <v>7658</v>
      </c>
      <c r="F4964" s="348" t="s">
        <v>7641</v>
      </c>
    </row>
    <row r="4965" spans="1:6" x14ac:dyDescent="0.25">
      <c r="A4965" s="348" t="s">
        <v>12195</v>
      </c>
      <c r="B4965" t="str">
        <f t="shared" si="77"/>
        <v>F3:0911 P1P2:8802 P3:00199</v>
      </c>
      <c r="C4965" s="348" t="s">
        <v>8249</v>
      </c>
      <c r="D4965" s="348" t="s">
        <v>7657</v>
      </c>
      <c r="E4965" s="348" t="s">
        <v>7658</v>
      </c>
      <c r="F4965" s="348" t="s">
        <v>7659</v>
      </c>
    </row>
    <row r="4966" spans="1:6" x14ac:dyDescent="0.25">
      <c r="A4966" s="348" t="s">
        <v>12195</v>
      </c>
      <c r="B4966" t="str">
        <f t="shared" si="77"/>
        <v>F3:0911 P1P2:8802 P3:00448</v>
      </c>
      <c r="C4966" s="348" t="s">
        <v>8249</v>
      </c>
      <c r="D4966" s="348" t="s">
        <v>7657</v>
      </c>
      <c r="E4966" s="348" t="s">
        <v>7658</v>
      </c>
      <c r="F4966" s="348" t="s">
        <v>7641</v>
      </c>
    </row>
    <row r="4967" spans="1:6" x14ac:dyDescent="0.25">
      <c r="A4967" s="348" t="s">
        <v>12196</v>
      </c>
      <c r="B4967" t="str">
        <f t="shared" si="77"/>
        <v>F3:0911 P1P2:8802 P3:00199</v>
      </c>
      <c r="C4967" s="348" t="s">
        <v>8295</v>
      </c>
      <c r="D4967" s="348" t="s">
        <v>7657</v>
      </c>
      <c r="E4967" s="348" t="s">
        <v>7658</v>
      </c>
      <c r="F4967" s="348" t="s">
        <v>7659</v>
      </c>
    </row>
    <row r="4968" spans="1:6" x14ac:dyDescent="0.25">
      <c r="A4968" s="348" t="s">
        <v>12196</v>
      </c>
      <c r="B4968" t="str">
        <f t="shared" si="77"/>
        <v>F3:0911 P1P2:8802 P3:00448</v>
      </c>
      <c r="C4968" s="348" t="s">
        <v>8295</v>
      </c>
      <c r="D4968" s="348" t="s">
        <v>7657</v>
      </c>
      <c r="E4968" s="348" t="s">
        <v>7658</v>
      </c>
      <c r="F4968" s="348" t="s">
        <v>7641</v>
      </c>
    </row>
    <row r="4969" spans="1:6" x14ac:dyDescent="0.25">
      <c r="A4969" s="348" t="s">
        <v>12197</v>
      </c>
      <c r="B4969" t="str">
        <f t="shared" si="77"/>
        <v>F3:0911 P1P2:8802 P3:00199</v>
      </c>
      <c r="C4969" s="348" t="s">
        <v>8295</v>
      </c>
      <c r="D4969" s="348" t="s">
        <v>7657</v>
      </c>
      <c r="E4969" s="348" t="s">
        <v>7658</v>
      </c>
      <c r="F4969" s="348" t="s">
        <v>7659</v>
      </c>
    </row>
    <row r="4970" spans="1:6" x14ac:dyDescent="0.25">
      <c r="A4970" s="348" t="s">
        <v>12197</v>
      </c>
      <c r="B4970" t="str">
        <f t="shared" si="77"/>
        <v>F3:0911 P1P2:8802 P3:00448</v>
      </c>
      <c r="C4970" s="348" t="s">
        <v>8295</v>
      </c>
      <c r="D4970" s="348" t="s">
        <v>7657</v>
      </c>
      <c r="E4970" s="348" t="s">
        <v>7658</v>
      </c>
      <c r="F4970" s="348" t="s">
        <v>7641</v>
      </c>
    </row>
    <row r="4971" spans="1:6" x14ac:dyDescent="0.25">
      <c r="A4971" s="348" t="s">
        <v>12198</v>
      </c>
      <c r="B4971" t="str">
        <f t="shared" si="77"/>
        <v>F3:0911 P1P2:8802 P3:00199</v>
      </c>
      <c r="C4971" s="348" t="s">
        <v>8295</v>
      </c>
      <c r="D4971" s="348" t="s">
        <v>7657</v>
      </c>
      <c r="E4971" s="348" t="s">
        <v>7658</v>
      </c>
      <c r="F4971" s="348" t="s">
        <v>7659</v>
      </c>
    </row>
    <row r="4972" spans="1:6" x14ac:dyDescent="0.25">
      <c r="A4972" s="348" t="s">
        <v>12198</v>
      </c>
      <c r="B4972" t="str">
        <f t="shared" si="77"/>
        <v>F3:0911 P1P2:8802 P3:00448</v>
      </c>
      <c r="C4972" s="348" t="s">
        <v>8295</v>
      </c>
      <c r="D4972" s="348" t="s">
        <v>7657</v>
      </c>
      <c r="E4972" s="348" t="s">
        <v>7658</v>
      </c>
      <c r="F4972" s="348" t="s">
        <v>7641</v>
      </c>
    </row>
    <row r="4973" spans="1:6" x14ac:dyDescent="0.25">
      <c r="A4973" s="348" t="s">
        <v>12199</v>
      </c>
      <c r="B4973" t="str">
        <f t="shared" si="77"/>
        <v>F3:0911 P1P2:8802 P3:00199</v>
      </c>
      <c r="C4973" s="348" t="s">
        <v>8219</v>
      </c>
      <c r="D4973" s="348" t="s">
        <v>7657</v>
      </c>
      <c r="E4973" s="348" t="s">
        <v>7658</v>
      </c>
      <c r="F4973" s="348" t="s">
        <v>7659</v>
      </c>
    </row>
    <row r="4974" spans="1:6" x14ac:dyDescent="0.25">
      <c r="A4974" s="348" t="s">
        <v>12199</v>
      </c>
      <c r="B4974" t="str">
        <f t="shared" si="77"/>
        <v>F3:0911 P1P2:8802 P3:00448</v>
      </c>
      <c r="C4974" s="348" t="s">
        <v>8219</v>
      </c>
      <c r="D4974" s="348" t="s">
        <v>7657</v>
      </c>
      <c r="E4974" s="348" t="s">
        <v>7658</v>
      </c>
      <c r="F4974" s="348" t="s">
        <v>7641</v>
      </c>
    </row>
    <row r="4975" spans="1:6" x14ac:dyDescent="0.25">
      <c r="A4975" s="348" t="s">
        <v>12200</v>
      </c>
      <c r="B4975" t="str">
        <f t="shared" si="77"/>
        <v>F3:0911 P1P2:8802 P3:00199</v>
      </c>
      <c r="C4975" s="348" t="s">
        <v>8282</v>
      </c>
      <c r="D4975" s="348" t="s">
        <v>7657</v>
      </c>
      <c r="E4975" s="348" t="s">
        <v>7658</v>
      </c>
      <c r="F4975" s="348" t="s">
        <v>7659</v>
      </c>
    </row>
    <row r="4976" spans="1:6" x14ac:dyDescent="0.25">
      <c r="A4976" s="348" t="s">
        <v>12200</v>
      </c>
      <c r="B4976" t="str">
        <f t="shared" si="77"/>
        <v>F3:0911 P1P2:8802 P3:00448</v>
      </c>
      <c r="C4976" s="348" t="s">
        <v>8282</v>
      </c>
      <c r="D4976" s="348" t="s">
        <v>7657</v>
      </c>
      <c r="E4976" s="348" t="s">
        <v>7658</v>
      </c>
      <c r="F4976" s="348" t="s">
        <v>7641</v>
      </c>
    </row>
    <row r="4977" spans="1:6" x14ac:dyDescent="0.25">
      <c r="A4977" s="348" t="s">
        <v>12201</v>
      </c>
      <c r="B4977" t="str">
        <f t="shared" si="77"/>
        <v>F3:0911 P1P2:8802 P3:00199</v>
      </c>
      <c r="C4977" s="348" t="s">
        <v>8099</v>
      </c>
      <c r="D4977" s="348" t="s">
        <v>7657</v>
      </c>
      <c r="E4977" s="348" t="s">
        <v>7658</v>
      </c>
      <c r="F4977" s="348" t="s">
        <v>7659</v>
      </c>
    </row>
    <row r="4978" spans="1:6" x14ac:dyDescent="0.25">
      <c r="A4978" s="348" t="s">
        <v>12201</v>
      </c>
      <c r="B4978" t="str">
        <f t="shared" si="77"/>
        <v>F3:0911 P1P2:8802 P3:00448</v>
      </c>
      <c r="C4978" s="348" t="s">
        <v>8099</v>
      </c>
      <c r="D4978" s="348" t="s">
        <v>7657</v>
      </c>
      <c r="E4978" s="348" t="s">
        <v>7658</v>
      </c>
      <c r="F4978" s="348" t="s">
        <v>7641</v>
      </c>
    </row>
    <row r="4979" spans="1:6" x14ac:dyDescent="0.25">
      <c r="A4979" s="348" t="s">
        <v>12202</v>
      </c>
      <c r="B4979" t="str">
        <f t="shared" si="77"/>
        <v>F3:0911 P1P2:8802 P3:00199</v>
      </c>
      <c r="C4979" s="348" t="s">
        <v>8225</v>
      </c>
      <c r="D4979" s="348" t="s">
        <v>7657</v>
      </c>
      <c r="E4979" s="348" t="s">
        <v>7658</v>
      </c>
      <c r="F4979" s="348" t="s">
        <v>7659</v>
      </c>
    </row>
    <row r="4980" spans="1:6" x14ac:dyDescent="0.25">
      <c r="A4980" s="348" t="s">
        <v>12202</v>
      </c>
      <c r="B4980" t="str">
        <f t="shared" si="77"/>
        <v>F3:0911 P1P2:8802 P3:00448</v>
      </c>
      <c r="C4980" s="348" t="s">
        <v>8225</v>
      </c>
      <c r="D4980" s="348" t="s">
        <v>7657</v>
      </c>
      <c r="E4980" s="348" t="s">
        <v>7658</v>
      </c>
      <c r="F4980" s="348" t="s">
        <v>7641</v>
      </c>
    </row>
    <row r="4981" spans="1:6" x14ac:dyDescent="0.25">
      <c r="A4981" s="348" t="s">
        <v>12203</v>
      </c>
      <c r="B4981" t="str">
        <f t="shared" si="77"/>
        <v>F3:0911 P1P2:8802 P3:00199</v>
      </c>
      <c r="C4981" s="348" t="s">
        <v>8228</v>
      </c>
      <c r="D4981" s="348" t="s">
        <v>7657</v>
      </c>
      <c r="E4981" s="348" t="s">
        <v>7658</v>
      </c>
      <c r="F4981" s="348" t="s">
        <v>7659</v>
      </c>
    </row>
    <row r="4982" spans="1:6" x14ac:dyDescent="0.25">
      <c r="A4982" s="348" t="s">
        <v>12203</v>
      </c>
      <c r="B4982" t="str">
        <f t="shared" si="77"/>
        <v>F3:0911 P1P2:8802 P3:00448</v>
      </c>
      <c r="C4982" s="348" t="s">
        <v>8228</v>
      </c>
      <c r="D4982" s="348" t="s">
        <v>7657</v>
      </c>
      <c r="E4982" s="348" t="s">
        <v>7658</v>
      </c>
      <c r="F4982" s="348" t="s">
        <v>7641</v>
      </c>
    </row>
    <row r="4983" spans="1:6" x14ac:dyDescent="0.25">
      <c r="A4983" s="348" t="s">
        <v>12204</v>
      </c>
      <c r="B4983" t="str">
        <f t="shared" si="77"/>
        <v>F3:0911 P1P2:8802 P3:00199</v>
      </c>
      <c r="C4983" s="348" t="s">
        <v>8230</v>
      </c>
      <c r="D4983" s="348" t="s">
        <v>7657</v>
      </c>
      <c r="E4983" s="348" t="s">
        <v>7658</v>
      </c>
      <c r="F4983" s="348" t="s">
        <v>7659</v>
      </c>
    </row>
    <row r="4984" spans="1:6" x14ac:dyDescent="0.25">
      <c r="A4984" s="348" t="s">
        <v>12204</v>
      </c>
      <c r="B4984" t="str">
        <f t="shared" si="77"/>
        <v>F3:0911 P1P2:8802 P3:00448</v>
      </c>
      <c r="C4984" s="348" t="s">
        <v>8230</v>
      </c>
      <c r="D4984" s="348" t="s">
        <v>7657</v>
      </c>
      <c r="E4984" s="348" t="s">
        <v>7658</v>
      </c>
      <c r="F4984" s="348" t="s">
        <v>7641</v>
      </c>
    </row>
    <row r="4985" spans="1:6" x14ac:dyDescent="0.25">
      <c r="A4985" s="348" t="s">
        <v>12205</v>
      </c>
      <c r="B4985" t="str">
        <f t="shared" si="77"/>
        <v>F3:0911 P1P2:8802 P3:00199</v>
      </c>
      <c r="C4985" s="348" t="s">
        <v>8238</v>
      </c>
      <c r="D4985" s="348" t="s">
        <v>7657</v>
      </c>
      <c r="E4985" s="348" t="s">
        <v>7658</v>
      </c>
      <c r="F4985" s="348" t="s">
        <v>7659</v>
      </c>
    </row>
    <row r="4986" spans="1:6" x14ac:dyDescent="0.25">
      <c r="A4986" s="348" t="s">
        <v>12205</v>
      </c>
      <c r="B4986" t="str">
        <f t="shared" si="77"/>
        <v>F3:0911 P1P2:8802 P3:00448</v>
      </c>
      <c r="C4986" s="348" t="s">
        <v>8238</v>
      </c>
      <c r="D4986" s="348" t="s">
        <v>7657</v>
      </c>
      <c r="E4986" s="348" t="s">
        <v>7658</v>
      </c>
      <c r="F4986" s="348" t="s">
        <v>7641</v>
      </c>
    </row>
    <row r="4987" spans="1:6" x14ac:dyDescent="0.25">
      <c r="A4987" s="348" t="s">
        <v>12206</v>
      </c>
      <c r="B4987" t="str">
        <f t="shared" si="77"/>
        <v>F3:0820 P1P2:8502 P3:00233</v>
      </c>
      <c r="C4987" s="348" t="s">
        <v>8238</v>
      </c>
      <c r="D4987" s="348" t="s">
        <v>7684</v>
      </c>
      <c r="E4987" s="348" t="s">
        <v>7725</v>
      </c>
      <c r="F4987" s="348" t="s">
        <v>9219</v>
      </c>
    </row>
    <row r="4988" spans="1:6" x14ac:dyDescent="0.25">
      <c r="A4988" s="348" t="s">
        <v>12207</v>
      </c>
      <c r="B4988" t="str">
        <f t="shared" si="77"/>
        <v>F3:0911 P1P2:8802 P3:00199</v>
      </c>
      <c r="C4988" s="348" t="s">
        <v>8251</v>
      </c>
      <c r="D4988" s="348" t="s">
        <v>7657</v>
      </c>
      <c r="E4988" s="348" t="s">
        <v>7658</v>
      </c>
      <c r="F4988" s="348" t="s">
        <v>7659</v>
      </c>
    </row>
    <row r="4989" spans="1:6" x14ac:dyDescent="0.25">
      <c r="A4989" s="348" t="s">
        <v>12207</v>
      </c>
      <c r="B4989" t="str">
        <f t="shared" si="77"/>
        <v>F3:0911 P1P2:8802 P3:00448</v>
      </c>
      <c r="C4989" s="348" t="s">
        <v>8251</v>
      </c>
      <c r="D4989" s="348" t="s">
        <v>7657</v>
      </c>
      <c r="E4989" s="348" t="s">
        <v>7658</v>
      </c>
      <c r="F4989" s="348" t="s">
        <v>7641</v>
      </c>
    </row>
    <row r="4990" spans="1:6" x14ac:dyDescent="0.25">
      <c r="A4990" s="348" t="s">
        <v>12208</v>
      </c>
      <c r="B4990" t="str">
        <f t="shared" si="77"/>
        <v>F3:0911 P1P2:8802 P3:00199</v>
      </c>
      <c r="C4990" s="348" t="s">
        <v>8258</v>
      </c>
      <c r="D4990" s="348" t="s">
        <v>7657</v>
      </c>
      <c r="E4990" s="348" t="s">
        <v>7658</v>
      </c>
      <c r="F4990" s="348" t="s">
        <v>7659</v>
      </c>
    </row>
    <row r="4991" spans="1:6" x14ac:dyDescent="0.25">
      <c r="A4991" s="348" t="s">
        <v>12208</v>
      </c>
      <c r="B4991" t="str">
        <f t="shared" si="77"/>
        <v>F3:0911 P1P2:8802 P3:00448</v>
      </c>
      <c r="C4991" s="348" t="s">
        <v>8258</v>
      </c>
      <c r="D4991" s="348" t="s">
        <v>7657</v>
      </c>
      <c r="E4991" s="348" t="s">
        <v>7658</v>
      </c>
      <c r="F4991" s="348" t="s">
        <v>7641</v>
      </c>
    </row>
    <row r="4992" spans="1:6" x14ac:dyDescent="0.25">
      <c r="A4992" s="348" t="s">
        <v>12209</v>
      </c>
      <c r="B4992" t="str">
        <f t="shared" si="77"/>
        <v>F3:0911 P1P2:8802 P3:00199</v>
      </c>
      <c r="C4992" s="348" t="s">
        <v>12210</v>
      </c>
      <c r="D4992" s="348" t="s">
        <v>7657</v>
      </c>
      <c r="E4992" s="348" t="s">
        <v>7658</v>
      </c>
      <c r="F4992" s="348" t="s">
        <v>7659</v>
      </c>
    </row>
    <row r="4993" spans="1:6" x14ac:dyDescent="0.25">
      <c r="A4993" s="348" t="s">
        <v>12209</v>
      </c>
      <c r="B4993" t="str">
        <f t="shared" si="77"/>
        <v>F3:0911 P1P2:8802 P3:00448</v>
      </c>
      <c r="C4993" s="348" t="s">
        <v>12210</v>
      </c>
      <c r="D4993" s="348" t="s">
        <v>7657</v>
      </c>
      <c r="E4993" s="348" t="s">
        <v>7658</v>
      </c>
      <c r="F4993" s="348" t="s">
        <v>7641</v>
      </c>
    </row>
    <row r="4994" spans="1:6" x14ac:dyDescent="0.25">
      <c r="A4994" s="348" t="s">
        <v>12211</v>
      </c>
      <c r="B4994" t="str">
        <f t="shared" ref="B4994:B5057" si="78">CONCATENATE("F3:",D4994," P1P2:",E4994," P3:",F4994)</f>
        <v>F3:0911 P1P2:8802 P3:00199</v>
      </c>
      <c r="C4994" s="348" t="s">
        <v>8261</v>
      </c>
      <c r="D4994" s="348" t="s">
        <v>7657</v>
      </c>
      <c r="E4994" s="348" t="s">
        <v>7658</v>
      </c>
      <c r="F4994" s="348" t="s">
        <v>7659</v>
      </c>
    </row>
    <row r="4995" spans="1:6" x14ac:dyDescent="0.25">
      <c r="A4995" s="348" t="s">
        <v>12211</v>
      </c>
      <c r="B4995" t="str">
        <f t="shared" si="78"/>
        <v>F3:0911 P1P2:8802 P3:00448</v>
      </c>
      <c r="C4995" s="348" t="s">
        <v>8261</v>
      </c>
      <c r="D4995" s="348" t="s">
        <v>7657</v>
      </c>
      <c r="E4995" s="348" t="s">
        <v>7658</v>
      </c>
      <c r="F4995" s="348" t="s">
        <v>7641</v>
      </c>
    </row>
    <row r="4996" spans="1:6" x14ac:dyDescent="0.25">
      <c r="A4996" s="348" t="s">
        <v>12212</v>
      </c>
      <c r="B4996" t="str">
        <f t="shared" si="78"/>
        <v>F3:0911 P1P2:8802 P3:00199</v>
      </c>
      <c r="C4996" s="348" t="s">
        <v>12213</v>
      </c>
      <c r="D4996" s="348" t="s">
        <v>7657</v>
      </c>
      <c r="E4996" s="348" t="s">
        <v>7658</v>
      </c>
      <c r="F4996" s="348" t="s">
        <v>7659</v>
      </c>
    </row>
    <row r="4997" spans="1:6" x14ac:dyDescent="0.25">
      <c r="A4997" s="348" t="s">
        <v>12212</v>
      </c>
      <c r="B4997" t="str">
        <f t="shared" si="78"/>
        <v>F3:0911 P1P2:8802 P3:00448</v>
      </c>
      <c r="C4997" s="348" t="s">
        <v>12213</v>
      </c>
      <c r="D4997" s="348" t="s">
        <v>7657</v>
      </c>
      <c r="E4997" s="348" t="s">
        <v>7658</v>
      </c>
      <c r="F4997" s="348" t="s">
        <v>7641</v>
      </c>
    </row>
    <row r="4998" spans="1:6" x14ac:dyDescent="0.25">
      <c r="A4998" s="348" t="s">
        <v>12214</v>
      </c>
      <c r="B4998" t="str">
        <f t="shared" si="78"/>
        <v>F3:0820 P1P2:8502 P3:00231</v>
      </c>
      <c r="C4998" s="348" t="s">
        <v>8271</v>
      </c>
      <c r="D4998" s="348" t="s">
        <v>7684</v>
      </c>
      <c r="E4998" s="348" t="s">
        <v>7725</v>
      </c>
      <c r="F4998" s="348" t="s">
        <v>7834</v>
      </c>
    </row>
    <row r="4999" spans="1:6" x14ac:dyDescent="0.25">
      <c r="A4999" s="348" t="s">
        <v>12215</v>
      </c>
      <c r="B4999" t="str">
        <f t="shared" si="78"/>
        <v>F3:0911 P1P2:8802 P3:00199</v>
      </c>
      <c r="C4999" s="348" t="s">
        <v>12216</v>
      </c>
      <c r="D4999" s="348" t="s">
        <v>7657</v>
      </c>
      <c r="E4999" s="348" t="s">
        <v>7658</v>
      </c>
      <c r="F4999" s="348" t="s">
        <v>7659</v>
      </c>
    </row>
    <row r="5000" spans="1:6" x14ac:dyDescent="0.25">
      <c r="A5000" s="348" t="s">
        <v>12215</v>
      </c>
      <c r="B5000" t="str">
        <f t="shared" si="78"/>
        <v>F3:0911 P1P2:8802 P3:00448</v>
      </c>
      <c r="C5000" s="348" t="s">
        <v>12216</v>
      </c>
      <c r="D5000" s="348" t="s">
        <v>7657</v>
      </c>
      <c r="E5000" s="348" t="s">
        <v>7658</v>
      </c>
      <c r="F5000" s="348" t="s">
        <v>7641</v>
      </c>
    </row>
    <row r="5001" spans="1:6" x14ac:dyDescent="0.25">
      <c r="A5001" s="348" t="s">
        <v>12217</v>
      </c>
      <c r="B5001" t="str">
        <f t="shared" si="78"/>
        <v>F3:0820 P1P2:8502 P3:00231</v>
      </c>
      <c r="C5001" s="348" t="s">
        <v>12216</v>
      </c>
      <c r="D5001" s="348" t="s">
        <v>7684</v>
      </c>
      <c r="E5001" s="348" t="s">
        <v>7725</v>
      </c>
      <c r="F5001" s="348" t="s">
        <v>7834</v>
      </c>
    </row>
    <row r="5002" spans="1:6" x14ac:dyDescent="0.25">
      <c r="A5002" s="348" t="s">
        <v>12218</v>
      </c>
      <c r="B5002" t="str">
        <f t="shared" si="78"/>
        <v>F3:0820 P1P2:8502 P3:00234</v>
      </c>
      <c r="C5002" s="348" t="s">
        <v>12216</v>
      </c>
      <c r="D5002" s="348" t="s">
        <v>7684</v>
      </c>
      <c r="E5002" s="348" t="s">
        <v>7725</v>
      </c>
      <c r="F5002" s="348" t="s">
        <v>7726</v>
      </c>
    </row>
    <row r="5003" spans="1:6" x14ac:dyDescent="0.25">
      <c r="A5003" s="348" t="s">
        <v>12219</v>
      </c>
      <c r="B5003" t="str">
        <f t="shared" si="78"/>
        <v>F3:0911 P1P2:8802 P3:00199</v>
      </c>
      <c r="C5003" s="348" t="s">
        <v>12220</v>
      </c>
      <c r="D5003" s="348" t="s">
        <v>7657</v>
      </c>
      <c r="E5003" s="348" t="s">
        <v>7658</v>
      </c>
      <c r="F5003" s="348" t="s">
        <v>7659</v>
      </c>
    </row>
    <row r="5004" spans="1:6" x14ac:dyDescent="0.25">
      <c r="A5004" s="348" t="s">
        <v>12219</v>
      </c>
      <c r="B5004" t="str">
        <f t="shared" si="78"/>
        <v>F3:0911 P1P2:8802 P3:00448</v>
      </c>
      <c r="C5004" s="348" t="s">
        <v>12220</v>
      </c>
      <c r="D5004" s="348" t="s">
        <v>7657</v>
      </c>
      <c r="E5004" s="348" t="s">
        <v>7658</v>
      </c>
      <c r="F5004" s="348" t="s">
        <v>7641</v>
      </c>
    </row>
    <row r="5005" spans="1:6" x14ac:dyDescent="0.25">
      <c r="A5005" s="348" t="s">
        <v>12221</v>
      </c>
      <c r="B5005" t="str">
        <f t="shared" si="78"/>
        <v>F3:0911 P1P2:8802 P3:00199</v>
      </c>
      <c r="C5005" s="348" t="s">
        <v>12222</v>
      </c>
      <c r="D5005" s="348" t="s">
        <v>7657</v>
      </c>
      <c r="E5005" s="348" t="s">
        <v>7658</v>
      </c>
      <c r="F5005" s="348" t="s">
        <v>7659</v>
      </c>
    </row>
    <row r="5006" spans="1:6" x14ac:dyDescent="0.25">
      <c r="A5006" s="348" t="s">
        <v>12221</v>
      </c>
      <c r="B5006" t="str">
        <f t="shared" si="78"/>
        <v>F3:0911 P1P2:8802 P3:00448</v>
      </c>
      <c r="C5006" s="348" t="s">
        <v>12222</v>
      </c>
      <c r="D5006" s="348" t="s">
        <v>7657</v>
      </c>
      <c r="E5006" s="348" t="s">
        <v>7658</v>
      </c>
      <c r="F5006" s="348" t="s">
        <v>7641</v>
      </c>
    </row>
    <row r="5007" spans="1:6" x14ac:dyDescent="0.25">
      <c r="A5007" s="348" t="s">
        <v>12223</v>
      </c>
      <c r="B5007" t="str">
        <f t="shared" si="78"/>
        <v>F3:0911 P1P2:8802 P3:00199</v>
      </c>
      <c r="C5007" s="348" t="s">
        <v>8266</v>
      </c>
      <c r="D5007" s="348" t="s">
        <v>7657</v>
      </c>
      <c r="E5007" s="348" t="s">
        <v>7658</v>
      </c>
      <c r="F5007" s="348" t="s">
        <v>7659</v>
      </c>
    </row>
    <row r="5008" spans="1:6" x14ac:dyDescent="0.25">
      <c r="A5008" s="348" t="s">
        <v>12223</v>
      </c>
      <c r="B5008" t="str">
        <f t="shared" si="78"/>
        <v>F3:0911 P1P2:8802 P3:00448</v>
      </c>
      <c r="C5008" s="348" t="s">
        <v>8266</v>
      </c>
      <c r="D5008" s="348" t="s">
        <v>7657</v>
      </c>
      <c r="E5008" s="348" t="s">
        <v>7658</v>
      </c>
      <c r="F5008" s="348" t="s">
        <v>7641</v>
      </c>
    </row>
    <row r="5009" spans="1:6" x14ac:dyDescent="0.25">
      <c r="A5009" s="348" t="s">
        <v>12224</v>
      </c>
      <c r="B5009" t="str">
        <f t="shared" si="78"/>
        <v>F3:0911 P1P2:8802 P3:00199</v>
      </c>
      <c r="C5009" s="348" t="s">
        <v>12225</v>
      </c>
      <c r="D5009" s="348" t="s">
        <v>7657</v>
      </c>
      <c r="E5009" s="348" t="s">
        <v>7658</v>
      </c>
      <c r="F5009" s="348" t="s">
        <v>7659</v>
      </c>
    </row>
    <row r="5010" spans="1:6" x14ac:dyDescent="0.25">
      <c r="A5010" s="348" t="s">
        <v>12224</v>
      </c>
      <c r="B5010" t="str">
        <f t="shared" si="78"/>
        <v>F3:0911 P1P2:8802 P3:00448</v>
      </c>
      <c r="C5010" s="348" t="s">
        <v>12225</v>
      </c>
      <c r="D5010" s="348" t="s">
        <v>7657</v>
      </c>
      <c r="E5010" s="348" t="s">
        <v>7658</v>
      </c>
      <c r="F5010" s="348" t="s">
        <v>7641</v>
      </c>
    </row>
    <row r="5011" spans="1:6" x14ac:dyDescent="0.25">
      <c r="A5011" s="348" t="s">
        <v>12226</v>
      </c>
      <c r="B5011" t="str">
        <f t="shared" si="78"/>
        <v>F3:0911 P1P2:8802 P3:00199</v>
      </c>
      <c r="C5011" s="348" t="s">
        <v>12225</v>
      </c>
      <c r="D5011" s="348" t="s">
        <v>7657</v>
      </c>
      <c r="E5011" s="348" t="s">
        <v>7658</v>
      </c>
      <c r="F5011" s="348" t="s">
        <v>7659</v>
      </c>
    </row>
    <row r="5012" spans="1:6" x14ac:dyDescent="0.25">
      <c r="A5012" s="348" t="s">
        <v>12226</v>
      </c>
      <c r="B5012" t="str">
        <f t="shared" si="78"/>
        <v>F3:0911 P1P2:8802 P3:00448</v>
      </c>
      <c r="C5012" s="348" t="s">
        <v>12225</v>
      </c>
      <c r="D5012" s="348" t="s">
        <v>7657</v>
      </c>
      <c r="E5012" s="348" t="s">
        <v>7658</v>
      </c>
      <c r="F5012" s="348" t="s">
        <v>7641</v>
      </c>
    </row>
    <row r="5013" spans="1:6" x14ac:dyDescent="0.25">
      <c r="A5013" s="348" t="s">
        <v>12227</v>
      </c>
      <c r="B5013" t="str">
        <f t="shared" si="78"/>
        <v>F3:0820 P1P2:8502 P3:00231</v>
      </c>
      <c r="C5013" s="348" t="s">
        <v>7872</v>
      </c>
      <c r="D5013" s="348" t="s">
        <v>7684</v>
      </c>
      <c r="E5013" s="348" t="s">
        <v>7725</v>
      </c>
      <c r="F5013" s="348" t="s">
        <v>7834</v>
      </c>
    </row>
    <row r="5014" spans="1:6" x14ac:dyDescent="0.25">
      <c r="A5014" s="348" t="s">
        <v>12228</v>
      </c>
      <c r="B5014" t="str">
        <f t="shared" si="78"/>
        <v>F3:0820 P1P2:8502 P3:00234</v>
      </c>
      <c r="C5014" s="348" t="s">
        <v>8165</v>
      </c>
      <c r="D5014" s="348" t="s">
        <v>7684</v>
      </c>
      <c r="E5014" s="348" t="s">
        <v>7725</v>
      </c>
      <c r="F5014" s="348" t="s">
        <v>7726</v>
      </c>
    </row>
    <row r="5015" spans="1:6" x14ac:dyDescent="0.25">
      <c r="A5015" s="348" t="s">
        <v>12229</v>
      </c>
      <c r="B5015" t="str">
        <f t="shared" si="78"/>
        <v>F3:0820 P1P2:8502 P3:00234</v>
      </c>
      <c r="C5015" s="348" t="s">
        <v>8165</v>
      </c>
      <c r="D5015" s="348" t="s">
        <v>7684</v>
      </c>
      <c r="E5015" s="348" t="s">
        <v>7725</v>
      </c>
      <c r="F5015" s="348" t="s">
        <v>7726</v>
      </c>
    </row>
    <row r="5016" spans="1:6" x14ac:dyDescent="0.25">
      <c r="A5016" s="348" t="s">
        <v>12230</v>
      </c>
      <c r="B5016" t="str">
        <f t="shared" si="78"/>
        <v>F3:0820 P1P2:8502 P3:00234</v>
      </c>
      <c r="C5016" s="348" t="s">
        <v>8168</v>
      </c>
      <c r="D5016" s="348" t="s">
        <v>7684</v>
      </c>
      <c r="E5016" s="348" t="s">
        <v>7725</v>
      </c>
      <c r="F5016" s="348" t="s">
        <v>7726</v>
      </c>
    </row>
    <row r="5017" spans="1:6" x14ac:dyDescent="0.25">
      <c r="A5017" s="348" t="s">
        <v>12231</v>
      </c>
      <c r="B5017" t="str">
        <f t="shared" si="78"/>
        <v>F3:0820 P1P2:8502 P3:00234</v>
      </c>
      <c r="C5017" s="348" t="s">
        <v>8168</v>
      </c>
      <c r="D5017" s="348" t="s">
        <v>7684</v>
      </c>
      <c r="E5017" s="348" t="s">
        <v>7725</v>
      </c>
      <c r="F5017" s="348" t="s">
        <v>7726</v>
      </c>
    </row>
    <row r="5018" spans="1:6" x14ac:dyDescent="0.25">
      <c r="A5018" s="348" t="s">
        <v>12232</v>
      </c>
      <c r="B5018" t="str">
        <f t="shared" si="78"/>
        <v>F3:0911 P1P2:8802 P3:00199</v>
      </c>
      <c r="C5018" s="348" t="s">
        <v>8168</v>
      </c>
      <c r="D5018" s="348" t="s">
        <v>7657</v>
      </c>
      <c r="E5018" s="348" t="s">
        <v>7658</v>
      </c>
      <c r="F5018" s="348" t="s">
        <v>7659</v>
      </c>
    </row>
    <row r="5019" spans="1:6" x14ac:dyDescent="0.25">
      <c r="A5019" s="348" t="s">
        <v>12232</v>
      </c>
      <c r="B5019" t="str">
        <f t="shared" si="78"/>
        <v>F3:0911 P1P2:8802 P3:00448</v>
      </c>
      <c r="C5019" s="348" t="s">
        <v>8168</v>
      </c>
      <c r="D5019" s="348" t="s">
        <v>7657</v>
      </c>
      <c r="E5019" s="348" t="s">
        <v>7658</v>
      </c>
      <c r="F5019" s="348" t="s">
        <v>7641</v>
      </c>
    </row>
    <row r="5020" spans="1:6" x14ac:dyDescent="0.25">
      <c r="A5020" s="348" t="s">
        <v>12233</v>
      </c>
      <c r="B5020" t="str">
        <f t="shared" si="78"/>
        <v>F3:0911 P1P2:8802 P3:00199</v>
      </c>
      <c r="C5020" s="348" t="s">
        <v>8165</v>
      </c>
      <c r="D5020" s="348" t="s">
        <v>7657</v>
      </c>
      <c r="E5020" s="348" t="s">
        <v>7658</v>
      </c>
      <c r="F5020" s="348" t="s">
        <v>7659</v>
      </c>
    </row>
    <row r="5021" spans="1:6" x14ac:dyDescent="0.25">
      <c r="A5021" s="348" t="s">
        <v>12233</v>
      </c>
      <c r="B5021" t="str">
        <f t="shared" si="78"/>
        <v>F3:0911 P1P2:8802 P3:00448</v>
      </c>
      <c r="C5021" s="348" t="s">
        <v>8165</v>
      </c>
      <c r="D5021" s="348" t="s">
        <v>7657</v>
      </c>
      <c r="E5021" s="348" t="s">
        <v>7658</v>
      </c>
      <c r="F5021" s="348" t="s">
        <v>7641</v>
      </c>
    </row>
    <row r="5022" spans="1:6" x14ac:dyDescent="0.25">
      <c r="A5022" s="348" t="s">
        <v>12234</v>
      </c>
      <c r="B5022" t="str">
        <f t="shared" si="78"/>
        <v>F3:0911 P1P2:8802 P3:00199</v>
      </c>
      <c r="C5022" s="348" t="s">
        <v>8168</v>
      </c>
      <c r="D5022" s="348" t="s">
        <v>7657</v>
      </c>
      <c r="E5022" s="348" t="s">
        <v>7658</v>
      </c>
      <c r="F5022" s="348" t="s">
        <v>7659</v>
      </c>
    </row>
    <row r="5023" spans="1:6" x14ac:dyDescent="0.25">
      <c r="A5023" s="348" t="s">
        <v>12234</v>
      </c>
      <c r="B5023" t="str">
        <f t="shared" si="78"/>
        <v>F3:0911 P1P2:8802 P3:00448</v>
      </c>
      <c r="C5023" s="348" t="s">
        <v>8168</v>
      </c>
      <c r="D5023" s="348" t="s">
        <v>7657</v>
      </c>
      <c r="E5023" s="348" t="s">
        <v>7658</v>
      </c>
      <c r="F5023" s="348" t="s">
        <v>7641</v>
      </c>
    </row>
    <row r="5024" spans="1:6" x14ac:dyDescent="0.25">
      <c r="A5024" s="348" t="s">
        <v>12235</v>
      </c>
      <c r="B5024" t="str">
        <f t="shared" si="78"/>
        <v>F3:0820 P1P2:8502 P3:00234</v>
      </c>
      <c r="C5024" s="348" t="s">
        <v>8149</v>
      </c>
      <c r="D5024" s="348" t="s">
        <v>7684</v>
      </c>
      <c r="E5024" s="348" t="s">
        <v>7725</v>
      </c>
      <c r="F5024" s="348" t="s">
        <v>7726</v>
      </c>
    </row>
    <row r="5025" spans="1:6" x14ac:dyDescent="0.25">
      <c r="A5025" s="348" t="s">
        <v>12236</v>
      </c>
      <c r="B5025" t="str">
        <f t="shared" si="78"/>
        <v>F3:0911 P1P2:8802 P3:00199</v>
      </c>
      <c r="C5025" s="348" t="s">
        <v>7862</v>
      </c>
      <c r="D5025" s="348" t="s">
        <v>7657</v>
      </c>
      <c r="E5025" s="348" t="s">
        <v>7658</v>
      </c>
      <c r="F5025" s="348" t="s">
        <v>7659</v>
      </c>
    </row>
    <row r="5026" spans="1:6" x14ac:dyDescent="0.25">
      <c r="A5026" s="348" t="s">
        <v>12236</v>
      </c>
      <c r="B5026" t="str">
        <f t="shared" si="78"/>
        <v>F3:0911 P1P2:8802 P3:00448</v>
      </c>
      <c r="C5026" s="348" t="s">
        <v>7862</v>
      </c>
      <c r="D5026" s="348" t="s">
        <v>7657</v>
      </c>
      <c r="E5026" s="348" t="s">
        <v>7658</v>
      </c>
      <c r="F5026" s="348" t="s">
        <v>7641</v>
      </c>
    </row>
    <row r="5027" spans="1:6" x14ac:dyDescent="0.25">
      <c r="A5027" s="348" t="s">
        <v>12237</v>
      </c>
      <c r="B5027" t="str">
        <f t="shared" si="78"/>
        <v>F3:0911 P1P2:8802 P3:00199</v>
      </c>
      <c r="C5027" s="348" t="s">
        <v>7870</v>
      </c>
      <c r="D5027" s="348" t="s">
        <v>7657</v>
      </c>
      <c r="E5027" s="348" t="s">
        <v>7658</v>
      </c>
      <c r="F5027" s="348" t="s">
        <v>7659</v>
      </c>
    </row>
    <row r="5028" spans="1:6" x14ac:dyDescent="0.25">
      <c r="A5028" s="348" t="s">
        <v>12237</v>
      </c>
      <c r="B5028" t="str">
        <f t="shared" si="78"/>
        <v>F3:0911 P1P2:8802 P3:00448</v>
      </c>
      <c r="C5028" s="348" t="s">
        <v>7870</v>
      </c>
      <c r="D5028" s="348" t="s">
        <v>7657</v>
      </c>
      <c r="E5028" s="348" t="s">
        <v>7658</v>
      </c>
      <c r="F5028" s="348" t="s">
        <v>7641</v>
      </c>
    </row>
    <row r="5029" spans="1:6" x14ac:dyDescent="0.25">
      <c r="A5029" s="348" t="s">
        <v>12238</v>
      </c>
      <c r="B5029" t="str">
        <f t="shared" si="78"/>
        <v>F3:0911 P1P2:8802 P3:00199</v>
      </c>
      <c r="C5029" s="348" t="s">
        <v>7870</v>
      </c>
      <c r="D5029" s="348" t="s">
        <v>7657</v>
      </c>
      <c r="E5029" s="348" t="s">
        <v>7658</v>
      </c>
      <c r="F5029" s="348" t="s">
        <v>7659</v>
      </c>
    </row>
    <row r="5030" spans="1:6" x14ac:dyDescent="0.25">
      <c r="A5030" s="348" t="s">
        <v>12238</v>
      </c>
      <c r="B5030" t="str">
        <f t="shared" si="78"/>
        <v>F3:0911 P1P2:8802 P3:00448</v>
      </c>
      <c r="C5030" s="348" t="s">
        <v>7870</v>
      </c>
      <c r="D5030" s="348" t="s">
        <v>7657</v>
      </c>
      <c r="E5030" s="348" t="s">
        <v>7658</v>
      </c>
      <c r="F5030" s="348" t="s">
        <v>7641</v>
      </c>
    </row>
    <row r="5031" spans="1:6" x14ac:dyDescent="0.25">
      <c r="A5031" s="348" t="s">
        <v>12239</v>
      </c>
      <c r="B5031" t="str">
        <f t="shared" si="78"/>
        <v>F3:0950 P1P2:8814 P3:00209</v>
      </c>
      <c r="C5031" s="348" t="s">
        <v>10668</v>
      </c>
      <c r="D5031" s="348" t="s">
        <v>7344</v>
      </c>
      <c r="E5031" s="348" t="s">
        <v>7642</v>
      </c>
      <c r="F5031" s="348" t="s">
        <v>7860</v>
      </c>
    </row>
    <row r="5032" spans="1:6" x14ac:dyDescent="0.25">
      <c r="A5032" s="348" t="s">
        <v>12240</v>
      </c>
      <c r="B5032" t="str">
        <f t="shared" si="78"/>
        <v>F3:0950 P1P2:8814 P3:00209</v>
      </c>
      <c r="C5032" s="348" t="s">
        <v>7864</v>
      </c>
      <c r="D5032" s="348" t="s">
        <v>7344</v>
      </c>
      <c r="E5032" s="348" t="s">
        <v>7642</v>
      </c>
      <c r="F5032" s="348" t="s">
        <v>7860</v>
      </c>
    </row>
    <row r="5033" spans="1:6" x14ac:dyDescent="0.25">
      <c r="A5033" s="348" t="s">
        <v>12241</v>
      </c>
      <c r="B5033" t="str">
        <f t="shared" si="78"/>
        <v>F3:0950 P1P2:8814 P3:00209</v>
      </c>
      <c r="C5033" s="348" t="s">
        <v>10668</v>
      </c>
      <c r="D5033" s="348" t="s">
        <v>7344</v>
      </c>
      <c r="E5033" s="348" t="s">
        <v>7642</v>
      </c>
      <c r="F5033" s="348" t="s">
        <v>7860</v>
      </c>
    </row>
    <row r="5034" spans="1:6" x14ac:dyDescent="0.25">
      <c r="A5034" s="348" t="s">
        <v>12242</v>
      </c>
      <c r="B5034" t="str">
        <f t="shared" si="78"/>
        <v>F3:0812 P1P2:8602 P3:00238</v>
      </c>
      <c r="C5034" s="348" t="s">
        <v>10668</v>
      </c>
      <c r="D5034" s="348" t="s">
        <v>7752</v>
      </c>
      <c r="E5034" s="348" t="s">
        <v>7753</v>
      </c>
      <c r="F5034" s="348" t="s">
        <v>8038</v>
      </c>
    </row>
    <row r="5035" spans="1:6" x14ac:dyDescent="0.25">
      <c r="A5035" s="348" t="s">
        <v>12243</v>
      </c>
      <c r="B5035" t="str">
        <f t="shared" si="78"/>
        <v>F3:0950 P1P2:8814 P3:00209</v>
      </c>
      <c r="C5035" s="348" t="s">
        <v>7997</v>
      </c>
      <c r="D5035" s="348" t="s">
        <v>7344</v>
      </c>
      <c r="E5035" s="348" t="s">
        <v>7642</v>
      </c>
      <c r="F5035" s="348" t="s">
        <v>7860</v>
      </c>
    </row>
    <row r="5036" spans="1:6" x14ac:dyDescent="0.25">
      <c r="A5036" s="348" t="s">
        <v>12244</v>
      </c>
      <c r="B5036" t="str">
        <f t="shared" si="78"/>
        <v>F3:0812 P1P2:8602 P3:00238</v>
      </c>
      <c r="C5036" s="348" t="s">
        <v>7997</v>
      </c>
      <c r="D5036" s="348" t="s">
        <v>7752</v>
      </c>
      <c r="E5036" s="348" t="s">
        <v>7753</v>
      </c>
      <c r="F5036" s="348" t="s">
        <v>8038</v>
      </c>
    </row>
    <row r="5037" spans="1:6" x14ac:dyDescent="0.25">
      <c r="A5037" s="348" t="s">
        <v>12245</v>
      </c>
      <c r="B5037" t="str">
        <f t="shared" si="78"/>
        <v>F3:0950 P1P2:8814 P3:00209</v>
      </c>
      <c r="C5037" s="348" t="s">
        <v>7997</v>
      </c>
      <c r="D5037" s="348" t="s">
        <v>7344</v>
      </c>
      <c r="E5037" s="348" t="s">
        <v>7642</v>
      </c>
      <c r="F5037" s="348" t="s">
        <v>7860</v>
      </c>
    </row>
    <row r="5038" spans="1:6" x14ac:dyDescent="0.25">
      <c r="A5038" s="348" t="s">
        <v>12246</v>
      </c>
      <c r="B5038" t="str">
        <f t="shared" si="78"/>
        <v>F3:0950 P1P2:8814 P3:00209</v>
      </c>
      <c r="C5038" s="348" t="s">
        <v>7703</v>
      </c>
      <c r="D5038" s="348" t="s">
        <v>7344</v>
      </c>
      <c r="E5038" s="348" t="s">
        <v>7642</v>
      </c>
      <c r="F5038" s="348" t="s">
        <v>7860</v>
      </c>
    </row>
    <row r="5039" spans="1:6" x14ac:dyDescent="0.25">
      <c r="A5039" s="348" t="s">
        <v>12247</v>
      </c>
      <c r="B5039" t="str">
        <f t="shared" si="78"/>
        <v>F3:0950 P1P2:8814 P3:00209</v>
      </c>
      <c r="C5039" s="348" t="s">
        <v>7703</v>
      </c>
      <c r="D5039" s="348" t="s">
        <v>7344</v>
      </c>
      <c r="E5039" s="348" t="s">
        <v>7642</v>
      </c>
      <c r="F5039" s="348" t="s">
        <v>7860</v>
      </c>
    </row>
    <row r="5040" spans="1:6" x14ac:dyDescent="0.25">
      <c r="A5040" s="348" t="s">
        <v>12248</v>
      </c>
      <c r="B5040" t="str">
        <f t="shared" si="78"/>
        <v>F3:0812 P1P2:8602 P3:00238</v>
      </c>
      <c r="C5040" s="348" t="s">
        <v>7703</v>
      </c>
      <c r="D5040" s="348" t="s">
        <v>7752</v>
      </c>
      <c r="E5040" s="348" t="s">
        <v>7753</v>
      </c>
      <c r="F5040" s="348" t="s">
        <v>8038</v>
      </c>
    </row>
    <row r="5041" spans="1:6" x14ac:dyDescent="0.25">
      <c r="A5041" s="348" t="s">
        <v>12249</v>
      </c>
      <c r="B5041" t="str">
        <f t="shared" si="78"/>
        <v>F3:0950 P1P2:8814 P3:00209</v>
      </c>
      <c r="C5041" s="348" t="s">
        <v>7703</v>
      </c>
      <c r="D5041" s="348" t="s">
        <v>7344</v>
      </c>
      <c r="E5041" s="348" t="s">
        <v>7642</v>
      </c>
      <c r="F5041" s="348" t="s">
        <v>7860</v>
      </c>
    </row>
    <row r="5042" spans="1:6" x14ac:dyDescent="0.25">
      <c r="A5042" s="348" t="s">
        <v>12250</v>
      </c>
      <c r="B5042" t="str">
        <f t="shared" si="78"/>
        <v>F3:0950 P1P2:8814 P3:00209</v>
      </c>
      <c r="C5042" s="348" t="s">
        <v>7846</v>
      </c>
      <c r="D5042" s="348" t="s">
        <v>7344</v>
      </c>
      <c r="E5042" s="348" t="s">
        <v>7642</v>
      </c>
      <c r="F5042" s="348" t="s">
        <v>7860</v>
      </c>
    </row>
    <row r="5043" spans="1:6" x14ac:dyDescent="0.25">
      <c r="A5043" s="348" t="s">
        <v>12251</v>
      </c>
      <c r="B5043" t="str">
        <f t="shared" si="78"/>
        <v>F3:0921 P1P2:8804 P3:00389</v>
      </c>
      <c r="C5043" s="348" t="s">
        <v>7960</v>
      </c>
      <c r="D5043" s="348" t="s">
        <v>7646</v>
      </c>
      <c r="E5043" s="348" t="s">
        <v>7647</v>
      </c>
      <c r="F5043" s="348" t="s">
        <v>7640</v>
      </c>
    </row>
    <row r="5044" spans="1:6" x14ac:dyDescent="0.25">
      <c r="A5044" s="348" t="s">
        <v>12251</v>
      </c>
      <c r="B5044" t="str">
        <f t="shared" si="78"/>
        <v>F3:0960 P1P2:8813 P3:00060</v>
      </c>
      <c r="C5044" s="348" t="s">
        <v>7960</v>
      </c>
      <c r="D5044" s="348" t="s">
        <v>7968</v>
      </c>
      <c r="E5044" s="348" t="s">
        <v>7969</v>
      </c>
      <c r="F5044" s="348" t="s">
        <v>7402</v>
      </c>
    </row>
    <row r="5045" spans="1:6" x14ac:dyDescent="0.25">
      <c r="A5045" s="348" t="s">
        <v>12252</v>
      </c>
      <c r="B5045" t="str">
        <f t="shared" si="78"/>
        <v>F3:0950 P1P2:8814 P3:00209</v>
      </c>
      <c r="C5045" s="348" t="s">
        <v>8004</v>
      </c>
      <c r="D5045" s="348" t="s">
        <v>7344</v>
      </c>
      <c r="E5045" s="348" t="s">
        <v>7642</v>
      </c>
      <c r="F5045" s="348" t="s">
        <v>7860</v>
      </c>
    </row>
    <row r="5046" spans="1:6" x14ac:dyDescent="0.25">
      <c r="A5046" s="348" t="s">
        <v>12253</v>
      </c>
      <c r="B5046" t="str">
        <f t="shared" si="78"/>
        <v>F3:0950 P1P2:8814 P3:00209</v>
      </c>
      <c r="C5046" s="348" t="s">
        <v>7997</v>
      </c>
      <c r="D5046" s="348" t="s">
        <v>7344</v>
      </c>
      <c r="E5046" s="348" t="s">
        <v>7642</v>
      </c>
      <c r="F5046" s="348" t="s">
        <v>7860</v>
      </c>
    </row>
    <row r="5047" spans="1:6" x14ac:dyDescent="0.25">
      <c r="A5047" s="348" t="s">
        <v>12254</v>
      </c>
      <c r="B5047" t="str">
        <f t="shared" si="78"/>
        <v>F3:0911 P1P2:8802 P3:00199</v>
      </c>
      <c r="C5047" s="348" t="s">
        <v>8931</v>
      </c>
      <c r="D5047" s="348" t="s">
        <v>7657</v>
      </c>
      <c r="E5047" s="348" t="s">
        <v>7658</v>
      </c>
      <c r="F5047" s="348" t="s">
        <v>7659</v>
      </c>
    </row>
    <row r="5048" spans="1:6" x14ac:dyDescent="0.25">
      <c r="A5048" s="348" t="s">
        <v>12255</v>
      </c>
      <c r="B5048" t="str">
        <f t="shared" si="78"/>
        <v>F3:0911 P1P2:8802 P3:00199</v>
      </c>
      <c r="C5048" s="348" t="s">
        <v>8931</v>
      </c>
      <c r="D5048" s="348" t="s">
        <v>7657</v>
      </c>
      <c r="E5048" s="348" t="s">
        <v>7658</v>
      </c>
      <c r="F5048" s="348" t="s">
        <v>7659</v>
      </c>
    </row>
    <row r="5049" spans="1:6" x14ac:dyDescent="0.25">
      <c r="A5049" s="348" t="s">
        <v>12256</v>
      </c>
      <c r="B5049" t="str">
        <f t="shared" si="78"/>
        <v>F3:0911 P1P2:8802 P3:00199</v>
      </c>
      <c r="C5049" s="348" t="s">
        <v>8939</v>
      </c>
      <c r="D5049" s="348" t="s">
        <v>7657</v>
      </c>
      <c r="E5049" s="348" t="s">
        <v>7658</v>
      </c>
      <c r="F5049" s="348" t="s">
        <v>7659</v>
      </c>
    </row>
    <row r="5050" spans="1:6" x14ac:dyDescent="0.25">
      <c r="A5050" s="348" t="s">
        <v>12257</v>
      </c>
      <c r="B5050" t="str">
        <f t="shared" si="78"/>
        <v>F3:0820 P1P2:8502 P3:00234</v>
      </c>
      <c r="C5050" s="348" t="s">
        <v>8959</v>
      </c>
      <c r="D5050" s="348" t="s">
        <v>7684</v>
      </c>
      <c r="E5050" s="348" t="s">
        <v>7725</v>
      </c>
      <c r="F5050" s="348" t="s">
        <v>7726</v>
      </c>
    </row>
    <row r="5051" spans="1:6" x14ac:dyDescent="0.25">
      <c r="A5051" s="348" t="s">
        <v>12258</v>
      </c>
      <c r="B5051" t="str">
        <f t="shared" si="78"/>
        <v>F3:0820 P1P2:8503 P3:00232</v>
      </c>
      <c r="C5051" s="348" t="s">
        <v>8984</v>
      </c>
      <c r="D5051" s="348" t="s">
        <v>7684</v>
      </c>
      <c r="E5051" s="348" t="s">
        <v>7685</v>
      </c>
      <c r="F5051" s="348" t="s">
        <v>7686</v>
      </c>
    </row>
    <row r="5052" spans="1:6" x14ac:dyDescent="0.25">
      <c r="A5052" s="348" t="s">
        <v>12259</v>
      </c>
      <c r="B5052" t="str">
        <f t="shared" si="78"/>
        <v>F3:0911 P1P2:8802 P3:00199</v>
      </c>
      <c r="C5052" s="348" t="s">
        <v>9032</v>
      </c>
      <c r="D5052" s="348" t="s">
        <v>7657</v>
      </c>
      <c r="E5052" s="348" t="s">
        <v>7658</v>
      </c>
      <c r="F5052" s="348" t="s">
        <v>7659</v>
      </c>
    </row>
    <row r="5053" spans="1:6" x14ac:dyDescent="0.25">
      <c r="A5053" s="348" t="s">
        <v>12259</v>
      </c>
      <c r="B5053" t="str">
        <f t="shared" si="78"/>
        <v>F3:0911 P1P2:8802 P3:00448</v>
      </c>
      <c r="C5053" s="348" t="s">
        <v>9032</v>
      </c>
      <c r="D5053" s="348" t="s">
        <v>7657</v>
      </c>
      <c r="E5053" s="348" t="s">
        <v>7658</v>
      </c>
      <c r="F5053" s="348" t="s">
        <v>7641</v>
      </c>
    </row>
    <row r="5054" spans="1:6" x14ac:dyDescent="0.25">
      <c r="A5054" s="348" t="s">
        <v>12260</v>
      </c>
      <c r="B5054" t="str">
        <f t="shared" si="78"/>
        <v>F3:0820 P1P2:8502 P3:00234</v>
      </c>
      <c r="C5054" s="348" t="s">
        <v>11033</v>
      </c>
      <c r="D5054" s="348" t="s">
        <v>7684</v>
      </c>
      <c r="E5054" s="348" t="s">
        <v>7725</v>
      </c>
      <c r="F5054" s="348" t="s">
        <v>7726</v>
      </c>
    </row>
    <row r="5055" spans="1:6" x14ac:dyDescent="0.25">
      <c r="A5055" s="348" t="s">
        <v>12261</v>
      </c>
      <c r="B5055" t="str">
        <f t="shared" si="78"/>
        <v>F3:0820 P1P2:8502 P3:00231</v>
      </c>
      <c r="C5055" s="348" t="s">
        <v>10105</v>
      </c>
      <c r="D5055" s="348" t="s">
        <v>7684</v>
      </c>
      <c r="E5055" s="348" t="s">
        <v>7725</v>
      </c>
      <c r="F5055" s="348" t="s">
        <v>7834</v>
      </c>
    </row>
    <row r="5056" spans="1:6" x14ac:dyDescent="0.25">
      <c r="A5056" s="348" t="s">
        <v>12262</v>
      </c>
      <c r="B5056" t="str">
        <f t="shared" si="78"/>
        <v>F3:0820 P1P2:8502 P3:00231</v>
      </c>
      <c r="C5056" s="348" t="s">
        <v>10105</v>
      </c>
      <c r="D5056" s="348" t="s">
        <v>7684</v>
      </c>
      <c r="E5056" s="348" t="s">
        <v>7725</v>
      </c>
      <c r="F5056" s="348" t="s">
        <v>7834</v>
      </c>
    </row>
    <row r="5057" spans="1:6" x14ac:dyDescent="0.25">
      <c r="A5057" s="348" t="s">
        <v>12263</v>
      </c>
      <c r="B5057" t="str">
        <f t="shared" si="78"/>
        <v>F3:0820 P1P2:8502 P3:00234</v>
      </c>
      <c r="C5057" s="348" t="s">
        <v>10622</v>
      </c>
      <c r="D5057" s="348" t="s">
        <v>7684</v>
      </c>
      <c r="E5057" s="348" t="s">
        <v>7725</v>
      </c>
      <c r="F5057" s="348" t="s">
        <v>7726</v>
      </c>
    </row>
    <row r="5058" spans="1:6" x14ac:dyDescent="0.25">
      <c r="A5058" s="348" t="s">
        <v>12264</v>
      </c>
      <c r="B5058" t="str">
        <f t="shared" ref="B5058:B5121" si="79">CONCATENATE("F3:",D5058," P1P2:",E5058," P3:",F5058)</f>
        <v>F3:0820 P1P2:8502 P3:00234</v>
      </c>
      <c r="C5058" s="348" t="s">
        <v>10929</v>
      </c>
      <c r="D5058" s="348" t="s">
        <v>7684</v>
      </c>
      <c r="E5058" s="348" t="s">
        <v>7725</v>
      </c>
      <c r="F5058" s="348" t="s">
        <v>7726</v>
      </c>
    </row>
    <row r="5059" spans="1:6" x14ac:dyDescent="0.25">
      <c r="A5059" s="348" t="s">
        <v>12265</v>
      </c>
      <c r="B5059" t="str">
        <f t="shared" si="79"/>
        <v>F3:0820 P1P2:8502 P3:00234</v>
      </c>
      <c r="C5059" s="348" t="s">
        <v>10948</v>
      </c>
      <c r="D5059" s="348" t="s">
        <v>7684</v>
      </c>
      <c r="E5059" s="348" t="s">
        <v>7725</v>
      </c>
      <c r="F5059" s="348" t="s">
        <v>7726</v>
      </c>
    </row>
    <row r="5060" spans="1:6" x14ac:dyDescent="0.25">
      <c r="A5060" s="348" t="s">
        <v>12266</v>
      </c>
      <c r="B5060" t="str">
        <f t="shared" si="79"/>
        <v>F3:0820 P1P2:8502 P3:00231</v>
      </c>
      <c r="C5060" s="348" t="s">
        <v>10785</v>
      </c>
      <c r="D5060" s="348" t="s">
        <v>7684</v>
      </c>
      <c r="E5060" s="348" t="s">
        <v>7725</v>
      </c>
      <c r="F5060" s="348" t="s">
        <v>7834</v>
      </c>
    </row>
    <row r="5061" spans="1:6" x14ac:dyDescent="0.25">
      <c r="A5061" s="348" t="s">
        <v>12267</v>
      </c>
      <c r="B5061" t="str">
        <f t="shared" si="79"/>
        <v>F3:0911 P1P2:8802 P3:00199</v>
      </c>
      <c r="C5061" s="348" t="s">
        <v>10608</v>
      </c>
      <c r="D5061" s="348" t="s">
        <v>7657</v>
      </c>
      <c r="E5061" s="348" t="s">
        <v>7658</v>
      </c>
      <c r="F5061" s="348" t="s">
        <v>7659</v>
      </c>
    </row>
    <row r="5062" spans="1:6" x14ac:dyDescent="0.25">
      <c r="A5062" s="348" t="s">
        <v>12267</v>
      </c>
      <c r="B5062" t="str">
        <f t="shared" si="79"/>
        <v>F3:0911 P1P2:8802 P3:00448</v>
      </c>
      <c r="C5062" s="348" t="s">
        <v>10608</v>
      </c>
      <c r="D5062" s="348" t="s">
        <v>7657</v>
      </c>
      <c r="E5062" s="348" t="s">
        <v>7658</v>
      </c>
      <c r="F5062" s="348" t="s">
        <v>7641</v>
      </c>
    </row>
    <row r="5063" spans="1:6" x14ac:dyDescent="0.25">
      <c r="A5063" s="348" t="s">
        <v>12268</v>
      </c>
      <c r="B5063" t="str">
        <f t="shared" si="79"/>
        <v>F3:0911 P1P2:8802 P3:00199</v>
      </c>
      <c r="C5063" s="348" t="s">
        <v>10620</v>
      </c>
      <c r="D5063" s="348" t="s">
        <v>7657</v>
      </c>
      <c r="E5063" s="348" t="s">
        <v>7658</v>
      </c>
      <c r="F5063" s="348" t="s">
        <v>7659</v>
      </c>
    </row>
    <row r="5064" spans="1:6" x14ac:dyDescent="0.25">
      <c r="A5064" s="348" t="s">
        <v>12268</v>
      </c>
      <c r="B5064" t="str">
        <f t="shared" si="79"/>
        <v>F3:0911 P1P2:8802 P3:00448</v>
      </c>
      <c r="C5064" s="348" t="s">
        <v>10620</v>
      </c>
      <c r="D5064" s="348" t="s">
        <v>7657</v>
      </c>
      <c r="E5064" s="348" t="s">
        <v>7658</v>
      </c>
      <c r="F5064" s="348" t="s">
        <v>7641</v>
      </c>
    </row>
    <row r="5065" spans="1:6" x14ac:dyDescent="0.25">
      <c r="A5065" s="348" t="s">
        <v>12269</v>
      </c>
      <c r="B5065" t="str">
        <f t="shared" si="79"/>
        <v>F3:0911 P1P2:8802 P3:00199</v>
      </c>
      <c r="C5065" s="348" t="s">
        <v>10627</v>
      </c>
      <c r="D5065" s="348" t="s">
        <v>7657</v>
      </c>
      <c r="E5065" s="348" t="s">
        <v>7658</v>
      </c>
      <c r="F5065" s="348" t="s">
        <v>7659</v>
      </c>
    </row>
    <row r="5066" spans="1:6" x14ac:dyDescent="0.25">
      <c r="A5066" s="348" t="s">
        <v>12269</v>
      </c>
      <c r="B5066" t="str">
        <f t="shared" si="79"/>
        <v>F3:0911 P1P2:8802 P3:00448</v>
      </c>
      <c r="C5066" s="348" t="s">
        <v>10627</v>
      </c>
      <c r="D5066" s="348" t="s">
        <v>7657</v>
      </c>
      <c r="E5066" s="348" t="s">
        <v>7658</v>
      </c>
      <c r="F5066" s="348" t="s">
        <v>7641</v>
      </c>
    </row>
    <row r="5067" spans="1:6" x14ac:dyDescent="0.25">
      <c r="A5067" s="348" t="s">
        <v>12270</v>
      </c>
      <c r="B5067" t="str">
        <f t="shared" si="79"/>
        <v>F3:0911 P1P2:8802 P3:00199</v>
      </c>
      <c r="C5067" s="348" t="s">
        <v>12271</v>
      </c>
      <c r="D5067" s="348" t="s">
        <v>7657</v>
      </c>
      <c r="E5067" s="348" t="s">
        <v>7658</v>
      </c>
      <c r="F5067" s="348" t="s">
        <v>7659</v>
      </c>
    </row>
    <row r="5068" spans="1:6" x14ac:dyDescent="0.25">
      <c r="A5068" s="348" t="s">
        <v>12270</v>
      </c>
      <c r="B5068" t="str">
        <f t="shared" si="79"/>
        <v>F3:0911 P1P2:8802 P3:00448</v>
      </c>
      <c r="C5068" s="348" t="s">
        <v>12271</v>
      </c>
      <c r="D5068" s="348" t="s">
        <v>7657</v>
      </c>
      <c r="E5068" s="348" t="s">
        <v>7658</v>
      </c>
      <c r="F5068" s="348" t="s">
        <v>7641</v>
      </c>
    </row>
    <row r="5069" spans="1:6" x14ac:dyDescent="0.25">
      <c r="A5069" s="348" t="s">
        <v>12272</v>
      </c>
      <c r="B5069" t="str">
        <f t="shared" si="79"/>
        <v>F3:0911 P1P2:8802 P3:00199</v>
      </c>
      <c r="C5069" s="348" t="s">
        <v>10668</v>
      </c>
      <c r="D5069" s="348" t="s">
        <v>7657</v>
      </c>
      <c r="E5069" s="348" t="s">
        <v>7658</v>
      </c>
      <c r="F5069" s="348" t="s">
        <v>7659</v>
      </c>
    </row>
    <row r="5070" spans="1:6" x14ac:dyDescent="0.25">
      <c r="A5070" s="348" t="s">
        <v>12272</v>
      </c>
      <c r="B5070" t="str">
        <f t="shared" si="79"/>
        <v>F3:0911 P1P2:8802 P3:00448</v>
      </c>
      <c r="C5070" s="348" t="s">
        <v>10668</v>
      </c>
      <c r="D5070" s="348" t="s">
        <v>7657</v>
      </c>
      <c r="E5070" s="348" t="s">
        <v>7658</v>
      </c>
      <c r="F5070" s="348" t="s">
        <v>7641</v>
      </c>
    </row>
    <row r="5071" spans="1:6" x14ac:dyDescent="0.25">
      <c r="A5071" s="348" t="s">
        <v>12273</v>
      </c>
      <c r="B5071" t="str">
        <f t="shared" si="79"/>
        <v>F3:0911 P1P2:8802 P3:00199</v>
      </c>
      <c r="C5071" s="348" t="s">
        <v>10695</v>
      </c>
      <c r="D5071" s="348" t="s">
        <v>7657</v>
      </c>
      <c r="E5071" s="348" t="s">
        <v>7658</v>
      </c>
      <c r="F5071" s="348" t="s">
        <v>7659</v>
      </c>
    </row>
    <row r="5072" spans="1:6" x14ac:dyDescent="0.25">
      <c r="A5072" s="348" t="s">
        <v>12273</v>
      </c>
      <c r="B5072" t="str">
        <f t="shared" si="79"/>
        <v>F3:0911 P1P2:8802 P3:00448</v>
      </c>
      <c r="C5072" s="348" t="s">
        <v>10695</v>
      </c>
      <c r="D5072" s="348" t="s">
        <v>7657</v>
      </c>
      <c r="E5072" s="348" t="s">
        <v>7658</v>
      </c>
      <c r="F5072" s="348" t="s">
        <v>7641</v>
      </c>
    </row>
    <row r="5073" spans="1:6" x14ac:dyDescent="0.25">
      <c r="A5073" s="348" t="s">
        <v>12274</v>
      </c>
      <c r="B5073" t="str">
        <f t="shared" si="79"/>
        <v>F3:0911 P1P2:8802 P3:00199</v>
      </c>
      <c r="C5073" s="348" t="s">
        <v>7859</v>
      </c>
      <c r="D5073" s="348" t="s">
        <v>7657</v>
      </c>
      <c r="E5073" s="348" t="s">
        <v>7658</v>
      </c>
      <c r="F5073" s="348" t="s">
        <v>7659</v>
      </c>
    </row>
    <row r="5074" spans="1:6" x14ac:dyDescent="0.25">
      <c r="A5074" s="348" t="s">
        <v>12274</v>
      </c>
      <c r="B5074" t="str">
        <f t="shared" si="79"/>
        <v>F3:0911 P1P2:8802 P3:00448</v>
      </c>
      <c r="C5074" s="348" t="s">
        <v>7859</v>
      </c>
      <c r="D5074" s="348" t="s">
        <v>7657</v>
      </c>
      <c r="E5074" s="348" t="s">
        <v>7658</v>
      </c>
      <c r="F5074" s="348" t="s">
        <v>7641</v>
      </c>
    </row>
    <row r="5075" spans="1:6" x14ac:dyDescent="0.25">
      <c r="A5075" s="348" t="s">
        <v>12275</v>
      </c>
      <c r="B5075" t="str">
        <f t="shared" si="79"/>
        <v>F3:0911 P1P2:8802 P3:00199</v>
      </c>
      <c r="C5075" s="348" t="s">
        <v>10720</v>
      </c>
      <c r="D5075" s="348" t="s">
        <v>7657</v>
      </c>
      <c r="E5075" s="348" t="s">
        <v>7658</v>
      </c>
      <c r="F5075" s="348" t="s">
        <v>7659</v>
      </c>
    </row>
    <row r="5076" spans="1:6" x14ac:dyDescent="0.25">
      <c r="A5076" s="348" t="s">
        <v>12275</v>
      </c>
      <c r="B5076" t="str">
        <f t="shared" si="79"/>
        <v>F3:0911 P1P2:8802 P3:00448</v>
      </c>
      <c r="C5076" s="348" t="s">
        <v>10720</v>
      </c>
      <c r="D5076" s="348" t="s">
        <v>7657</v>
      </c>
      <c r="E5076" s="348" t="s">
        <v>7658</v>
      </c>
      <c r="F5076" s="348" t="s">
        <v>7641</v>
      </c>
    </row>
    <row r="5077" spans="1:6" x14ac:dyDescent="0.25">
      <c r="A5077" s="348" t="s">
        <v>12276</v>
      </c>
      <c r="B5077" t="str">
        <f t="shared" si="79"/>
        <v>F3:0911 P1P2:8802 P3:00199</v>
      </c>
      <c r="C5077" s="348" t="s">
        <v>10759</v>
      </c>
      <c r="D5077" s="348" t="s">
        <v>7657</v>
      </c>
      <c r="E5077" s="348" t="s">
        <v>7658</v>
      </c>
      <c r="F5077" s="348" t="s">
        <v>7659</v>
      </c>
    </row>
    <row r="5078" spans="1:6" x14ac:dyDescent="0.25">
      <c r="A5078" s="348" t="s">
        <v>12276</v>
      </c>
      <c r="B5078" t="str">
        <f t="shared" si="79"/>
        <v>F3:0911 P1P2:8802 P3:00448</v>
      </c>
      <c r="C5078" s="348" t="s">
        <v>10759</v>
      </c>
      <c r="D5078" s="348" t="s">
        <v>7657</v>
      </c>
      <c r="E5078" s="348" t="s">
        <v>7658</v>
      </c>
      <c r="F5078" s="348" t="s">
        <v>7641</v>
      </c>
    </row>
    <row r="5079" spans="1:6" x14ac:dyDescent="0.25">
      <c r="A5079" s="348" t="s">
        <v>12277</v>
      </c>
      <c r="B5079" t="str">
        <f t="shared" si="79"/>
        <v>F3:0911 P1P2:8802 P3:00199</v>
      </c>
      <c r="C5079" s="348" t="s">
        <v>10761</v>
      </c>
      <c r="D5079" s="348" t="s">
        <v>7657</v>
      </c>
      <c r="E5079" s="348" t="s">
        <v>7658</v>
      </c>
      <c r="F5079" s="348" t="s">
        <v>7659</v>
      </c>
    </row>
    <row r="5080" spans="1:6" x14ac:dyDescent="0.25">
      <c r="A5080" s="348" t="s">
        <v>12277</v>
      </c>
      <c r="B5080" t="str">
        <f t="shared" si="79"/>
        <v>F3:0911 P1P2:8802 P3:00448</v>
      </c>
      <c r="C5080" s="348" t="s">
        <v>10761</v>
      </c>
      <c r="D5080" s="348" t="s">
        <v>7657</v>
      </c>
      <c r="E5080" s="348" t="s">
        <v>7658</v>
      </c>
      <c r="F5080" s="348" t="s">
        <v>7641</v>
      </c>
    </row>
    <row r="5081" spans="1:6" x14ac:dyDescent="0.25">
      <c r="A5081" s="348" t="s">
        <v>12278</v>
      </c>
      <c r="B5081" t="str">
        <f t="shared" si="79"/>
        <v>F3:0911 P1P2:8802 P3:00199</v>
      </c>
      <c r="C5081" s="348" t="s">
        <v>7874</v>
      </c>
      <c r="D5081" s="348" t="s">
        <v>7657</v>
      </c>
      <c r="E5081" s="348" t="s">
        <v>7658</v>
      </c>
      <c r="F5081" s="348" t="s">
        <v>7659</v>
      </c>
    </row>
    <row r="5082" spans="1:6" x14ac:dyDescent="0.25">
      <c r="A5082" s="348" t="s">
        <v>12278</v>
      </c>
      <c r="B5082" t="str">
        <f t="shared" si="79"/>
        <v>F3:0911 P1P2:8802 P3:00448</v>
      </c>
      <c r="C5082" s="348" t="s">
        <v>7874</v>
      </c>
      <c r="D5082" s="348" t="s">
        <v>7657</v>
      </c>
      <c r="E5082" s="348" t="s">
        <v>7658</v>
      </c>
      <c r="F5082" s="348" t="s">
        <v>7641</v>
      </c>
    </row>
    <row r="5083" spans="1:6" x14ac:dyDescent="0.25">
      <c r="A5083" s="348" t="s">
        <v>12279</v>
      </c>
      <c r="B5083" t="str">
        <f t="shared" si="79"/>
        <v>F3:0911 P1P2:8802 P3:00199</v>
      </c>
      <c r="C5083" s="348" t="s">
        <v>10766</v>
      </c>
      <c r="D5083" s="348" t="s">
        <v>7657</v>
      </c>
      <c r="E5083" s="348" t="s">
        <v>7658</v>
      </c>
      <c r="F5083" s="348" t="s">
        <v>7659</v>
      </c>
    </row>
    <row r="5084" spans="1:6" x14ac:dyDescent="0.25">
      <c r="A5084" s="348" t="s">
        <v>12279</v>
      </c>
      <c r="B5084" t="str">
        <f t="shared" si="79"/>
        <v>F3:0911 P1P2:8802 P3:00448</v>
      </c>
      <c r="C5084" s="348" t="s">
        <v>10766</v>
      </c>
      <c r="D5084" s="348" t="s">
        <v>7657</v>
      </c>
      <c r="E5084" s="348" t="s">
        <v>7658</v>
      </c>
      <c r="F5084" s="348" t="s">
        <v>7641</v>
      </c>
    </row>
    <row r="5085" spans="1:6" x14ac:dyDescent="0.25">
      <c r="A5085" s="348" t="s">
        <v>12280</v>
      </c>
      <c r="B5085" t="str">
        <f t="shared" si="79"/>
        <v>F3:0911 P1P2:8802 P3:00199</v>
      </c>
      <c r="C5085" s="348" t="s">
        <v>10807</v>
      </c>
      <c r="D5085" s="348" t="s">
        <v>7657</v>
      </c>
      <c r="E5085" s="348" t="s">
        <v>7658</v>
      </c>
      <c r="F5085" s="348" t="s">
        <v>7659</v>
      </c>
    </row>
    <row r="5086" spans="1:6" x14ac:dyDescent="0.25">
      <c r="A5086" s="348" t="s">
        <v>12280</v>
      </c>
      <c r="B5086" t="str">
        <f t="shared" si="79"/>
        <v>F3:0911 P1P2:8802 P3:00448</v>
      </c>
      <c r="C5086" s="348" t="s">
        <v>10807</v>
      </c>
      <c r="D5086" s="348" t="s">
        <v>7657</v>
      </c>
      <c r="E5086" s="348" t="s">
        <v>7658</v>
      </c>
      <c r="F5086" s="348" t="s">
        <v>7641</v>
      </c>
    </row>
    <row r="5087" spans="1:6" x14ac:dyDescent="0.25">
      <c r="A5087" s="348" t="s">
        <v>12281</v>
      </c>
      <c r="B5087" t="str">
        <f t="shared" si="79"/>
        <v>F3:0911 P1P2:8802 P3:00199</v>
      </c>
      <c r="C5087" s="348" t="s">
        <v>10851</v>
      </c>
      <c r="D5087" s="348" t="s">
        <v>7657</v>
      </c>
      <c r="E5087" s="348" t="s">
        <v>7658</v>
      </c>
      <c r="F5087" s="348" t="s">
        <v>7659</v>
      </c>
    </row>
    <row r="5088" spans="1:6" x14ac:dyDescent="0.25">
      <c r="A5088" s="348" t="s">
        <v>12281</v>
      </c>
      <c r="B5088" t="str">
        <f t="shared" si="79"/>
        <v>F3:0911 P1P2:8802 P3:00448</v>
      </c>
      <c r="C5088" s="348" t="s">
        <v>10851</v>
      </c>
      <c r="D5088" s="348" t="s">
        <v>7657</v>
      </c>
      <c r="E5088" s="348" t="s">
        <v>7658</v>
      </c>
      <c r="F5088" s="348" t="s">
        <v>7641</v>
      </c>
    </row>
    <row r="5089" spans="1:6" x14ac:dyDescent="0.25">
      <c r="A5089" s="348" t="s">
        <v>12282</v>
      </c>
      <c r="B5089" t="str">
        <f t="shared" si="79"/>
        <v>F3:0911 P1P2:8802 P3:00199</v>
      </c>
      <c r="C5089" s="348" t="s">
        <v>12021</v>
      </c>
      <c r="D5089" s="348" t="s">
        <v>7657</v>
      </c>
      <c r="E5089" s="348" t="s">
        <v>7658</v>
      </c>
      <c r="F5089" s="348" t="s">
        <v>7659</v>
      </c>
    </row>
    <row r="5090" spans="1:6" x14ac:dyDescent="0.25">
      <c r="A5090" s="348" t="s">
        <v>12282</v>
      </c>
      <c r="B5090" t="str">
        <f t="shared" si="79"/>
        <v>F3:0911 P1P2:8802 P3:00448</v>
      </c>
      <c r="C5090" s="348" t="s">
        <v>12021</v>
      </c>
      <c r="D5090" s="348" t="s">
        <v>7657</v>
      </c>
      <c r="E5090" s="348" t="s">
        <v>7658</v>
      </c>
      <c r="F5090" s="348" t="s">
        <v>7641</v>
      </c>
    </row>
    <row r="5091" spans="1:6" x14ac:dyDescent="0.25">
      <c r="A5091" s="348" t="s">
        <v>12283</v>
      </c>
      <c r="B5091" t="str">
        <f t="shared" si="79"/>
        <v>F3:0911 P1P2:8802 P3:00199</v>
      </c>
      <c r="C5091" s="348" t="s">
        <v>10934</v>
      </c>
      <c r="D5091" s="348" t="s">
        <v>7657</v>
      </c>
      <c r="E5091" s="348" t="s">
        <v>7658</v>
      </c>
      <c r="F5091" s="348" t="s">
        <v>7659</v>
      </c>
    </row>
    <row r="5092" spans="1:6" x14ac:dyDescent="0.25">
      <c r="A5092" s="348" t="s">
        <v>12283</v>
      </c>
      <c r="B5092" t="str">
        <f t="shared" si="79"/>
        <v>F3:0911 P1P2:8802 P3:00448</v>
      </c>
      <c r="C5092" s="348" t="s">
        <v>10934</v>
      </c>
      <c r="D5092" s="348" t="s">
        <v>7657</v>
      </c>
      <c r="E5092" s="348" t="s">
        <v>7658</v>
      </c>
      <c r="F5092" s="348" t="s">
        <v>7641</v>
      </c>
    </row>
    <row r="5093" spans="1:6" x14ac:dyDescent="0.25">
      <c r="A5093" s="348" t="s">
        <v>12284</v>
      </c>
      <c r="B5093" t="str">
        <f t="shared" si="79"/>
        <v>F3:0911 P1P2:8802 P3:00199</v>
      </c>
      <c r="C5093" s="348" t="s">
        <v>10934</v>
      </c>
      <c r="D5093" s="348" t="s">
        <v>7657</v>
      </c>
      <c r="E5093" s="348" t="s">
        <v>7658</v>
      </c>
      <c r="F5093" s="348" t="s">
        <v>7659</v>
      </c>
    </row>
    <row r="5094" spans="1:6" x14ac:dyDescent="0.25">
      <c r="A5094" s="348" t="s">
        <v>12284</v>
      </c>
      <c r="B5094" t="str">
        <f t="shared" si="79"/>
        <v>F3:0911 P1P2:8802 P3:00448</v>
      </c>
      <c r="C5094" s="348" t="s">
        <v>10934</v>
      </c>
      <c r="D5094" s="348" t="s">
        <v>7657</v>
      </c>
      <c r="E5094" s="348" t="s">
        <v>7658</v>
      </c>
      <c r="F5094" s="348" t="s">
        <v>7641</v>
      </c>
    </row>
    <row r="5095" spans="1:6" x14ac:dyDescent="0.25">
      <c r="A5095" s="348" t="s">
        <v>12285</v>
      </c>
      <c r="B5095" t="str">
        <f t="shared" si="79"/>
        <v>F3:0911 P1P2:8802 P3:00199</v>
      </c>
      <c r="C5095" s="348" t="s">
        <v>10951</v>
      </c>
      <c r="D5095" s="348" t="s">
        <v>7657</v>
      </c>
      <c r="E5095" s="348" t="s">
        <v>7658</v>
      </c>
      <c r="F5095" s="348" t="s">
        <v>7659</v>
      </c>
    </row>
    <row r="5096" spans="1:6" x14ac:dyDescent="0.25">
      <c r="A5096" s="348" t="s">
        <v>12285</v>
      </c>
      <c r="B5096" t="str">
        <f t="shared" si="79"/>
        <v>F3:0911 P1P2:8802 P3:00448</v>
      </c>
      <c r="C5096" s="348" t="s">
        <v>10951</v>
      </c>
      <c r="D5096" s="348" t="s">
        <v>7657</v>
      </c>
      <c r="E5096" s="348" t="s">
        <v>7658</v>
      </c>
      <c r="F5096" s="348" t="s">
        <v>7641</v>
      </c>
    </row>
    <row r="5097" spans="1:6" x14ac:dyDescent="0.25">
      <c r="A5097" s="348" t="s">
        <v>12286</v>
      </c>
      <c r="B5097" t="str">
        <f t="shared" si="79"/>
        <v>F3:0911 P1P2:8802 P3:00199</v>
      </c>
      <c r="C5097" s="348" t="s">
        <v>10953</v>
      </c>
      <c r="D5097" s="348" t="s">
        <v>7657</v>
      </c>
      <c r="E5097" s="348" t="s">
        <v>7658</v>
      </c>
      <c r="F5097" s="348" t="s">
        <v>7659</v>
      </c>
    </row>
    <row r="5098" spans="1:6" x14ac:dyDescent="0.25">
      <c r="A5098" s="348" t="s">
        <v>12286</v>
      </c>
      <c r="B5098" t="str">
        <f t="shared" si="79"/>
        <v>F3:0911 P1P2:8802 P3:00448</v>
      </c>
      <c r="C5098" s="348" t="s">
        <v>10953</v>
      </c>
      <c r="D5098" s="348" t="s">
        <v>7657</v>
      </c>
      <c r="E5098" s="348" t="s">
        <v>7658</v>
      </c>
      <c r="F5098" s="348" t="s">
        <v>7641</v>
      </c>
    </row>
    <row r="5099" spans="1:6" x14ac:dyDescent="0.25">
      <c r="A5099" s="348" t="s">
        <v>12287</v>
      </c>
      <c r="B5099" t="str">
        <f t="shared" si="79"/>
        <v>F3:0911 P1P2:8802 P3:00199</v>
      </c>
      <c r="C5099" s="348" t="s">
        <v>10964</v>
      </c>
      <c r="D5099" s="348" t="s">
        <v>7657</v>
      </c>
      <c r="E5099" s="348" t="s">
        <v>7658</v>
      </c>
      <c r="F5099" s="348" t="s">
        <v>7659</v>
      </c>
    </row>
    <row r="5100" spans="1:6" x14ac:dyDescent="0.25">
      <c r="A5100" s="348" t="s">
        <v>12287</v>
      </c>
      <c r="B5100" t="str">
        <f t="shared" si="79"/>
        <v>F3:0911 P1P2:8802 P3:00448</v>
      </c>
      <c r="C5100" s="348" t="s">
        <v>10964</v>
      </c>
      <c r="D5100" s="348" t="s">
        <v>7657</v>
      </c>
      <c r="E5100" s="348" t="s">
        <v>7658</v>
      </c>
      <c r="F5100" s="348" t="s">
        <v>7641</v>
      </c>
    </row>
    <row r="5101" spans="1:6" x14ac:dyDescent="0.25">
      <c r="A5101" s="348" t="s">
        <v>12288</v>
      </c>
      <c r="B5101" t="str">
        <f t="shared" si="79"/>
        <v>F3:0911 P1P2:8802 P3:00199</v>
      </c>
      <c r="C5101" s="348" t="s">
        <v>10967</v>
      </c>
      <c r="D5101" s="348" t="s">
        <v>7657</v>
      </c>
      <c r="E5101" s="348" t="s">
        <v>7658</v>
      </c>
      <c r="F5101" s="348" t="s">
        <v>7659</v>
      </c>
    </row>
    <row r="5102" spans="1:6" x14ac:dyDescent="0.25">
      <c r="A5102" s="348" t="s">
        <v>12288</v>
      </c>
      <c r="B5102" t="str">
        <f t="shared" si="79"/>
        <v>F3:0911 P1P2:8802 P3:00448</v>
      </c>
      <c r="C5102" s="348" t="s">
        <v>10967</v>
      </c>
      <c r="D5102" s="348" t="s">
        <v>7657</v>
      </c>
      <c r="E5102" s="348" t="s">
        <v>7658</v>
      </c>
      <c r="F5102" s="348" t="s">
        <v>7641</v>
      </c>
    </row>
    <row r="5103" spans="1:6" x14ac:dyDescent="0.25">
      <c r="A5103" s="348" t="s">
        <v>12289</v>
      </c>
      <c r="B5103" t="str">
        <f t="shared" si="79"/>
        <v>F3:0911 P1P2:8802 P3:00199</v>
      </c>
      <c r="C5103" s="348" t="s">
        <v>10978</v>
      </c>
      <c r="D5103" s="348" t="s">
        <v>7657</v>
      </c>
      <c r="E5103" s="348" t="s">
        <v>7658</v>
      </c>
      <c r="F5103" s="348" t="s">
        <v>7659</v>
      </c>
    </row>
    <row r="5104" spans="1:6" x14ac:dyDescent="0.25">
      <c r="A5104" s="348" t="s">
        <v>12289</v>
      </c>
      <c r="B5104" t="str">
        <f t="shared" si="79"/>
        <v>F3:0911 P1P2:8802 P3:00448</v>
      </c>
      <c r="C5104" s="348" t="s">
        <v>10978</v>
      </c>
      <c r="D5104" s="348" t="s">
        <v>7657</v>
      </c>
      <c r="E5104" s="348" t="s">
        <v>7658</v>
      </c>
      <c r="F5104" s="348" t="s">
        <v>7641</v>
      </c>
    </row>
    <row r="5105" spans="1:6" x14ac:dyDescent="0.25">
      <c r="A5105" s="348" t="s">
        <v>12290</v>
      </c>
      <c r="B5105" t="str">
        <f t="shared" si="79"/>
        <v>F3:0950 P1P2:8814 P3:00209</v>
      </c>
      <c r="C5105" s="348" t="s">
        <v>7701</v>
      </c>
      <c r="D5105" s="348" t="s">
        <v>7344</v>
      </c>
      <c r="E5105" s="348" t="s">
        <v>7642</v>
      </c>
      <c r="F5105" s="348" t="s">
        <v>7860</v>
      </c>
    </row>
    <row r="5106" spans="1:6" x14ac:dyDescent="0.25">
      <c r="A5106" s="348" t="s">
        <v>12291</v>
      </c>
      <c r="B5106" t="str">
        <f t="shared" si="79"/>
        <v>F3:0950 P1P2:8814 P3:00209</v>
      </c>
      <c r="C5106" s="348" t="s">
        <v>7701</v>
      </c>
      <c r="D5106" s="348" t="s">
        <v>7344</v>
      </c>
      <c r="E5106" s="348" t="s">
        <v>7642</v>
      </c>
      <c r="F5106" s="348" t="s">
        <v>7860</v>
      </c>
    </row>
    <row r="5107" spans="1:6" x14ac:dyDescent="0.25">
      <c r="A5107" s="348" t="s">
        <v>12292</v>
      </c>
      <c r="B5107" t="str">
        <f t="shared" si="79"/>
        <v>F3:0950 P1P2:8814 P3:00209</v>
      </c>
      <c r="C5107" s="348" t="s">
        <v>10890</v>
      </c>
      <c r="D5107" s="348" t="s">
        <v>7344</v>
      </c>
      <c r="E5107" s="348" t="s">
        <v>7642</v>
      </c>
      <c r="F5107" s="348" t="s">
        <v>7860</v>
      </c>
    </row>
    <row r="5108" spans="1:6" x14ac:dyDescent="0.25">
      <c r="A5108" s="348" t="s">
        <v>12293</v>
      </c>
      <c r="B5108" t="str">
        <f t="shared" si="79"/>
        <v>F3:0950 P1P2:8814 P3:00209</v>
      </c>
      <c r="C5108" s="348" t="s">
        <v>10846</v>
      </c>
      <c r="D5108" s="348" t="s">
        <v>7344</v>
      </c>
      <c r="E5108" s="348" t="s">
        <v>7642</v>
      </c>
      <c r="F5108" s="348" t="s">
        <v>7860</v>
      </c>
    </row>
    <row r="5109" spans="1:6" x14ac:dyDescent="0.25">
      <c r="A5109" s="348" t="s">
        <v>12294</v>
      </c>
      <c r="B5109" t="str">
        <f t="shared" si="79"/>
        <v>F3:0950 P1P2:8814 P3:00211</v>
      </c>
      <c r="C5109" s="348" t="s">
        <v>7960</v>
      </c>
      <c r="D5109" s="348" t="s">
        <v>7344</v>
      </c>
      <c r="E5109" s="348" t="s">
        <v>7642</v>
      </c>
      <c r="F5109" s="348" t="s">
        <v>7643</v>
      </c>
    </row>
    <row r="5110" spans="1:6" x14ac:dyDescent="0.25">
      <c r="A5110" s="348" t="s">
        <v>12295</v>
      </c>
      <c r="B5110" t="str">
        <f t="shared" si="79"/>
        <v>F3:0911 P1P2:8802 P3:00199</v>
      </c>
      <c r="C5110" s="348" t="s">
        <v>7836</v>
      </c>
      <c r="D5110" s="348" t="s">
        <v>7657</v>
      </c>
      <c r="E5110" s="348" t="s">
        <v>7658</v>
      </c>
      <c r="F5110" s="348" t="s">
        <v>7659</v>
      </c>
    </row>
    <row r="5111" spans="1:6" x14ac:dyDescent="0.25">
      <c r="A5111" s="348" t="s">
        <v>12295</v>
      </c>
      <c r="B5111" t="str">
        <f t="shared" si="79"/>
        <v>F3:0911 P1P2:8802 P3:00448</v>
      </c>
      <c r="C5111" s="348" t="s">
        <v>7836</v>
      </c>
      <c r="D5111" s="348" t="s">
        <v>7657</v>
      </c>
      <c r="E5111" s="348" t="s">
        <v>7658</v>
      </c>
      <c r="F5111" s="348" t="s">
        <v>7641</v>
      </c>
    </row>
    <row r="5112" spans="1:6" x14ac:dyDescent="0.25">
      <c r="A5112" s="348" t="s">
        <v>12296</v>
      </c>
      <c r="B5112" t="str">
        <f t="shared" si="79"/>
        <v>F3:0911 P1P2:8802 P3:00199</v>
      </c>
      <c r="C5112" s="348" t="s">
        <v>7872</v>
      </c>
      <c r="D5112" s="348" t="s">
        <v>7657</v>
      </c>
      <c r="E5112" s="348" t="s">
        <v>7658</v>
      </c>
      <c r="F5112" s="348" t="s">
        <v>7659</v>
      </c>
    </row>
    <row r="5113" spans="1:6" x14ac:dyDescent="0.25">
      <c r="A5113" s="348" t="s">
        <v>12296</v>
      </c>
      <c r="B5113" t="str">
        <f t="shared" si="79"/>
        <v>F3:0911 P1P2:8802 P3:00448</v>
      </c>
      <c r="C5113" s="348" t="s">
        <v>7872</v>
      </c>
      <c r="D5113" s="348" t="s">
        <v>7657</v>
      </c>
      <c r="E5113" s="348" t="s">
        <v>7658</v>
      </c>
      <c r="F5113" s="348" t="s">
        <v>7641</v>
      </c>
    </row>
    <row r="5114" spans="1:6" x14ac:dyDescent="0.25">
      <c r="A5114" s="348" t="s">
        <v>12297</v>
      </c>
      <c r="B5114" t="str">
        <f t="shared" si="79"/>
        <v>F3:0820 P1P2:8502 P3:00231</v>
      </c>
      <c r="C5114" s="348" t="s">
        <v>7872</v>
      </c>
      <c r="D5114" s="348" t="s">
        <v>7684</v>
      </c>
      <c r="E5114" s="348" t="s">
        <v>7725</v>
      </c>
      <c r="F5114" s="348" t="s">
        <v>7834</v>
      </c>
    </row>
    <row r="5115" spans="1:6" x14ac:dyDescent="0.25">
      <c r="A5115" s="348" t="s">
        <v>12298</v>
      </c>
      <c r="B5115" t="str">
        <f t="shared" si="79"/>
        <v>F3:0820 P1P2:8502 P3:00234</v>
      </c>
      <c r="C5115" s="348" t="s">
        <v>7872</v>
      </c>
      <c r="D5115" s="348" t="s">
        <v>7684</v>
      </c>
      <c r="E5115" s="348" t="s">
        <v>7725</v>
      </c>
      <c r="F5115" s="348" t="s">
        <v>7726</v>
      </c>
    </row>
    <row r="5116" spans="1:6" x14ac:dyDescent="0.25">
      <c r="A5116" s="348" t="s">
        <v>12299</v>
      </c>
      <c r="B5116" t="str">
        <f t="shared" si="79"/>
        <v>F3:0911 P1P2:8802 P3:00199</v>
      </c>
      <c r="C5116" s="348" t="s">
        <v>8165</v>
      </c>
      <c r="D5116" s="348" t="s">
        <v>7657</v>
      </c>
      <c r="E5116" s="348" t="s">
        <v>7658</v>
      </c>
      <c r="F5116" s="348" t="s">
        <v>7659</v>
      </c>
    </row>
    <row r="5117" spans="1:6" x14ac:dyDescent="0.25">
      <c r="A5117" s="348" t="s">
        <v>12299</v>
      </c>
      <c r="B5117" t="str">
        <f t="shared" si="79"/>
        <v>F3:0911 P1P2:8802 P3:00448</v>
      </c>
      <c r="C5117" s="348" t="s">
        <v>8165</v>
      </c>
      <c r="D5117" s="348" t="s">
        <v>7657</v>
      </c>
      <c r="E5117" s="348" t="s">
        <v>7658</v>
      </c>
      <c r="F5117" s="348" t="s">
        <v>7641</v>
      </c>
    </row>
    <row r="5118" spans="1:6" x14ac:dyDescent="0.25">
      <c r="A5118" s="348" t="s">
        <v>12300</v>
      </c>
      <c r="B5118" t="str">
        <f t="shared" si="79"/>
        <v>F3:0820 P1P2:8502 P3:00234</v>
      </c>
      <c r="C5118" s="348" t="s">
        <v>8165</v>
      </c>
      <c r="D5118" s="348" t="s">
        <v>7684</v>
      </c>
      <c r="E5118" s="348" t="s">
        <v>7725</v>
      </c>
      <c r="F5118" s="348" t="s">
        <v>7726</v>
      </c>
    </row>
    <row r="5119" spans="1:6" x14ac:dyDescent="0.25">
      <c r="A5119" s="348" t="s">
        <v>12301</v>
      </c>
      <c r="B5119" t="str">
        <f t="shared" si="79"/>
        <v>F3:0820 P1P2:8502 P3:00231</v>
      </c>
      <c r="C5119" s="348" t="s">
        <v>8165</v>
      </c>
      <c r="D5119" s="348" t="s">
        <v>7684</v>
      </c>
      <c r="E5119" s="348" t="s">
        <v>7725</v>
      </c>
      <c r="F5119" s="348" t="s">
        <v>7834</v>
      </c>
    </row>
    <row r="5120" spans="1:6" x14ac:dyDescent="0.25">
      <c r="A5120" s="348" t="s">
        <v>12302</v>
      </c>
      <c r="B5120" t="str">
        <f t="shared" si="79"/>
        <v>F3:0911 P1P2:8802 P3:00199</v>
      </c>
      <c r="C5120" s="348" t="s">
        <v>8018</v>
      </c>
      <c r="D5120" s="348" t="s">
        <v>7657</v>
      </c>
      <c r="E5120" s="348" t="s">
        <v>7658</v>
      </c>
      <c r="F5120" s="348" t="s">
        <v>7659</v>
      </c>
    </row>
    <row r="5121" spans="1:6" x14ac:dyDescent="0.25">
      <c r="A5121" s="348" t="s">
        <v>12302</v>
      </c>
      <c r="B5121" t="str">
        <f t="shared" si="79"/>
        <v>F3:0911 P1P2:8802 P3:00448</v>
      </c>
      <c r="C5121" s="348" t="s">
        <v>8018</v>
      </c>
      <c r="D5121" s="348" t="s">
        <v>7657</v>
      </c>
      <c r="E5121" s="348" t="s">
        <v>7658</v>
      </c>
      <c r="F5121" s="348" t="s">
        <v>7641</v>
      </c>
    </row>
    <row r="5122" spans="1:6" x14ac:dyDescent="0.25">
      <c r="A5122" s="348" t="s">
        <v>12303</v>
      </c>
      <c r="B5122" t="str">
        <f t="shared" ref="B5122:B5185" si="80">CONCATENATE("F3:",D5122," P1P2:",E5122," P3:",F5122)</f>
        <v>F3:0911 P1P2:8802 P3:00199</v>
      </c>
      <c r="C5122" s="348" t="s">
        <v>8018</v>
      </c>
      <c r="D5122" s="348" t="s">
        <v>7657</v>
      </c>
      <c r="E5122" s="348" t="s">
        <v>7658</v>
      </c>
      <c r="F5122" s="348" t="s">
        <v>7659</v>
      </c>
    </row>
    <row r="5123" spans="1:6" x14ac:dyDescent="0.25">
      <c r="A5123" s="348" t="s">
        <v>12303</v>
      </c>
      <c r="B5123" t="str">
        <f t="shared" si="80"/>
        <v>F3:0911 P1P2:8802 P3:00448</v>
      </c>
      <c r="C5123" s="348" t="s">
        <v>8018</v>
      </c>
      <c r="D5123" s="348" t="s">
        <v>7657</v>
      </c>
      <c r="E5123" s="348" t="s">
        <v>7658</v>
      </c>
      <c r="F5123" s="348" t="s">
        <v>7641</v>
      </c>
    </row>
    <row r="5124" spans="1:6" x14ac:dyDescent="0.25">
      <c r="A5124" s="348" t="s">
        <v>12304</v>
      </c>
      <c r="B5124" t="str">
        <f t="shared" si="80"/>
        <v>F3:0911 P1P2:8802 P3:00199</v>
      </c>
      <c r="C5124" s="348" t="s">
        <v>8018</v>
      </c>
      <c r="D5124" s="348" t="s">
        <v>7657</v>
      </c>
      <c r="E5124" s="348" t="s">
        <v>7658</v>
      </c>
      <c r="F5124" s="348" t="s">
        <v>7659</v>
      </c>
    </row>
    <row r="5125" spans="1:6" x14ac:dyDescent="0.25">
      <c r="A5125" s="348" t="s">
        <v>12304</v>
      </c>
      <c r="B5125" t="str">
        <f t="shared" si="80"/>
        <v>F3:0911 P1P2:8802 P3:00448</v>
      </c>
      <c r="C5125" s="348" t="s">
        <v>8018</v>
      </c>
      <c r="D5125" s="348" t="s">
        <v>7657</v>
      </c>
      <c r="E5125" s="348" t="s">
        <v>7658</v>
      </c>
      <c r="F5125" s="348" t="s">
        <v>7641</v>
      </c>
    </row>
    <row r="5126" spans="1:6" x14ac:dyDescent="0.25">
      <c r="A5126" s="348" t="s">
        <v>12305</v>
      </c>
      <c r="B5126" t="str">
        <f t="shared" si="80"/>
        <v>F3:0820 P1P2:8502 P3:00234</v>
      </c>
      <c r="C5126" s="348" t="s">
        <v>10045</v>
      </c>
      <c r="D5126" s="348" t="s">
        <v>7684</v>
      </c>
      <c r="E5126" s="348" t="s">
        <v>7725</v>
      </c>
      <c r="F5126" s="348" t="s">
        <v>7726</v>
      </c>
    </row>
    <row r="5127" spans="1:6" x14ac:dyDescent="0.25">
      <c r="A5127" s="348" t="s">
        <v>12306</v>
      </c>
      <c r="B5127" t="str">
        <f t="shared" si="80"/>
        <v>F3:0911 P1P2:8802 P3:00199</v>
      </c>
      <c r="C5127" s="348" t="s">
        <v>10067</v>
      </c>
      <c r="D5127" s="348" t="s">
        <v>7657</v>
      </c>
      <c r="E5127" s="348" t="s">
        <v>7658</v>
      </c>
      <c r="F5127" s="348" t="s">
        <v>7659</v>
      </c>
    </row>
    <row r="5128" spans="1:6" x14ac:dyDescent="0.25">
      <c r="A5128" s="348" t="s">
        <v>12306</v>
      </c>
      <c r="B5128" t="str">
        <f t="shared" si="80"/>
        <v>F3:0911 P1P2:8802 P3:00448</v>
      </c>
      <c r="C5128" s="348" t="s">
        <v>10067</v>
      </c>
      <c r="D5128" s="348" t="s">
        <v>7657</v>
      </c>
      <c r="E5128" s="348" t="s">
        <v>7658</v>
      </c>
      <c r="F5128" s="348" t="s">
        <v>7641</v>
      </c>
    </row>
    <row r="5129" spans="1:6" x14ac:dyDescent="0.25">
      <c r="A5129" s="348" t="s">
        <v>12307</v>
      </c>
      <c r="B5129" t="str">
        <f t="shared" si="80"/>
        <v>F3:0820 P1P2:8502 P3:00231</v>
      </c>
      <c r="C5129" s="348" t="s">
        <v>10080</v>
      </c>
      <c r="D5129" s="348" t="s">
        <v>7684</v>
      </c>
      <c r="E5129" s="348" t="s">
        <v>7725</v>
      </c>
      <c r="F5129" s="348" t="s">
        <v>7834</v>
      </c>
    </row>
    <row r="5130" spans="1:6" x14ac:dyDescent="0.25">
      <c r="A5130" s="348" t="s">
        <v>12308</v>
      </c>
      <c r="B5130" t="str">
        <f t="shared" si="80"/>
        <v>F3:0820 P1P2:8502 P3:00231</v>
      </c>
      <c r="C5130" s="348" t="s">
        <v>10071</v>
      </c>
      <c r="D5130" s="348" t="s">
        <v>7684</v>
      </c>
      <c r="E5130" s="348" t="s">
        <v>7725</v>
      </c>
      <c r="F5130" s="348" t="s">
        <v>7834</v>
      </c>
    </row>
    <row r="5131" spans="1:6" x14ac:dyDescent="0.25">
      <c r="A5131" s="348" t="s">
        <v>12309</v>
      </c>
      <c r="B5131" t="str">
        <f t="shared" si="80"/>
        <v>F3:0820 P1P2:8502 P3:00231</v>
      </c>
      <c r="C5131" s="348" t="s">
        <v>10090</v>
      </c>
      <c r="D5131" s="348" t="s">
        <v>7684</v>
      </c>
      <c r="E5131" s="348" t="s">
        <v>7725</v>
      </c>
      <c r="F5131" s="348" t="s">
        <v>7834</v>
      </c>
    </row>
    <row r="5132" spans="1:6" x14ac:dyDescent="0.25">
      <c r="A5132" s="348" t="s">
        <v>12310</v>
      </c>
      <c r="B5132" t="str">
        <f t="shared" si="80"/>
        <v>F3:0911 P1P2:8802 P3:00199</v>
      </c>
      <c r="C5132" s="348" t="s">
        <v>10177</v>
      </c>
      <c r="D5132" s="348" t="s">
        <v>7657</v>
      </c>
      <c r="E5132" s="348" t="s">
        <v>7658</v>
      </c>
      <c r="F5132" s="348" t="s">
        <v>7659</v>
      </c>
    </row>
    <row r="5133" spans="1:6" x14ac:dyDescent="0.25">
      <c r="A5133" s="348" t="s">
        <v>12311</v>
      </c>
      <c r="B5133" t="str">
        <f t="shared" si="80"/>
        <v>F3:0911 P1P2:8802 P3:00199</v>
      </c>
      <c r="C5133" s="348" t="s">
        <v>10243</v>
      </c>
      <c r="D5133" s="348" t="s">
        <v>7657</v>
      </c>
      <c r="E5133" s="348" t="s">
        <v>7658</v>
      </c>
      <c r="F5133" s="348" t="s">
        <v>7659</v>
      </c>
    </row>
    <row r="5134" spans="1:6" x14ac:dyDescent="0.25">
      <c r="A5134" s="348" t="s">
        <v>12311</v>
      </c>
      <c r="B5134" t="str">
        <f t="shared" si="80"/>
        <v>F3:0911 P1P2:8802 P3:00448</v>
      </c>
      <c r="C5134" s="348" t="s">
        <v>10243</v>
      </c>
      <c r="D5134" s="348" t="s">
        <v>7657</v>
      </c>
      <c r="E5134" s="348" t="s">
        <v>7658</v>
      </c>
      <c r="F5134" s="348" t="s">
        <v>7641</v>
      </c>
    </row>
    <row r="5135" spans="1:6" x14ac:dyDescent="0.25">
      <c r="A5135" s="348" t="s">
        <v>12312</v>
      </c>
      <c r="B5135" t="str">
        <f t="shared" si="80"/>
        <v>F3:0911 P1P2:8802 P3:00199</v>
      </c>
      <c r="C5135" s="348" t="s">
        <v>10291</v>
      </c>
      <c r="D5135" s="348" t="s">
        <v>7657</v>
      </c>
      <c r="E5135" s="348" t="s">
        <v>7658</v>
      </c>
      <c r="F5135" s="348" t="s">
        <v>7659</v>
      </c>
    </row>
    <row r="5136" spans="1:6" x14ac:dyDescent="0.25">
      <c r="A5136" s="348" t="s">
        <v>12312</v>
      </c>
      <c r="B5136" t="str">
        <f t="shared" si="80"/>
        <v>F3:0911 P1P2:8802 P3:00448</v>
      </c>
      <c r="C5136" s="348" t="s">
        <v>10291</v>
      </c>
      <c r="D5136" s="348" t="s">
        <v>7657</v>
      </c>
      <c r="E5136" s="348" t="s">
        <v>7658</v>
      </c>
      <c r="F5136" s="348" t="s">
        <v>7641</v>
      </c>
    </row>
    <row r="5137" spans="1:6" x14ac:dyDescent="0.25">
      <c r="A5137" s="348" t="s">
        <v>12313</v>
      </c>
      <c r="B5137" t="str">
        <f t="shared" si="80"/>
        <v>F3:0820 P1P2:8502 P3:00234</v>
      </c>
      <c r="C5137" s="348" t="s">
        <v>10207</v>
      </c>
      <c r="D5137" s="348" t="s">
        <v>7684</v>
      </c>
      <c r="E5137" s="348" t="s">
        <v>7725</v>
      </c>
      <c r="F5137" s="348" t="s">
        <v>7726</v>
      </c>
    </row>
    <row r="5138" spans="1:6" x14ac:dyDescent="0.25">
      <c r="A5138" s="348" t="s">
        <v>12314</v>
      </c>
      <c r="B5138" t="str">
        <f t="shared" si="80"/>
        <v>F3:0911 P1P2:8802 P3:00199</v>
      </c>
      <c r="C5138" s="348" t="s">
        <v>7414</v>
      </c>
      <c r="D5138" s="348" t="s">
        <v>7657</v>
      </c>
      <c r="E5138" s="348" t="s">
        <v>7658</v>
      </c>
      <c r="F5138" s="348" t="s">
        <v>7659</v>
      </c>
    </row>
    <row r="5139" spans="1:6" x14ac:dyDescent="0.25">
      <c r="A5139" s="348" t="s">
        <v>12314</v>
      </c>
      <c r="B5139" t="str">
        <f t="shared" si="80"/>
        <v>F3:0911 P1P2:8802 P3:00448</v>
      </c>
      <c r="C5139" s="348" t="s">
        <v>7414</v>
      </c>
      <c r="D5139" s="348" t="s">
        <v>7657</v>
      </c>
      <c r="E5139" s="348" t="s">
        <v>7658</v>
      </c>
      <c r="F5139" s="348" t="s">
        <v>7641</v>
      </c>
    </row>
    <row r="5140" spans="1:6" x14ac:dyDescent="0.25">
      <c r="A5140" s="348" t="s">
        <v>12315</v>
      </c>
      <c r="B5140" t="str">
        <f t="shared" si="80"/>
        <v>F3:0820 P1P2:8502 P3:00234</v>
      </c>
      <c r="C5140" s="348" t="s">
        <v>8459</v>
      </c>
      <c r="D5140" s="348" t="s">
        <v>7684</v>
      </c>
      <c r="E5140" s="348" t="s">
        <v>7725</v>
      </c>
      <c r="F5140" s="348" t="s">
        <v>7726</v>
      </c>
    </row>
    <row r="5141" spans="1:6" x14ac:dyDescent="0.25">
      <c r="A5141" s="348" t="s">
        <v>12316</v>
      </c>
      <c r="B5141" t="str">
        <f t="shared" si="80"/>
        <v>F3:0820 P1P2:8502 P3:00231</v>
      </c>
      <c r="C5141" s="348" t="s">
        <v>8653</v>
      </c>
      <c r="D5141" s="348" t="s">
        <v>7684</v>
      </c>
      <c r="E5141" s="348" t="s">
        <v>7725</v>
      </c>
      <c r="F5141" s="348" t="s">
        <v>7834</v>
      </c>
    </row>
    <row r="5142" spans="1:6" x14ac:dyDescent="0.25">
      <c r="A5142" s="348" t="s">
        <v>12317</v>
      </c>
      <c r="B5142" t="str">
        <f t="shared" si="80"/>
        <v>F3:0911 P1P2:8802 P3:00199</v>
      </c>
      <c r="C5142" s="348" t="s">
        <v>8655</v>
      </c>
      <c r="D5142" s="348" t="s">
        <v>7657</v>
      </c>
      <c r="E5142" s="348" t="s">
        <v>7658</v>
      </c>
      <c r="F5142" s="348" t="s">
        <v>7659</v>
      </c>
    </row>
    <row r="5143" spans="1:6" x14ac:dyDescent="0.25">
      <c r="A5143" s="348" t="s">
        <v>12317</v>
      </c>
      <c r="B5143" t="str">
        <f t="shared" si="80"/>
        <v>F3:0911 P1P2:8802 P3:00448</v>
      </c>
      <c r="C5143" s="348" t="s">
        <v>8655</v>
      </c>
      <c r="D5143" s="348" t="s">
        <v>7657</v>
      </c>
      <c r="E5143" s="348" t="s">
        <v>7658</v>
      </c>
      <c r="F5143" s="348" t="s">
        <v>7641</v>
      </c>
    </row>
    <row r="5144" spans="1:6" x14ac:dyDescent="0.25">
      <c r="A5144" s="348" t="s">
        <v>12318</v>
      </c>
      <c r="B5144" t="str">
        <f t="shared" si="80"/>
        <v>F3:0820 P1P2:8502 P3:00231</v>
      </c>
      <c r="C5144" s="348" t="s">
        <v>8538</v>
      </c>
      <c r="D5144" s="348" t="s">
        <v>7684</v>
      </c>
      <c r="E5144" s="348" t="s">
        <v>7725</v>
      </c>
      <c r="F5144" s="348" t="s">
        <v>7834</v>
      </c>
    </row>
    <row r="5145" spans="1:6" x14ac:dyDescent="0.25">
      <c r="A5145" s="348" t="s">
        <v>12319</v>
      </c>
      <c r="B5145" t="str">
        <f t="shared" si="80"/>
        <v>F3:0820 P1P2:8502 P3:00231</v>
      </c>
      <c r="C5145" s="348" t="s">
        <v>7749</v>
      </c>
      <c r="D5145" s="348" t="s">
        <v>7684</v>
      </c>
      <c r="E5145" s="348" t="s">
        <v>7725</v>
      </c>
      <c r="F5145" s="348" t="s">
        <v>7834</v>
      </c>
    </row>
    <row r="5146" spans="1:6" x14ac:dyDescent="0.25">
      <c r="A5146" s="348" t="s">
        <v>12320</v>
      </c>
      <c r="B5146" t="str">
        <f t="shared" si="80"/>
        <v>F3:0911 P1P2:8802 P3:00199</v>
      </c>
      <c r="C5146" s="348" t="s">
        <v>11739</v>
      </c>
      <c r="D5146" s="348" t="s">
        <v>7657</v>
      </c>
      <c r="E5146" s="348" t="s">
        <v>7658</v>
      </c>
      <c r="F5146" s="348" t="s">
        <v>7659</v>
      </c>
    </row>
    <row r="5147" spans="1:6" x14ac:dyDescent="0.25">
      <c r="A5147" s="348" t="s">
        <v>12320</v>
      </c>
      <c r="B5147" t="str">
        <f t="shared" si="80"/>
        <v>F3:0911 P1P2:8802 P3:00448</v>
      </c>
      <c r="C5147" s="348" t="s">
        <v>11739</v>
      </c>
      <c r="D5147" s="348" t="s">
        <v>7657</v>
      </c>
      <c r="E5147" s="348" t="s">
        <v>7658</v>
      </c>
      <c r="F5147" s="348" t="s">
        <v>7641</v>
      </c>
    </row>
    <row r="5148" spans="1:6" x14ac:dyDescent="0.25">
      <c r="A5148" s="348" t="s">
        <v>12321</v>
      </c>
      <c r="B5148" t="str">
        <f t="shared" si="80"/>
        <v>F3:0820 P1P2:8502 P3:00234</v>
      </c>
      <c r="C5148" s="348" t="s">
        <v>8650</v>
      </c>
      <c r="D5148" s="348" t="s">
        <v>7684</v>
      </c>
      <c r="E5148" s="348" t="s">
        <v>7725</v>
      </c>
      <c r="F5148" s="348" t="s">
        <v>7726</v>
      </c>
    </row>
    <row r="5149" spans="1:6" x14ac:dyDescent="0.25">
      <c r="A5149" s="348" t="s">
        <v>12322</v>
      </c>
      <c r="B5149" t="str">
        <f t="shared" si="80"/>
        <v>F3:0820 P1P2:8502 P3:00234</v>
      </c>
      <c r="C5149" s="348" t="s">
        <v>7946</v>
      </c>
      <c r="D5149" s="348" t="s">
        <v>7684</v>
      </c>
      <c r="E5149" s="348" t="s">
        <v>7725</v>
      </c>
      <c r="F5149" s="348" t="s">
        <v>7726</v>
      </c>
    </row>
    <row r="5150" spans="1:6" x14ac:dyDescent="0.25">
      <c r="A5150" s="348" t="s">
        <v>12323</v>
      </c>
      <c r="B5150" t="str">
        <f t="shared" si="80"/>
        <v>F3:0820 P1P2:8502 P3:00234</v>
      </c>
      <c r="C5150" s="348" t="s">
        <v>8469</v>
      </c>
      <c r="D5150" s="348" t="s">
        <v>7684</v>
      </c>
      <c r="E5150" s="348" t="s">
        <v>7725</v>
      </c>
      <c r="F5150" s="348" t="s">
        <v>7726</v>
      </c>
    </row>
    <row r="5151" spans="1:6" x14ac:dyDescent="0.25">
      <c r="A5151" s="348" t="s">
        <v>12324</v>
      </c>
      <c r="B5151" t="str">
        <f t="shared" si="80"/>
        <v>F3:0820 P1P2:8502 P3:00234</v>
      </c>
      <c r="C5151" s="348" t="s">
        <v>7760</v>
      </c>
      <c r="D5151" s="348" t="s">
        <v>7684</v>
      </c>
      <c r="E5151" s="348" t="s">
        <v>7725</v>
      </c>
      <c r="F5151" s="348" t="s">
        <v>7726</v>
      </c>
    </row>
    <row r="5152" spans="1:6" x14ac:dyDescent="0.25">
      <c r="A5152" s="348" t="s">
        <v>12325</v>
      </c>
      <c r="B5152" t="str">
        <f t="shared" si="80"/>
        <v>F3:0820 P1P2:8502 P3:00234</v>
      </c>
      <c r="C5152" s="348" t="s">
        <v>7760</v>
      </c>
      <c r="D5152" s="348" t="s">
        <v>7684</v>
      </c>
      <c r="E5152" s="348" t="s">
        <v>7725</v>
      </c>
      <c r="F5152" s="348" t="s">
        <v>7726</v>
      </c>
    </row>
    <row r="5153" spans="1:6" x14ac:dyDescent="0.25">
      <c r="A5153" s="348" t="s">
        <v>12326</v>
      </c>
      <c r="B5153" t="str">
        <f t="shared" si="80"/>
        <v>F3:0820 P1P2:8502 P3:00234</v>
      </c>
      <c r="C5153" s="348" t="s">
        <v>8660</v>
      </c>
      <c r="D5153" s="348" t="s">
        <v>7684</v>
      </c>
      <c r="E5153" s="348" t="s">
        <v>7725</v>
      </c>
      <c r="F5153" s="348" t="s">
        <v>7726</v>
      </c>
    </row>
    <row r="5154" spans="1:6" x14ac:dyDescent="0.25">
      <c r="A5154" s="348" t="s">
        <v>12327</v>
      </c>
      <c r="B5154" t="str">
        <f t="shared" si="80"/>
        <v>F3:0820 P1P2:8502 P3:00231</v>
      </c>
      <c r="C5154" s="348" t="s">
        <v>8510</v>
      </c>
      <c r="D5154" s="348" t="s">
        <v>7684</v>
      </c>
      <c r="E5154" s="348" t="s">
        <v>7725</v>
      </c>
      <c r="F5154" s="348" t="s">
        <v>7834</v>
      </c>
    </row>
    <row r="5155" spans="1:6" x14ac:dyDescent="0.25">
      <c r="A5155" s="348" t="s">
        <v>12328</v>
      </c>
      <c r="B5155" t="str">
        <f t="shared" si="80"/>
        <v>F3:0820 P1P2:8502 P3:00231</v>
      </c>
      <c r="C5155" s="348" t="s">
        <v>7763</v>
      </c>
      <c r="D5155" s="348" t="s">
        <v>7684</v>
      </c>
      <c r="E5155" s="348" t="s">
        <v>7725</v>
      </c>
      <c r="F5155" s="348" t="s">
        <v>7834</v>
      </c>
    </row>
    <row r="5156" spans="1:6" x14ac:dyDescent="0.25">
      <c r="A5156" s="348" t="s">
        <v>12329</v>
      </c>
      <c r="B5156" t="str">
        <f t="shared" si="80"/>
        <v>F3:0911 P1P2:8802 P3:00199</v>
      </c>
      <c r="C5156" s="348" t="s">
        <v>10098</v>
      </c>
      <c r="D5156" s="348" t="s">
        <v>7657</v>
      </c>
      <c r="E5156" s="348" t="s">
        <v>7658</v>
      </c>
      <c r="F5156" s="348" t="s">
        <v>7659</v>
      </c>
    </row>
    <row r="5157" spans="1:6" x14ac:dyDescent="0.25">
      <c r="A5157" s="348" t="s">
        <v>12329</v>
      </c>
      <c r="B5157" t="str">
        <f t="shared" si="80"/>
        <v>F3:0911 P1P2:8802 P3:00448</v>
      </c>
      <c r="C5157" s="348" t="s">
        <v>10098</v>
      </c>
      <c r="D5157" s="348" t="s">
        <v>7657</v>
      </c>
      <c r="E5157" s="348" t="s">
        <v>7658</v>
      </c>
      <c r="F5157" s="348" t="s">
        <v>7641</v>
      </c>
    </row>
    <row r="5158" spans="1:6" x14ac:dyDescent="0.25">
      <c r="A5158" s="348" t="s">
        <v>12330</v>
      </c>
      <c r="B5158" t="str">
        <f t="shared" si="80"/>
        <v>F3:0820 P1P2:8502 P3:00231</v>
      </c>
      <c r="C5158" s="348" t="s">
        <v>10056</v>
      </c>
      <c r="D5158" s="348" t="s">
        <v>7684</v>
      </c>
      <c r="E5158" s="348" t="s">
        <v>7725</v>
      </c>
      <c r="F5158" s="348" t="s">
        <v>7834</v>
      </c>
    </row>
    <row r="5159" spans="1:6" x14ac:dyDescent="0.25">
      <c r="A5159" s="348" t="s">
        <v>12331</v>
      </c>
      <c r="B5159" t="str">
        <f t="shared" si="80"/>
        <v>F3:0812 P1P2:8602 P3:00355</v>
      </c>
      <c r="C5159" s="348" t="s">
        <v>7763</v>
      </c>
      <c r="D5159" s="348" t="s">
        <v>7752</v>
      </c>
      <c r="E5159" s="348" t="s">
        <v>7753</v>
      </c>
      <c r="F5159" s="348" t="s">
        <v>7754</v>
      </c>
    </row>
    <row r="5160" spans="1:6" x14ac:dyDescent="0.25">
      <c r="A5160" s="348" t="s">
        <v>12332</v>
      </c>
      <c r="B5160" t="str">
        <f t="shared" si="80"/>
        <v>F3:0911 P1P2:8802 P3:00199</v>
      </c>
      <c r="C5160" s="348" t="s">
        <v>10291</v>
      </c>
      <c r="D5160" s="348" t="s">
        <v>7657</v>
      </c>
      <c r="E5160" s="348" t="s">
        <v>7658</v>
      </c>
      <c r="F5160" s="348" t="s">
        <v>7659</v>
      </c>
    </row>
    <row r="5161" spans="1:6" x14ac:dyDescent="0.25">
      <c r="A5161" s="348" t="s">
        <v>12333</v>
      </c>
      <c r="B5161" t="str">
        <f t="shared" si="80"/>
        <v>F3:0812 P1P2:8602 P3:00355</v>
      </c>
      <c r="C5161" s="348" t="s">
        <v>7765</v>
      </c>
      <c r="D5161" s="348" t="s">
        <v>7752</v>
      </c>
      <c r="E5161" s="348" t="s">
        <v>7753</v>
      </c>
      <c r="F5161" s="348" t="s">
        <v>7754</v>
      </c>
    </row>
    <row r="5162" spans="1:6" x14ac:dyDescent="0.25">
      <c r="A5162" s="348" t="s">
        <v>12334</v>
      </c>
      <c r="B5162" t="str">
        <f t="shared" si="80"/>
        <v>F3:0911 P1P2:8802 P3:00199</v>
      </c>
      <c r="C5162" s="348" t="s">
        <v>8042</v>
      </c>
      <c r="D5162" s="348" t="s">
        <v>7657</v>
      </c>
      <c r="E5162" s="348" t="s">
        <v>7658</v>
      </c>
      <c r="F5162" s="348" t="s">
        <v>7659</v>
      </c>
    </row>
    <row r="5163" spans="1:6" x14ac:dyDescent="0.25">
      <c r="A5163" s="348" t="s">
        <v>12334</v>
      </c>
      <c r="B5163" t="str">
        <f t="shared" si="80"/>
        <v>F3:0911 P1P2:8802 P3:00448</v>
      </c>
      <c r="C5163" s="348" t="s">
        <v>8042</v>
      </c>
      <c r="D5163" s="348" t="s">
        <v>7657</v>
      </c>
      <c r="E5163" s="348" t="s">
        <v>7658</v>
      </c>
      <c r="F5163" s="348" t="s">
        <v>7641</v>
      </c>
    </row>
    <row r="5164" spans="1:6" x14ac:dyDescent="0.25">
      <c r="A5164" s="348" t="s">
        <v>12335</v>
      </c>
      <c r="B5164" t="str">
        <f t="shared" si="80"/>
        <v>F3:0820 P1P2:8502 P3:00234</v>
      </c>
      <c r="C5164" s="348" t="s">
        <v>8042</v>
      </c>
      <c r="D5164" s="348" t="s">
        <v>7684</v>
      </c>
      <c r="E5164" s="348" t="s">
        <v>7725</v>
      </c>
      <c r="F5164" s="348" t="s">
        <v>7726</v>
      </c>
    </row>
    <row r="5165" spans="1:6" x14ac:dyDescent="0.25">
      <c r="A5165" s="348" t="s">
        <v>12336</v>
      </c>
      <c r="B5165" t="str">
        <f t="shared" si="80"/>
        <v>F3:0911 P1P2:8802 P3:00199</v>
      </c>
      <c r="C5165" s="348" t="s">
        <v>8047</v>
      </c>
      <c r="D5165" s="348" t="s">
        <v>7657</v>
      </c>
      <c r="E5165" s="348" t="s">
        <v>7658</v>
      </c>
      <c r="F5165" s="348" t="s">
        <v>7659</v>
      </c>
    </row>
    <row r="5166" spans="1:6" x14ac:dyDescent="0.25">
      <c r="A5166" s="348" t="s">
        <v>12336</v>
      </c>
      <c r="B5166" t="str">
        <f t="shared" si="80"/>
        <v>F3:0911 P1P2:8802 P3:00448</v>
      </c>
      <c r="C5166" s="348" t="s">
        <v>8047</v>
      </c>
      <c r="D5166" s="348" t="s">
        <v>7657</v>
      </c>
      <c r="E5166" s="348" t="s">
        <v>7658</v>
      </c>
      <c r="F5166" s="348" t="s">
        <v>7641</v>
      </c>
    </row>
    <row r="5167" spans="1:6" x14ac:dyDescent="0.25">
      <c r="A5167" s="348" t="s">
        <v>12337</v>
      </c>
      <c r="B5167" t="str">
        <f t="shared" si="80"/>
        <v>F3:0911 P1P2:8802 P3:00199</v>
      </c>
      <c r="C5167" s="348" t="s">
        <v>8060</v>
      </c>
      <c r="D5167" s="348" t="s">
        <v>7657</v>
      </c>
      <c r="E5167" s="348" t="s">
        <v>7658</v>
      </c>
      <c r="F5167" s="348" t="s">
        <v>7659</v>
      </c>
    </row>
    <row r="5168" spans="1:6" x14ac:dyDescent="0.25">
      <c r="A5168" s="348" t="s">
        <v>12337</v>
      </c>
      <c r="B5168" t="str">
        <f t="shared" si="80"/>
        <v>F3:0911 P1P2:8802 P3:00448</v>
      </c>
      <c r="C5168" s="348" t="s">
        <v>8060</v>
      </c>
      <c r="D5168" s="348" t="s">
        <v>7657</v>
      </c>
      <c r="E5168" s="348" t="s">
        <v>7658</v>
      </c>
      <c r="F5168" s="348" t="s">
        <v>7641</v>
      </c>
    </row>
    <row r="5169" spans="1:6" x14ac:dyDescent="0.25">
      <c r="A5169" s="348" t="s">
        <v>12338</v>
      </c>
      <c r="B5169" t="str">
        <f t="shared" si="80"/>
        <v>F3:0812 P1P2:8602 P3:00355</v>
      </c>
      <c r="C5169" s="348" t="s">
        <v>8068</v>
      </c>
      <c r="D5169" s="348" t="s">
        <v>7752</v>
      </c>
      <c r="E5169" s="348" t="s">
        <v>7753</v>
      </c>
      <c r="F5169" s="348" t="s">
        <v>7754</v>
      </c>
    </row>
    <row r="5170" spans="1:6" x14ac:dyDescent="0.25">
      <c r="A5170" s="348" t="s">
        <v>12339</v>
      </c>
      <c r="B5170" t="str">
        <f t="shared" si="80"/>
        <v>F3:0911 P1P2:8802 P3:00199</v>
      </c>
      <c r="C5170" s="348" t="s">
        <v>8068</v>
      </c>
      <c r="D5170" s="348" t="s">
        <v>7657</v>
      </c>
      <c r="E5170" s="348" t="s">
        <v>7658</v>
      </c>
      <c r="F5170" s="348" t="s">
        <v>7659</v>
      </c>
    </row>
    <row r="5171" spans="1:6" x14ac:dyDescent="0.25">
      <c r="A5171" s="348" t="s">
        <v>12339</v>
      </c>
      <c r="B5171" t="str">
        <f t="shared" si="80"/>
        <v>F3:0911 P1P2:8802 P3:00448</v>
      </c>
      <c r="C5171" s="348" t="s">
        <v>8068</v>
      </c>
      <c r="D5171" s="348" t="s">
        <v>7657</v>
      </c>
      <c r="E5171" s="348" t="s">
        <v>7658</v>
      </c>
      <c r="F5171" s="348" t="s">
        <v>7641</v>
      </c>
    </row>
    <row r="5172" spans="1:6" x14ac:dyDescent="0.25">
      <c r="A5172" s="348" t="s">
        <v>12340</v>
      </c>
      <c r="B5172" t="str">
        <f t="shared" si="80"/>
        <v>F3:0911 P1P2:8802 P3:00199</v>
      </c>
      <c r="C5172" s="348" t="s">
        <v>8068</v>
      </c>
      <c r="D5172" s="348" t="s">
        <v>7657</v>
      </c>
      <c r="E5172" s="348" t="s">
        <v>7658</v>
      </c>
      <c r="F5172" s="348" t="s">
        <v>7659</v>
      </c>
    </row>
    <row r="5173" spans="1:6" x14ac:dyDescent="0.25">
      <c r="A5173" s="348" t="s">
        <v>12340</v>
      </c>
      <c r="B5173" t="str">
        <f t="shared" si="80"/>
        <v>F3:0911 P1P2:8802 P3:00448</v>
      </c>
      <c r="C5173" s="348" t="s">
        <v>8068</v>
      </c>
      <c r="D5173" s="348" t="s">
        <v>7657</v>
      </c>
      <c r="E5173" s="348" t="s">
        <v>7658</v>
      </c>
      <c r="F5173" s="348" t="s">
        <v>7641</v>
      </c>
    </row>
    <row r="5174" spans="1:6" x14ac:dyDescent="0.25">
      <c r="A5174" s="348" t="s">
        <v>12341</v>
      </c>
      <c r="B5174" t="str">
        <f t="shared" si="80"/>
        <v>F3:0911 P1P2:8802 P3:00199</v>
      </c>
      <c r="C5174" s="348" t="s">
        <v>8068</v>
      </c>
      <c r="D5174" s="348" t="s">
        <v>7657</v>
      </c>
      <c r="E5174" s="348" t="s">
        <v>7658</v>
      </c>
      <c r="F5174" s="348" t="s">
        <v>7659</v>
      </c>
    </row>
    <row r="5175" spans="1:6" x14ac:dyDescent="0.25">
      <c r="A5175" s="348" t="s">
        <v>12341</v>
      </c>
      <c r="B5175" t="str">
        <f t="shared" si="80"/>
        <v>F3:0911 P1P2:8802 P3:00448</v>
      </c>
      <c r="C5175" s="348" t="s">
        <v>8068</v>
      </c>
      <c r="D5175" s="348" t="s">
        <v>7657</v>
      </c>
      <c r="E5175" s="348" t="s">
        <v>7658</v>
      </c>
      <c r="F5175" s="348" t="s">
        <v>7641</v>
      </c>
    </row>
    <row r="5176" spans="1:6" x14ac:dyDescent="0.25">
      <c r="A5176" s="348" t="s">
        <v>12342</v>
      </c>
      <c r="B5176" t="str">
        <f t="shared" si="80"/>
        <v>F3:0911 P1P2:8802 P3:00199</v>
      </c>
      <c r="C5176" s="348" t="s">
        <v>8072</v>
      </c>
      <c r="D5176" s="348" t="s">
        <v>7657</v>
      </c>
      <c r="E5176" s="348" t="s">
        <v>7658</v>
      </c>
      <c r="F5176" s="348" t="s">
        <v>7659</v>
      </c>
    </row>
    <row r="5177" spans="1:6" x14ac:dyDescent="0.25">
      <c r="A5177" s="348" t="s">
        <v>12342</v>
      </c>
      <c r="B5177" t="str">
        <f t="shared" si="80"/>
        <v>F3:0911 P1P2:8802 P3:00448</v>
      </c>
      <c r="C5177" s="348" t="s">
        <v>8072</v>
      </c>
      <c r="D5177" s="348" t="s">
        <v>7657</v>
      </c>
      <c r="E5177" s="348" t="s">
        <v>7658</v>
      </c>
      <c r="F5177" s="348" t="s">
        <v>7641</v>
      </c>
    </row>
    <row r="5178" spans="1:6" x14ac:dyDescent="0.25">
      <c r="A5178" s="348" t="s">
        <v>12343</v>
      </c>
      <c r="B5178" t="str">
        <f t="shared" si="80"/>
        <v>F3:0820 P1P2:8502 P3:00231</v>
      </c>
      <c r="C5178" s="348" t="s">
        <v>8107</v>
      </c>
      <c r="D5178" s="348" t="s">
        <v>7684</v>
      </c>
      <c r="E5178" s="348" t="s">
        <v>7725</v>
      </c>
      <c r="F5178" s="348" t="s">
        <v>7834</v>
      </c>
    </row>
    <row r="5179" spans="1:6" x14ac:dyDescent="0.25">
      <c r="A5179" s="348" t="s">
        <v>12344</v>
      </c>
      <c r="B5179" t="str">
        <f t="shared" si="80"/>
        <v>F3:0911 P1P2:8802 P3:00199</v>
      </c>
      <c r="C5179" s="348" t="s">
        <v>8018</v>
      </c>
      <c r="D5179" s="348" t="s">
        <v>7657</v>
      </c>
      <c r="E5179" s="348" t="s">
        <v>7658</v>
      </c>
      <c r="F5179" s="348" t="s">
        <v>7659</v>
      </c>
    </row>
    <row r="5180" spans="1:6" x14ac:dyDescent="0.25">
      <c r="A5180" s="348" t="s">
        <v>12344</v>
      </c>
      <c r="B5180" t="str">
        <f t="shared" si="80"/>
        <v>F3:0911 P1P2:8802 P3:00448</v>
      </c>
      <c r="C5180" s="348" t="s">
        <v>8018</v>
      </c>
      <c r="D5180" s="348" t="s">
        <v>7657</v>
      </c>
      <c r="E5180" s="348" t="s">
        <v>7658</v>
      </c>
      <c r="F5180" s="348" t="s">
        <v>7641</v>
      </c>
    </row>
    <row r="5181" spans="1:6" x14ac:dyDescent="0.25">
      <c r="A5181" s="348" t="s">
        <v>12345</v>
      </c>
      <c r="B5181" t="str">
        <f t="shared" si="80"/>
        <v>F3:0911 P1P2:8802 P3:00199</v>
      </c>
      <c r="C5181" s="348" t="s">
        <v>8018</v>
      </c>
      <c r="D5181" s="348" t="s">
        <v>7657</v>
      </c>
      <c r="E5181" s="348" t="s">
        <v>7658</v>
      </c>
      <c r="F5181" s="348" t="s">
        <v>7659</v>
      </c>
    </row>
    <row r="5182" spans="1:6" x14ac:dyDescent="0.25">
      <c r="A5182" s="348" t="s">
        <v>12345</v>
      </c>
      <c r="B5182" t="str">
        <f t="shared" si="80"/>
        <v>F3:0911 P1P2:8802 P3:00448</v>
      </c>
      <c r="C5182" s="348" t="s">
        <v>8018</v>
      </c>
      <c r="D5182" s="348" t="s">
        <v>7657</v>
      </c>
      <c r="E5182" s="348" t="s">
        <v>7658</v>
      </c>
      <c r="F5182" s="348" t="s">
        <v>7641</v>
      </c>
    </row>
    <row r="5183" spans="1:6" x14ac:dyDescent="0.25">
      <c r="A5183" s="348" t="s">
        <v>12346</v>
      </c>
      <c r="B5183" t="str">
        <f t="shared" si="80"/>
        <v>F3:0911 P1P2:8802 P3:00199</v>
      </c>
      <c r="C5183" s="348" t="s">
        <v>8205</v>
      </c>
      <c r="D5183" s="348" t="s">
        <v>7657</v>
      </c>
      <c r="E5183" s="348" t="s">
        <v>7658</v>
      </c>
      <c r="F5183" s="348" t="s">
        <v>7659</v>
      </c>
    </row>
    <row r="5184" spans="1:6" x14ac:dyDescent="0.25">
      <c r="A5184" s="348" t="s">
        <v>12346</v>
      </c>
      <c r="B5184" t="str">
        <f t="shared" si="80"/>
        <v>F3:0911 P1P2:8802 P3:00448</v>
      </c>
      <c r="C5184" s="348" t="s">
        <v>8205</v>
      </c>
      <c r="D5184" s="348" t="s">
        <v>7657</v>
      </c>
      <c r="E5184" s="348" t="s">
        <v>7658</v>
      </c>
      <c r="F5184" s="348" t="s">
        <v>7641</v>
      </c>
    </row>
    <row r="5185" spans="1:6" x14ac:dyDescent="0.25">
      <c r="A5185" s="348" t="s">
        <v>12347</v>
      </c>
      <c r="B5185" t="str">
        <f t="shared" si="80"/>
        <v>F3:0911 P1P2:8802 P3:00199</v>
      </c>
      <c r="C5185" s="348" t="s">
        <v>8212</v>
      </c>
      <c r="D5185" s="348" t="s">
        <v>7657</v>
      </c>
      <c r="E5185" s="348" t="s">
        <v>7658</v>
      </c>
      <c r="F5185" s="348" t="s">
        <v>7659</v>
      </c>
    </row>
    <row r="5186" spans="1:6" x14ac:dyDescent="0.25">
      <c r="A5186" s="348" t="s">
        <v>12347</v>
      </c>
      <c r="B5186" t="str">
        <f t="shared" ref="B5186:B5249" si="81">CONCATENATE("F3:",D5186," P1P2:",E5186," P3:",F5186)</f>
        <v>F3:0911 P1P2:8802 P3:00448</v>
      </c>
      <c r="C5186" s="348" t="s">
        <v>8212</v>
      </c>
      <c r="D5186" s="348" t="s">
        <v>7657</v>
      </c>
      <c r="E5186" s="348" t="s">
        <v>7658</v>
      </c>
      <c r="F5186" s="348" t="s">
        <v>7641</v>
      </c>
    </row>
    <row r="5187" spans="1:6" x14ac:dyDescent="0.25">
      <c r="A5187" s="348" t="s">
        <v>12348</v>
      </c>
      <c r="B5187" t="str">
        <f t="shared" si="81"/>
        <v>F3:0911 P1P2:8802 P3:00199</v>
      </c>
      <c r="C5187" s="348" t="s">
        <v>8311</v>
      </c>
      <c r="D5187" s="348" t="s">
        <v>7657</v>
      </c>
      <c r="E5187" s="348" t="s">
        <v>7658</v>
      </c>
      <c r="F5187" s="348" t="s">
        <v>7659</v>
      </c>
    </row>
    <row r="5188" spans="1:6" x14ac:dyDescent="0.25">
      <c r="A5188" s="348" t="s">
        <v>12348</v>
      </c>
      <c r="B5188" t="str">
        <f t="shared" si="81"/>
        <v>F3:0911 P1P2:8802 P3:00448</v>
      </c>
      <c r="C5188" s="348" t="s">
        <v>8311</v>
      </c>
      <c r="D5188" s="348" t="s">
        <v>7657</v>
      </c>
      <c r="E5188" s="348" t="s">
        <v>7658</v>
      </c>
      <c r="F5188" s="348" t="s">
        <v>7641</v>
      </c>
    </row>
    <row r="5189" spans="1:6" x14ac:dyDescent="0.25">
      <c r="A5189" s="348" t="s">
        <v>12349</v>
      </c>
      <c r="B5189" t="str">
        <f t="shared" si="81"/>
        <v>F3:0911 P1P2:8802 P3:00199</v>
      </c>
      <c r="C5189" s="348" t="s">
        <v>8318</v>
      </c>
      <c r="D5189" s="348" t="s">
        <v>7657</v>
      </c>
      <c r="E5189" s="348" t="s">
        <v>7658</v>
      </c>
      <c r="F5189" s="348" t="s">
        <v>7659</v>
      </c>
    </row>
    <row r="5190" spans="1:6" x14ac:dyDescent="0.25">
      <c r="A5190" s="348" t="s">
        <v>12349</v>
      </c>
      <c r="B5190" t="str">
        <f t="shared" si="81"/>
        <v>F3:0911 P1P2:8802 P3:00448</v>
      </c>
      <c r="C5190" s="348" t="s">
        <v>8318</v>
      </c>
      <c r="D5190" s="348" t="s">
        <v>7657</v>
      </c>
      <c r="E5190" s="348" t="s">
        <v>7658</v>
      </c>
      <c r="F5190" s="348" t="s">
        <v>7641</v>
      </c>
    </row>
    <row r="5191" spans="1:6" x14ac:dyDescent="0.25">
      <c r="A5191" s="348" t="s">
        <v>12350</v>
      </c>
      <c r="B5191" t="str">
        <f t="shared" si="81"/>
        <v>F3:0911 P1P2:8802 P3:00199</v>
      </c>
      <c r="C5191" s="348" t="s">
        <v>8318</v>
      </c>
      <c r="D5191" s="348" t="s">
        <v>7657</v>
      </c>
      <c r="E5191" s="348" t="s">
        <v>7658</v>
      </c>
      <c r="F5191" s="348" t="s">
        <v>7659</v>
      </c>
    </row>
    <row r="5192" spans="1:6" x14ac:dyDescent="0.25">
      <c r="A5192" s="348" t="s">
        <v>12350</v>
      </c>
      <c r="B5192" t="str">
        <f t="shared" si="81"/>
        <v>F3:0911 P1P2:8802 P3:00448</v>
      </c>
      <c r="C5192" s="348" t="s">
        <v>8318</v>
      </c>
      <c r="D5192" s="348" t="s">
        <v>7657</v>
      </c>
      <c r="E5192" s="348" t="s">
        <v>7658</v>
      </c>
      <c r="F5192" s="348" t="s">
        <v>7641</v>
      </c>
    </row>
    <row r="5193" spans="1:6" x14ac:dyDescent="0.25">
      <c r="A5193" s="348" t="s">
        <v>12351</v>
      </c>
      <c r="B5193" t="str">
        <f t="shared" si="81"/>
        <v>F3:0820 P1P2:8502 P3:00231</v>
      </c>
      <c r="C5193" s="348" t="s">
        <v>8327</v>
      </c>
      <c r="D5193" s="348" t="s">
        <v>7684</v>
      </c>
      <c r="E5193" s="348" t="s">
        <v>7725</v>
      </c>
      <c r="F5193" s="348" t="s">
        <v>7834</v>
      </c>
    </row>
    <row r="5194" spans="1:6" x14ac:dyDescent="0.25">
      <c r="A5194" s="348" t="s">
        <v>12352</v>
      </c>
      <c r="B5194" t="str">
        <f t="shared" si="81"/>
        <v>F3:0820 P1P2:8502 P3:00231</v>
      </c>
      <c r="C5194" s="348" t="s">
        <v>12353</v>
      </c>
      <c r="D5194" s="348" t="s">
        <v>7684</v>
      </c>
      <c r="E5194" s="348" t="s">
        <v>7725</v>
      </c>
      <c r="F5194" s="348" t="s">
        <v>7834</v>
      </c>
    </row>
    <row r="5195" spans="1:6" x14ac:dyDescent="0.25">
      <c r="A5195" s="348" t="s">
        <v>12354</v>
      </c>
      <c r="B5195" t="str">
        <f t="shared" si="81"/>
        <v>F3:0820 P1P2:8502 P3:00234</v>
      </c>
      <c r="C5195" s="348" t="s">
        <v>12353</v>
      </c>
      <c r="D5195" s="348" t="s">
        <v>7684</v>
      </c>
      <c r="E5195" s="348" t="s">
        <v>7725</v>
      </c>
      <c r="F5195" s="348" t="s">
        <v>7726</v>
      </c>
    </row>
    <row r="5196" spans="1:6" x14ac:dyDescent="0.25">
      <c r="A5196" s="348" t="s">
        <v>12355</v>
      </c>
      <c r="B5196" t="str">
        <f t="shared" si="81"/>
        <v>F3:0820 P1P2:8502 P3:00231</v>
      </c>
      <c r="C5196" s="348" t="s">
        <v>8409</v>
      </c>
      <c r="D5196" s="348" t="s">
        <v>7684</v>
      </c>
      <c r="E5196" s="348" t="s">
        <v>7725</v>
      </c>
      <c r="F5196" s="348" t="s">
        <v>7834</v>
      </c>
    </row>
    <row r="5197" spans="1:6" x14ac:dyDescent="0.25">
      <c r="A5197" s="348" t="s">
        <v>12356</v>
      </c>
      <c r="B5197" t="str">
        <f t="shared" si="81"/>
        <v>F3:0911 P1P2:8802 P3:00199</v>
      </c>
      <c r="C5197" s="348" t="s">
        <v>8343</v>
      </c>
      <c r="D5197" s="348" t="s">
        <v>7657</v>
      </c>
      <c r="E5197" s="348" t="s">
        <v>7658</v>
      </c>
      <c r="F5197" s="348" t="s">
        <v>7659</v>
      </c>
    </row>
    <row r="5198" spans="1:6" x14ac:dyDescent="0.25">
      <c r="A5198" s="348" t="s">
        <v>12356</v>
      </c>
      <c r="B5198" t="str">
        <f t="shared" si="81"/>
        <v>F3:0911 P1P2:8802 P3:00448</v>
      </c>
      <c r="C5198" s="348" t="s">
        <v>8343</v>
      </c>
      <c r="D5198" s="348" t="s">
        <v>7657</v>
      </c>
      <c r="E5198" s="348" t="s">
        <v>7658</v>
      </c>
      <c r="F5198" s="348" t="s">
        <v>7641</v>
      </c>
    </row>
    <row r="5199" spans="1:6" x14ac:dyDescent="0.25">
      <c r="A5199" s="348" t="s">
        <v>12357</v>
      </c>
      <c r="B5199" t="str">
        <f t="shared" si="81"/>
        <v>F3:0820 P1P2:8502 P3:00231</v>
      </c>
      <c r="C5199" s="348" t="s">
        <v>8346</v>
      </c>
      <c r="D5199" s="348" t="s">
        <v>7684</v>
      </c>
      <c r="E5199" s="348" t="s">
        <v>7725</v>
      </c>
      <c r="F5199" s="348" t="s">
        <v>7834</v>
      </c>
    </row>
    <row r="5200" spans="1:6" x14ac:dyDescent="0.25">
      <c r="A5200" s="348" t="s">
        <v>12358</v>
      </c>
      <c r="B5200" t="str">
        <f t="shared" si="81"/>
        <v>F3:0911 P1P2:8802 P3:00199</v>
      </c>
      <c r="C5200" s="348" t="s">
        <v>8382</v>
      </c>
      <c r="D5200" s="348" t="s">
        <v>7657</v>
      </c>
      <c r="E5200" s="348" t="s">
        <v>7658</v>
      </c>
      <c r="F5200" s="348" t="s">
        <v>7659</v>
      </c>
    </row>
    <row r="5201" spans="1:6" x14ac:dyDescent="0.25">
      <c r="A5201" s="348" t="s">
        <v>12358</v>
      </c>
      <c r="B5201" t="str">
        <f t="shared" si="81"/>
        <v>F3:0911 P1P2:8802 P3:00448</v>
      </c>
      <c r="C5201" s="348" t="s">
        <v>8382</v>
      </c>
      <c r="D5201" s="348" t="s">
        <v>7657</v>
      </c>
      <c r="E5201" s="348" t="s">
        <v>7658</v>
      </c>
      <c r="F5201" s="348" t="s">
        <v>7641</v>
      </c>
    </row>
    <row r="5202" spans="1:6" x14ac:dyDescent="0.25">
      <c r="A5202" s="348" t="s">
        <v>12359</v>
      </c>
      <c r="B5202" t="str">
        <f t="shared" si="81"/>
        <v>F3:0911 P1P2:8802 P3:00199</v>
      </c>
      <c r="C5202" s="348" t="s">
        <v>8392</v>
      </c>
      <c r="D5202" s="348" t="s">
        <v>7657</v>
      </c>
      <c r="E5202" s="348" t="s">
        <v>7658</v>
      </c>
      <c r="F5202" s="348" t="s">
        <v>7659</v>
      </c>
    </row>
    <row r="5203" spans="1:6" x14ac:dyDescent="0.25">
      <c r="A5203" s="348" t="s">
        <v>12359</v>
      </c>
      <c r="B5203" t="str">
        <f t="shared" si="81"/>
        <v>F3:0911 P1P2:8802 P3:00448</v>
      </c>
      <c r="C5203" s="348" t="s">
        <v>8392</v>
      </c>
      <c r="D5203" s="348" t="s">
        <v>7657</v>
      </c>
      <c r="E5203" s="348" t="s">
        <v>7658</v>
      </c>
      <c r="F5203" s="348" t="s">
        <v>7641</v>
      </c>
    </row>
    <row r="5204" spans="1:6" x14ac:dyDescent="0.25">
      <c r="A5204" s="348" t="s">
        <v>12360</v>
      </c>
      <c r="B5204" t="str">
        <f t="shared" si="81"/>
        <v>F3:0911 P1P2:8802 P3:00199</v>
      </c>
      <c r="C5204" s="348" t="s">
        <v>8409</v>
      </c>
      <c r="D5204" s="348" t="s">
        <v>7657</v>
      </c>
      <c r="E5204" s="348" t="s">
        <v>7658</v>
      </c>
      <c r="F5204" s="348" t="s">
        <v>7659</v>
      </c>
    </row>
    <row r="5205" spans="1:6" x14ac:dyDescent="0.25">
      <c r="A5205" s="348" t="s">
        <v>12360</v>
      </c>
      <c r="B5205" t="str">
        <f t="shared" si="81"/>
        <v>F3:0911 P1P2:8802 P3:00448</v>
      </c>
      <c r="C5205" s="348" t="s">
        <v>8409</v>
      </c>
      <c r="D5205" s="348" t="s">
        <v>7657</v>
      </c>
      <c r="E5205" s="348" t="s">
        <v>7658</v>
      </c>
      <c r="F5205" s="348" t="s">
        <v>7641</v>
      </c>
    </row>
    <row r="5206" spans="1:6" x14ac:dyDescent="0.25">
      <c r="A5206" s="348" t="s">
        <v>12361</v>
      </c>
      <c r="B5206" t="str">
        <f t="shared" si="81"/>
        <v>F3:0950 P1P2:8814 P3:00211</v>
      </c>
      <c r="C5206" s="348" t="s">
        <v>9186</v>
      </c>
      <c r="D5206" s="348" t="s">
        <v>7344</v>
      </c>
      <c r="E5206" s="348" t="s">
        <v>7642</v>
      </c>
      <c r="F5206" s="348" t="s">
        <v>7643</v>
      </c>
    </row>
    <row r="5207" spans="1:6" x14ac:dyDescent="0.25">
      <c r="A5207" s="348" t="s">
        <v>12362</v>
      </c>
      <c r="B5207" t="str">
        <f t="shared" si="81"/>
        <v>F3:0820 P1P2:8502 P3:00234</v>
      </c>
      <c r="C5207" s="348" t="s">
        <v>8165</v>
      </c>
      <c r="D5207" s="348" t="s">
        <v>7684</v>
      </c>
      <c r="E5207" s="348" t="s">
        <v>7725</v>
      </c>
      <c r="F5207" s="348" t="s">
        <v>7726</v>
      </c>
    </row>
    <row r="5208" spans="1:6" x14ac:dyDescent="0.25">
      <c r="A5208" s="348" t="s">
        <v>12363</v>
      </c>
      <c r="B5208" t="str">
        <f t="shared" si="81"/>
        <v>F3:0812 P1P2:8602 P3:00238</v>
      </c>
      <c r="C5208" s="348" t="s">
        <v>8004</v>
      </c>
      <c r="D5208" s="348" t="s">
        <v>7752</v>
      </c>
      <c r="E5208" s="348" t="s">
        <v>7753</v>
      </c>
      <c r="F5208" s="348" t="s">
        <v>8038</v>
      </c>
    </row>
    <row r="5209" spans="1:6" x14ac:dyDescent="0.25">
      <c r="A5209" s="348" t="s">
        <v>12364</v>
      </c>
      <c r="B5209" t="str">
        <f t="shared" si="81"/>
        <v>F3:0950 P1P2:8814 P3:00209</v>
      </c>
      <c r="C5209" s="348" t="s">
        <v>8004</v>
      </c>
      <c r="D5209" s="348" t="s">
        <v>7344</v>
      </c>
      <c r="E5209" s="348" t="s">
        <v>7642</v>
      </c>
      <c r="F5209" s="348" t="s">
        <v>7860</v>
      </c>
    </row>
    <row r="5210" spans="1:6" x14ac:dyDescent="0.25">
      <c r="A5210" s="348" t="s">
        <v>12365</v>
      </c>
      <c r="B5210" t="str">
        <f t="shared" si="81"/>
        <v>F3:0960 P1P2:8813 P3:00060</v>
      </c>
      <c r="C5210" s="348" t="s">
        <v>7836</v>
      </c>
      <c r="D5210" s="348" t="s">
        <v>7968</v>
      </c>
      <c r="E5210" s="348" t="s">
        <v>7969</v>
      </c>
      <c r="F5210" s="348" t="s">
        <v>7402</v>
      </c>
    </row>
    <row r="5211" spans="1:6" x14ac:dyDescent="0.25">
      <c r="A5211" s="348" t="s">
        <v>12366</v>
      </c>
      <c r="B5211" t="str">
        <f t="shared" si="81"/>
        <v>F3:0950 P1P2:8814 P3:00209</v>
      </c>
      <c r="C5211" s="348" t="s">
        <v>7964</v>
      </c>
      <c r="D5211" s="348" t="s">
        <v>7344</v>
      </c>
      <c r="E5211" s="348" t="s">
        <v>7642</v>
      </c>
      <c r="F5211" s="348" t="s">
        <v>7860</v>
      </c>
    </row>
    <row r="5212" spans="1:6" x14ac:dyDescent="0.25">
      <c r="A5212" s="348" t="s">
        <v>12367</v>
      </c>
      <c r="B5212" t="str">
        <f t="shared" si="81"/>
        <v>F3:0950 P1P2:8814 P3:00209</v>
      </c>
      <c r="C5212" s="348" t="s">
        <v>7964</v>
      </c>
      <c r="D5212" s="348" t="s">
        <v>7344</v>
      </c>
      <c r="E5212" s="348" t="s">
        <v>7642</v>
      </c>
      <c r="F5212" s="348" t="s">
        <v>7860</v>
      </c>
    </row>
    <row r="5213" spans="1:6" x14ac:dyDescent="0.25">
      <c r="A5213" s="348" t="s">
        <v>12368</v>
      </c>
      <c r="B5213" t="str">
        <f t="shared" si="81"/>
        <v>F3:0950 P1P2:8814 P3:00209</v>
      </c>
      <c r="C5213" s="348" t="s">
        <v>7964</v>
      </c>
      <c r="D5213" s="348" t="s">
        <v>7344</v>
      </c>
      <c r="E5213" s="348" t="s">
        <v>7642</v>
      </c>
      <c r="F5213" s="348" t="s">
        <v>7860</v>
      </c>
    </row>
    <row r="5214" spans="1:6" x14ac:dyDescent="0.25">
      <c r="A5214" s="348" t="s">
        <v>12369</v>
      </c>
      <c r="B5214" t="str">
        <f t="shared" si="81"/>
        <v>F3:0950 P1P2:8814 P3:00209</v>
      </c>
      <c r="C5214" s="348" t="s">
        <v>7991</v>
      </c>
      <c r="D5214" s="348" t="s">
        <v>7344</v>
      </c>
      <c r="E5214" s="348" t="s">
        <v>7642</v>
      </c>
      <c r="F5214" s="348" t="s">
        <v>7860</v>
      </c>
    </row>
    <row r="5215" spans="1:6" x14ac:dyDescent="0.25">
      <c r="A5215" s="348" t="s">
        <v>12370</v>
      </c>
      <c r="B5215" t="str">
        <f t="shared" si="81"/>
        <v>F3:0950 P1P2:8814 P3:00209</v>
      </c>
      <c r="C5215" s="348" t="s">
        <v>7991</v>
      </c>
      <c r="D5215" s="348" t="s">
        <v>7344</v>
      </c>
      <c r="E5215" s="348" t="s">
        <v>7642</v>
      </c>
      <c r="F5215" s="348" t="s">
        <v>7860</v>
      </c>
    </row>
    <row r="5216" spans="1:6" x14ac:dyDescent="0.25">
      <c r="A5216" s="348" t="s">
        <v>12371</v>
      </c>
      <c r="B5216" t="str">
        <f t="shared" si="81"/>
        <v>F3:0820 P1P2:8502 P3:00231</v>
      </c>
      <c r="C5216" s="348" t="s">
        <v>10668</v>
      </c>
      <c r="D5216" s="348" t="s">
        <v>7684</v>
      </c>
      <c r="E5216" s="348" t="s">
        <v>7725</v>
      </c>
      <c r="F5216" s="348" t="s">
        <v>7834</v>
      </c>
    </row>
    <row r="5217" spans="1:6" x14ac:dyDescent="0.25">
      <c r="A5217" s="348" t="s">
        <v>12372</v>
      </c>
      <c r="B5217" t="str">
        <f t="shared" si="81"/>
        <v>F3:0820 P1P2:8502 P3:00231</v>
      </c>
      <c r="C5217" s="348" t="s">
        <v>10687</v>
      </c>
      <c r="D5217" s="348" t="s">
        <v>7684</v>
      </c>
      <c r="E5217" s="348" t="s">
        <v>7725</v>
      </c>
      <c r="F5217" s="348" t="s">
        <v>7834</v>
      </c>
    </row>
    <row r="5218" spans="1:6" x14ac:dyDescent="0.25">
      <c r="A5218" s="348" t="s">
        <v>12373</v>
      </c>
      <c r="B5218" t="str">
        <f t="shared" si="81"/>
        <v>F3:0820 P1P2:8502 P3:00231</v>
      </c>
      <c r="C5218" s="348" t="s">
        <v>10781</v>
      </c>
      <c r="D5218" s="348" t="s">
        <v>7684</v>
      </c>
      <c r="E5218" s="348" t="s">
        <v>7725</v>
      </c>
      <c r="F5218" s="348" t="s">
        <v>7834</v>
      </c>
    </row>
    <row r="5219" spans="1:6" x14ac:dyDescent="0.25">
      <c r="A5219" s="348" t="s">
        <v>12374</v>
      </c>
      <c r="B5219" t="str">
        <f t="shared" si="81"/>
        <v>F3:0820 P1P2:8502 P3:00234</v>
      </c>
      <c r="C5219" s="348" t="s">
        <v>10788</v>
      </c>
      <c r="D5219" s="348" t="s">
        <v>7684</v>
      </c>
      <c r="E5219" s="348" t="s">
        <v>7725</v>
      </c>
      <c r="F5219" s="348" t="s">
        <v>7726</v>
      </c>
    </row>
    <row r="5220" spans="1:6" x14ac:dyDescent="0.25">
      <c r="A5220" s="348" t="s">
        <v>12375</v>
      </c>
      <c r="B5220" t="str">
        <f t="shared" si="81"/>
        <v>F3:0911 P1P2:8802 P3:00199</v>
      </c>
      <c r="C5220" s="348" t="s">
        <v>10711</v>
      </c>
      <c r="D5220" s="348" t="s">
        <v>7657</v>
      </c>
      <c r="E5220" s="348" t="s">
        <v>7658</v>
      </c>
      <c r="F5220" s="348" t="s">
        <v>7659</v>
      </c>
    </row>
    <row r="5221" spans="1:6" x14ac:dyDescent="0.25">
      <c r="A5221" s="348" t="s">
        <v>12375</v>
      </c>
      <c r="B5221" t="str">
        <f t="shared" si="81"/>
        <v>F3:0911 P1P2:8802 P3:00448</v>
      </c>
      <c r="C5221" s="348" t="s">
        <v>10711</v>
      </c>
      <c r="D5221" s="348" t="s">
        <v>7657</v>
      </c>
      <c r="E5221" s="348" t="s">
        <v>7658</v>
      </c>
      <c r="F5221" s="348" t="s">
        <v>7641</v>
      </c>
    </row>
    <row r="5222" spans="1:6" x14ac:dyDescent="0.25">
      <c r="A5222" s="348" t="s">
        <v>12376</v>
      </c>
      <c r="B5222" t="str">
        <f t="shared" si="81"/>
        <v>F3:0820 P1P2:8502 P3:00234</v>
      </c>
      <c r="C5222" s="348" t="s">
        <v>10924</v>
      </c>
      <c r="D5222" s="348" t="s">
        <v>7684</v>
      </c>
      <c r="E5222" s="348" t="s">
        <v>7725</v>
      </c>
      <c r="F5222" s="348" t="s">
        <v>7726</v>
      </c>
    </row>
    <row r="5223" spans="1:6" x14ac:dyDescent="0.25">
      <c r="A5223" s="348" t="s">
        <v>12377</v>
      </c>
      <c r="B5223" t="str">
        <f t="shared" si="81"/>
        <v>F3:0820 P1P2:8502 P3:00234</v>
      </c>
      <c r="C5223" s="348" t="s">
        <v>10967</v>
      </c>
      <c r="D5223" s="348" t="s">
        <v>7684</v>
      </c>
      <c r="E5223" s="348" t="s">
        <v>7725</v>
      </c>
      <c r="F5223" s="348" t="s">
        <v>7726</v>
      </c>
    </row>
    <row r="5224" spans="1:6" x14ac:dyDescent="0.25">
      <c r="A5224" s="348" t="s">
        <v>12378</v>
      </c>
      <c r="B5224" t="str">
        <f t="shared" si="81"/>
        <v>F3:0820 P1P2:8502 P3:00234</v>
      </c>
      <c r="C5224" s="348" t="s">
        <v>10948</v>
      </c>
      <c r="D5224" s="348" t="s">
        <v>7684</v>
      </c>
      <c r="E5224" s="348" t="s">
        <v>7725</v>
      </c>
      <c r="F5224" s="348" t="s">
        <v>7726</v>
      </c>
    </row>
    <row r="5225" spans="1:6" x14ac:dyDescent="0.25">
      <c r="A5225" s="348" t="s">
        <v>12379</v>
      </c>
      <c r="B5225" t="str">
        <f t="shared" si="81"/>
        <v>F3:0820 P1P2:8502 P3:00234</v>
      </c>
      <c r="C5225" s="348" t="s">
        <v>10668</v>
      </c>
      <c r="D5225" s="348" t="s">
        <v>7684</v>
      </c>
      <c r="E5225" s="348" t="s">
        <v>7725</v>
      </c>
      <c r="F5225" s="348" t="s">
        <v>7726</v>
      </c>
    </row>
    <row r="5226" spans="1:6" x14ac:dyDescent="0.25">
      <c r="A5226" s="348" t="s">
        <v>12380</v>
      </c>
      <c r="B5226" t="str">
        <f t="shared" si="81"/>
        <v>F3:0911 P1P2:8802 P3:00199</v>
      </c>
      <c r="C5226" s="348" t="s">
        <v>10756</v>
      </c>
      <c r="D5226" s="348" t="s">
        <v>7657</v>
      </c>
      <c r="E5226" s="348" t="s">
        <v>7658</v>
      </c>
      <c r="F5226" s="348" t="s">
        <v>7659</v>
      </c>
    </row>
    <row r="5227" spans="1:6" x14ac:dyDescent="0.25">
      <c r="A5227" s="348" t="s">
        <v>12380</v>
      </c>
      <c r="B5227" t="str">
        <f t="shared" si="81"/>
        <v>F3:0911 P1P2:8802 P3:00448</v>
      </c>
      <c r="C5227" s="348" t="s">
        <v>10756</v>
      </c>
      <c r="D5227" s="348" t="s">
        <v>7657</v>
      </c>
      <c r="E5227" s="348" t="s">
        <v>7658</v>
      </c>
      <c r="F5227" s="348" t="s">
        <v>7641</v>
      </c>
    </row>
    <row r="5228" spans="1:6" x14ac:dyDescent="0.25">
      <c r="A5228" s="348" t="s">
        <v>12381</v>
      </c>
      <c r="B5228" t="str">
        <f t="shared" si="81"/>
        <v>F3:0820 P1P2:8502 P3:00234</v>
      </c>
      <c r="C5228" s="348" t="s">
        <v>10637</v>
      </c>
      <c r="D5228" s="348" t="s">
        <v>7684</v>
      </c>
      <c r="E5228" s="348" t="s">
        <v>7725</v>
      </c>
      <c r="F5228" s="348" t="s">
        <v>7726</v>
      </c>
    </row>
    <row r="5229" spans="1:6" x14ac:dyDescent="0.25">
      <c r="A5229" s="348" t="s">
        <v>12382</v>
      </c>
      <c r="B5229" t="str">
        <f t="shared" si="81"/>
        <v>F3:0911 P1P2:8802 P3:00199</v>
      </c>
      <c r="C5229" s="348" t="s">
        <v>10924</v>
      </c>
      <c r="D5229" s="348" t="s">
        <v>7657</v>
      </c>
      <c r="E5229" s="348" t="s">
        <v>7658</v>
      </c>
      <c r="F5229" s="348" t="s">
        <v>7659</v>
      </c>
    </row>
    <row r="5230" spans="1:6" x14ac:dyDescent="0.25">
      <c r="A5230" s="348" t="s">
        <v>12382</v>
      </c>
      <c r="B5230" t="str">
        <f t="shared" si="81"/>
        <v>F3:0911 P1P2:8802 P3:00448</v>
      </c>
      <c r="C5230" s="348" t="s">
        <v>10924</v>
      </c>
      <c r="D5230" s="348" t="s">
        <v>7657</v>
      </c>
      <c r="E5230" s="348" t="s">
        <v>7658</v>
      </c>
      <c r="F5230" s="348" t="s">
        <v>7641</v>
      </c>
    </row>
    <row r="5231" spans="1:6" x14ac:dyDescent="0.25">
      <c r="A5231" s="348" t="s">
        <v>12383</v>
      </c>
      <c r="B5231" t="str">
        <f t="shared" si="81"/>
        <v>F3:0911 P1P2:8802 P3:00199</v>
      </c>
      <c r="C5231" s="348" t="s">
        <v>8732</v>
      </c>
      <c r="D5231" s="348" t="s">
        <v>7657</v>
      </c>
      <c r="E5231" s="348" t="s">
        <v>7658</v>
      </c>
      <c r="F5231" s="348" t="s">
        <v>7659</v>
      </c>
    </row>
    <row r="5232" spans="1:6" x14ac:dyDescent="0.25">
      <c r="A5232" s="348" t="s">
        <v>12383</v>
      </c>
      <c r="B5232" t="str">
        <f t="shared" si="81"/>
        <v>F3:0911 P1P2:8802 P3:00448</v>
      </c>
      <c r="C5232" s="348" t="s">
        <v>8732</v>
      </c>
      <c r="D5232" s="348" t="s">
        <v>7657</v>
      </c>
      <c r="E5232" s="348" t="s">
        <v>7658</v>
      </c>
      <c r="F5232" s="348" t="s">
        <v>7641</v>
      </c>
    </row>
    <row r="5233" spans="1:6" x14ac:dyDescent="0.25">
      <c r="A5233" s="348" t="s">
        <v>12384</v>
      </c>
      <c r="B5233" t="str">
        <f t="shared" si="81"/>
        <v>F3:0820 P1P2:8502 P3:00231</v>
      </c>
      <c r="C5233" s="348" t="s">
        <v>12385</v>
      </c>
      <c r="D5233" s="348" t="s">
        <v>7684</v>
      </c>
      <c r="E5233" s="348" t="s">
        <v>7725</v>
      </c>
      <c r="F5233" s="348" t="s">
        <v>7834</v>
      </c>
    </row>
    <row r="5234" spans="1:6" x14ac:dyDescent="0.25">
      <c r="A5234" s="348" t="s">
        <v>12386</v>
      </c>
      <c r="B5234" t="str">
        <f t="shared" si="81"/>
        <v>F3:0820 P1P2:8502 P3:00231</v>
      </c>
      <c r="C5234" s="348" t="s">
        <v>8952</v>
      </c>
      <c r="D5234" s="348" t="s">
        <v>7684</v>
      </c>
      <c r="E5234" s="348" t="s">
        <v>7725</v>
      </c>
      <c r="F5234" s="348" t="s">
        <v>7834</v>
      </c>
    </row>
    <row r="5235" spans="1:6" x14ac:dyDescent="0.25">
      <c r="A5235" s="348" t="s">
        <v>12387</v>
      </c>
      <c r="B5235" t="str">
        <f t="shared" si="81"/>
        <v>F3:0911 P1P2:8802 P3:00199</v>
      </c>
      <c r="C5235" s="348" t="s">
        <v>9045</v>
      </c>
      <c r="D5235" s="348" t="s">
        <v>7657</v>
      </c>
      <c r="E5235" s="348" t="s">
        <v>7658</v>
      </c>
      <c r="F5235" s="348" t="s">
        <v>7659</v>
      </c>
    </row>
    <row r="5236" spans="1:6" x14ac:dyDescent="0.25">
      <c r="A5236" s="348" t="s">
        <v>12387</v>
      </c>
      <c r="B5236" t="str">
        <f t="shared" si="81"/>
        <v>F3:0911 P1P2:8802 P3:00448</v>
      </c>
      <c r="C5236" s="348" t="s">
        <v>9045</v>
      </c>
      <c r="D5236" s="348" t="s">
        <v>7657</v>
      </c>
      <c r="E5236" s="348" t="s">
        <v>7658</v>
      </c>
      <c r="F5236" s="348" t="s">
        <v>7641</v>
      </c>
    </row>
    <row r="5237" spans="1:6" x14ac:dyDescent="0.25">
      <c r="A5237" s="348" t="s">
        <v>12388</v>
      </c>
      <c r="B5237" t="str">
        <f t="shared" si="81"/>
        <v>F3:0911 P1P2:8802 P3:00199</v>
      </c>
      <c r="C5237" s="348" t="s">
        <v>9045</v>
      </c>
      <c r="D5237" s="348" t="s">
        <v>7657</v>
      </c>
      <c r="E5237" s="348" t="s">
        <v>7658</v>
      </c>
      <c r="F5237" s="348" t="s">
        <v>7659</v>
      </c>
    </row>
    <row r="5238" spans="1:6" x14ac:dyDescent="0.25">
      <c r="A5238" s="348" t="s">
        <v>12388</v>
      </c>
      <c r="B5238" t="str">
        <f t="shared" si="81"/>
        <v>F3:0911 P1P2:8802 P3:00448</v>
      </c>
      <c r="C5238" s="348" t="s">
        <v>9045</v>
      </c>
      <c r="D5238" s="348" t="s">
        <v>7657</v>
      </c>
      <c r="E5238" s="348" t="s">
        <v>7658</v>
      </c>
      <c r="F5238" s="348" t="s">
        <v>7641</v>
      </c>
    </row>
    <row r="5239" spans="1:6" x14ac:dyDescent="0.25">
      <c r="A5239" s="348" t="s">
        <v>12389</v>
      </c>
      <c r="B5239" t="str">
        <f t="shared" si="81"/>
        <v>F3:0911 P1P2:8802 P3:00199</v>
      </c>
      <c r="C5239" s="348" t="s">
        <v>9045</v>
      </c>
      <c r="D5239" s="348" t="s">
        <v>7657</v>
      </c>
      <c r="E5239" s="348" t="s">
        <v>7658</v>
      </c>
      <c r="F5239" s="348" t="s">
        <v>7659</v>
      </c>
    </row>
    <row r="5240" spans="1:6" x14ac:dyDescent="0.25">
      <c r="A5240" s="348" t="s">
        <v>12389</v>
      </c>
      <c r="B5240" t="str">
        <f t="shared" si="81"/>
        <v>F3:0911 P1P2:8802 P3:00448</v>
      </c>
      <c r="C5240" s="348" t="s">
        <v>9045</v>
      </c>
      <c r="D5240" s="348" t="s">
        <v>7657</v>
      </c>
      <c r="E5240" s="348" t="s">
        <v>7658</v>
      </c>
      <c r="F5240" s="348" t="s">
        <v>7641</v>
      </c>
    </row>
    <row r="5241" spans="1:6" x14ac:dyDescent="0.25">
      <c r="A5241" s="348" t="s">
        <v>12390</v>
      </c>
      <c r="B5241" t="str">
        <f t="shared" si="81"/>
        <v>F3:0911 P1P2:8802 P3:00199</v>
      </c>
      <c r="C5241" s="348" t="s">
        <v>9060</v>
      </c>
      <c r="D5241" s="348" t="s">
        <v>7657</v>
      </c>
      <c r="E5241" s="348" t="s">
        <v>7658</v>
      </c>
      <c r="F5241" s="348" t="s">
        <v>7659</v>
      </c>
    </row>
    <row r="5242" spans="1:6" x14ac:dyDescent="0.25">
      <c r="A5242" s="348" t="s">
        <v>12390</v>
      </c>
      <c r="B5242" t="str">
        <f t="shared" si="81"/>
        <v>F3:0911 P1P2:8802 P3:00448</v>
      </c>
      <c r="C5242" s="348" t="s">
        <v>9060</v>
      </c>
      <c r="D5242" s="348" t="s">
        <v>7657</v>
      </c>
      <c r="E5242" s="348" t="s">
        <v>7658</v>
      </c>
      <c r="F5242" s="348" t="s">
        <v>7641</v>
      </c>
    </row>
    <row r="5243" spans="1:6" x14ac:dyDescent="0.25">
      <c r="A5243" s="348" t="s">
        <v>12391</v>
      </c>
      <c r="B5243" t="str">
        <f t="shared" si="81"/>
        <v>F3:0911 P1P2:8802 P3:00199</v>
      </c>
      <c r="C5243" s="348" t="s">
        <v>9066</v>
      </c>
      <c r="D5243" s="348" t="s">
        <v>7657</v>
      </c>
      <c r="E5243" s="348" t="s">
        <v>7658</v>
      </c>
      <c r="F5243" s="348" t="s">
        <v>7659</v>
      </c>
    </row>
    <row r="5244" spans="1:6" x14ac:dyDescent="0.25">
      <c r="A5244" s="348" t="s">
        <v>12391</v>
      </c>
      <c r="B5244" t="str">
        <f t="shared" si="81"/>
        <v>F3:0911 P1P2:8802 P3:00448</v>
      </c>
      <c r="C5244" s="348" t="s">
        <v>9066</v>
      </c>
      <c r="D5244" s="348" t="s">
        <v>7657</v>
      </c>
      <c r="E5244" s="348" t="s">
        <v>7658</v>
      </c>
      <c r="F5244" s="348" t="s">
        <v>7641</v>
      </c>
    </row>
    <row r="5245" spans="1:6" x14ac:dyDescent="0.25">
      <c r="A5245" s="348" t="s">
        <v>12392</v>
      </c>
      <c r="B5245" t="str">
        <f t="shared" si="81"/>
        <v>F3:1012 P1P2:9010 P3:00299</v>
      </c>
      <c r="C5245" s="348" t="s">
        <v>11845</v>
      </c>
      <c r="D5245" s="348" t="s">
        <v>7679</v>
      </c>
      <c r="E5245" s="348" t="s">
        <v>7680</v>
      </c>
      <c r="F5245" s="348" t="s">
        <v>12116</v>
      </c>
    </row>
    <row r="5246" spans="1:6" x14ac:dyDescent="0.25">
      <c r="A5246" s="348" t="s">
        <v>12393</v>
      </c>
      <c r="B5246" t="str">
        <f t="shared" si="81"/>
        <v>F3:0820 P1P2:8502 P3:00234</v>
      </c>
      <c r="C5246" s="348" t="s">
        <v>11903</v>
      </c>
      <c r="D5246" s="348" t="s">
        <v>7684</v>
      </c>
      <c r="E5246" s="348" t="s">
        <v>7725</v>
      </c>
      <c r="F5246" s="348" t="s">
        <v>7726</v>
      </c>
    </row>
    <row r="5247" spans="1:6" x14ac:dyDescent="0.25">
      <c r="A5247" s="348" t="s">
        <v>12394</v>
      </c>
      <c r="B5247" t="str">
        <f t="shared" si="81"/>
        <v>F3:0950 P1P2:8814 P3:00211</v>
      </c>
      <c r="C5247" s="348" t="s">
        <v>11807</v>
      </c>
      <c r="D5247" s="348" t="s">
        <v>7344</v>
      </c>
      <c r="E5247" s="348" t="s">
        <v>7642</v>
      </c>
      <c r="F5247" s="348" t="s">
        <v>7643</v>
      </c>
    </row>
    <row r="5248" spans="1:6" x14ac:dyDescent="0.25">
      <c r="A5248" s="348" t="s">
        <v>12395</v>
      </c>
      <c r="B5248" t="str">
        <f t="shared" si="81"/>
        <v>F3:0950 P1P2:8814 P3:00211</v>
      </c>
      <c r="C5248" s="348" t="s">
        <v>11835</v>
      </c>
      <c r="D5248" s="348" t="s">
        <v>7344</v>
      </c>
      <c r="E5248" s="348" t="s">
        <v>7642</v>
      </c>
      <c r="F5248" s="348" t="s">
        <v>7643</v>
      </c>
    </row>
    <row r="5249" spans="1:6" x14ac:dyDescent="0.25">
      <c r="A5249" s="348" t="s">
        <v>12396</v>
      </c>
      <c r="B5249" t="str">
        <f t="shared" si="81"/>
        <v>F3:0911 P1P2:8802 P3:00199</v>
      </c>
      <c r="C5249" s="348" t="s">
        <v>11874</v>
      </c>
      <c r="D5249" s="348" t="s">
        <v>7657</v>
      </c>
      <c r="E5249" s="348" t="s">
        <v>7658</v>
      </c>
      <c r="F5249" s="348" t="s">
        <v>7659</v>
      </c>
    </row>
    <row r="5250" spans="1:6" x14ac:dyDescent="0.25">
      <c r="A5250" s="348" t="s">
        <v>12396</v>
      </c>
      <c r="B5250" t="str">
        <f t="shared" ref="B5250:B5313" si="82">CONCATENATE("F3:",D5250," P1P2:",E5250," P3:",F5250)</f>
        <v>F3:0911 P1P2:8802 P3:00448</v>
      </c>
      <c r="C5250" s="348" t="s">
        <v>11874</v>
      </c>
      <c r="D5250" s="348" t="s">
        <v>7657</v>
      </c>
      <c r="E5250" s="348" t="s">
        <v>7658</v>
      </c>
      <c r="F5250" s="348" t="s">
        <v>7641</v>
      </c>
    </row>
    <row r="5251" spans="1:6" x14ac:dyDescent="0.25">
      <c r="A5251" s="348" t="s">
        <v>12397</v>
      </c>
      <c r="B5251" t="str">
        <f t="shared" si="82"/>
        <v>F3:0911 P1P2:8802 P3:00199</v>
      </c>
      <c r="C5251" s="348" t="s">
        <v>11892</v>
      </c>
      <c r="D5251" s="348" t="s">
        <v>7657</v>
      </c>
      <c r="E5251" s="348" t="s">
        <v>7658</v>
      </c>
      <c r="F5251" s="348" t="s">
        <v>7659</v>
      </c>
    </row>
    <row r="5252" spans="1:6" x14ac:dyDescent="0.25">
      <c r="A5252" s="348" t="s">
        <v>12397</v>
      </c>
      <c r="B5252" t="str">
        <f t="shared" si="82"/>
        <v>F3:0911 P1P2:8802 P3:00448</v>
      </c>
      <c r="C5252" s="348" t="s">
        <v>11892</v>
      </c>
      <c r="D5252" s="348" t="s">
        <v>7657</v>
      </c>
      <c r="E5252" s="348" t="s">
        <v>7658</v>
      </c>
      <c r="F5252" s="348" t="s">
        <v>7641</v>
      </c>
    </row>
    <row r="5253" spans="1:6" x14ac:dyDescent="0.25">
      <c r="A5253" s="348" t="s">
        <v>12398</v>
      </c>
      <c r="B5253" t="str">
        <f t="shared" si="82"/>
        <v>F3:0820 P1P2:8502 P3:00233</v>
      </c>
      <c r="C5253" s="348" t="s">
        <v>11807</v>
      </c>
      <c r="D5253" s="348" t="s">
        <v>7684</v>
      </c>
      <c r="E5253" s="348" t="s">
        <v>7725</v>
      </c>
      <c r="F5253" s="348" t="s">
        <v>9219</v>
      </c>
    </row>
    <row r="5254" spans="1:6" x14ac:dyDescent="0.25">
      <c r="A5254" s="348" t="s">
        <v>12399</v>
      </c>
      <c r="B5254" t="str">
        <f t="shared" si="82"/>
        <v>F3:0820 P1P2:8502 P3:00233</v>
      </c>
      <c r="C5254" s="348" t="s">
        <v>11832</v>
      </c>
      <c r="D5254" s="348" t="s">
        <v>7684</v>
      </c>
      <c r="E5254" s="348" t="s">
        <v>7725</v>
      </c>
      <c r="F5254" s="348" t="s">
        <v>9219</v>
      </c>
    </row>
    <row r="5255" spans="1:6" x14ac:dyDescent="0.25">
      <c r="A5255" s="348" t="s">
        <v>12400</v>
      </c>
      <c r="B5255" t="str">
        <f t="shared" si="82"/>
        <v>F3:0911 P1P2:8802 P3:00199</v>
      </c>
      <c r="C5255" s="348" t="s">
        <v>11883</v>
      </c>
      <c r="D5255" s="348" t="s">
        <v>7657</v>
      </c>
      <c r="E5255" s="348" t="s">
        <v>7658</v>
      </c>
      <c r="F5255" s="348" t="s">
        <v>7659</v>
      </c>
    </row>
    <row r="5256" spans="1:6" x14ac:dyDescent="0.25">
      <c r="A5256" s="348" t="s">
        <v>12400</v>
      </c>
      <c r="B5256" t="str">
        <f t="shared" si="82"/>
        <v>F3:0911 P1P2:8802 P3:00448</v>
      </c>
      <c r="C5256" s="348" t="s">
        <v>11883</v>
      </c>
      <c r="D5256" s="348" t="s">
        <v>7657</v>
      </c>
      <c r="E5256" s="348" t="s">
        <v>7658</v>
      </c>
      <c r="F5256" s="348" t="s">
        <v>7641</v>
      </c>
    </row>
    <row r="5257" spans="1:6" x14ac:dyDescent="0.25">
      <c r="A5257" s="348" t="s">
        <v>12401</v>
      </c>
      <c r="B5257" t="str">
        <f t="shared" si="82"/>
        <v>F3:0911 P1P2:8802 P3:00199</v>
      </c>
      <c r="C5257" s="348" t="s">
        <v>11883</v>
      </c>
      <c r="D5257" s="348" t="s">
        <v>7657</v>
      </c>
      <c r="E5257" s="348" t="s">
        <v>7658</v>
      </c>
      <c r="F5257" s="348" t="s">
        <v>7659</v>
      </c>
    </row>
    <row r="5258" spans="1:6" x14ac:dyDescent="0.25">
      <c r="A5258" s="348" t="s">
        <v>12401</v>
      </c>
      <c r="B5258" t="str">
        <f t="shared" si="82"/>
        <v>F3:0911 P1P2:8802 P3:00448</v>
      </c>
      <c r="C5258" s="348" t="s">
        <v>11883</v>
      </c>
      <c r="D5258" s="348" t="s">
        <v>7657</v>
      </c>
      <c r="E5258" s="348" t="s">
        <v>7658</v>
      </c>
      <c r="F5258" s="348" t="s">
        <v>7641</v>
      </c>
    </row>
    <row r="5259" spans="1:6" x14ac:dyDescent="0.25">
      <c r="A5259" s="348" t="s">
        <v>12402</v>
      </c>
      <c r="B5259" t="str">
        <f t="shared" si="82"/>
        <v>F3:0911 P1P2:8802 P3:00199</v>
      </c>
      <c r="C5259" s="348" t="s">
        <v>11883</v>
      </c>
      <c r="D5259" s="348" t="s">
        <v>7657</v>
      </c>
      <c r="E5259" s="348" t="s">
        <v>7658</v>
      </c>
      <c r="F5259" s="348" t="s">
        <v>7659</v>
      </c>
    </row>
    <row r="5260" spans="1:6" x14ac:dyDescent="0.25">
      <c r="A5260" s="348" t="s">
        <v>12402</v>
      </c>
      <c r="B5260" t="str">
        <f t="shared" si="82"/>
        <v>F3:0911 P1P2:8802 P3:00448</v>
      </c>
      <c r="C5260" s="348" t="s">
        <v>11883</v>
      </c>
      <c r="D5260" s="348" t="s">
        <v>7657</v>
      </c>
      <c r="E5260" s="348" t="s">
        <v>7658</v>
      </c>
      <c r="F5260" s="348" t="s">
        <v>7641</v>
      </c>
    </row>
    <row r="5261" spans="1:6" x14ac:dyDescent="0.25">
      <c r="A5261" s="348" t="s">
        <v>12403</v>
      </c>
      <c r="B5261" t="str">
        <f t="shared" si="82"/>
        <v>F3:0911 P1P2:8802 P3:00199</v>
      </c>
      <c r="C5261" s="348" t="s">
        <v>11898</v>
      </c>
      <c r="D5261" s="348" t="s">
        <v>7657</v>
      </c>
      <c r="E5261" s="348" t="s">
        <v>7658</v>
      </c>
      <c r="F5261" s="348" t="s">
        <v>7659</v>
      </c>
    </row>
    <row r="5262" spans="1:6" x14ac:dyDescent="0.25">
      <c r="A5262" s="348" t="s">
        <v>12403</v>
      </c>
      <c r="B5262" t="str">
        <f t="shared" si="82"/>
        <v>F3:0911 P1P2:8802 P3:00448</v>
      </c>
      <c r="C5262" s="348" t="s">
        <v>11898</v>
      </c>
      <c r="D5262" s="348" t="s">
        <v>7657</v>
      </c>
      <c r="E5262" s="348" t="s">
        <v>7658</v>
      </c>
      <c r="F5262" s="348" t="s">
        <v>7641</v>
      </c>
    </row>
    <row r="5263" spans="1:6" x14ac:dyDescent="0.25">
      <c r="A5263" s="348" t="s">
        <v>12404</v>
      </c>
      <c r="B5263" t="str">
        <f t="shared" si="82"/>
        <v>F3:0911 P1P2:8802 P3:00199</v>
      </c>
      <c r="C5263" s="348" t="s">
        <v>11864</v>
      </c>
      <c r="D5263" s="348" t="s">
        <v>7657</v>
      </c>
      <c r="E5263" s="348" t="s">
        <v>7658</v>
      </c>
      <c r="F5263" s="348" t="s">
        <v>7659</v>
      </c>
    </row>
    <row r="5264" spans="1:6" x14ac:dyDescent="0.25">
      <c r="A5264" s="348" t="s">
        <v>12404</v>
      </c>
      <c r="B5264" t="str">
        <f t="shared" si="82"/>
        <v>F3:0911 P1P2:8802 P3:00448</v>
      </c>
      <c r="C5264" s="348" t="s">
        <v>11864</v>
      </c>
      <c r="D5264" s="348" t="s">
        <v>7657</v>
      </c>
      <c r="E5264" s="348" t="s">
        <v>7658</v>
      </c>
      <c r="F5264" s="348" t="s">
        <v>7641</v>
      </c>
    </row>
    <row r="5265" spans="1:6" x14ac:dyDescent="0.25">
      <c r="A5265" s="348" t="s">
        <v>12405</v>
      </c>
      <c r="B5265" t="str">
        <f t="shared" si="82"/>
        <v>F3:0911 P1P2:8802 P3:00199</v>
      </c>
      <c r="C5265" s="348" t="s">
        <v>11864</v>
      </c>
      <c r="D5265" s="348" t="s">
        <v>7657</v>
      </c>
      <c r="E5265" s="348" t="s">
        <v>7658</v>
      </c>
      <c r="F5265" s="348" t="s">
        <v>7659</v>
      </c>
    </row>
    <row r="5266" spans="1:6" x14ac:dyDescent="0.25">
      <c r="A5266" s="348" t="s">
        <v>12405</v>
      </c>
      <c r="B5266" t="str">
        <f t="shared" si="82"/>
        <v>F3:0911 P1P2:8802 P3:00448</v>
      </c>
      <c r="C5266" s="348" t="s">
        <v>11864</v>
      </c>
      <c r="D5266" s="348" t="s">
        <v>7657</v>
      </c>
      <c r="E5266" s="348" t="s">
        <v>7658</v>
      </c>
      <c r="F5266" s="348" t="s">
        <v>7641</v>
      </c>
    </row>
    <row r="5267" spans="1:6" x14ac:dyDescent="0.25">
      <c r="A5267" s="348" t="s">
        <v>12406</v>
      </c>
      <c r="B5267" t="str">
        <f t="shared" si="82"/>
        <v>F3:0911 P1P2:8802 P3:00199</v>
      </c>
      <c r="C5267" s="348" t="s">
        <v>11864</v>
      </c>
      <c r="D5267" s="348" t="s">
        <v>7657</v>
      </c>
      <c r="E5267" s="348" t="s">
        <v>7658</v>
      </c>
      <c r="F5267" s="348" t="s">
        <v>7659</v>
      </c>
    </row>
    <row r="5268" spans="1:6" x14ac:dyDescent="0.25">
      <c r="A5268" s="348" t="s">
        <v>12406</v>
      </c>
      <c r="B5268" t="str">
        <f t="shared" si="82"/>
        <v>F3:0911 P1P2:8802 P3:00448</v>
      </c>
      <c r="C5268" s="348" t="s">
        <v>11864</v>
      </c>
      <c r="D5268" s="348" t="s">
        <v>7657</v>
      </c>
      <c r="E5268" s="348" t="s">
        <v>7658</v>
      </c>
      <c r="F5268" s="348" t="s">
        <v>7641</v>
      </c>
    </row>
    <row r="5269" spans="1:6" x14ac:dyDescent="0.25">
      <c r="A5269" s="348" t="s">
        <v>12407</v>
      </c>
      <c r="B5269" t="str">
        <f t="shared" si="82"/>
        <v>F3:0950 P1P2:8814 P3:00211</v>
      </c>
      <c r="C5269" s="348" t="s">
        <v>11854</v>
      </c>
      <c r="D5269" s="348" t="s">
        <v>7344</v>
      </c>
      <c r="E5269" s="348" t="s">
        <v>7642</v>
      </c>
      <c r="F5269" s="348" t="s">
        <v>7643</v>
      </c>
    </row>
    <row r="5270" spans="1:6" x14ac:dyDescent="0.25">
      <c r="A5270" s="348" t="s">
        <v>12408</v>
      </c>
      <c r="B5270" t="str">
        <f t="shared" si="82"/>
        <v>F3:0820 P1P2:8502 P3:00231</v>
      </c>
      <c r="C5270" s="348" t="s">
        <v>9943</v>
      </c>
      <c r="D5270" s="348" t="s">
        <v>7684</v>
      </c>
      <c r="E5270" s="348" t="s">
        <v>7725</v>
      </c>
      <c r="F5270" s="348" t="s">
        <v>7834</v>
      </c>
    </row>
    <row r="5271" spans="1:6" x14ac:dyDescent="0.25">
      <c r="A5271" s="348" t="s">
        <v>12409</v>
      </c>
      <c r="B5271" t="str">
        <f t="shared" si="82"/>
        <v>F3:0911 P1P2:8802 P3:00199</v>
      </c>
      <c r="C5271" s="348" t="s">
        <v>11990</v>
      </c>
      <c r="D5271" s="348" t="s">
        <v>7657</v>
      </c>
      <c r="E5271" s="348" t="s">
        <v>7658</v>
      </c>
      <c r="F5271" s="348" t="s">
        <v>7659</v>
      </c>
    </row>
    <row r="5272" spans="1:6" x14ac:dyDescent="0.25">
      <c r="A5272" s="348" t="s">
        <v>12409</v>
      </c>
      <c r="B5272" t="str">
        <f t="shared" si="82"/>
        <v>F3:0911 P1P2:8802 P3:00448</v>
      </c>
      <c r="C5272" s="348" t="s">
        <v>11990</v>
      </c>
      <c r="D5272" s="348" t="s">
        <v>7657</v>
      </c>
      <c r="E5272" s="348" t="s">
        <v>7658</v>
      </c>
      <c r="F5272" s="348" t="s">
        <v>7641</v>
      </c>
    </row>
    <row r="5273" spans="1:6" x14ac:dyDescent="0.25">
      <c r="A5273" s="348" t="s">
        <v>12410</v>
      </c>
      <c r="B5273" t="str">
        <f t="shared" si="82"/>
        <v>F3:0911 P1P2:8802 P3:00199</v>
      </c>
      <c r="C5273" s="348" t="s">
        <v>9857</v>
      </c>
      <c r="D5273" s="348" t="s">
        <v>7657</v>
      </c>
      <c r="E5273" s="348" t="s">
        <v>7658</v>
      </c>
      <c r="F5273" s="348" t="s">
        <v>7659</v>
      </c>
    </row>
    <row r="5274" spans="1:6" x14ac:dyDescent="0.25">
      <c r="A5274" s="348" t="s">
        <v>12410</v>
      </c>
      <c r="B5274" t="str">
        <f t="shared" si="82"/>
        <v>F3:0911 P1P2:8802 P3:00448</v>
      </c>
      <c r="C5274" s="348" t="s">
        <v>9857</v>
      </c>
      <c r="D5274" s="348" t="s">
        <v>7657</v>
      </c>
      <c r="E5274" s="348" t="s">
        <v>7658</v>
      </c>
      <c r="F5274" s="348" t="s">
        <v>7641</v>
      </c>
    </row>
    <row r="5275" spans="1:6" x14ac:dyDescent="0.25">
      <c r="A5275" s="348" t="s">
        <v>12411</v>
      </c>
      <c r="B5275" t="str">
        <f t="shared" si="82"/>
        <v>F3:0911 P1P2:8802 P3:00199</v>
      </c>
      <c r="C5275" s="348" t="s">
        <v>9875</v>
      </c>
      <c r="D5275" s="348" t="s">
        <v>7657</v>
      </c>
      <c r="E5275" s="348" t="s">
        <v>7658</v>
      </c>
      <c r="F5275" s="348" t="s">
        <v>7659</v>
      </c>
    </row>
    <row r="5276" spans="1:6" x14ac:dyDescent="0.25">
      <c r="A5276" s="348" t="s">
        <v>12411</v>
      </c>
      <c r="B5276" t="str">
        <f t="shared" si="82"/>
        <v>F3:0911 P1P2:8802 P3:00448</v>
      </c>
      <c r="C5276" s="348" t="s">
        <v>9875</v>
      </c>
      <c r="D5276" s="348" t="s">
        <v>7657</v>
      </c>
      <c r="E5276" s="348" t="s">
        <v>7658</v>
      </c>
      <c r="F5276" s="348" t="s">
        <v>7641</v>
      </c>
    </row>
    <row r="5277" spans="1:6" x14ac:dyDescent="0.25">
      <c r="A5277" s="348" t="s">
        <v>12412</v>
      </c>
      <c r="B5277" t="str">
        <f t="shared" si="82"/>
        <v>F3:0820 P1P2:8502 P3:00234</v>
      </c>
      <c r="C5277" s="348" t="s">
        <v>9729</v>
      </c>
      <c r="D5277" s="348" t="s">
        <v>7684</v>
      </c>
      <c r="E5277" s="348" t="s">
        <v>7725</v>
      </c>
      <c r="F5277" s="348" t="s">
        <v>7726</v>
      </c>
    </row>
    <row r="5278" spans="1:6" x14ac:dyDescent="0.25">
      <c r="A5278" s="348" t="s">
        <v>12413</v>
      </c>
      <c r="B5278" t="str">
        <f t="shared" si="82"/>
        <v>F3:0820 P1P2:8502 P3:00234</v>
      </c>
      <c r="C5278" s="348" t="s">
        <v>9806</v>
      </c>
      <c r="D5278" s="348" t="s">
        <v>7684</v>
      </c>
      <c r="E5278" s="348" t="s">
        <v>7725</v>
      </c>
      <c r="F5278" s="348" t="s">
        <v>7726</v>
      </c>
    </row>
    <row r="5279" spans="1:6" x14ac:dyDescent="0.25">
      <c r="A5279" s="348" t="s">
        <v>12414</v>
      </c>
      <c r="B5279" t="str">
        <f t="shared" si="82"/>
        <v>F3:0950 P1P2:8814 P3:00209</v>
      </c>
      <c r="C5279" s="348" t="s">
        <v>7984</v>
      </c>
      <c r="D5279" s="348" t="s">
        <v>7344</v>
      </c>
      <c r="E5279" s="348" t="s">
        <v>7642</v>
      </c>
      <c r="F5279" s="348" t="s">
        <v>7860</v>
      </c>
    </row>
    <row r="5280" spans="1:6" x14ac:dyDescent="0.25">
      <c r="A5280" s="348" t="s">
        <v>12415</v>
      </c>
      <c r="B5280" t="str">
        <f t="shared" si="82"/>
        <v>F3:0820 P1P2:8502 P3:00231</v>
      </c>
      <c r="C5280" s="348" t="s">
        <v>9393</v>
      </c>
      <c r="D5280" s="348" t="s">
        <v>7684</v>
      </c>
      <c r="E5280" s="348" t="s">
        <v>7725</v>
      </c>
      <c r="F5280" s="348" t="s">
        <v>7834</v>
      </c>
    </row>
    <row r="5281" spans="1:6" x14ac:dyDescent="0.25">
      <c r="A5281" s="348" t="s">
        <v>12416</v>
      </c>
      <c r="B5281" t="str">
        <f t="shared" si="82"/>
        <v>F3:0820 P1P2:8502 P3:00234</v>
      </c>
      <c r="C5281" s="348" t="s">
        <v>9265</v>
      </c>
      <c r="D5281" s="348" t="s">
        <v>7684</v>
      </c>
      <c r="E5281" s="348" t="s">
        <v>7725</v>
      </c>
      <c r="F5281" s="348" t="s">
        <v>7726</v>
      </c>
    </row>
    <row r="5282" spans="1:6" x14ac:dyDescent="0.25">
      <c r="A5282" s="348" t="s">
        <v>12417</v>
      </c>
      <c r="B5282" t="str">
        <f t="shared" si="82"/>
        <v>F3:0911 P1P2:8802 P3:00199</v>
      </c>
      <c r="C5282" s="348" t="s">
        <v>9265</v>
      </c>
      <c r="D5282" s="348" t="s">
        <v>7657</v>
      </c>
      <c r="E5282" s="348" t="s">
        <v>7658</v>
      </c>
      <c r="F5282" s="348" t="s">
        <v>7659</v>
      </c>
    </row>
    <row r="5283" spans="1:6" x14ac:dyDescent="0.25">
      <c r="A5283" s="348" t="s">
        <v>12417</v>
      </c>
      <c r="B5283" t="str">
        <f t="shared" si="82"/>
        <v>F3:0911 P1P2:8802 P3:00448</v>
      </c>
      <c r="C5283" s="348" t="s">
        <v>9265</v>
      </c>
      <c r="D5283" s="348" t="s">
        <v>7657</v>
      </c>
      <c r="E5283" s="348" t="s">
        <v>7658</v>
      </c>
      <c r="F5283" s="348" t="s">
        <v>7641</v>
      </c>
    </row>
    <row r="5284" spans="1:6" x14ac:dyDescent="0.25">
      <c r="A5284" s="348" t="s">
        <v>12418</v>
      </c>
      <c r="B5284" t="str">
        <f t="shared" si="82"/>
        <v>F3:0911 P1P2:8802 P3:00199</v>
      </c>
      <c r="C5284" s="348" t="s">
        <v>9265</v>
      </c>
      <c r="D5284" s="348" t="s">
        <v>7657</v>
      </c>
      <c r="E5284" s="348" t="s">
        <v>7658</v>
      </c>
      <c r="F5284" s="348" t="s">
        <v>7659</v>
      </c>
    </row>
    <row r="5285" spans="1:6" x14ac:dyDescent="0.25">
      <c r="A5285" s="348" t="s">
        <v>12418</v>
      </c>
      <c r="B5285" t="str">
        <f t="shared" si="82"/>
        <v>F3:0911 P1P2:8802 P3:00448</v>
      </c>
      <c r="C5285" s="348" t="s">
        <v>9265</v>
      </c>
      <c r="D5285" s="348" t="s">
        <v>7657</v>
      </c>
      <c r="E5285" s="348" t="s">
        <v>7658</v>
      </c>
      <c r="F5285" s="348" t="s">
        <v>7641</v>
      </c>
    </row>
    <row r="5286" spans="1:6" x14ac:dyDescent="0.25">
      <c r="A5286" s="348" t="s">
        <v>12419</v>
      </c>
      <c r="B5286" t="str">
        <f t="shared" si="82"/>
        <v>F3:0911 P1P2:8802 P3:00199</v>
      </c>
      <c r="C5286" s="348" t="s">
        <v>9293</v>
      </c>
      <c r="D5286" s="348" t="s">
        <v>7657</v>
      </c>
      <c r="E5286" s="348" t="s">
        <v>7658</v>
      </c>
      <c r="F5286" s="348" t="s">
        <v>7659</v>
      </c>
    </row>
    <row r="5287" spans="1:6" x14ac:dyDescent="0.25">
      <c r="A5287" s="348" t="s">
        <v>12419</v>
      </c>
      <c r="B5287" t="str">
        <f t="shared" si="82"/>
        <v>F3:0911 P1P2:8802 P3:00448</v>
      </c>
      <c r="C5287" s="348" t="s">
        <v>9293</v>
      </c>
      <c r="D5287" s="348" t="s">
        <v>7657</v>
      </c>
      <c r="E5287" s="348" t="s">
        <v>7658</v>
      </c>
      <c r="F5287" s="348" t="s">
        <v>7641</v>
      </c>
    </row>
    <row r="5288" spans="1:6" x14ac:dyDescent="0.25">
      <c r="A5288" s="348" t="s">
        <v>12420</v>
      </c>
      <c r="B5288" t="str">
        <f t="shared" si="82"/>
        <v>F3:0820 P1P2:8502 P3:00234</v>
      </c>
      <c r="C5288" s="348" t="s">
        <v>9246</v>
      </c>
      <c r="D5288" s="348" t="s">
        <v>7684</v>
      </c>
      <c r="E5288" s="348" t="s">
        <v>7725</v>
      </c>
      <c r="F5288" s="348" t="s">
        <v>7726</v>
      </c>
    </row>
    <row r="5289" spans="1:6" x14ac:dyDescent="0.25">
      <c r="A5289" s="348" t="s">
        <v>12421</v>
      </c>
      <c r="B5289" t="str">
        <f t="shared" si="82"/>
        <v>F3:0911 P1P2:8802 P3:00199</v>
      </c>
      <c r="C5289" s="348" t="s">
        <v>9354</v>
      </c>
      <c r="D5289" s="348" t="s">
        <v>7657</v>
      </c>
      <c r="E5289" s="348" t="s">
        <v>7658</v>
      </c>
      <c r="F5289" s="348" t="s">
        <v>7659</v>
      </c>
    </row>
    <row r="5290" spans="1:6" x14ac:dyDescent="0.25">
      <c r="A5290" s="348" t="s">
        <v>12421</v>
      </c>
      <c r="B5290" t="str">
        <f t="shared" si="82"/>
        <v>F3:0911 P1P2:8802 P3:00448</v>
      </c>
      <c r="C5290" s="348" t="s">
        <v>9354</v>
      </c>
      <c r="D5290" s="348" t="s">
        <v>7657</v>
      </c>
      <c r="E5290" s="348" t="s">
        <v>7658</v>
      </c>
      <c r="F5290" s="348" t="s">
        <v>7641</v>
      </c>
    </row>
    <row r="5291" spans="1:6" x14ac:dyDescent="0.25">
      <c r="A5291" s="348" t="s">
        <v>12422</v>
      </c>
      <c r="B5291" t="str">
        <f t="shared" si="82"/>
        <v>F3:0911 P1P2:8802 P3:00199</v>
      </c>
      <c r="C5291" s="348" t="s">
        <v>9454</v>
      </c>
      <c r="D5291" s="348" t="s">
        <v>7657</v>
      </c>
      <c r="E5291" s="348" t="s">
        <v>7658</v>
      </c>
      <c r="F5291" s="348" t="s">
        <v>7659</v>
      </c>
    </row>
    <row r="5292" spans="1:6" x14ac:dyDescent="0.25">
      <c r="A5292" s="348" t="s">
        <v>12422</v>
      </c>
      <c r="B5292" t="str">
        <f t="shared" si="82"/>
        <v>F3:0911 P1P2:8802 P3:00448</v>
      </c>
      <c r="C5292" s="348" t="s">
        <v>9454</v>
      </c>
      <c r="D5292" s="348" t="s">
        <v>7657</v>
      </c>
      <c r="E5292" s="348" t="s">
        <v>7658</v>
      </c>
      <c r="F5292" s="348" t="s">
        <v>7641</v>
      </c>
    </row>
    <row r="5293" spans="1:6" x14ac:dyDescent="0.25">
      <c r="A5293" s="348" t="s">
        <v>12423</v>
      </c>
      <c r="B5293" t="str">
        <f t="shared" si="82"/>
        <v>F3:0820 P1P2:8502 P3:00231</v>
      </c>
      <c r="C5293" s="348" t="s">
        <v>9441</v>
      </c>
      <c r="D5293" s="348" t="s">
        <v>7684</v>
      </c>
      <c r="E5293" s="348" t="s">
        <v>7725</v>
      </c>
      <c r="F5293" s="348" t="s">
        <v>7834</v>
      </c>
    </row>
    <row r="5294" spans="1:6" x14ac:dyDescent="0.25">
      <c r="A5294" s="348" t="s">
        <v>12424</v>
      </c>
      <c r="B5294" t="str">
        <f t="shared" si="82"/>
        <v>F3:0820 P1P2:8502 P3:00231</v>
      </c>
      <c r="C5294" s="348" t="s">
        <v>9441</v>
      </c>
      <c r="D5294" s="348" t="s">
        <v>7684</v>
      </c>
      <c r="E5294" s="348" t="s">
        <v>7725</v>
      </c>
      <c r="F5294" s="348" t="s">
        <v>7834</v>
      </c>
    </row>
    <row r="5295" spans="1:6" x14ac:dyDescent="0.25">
      <c r="A5295" s="348" t="s">
        <v>12425</v>
      </c>
      <c r="B5295" t="str">
        <f t="shared" si="82"/>
        <v>F3:0820 P1P2:8502 P3:00231</v>
      </c>
      <c r="C5295" s="348" t="s">
        <v>9441</v>
      </c>
      <c r="D5295" s="348" t="s">
        <v>7684</v>
      </c>
      <c r="E5295" s="348" t="s">
        <v>7725</v>
      </c>
      <c r="F5295" s="348" t="s">
        <v>7834</v>
      </c>
    </row>
    <row r="5296" spans="1:6" x14ac:dyDescent="0.25">
      <c r="A5296" s="348" t="s">
        <v>12426</v>
      </c>
      <c r="B5296" t="str">
        <f t="shared" si="82"/>
        <v>F3:0820 P1P2:8502 P3:00231</v>
      </c>
      <c r="C5296" s="348" t="s">
        <v>9438</v>
      </c>
      <c r="D5296" s="348" t="s">
        <v>7684</v>
      </c>
      <c r="E5296" s="348" t="s">
        <v>7725</v>
      </c>
      <c r="F5296" s="348" t="s">
        <v>7834</v>
      </c>
    </row>
    <row r="5297" spans="1:6" x14ac:dyDescent="0.25">
      <c r="A5297" s="348" t="s">
        <v>12427</v>
      </c>
      <c r="B5297" t="str">
        <f t="shared" si="82"/>
        <v>F3:0820 P1P2:8502 P3:00234</v>
      </c>
      <c r="C5297" s="348" t="s">
        <v>9441</v>
      </c>
      <c r="D5297" s="348" t="s">
        <v>7684</v>
      </c>
      <c r="E5297" s="348" t="s">
        <v>7725</v>
      </c>
      <c r="F5297" s="348" t="s">
        <v>7726</v>
      </c>
    </row>
    <row r="5298" spans="1:6" x14ac:dyDescent="0.25">
      <c r="A5298" s="348" t="s">
        <v>12428</v>
      </c>
      <c r="B5298" t="str">
        <f t="shared" si="82"/>
        <v>F3:0820 P1P2:8502 P3:00234</v>
      </c>
      <c r="C5298" s="348" t="s">
        <v>9433</v>
      </c>
      <c r="D5298" s="348" t="s">
        <v>7684</v>
      </c>
      <c r="E5298" s="348" t="s">
        <v>7725</v>
      </c>
      <c r="F5298" s="348" t="s">
        <v>7726</v>
      </c>
    </row>
    <row r="5299" spans="1:6" x14ac:dyDescent="0.25">
      <c r="A5299" s="348" t="s">
        <v>12429</v>
      </c>
      <c r="B5299" t="str">
        <f t="shared" si="82"/>
        <v>F3:0820 P1P2:8502 P3:00234</v>
      </c>
      <c r="C5299" s="348" t="s">
        <v>9503</v>
      </c>
      <c r="D5299" s="348" t="s">
        <v>7684</v>
      </c>
      <c r="E5299" s="348" t="s">
        <v>7725</v>
      </c>
      <c r="F5299" s="348" t="s">
        <v>7726</v>
      </c>
    </row>
    <row r="5300" spans="1:6" x14ac:dyDescent="0.25">
      <c r="A5300" s="348" t="s">
        <v>12430</v>
      </c>
      <c r="B5300" t="str">
        <f t="shared" si="82"/>
        <v>F3:0911 P1P2:8802 P3:00199</v>
      </c>
      <c r="C5300" s="348" t="s">
        <v>9501</v>
      </c>
      <c r="D5300" s="348" t="s">
        <v>7657</v>
      </c>
      <c r="E5300" s="348" t="s">
        <v>7658</v>
      </c>
      <c r="F5300" s="348" t="s">
        <v>7659</v>
      </c>
    </row>
    <row r="5301" spans="1:6" x14ac:dyDescent="0.25">
      <c r="A5301" s="348" t="s">
        <v>12430</v>
      </c>
      <c r="B5301" t="str">
        <f t="shared" si="82"/>
        <v>F3:0911 P1P2:8802 P3:00448</v>
      </c>
      <c r="C5301" s="348" t="s">
        <v>9501</v>
      </c>
      <c r="D5301" s="348" t="s">
        <v>7657</v>
      </c>
      <c r="E5301" s="348" t="s">
        <v>7658</v>
      </c>
      <c r="F5301" s="348" t="s">
        <v>7641</v>
      </c>
    </row>
    <row r="5302" spans="1:6" x14ac:dyDescent="0.25">
      <c r="A5302" s="348" t="s">
        <v>12431</v>
      </c>
      <c r="B5302" t="str">
        <f t="shared" si="82"/>
        <v>F3:0911 P1P2:8802 P3:00199</v>
      </c>
      <c r="C5302" s="348" t="s">
        <v>9503</v>
      </c>
      <c r="D5302" s="348" t="s">
        <v>7657</v>
      </c>
      <c r="E5302" s="348" t="s">
        <v>7658</v>
      </c>
      <c r="F5302" s="348" t="s">
        <v>7659</v>
      </c>
    </row>
    <row r="5303" spans="1:6" x14ac:dyDescent="0.25">
      <c r="A5303" s="348" t="s">
        <v>12431</v>
      </c>
      <c r="B5303" t="str">
        <f t="shared" si="82"/>
        <v>F3:0911 P1P2:8802 P3:00448</v>
      </c>
      <c r="C5303" s="348" t="s">
        <v>9503</v>
      </c>
      <c r="D5303" s="348" t="s">
        <v>7657</v>
      </c>
      <c r="E5303" s="348" t="s">
        <v>7658</v>
      </c>
      <c r="F5303" s="348" t="s">
        <v>7641</v>
      </c>
    </row>
    <row r="5304" spans="1:6" x14ac:dyDescent="0.25">
      <c r="A5304" s="348" t="s">
        <v>12432</v>
      </c>
      <c r="B5304" t="str">
        <f t="shared" si="82"/>
        <v>F3:0820 P1P2:8502 P3:00231</v>
      </c>
      <c r="C5304" s="348" t="s">
        <v>9454</v>
      </c>
      <c r="D5304" s="348" t="s">
        <v>7684</v>
      </c>
      <c r="E5304" s="348" t="s">
        <v>7725</v>
      </c>
      <c r="F5304" s="348" t="s">
        <v>7834</v>
      </c>
    </row>
    <row r="5305" spans="1:6" x14ac:dyDescent="0.25">
      <c r="A5305" s="348" t="s">
        <v>12433</v>
      </c>
      <c r="B5305" t="str">
        <f t="shared" si="82"/>
        <v>F3:0911 P1P2:8802 P3:00199</v>
      </c>
      <c r="C5305" s="348" t="s">
        <v>9456</v>
      </c>
      <c r="D5305" s="348" t="s">
        <v>7657</v>
      </c>
      <c r="E5305" s="348" t="s">
        <v>7658</v>
      </c>
      <c r="F5305" s="348" t="s">
        <v>7659</v>
      </c>
    </row>
    <row r="5306" spans="1:6" x14ac:dyDescent="0.25">
      <c r="A5306" s="348" t="s">
        <v>12433</v>
      </c>
      <c r="B5306" t="str">
        <f t="shared" si="82"/>
        <v>F3:0911 P1P2:8802 P3:00448</v>
      </c>
      <c r="C5306" s="348" t="s">
        <v>9456</v>
      </c>
      <c r="D5306" s="348" t="s">
        <v>7657</v>
      </c>
      <c r="E5306" s="348" t="s">
        <v>7658</v>
      </c>
      <c r="F5306" s="348" t="s">
        <v>7641</v>
      </c>
    </row>
    <row r="5307" spans="1:6" x14ac:dyDescent="0.25">
      <c r="A5307" s="348" t="s">
        <v>12434</v>
      </c>
      <c r="B5307" t="str">
        <f t="shared" si="82"/>
        <v>F3:0911 P1P2:8802 P3:00199</v>
      </c>
      <c r="C5307" s="348" t="s">
        <v>9446</v>
      </c>
      <c r="D5307" s="348" t="s">
        <v>7657</v>
      </c>
      <c r="E5307" s="348" t="s">
        <v>7658</v>
      </c>
      <c r="F5307" s="348" t="s">
        <v>7659</v>
      </c>
    </row>
    <row r="5308" spans="1:6" x14ac:dyDescent="0.25">
      <c r="A5308" s="348" t="s">
        <v>12434</v>
      </c>
      <c r="B5308" t="str">
        <f t="shared" si="82"/>
        <v>F3:0911 P1P2:8802 P3:00448</v>
      </c>
      <c r="C5308" s="348" t="s">
        <v>9446</v>
      </c>
      <c r="D5308" s="348" t="s">
        <v>7657</v>
      </c>
      <c r="E5308" s="348" t="s">
        <v>7658</v>
      </c>
      <c r="F5308" s="348" t="s">
        <v>7641</v>
      </c>
    </row>
    <row r="5309" spans="1:6" x14ac:dyDescent="0.25">
      <c r="A5309" s="348" t="s">
        <v>12435</v>
      </c>
      <c r="B5309" t="str">
        <f t="shared" si="82"/>
        <v>F3:0911 P1P2:8802 P3:00199</v>
      </c>
      <c r="C5309" s="348" t="s">
        <v>9418</v>
      </c>
      <c r="D5309" s="348" t="s">
        <v>7657</v>
      </c>
      <c r="E5309" s="348" t="s">
        <v>7658</v>
      </c>
      <c r="F5309" s="348" t="s">
        <v>7659</v>
      </c>
    </row>
    <row r="5310" spans="1:6" x14ac:dyDescent="0.25">
      <c r="A5310" s="348" t="s">
        <v>12435</v>
      </c>
      <c r="B5310" t="str">
        <f t="shared" si="82"/>
        <v>F3:0911 P1P2:8802 P3:00448</v>
      </c>
      <c r="C5310" s="348" t="s">
        <v>9418</v>
      </c>
      <c r="D5310" s="348" t="s">
        <v>7657</v>
      </c>
      <c r="E5310" s="348" t="s">
        <v>7658</v>
      </c>
      <c r="F5310" s="348" t="s">
        <v>7641</v>
      </c>
    </row>
    <row r="5311" spans="1:6" x14ac:dyDescent="0.25">
      <c r="A5311" s="348" t="s">
        <v>12436</v>
      </c>
      <c r="B5311" t="str">
        <f t="shared" si="82"/>
        <v>F3:0911 P1P2:8802 P3:00199</v>
      </c>
      <c r="C5311" s="348" t="s">
        <v>9376</v>
      </c>
      <c r="D5311" s="348" t="s">
        <v>7657</v>
      </c>
      <c r="E5311" s="348" t="s">
        <v>7658</v>
      </c>
      <c r="F5311" s="348" t="s">
        <v>7659</v>
      </c>
    </row>
    <row r="5312" spans="1:6" x14ac:dyDescent="0.25">
      <c r="A5312" s="348" t="s">
        <v>12436</v>
      </c>
      <c r="B5312" t="str">
        <f t="shared" si="82"/>
        <v>F3:0911 P1P2:8802 P3:00448</v>
      </c>
      <c r="C5312" s="348" t="s">
        <v>9376</v>
      </c>
      <c r="D5312" s="348" t="s">
        <v>7657</v>
      </c>
      <c r="E5312" s="348" t="s">
        <v>7658</v>
      </c>
      <c r="F5312" s="348" t="s">
        <v>7641</v>
      </c>
    </row>
    <row r="5313" spans="1:6" x14ac:dyDescent="0.25">
      <c r="A5313" s="348" t="s">
        <v>12437</v>
      </c>
      <c r="B5313" t="str">
        <f t="shared" si="82"/>
        <v>F3:0820 P1P2:8502 P3:00234</v>
      </c>
      <c r="C5313" s="348" t="s">
        <v>9592</v>
      </c>
      <c r="D5313" s="348" t="s">
        <v>7684</v>
      </c>
      <c r="E5313" s="348" t="s">
        <v>7725</v>
      </c>
      <c r="F5313" s="348" t="s">
        <v>7726</v>
      </c>
    </row>
    <row r="5314" spans="1:6" x14ac:dyDescent="0.25">
      <c r="A5314" s="348" t="s">
        <v>12438</v>
      </c>
      <c r="B5314" t="str">
        <f t="shared" ref="B5314:B5377" si="83">CONCATENATE("F3:",D5314," P1P2:",E5314," P3:",F5314)</f>
        <v>F3:0911 P1P2:8802 P3:00199</v>
      </c>
      <c r="C5314" s="348" t="s">
        <v>9577</v>
      </c>
      <c r="D5314" s="348" t="s">
        <v>7657</v>
      </c>
      <c r="E5314" s="348" t="s">
        <v>7658</v>
      </c>
      <c r="F5314" s="348" t="s">
        <v>7659</v>
      </c>
    </row>
    <row r="5315" spans="1:6" x14ac:dyDescent="0.25">
      <c r="A5315" s="348" t="s">
        <v>12438</v>
      </c>
      <c r="B5315" t="str">
        <f t="shared" si="83"/>
        <v>F3:0911 P1P2:8802 P3:00448</v>
      </c>
      <c r="C5315" s="348" t="s">
        <v>9577</v>
      </c>
      <c r="D5315" s="348" t="s">
        <v>7657</v>
      </c>
      <c r="E5315" s="348" t="s">
        <v>7658</v>
      </c>
      <c r="F5315" s="348" t="s">
        <v>7641</v>
      </c>
    </row>
    <row r="5316" spans="1:6" x14ac:dyDescent="0.25">
      <c r="A5316" s="348" t="s">
        <v>12439</v>
      </c>
      <c r="B5316" t="str">
        <f t="shared" si="83"/>
        <v>F3:0911 P1P2:8802 P3:00199</v>
      </c>
      <c r="C5316" s="348" t="s">
        <v>9570</v>
      </c>
      <c r="D5316" s="348" t="s">
        <v>7657</v>
      </c>
      <c r="E5316" s="348" t="s">
        <v>7658</v>
      </c>
      <c r="F5316" s="348" t="s">
        <v>7659</v>
      </c>
    </row>
    <row r="5317" spans="1:6" x14ac:dyDescent="0.25">
      <c r="A5317" s="348" t="s">
        <v>12439</v>
      </c>
      <c r="B5317" t="str">
        <f t="shared" si="83"/>
        <v>F3:0911 P1P2:8802 P3:00448</v>
      </c>
      <c r="C5317" s="348" t="s">
        <v>9570</v>
      </c>
      <c r="D5317" s="348" t="s">
        <v>7657</v>
      </c>
      <c r="E5317" s="348" t="s">
        <v>7658</v>
      </c>
      <c r="F5317" s="348" t="s">
        <v>7641</v>
      </c>
    </row>
    <row r="5318" spans="1:6" x14ac:dyDescent="0.25">
      <c r="A5318" s="348" t="s">
        <v>12440</v>
      </c>
      <c r="B5318" t="str">
        <f t="shared" si="83"/>
        <v>F3:0911 P1P2:8802 P3:00199</v>
      </c>
      <c r="C5318" s="348" t="s">
        <v>9611</v>
      </c>
      <c r="D5318" s="348" t="s">
        <v>7657</v>
      </c>
      <c r="E5318" s="348" t="s">
        <v>7658</v>
      </c>
      <c r="F5318" s="348" t="s">
        <v>7659</v>
      </c>
    </row>
    <row r="5319" spans="1:6" x14ac:dyDescent="0.25">
      <c r="A5319" s="348" t="s">
        <v>12440</v>
      </c>
      <c r="B5319" t="str">
        <f t="shared" si="83"/>
        <v>F3:0911 P1P2:8802 P3:00448</v>
      </c>
      <c r="C5319" s="348" t="s">
        <v>9611</v>
      </c>
      <c r="D5319" s="348" t="s">
        <v>7657</v>
      </c>
      <c r="E5319" s="348" t="s">
        <v>7658</v>
      </c>
      <c r="F5319" s="348" t="s">
        <v>7641</v>
      </c>
    </row>
    <row r="5320" spans="1:6" x14ac:dyDescent="0.25">
      <c r="A5320" s="348" t="s">
        <v>12441</v>
      </c>
      <c r="B5320" t="str">
        <f t="shared" si="83"/>
        <v>F3:0911 P1P2:8802 P3:00199</v>
      </c>
      <c r="C5320" s="348" t="s">
        <v>9613</v>
      </c>
      <c r="D5320" s="348" t="s">
        <v>7657</v>
      </c>
      <c r="E5320" s="348" t="s">
        <v>7658</v>
      </c>
      <c r="F5320" s="348" t="s">
        <v>7659</v>
      </c>
    </row>
    <row r="5321" spans="1:6" x14ac:dyDescent="0.25">
      <c r="A5321" s="348" t="s">
        <v>12441</v>
      </c>
      <c r="B5321" t="str">
        <f t="shared" si="83"/>
        <v>F3:0911 P1P2:8802 P3:00448</v>
      </c>
      <c r="C5321" s="348" t="s">
        <v>9613</v>
      </c>
      <c r="D5321" s="348" t="s">
        <v>7657</v>
      </c>
      <c r="E5321" s="348" t="s">
        <v>7658</v>
      </c>
      <c r="F5321" s="348" t="s">
        <v>7641</v>
      </c>
    </row>
    <row r="5322" spans="1:6" x14ac:dyDescent="0.25">
      <c r="A5322" s="348" t="s">
        <v>12442</v>
      </c>
      <c r="B5322" t="str">
        <f t="shared" si="83"/>
        <v>F3:0911 P1P2:8802 P3:00199</v>
      </c>
      <c r="C5322" s="348" t="s">
        <v>9604</v>
      </c>
      <c r="D5322" s="348" t="s">
        <v>7657</v>
      </c>
      <c r="E5322" s="348" t="s">
        <v>7658</v>
      </c>
      <c r="F5322" s="348" t="s">
        <v>7659</v>
      </c>
    </row>
    <row r="5323" spans="1:6" x14ac:dyDescent="0.25">
      <c r="A5323" s="348" t="s">
        <v>12442</v>
      </c>
      <c r="B5323" t="str">
        <f t="shared" si="83"/>
        <v>F3:0911 P1P2:8802 P3:00448</v>
      </c>
      <c r="C5323" s="348" t="s">
        <v>9604</v>
      </c>
      <c r="D5323" s="348" t="s">
        <v>7657</v>
      </c>
      <c r="E5323" s="348" t="s">
        <v>7658</v>
      </c>
      <c r="F5323" s="348" t="s">
        <v>7641</v>
      </c>
    </row>
    <row r="5324" spans="1:6" x14ac:dyDescent="0.25">
      <c r="A5324" s="348" t="s">
        <v>12443</v>
      </c>
      <c r="B5324" t="str">
        <f t="shared" si="83"/>
        <v>F3:0911 P1P2:8802 P3:00199</v>
      </c>
      <c r="C5324" s="348" t="s">
        <v>9606</v>
      </c>
      <c r="D5324" s="348" t="s">
        <v>7657</v>
      </c>
      <c r="E5324" s="348" t="s">
        <v>7658</v>
      </c>
      <c r="F5324" s="348" t="s">
        <v>7659</v>
      </c>
    </row>
    <row r="5325" spans="1:6" x14ac:dyDescent="0.25">
      <c r="A5325" s="348" t="s">
        <v>12443</v>
      </c>
      <c r="B5325" t="str">
        <f t="shared" si="83"/>
        <v>F3:0911 P1P2:8802 P3:00448</v>
      </c>
      <c r="C5325" s="348" t="s">
        <v>9606</v>
      </c>
      <c r="D5325" s="348" t="s">
        <v>7657</v>
      </c>
      <c r="E5325" s="348" t="s">
        <v>7658</v>
      </c>
      <c r="F5325" s="348" t="s">
        <v>7641</v>
      </c>
    </row>
    <row r="5326" spans="1:6" x14ac:dyDescent="0.25">
      <c r="A5326" s="348" t="s">
        <v>12444</v>
      </c>
      <c r="B5326" t="str">
        <f t="shared" si="83"/>
        <v>F3:0820 P1P2:8502 P3:00234</v>
      </c>
      <c r="C5326" s="348" t="s">
        <v>9606</v>
      </c>
      <c r="D5326" s="348" t="s">
        <v>7684</v>
      </c>
      <c r="E5326" s="348" t="s">
        <v>7725</v>
      </c>
      <c r="F5326" s="348" t="s">
        <v>7726</v>
      </c>
    </row>
    <row r="5327" spans="1:6" x14ac:dyDescent="0.25">
      <c r="A5327" s="348" t="s">
        <v>12445</v>
      </c>
      <c r="B5327" t="str">
        <f t="shared" si="83"/>
        <v>F3:0911 P1P2:8802 P3:00199</v>
      </c>
      <c r="C5327" s="348" t="s">
        <v>9622</v>
      </c>
      <c r="D5327" s="348" t="s">
        <v>7657</v>
      </c>
      <c r="E5327" s="348" t="s">
        <v>7658</v>
      </c>
      <c r="F5327" s="348" t="s">
        <v>7659</v>
      </c>
    </row>
    <row r="5328" spans="1:6" x14ac:dyDescent="0.25">
      <c r="A5328" s="348" t="s">
        <v>12445</v>
      </c>
      <c r="B5328" t="str">
        <f t="shared" si="83"/>
        <v>F3:0911 P1P2:8802 P3:00448</v>
      </c>
      <c r="C5328" s="348" t="s">
        <v>9622</v>
      </c>
      <c r="D5328" s="348" t="s">
        <v>7657</v>
      </c>
      <c r="E5328" s="348" t="s">
        <v>7658</v>
      </c>
      <c r="F5328" s="348" t="s">
        <v>7641</v>
      </c>
    </row>
    <row r="5329" spans="1:6" x14ac:dyDescent="0.25">
      <c r="A5329" s="348" t="s">
        <v>12446</v>
      </c>
      <c r="B5329" t="str">
        <f t="shared" si="83"/>
        <v>F3:0911 P1P2:8802 P3:00199</v>
      </c>
      <c r="C5329" s="348" t="s">
        <v>9619</v>
      </c>
      <c r="D5329" s="348" t="s">
        <v>7657</v>
      </c>
      <c r="E5329" s="348" t="s">
        <v>7658</v>
      </c>
      <c r="F5329" s="348" t="s">
        <v>7659</v>
      </c>
    </row>
    <row r="5330" spans="1:6" x14ac:dyDescent="0.25">
      <c r="A5330" s="348" t="s">
        <v>12446</v>
      </c>
      <c r="B5330" t="str">
        <f t="shared" si="83"/>
        <v>F3:0911 P1P2:8802 P3:00448</v>
      </c>
      <c r="C5330" s="348" t="s">
        <v>9619</v>
      </c>
      <c r="D5330" s="348" t="s">
        <v>7657</v>
      </c>
      <c r="E5330" s="348" t="s">
        <v>7658</v>
      </c>
      <c r="F5330" s="348" t="s">
        <v>7641</v>
      </c>
    </row>
    <row r="5331" spans="1:6" x14ac:dyDescent="0.25">
      <c r="A5331" s="348" t="s">
        <v>12447</v>
      </c>
      <c r="B5331" t="str">
        <f t="shared" si="83"/>
        <v>F3:0812 P1P2:8602 P3:00238</v>
      </c>
      <c r="C5331" s="348" t="s">
        <v>7989</v>
      </c>
      <c r="D5331" s="348" t="s">
        <v>7752</v>
      </c>
      <c r="E5331" s="348" t="s">
        <v>7753</v>
      </c>
      <c r="F5331" s="348" t="s">
        <v>8038</v>
      </c>
    </row>
    <row r="5332" spans="1:6" x14ac:dyDescent="0.25">
      <c r="A5332" s="348" t="s">
        <v>12448</v>
      </c>
      <c r="B5332" t="str">
        <f t="shared" si="83"/>
        <v>F3:0812 P1P2:8602 P3:00238</v>
      </c>
      <c r="C5332" s="348" t="s">
        <v>7991</v>
      </c>
      <c r="D5332" s="348" t="s">
        <v>7752</v>
      </c>
      <c r="E5332" s="348" t="s">
        <v>7753</v>
      </c>
      <c r="F5332" s="348" t="s">
        <v>8038</v>
      </c>
    </row>
    <row r="5333" spans="1:6" x14ac:dyDescent="0.25">
      <c r="A5333" s="348" t="s">
        <v>12449</v>
      </c>
      <c r="B5333" t="str">
        <f t="shared" si="83"/>
        <v>F3:0950 P1P2:8814 P3:00209</v>
      </c>
      <c r="C5333" s="348" t="s">
        <v>7989</v>
      </c>
      <c r="D5333" s="348" t="s">
        <v>7344</v>
      </c>
      <c r="E5333" s="348" t="s">
        <v>7642</v>
      </c>
      <c r="F5333" s="348" t="s">
        <v>7860</v>
      </c>
    </row>
    <row r="5334" spans="1:6" x14ac:dyDescent="0.25">
      <c r="A5334" s="348" t="s">
        <v>12450</v>
      </c>
      <c r="B5334" t="str">
        <f t="shared" si="83"/>
        <v>F3:0950 P1P2:8814 P3:00209</v>
      </c>
      <c r="C5334" s="348" t="s">
        <v>7991</v>
      </c>
      <c r="D5334" s="348" t="s">
        <v>7344</v>
      </c>
      <c r="E5334" s="348" t="s">
        <v>7642</v>
      </c>
      <c r="F5334" s="348" t="s">
        <v>7860</v>
      </c>
    </row>
    <row r="5335" spans="1:6" x14ac:dyDescent="0.25">
      <c r="A5335" s="348" t="s">
        <v>12451</v>
      </c>
      <c r="B5335" t="str">
        <f t="shared" si="83"/>
        <v>F3:0111 P1P2:0301 P3:00005</v>
      </c>
      <c r="C5335" s="348" t="s">
        <v>8004</v>
      </c>
      <c r="D5335" s="348" t="s">
        <v>7323</v>
      </c>
      <c r="E5335" s="348" t="s">
        <v>7335</v>
      </c>
      <c r="F5335" s="348" t="s">
        <v>7655</v>
      </c>
    </row>
    <row r="5336" spans="1:6" x14ac:dyDescent="0.25">
      <c r="A5336" s="348" t="s">
        <v>12452</v>
      </c>
      <c r="B5336" t="str">
        <f t="shared" si="83"/>
        <v>F3:0812 P1P2:8602 P3:00238</v>
      </c>
      <c r="C5336" s="348" t="s">
        <v>7986</v>
      </c>
      <c r="D5336" s="348" t="s">
        <v>7752</v>
      </c>
      <c r="E5336" s="348" t="s">
        <v>7753</v>
      </c>
      <c r="F5336" s="348" t="s">
        <v>8038</v>
      </c>
    </row>
    <row r="5337" spans="1:6" x14ac:dyDescent="0.25">
      <c r="A5337" s="348" t="s">
        <v>12453</v>
      </c>
      <c r="B5337" t="str">
        <f t="shared" si="83"/>
        <v>F3:0950 P1P2:8814 P3:00211</v>
      </c>
      <c r="C5337" s="348" t="s">
        <v>10267</v>
      </c>
      <c r="D5337" s="348" t="s">
        <v>7344</v>
      </c>
      <c r="E5337" s="348" t="s">
        <v>7642</v>
      </c>
      <c r="F5337" s="348" t="s">
        <v>7643</v>
      </c>
    </row>
    <row r="5338" spans="1:6" x14ac:dyDescent="0.25">
      <c r="A5338" s="348" t="s">
        <v>12454</v>
      </c>
      <c r="B5338" t="str">
        <f t="shared" si="83"/>
        <v>F3:0950 P1P2:8814 P3:00209</v>
      </c>
      <c r="C5338" s="348" t="s">
        <v>9433</v>
      </c>
      <c r="D5338" s="348" t="s">
        <v>7344</v>
      </c>
      <c r="E5338" s="348" t="s">
        <v>7642</v>
      </c>
      <c r="F5338" s="348" t="s">
        <v>7860</v>
      </c>
    </row>
    <row r="5339" spans="1:6" x14ac:dyDescent="0.25">
      <c r="A5339" s="348" t="s">
        <v>12455</v>
      </c>
      <c r="B5339" t="str">
        <f t="shared" si="83"/>
        <v>F3:0911 P1P2:8802 P3:00199</v>
      </c>
      <c r="C5339" s="348" t="s">
        <v>9590</v>
      </c>
      <c r="D5339" s="348" t="s">
        <v>7657</v>
      </c>
      <c r="E5339" s="348" t="s">
        <v>7658</v>
      </c>
      <c r="F5339" s="348" t="s">
        <v>7659</v>
      </c>
    </row>
    <row r="5340" spans="1:6" x14ac:dyDescent="0.25">
      <c r="A5340" s="348" t="s">
        <v>12455</v>
      </c>
      <c r="B5340" t="str">
        <f t="shared" si="83"/>
        <v>F3:0911 P1P2:8802 P3:00448</v>
      </c>
      <c r="C5340" s="348" t="s">
        <v>9590</v>
      </c>
      <c r="D5340" s="348" t="s">
        <v>7657</v>
      </c>
      <c r="E5340" s="348" t="s">
        <v>7658</v>
      </c>
      <c r="F5340" s="348" t="s">
        <v>7641</v>
      </c>
    </row>
    <row r="5341" spans="1:6" x14ac:dyDescent="0.25">
      <c r="A5341" s="348" t="s">
        <v>12456</v>
      </c>
      <c r="B5341" t="str">
        <f t="shared" si="83"/>
        <v>F3:0820 P1P2:8502 P3:00234</v>
      </c>
      <c r="C5341" s="348" t="s">
        <v>9393</v>
      </c>
      <c r="D5341" s="348" t="s">
        <v>7684</v>
      </c>
      <c r="E5341" s="348" t="s">
        <v>7725</v>
      </c>
      <c r="F5341" s="348" t="s">
        <v>7726</v>
      </c>
    </row>
    <row r="5342" spans="1:6" x14ac:dyDescent="0.25">
      <c r="A5342" s="348" t="s">
        <v>12457</v>
      </c>
      <c r="B5342" t="str">
        <f t="shared" si="83"/>
        <v>F3:0911 P1P2:8802 P3:00199</v>
      </c>
      <c r="C5342" s="348" t="s">
        <v>9379</v>
      </c>
      <c r="D5342" s="348" t="s">
        <v>7657</v>
      </c>
      <c r="E5342" s="348" t="s">
        <v>7658</v>
      </c>
      <c r="F5342" s="348" t="s">
        <v>7659</v>
      </c>
    </row>
    <row r="5343" spans="1:6" x14ac:dyDescent="0.25">
      <c r="A5343" s="348" t="s">
        <v>12457</v>
      </c>
      <c r="B5343" t="str">
        <f t="shared" si="83"/>
        <v>F3:0911 P1P2:8802 P3:00448</v>
      </c>
      <c r="C5343" s="348" t="s">
        <v>9379</v>
      </c>
      <c r="D5343" s="348" t="s">
        <v>7657</v>
      </c>
      <c r="E5343" s="348" t="s">
        <v>7658</v>
      </c>
      <c r="F5343" s="348" t="s">
        <v>7641</v>
      </c>
    </row>
    <row r="5344" spans="1:6" x14ac:dyDescent="0.25">
      <c r="A5344" s="348" t="s">
        <v>12458</v>
      </c>
      <c r="B5344" t="str">
        <f t="shared" si="83"/>
        <v>F3:0911 P1P2:8802 P3:00199</v>
      </c>
      <c r="C5344" s="348" t="s">
        <v>9379</v>
      </c>
      <c r="D5344" s="348" t="s">
        <v>7657</v>
      </c>
      <c r="E5344" s="348" t="s">
        <v>7658</v>
      </c>
      <c r="F5344" s="348" t="s">
        <v>7659</v>
      </c>
    </row>
    <row r="5345" spans="1:6" x14ac:dyDescent="0.25">
      <c r="A5345" s="348" t="s">
        <v>12458</v>
      </c>
      <c r="B5345" t="str">
        <f t="shared" si="83"/>
        <v>F3:0911 P1P2:8802 P3:00448</v>
      </c>
      <c r="C5345" s="348" t="s">
        <v>9379</v>
      </c>
      <c r="D5345" s="348" t="s">
        <v>7657</v>
      </c>
      <c r="E5345" s="348" t="s">
        <v>7658</v>
      </c>
      <c r="F5345" s="348" t="s">
        <v>7641</v>
      </c>
    </row>
    <row r="5346" spans="1:6" x14ac:dyDescent="0.25">
      <c r="A5346" s="348" t="s">
        <v>12459</v>
      </c>
      <c r="B5346" t="str">
        <f t="shared" si="83"/>
        <v>F3:0820 P1P2:8502 P3:00234</v>
      </c>
      <c r="C5346" s="348" t="s">
        <v>11651</v>
      </c>
      <c r="D5346" s="348" t="s">
        <v>7684</v>
      </c>
      <c r="E5346" s="348" t="s">
        <v>7725</v>
      </c>
      <c r="F5346" s="348" t="s">
        <v>7726</v>
      </c>
    </row>
    <row r="5347" spans="1:6" x14ac:dyDescent="0.25">
      <c r="A5347" s="348" t="s">
        <v>12460</v>
      </c>
      <c r="B5347" t="str">
        <f t="shared" si="83"/>
        <v>F3:0259 P1P2:3104 P3:00074</v>
      </c>
      <c r="C5347" s="348" t="s">
        <v>7962</v>
      </c>
      <c r="D5347" s="348" t="s">
        <v>7557</v>
      </c>
      <c r="E5347" s="348" t="s">
        <v>7568</v>
      </c>
      <c r="F5347" s="348" t="s">
        <v>7571</v>
      </c>
    </row>
    <row r="5348" spans="1:6" x14ac:dyDescent="0.25">
      <c r="A5348" s="348" t="s">
        <v>12461</v>
      </c>
      <c r="B5348" t="str">
        <f t="shared" si="83"/>
        <v>F3:0911 P1P2:8802 P3:00199</v>
      </c>
      <c r="C5348" s="348" t="s">
        <v>11732</v>
      </c>
      <c r="D5348" s="348" t="s">
        <v>7657</v>
      </c>
      <c r="E5348" s="348" t="s">
        <v>7658</v>
      </c>
      <c r="F5348" s="348" t="s">
        <v>7659</v>
      </c>
    </row>
    <row r="5349" spans="1:6" x14ac:dyDescent="0.25">
      <c r="A5349" s="348" t="s">
        <v>12461</v>
      </c>
      <c r="B5349" t="str">
        <f t="shared" si="83"/>
        <v>F3:0911 P1P2:8802 P3:00448</v>
      </c>
      <c r="C5349" s="348" t="s">
        <v>11732</v>
      </c>
      <c r="D5349" s="348" t="s">
        <v>7657</v>
      </c>
      <c r="E5349" s="348" t="s">
        <v>7658</v>
      </c>
      <c r="F5349" s="348" t="s">
        <v>7641</v>
      </c>
    </row>
    <row r="5350" spans="1:6" x14ac:dyDescent="0.25">
      <c r="A5350" s="348" t="s">
        <v>12462</v>
      </c>
      <c r="B5350" t="str">
        <f t="shared" si="83"/>
        <v>F3:0950 P1P2:8814 P3:00211</v>
      </c>
      <c r="C5350" s="348" t="s">
        <v>7945</v>
      </c>
      <c r="D5350" s="348" t="s">
        <v>7344</v>
      </c>
      <c r="E5350" s="348" t="s">
        <v>7642</v>
      </c>
      <c r="F5350" s="348" t="s">
        <v>7643</v>
      </c>
    </row>
    <row r="5351" spans="1:6" x14ac:dyDescent="0.25">
      <c r="A5351" s="348" t="s">
        <v>12463</v>
      </c>
      <c r="B5351" t="str">
        <f t="shared" si="83"/>
        <v>F3:0820 P1P2:8502 P3:00231</v>
      </c>
      <c r="C5351" s="348" t="s">
        <v>10543</v>
      </c>
      <c r="D5351" s="348" t="s">
        <v>7684</v>
      </c>
      <c r="E5351" s="348" t="s">
        <v>7725</v>
      </c>
      <c r="F5351" s="348" t="s">
        <v>7834</v>
      </c>
    </row>
    <row r="5352" spans="1:6" x14ac:dyDescent="0.25">
      <c r="A5352" s="348" t="s">
        <v>12464</v>
      </c>
      <c r="B5352" t="str">
        <f t="shared" si="83"/>
        <v>F3:0911 P1P2:8802 P3:00199</v>
      </c>
      <c r="C5352" s="348" t="s">
        <v>9451</v>
      </c>
      <c r="D5352" s="348" t="s">
        <v>7657</v>
      </c>
      <c r="E5352" s="348" t="s">
        <v>7658</v>
      </c>
      <c r="F5352" s="348" t="s">
        <v>7659</v>
      </c>
    </row>
    <row r="5353" spans="1:6" x14ac:dyDescent="0.25">
      <c r="A5353" s="348" t="s">
        <v>12464</v>
      </c>
      <c r="B5353" t="str">
        <f t="shared" si="83"/>
        <v>F3:0911 P1P2:8802 P3:00448</v>
      </c>
      <c r="C5353" s="348" t="s">
        <v>9451</v>
      </c>
      <c r="D5353" s="348" t="s">
        <v>7657</v>
      </c>
      <c r="E5353" s="348" t="s">
        <v>7658</v>
      </c>
      <c r="F5353" s="348" t="s">
        <v>7641</v>
      </c>
    </row>
    <row r="5354" spans="1:6" x14ac:dyDescent="0.25">
      <c r="A5354" s="348" t="s">
        <v>12465</v>
      </c>
      <c r="B5354" t="str">
        <f t="shared" si="83"/>
        <v>F3:0911 P1P2:8802 P3:00199</v>
      </c>
      <c r="C5354" s="348" t="s">
        <v>9474</v>
      </c>
      <c r="D5354" s="348" t="s">
        <v>7657</v>
      </c>
      <c r="E5354" s="348" t="s">
        <v>7658</v>
      </c>
      <c r="F5354" s="348" t="s">
        <v>7659</v>
      </c>
    </row>
    <row r="5355" spans="1:6" x14ac:dyDescent="0.25">
      <c r="A5355" s="348" t="s">
        <v>12465</v>
      </c>
      <c r="B5355" t="str">
        <f t="shared" si="83"/>
        <v>F3:0911 P1P2:8802 P3:00448</v>
      </c>
      <c r="C5355" s="348" t="s">
        <v>9474</v>
      </c>
      <c r="D5355" s="348" t="s">
        <v>7657</v>
      </c>
      <c r="E5355" s="348" t="s">
        <v>7658</v>
      </c>
      <c r="F5355" s="348" t="s">
        <v>7641</v>
      </c>
    </row>
    <row r="5356" spans="1:6" x14ac:dyDescent="0.25">
      <c r="A5356" s="348" t="s">
        <v>12466</v>
      </c>
      <c r="B5356" t="str">
        <f t="shared" si="83"/>
        <v>F3:0911 P1P2:8802 P3:00199</v>
      </c>
      <c r="C5356" s="348" t="s">
        <v>9441</v>
      </c>
      <c r="D5356" s="348" t="s">
        <v>7657</v>
      </c>
      <c r="E5356" s="348" t="s">
        <v>7658</v>
      </c>
      <c r="F5356" s="348" t="s">
        <v>7659</v>
      </c>
    </row>
    <row r="5357" spans="1:6" x14ac:dyDescent="0.25">
      <c r="A5357" s="348" t="s">
        <v>12466</v>
      </c>
      <c r="B5357" t="str">
        <f t="shared" si="83"/>
        <v>F3:0911 P1P2:8802 P3:00448</v>
      </c>
      <c r="C5357" s="348" t="s">
        <v>9441</v>
      </c>
      <c r="D5357" s="348" t="s">
        <v>7657</v>
      </c>
      <c r="E5357" s="348" t="s">
        <v>7658</v>
      </c>
      <c r="F5357" s="348" t="s">
        <v>7641</v>
      </c>
    </row>
    <row r="5358" spans="1:6" x14ac:dyDescent="0.25">
      <c r="A5358" s="348" t="s">
        <v>12467</v>
      </c>
      <c r="B5358" t="str">
        <f t="shared" si="83"/>
        <v>F3:0911 P1P2:8802 P3:00199</v>
      </c>
      <c r="C5358" s="348" t="s">
        <v>9508</v>
      </c>
      <c r="D5358" s="348" t="s">
        <v>7657</v>
      </c>
      <c r="E5358" s="348" t="s">
        <v>7658</v>
      </c>
      <c r="F5358" s="348" t="s">
        <v>7659</v>
      </c>
    </row>
    <row r="5359" spans="1:6" x14ac:dyDescent="0.25">
      <c r="A5359" s="348" t="s">
        <v>12467</v>
      </c>
      <c r="B5359" t="str">
        <f t="shared" si="83"/>
        <v>F3:0911 P1P2:8802 P3:00448</v>
      </c>
      <c r="C5359" s="348" t="s">
        <v>9508</v>
      </c>
      <c r="D5359" s="348" t="s">
        <v>7657</v>
      </c>
      <c r="E5359" s="348" t="s">
        <v>7658</v>
      </c>
      <c r="F5359" s="348" t="s">
        <v>7641</v>
      </c>
    </row>
    <row r="5360" spans="1:6" x14ac:dyDescent="0.25">
      <c r="A5360" s="348" t="s">
        <v>12468</v>
      </c>
      <c r="B5360" t="str">
        <f t="shared" si="83"/>
        <v>F3:0820 P1P2:8502 P3:00234</v>
      </c>
      <c r="C5360" s="348" t="s">
        <v>8082</v>
      </c>
      <c r="D5360" s="348" t="s">
        <v>7684</v>
      </c>
      <c r="E5360" s="348" t="s">
        <v>7725</v>
      </c>
      <c r="F5360" s="348" t="s">
        <v>7726</v>
      </c>
    </row>
    <row r="5361" spans="1:6" x14ac:dyDescent="0.25">
      <c r="A5361" s="348" t="s">
        <v>12469</v>
      </c>
      <c r="B5361" t="str">
        <f t="shared" si="83"/>
        <v>F3:0950 P1P2:8814 P3:00211</v>
      </c>
      <c r="C5361" s="348" t="s">
        <v>7945</v>
      </c>
      <c r="D5361" s="348" t="s">
        <v>7344</v>
      </c>
      <c r="E5361" s="348" t="s">
        <v>7642</v>
      </c>
      <c r="F5361" s="348" t="s">
        <v>7643</v>
      </c>
    </row>
    <row r="5362" spans="1:6" x14ac:dyDescent="0.25">
      <c r="A5362" s="348" t="s">
        <v>12470</v>
      </c>
      <c r="B5362" t="str">
        <f t="shared" si="83"/>
        <v>F3:0820 P1P2:8502 P3:00231</v>
      </c>
      <c r="C5362" s="348" t="s">
        <v>10563</v>
      </c>
      <c r="D5362" s="348" t="s">
        <v>7684</v>
      </c>
      <c r="E5362" s="348" t="s">
        <v>7725</v>
      </c>
      <c r="F5362" s="348" t="s">
        <v>7834</v>
      </c>
    </row>
    <row r="5363" spans="1:6" x14ac:dyDescent="0.25">
      <c r="A5363" s="348" t="s">
        <v>12471</v>
      </c>
      <c r="B5363" t="str">
        <f t="shared" si="83"/>
        <v>F3:0820 P1P2:8502 P3:00231</v>
      </c>
      <c r="C5363" s="348" t="s">
        <v>10570</v>
      </c>
      <c r="D5363" s="348" t="s">
        <v>7684</v>
      </c>
      <c r="E5363" s="348" t="s">
        <v>7725</v>
      </c>
      <c r="F5363" s="348" t="s">
        <v>7834</v>
      </c>
    </row>
    <row r="5364" spans="1:6" x14ac:dyDescent="0.25">
      <c r="A5364" s="348" t="s">
        <v>12472</v>
      </c>
      <c r="B5364" t="str">
        <f t="shared" si="83"/>
        <v>F3:0911 P1P2:8802 P3:00199</v>
      </c>
      <c r="C5364" s="348" t="s">
        <v>7763</v>
      </c>
      <c r="D5364" s="348" t="s">
        <v>7657</v>
      </c>
      <c r="E5364" s="348" t="s">
        <v>7658</v>
      </c>
      <c r="F5364" s="348" t="s">
        <v>7659</v>
      </c>
    </row>
    <row r="5365" spans="1:6" x14ac:dyDescent="0.25">
      <c r="A5365" s="348" t="s">
        <v>12472</v>
      </c>
      <c r="B5365" t="str">
        <f t="shared" si="83"/>
        <v>F3:0911 P1P2:8802 P3:00448</v>
      </c>
      <c r="C5365" s="348" t="s">
        <v>7763</v>
      </c>
      <c r="D5365" s="348" t="s">
        <v>7657</v>
      </c>
      <c r="E5365" s="348" t="s">
        <v>7658</v>
      </c>
      <c r="F5365" s="348" t="s">
        <v>7641</v>
      </c>
    </row>
    <row r="5366" spans="1:6" x14ac:dyDescent="0.25">
      <c r="A5366" s="348" t="s">
        <v>12473</v>
      </c>
      <c r="B5366" t="str">
        <f t="shared" si="83"/>
        <v>F3:0111 P1P2:0301 P3:00005</v>
      </c>
      <c r="C5366" s="348" t="s">
        <v>7836</v>
      </c>
      <c r="D5366" s="348" t="s">
        <v>7323</v>
      </c>
      <c r="E5366" s="348" t="s">
        <v>7335</v>
      </c>
      <c r="F5366" s="348" t="s">
        <v>7655</v>
      </c>
    </row>
    <row r="5367" spans="1:6" x14ac:dyDescent="0.25">
      <c r="A5367" s="348" t="s">
        <v>12473</v>
      </c>
      <c r="B5367" t="str">
        <f t="shared" si="83"/>
        <v>F3:0761 P1P2:8001 P3:00005</v>
      </c>
      <c r="C5367" s="348" t="s">
        <v>7836</v>
      </c>
      <c r="D5367" s="348" t="s">
        <v>12474</v>
      </c>
      <c r="E5367" s="348" t="s">
        <v>12475</v>
      </c>
      <c r="F5367" s="348" t="s">
        <v>7655</v>
      </c>
    </row>
    <row r="5368" spans="1:6" x14ac:dyDescent="0.25">
      <c r="A5368" s="348" t="s">
        <v>12473</v>
      </c>
      <c r="B5368" t="str">
        <f t="shared" si="83"/>
        <v>F3:1099 P1P2:9019 P3:00371</v>
      </c>
      <c r="C5368" s="348" t="s">
        <v>7836</v>
      </c>
      <c r="D5368" s="348" t="s">
        <v>8515</v>
      </c>
      <c r="E5368" s="348" t="s">
        <v>10350</v>
      </c>
      <c r="F5368" s="348" t="s">
        <v>10351</v>
      </c>
    </row>
    <row r="5369" spans="1:6" x14ac:dyDescent="0.25">
      <c r="A5369" s="348" t="s">
        <v>12476</v>
      </c>
      <c r="B5369" t="str">
        <f t="shared" si="83"/>
        <v>F3:0111 P1P2:0301 P3:00005</v>
      </c>
      <c r="C5369" s="348" t="s">
        <v>12171</v>
      </c>
      <c r="D5369" s="348" t="s">
        <v>7323</v>
      </c>
      <c r="E5369" s="348" t="s">
        <v>7335</v>
      </c>
      <c r="F5369" s="348" t="s">
        <v>7655</v>
      </c>
    </row>
    <row r="5370" spans="1:6" x14ac:dyDescent="0.25">
      <c r="A5370" s="348" t="s">
        <v>12477</v>
      </c>
      <c r="B5370" t="str">
        <f t="shared" si="83"/>
        <v>F3:0111 P1P2:0301 P3:00005</v>
      </c>
      <c r="C5370" s="348" t="s">
        <v>8042</v>
      </c>
      <c r="D5370" s="348" t="s">
        <v>7323</v>
      </c>
      <c r="E5370" s="348" t="s">
        <v>7335</v>
      </c>
      <c r="F5370" s="348" t="s">
        <v>7655</v>
      </c>
    </row>
    <row r="5371" spans="1:6" x14ac:dyDescent="0.25">
      <c r="A5371" s="348" t="s">
        <v>12478</v>
      </c>
      <c r="B5371" t="str">
        <f t="shared" si="83"/>
        <v>F3:0111 P1P2:0301 P3:00005</v>
      </c>
      <c r="C5371" s="348" t="s">
        <v>8044</v>
      </c>
      <c r="D5371" s="348" t="s">
        <v>7323</v>
      </c>
      <c r="E5371" s="348" t="s">
        <v>7335</v>
      </c>
      <c r="F5371" s="348" t="s">
        <v>7655</v>
      </c>
    </row>
    <row r="5372" spans="1:6" x14ac:dyDescent="0.25">
      <c r="A5372" s="348" t="s">
        <v>12479</v>
      </c>
      <c r="B5372" t="str">
        <f t="shared" si="83"/>
        <v>F3:0111 P1P2:0301 P3:00005</v>
      </c>
      <c r="C5372" s="348" t="s">
        <v>8047</v>
      </c>
      <c r="D5372" s="348" t="s">
        <v>7323</v>
      </c>
      <c r="E5372" s="348" t="s">
        <v>7335</v>
      </c>
      <c r="F5372" s="348" t="s">
        <v>7655</v>
      </c>
    </row>
    <row r="5373" spans="1:6" x14ac:dyDescent="0.25">
      <c r="A5373" s="348" t="s">
        <v>12480</v>
      </c>
      <c r="B5373" t="str">
        <f t="shared" si="83"/>
        <v>F3:0111 P1P2:0301 P3:00005</v>
      </c>
      <c r="C5373" s="348" t="s">
        <v>8057</v>
      </c>
      <c r="D5373" s="348" t="s">
        <v>7323</v>
      </c>
      <c r="E5373" s="348" t="s">
        <v>7335</v>
      </c>
      <c r="F5373" s="348" t="s">
        <v>7655</v>
      </c>
    </row>
    <row r="5374" spans="1:6" x14ac:dyDescent="0.25">
      <c r="A5374" s="348" t="s">
        <v>12481</v>
      </c>
      <c r="B5374" t="str">
        <f t="shared" si="83"/>
        <v>F3:0111 P1P2:0301 P3:00005</v>
      </c>
      <c r="C5374" s="348" t="s">
        <v>8065</v>
      </c>
      <c r="D5374" s="348" t="s">
        <v>7323</v>
      </c>
      <c r="E5374" s="348" t="s">
        <v>7335</v>
      </c>
      <c r="F5374" s="348" t="s">
        <v>7655</v>
      </c>
    </row>
    <row r="5375" spans="1:6" x14ac:dyDescent="0.25">
      <c r="A5375" s="348" t="s">
        <v>12481</v>
      </c>
      <c r="B5375" t="str">
        <f t="shared" si="83"/>
        <v>F3:0620 P1P2:7502 P3:00471</v>
      </c>
      <c r="C5375" s="348" t="s">
        <v>8065</v>
      </c>
      <c r="D5375" s="348" t="s">
        <v>8708</v>
      </c>
      <c r="E5375" s="348" t="s">
        <v>8709</v>
      </c>
      <c r="F5375" s="348" t="s">
        <v>12482</v>
      </c>
    </row>
    <row r="5376" spans="1:6" x14ac:dyDescent="0.25">
      <c r="A5376" s="348" t="s">
        <v>12481</v>
      </c>
      <c r="B5376" t="str">
        <f t="shared" si="83"/>
        <v>F3:1099 P1P2:9019 P3:00371</v>
      </c>
      <c r="C5376" s="348" t="s">
        <v>8065</v>
      </c>
      <c r="D5376" s="348" t="s">
        <v>8515</v>
      </c>
      <c r="E5376" s="348" t="s">
        <v>10350</v>
      </c>
      <c r="F5376" s="348" t="s">
        <v>10351</v>
      </c>
    </row>
    <row r="5377" spans="1:6" x14ac:dyDescent="0.25">
      <c r="A5377" s="348" t="s">
        <v>12483</v>
      </c>
      <c r="B5377" t="str">
        <f t="shared" si="83"/>
        <v>F3:0111 P1P2:0301 P3:00005</v>
      </c>
      <c r="C5377" s="348" t="s">
        <v>8068</v>
      </c>
      <c r="D5377" s="348" t="s">
        <v>7323</v>
      </c>
      <c r="E5377" s="348" t="s">
        <v>7335</v>
      </c>
      <c r="F5377" s="348" t="s">
        <v>7655</v>
      </c>
    </row>
    <row r="5378" spans="1:6" x14ac:dyDescent="0.25">
      <c r="A5378" s="348" t="s">
        <v>12483</v>
      </c>
      <c r="B5378" t="str">
        <f t="shared" ref="B5378:B5441" si="84">CONCATENATE("F3:",D5378," P1P2:",E5378," P3:",F5378)</f>
        <v>F3:0111 P1P2:0301 P3:00009</v>
      </c>
      <c r="C5378" s="348" t="s">
        <v>8068</v>
      </c>
      <c r="D5378" s="348" t="s">
        <v>7323</v>
      </c>
      <c r="E5378" s="348" t="s">
        <v>7335</v>
      </c>
      <c r="F5378" s="348" t="s">
        <v>7459</v>
      </c>
    </row>
    <row r="5379" spans="1:6" x14ac:dyDescent="0.25">
      <c r="A5379" s="348" t="s">
        <v>12483</v>
      </c>
      <c r="B5379" t="str">
        <f t="shared" si="84"/>
        <v>F3:0620 P1P2:7502 P3:00333</v>
      </c>
      <c r="C5379" s="348" t="s">
        <v>8068</v>
      </c>
      <c r="D5379" s="348" t="s">
        <v>8708</v>
      </c>
      <c r="E5379" s="348" t="s">
        <v>8709</v>
      </c>
      <c r="F5379" s="348" t="s">
        <v>12484</v>
      </c>
    </row>
    <row r="5380" spans="1:6" x14ac:dyDescent="0.25">
      <c r="A5380" s="348" t="s">
        <v>12485</v>
      </c>
      <c r="B5380" t="str">
        <f t="shared" si="84"/>
        <v>F3:0111 P1P2:0301 P3:00005</v>
      </c>
      <c r="C5380" s="348" t="s">
        <v>8072</v>
      </c>
      <c r="D5380" s="348" t="s">
        <v>7323</v>
      </c>
      <c r="E5380" s="348" t="s">
        <v>7335</v>
      </c>
      <c r="F5380" s="348" t="s">
        <v>7655</v>
      </c>
    </row>
    <row r="5381" spans="1:6" x14ac:dyDescent="0.25">
      <c r="A5381" s="348" t="s">
        <v>12486</v>
      </c>
      <c r="B5381" t="str">
        <f t="shared" si="84"/>
        <v>F3:0111 P1P2:0301 P3:00005</v>
      </c>
      <c r="C5381" s="348" t="s">
        <v>8079</v>
      </c>
      <c r="D5381" s="348" t="s">
        <v>7323</v>
      </c>
      <c r="E5381" s="348" t="s">
        <v>7335</v>
      </c>
      <c r="F5381" s="348" t="s">
        <v>7655</v>
      </c>
    </row>
    <row r="5382" spans="1:6" x14ac:dyDescent="0.25">
      <c r="A5382" s="348" t="s">
        <v>12486</v>
      </c>
      <c r="B5382" t="str">
        <f t="shared" si="84"/>
        <v>F3:0620 P1P2:7502 P3:00333</v>
      </c>
      <c r="C5382" s="348" t="s">
        <v>8079</v>
      </c>
      <c r="D5382" s="348" t="s">
        <v>8708</v>
      </c>
      <c r="E5382" s="348" t="s">
        <v>8709</v>
      </c>
      <c r="F5382" s="348" t="s">
        <v>12484</v>
      </c>
    </row>
    <row r="5383" spans="1:6" x14ac:dyDescent="0.25">
      <c r="A5383" s="348" t="s">
        <v>12486</v>
      </c>
      <c r="B5383" t="str">
        <f t="shared" si="84"/>
        <v>F3:0630 P1P2:7503 P3:00431</v>
      </c>
      <c r="C5383" s="348" t="s">
        <v>8079</v>
      </c>
      <c r="D5383" s="348" t="s">
        <v>12487</v>
      </c>
      <c r="E5383" s="348" t="s">
        <v>12488</v>
      </c>
      <c r="F5383" s="348" t="s">
        <v>12489</v>
      </c>
    </row>
    <row r="5384" spans="1:6" x14ac:dyDescent="0.25">
      <c r="A5384" s="348" t="s">
        <v>12490</v>
      </c>
      <c r="B5384" t="str">
        <f t="shared" si="84"/>
        <v>F3:0111 P1P2:0301 P3:00005</v>
      </c>
      <c r="C5384" s="348" t="s">
        <v>8082</v>
      </c>
      <c r="D5384" s="348" t="s">
        <v>7323</v>
      </c>
      <c r="E5384" s="348" t="s">
        <v>7335</v>
      </c>
      <c r="F5384" s="348" t="s">
        <v>7655</v>
      </c>
    </row>
    <row r="5385" spans="1:6" x14ac:dyDescent="0.25">
      <c r="A5385" s="348" t="s">
        <v>12491</v>
      </c>
      <c r="B5385" t="str">
        <f t="shared" si="84"/>
        <v>F3:0111 P1P2:0301 P3:00005</v>
      </c>
      <c r="C5385" s="348" t="s">
        <v>8093</v>
      </c>
      <c r="D5385" s="348" t="s">
        <v>7323</v>
      </c>
      <c r="E5385" s="348" t="s">
        <v>7335</v>
      </c>
      <c r="F5385" s="348" t="s">
        <v>7655</v>
      </c>
    </row>
    <row r="5386" spans="1:6" x14ac:dyDescent="0.25">
      <c r="A5386" s="348" t="s">
        <v>12491</v>
      </c>
      <c r="B5386" t="str">
        <f t="shared" si="84"/>
        <v>F3:0620 P1P2:7502 P3:00333</v>
      </c>
      <c r="C5386" s="348" t="s">
        <v>8093</v>
      </c>
      <c r="D5386" s="348" t="s">
        <v>8708</v>
      </c>
      <c r="E5386" s="348" t="s">
        <v>8709</v>
      </c>
      <c r="F5386" s="348" t="s">
        <v>12484</v>
      </c>
    </row>
    <row r="5387" spans="1:6" x14ac:dyDescent="0.25">
      <c r="A5387" s="348" t="s">
        <v>12492</v>
      </c>
      <c r="B5387" t="str">
        <f t="shared" si="84"/>
        <v>F3:0111 P1P2:0301 P3:00005</v>
      </c>
      <c r="C5387" s="348" t="s">
        <v>8099</v>
      </c>
      <c r="D5387" s="348" t="s">
        <v>7323</v>
      </c>
      <c r="E5387" s="348" t="s">
        <v>7335</v>
      </c>
      <c r="F5387" s="348" t="s">
        <v>7655</v>
      </c>
    </row>
    <row r="5388" spans="1:6" x14ac:dyDescent="0.25">
      <c r="A5388" s="348" t="s">
        <v>12493</v>
      </c>
      <c r="B5388" t="str">
        <f t="shared" si="84"/>
        <v>F3:0111 P1P2:0301 P3:00005</v>
      </c>
      <c r="C5388" s="348" t="s">
        <v>8102</v>
      </c>
      <c r="D5388" s="348" t="s">
        <v>7323</v>
      </c>
      <c r="E5388" s="348" t="s">
        <v>7335</v>
      </c>
      <c r="F5388" s="348" t="s">
        <v>7655</v>
      </c>
    </row>
    <row r="5389" spans="1:6" x14ac:dyDescent="0.25">
      <c r="A5389" s="348" t="s">
        <v>12494</v>
      </c>
      <c r="B5389" t="str">
        <f t="shared" si="84"/>
        <v>F3:0111 P1P2:0301 P3:00005</v>
      </c>
      <c r="C5389" s="348" t="s">
        <v>8105</v>
      </c>
      <c r="D5389" s="348" t="s">
        <v>7323</v>
      </c>
      <c r="E5389" s="348" t="s">
        <v>7335</v>
      </c>
      <c r="F5389" s="348" t="s">
        <v>7655</v>
      </c>
    </row>
    <row r="5390" spans="1:6" x14ac:dyDescent="0.25">
      <c r="A5390" s="348" t="s">
        <v>12495</v>
      </c>
      <c r="B5390" t="str">
        <f t="shared" si="84"/>
        <v>F3:0111 P1P2:0301 P3:00005</v>
      </c>
      <c r="C5390" s="348" t="s">
        <v>8018</v>
      </c>
      <c r="D5390" s="348" t="s">
        <v>7323</v>
      </c>
      <c r="E5390" s="348" t="s">
        <v>7335</v>
      </c>
      <c r="F5390" s="348" t="s">
        <v>7655</v>
      </c>
    </row>
    <row r="5391" spans="1:6" x14ac:dyDescent="0.25">
      <c r="A5391" s="348" t="s">
        <v>12495</v>
      </c>
      <c r="B5391" t="str">
        <f t="shared" si="84"/>
        <v>F3:0620 P1P2:7502 P3:00333</v>
      </c>
      <c r="C5391" s="348" t="s">
        <v>8018</v>
      </c>
      <c r="D5391" s="348" t="s">
        <v>8708</v>
      </c>
      <c r="E5391" s="348" t="s">
        <v>8709</v>
      </c>
      <c r="F5391" s="348" t="s">
        <v>12484</v>
      </c>
    </row>
    <row r="5392" spans="1:6" x14ac:dyDescent="0.25">
      <c r="A5392" s="348" t="s">
        <v>12495</v>
      </c>
      <c r="B5392" t="str">
        <f t="shared" si="84"/>
        <v>F3:0640 P1P2:7505 P3:00335</v>
      </c>
      <c r="C5392" s="348" t="s">
        <v>8018</v>
      </c>
      <c r="D5392" s="348" t="s">
        <v>12496</v>
      </c>
      <c r="E5392" s="348" t="s">
        <v>12497</v>
      </c>
      <c r="F5392" s="348" t="s">
        <v>12498</v>
      </c>
    </row>
    <row r="5393" spans="1:6" x14ac:dyDescent="0.25">
      <c r="A5393" s="348" t="s">
        <v>12495</v>
      </c>
      <c r="B5393" t="str">
        <f t="shared" si="84"/>
        <v>F3:1099 P1P2:9019 P3:00371</v>
      </c>
      <c r="C5393" s="348" t="s">
        <v>8018</v>
      </c>
      <c r="D5393" s="348" t="s">
        <v>8515</v>
      </c>
      <c r="E5393" s="348" t="s">
        <v>10350</v>
      </c>
      <c r="F5393" s="348" t="s">
        <v>10351</v>
      </c>
    </row>
    <row r="5394" spans="1:6" x14ac:dyDescent="0.25">
      <c r="A5394" s="348" t="s">
        <v>12499</v>
      </c>
      <c r="B5394" t="str">
        <f t="shared" si="84"/>
        <v>F3:0111 P1P2:0301 P3:00005</v>
      </c>
      <c r="C5394" s="348" t="s">
        <v>8119</v>
      </c>
      <c r="D5394" s="348" t="s">
        <v>7323</v>
      </c>
      <c r="E5394" s="348" t="s">
        <v>7335</v>
      </c>
      <c r="F5394" s="348" t="s">
        <v>7655</v>
      </c>
    </row>
    <row r="5395" spans="1:6" x14ac:dyDescent="0.25">
      <c r="A5395" s="348" t="s">
        <v>12500</v>
      </c>
      <c r="B5395" t="str">
        <f t="shared" si="84"/>
        <v>F3:0111 P1P2:0301 P3:00005</v>
      </c>
      <c r="C5395" s="348" t="s">
        <v>8126</v>
      </c>
      <c r="D5395" s="348" t="s">
        <v>7323</v>
      </c>
      <c r="E5395" s="348" t="s">
        <v>7335</v>
      </c>
      <c r="F5395" s="348" t="s">
        <v>7655</v>
      </c>
    </row>
    <row r="5396" spans="1:6" x14ac:dyDescent="0.25">
      <c r="A5396" s="348" t="s">
        <v>12500</v>
      </c>
      <c r="B5396" t="str">
        <f t="shared" si="84"/>
        <v>F3:0111 P1P2:0301 P3:00009</v>
      </c>
      <c r="C5396" s="348" t="s">
        <v>8126</v>
      </c>
      <c r="D5396" s="348" t="s">
        <v>7323</v>
      </c>
      <c r="E5396" s="348" t="s">
        <v>7335</v>
      </c>
      <c r="F5396" s="348" t="s">
        <v>7459</v>
      </c>
    </row>
    <row r="5397" spans="1:6" x14ac:dyDescent="0.25">
      <c r="A5397" s="348" t="s">
        <v>12500</v>
      </c>
      <c r="B5397" t="str">
        <f t="shared" si="84"/>
        <v>F3:1099 P1P2:9019 P3:00300</v>
      </c>
      <c r="C5397" s="348" t="s">
        <v>8126</v>
      </c>
      <c r="D5397" s="348" t="s">
        <v>8515</v>
      </c>
      <c r="E5397" s="348" t="s">
        <v>10350</v>
      </c>
      <c r="F5397" s="348" t="s">
        <v>7851</v>
      </c>
    </row>
    <row r="5398" spans="1:6" x14ac:dyDescent="0.25">
      <c r="A5398" s="348" t="s">
        <v>12501</v>
      </c>
      <c r="B5398" t="str">
        <f t="shared" si="84"/>
        <v>F3:0111 P1P2:0301 P3:00005</v>
      </c>
      <c r="C5398" s="348" t="s">
        <v>8131</v>
      </c>
      <c r="D5398" s="348" t="s">
        <v>7323</v>
      </c>
      <c r="E5398" s="348" t="s">
        <v>7335</v>
      </c>
      <c r="F5398" s="348" t="s">
        <v>7655</v>
      </c>
    </row>
    <row r="5399" spans="1:6" x14ac:dyDescent="0.25">
      <c r="A5399" s="348" t="s">
        <v>12501</v>
      </c>
      <c r="B5399" t="str">
        <f t="shared" si="84"/>
        <v>F3:0111 P1P2:0301 P3:00009</v>
      </c>
      <c r="C5399" s="348" t="s">
        <v>8131</v>
      </c>
      <c r="D5399" s="348" t="s">
        <v>7323</v>
      </c>
      <c r="E5399" s="348" t="s">
        <v>7335</v>
      </c>
      <c r="F5399" s="348" t="s">
        <v>7459</v>
      </c>
    </row>
    <row r="5400" spans="1:6" x14ac:dyDescent="0.25">
      <c r="A5400" s="348" t="s">
        <v>12502</v>
      </c>
      <c r="B5400" t="str">
        <f t="shared" si="84"/>
        <v>F3:0111 P1P2:0301 P3:00005</v>
      </c>
      <c r="C5400" s="348" t="s">
        <v>8138</v>
      </c>
      <c r="D5400" s="348" t="s">
        <v>7323</v>
      </c>
      <c r="E5400" s="348" t="s">
        <v>7335</v>
      </c>
      <c r="F5400" s="348" t="s">
        <v>7655</v>
      </c>
    </row>
    <row r="5401" spans="1:6" x14ac:dyDescent="0.25">
      <c r="A5401" s="348" t="s">
        <v>12502</v>
      </c>
      <c r="B5401" t="str">
        <f t="shared" si="84"/>
        <v>F3:0111 P1P2:0301 P3:00009</v>
      </c>
      <c r="C5401" s="348" t="s">
        <v>8138</v>
      </c>
      <c r="D5401" s="348" t="s">
        <v>7323</v>
      </c>
      <c r="E5401" s="348" t="s">
        <v>7335</v>
      </c>
      <c r="F5401" s="348" t="s">
        <v>7459</v>
      </c>
    </row>
    <row r="5402" spans="1:6" x14ac:dyDescent="0.25">
      <c r="A5402" s="348" t="s">
        <v>12503</v>
      </c>
      <c r="B5402" t="str">
        <f t="shared" si="84"/>
        <v>F3:0111 P1P2:0301 P3:00005</v>
      </c>
      <c r="C5402" s="348" t="s">
        <v>7872</v>
      </c>
      <c r="D5402" s="348" t="s">
        <v>7323</v>
      </c>
      <c r="E5402" s="348" t="s">
        <v>7335</v>
      </c>
      <c r="F5402" s="348" t="s">
        <v>7655</v>
      </c>
    </row>
    <row r="5403" spans="1:6" x14ac:dyDescent="0.25">
      <c r="A5403" s="348" t="s">
        <v>12503</v>
      </c>
      <c r="B5403" t="str">
        <f t="shared" si="84"/>
        <v>F3:0133 P1P2:0302 P3:00009</v>
      </c>
      <c r="C5403" s="348" t="s">
        <v>7872</v>
      </c>
      <c r="D5403" s="348" t="s">
        <v>7340</v>
      </c>
      <c r="E5403" s="348" t="s">
        <v>7456</v>
      </c>
      <c r="F5403" s="348" t="s">
        <v>7459</v>
      </c>
    </row>
    <row r="5404" spans="1:6" x14ac:dyDescent="0.25">
      <c r="A5404" s="348" t="s">
        <v>12504</v>
      </c>
      <c r="B5404" t="str">
        <f t="shared" si="84"/>
        <v>F3:0111 P1P2:0301 P3:00005</v>
      </c>
      <c r="C5404" s="348" t="s">
        <v>8149</v>
      </c>
      <c r="D5404" s="348" t="s">
        <v>7323</v>
      </c>
      <c r="E5404" s="348" t="s">
        <v>7335</v>
      </c>
      <c r="F5404" s="348" t="s">
        <v>7655</v>
      </c>
    </row>
    <row r="5405" spans="1:6" x14ac:dyDescent="0.25">
      <c r="A5405" s="348" t="s">
        <v>12504</v>
      </c>
      <c r="B5405" t="str">
        <f t="shared" si="84"/>
        <v>F3:0133 P1P2:0302 P3:00009</v>
      </c>
      <c r="C5405" s="348" t="s">
        <v>8149</v>
      </c>
      <c r="D5405" s="348" t="s">
        <v>7340</v>
      </c>
      <c r="E5405" s="348" t="s">
        <v>7456</v>
      </c>
      <c r="F5405" s="348" t="s">
        <v>7459</v>
      </c>
    </row>
    <row r="5406" spans="1:6" x14ac:dyDescent="0.25">
      <c r="A5406" s="348" t="s">
        <v>12504</v>
      </c>
      <c r="B5406" t="str">
        <f t="shared" si="84"/>
        <v>F3:1099 P1P2:9019 P3:00371</v>
      </c>
      <c r="C5406" s="348" t="s">
        <v>8149</v>
      </c>
      <c r="D5406" s="348" t="s">
        <v>8515</v>
      </c>
      <c r="E5406" s="348" t="s">
        <v>10350</v>
      </c>
      <c r="F5406" s="348" t="s">
        <v>10351</v>
      </c>
    </row>
    <row r="5407" spans="1:6" x14ac:dyDescent="0.25">
      <c r="A5407" s="348" t="s">
        <v>12505</v>
      </c>
      <c r="B5407" t="str">
        <f t="shared" si="84"/>
        <v>F3:0111 P1P2:0301 P3:00005</v>
      </c>
      <c r="C5407" s="348" t="s">
        <v>8151</v>
      </c>
      <c r="D5407" s="348" t="s">
        <v>7323</v>
      </c>
      <c r="E5407" s="348" t="s">
        <v>7335</v>
      </c>
      <c r="F5407" s="348" t="s">
        <v>7655</v>
      </c>
    </row>
    <row r="5408" spans="1:6" x14ac:dyDescent="0.25">
      <c r="A5408" s="348" t="s">
        <v>12505</v>
      </c>
      <c r="B5408" t="str">
        <f t="shared" si="84"/>
        <v>F3:0133 P1P2:0302 P3:00009</v>
      </c>
      <c r="C5408" s="348" t="s">
        <v>8151</v>
      </c>
      <c r="D5408" s="348" t="s">
        <v>7340</v>
      </c>
      <c r="E5408" s="348" t="s">
        <v>7456</v>
      </c>
      <c r="F5408" s="348" t="s">
        <v>7459</v>
      </c>
    </row>
    <row r="5409" spans="1:6" x14ac:dyDescent="0.25">
      <c r="A5409" s="348" t="s">
        <v>12505</v>
      </c>
      <c r="B5409" t="str">
        <f t="shared" si="84"/>
        <v>F3:0620 P1P2:7502 P3:00329</v>
      </c>
      <c r="C5409" s="348" t="s">
        <v>8151</v>
      </c>
      <c r="D5409" s="348" t="s">
        <v>8708</v>
      </c>
      <c r="E5409" s="348" t="s">
        <v>8709</v>
      </c>
      <c r="F5409" s="348" t="s">
        <v>12506</v>
      </c>
    </row>
    <row r="5410" spans="1:6" x14ac:dyDescent="0.25">
      <c r="A5410" s="348" t="s">
        <v>12507</v>
      </c>
      <c r="B5410" t="str">
        <f t="shared" si="84"/>
        <v>F3:0111 P1P2:0301 P3:00005</v>
      </c>
      <c r="C5410" s="348" t="s">
        <v>8158</v>
      </c>
      <c r="D5410" s="348" t="s">
        <v>7323</v>
      </c>
      <c r="E5410" s="348" t="s">
        <v>7335</v>
      </c>
      <c r="F5410" s="348" t="s">
        <v>7655</v>
      </c>
    </row>
    <row r="5411" spans="1:6" x14ac:dyDescent="0.25">
      <c r="A5411" s="348" t="s">
        <v>12507</v>
      </c>
      <c r="B5411" t="str">
        <f t="shared" si="84"/>
        <v>F3:0133 P1P2:0302 P3:00009</v>
      </c>
      <c r="C5411" s="348" t="s">
        <v>8158</v>
      </c>
      <c r="D5411" s="348" t="s">
        <v>7340</v>
      </c>
      <c r="E5411" s="348" t="s">
        <v>7456</v>
      </c>
      <c r="F5411" s="348" t="s">
        <v>7459</v>
      </c>
    </row>
    <row r="5412" spans="1:6" x14ac:dyDescent="0.25">
      <c r="A5412" s="348" t="s">
        <v>12507</v>
      </c>
      <c r="B5412" t="str">
        <f t="shared" si="84"/>
        <v>F3:0630 P1P2:7503 P3:00431</v>
      </c>
      <c r="C5412" s="348" t="s">
        <v>8158</v>
      </c>
      <c r="D5412" s="348" t="s">
        <v>12487</v>
      </c>
      <c r="E5412" s="348" t="s">
        <v>12488</v>
      </c>
      <c r="F5412" s="348" t="s">
        <v>12489</v>
      </c>
    </row>
    <row r="5413" spans="1:6" x14ac:dyDescent="0.25">
      <c r="A5413" s="348" t="s">
        <v>12508</v>
      </c>
      <c r="B5413" t="str">
        <f t="shared" si="84"/>
        <v>F3:0111 P1P2:0301 P3:00005</v>
      </c>
      <c r="C5413" s="348" t="s">
        <v>7868</v>
      </c>
      <c r="D5413" s="348" t="s">
        <v>7323</v>
      </c>
      <c r="E5413" s="348" t="s">
        <v>7335</v>
      </c>
      <c r="F5413" s="348" t="s">
        <v>7655</v>
      </c>
    </row>
    <row r="5414" spans="1:6" x14ac:dyDescent="0.25">
      <c r="A5414" s="348" t="s">
        <v>12508</v>
      </c>
      <c r="B5414" t="str">
        <f t="shared" si="84"/>
        <v>F3:0133 P1P2:0302 P3:00009</v>
      </c>
      <c r="C5414" s="348" t="s">
        <v>7868</v>
      </c>
      <c r="D5414" s="348" t="s">
        <v>7340</v>
      </c>
      <c r="E5414" s="348" t="s">
        <v>7456</v>
      </c>
      <c r="F5414" s="348" t="s">
        <v>7459</v>
      </c>
    </row>
    <row r="5415" spans="1:6" x14ac:dyDescent="0.25">
      <c r="A5415" s="348" t="s">
        <v>12509</v>
      </c>
      <c r="B5415" t="str">
        <f t="shared" si="84"/>
        <v>F3:0111 P1P2:0301 P3:00005</v>
      </c>
      <c r="C5415" s="348" t="s">
        <v>8165</v>
      </c>
      <c r="D5415" s="348" t="s">
        <v>7323</v>
      </c>
      <c r="E5415" s="348" t="s">
        <v>7335</v>
      </c>
      <c r="F5415" s="348" t="s">
        <v>7655</v>
      </c>
    </row>
    <row r="5416" spans="1:6" x14ac:dyDescent="0.25">
      <c r="A5416" s="348" t="s">
        <v>12509</v>
      </c>
      <c r="B5416" t="str">
        <f t="shared" si="84"/>
        <v>F3:0133 P1P2:0302 P3:00009</v>
      </c>
      <c r="C5416" s="348" t="s">
        <v>8165</v>
      </c>
      <c r="D5416" s="348" t="s">
        <v>7340</v>
      </c>
      <c r="E5416" s="348" t="s">
        <v>7456</v>
      </c>
      <c r="F5416" s="348" t="s">
        <v>7459</v>
      </c>
    </row>
    <row r="5417" spans="1:6" x14ac:dyDescent="0.25">
      <c r="A5417" s="348" t="s">
        <v>12510</v>
      </c>
      <c r="B5417" t="str">
        <f t="shared" si="84"/>
        <v>F3:0111 P1P2:0301 P3:00005</v>
      </c>
      <c r="C5417" s="348" t="s">
        <v>8170</v>
      </c>
      <c r="D5417" s="348" t="s">
        <v>7323</v>
      </c>
      <c r="E5417" s="348" t="s">
        <v>7335</v>
      </c>
      <c r="F5417" s="348" t="s">
        <v>7655</v>
      </c>
    </row>
    <row r="5418" spans="1:6" x14ac:dyDescent="0.25">
      <c r="A5418" s="348" t="s">
        <v>12510</v>
      </c>
      <c r="B5418" t="str">
        <f t="shared" si="84"/>
        <v>F3:0133 P1P2:0302 P3:00009</v>
      </c>
      <c r="C5418" s="348" t="s">
        <v>8170</v>
      </c>
      <c r="D5418" s="348" t="s">
        <v>7340</v>
      </c>
      <c r="E5418" s="348" t="s">
        <v>7456</v>
      </c>
      <c r="F5418" s="348" t="s">
        <v>7459</v>
      </c>
    </row>
    <row r="5419" spans="1:6" x14ac:dyDescent="0.25">
      <c r="A5419" s="348" t="s">
        <v>12511</v>
      </c>
      <c r="B5419" t="str">
        <f t="shared" si="84"/>
        <v>F3:0111 P1P2:0301 P3:00005</v>
      </c>
      <c r="C5419" s="348" t="s">
        <v>8177</v>
      </c>
      <c r="D5419" s="348" t="s">
        <v>7323</v>
      </c>
      <c r="E5419" s="348" t="s">
        <v>7335</v>
      </c>
      <c r="F5419" s="348" t="s">
        <v>7655</v>
      </c>
    </row>
    <row r="5420" spans="1:6" x14ac:dyDescent="0.25">
      <c r="A5420" s="348" t="s">
        <v>12511</v>
      </c>
      <c r="B5420" t="str">
        <f t="shared" si="84"/>
        <v>F3:0133 P1P2:0302 P3:00009</v>
      </c>
      <c r="C5420" s="348" t="s">
        <v>8177</v>
      </c>
      <c r="D5420" s="348" t="s">
        <v>7340</v>
      </c>
      <c r="E5420" s="348" t="s">
        <v>7456</v>
      </c>
      <c r="F5420" s="348" t="s">
        <v>7459</v>
      </c>
    </row>
    <row r="5421" spans="1:6" x14ac:dyDescent="0.25">
      <c r="A5421" s="348" t="s">
        <v>12511</v>
      </c>
      <c r="B5421" t="str">
        <f t="shared" si="84"/>
        <v>F3:0630 P1P2:7503 P3:00431</v>
      </c>
      <c r="C5421" s="348" t="s">
        <v>8177</v>
      </c>
      <c r="D5421" s="348" t="s">
        <v>12487</v>
      </c>
      <c r="E5421" s="348" t="s">
        <v>12488</v>
      </c>
      <c r="F5421" s="348" t="s">
        <v>12489</v>
      </c>
    </row>
    <row r="5422" spans="1:6" x14ac:dyDescent="0.25">
      <c r="A5422" s="348" t="s">
        <v>12512</v>
      </c>
      <c r="B5422" t="str">
        <f t="shared" si="84"/>
        <v>F3:0111 P1P2:0301 P3:00005</v>
      </c>
      <c r="C5422" s="348" t="s">
        <v>8181</v>
      </c>
      <c r="D5422" s="348" t="s">
        <v>7323</v>
      </c>
      <c r="E5422" s="348" t="s">
        <v>7335</v>
      </c>
      <c r="F5422" s="348" t="s">
        <v>7655</v>
      </c>
    </row>
    <row r="5423" spans="1:6" x14ac:dyDescent="0.25">
      <c r="A5423" s="348" t="s">
        <v>12512</v>
      </c>
      <c r="B5423" t="str">
        <f t="shared" si="84"/>
        <v>F3:0133 P1P2:0302 P3:00009</v>
      </c>
      <c r="C5423" s="348" t="s">
        <v>8181</v>
      </c>
      <c r="D5423" s="348" t="s">
        <v>7340</v>
      </c>
      <c r="E5423" s="348" t="s">
        <v>7456</v>
      </c>
      <c r="F5423" s="348" t="s">
        <v>7459</v>
      </c>
    </row>
    <row r="5424" spans="1:6" x14ac:dyDescent="0.25">
      <c r="A5424" s="348" t="s">
        <v>12512</v>
      </c>
      <c r="B5424" t="str">
        <f t="shared" si="84"/>
        <v>F3:0630 P1P2:7503 P3:00431</v>
      </c>
      <c r="C5424" s="348" t="s">
        <v>8181</v>
      </c>
      <c r="D5424" s="348" t="s">
        <v>12487</v>
      </c>
      <c r="E5424" s="348" t="s">
        <v>12488</v>
      </c>
      <c r="F5424" s="348" t="s">
        <v>12489</v>
      </c>
    </row>
    <row r="5425" spans="1:6" x14ac:dyDescent="0.25">
      <c r="A5425" s="348" t="s">
        <v>12512</v>
      </c>
      <c r="B5425" t="str">
        <f t="shared" si="84"/>
        <v>F3:1099 P1P2:9019 P3:00371</v>
      </c>
      <c r="C5425" s="348" t="s">
        <v>8181</v>
      </c>
      <c r="D5425" s="348" t="s">
        <v>8515</v>
      </c>
      <c r="E5425" s="348" t="s">
        <v>10350</v>
      </c>
      <c r="F5425" s="348" t="s">
        <v>10351</v>
      </c>
    </row>
    <row r="5426" spans="1:6" x14ac:dyDescent="0.25">
      <c r="A5426" s="348" t="s">
        <v>12513</v>
      </c>
      <c r="B5426" t="str">
        <f t="shared" si="84"/>
        <v>F3:0111 P1P2:0301 P3:00005</v>
      </c>
      <c r="C5426" s="348" t="s">
        <v>7866</v>
      </c>
      <c r="D5426" s="348" t="s">
        <v>7323</v>
      </c>
      <c r="E5426" s="348" t="s">
        <v>7335</v>
      </c>
      <c r="F5426" s="348" t="s">
        <v>7655</v>
      </c>
    </row>
    <row r="5427" spans="1:6" x14ac:dyDescent="0.25">
      <c r="A5427" s="348" t="s">
        <v>12513</v>
      </c>
      <c r="B5427" t="str">
        <f t="shared" si="84"/>
        <v>F3:0133 P1P2:0302 P3:00009</v>
      </c>
      <c r="C5427" s="348" t="s">
        <v>7866</v>
      </c>
      <c r="D5427" s="348" t="s">
        <v>7340</v>
      </c>
      <c r="E5427" s="348" t="s">
        <v>7456</v>
      </c>
      <c r="F5427" s="348" t="s">
        <v>7459</v>
      </c>
    </row>
    <row r="5428" spans="1:6" x14ac:dyDescent="0.25">
      <c r="A5428" s="348" t="s">
        <v>12513</v>
      </c>
      <c r="B5428" t="str">
        <f t="shared" si="84"/>
        <v>F3:0620 P1P2:7502 P3:00329</v>
      </c>
      <c r="C5428" s="348" t="s">
        <v>7866</v>
      </c>
      <c r="D5428" s="348" t="s">
        <v>8708</v>
      </c>
      <c r="E5428" s="348" t="s">
        <v>8709</v>
      </c>
      <c r="F5428" s="348" t="s">
        <v>12506</v>
      </c>
    </row>
    <row r="5429" spans="1:6" x14ac:dyDescent="0.25">
      <c r="A5429" s="348" t="s">
        <v>12514</v>
      </c>
      <c r="B5429" t="str">
        <f t="shared" si="84"/>
        <v>F3:0111 P1P2:0301 P3:00005</v>
      </c>
      <c r="C5429" s="348" t="s">
        <v>7870</v>
      </c>
      <c r="D5429" s="348" t="s">
        <v>7323</v>
      </c>
      <c r="E5429" s="348" t="s">
        <v>7335</v>
      </c>
      <c r="F5429" s="348" t="s">
        <v>7655</v>
      </c>
    </row>
    <row r="5430" spans="1:6" x14ac:dyDescent="0.25">
      <c r="A5430" s="348" t="s">
        <v>12514</v>
      </c>
      <c r="B5430" t="str">
        <f t="shared" si="84"/>
        <v>F3:0133 P1P2:0302 P3:00009</v>
      </c>
      <c r="C5430" s="348" t="s">
        <v>7870</v>
      </c>
      <c r="D5430" s="348" t="s">
        <v>7340</v>
      </c>
      <c r="E5430" s="348" t="s">
        <v>7456</v>
      </c>
      <c r="F5430" s="348" t="s">
        <v>7459</v>
      </c>
    </row>
    <row r="5431" spans="1:6" x14ac:dyDescent="0.25">
      <c r="A5431" s="348" t="s">
        <v>12515</v>
      </c>
      <c r="B5431" t="str">
        <f t="shared" si="84"/>
        <v>F3:0111 P1P2:0301 P3:00005</v>
      </c>
      <c r="C5431" s="348" t="s">
        <v>8190</v>
      </c>
      <c r="D5431" s="348" t="s">
        <v>7323</v>
      </c>
      <c r="E5431" s="348" t="s">
        <v>7335</v>
      </c>
      <c r="F5431" s="348" t="s">
        <v>7655</v>
      </c>
    </row>
    <row r="5432" spans="1:6" x14ac:dyDescent="0.25">
      <c r="A5432" s="348" t="s">
        <v>12515</v>
      </c>
      <c r="B5432" t="str">
        <f t="shared" si="84"/>
        <v>F3:0133 P1P2:0302 P3:00009</v>
      </c>
      <c r="C5432" s="348" t="s">
        <v>8190</v>
      </c>
      <c r="D5432" s="348" t="s">
        <v>7340</v>
      </c>
      <c r="E5432" s="348" t="s">
        <v>7456</v>
      </c>
      <c r="F5432" s="348" t="s">
        <v>7459</v>
      </c>
    </row>
    <row r="5433" spans="1:6" x14ac:dyDescent="0.25">
      <c r="A5433" s="348" t="s">
        <v>12516</v>
      </c>
      <c r="B5433" t="str">
        <f t="shared" si="84"/>
        <v>F3:0111 P1P2:0301 P3:00005</v>
      </c>
      <c r="C5433" s="348" t="s">
        <v>7862</v>
      </c>
      <c r="D5433" s="348" t="s">
        <v>7323</v>
      </c>
      <c r="E5433" s="348" t="s">
        <v>7335</v>
      </c>
      <c r="F5433" s="348" t="s">
        <v>7655</v>
      </c>
    </row>
    <row r="5434" spans="1:6" x14ac:dyDescent="0.25">
      <c r="A5434" s="348" t="s">
        <v>12516</v>
      </c>
      <c r="B5434" t="str">
        <f t="shared" si="84"/>
        <v>F3:0133 P1P2:0302 P3:00009</v>
      </c>
      <c r="C5434" s="348" t="s">
        <v>7862</v>
      </c>
      <c r="D5434" s="348" t="s">
        <v>7340</v>
      </c>
      <c r="E5434" s="348" t="s">
        <v>7456</v>
      </c>
      <c r="F5434" s="348" t="s">
        <v>7459</v>
      </c>
    </row>
    <row r="5435" spans="1:6" x14ac:dyDescent="0.25">
      <c r="A5435" s="348" t="s">
        <v>12517</v>
      </c>
      <c r="B5435" t="str">
        <f t="shared" si="84"/>
        <v>F3:0111 P1P2:0301 P3:00005</v>
      </c>
      <c r="C5435" s="348" t="s">
        <v>8196</v>
      </c>
      <c r="D5435" s="348" t="s">
        <v>7323</v>
      </c>
      <c r="E5435" s="348" t="s">
        <v>7335</v>
      </c>
      <c r="F5435" s="348" t="s">
        <v>7655</v>
      </c>
    </row>
    <row r="5436" spans="1:6" x14ac:dyDescent="0.25">
      <c r="A5436" s="348" t="s">
        <v>12517</v>
      </c>
      <c r="B5436" t="str">
        <f t="shared" si="84"/>
        <v>F3:0133 P1P2:0302 P3:00009</v>
      </c>
      <c r="C5436" s="348" t="s">
        <v>8196</v>
      </c>
      <c r="D5436" s="348" t="s">
        <v>7340</v>
      </c>
      <c r="E5436" s="348" t="s">
        <v>7456</v>
      </c>
      <c r="F5436" s="348" t="s">
        <v>7459</v>
      </c>
    </row>
    <row r="5437" spans="1:6" x14ac:dyDescent="0.25">
      <c r="A5437" s="348" t="s">
        <v>12517</v>
      </c>
      <c r="B5437" t="str">
        <f t="shared" si="84"/>
        <v>F3:0630 P1P2:7503 P3:00431</v>
      </c>
      <c r="C5437" s="348" t="s">
        <v>8196</v>
      </c>
      <c r="D5437" s="348" t="s">
        <v>12487</v>
      </c>
      <c r="E5437" s="348" t="s">
        <v>12488</v>
      </c>
      <c r="F5437" s="348" t="s">
        <v>12489</v>
      </c>
    </row>
    <row r="5438" spans="1:6" x14ac:dyDescent="0.25">
      <c r="A5438" s="348" t="s">
        <v>12518</v>
      </c>
      <c r="B5438" t="str">
        <f t="shared" si="84"/>
        <v>F3:0111 P1P2:0301 P3:00005</v>
      </c>
      <c r="C5438" s="348" t="s">
        <v>8200</v>
      </c>
      <c r="D5438" s="348" t="s">
        <v>7323</v>
      </c>
      <c r="E5438" s="348" t="s">
        <v>7335</v>
      </c>
      <c r="F5438" s="348" t="s">
        <v>7655</v>
      </c>
    </row>
    <row r="5439" spans="1:6" x14ac:dyDescent="0.25">
      <c r="A5439" s="348" t="s">
        <v>12518</v>
      </c>
      <c r="B5439" t="str">
        <f t="shared" si="84"/>
        <v>F3:0133 P1P2:0302 P3:00009</v>
      </c>
      <c r="C5439" s="348" t="s">
        <v>8200</v>
      </c>
      <c r="D5439" s="348" t="s">
        <v>7340</v>
      </c>
      <c r="E5439" s="348" t="s">
        <v>7456</v>
      </c>
      <c r="F5439" s="348" t="s">
        <v>7459</v>
      </c>
    </row>
    <row r="5440" spans="1:6" x14ac:dyDescent="0.25">
      <c r="A5440" s="348" t="s">
        <v>12519</v>
      </c>
      <c r="B5440" t="str">
        <f t="shared" si="84"/>
        <v>F3:0111 P1P2:0301 P3:00005</v>
      </c>
      <c r="C5440" s="348" t="s">
        <v>12225</v>
      </c>
      <c r="D5440" s="348" t="s">
        <v>7323</v>
      </c>
      <c r="E5440" s="348" t="s">
        <v>7335</v>
      </c>
      <c r="F5440" s="348" t="s">
        <v>7655</v>
      </c>
    </row>
    <row r="5441" spans="1:6" x14ac:dyDescent="0.25">
      <c r="A5441" s="348" t="s">
        <v>12519</v>
      </c>
      <c r="B5441" t="str">
        <f t="shared" si="84"/>
        <v>F3:0133 P1P2:0302 P3:00009</v>
      </c>
      <c r="C5441" s="348" t="s">
        <v>12225</v>
      </c>
      <c r="D5441" s="348" t="s">
        <v>7340</v>
      </c>
      <c r="E5441" s="348" t="s">
        <v>7456</v>
      </c>
      <c r="F5441" s="348" t="s">
        <v>7459</v>
      </c>
    </row>
    <row r="5442" spans="1:6" x14ac:dyDescent="0.25">
      <c r="A5442" s="348" t="s">
        <v>12519</v>
      </c>
      <c r="B5442" t="str">
        <f t="shared" ref="B5442:B5505" si="85">CONCATENATE("F3:",D5442," P1P2:",E5442," P3:",F5442)</f>
        <v>F3:1099 P1P2:9019 P3:00371</v>
      </c>
      <c r="C5442" s="348" t="s">
        <v>12225</v>
      </c>
      <c r="D5442" s="348" t="s">
        <v>8515</v>
      </c>
      <c r="E5442" s="348" t="s">
        <v>10350</v>
      </c>
      <c r="F5442" s="348" t="s">
        <v>10351</v>
      </c>
    </row>
    <row r="5443" spans="1:6" x14ac:dyDescent="0.25">
      <c r="A5443" s="348" t="s">
        <v>12520</v>
      </c>
      <c r="B5443" t="str">
        <f t="shared" si="85"/>
        <v>F3:0111 P1P2:0301 P3:00005</v>
      </c>
      <c r="C5443" s="348" t="s">
        <v>8205</v>
      </c>
      <c r="D5443" s="348" t="s">
        <v>7323</v>
      </c>
      <c r="E5443" s="348" t="s">
        <v>7335</v>
      </c>
      <c r="F5443" s="348" t="s">
        <v>7655</v>
      </c>
    </row>
    <row r="5444" spans="1:6" x14ac:dyDescent="0.25">
      <c r="A5444" s="348" t="s">
        <v>12521</v>
      </c>
      <c r="B5444" t="str">
        <f t="shared" si="85"/>
        <v>F3:0111 P1P2:0301 P3:00005</v>
      </c>
      <c r="C5444" s="348" t="s">
        <v>8209</v>
      </c>
      <c r="D5444" s="348" t="s">
        <v>7323</v>
      </c>
      <c r="E5444" s="348" t="s">
        <v>7335</v>
      </c>
      <c r="F5444" s="348" t="s">
        <v>7655</v>
      </c>
    </row>
    <row r="5445" spans="1:6" x14ac:dyDescent="0.25">
      <c r="A5445" s="348" t="s">
        <v>12522</v>
      </c>
      <c r="B5445" t="str">
        <f t="shared" si="85"/>
        <v>F3:0111 P1P2:0301 P3:00005</v>
      </c>
      <c r="C5445" s="348" t="s">
        <v>8216</v>
      </c>
      <c r="D5445" s="348" t="s">
        <v>7323</v>
      </c>
      <c r="E5445" s="348" t="s">
        <v>7335</v>
      </c>
      <c r="F5445" s="348" t="s">
        <v>7655</v>
      </c>
    </row>
    <row r="5446" spans="1:6" x14ac:dyDescent="0.25">
      <c r="A5446" s="348" t="s">
        <v>12523</v>
      </c>
      <c r="B5446" t="str">
        <f t="shared" si="85"/>
        <v>F3:0111 P1P2:0301 P3:00005</v>
      </c>
      <c r="C5446" s="348" t="s">
        <v>8219</v>
      </c>
      <c r="D5446" s="348" t="s">
        <v>7323</v>
      </c>
      <c r="E5446" s="348" t="s">
        <v>7335</v>
      </c>
      <c r="F5446" s="348" t="s">
        <v>7655</v>
      </c>
    </row>
    <row r="5447" spans="1:6" x14ac:dyDescent="0.25">
      <c r="A5447" s="348" t="s">
        <v>12524</v>
      </c>
      <c r="B5447" t="str">
        <f t="shared" si="85"/>
        <v>F3:0111 P1P2:0301 P3:00005</v>
      </c>
      <c r="C5447" s="348" t="s">
        <v>8225</v>
      </c>
      <c r="D5447" s="348" t="s">
        <v>7323</v>
      </c>
      <c r="E5447" s="348" t="s">
        <v>7335</v>
      </c>
      <c r="F5447" s="348" t="s">
        <v>7655</v>
      </c>
    </row>
    <row r="5448" spans="1:6" x14ac:dyDescent="0.25">
      <c r="A5448" s="348" t="s">
        <v>12525</v>
      </c>
      <c r="B5448" t="str">
        <f t="shared" si="85"/>
        <v>F3:0111 P1P2:0301 P3:00005</v>
      </c>
      <c r="C5448" s="348" t="s">
        <v>8228</v>
      </c>
      <c r="D5448" s="348" t="s">
        <v>7323</v>
      </c>
      <c r="E5448" s="348" t="s">
        <v>7335</v>
      </c>
      <c r="F5448" s="348" t="s">
        <v>7655</v>
      </c>
    </row>
    <row r="5449" spans="1:6" x14ac:dyDescent="0.25">
      <c r="A5449" s="348" t="s">
        <v>12526</v>
      </c>
      <c r="B5449" t="str">
        <f t="shared" si="85"/>
        <v>F3:0111 P1P2:0301 P3:00005</v>
      </c>
      <c r="C5449" s="348" t="s">
        <v>8238</v>
      </c>
      <c r="D5449" s="348" t="s">
        <v>7323</v>
      </c>
      <c r="E5449" s="348" t="s">
        <v>7335</v>
      </c>
      <c r="F5449" s="348" t="s">
        <v>7655</v>
      </c>
    </row>
    <row r="5450" spans="1:6" x14ac:dyDescent="0.25">
      <c r="A5450" s="348" t="s">
        <v>12527</v>
      </c>
      <c r="B5450" t="str">
        <f t="shared" si="85"/>
        <v>F3:0111 P1P2:0301 P3:00005</v>
      </c>
      <c r="C5450" s="348" t="s">
        <v>8241</v>
      </c>
      <c r="D5450" s="348" t="s">
        <v>7323</v>
      </c>
      <c r="E5450" s="348" t="s">
        <v>7335</v>
      </c>
      <c r="F5450" s="348" t="s">
        <v>7655</v>
      </c>
    </row>
    <row r="5451" spans="1:6" x14ac:dyDescent="0.25">
      <c r="A5451" s="348" t="s">
        <v>12528</v>
      </c>
      <c r="B5451" t="str">
        <f t="shared" si="85"/>
        <v>F3:0111 P1P2:0301 P3:00005</v>
      </c>
      <c r="C5451" s="348" t="s">
        <v>12194</v>
      </c>
      <c r="D5451" s="348" t="s">
        <v>7323</v>
      </c>
      <c r="E5451" s="348" t="s">
        <v>7335</v>
      </c>
      <c r="F5451" s="348" t="s">
        <v>7655</v>
      </c>
    </row>
    <row r="5452" spans="1:6" x14ac:dyDescent="0.25">
      <c r="A5452" s="348" t="s">
        <v>12529</v>
      </c>
      <c r="B5452" t="str">
        <f t="shared" si="85"/>
        <v>F3:0111 P1P2:0301 P3:00005</v>
      </c>
      <c r="C5452" s="348" t="s">
        <v>8251</v>
      </c>
      <c r="D5452" s="348" t="s">
        <v>7323</v>
      </c>
      <c r="E5452" s="348" t="s">
        <v>7335</v>
      </c>
      <c r="F5452" s="348" t="s">
        <v>7655</v>
      </c>
    </row>
    <row r="5453" spans="1:6" x14ac:dyDescent="0.25">
      <c r="A5453" s="348" t="s">
        <v>12530</v>
      </c>
      <c r="B5453" t="str">
        <f t="shared" si="85"/>
        <v>F3:0111 P1P2:0301 P3:00005</v>
      </c>
      <c r="C5453" s="348" t="s">
        <v>8258</v>
      </c>
      <c r="D5453" s="348" t="s">
        <v>7323</v>
      </c>
      <c r="E5453" s="348" t="s">
        <v>7335</v>
      </c>
      <c r="F5453" s="348" t="s">
        <v>7655</v>
      </c>
    </row>
    <row r="5454" spans="1:6" x14ac:dyDescent="0.25">
      <c r="A5454" s="348" t="s">
        <v>12531</v>
      </c>
      <c r="B5454" t="str">
        <f t="shared" si="85"/>
        <v>F3:0111 P1P2:0301 P3:00005</v>
      </c>
      <c r="C5454" s="348" t="s">
        <v>8261</v>
      </c>
      <c r="D5454" s="348" t="s">
        <v>7323</v>
      </c>
      <c r="E5454" s="348" t="s">
        <v>7335</v>
      </c>
      <c r="F5454" s="348" t="s">
        <v>7655</v>
      </c>
    </row>
    <row r="5455" spans="1:6" x14ac:dyDescent="0.25">
      <c r="A5455" s="348" t="s">
        <v>12532</v>
      </c>
      <c r="B5455" t="str">
        <f t="shared" si="85"/>
        <v>F3:0111 P1P2:0301 P3:00005</v>
      </c>
      <c r="C5455" s="348" t="s">
        <v>8266</v>
      </c>
      <c r="D5455" s="348" t="s">
        <v>7323</v>
      </c>
      <c r="E5455" s="348" t="s">
        <v>7335</v>
      </c>
      <c r="F5455" s="348" t="s">
        <v>7655</v>
      </c>
    </row>
    <row r="5456" spans="1:6" x14ac:dyDescent="0.25">
      <c r="A5456" s="348" t="s">
        <v>12533</v>
      </c>
      <c r="B5456" t="str">
        <f t="shared" si="85"/>
        <v>F3:0111 P1P2:0301 P3:00005</v>
      </c>
      <c r="C5456" s="348" t="s">
        <v>8271</v>
      </c>
      <c r="D5456" s="348" t="s">
        <v>7323</v>
      </c>
      <c r="E5456" s="348" t="s">
        <v>7335</v>
      </c>
      <c r="F5456" s="348" t="s">
        <v>7655</v>
      </c>
    </row>
    <row r="5457" spans="1:6" x14ac:dyDescent="0.25">
      <c r="A5457" s="348" t="s">
        <v>12534</v>
      </c>
      <c r="B5457" t="str">
        <f t="shared" si="85"/>
        <v>F3:0111 P1P2:0301 P3:00005</v>
      </c>
      <c r="C5457" s="348" t="s">
        <v>8275</v>
      </c>
      <c r="D5457" s="348" t="s">
        <v>7323</v>
      </c>
      <c r="E5457" s="348" t="s">
        <v>7335</v>
      </c>
      <c r="F5457" s="348" t="s">
        <v>7655</v>
      </c>
    </row>
    <row r="5458" spans="1:6" x14ac:dyDescent="0.25">
      <c r="A5458" s="348" t="s">
        <v>12535</v>
      </c>
      <c r="B5458" t="str">
        <f t="shared" si="85"/>
        <v>F3:0111 P1P2:0301 P3:00005</v>
      </c>
      <c r="C5458" s="348" t="s">
        <v>12213</v>
      </c>
      <c r="D5458" s="348" t="s">
        <v>7323</v>
      </c>
      <c r="E5458" s="348" t="s">
        <v>7335</v>
      </c>
      <c r="F5458" s="348" t="s">
        <v>7655</v>
      </c>
    </row>
    <row r="5459" spans="1:6" x14ac:dyDescent="0.25">
      <c r="A5459" s="348" t="s">
        <v>12536</v>
      </c>
      <c r="B5459" t="str">
        <f t="shared" si="85"/>
        <v>F3:0111 P1P2:0301 P3:00005</v>
      </c>
      <c r="C5459" s="348" t="s">
        <v>8279</v>
      </c>
      <c r="D5459" s="348" t="s">
        <v>7323</v>
      </c>
      <c r="E5459" s="348" t="s">
        <v>7335</v>
      </c>
      <c r="F5459" s="348" t="s">
        <v>7655</v>
      </c>
    </row>
    <row r="5460" spans="1:6" x14ac:dyDescent="0.25">
      <c r="A5460" s="348" t="s">
        <v>12537</v>
      </c>
      <c r="B5460" t="str">
        <f t="shared" si="85"/>
        <v>F3:0111 P1P2:0301 P3:00005</v>
      </c>
      <c r="C5460" s="348" t="s">
        <v>12222</v>
      </c>
      <c r="D5460" s="348" t="s">
        <v>7323</v>
      </c>
      <c r="E5460" s="348" t="s">
        <v>7335</v>
      </c>
      <c r="F5460" s="348" t="s">
        <v>7655</v>
      </c>
    </row>
    <row r="5461" spans="1:6" x14ac:dyDescent="0.25">
      <c r="A5461" s="348" t="s">
        <v>12538</v>
      </c>
      <c r="B5461" t="str">
        <f t="shared" si="85"/>
        <v>F3:0111 P1P2:0301 P3:00005</v>
      </c>
      <c r="C5461" s="348" t="s">
        <v>12220</v>
      </c>
      <c r="D5461" s="348" t="s">
        <v>7323</v>
      </c>
      <c r="E5461" s="348" t="s">
        <v>7335</v>
      </c>
      <c r="F5461" s="348" t="s">
        <v>7655</v>
      </c>
    </row>
    <row r="5462" spans="1:6" x14ac:dyDescent="0.25">
      <c r="A5462" s="348" t="s">
        <v>12539</v>
      </c>
      <c r="B5462" t="str">
        <f t="shared" si="85"/>
        <v>F3:0111 P1P2:0301 P3:00005</v>
      </c>
      <c r="C5462" s="348" t="s">
        <v>8282</v>
      </c>
      <c r="D5462" s="348" t="s">
        <v>7323</v>
      </c>
      <c r="E5462" s="348" t="s">
        <v>7335</v>
      </c>
      <c r="F5462" s="348" t="s">
        <v>7655</v>
      </c>
    </row>
    <row r="5463" spans="1:6" x14ac:dyDescent="0.25">
      <c r="A5463" s="348" t="s">
        <v>12540</v>
      </c>
      <c r="B5463" t="str">
        <f t="shared" si="85"/>
        <v>F3:0111 P1P2:0301 P3:00005</v>
      </c>
      <c r="C5463" s="348" t="s">
        <v>8285</v>
      </c>
      <c r="D5463" s="348" t="s">
        <v>7323</v>
      </c>
      <c r="E5463" s="348" t="s">
        <v>7335</v>
      </c>
      <c r="F5463" s="348" t="s">
        <v>7655</v>
      </c>
    </row>
    <row r="5464" spans="1:6" x14ac:dyDescent="0.25">
      <c r="A5464" s="348" t="s">
        <v>12541</v>
      </c>
      <c r="B5464" t="str">
        <f t="shared" si="85"/>
        <v>F3:0111 P1P2:0301 P3:00005</v>
      </c>
      <c r="C5464" s="348" t="s">
        <v>12542</v>
      </c>
      <c r="D5464" s="348" t="s">
        <v>7323</v>
      </c>
      <c r="E5464" s="348" t="s">
        <v>7335</v>
      </c>
      <c r="F5464" s="348" t="s">
        <v>7655</v>
      </c>
    </row>
    <row r="5465" spans="1:6" x14ac:dyDescent="0.25">
      <c r="A5465" s="348" t="s">
        <v>12543</v>
      </c>
      <c r="B5465" t="str">
        <f t="shared" si="85"/>
        <v>F3:0111 P1P2:0301 P3:00005</v>
      </c>
      <c r="C5465" s="348" t="s">
        <v>8295</v>
      </c>
      <c r="D5465" s="348" t="s">
        <v>7323</v>
      </c>
      <c r="E5465" s="348" t="s">
        <v>7335</v>
      </c>
      <c r="F5465" s="348" t="s">
        <v>7655</v>
      </c>
    </row>
    <row r="5466" spans="1:6" x14ac:dyDescent="0.25">
      <c r="A5466" s="348" t="s">
        <v>12544</v>
      </c>
      <c r="B5466" t="str">
        <f t="shared" si="85"/>
        <v>F3:0111 P1P2:0301 P3:00005</v>
      </c>
      <c r="C5466" s="348" t="s">
        <v>8302</v>
      </c>
      <c r="D5466" s="348" t="s">
        <v>7323</v>
      </c>
      <c r="E5466" s="348" t="s">
        <v>7335</v>
      </c>
      <c r="F5466" s="348" t="s">
        <v>7655</v>
      </c>
    </row>
    <row r="5467" spans="1:6" x14ac:dyDescent="0.25">
      <c r="A5467" s="348" t="s">
        <v>12544</v>
      </c>
      <c r="B5467" t="str">
        <f t="shared" si="85"/>
        <v>F3:1099 P1P2:9019 P3:00371</v>
      </c>
      <c r="C5467" s="348" t="s">
        <v>8302</v>
      </c>
      <c r="D5467" s="348" t="s">
        <v>8515</v>
      </c>
      <c r="E5467" s="348" t="s">
        <v>10350</v>
      </c>
      <c r="F5467" s="348" t="s">
        <v>10351</v>
      </c>
    </row>
    <row r="5468" spans="1:6" x14ac:dyDescent="0.25">
      <c r="A5468" s="348" t="s">
        <v>12545</v>
      </c>
      <c r="B5468" t="str">
        <f t="shared" si="85"/>
        <v>F3:0111 P1P2:0301 P3:00005</v>
      </c>
      <c r="C5468" s="348" t="s">
        <v>8311</v>
      </c>
      <c r="D5468" s="348" t="s">
        <v>7323</v>
      </c>
      <c r="E5468" s="348" t="s">
        <v>7335</v>
      </c>
      <c r="F5468" s="348" t="s">
        <v>7655</v>
      </c>
    </row>
    <row r="5469" spans="1:6" x14ac:dyDescent="0.25">
      <c r="A5469" s="348" t="s">
        <v>12546</v>
      </c>
      <c r="B5469" t="str">
        <f t="shared" si="85"/>
        <v>F3:0111 P1P2:0301 P3:00005</v>
      </c>
      <c r="C5469" s="348" t="s">
        <v>8318</v>
      </c>
      <c r="D5469" s="348" t="s">
        <v>7323</v>
      </c>
      <c r="E5469" s="348" t="s">
        <v>7335</v>
      </c>
      <c r="F5469" s="348" t="s">
        <v>7655</v>
      </c>
    </row>
    <row r="5470" spans="1:6" x14ac:dyDescent="0.25">
      <c r="A5470" s="348" t="s">
        <v>12547</v>
      </c>
      <c r="B5470" t="str">
        <f t="shared" si="85"/>
        <v>F3:0111 P1P2:0301 P3:00005</v>
      </c>
      <c r="C5470" s="348" t="s">
        <v>8324</v>
      </c>
      <c r="D5470" s="348" t="s">
        <v>7323</v>
      </c>
      <c r="E5470" s="348" t="s">
        <v>7335</v>
      </c>
      <c r="F5470" s="348" t="s">
        <v>7655</v>
      </c>
    </row>
    <row r="5471" spans="1:6" x14ac:dyDescent="0.25">
      <c r="A5471" s="348" t="s">
        <v>12548</v>
      </c>
      <c r="B5471" t="str">
        <f t="shared" si="85"/>
        <v>F3:0111 P1P2:0301 P3:00005</v>
      </c>
      <c r="C5471" s="348" t="s">
        <v>8327</v>
      </c>
      <c r="D5471" s="348" t="s">
        <v>7323</v>
      </c>
      <c r="E5471" s="348" t="s">
        <v>7335</v>
      </c>
      <c r="F5471" s="348" t="s">
        <v>7655</v>
      </c>
    </row>
    <row r="5472" spans="1:6" x14ac:dyDescent="0.25">
      <c r="A5472" s="348" t="s">
        <v>12549</v>
      </c>
      <c r="B5472" t="str">
        <f t="shared" si="85"/>
        <v>F3:0111 P1P2:0301 P3:00005</v>
      </c>
      <c r="C5472" s="348" t="s">
        <v>8330</v>
      </c>
      <c r="D5472" s="348" t="s">
        <v>7323</v>
      </c>
      <c r="E5472" s="348" t="s">
        <v>7335</v>
      </c>
      <c r="F5472" s="348" t="s">
        <v>7655</v>
      </c>
    </row>
    <row r="5473" spans="1:6" x14ac:dyDescent="0.25">
      <c r="A5473" s="348" t="s">
        <v>12550</v>
      </c>
      <c r="B5473" t="str">
        <f t="shared" si="85"/>
        <v>F3:0111 P1P2:0301 P3:00005</v>
      </c>
      <c r="C5473" s="348" t="s">
        <v>8334</v>
      </c>
      <c r="D5473" s="348" t="s">
        <v>7323</v>
      </c>
      <c r="E5473" s="348" t="s">
        <v>7335</v>
      </c>
      <c r="F5473" s="348" t="s">
        <v>7655</v>
      </c>
    </row>
    <row r="5474" spans="1:6" x14ac:dyDescent="0.25">
      <c r="A5474" s="348" t="s">
        <v>12551</v>
      </c>
      <c r="B5474" t="str">
        <f t="shared" si="85"/>
        <v>F3:0111 P1P2:0301 P3:00005</v>
      </c>
      <c r="C5474" s="348" t="s">
        <v>8343</v>
      </c>
      <c r="D5474" s="348" t="s">
        <v>7323</v>
      </c>
      <c r="E5474" s="348" t="s">
        <v>7335</v>
      </c>
      <c r="F5474" s="348" t="s">
        <v>7655</v>
      </c>
    </row>
    <row r="5475" spans="1:6" x14ac:dyDescent="0.25">
      <c r="A5475" s="348" t="s">
        <v>12552</v>
      </c>
      <c r="B5475" t="str">
        <f t="shared" si="85"/>
        <v>F3:0111 P1P2:0301 P3:00005</v>
      </c>
      <c r="C5475" s="348" t="s">
        <v>8346</v>
      </c>
      <c r="D5475" s="348" t="s">
        <v>7323</v>
      </c>
      <c r="E5475" s="348" t="s">
        <v>7335</v>
      </c>
      <c r="F5475" s="348" t="s">
        <v>7655</v>
      </c>
    </row>
    <row r="5476" spans="1:6" x14ac:dyDescent="0.25">
      <c r="A5476" s="348" t="s">
        <v>12553</v>
      </c>
      <c r="B5476" t="str">
        <f t="shared" si="85"/>
        <v>F3:0111 P1P2:0301 P3:00005</v>
      </c>
      <c r="C5476" s="348" t="s">
        <v>8348</v>
      </c>
      <c r="D5476" s="348" t="s">
        <v>7323</v>
      </c>
      <c r="E5476" s="348" t="s">
        <v>7335</v>
      </c>
      <c r="F5476" s="348" t="s">
        <v>7655</v>
      </c>
    </row>
    <row r="5477" spans="1:6" x14ac:dyDescent="0.25">
      <c r="A5477" s="348" t="s">
        <v>12554</v>
      </c>
      <c r="B5477" t="str">
        <f t="shared" si="85"/>
        <v>F3:0111 P1P2:0301 P3:00005</v>
      </c>
      <c r="C5477" s="348" t="s">
        <v>8367</v>
      </c>
      <c r="D5477" s="348" t="s">
        <v>7323</v>
      </c>
      <c r="E5477" s="348" t="s">
        <v>7335</v>
      </c>
      <c r="F5477" s="348" t="s">
        <v>7655</v>
      </c>
    </row>
    <row r="5478" spans="1:6" x14ac:dyDescent="0.25">
      <c r="A5478" s="348" t="s">
        <v>12555</v>
      </c>
      <c r="B5478" t="str">
        <f t="shared" si="85"/>
        <v>F3:0111 P1P2:0301 P3:00005</v>
      </c>
      <c r="C5478" s="348" t="s">
        <v>8371</v>
      </c>
      <c r="D5478" s="348" t="s">
        <v>7323</v>
      </c>
      <c r="E5478" s="348" t="s">
        <v>7335</v>
      </c>
      <c r="F5478" s="348" t="s">
        <v>7655</v>
      </c>
    </row>
    <row r="5479" spans="1:6" x14ac:dyDescent="0.25">
      <c r="A5479" s="348" t="s">
        <v>12556</v>
      </c>
      <c r="B5479" t="str">
        <f t="shared" si="85"/>
        <v>F3:0111 P1P2:0301 P3:00005</v>
      </c>
      <c r="C5479" s="348" t="s">
        <v>8376</v>
      </c>
      <c r="D5479" s="348" t="s">
        <v>7323</v>
      </c>
      <c r="E5479" s="348" t="s">
        <v>7335</v>
      </c>
      <c r="F5479" s="348" t="s">
        <v>7655</v>
      </c>
    </row>
    <row r="5480" spans="1:6" x14ac:dyDescent="0.25">
      <c r="A5480" s="348" t="s">
        <v>12557</v>
      </c>
      <c r="B5480" t="str">
        <f t="shared" si="85"/>
        <v>F3:0111 P1P2:0301 P3:00005</v>
      </c>
      <c r="C5480" s="348" t="s">
        <v>8384</v>
      </c>
      <c r="D5480" s="348" t="s">
        <v>7323</v>
      </c>
      <c r="E5480" s="348" t="s">
        <v>7335</v>
      </c>
      <c r="F5480" s="348" t="s">
        <v>7655</v>
      </c>
    </row>
    <row r="5481" spans="1:6" x14ac:dyDescent="0.25">
      <c r="A5481" s="348" t="s">
        <v>12558</v>
      </c>
      <c r="B5481" t="str">
        <f t="shared" si="85"/>
        <v>F3:0111 P1P2:0301 P3:00005</v>
      </c>
      <c r="C5481" s="348" t="s">
        <v>8392</v>
      </c>
      <c r="D5481" s="348" t="s">
        <v>7323</v>
      </c>
      <c r="E5481" s="348" t="s">
        <v>7335</v>
      </c>
      <c r="F5481" s="348" t="s">
        <v>7655</v>
      </c>
    </row>
    <row r="5482" spans="1:6" x14ac:dyDescent="0.25">
      <c r="A5482" s="348" t="s">
        <v>12558</v>
      </c>
      <c r="B5482" t="str">
        <f t="shared" si="85"/>
        <v>F3:0133 P1P2:0302 P3:00009</v>
      </c>
      <c r="C5482" s="348" t="s">
        <v>8392</v>
      </c>
      <c r="D5482" s="348" t="s">
        <v>7340</v>
      </c>
      <c r="E5482" s="348" t="s">
        <v>7456</v>
      </c>
      <c r="F5482" s="348" t="s">
        <v>7459</v>
      </c>
    </row>
    <row r="5483" spans="1:6" x14ac:dyDescent="0.25">
      <c r="A5483" s="348" t="s">
        <v>12559</v>
      </c>
      <c r="B5483" t="str">
        <f t="shared" si="85"/>
        <v>F3:0111 P1P2:0301 P3:00005</v>
      </c>
      <c r="C5483" s="348" t="s">
        <v>8397</v>
      </c>
      <c r="D5483" s="348" t="s">
        <v>7323</v>
      </c>
      <c r="E5483" s="348" t="s">
        <v>7335</v>
      </c>
      <c r="F5483" s="348" t="s">
        <v>7655</v>
      </c>
    </row>
    <row r="5484" spans="1:6" x14ac:dyDescent="0.25">
      <c r="A5484" s="348" t="s">
        <v>12560</v>
      </c>
      <c r="B5484" t="str">
        <f t="shared" si="85"/>
        <v>F3:0111 P1P2:0301 P3:00005</v>
      </c>
      <c r="C5484" s="348" t="s">
        <v>8401</v>
      </c>
      <c r="D5484" s="348" t="s">
        <v>7323</v>
      </c>
      <c r="E5484" s="348" t="s">
        <v>7335</v>
      </c>
      <c r="F5484" s="348" t="s">
        <v>7655</v>
      </c>
    </row>
    <row r="5485" spans="1:6" x14ac:dyDescent="0.25">
      <c r="A5485" s="348" t="s">
        <v>12561</v>
      </c>
      <c r="B5485" t="str">
        <f t="shared" si="85"/>
        <v>F3:0111 P1P2:0301 P3:00005</v>
      </c>
      <c r="C5485" s="348" t="s">
        <v>8013</v>
      </c>
      <c r="D5485" s="348" t="s">
        <v>7323</v>
      </c>
      <c r="E5485" s="348" t="s">
        <v>7335</v>
      </c>
      <c r="F5485" s="348" t="s">
        <v>7655</v>
      </c>
    </row>
    <row r="5486" spans="1:6" x14ac:dyDescent="0.25">
      <c r="A5486" s="348" t="s">
        <v>12561</v>
      </c>
      <c r="B5486" t="str">
        <f t="shared" si="85"/>
        <v>F3:0111 P1P2:0301 P3:00009</v>
      </c>
      <c r="C5486" s="348" t="s">
        <v>8013</v>
      </c>
      <c r="D5486" s="348" t="s">
        <v>7323</v>
      </c>
      <c r="E5486" s="348" t="s">
        <v>7335</v>
      </c>
      <c r="F5486" s="348" t="s">
        <v>7459</v>
      </c>
    </row>
    <row r="5487" spans="1:6" x14ac:dyDescent="0.25">
      <c r="A5487" s="348" t="s">
        <v>12561</v>
      </c>
      <c r="B5487" t="str">
        <f t="shared" si="85"/>
        <v>F3:0620 P1P2:7502 P3:00333</v>
      </c>
      <c r="C5487" s="348" t="s">
        <v>8013</v>
      </c>
      <c r="D5487" s="348" t="s">
        <v>8708</v>
      </c>
      <c r="E5487" s="348" t="s">
        <v>8709</v>
      </c>
      <c r="F5487" s="348" t="s">
        <v>12484</v>
      </c>
    </row>
    <row r="5488" spans="1:6" x14ac:dyDescent="0.25">
      <c r="A5488" s="348" t="s">
        <v>12562</v>
      </c>
      <c r="B5488" t="str">
        <f t="shared" si="85"/>
        <v>F3:0111 P1P2:0301 P3:00005</v>
      </c>
      <c r="C5488" s="348" t="s">
        <v>8407</v>
      </c>
      <c r="D5488" s="348" t="s">
        <v>7323</v>
      </c>
      <c r="E5488" s="348" t="s">
        <v>7335</v>
      </c>
      <c r="F5488" s="348" t="s">
        <v>7655</v>
      </c>
    </row>
    <row r="5489" spans="1:6" x14ac:dyDescent="0.25">
      <c r="A5489" s="348" t="s">
        <v>12562</v>
      </c>
      <c r="B5489" t="str">
        <f t="shared" si="85"/>
        <v>F3:0133 P1P2:0302 P3:00009</v>
      </c>
      <c r="C5489" s="348" t="s">
        <v>8407</v>
      </c>
      <c r="D5489" s="348" t="s">
        <v>7340</v>
      </c>
      <c r="E5489" s="348" t="s">
        <v>7456</v>
      </c>
      <c r="F5489" s="348" t="s">
        <v>7459</v>
      </c>
    </row>
    <row r="5490" spans="1:6" x14ac:dyDescent="0.25">
      <c r="A5490" s="348" t="s">
        <v>12563</v>
      </c>
      <c r="B5490" t="str">
        <f t="shared" si="85"/>
        <v>F3:0111 P1P2:0301 P3:00005</v>
      </c>
      <c r="C5490" s="348" t="s">
        <v>8415</v>
      </c>
      <c r="D5490" s="348" t="s">
        <v>7323</v>
      </c>
      <c r="E5490" s="348" t="s">
        <v>7335</v>
      </c>
      <c r="F5490" s="348" t="s">
        <v>7655</v>
      </c>
    </row>
    <row r="5491" spans="1:6" x14ac:dyDescent="0.25">
      <c r="A5491" s="348" t="s">
        <v>12563</v>
      </c>
      <c r="B5491" t="str">
        <f t="shared" si="85"/>
        <v>F3:0133 P1P2:0302 P3:00009</v>
      </c>
      <c r="C5491" s="348" t="s">
        <v>8415</v>
      </c>
      <c r="D5491" s="348" t="s">
        <v>7340</v>
      </c>
      <c r="E5491" s="348" t="s">
        <v>7456</v>
      </c>
      <c r="F5491" s="348" t="s">
        <v>7459</v>
      </c>
    </row>
    <row r="5492" spans="1:6" x14ac:dyDescent="0.25">
      <c r="A5492" s="348" t="s">
        <v>12564</v>
      </c>
      <c r="B5492" t="str">
        <f t="shared" si="85"/>
        <v>F3:0111 P1P2:0301 P3:00005</v>
      </c>
      <c r="C5492" s="348" t="s">
        <v>8423</v>
      </c>
      <c r="D5492" s="348" t="s">
        <v>7323</v>
      </c>
      <c r="E5492" s="348" t="s">
        <v>7335</v>
      </c>
      <c r="F5492" s="348" t="s">
        <v>7655</v>
      </c>
    </row>
    <row r="5493" spans="1:6" x14ac:dyDescent="0.25">
      <c r="A5493" s="348" t="s">
        <v>12564</v>
      </c>
      <c r="B5493" t="str">
        <f t="shared" si="85"/>
        <v>F3:1099 P1P2:9019 P3:00371</v>
      </c>
      <c r="C5493" s="348" t="s">
        <v>8423</v>
      </c>
      <c r="D5493" s="348" t="s">
        <v>8515</v>
      </c>
      <c r="E5493" s="348" t="s">
        <v>10350</v>
      </c>
      <c r="F5493" s="348" t="s">
        <v>10351</v>
      </c>
    </row>
    <row r="5494" spans="1:6" x14ac:dyDescent="0.25">
      <c r="A5494" s="348" t="s">
        <v>12565</v>
      </c>
      <c r="B5494" t="str">
        <f t="shared" si="85"/>
        <v>F3:0111 P1P2:0301 P3:00005</v>
      </c>
      <c r="C5494" s="348" t="s">
        <v>9186</v>
      </c>
      <c r="D5494" s="348" t="s">
        <v>7323</v>
      </c>
      <c r="E5494" s="348" t="s">
        <v>7335</v>
      </c>
      <c r="F5494" s="348" t="s">
        <v>7655</v>
      </c>
    </row>
    <row r="5495" spans="1:6" x14ac:dyDescent="0.25">
      <c r="A5495" s="348" t="s">
        <v>12565</v>
      </c>
      <c r="B5495" t="str">
        <f t="shared" si="85"/>
        <v>F3:0133 P1P2:0302 P3:00009</v>
      </c>
      <c r="C5495" s="348" t="s">
        <v>9186</v>
      </c>
      <c r="D5495" s="348" t="s">
        <v>7340</v>
      </c>
      <c r="E5495" s="348" t="s">
        <v>7456</v>
      </c>
      <c r="F5495" s="348" t="s">
        <v>7459</v>
      </c>
    </row>
    <row r="5496" spans="1:6" x14ac:dyDescent="0.25">
      <c r="A5496" s="348" t="s">
        <v>12566</v>
      </c>
      <c r="B5496" t="str">
        <f t="shared" si="85"/>
        <v>F3:0111 P1P2:0301 P3:00005</v>
      </c>
      <c r="C5496" s="348" t="s">
        <v>12216</v>
      </c>
      <c r="D5496" s="348" t="s">
        <v>7323</v>
      </c>
      <c r="E5496" s="348" t="s">
        <v>7335</v>
      </c>
      <c r="F5496" s="348" t="s">
        <v>7655</v>
      </c>
    </row>
    <row r="5497" spans="1:6" x14ac:dyDescent="0.25">
      <c r="A5497" s="348" t="s">
        <v>12567</v>
      </c>
      <c r="B5497" t="str">
        <f t="shared" si="85"/>
        <v>F3:0111 P1P2:0301 P3:00005</v>
      </c>
      <c r="C5497" s="348" t="s">
        <v>7724</v>
      </c>
      <c r="D5497" s="348" t="s">
        <v>7323</v>
      </c>
      <c r="E5497" s="348" t="s">
        <v>7335</v>
      </c>
      <c r="F5497" s="348" t="s">
        <v>7655</v>
      </c>
    </row>
    <row r="5498" spans="1:6" x14ac:dyDescent="0.25">
      <c r="A5498" s="348" t="s">
        <v>12567</v>
      </c>
      <c r="B5498" t="str">
        <f t="shared" si="85"/>
        <v>F3:0510 P1P2:7002 P3:00473</v>
      </c>
      <c r="C5498" s="348" t="s">
        <v>7724</v>
      </c>
      <c r="D5498" s="348" t="s">
        <v>7419</v>
      </c>
      <c r="E5498" s="348" t="s">
        <v>12568</v>
      </c>
      <c r="F5498" s="348" t="s">
        <v>12569</v>
      </c>
    </row>
    <row r="5499" spans="1:6" x14ac:dyDescent="0.25">
      <c r="A5499" s="348" t="s">
        <v>12567</v>
      </c>
      <c r="B5499" t="str">
        <f t="shared" si="85"/>
        <v>F3:0620 P1P2:7502 P3:00329</v>
      </c>
      <c r="C5499" s="348" t="s">
        <v>7724</v>
      </c>
      <c r="D5499" s="348" t="s">
        <v>8708</v>
      </c>
      <c r="E5499" s="348" t="s">
        <v>8709</v>
      </c>
      <c r="F5499" s="348" t="s">
        <v>12506</v>
      </c>
    </row>
    <row r="5500" spans="1:6" x14ac:dyDescent="0.25">
      <c r="A5500" s="348" t="s">
        <v>12567</v>
      </c>
      <c r="B5500" t="str">
        <f t="shared" si="85"/>
        <v>F3:0630 P1P2:7503 P3:00431</v>
      </c>
      <c r="C5500" s="348" t="s">
        <v>7724</v>
      </c>
      <c r="D5500" s="348" t="s">
        <v>12487</v>
      </c>
      <c r="E5500" s="348" t="s">
        <v>12488</v>
      </c>
      <c r="F5500" s="348" t="s">
        <v>12489</v>
      </c>
    </row>
    <row r="5501" spans="1:6" x14ac:dyDescent="0.25">
      <c r="A5501" s="348" t="s">
        <v>12570</v>
      </c>
      <c r="B5501" t="str">
        <f t="shared" si="85"/>
        <v>F3:0111 P1P2:0301 P3:00005</v>
      </c>
      <c r="C5501" s="348" t="s">
        <v>8439</v>
      </c>
      <c r="D5501" s="348" t="s">
        <v>7323</v>
      </c>
      <c r="E5501" s="348" t="s">
        <v>7335</v>
      </c>
      <c r="F5501" s="348" t="s">
        <v>7655</v>
      </c>
    </row>
    <row r="5502" spans="1:6" x14ac:dyDescent="0.25">
      <c r="A5502" s="348" t="s">
        <v>12570</v>
      </c>
      <c r="B5502" t="str">
        <f t="shared" si="85"/>
        <v>F3:0620 P1P2:7502 P3:00329</v>
      </c>
      <c r="C5502" s="348" t="s">
        <v>8439</v>
      </c>
      <c r="D5502" s="348" t="s">
        <v>8708</v>
      </c>
      <c r="E5502" s="348" t="s">
        <v>8709</v>
      </c>
      <c r="F5502" s="348" t="s">
        <v>12506</v>
      </c>
    </row>
    <row r="5503" spans="1:6" x14ac:dyDescent="0.25">
      <c r="A5503" s="348" t="s">
        <v>12570</v>
      </c>
      <c r="B5503" t="str">
        <f t="shared" si="85"/>
        <v>F3:0630 P1P2:7503 P3:00431</v>
      </c>
      <c r="C5503" s="348" t="s">
        <v>8439</v>
      </c>
      <c r="D5503" s="348" t="s">
        <v>12487</v>
      </c>
      <c r="E5503" s="348" t="s">
        <v>12488</v>
      </c>
      <c r="F5503" s="348" t="s">
        <v>12489</v>
      </c>
    </row>
    <row r="5504" spans="1:6" x14ac:dyDescent="0.25">
      <c r="A5504" s="348" t="s">
        <v>12570</v>
      </c>
      <c r="B5504" t="str">
        <f t="shared" si="85"/>
        <v>F3:0640 P1P2:7505 P3:00335</v>
      </c>
      <c r="C5504" s="348" t="s">
        <v>8439</v>
      </c>
      <c r="D5504" s="348" t="s">
        <v>12496</v>
      </c>
      <c r="E5504" s="348" t="s">
        <v>12497</v>
      </c>
      <c r="F5504" s="348" t="s">
        <v>12498</v>
      </c>
    </row>
    <row r="5505" spans="1:6" x14ac:dyDescent="0.25">
      <c r="A5505" s="348" t="s">
        <v>12571</v>
      </c>
      <c r="B5505" t="str">
        <f t="shared" si="85"/>
        <v>F3:0111 P1P2:0301 P3:00005</v>
      </c>
      <c r="C5505" s="348" t="s">
        <v>8443</v>
      </c>
      <c r="D5505" s="348" t="s">
        <v>7323</v>
      </c>
      <c r="E5505" s="348" t="s">
        <v>7335</v>
      </c>
      <c r="F5505" s="348" t="s">
        <v>7655</v>
      </c>
    </row>
    <row r="5506" spans="1:6" x14ac:dyDescent="0.25">
      <c r="A5506" s="348" t="s">
        <v>12572</v>
      </c>
      <c r="B5506" t="str">
        <f t="shared" ref="B5506:B5569" si="86">CONCATENATE("F3:",D5506," P1P2:",E5506," P3:",F5506)</f>
        <v>F3:0111 P1P2:0301 P3:00005</v>
      </c>
      <c r="C5506" s="348" t="s">
        <v>8515</v>
      </c>
      <c r="D5506" s="348" t="s">
        <v>7323</v>
      </c>
      <c r="E5506" s="348" t="s">
        <v>7335</v>
      </c>
      <c r="F5506" s="348" t="s">
        <v>7655</v>
      </c>
    </row>
    <row r="5507" spans="1:6" x14ac:dyDescent="0.25">
      <c r="A5507" s="348" t="s">
        <v>12573</v>
      </c>
      <c r="B5507" t="str">
        <f t="shared" si="86"/>
        <v>F3:0111 P1P2:0301 P3:00005</v>
      </c>
      <c r="C5507" s="348" t="s">
        <v>8475</v>
      </c>
      <c r="D5507" s="348" t="s">
        <v>7323</v>
      </c>
      <c r="E5507" s="348" t="s">
        <v>7335</v>
      </c>
      <c r="F5507" s="348" t="s">
        <v>7655</v>
      </c>
    </row>
    <row r="5508" spans="1:6" x14ac:dyDescent="0.25">
      <c r="A5508" s="348" t="s">
        <v>12574</v>
      </c>
      <c r="B5508" t="str">
        <f t="shared" si="86"/>
        <v>F3:0111 P1P2:0301 P3:00005</v>
      </c>
      <c r="C5508" s="348" t="s">
        <v>8469</v>
      </c>
      <c r="D5508" s="348" t="s">
        <v>7323</v>
      </c>
      <c r="E5508" s="348" t="s">
        <v>7335</v>
      </c>
      <c r="F5508" s="348" t="s">
        <v>7655</v>
      </c>
    </row>
    <row r="5509" spans="1:6" x14ac:dyDescent="0.25">
      <c r="A5509" s="348" t="s">
        <v>12574</v>
      </c>
      <c r="B5509" t="str">
        <f t="shared" si="86"/>
        <v>F3:0620 P1P2:7502 P3:00329</v>
      </c>
      <c r="C5509" s="348" t="s">
        <v>8469</v>
      </c>
      <c r="D5509" s="348" t="s">
        <v>8708</v>
      </c>
      <c r="E5509" s="348" t="s">
        <v>8709</v>
      </c>
      <c r="F5509" s="348" t="s">
        <v>12506</v>
      </c>
    </row>
    <row r="5510" spans="1:6" x14ac:dyDescent="0.25">
      <c r="A5510" s="348" t="s">
        <v>12575</v>
      </c>
      <c r="B5510" t="str">
        <f t="shared" si="86"/>
        <v>F3:0111 P1P2:0301 P3:00005</v>
      </c>
      <c r="C5510" s="348" t="s">
        <v>8546</v>
      </c>
      <c r="D5510" s="348" t="s">
        <v>7323</v>
      </c>
      <c r="E5510" s="348" t="s">
        <v>7335</v>
      </c>
      <c r="F5510" s="348" t="s">
        <v>7655</v>
      </c>
    </row>
    <row r="5511" spans="1:6" x14ac:dyDescent="0.25">
      <c r="A5511" s="348" t="s">
        <v>12576</v>
      </c>
      <c r="B5511" t="str">
        <f t="shared" si="86"/>
        <v>F3:0111 P1P2:0301 P3:00005</v>
      </c>
      <c r="C5511" s="348" t="s">
        <v>8479</v>
      </c>
      <c r="D5511" s="348" t="s">
        <v>7323</v>
      </c>
      <c r="E5511" s="348" t="s">
        <v>7335</v>
      </c>
      <c r="F5511" s="348" t="s">
        <v>7655</v>
      </c>
    </row>
    <row r="5512" spans="1:6" x14ac:dyDescent="0.25">
      <c r="A5512" s="348" t="s">
        <v>12577</v>
      </c>
      <c r="B5512" t="str">
        <f t="shared" si="86"/>
        <v>F3:0111 P1P2:0301 P3:00005</v>
      </c>
      <c r="C5512" s="348" t="s">
        <v>8448</v>
      </c>
      <c r="D5512" s="348" t="s">
        <v>7323</v>
      </c>
      <c r="E5512" s="348" t="s">
        <v>7335</v>
      </c>
      <c r="F5512" s="348" t="s">
        <v>7655</v>
      </c>
    </row>
    <row r="5513" spans="1:6" x14ac:dyDescent="0.25">
      <c r="A5513" s="348" t="s">
        <v>12578</v>
      </c>
      <c r="B5513" t="str">
        <f t="shared" si="86"/>
        <v>F3:0111 P1P2:0301 P3:00005</v>
      </c>
      <c r="C5513" s="348" t="s">
        <v>8499</v>
      </c>
      <c r="D5513" s="348" t="s">
        <v>7323</v>
      </c>
      <c r="E5513" s="348" t="s">
        <v>7335</v>
      </c>
      <c r="F5513" s="348" t="s">
        <v>7655</v>
      </c>
    </row>
    <row r="5514" spans="1:6" x14ac:dyDescent="0.25">
      <c r="A5514" s="348" t="s">
        <v>12578</v>
      </c>
      <c r="B5514" t="str">
        <f t="shared" si="86"/>
        <v>F3:0620 P1P2:7502 P3:00329</v>
      </c>
      <c r="C5514" s="348" t="s">
        <v>8499</v>
      </c>
      <c r="D5514" s="348" t="s">
        <v>8708</v>
      </c>
      <c r="E5514" s="348" t="s">
        <v>8709</v>
      </c>
      <c r="F5514" s="348" t="s">
        <v>12506</v>
      </c>
    </row>
    <row r="5515" spans="1:6" x14ac:dyDescent="0.25">
      <c r="A5515" s="348" t="s">
        <v>12579</v>
      </c>
      <c r="B5515" t="str">
        <f t="shared" si="86"/>
        <v>F3:0111 P1P2:0301 P3:00005</v>
      </c>
      <c r="C5515" s="348" t="s">
        <v>8505</v>
      </c>
      <c r="D5515" s="348" t="s">
        <v>7323</v>
      </c>
      <c r="E5515" s="348" t="s">
        <v>7335</v>
      </c>
      <c r="F5515" s="348" t="s">
        <v>7655</v>
      </c>
    </row>
    <row r="5516" spans="1:6" x14ac:dyDescent="0.25">
      <c r="A5516" s="348" t="s">
        <v>12580</v>
      </c>
      <c r="B5516" t="str">
        <f t="shared" si="86"/>
        <v>F3:0111 P1P2:0301 P3:00005</v>
      </c>
      <c r="C5516" s="348" t="s">
        <v>8487</v>
      </c>
      <c r="D5516" s="348" t="s">
        <v>7323</v>
      </c>
      <c r="E5516" s="348" t="s">
        <v>7335</v>
      </c>
      <c r="F5516" s="348" t="s">
        <v>7655</v>
      </c>
    </row>
    <row r="5517" spans="1:6" x14ac:dyDescent="0.25">
      <c r="A5517" s="348" t="s">
        <v>12581</v>
      </c>
      <c r="B5517" t="str">
        <f t="shared" si="86"/>
        <v>F3:0111 P1P2:0301 P3:00005</v>
      </c>
      <c r="C5517" s="348" t="s">
        <v>8453</v>
      </c>
      <c r="D5517" s="348" t="s">
        <v>7323</v>
      </c>
      <c r="E5517" s="348" t="s">
        <v>7335</v>
      </c>
      <c r="F5517" s="348" t="s">
        <v>7655</v>
      </c>
    </row>
    <row r="5518" spans="1:6" x14ac:dyDescent="0.25">
      <c r="A5518" s="348" t="s">
        <v>12582</v>
      </c>
      <c r="B5518" t="str">
        <f t="shared" si="86"/>
        <v>F3:0111 P1P2:0301 P3:00005</v>
      </c>
      <c r="C5518" s="348" t="s">
        <v>8491</v>
      </c>
      <c r="D5518" s="348" t="s">
        <v>7323</v>
      </c>
      <c r="E5518" s="348" t="s">
        <v>7335</v>
      </c>
      <c r="F5518" s="348" t="s">
        <v>7655</v>
      </c>
    </row>
    <row r="5519" spans="1:6" x14ac:dyDescent="0.25">
      <c r="A5519" s="348" t="s">
        <v>12583</v>
      </c>
      <c r="B5519" t="str">
        <f t="shared" si="86"/>
        <v>F3:0111 P1P2:0301 P3:00005</v>
      </c>
      <c r="C5519" s="348" t="s">
        <v>8457</v>
      </c>
      <c r="D5519" s="348" t="s">
        <v>7323</v>
      </c>
      <c r="E5519" s="348" t="s">
        <v>7335</v>
      </c>
      <c r="F5519" s="348" t="s">
        <v>7655</v>
      </c>
    </row>
    <row r="5520" spans="1:6" x14ac:dyDescent="0.25">
      <c r="A5520" s="348" t="s">
        <v>12583</v>
      </c>
      <c r="B5520" t="str">
        <f t="shared" si="86"/>
        <v>F3:0620 P1P2:7502 P3:00329</v>
      </c>
      <c r="C5520" s="348" t="s">
        <v>8457</v>
      </c>
      <c r="D5520" s="348" t="s">
        <v>8708</v>
      </c>
      <c r="E5520" s="348" t="s">
        <v>8709</v>
      </c>
      <c r="F5520" s="348" t="s">
        <v>12506</v>
      </c>
    </row>
    <row r="5521" spans="1:6" x14ac:dyDescent="0.25">
      <c r="A5521" s="348" t="s">
        <v>12584</v>
      </c>
      <c r="B5521" t="str">
        <f t="shared" si="86"/>
        <v>F3:0111 P1P2:0301 P3:00005</v>
      </c>
      <c r="C5521" s="348" t="s">
        <v>8466</v>
      </c>
      <c r="D5521" s="348" t="s">
        <v>7323</v>
      </c>
      <c r="E5521" s="348" t="s">
        <v>7335</v>
      </c>
      <c r="F5521" s="348" t="s">
        <v>7655</v>
      </c>
    </row>
    <row r="5522" spans="1:6" x14ac:dyDescent="0.25">
      <c r="A5522" s="348" t="s">
        <v>12584</v>
      </c>
      <c r="B5522" t="str">
        <f t="shared" si="86"/>
        <v>F3:0620 P1P2:7502 P3:00329</v>
      </c>
      <c r="C5522" s="348" t="s">
        <v>8466</v>
      </c>
      <c r="D5522" s="348" t="s">
        <v>8708</v>
      </c>
      <c r="E5522" s="348" t="s">
        <v>8709</v>
      </c>
      <c r="F5522" s="348" t="s">
        <v>12506</v>
      </c>
    </row>
    <row r="5523" spans="1:6" x14ac:dyDescent="0.25">
      <c r="A5523" s="348" t="s">
        <v>12584</v>
      </c>
      <c r="B5523" t="str">
        <f t="shared" si="86"/>
        <v>F3:0630 P1P2:7503 P3:00431</v>
      </c>
      <c r="C5523" s="348" t="s">
        <v>8466</v>
      </c>
      <c r="D5523" s="348" t="s">
        <v>12487</v>
      </c>
      <c r="E5523" s="348" t="s">
        <v>12488</v>
      </c>
      <c r="F5523" s="348" t="s">
        <v>12489</v>
      </c>
    </row>
    <row r="5524" spans="1:6" x14ac:dyDescent="0.25">
      <c r="A5524" s="348" t="s">
        <v>12585</v>
      </c>
      <c r="B5524" t="str">
        <f t="shared" si="86"/>
        <v>F3:0111 P1P2:0301 P3:00005</v>
      </c>
      <c r="C5524" s="348" t="s">
        <v>8650</v>
      </c>
      <c r="D5524" s="348" t="s">
        <v>7323</v>
      </c>
      <c r="E5524" s="348" t="s">
        <v>7335</v>
      </c>
      <c r="F5524" s="348" t="s">
        <v>7655</v>
      </c>
    </row>
    <row r="5525" spans="1:6" x14ac:dyDescent="0.25">
      <c r="A5525" s="348" t="s">
        <v>12585</v>
      </c>
      <c r="B5525" t="str">
        <f t="shared" si="86"/>
        <v>F3:0630 P1P2:7503 P3:00431</v>
      </c>
      <c r="C5525" s="348" t="s">
        <v>8650</v>
      </c>
      <c r="D5525" s="348" t="s">
        <v>12487</v>
      </c>
      <c r="E5525" s="348" t="s">
        <v>12488</v>
      </c>
      <c r="F5525" s="348" t="s">
        <v>12489</v>
      </c>
    </row>
    <row r="5526" spans="1:6" x14ac:dyDescent="0.25">
      <c r="A5526" s="348" t="s">
        <v>12586</v>
      </c>
      <c r="B5526" t="str">
        <f t="shared" si="86"/>
        <v>F3:0111 P1P2:0301 P3:00005</v>
      </c>
      <c r="C5526" s="348" t="s">
        <v>8687</v>
      </c>
      <c r="D5526" s="348" t="s">
        <v>7323</v>
      </c>
      <c r="E5526" s="348" t="s">
        <v>7335</v>
      </c>
      <c r="F5526" s="348" t="s">
        <v>7655</v>
      </c>
    </row>
    <row r="5527" spans="1:6" x14ac:dyDescent="0.25">
      <c r="A5527" s="348" t="s">
        <v>12587</v>
      </c>
      <c r="B5527" t="str">
        <f t="shared" si="86"/>
        <v>F3:0111 P1P2:0301 P3:00005</v>
      </c>
      <c r="C5527" s="348" t="s">
        <v>8683</v>
      </c>
      <c r="D5527" s="348" t="s">
        <v>7323</v>
      </c>
      <c r="E5527" s="348" t="s">
        <v>7335</v>
      </c>
      <c r="F5527" s="348" t="s">
        <v>7655</v>
      </c>
    </row>
    <row r="5528" spans="1:6" x14ac:dyDescent="0.25">
      <c r="A5528" s="348" t="s">
        <v>12587</v>
      </c>
      <c r="B5528" t="str">
        <f t="shared" si="86"/>
        <v>F3:0620 P1P2:7502 P3:00329</v>
      </c>
      <c r="C5528" s="348" t="s">
        <v>8683</v>
      </c>
      <c r="D5528" s="348" t="s">
        <v>8708</v>
      </c>
      <c r="E5528" s="348" t="s">
        <v>8709</v>
      </c>
      <c r="F5528" s="348" t="s">
        <v>12506</v>
      </c>
    </row>
    <row r="5529" spans="1:6" x14ac:dyDescent="0.25">
      <c r="A5529" s="348" t="s">
        <v>12587</v>
      </c>
      <c r="B5529" t="str">
        <f t="shared" si="86"/>
        <v>F3:0630 P1P2:7503 P3:00431</v>
      </c>
      <c r="C5529" s="348" t="s">
        <v>8683</v>
      </c>
      <c r="D5529" s="348" t="s">
        <v>12487</v>
      </c>
      <c r="E5529" s="348" t="s">
        <v>12488</v>
      </c>
      <c r="F5529" s="348" t="s">
        <v>12489</v>
      </c>
    </row>
    <row r="5530" spans="1:6" x14ac:dyDescent="0.25">
      <c r="A5530" s="348" t="s">
        <v>12588</v>
      </c>
      <c r="B5530" t="str">
        <f t="shared" si="86"/>
        <v>F3:0111 P1P2:0301 P3:00005</v>
      </c>
      <c r="C5530" s="348" t="s">
        <v>8658</v>
      </c>
      <c r="D5530" s="348" t="s">
        <v>7323</v>
      </c>
      <c r="E5530" s="348" t="s">
        <v>7335</v>
      </c>
      <c r="F5530" s="348" t="s">
        <v>7655</v>
      </c>
    </row>
    <row r="5531" spans="1:6" x14ac:dyDescent="0.25">
      <c r="A5531" s="348" t="s">
        <v>12589</v>
      </c>
      <c r="B5531" t="str">
        <f t="shared" si="86"/>
        <v>F3:0111 P1P2:0301 P3:00005</v>
      </c>
      <c r="C5531" s="348" t="s">
        <v>8660</v>
      </c>
      <c r="D5531" s="348" t="s">
        <v>7323</v>
      </c>
      <c r="E5531" s="348" t="s">
        <v>7335</v>
      </c>
      <c r="F5531" s="348" t="s">
        <v>7655</v>
      </c>
    </row>
    <row r="5532" spans="1:6" x14ac:dyDescent="0.25">
      <c r="A5532" s="348" t="s">
        <v>12590</v>
      </c>
      <c r="B5532" t="str">
        <f t="shared" si="86"/>
        <v>F3:0111 P1P2:0301 P3:00005</v>
      </c>
      <c r="C5532" s="348" t="s">
        <v>8655</v>
      </c>
      <c r="D5532" s="348" t="s">
        <v>7323</v>
      </c>
      <c r="E5532" s="348" t="s">
        <v>7335</v>
      </c>
      <c r="F5532" s="348" t="s">
        <v>7655</v>
      </c>
    </row>
    <row r="5533" spans="1:6" x14ac:dyDescent="0.25">
      <c r="A5533" s="348" t="s">
        <v>12590</v>
      </c>
      <c r="B5533" t="str">
        <f t="shared" si="86"/>
        <v>F3:0620 P1P2:7502 P3:00329</v>
      </c>
      <c r="C5533" s="348" t="s">
        <v>8655</v>
      </c>
      <c r="D5533" s="348" t="s">
        <v>8708</v>
      </c>
      <c r="E5533" s="348" t="s">
        <v>8709</v>
      </c>
      <c r="F5533" s="348" t="s">
        <v>12506</v>
      </c>
    </row>
    <row r="5534" spans="1:6" x14ac:dyDescent="0.25">
      <c r="A5534" s="348" t="s">
        <v>12591</v>
      </c>
      <c r="B5534" t="str">
        <f t="shared" si="86"/>
        <v>F3:0111 P1P2:0301 P3:00005</v>
      </c>
      <c r="C5534" s="348" t="s">
        <v>8629</v>
      </c>
      <c r="D5534" s="348" t="s">
        <v>7323</v>
      </c>
      <c r="E5534" s="348" t="s">
        <v>7335</v>
      </c>
      <c r="F5534" s="348" t="s">
        <v>7655</v>
      </c>
    </row>
    <row r="5535" spans="1:6" x14ac:dyDescent="0.25">
      <c r="A5535" s="348" t="s">
        <v>12591</v>
      </c>
      <c r="B5535" t="str">
        <f t="shared" si="86"/>
        <v>F3:0111 P1P2:0301 P3:00060</v>
      </c>
      <c r="C5535" s="348" t="s">
        <v>8629</v>
      </c>
      <c r="D5535" s="348" t="s">
        <v>7323</v>
      </c>
      <c r="E5535" s="348" t="s">
        <v>7335</v>
      </c>
      <c r="F5535" s="348" t="s">
        <v>7402</v>
      </c>
    </row>
    <row r="5536" spans="1:6" x14ac:dyDescent="0.25">
      <c r="A5536" s="348" t="s">
        <v>12591</v>
      </c>
      <c r="B5536" t="str">
        <f t="shared" si="86"/>
        <v>F3:0133 P1P2:0302 P3:00009</v>
      </c>
      <c r="C5536" s="348" t="s">
        <v>8629</v>
      </c>
      <c r="D5536" s="348" t="s">
        <v>7340</v>
      </c>
      <c r="E5536" s="348" t="s">
        <v>7456</v>
      </c>
      <c r="F5536" s="348" t="s">
        <v>7459</v>
      </c>
    </row>
    <row r="5537" spans="1:6" x14ac:dyDescent="0.25">
      <c r="A5537" s="348" t="s">
        <v>12591</v>
      </c>
      <c r="B5537" t="str">
        <f t="shared" si="86"/>
        <v>F3:0620 P1P2:7502 P3:00333</v>
      </c>
      <c r="C5537" s="348" t="s">
        <v>8629</v>
      </c>
      <c r="D5537" s="348" t="s">
        <v>8708</v>
      </c>
      <c r="E5537" s="348" t="s">
        <v>8709</v>
      </c>
      <c r="F5537" s="348" t="s">
        <v>12484</v>
      </c>
    </row>
    <row r="5538" spans="1:6" x14ac:dyDescent="0.25">
      <c r="A5538" s="348" t="s">
        <v>12592</v>
      </c>
      <c r="B5538" t="str">
        <f t="shared" si="86"/>
        <v>F3:0111 P1P2:0301 P3:00005</v>
      </c>
      <c r="C5538" s="348" t="s">
        <v>8598</v>
      </c>
      <c r="D5538" s="348" t="s">
        <v>7323</v>
      </c>
      <c r="E5538" s="348" t="s">
        <v>7335</v>
      </c>
      <c r="F5538" s="348" t="s">
        <v>7655</v>
      </c>
    </row>
    <row r="5539" spans="1:6" x14ac:dyDescent="0.25">
      <c r="A5539" s="348" t="s">
        <v>12592</v>
      </c>
      <c r="B5539" t="str">
        <f t="shared" si="86"/>
        <v>F3:0111 P1P2:0301 P3:00060</v>
      </c>
      <c r="C5539" s="348" t="s">
        <v>8598</v>
      </c>
      <c r="D5539" s="348" t="s">
        <v>7323</v>
      </c>
      <c r="E5539" s="348" t="s">
        <v>7335</v>
      </c>
      <c r="F5539" s="348" t="s">
        <v>7402</v>
      </c>
    </row>
    <row r="5540" spans="1:6" x14ac:dyDescent="0.25">
      <c r="A5540" s="348" t="s">
        <v>12592</v>
      </c>
      <c r="B5540" t="str">
        <f t="shared" si="86"/>
        <v>F3:0133 P1P2:0302 P3:00009</v>
      </c>
      <c r="C5540" s="348" t="s">
        <v>8598</v>
      </c>
      <c r="D5540" s="348" t="s">
        <v>7340</v>
      </c>
      <c r="E5540" s="348" t="s">
        <v>7456</v>
      </c>
      <c r="F5540" s="348" t="s">
        <v>7459</v>
      </c>
    </row>
    <row r="5541" spans="1:6" x14ac:dyDescent="0.25">
      <c r="A5541" s="348" t="s">
        <v>12593</v>
      </c>
      <c r="B5541" t="str">
        <f t="shared" si="86"/>
        <v>F3:0111 P1P2:0301 P3:00005</v>
      </c>
      <c r="C5541" s="348" t="s">
        <v>8563</v>
      </c>
      <c r="D5541" s="348" t="s">
        <v>7323</v>
      </c>
      <c r="E5541" s="348" t="s">
        <v>7335</v>
      </c>
      <c r="F5541" s="348" t="s">
        <v>7655</v>
      </c>
    </row>
    <row r="5542" spans="1:6" x14ac:dyDescent="0.25">
      <c r="A5542" s="348" t="s">
        <v>12593</v>
      </c>
      <c r="B5542" t="str">
        <f t="shared" si="86"/>
        <v>F3:0111 P1P2:0301 P3:00060</v>
      </c>
      <c r="C5542" s="348" t="s">
        <v>8563</v>
      </c>
      <c r="D5542" s="348" t="s">
        <v>7323</v>
      </c>
      <c r="E5542" s="348" t="s">
        <v>7335</v>
      </c>
      <c r="F5542" s="348" t="s">
        <v>7402</v>
      </c>
    </row>
    <row r="5543" spans="1:6" x14ac:dyDescent="0.25">
      <c r="A5543" s="348" t="s">
        <v>12593</v>
      </c>
      <c r="B5543" t="str">
        <f t="shared" si="86"/>
        <v>F3:0133 P1P2:0302 P3:00009</v>
      </c>
      <c r="C5543" s="348" t="s">
        <v>8563</v>
      </c>
      <c r="D5543" s="348" t="s">
        <v>7340</v>
      </c>
      <c r="E5543" s="348" t="s">
        <v>7456</v>
      </c>
      <c r="F5543" s="348" t="s">
        <v>7459</v>
      </c>
    </row>
    <row r="5544" spans="1:6" x14ac:dyDescent="0.25">
      <c r="A5544" s="348" t="s">
        <v>12593</v>
      </c>
      <c r="B5544" t="str">
        <f t="shared" si="86"/>
        <v>F3:1099 P1P2:9019 P3:00371</v>
      </c>
      <c r="C5544" s="348" t="s">
        <v>8563</v>
      </c>
      <c r="D5544" s="348" t="s">
        <v>8515</v>
      </c>
      <c r="E5544" s="348" t="s">
        <v>10350</v>
      </c>
      <c r="F5544" s="348" t="s">
        <v>10351</v>
      </c>
    </row>
    <row r="5545" spans="1:6" x14ac:dyDescent="0.25">
      <c r="A5545" s="348" t="s">
        <v>12594</v>
      </c>
      <c r="B5545" t="str">
        <f t="shared" si="86"/>
        <v>F3:0111 P1P2:0301 P3:00005</v>
      </c>
      <c r="C5545" s="348" t="s">
        <v>8643</v>
      </c>
      <c r="D5545" s="348" t="s">
        <v>7323</v>
      </c>
      <c r="E5545" s="348" t="s">
        <v>7335</v>
      </c>
      <c r="F5545" s="348" t="s">
        <v>7655</v>
      </c>
    </row>
    <row r="5546" spans="1:6" x14ac:dyDescent="0.25">
      <c r="A5546" s="348" t="s">
        <v>12594</v>
      </c>
      <c r="B5546" t="str">
        <f t="shared" si="86"/>
        <v>F3:0111 P1P2:0301 P3:00060</v>
      </c>
      <c r="C5546" s="348" t="s">
        <v>8643</v>
      </c>
      <c r="D5546" s="348" t="s">
        <v>7323</v>
      </c>
      <c r="E5546" s="348" t="s">
        <v>7335</v>
      </c>
      <c r="F5546" s="348" t="s">
        <v>7402</v>
      </c>
    </row>
    <row r="5547" spans="1:6" x14ac:dyDescent="0.25">
      <c r="A5547" s="348" t="s">
        <v>12594</v>
      </c>
      <c r="B5547" t="str">
        <f t="shared" si="86"/>
        <v>F3:0133 P1P2:0302 P3:00009</v>
      </c>
      <c r="C5547" s="348" t="s">
        <v>8643</v>
      </c>
      <c r="D5547" s="348" t="s">
        <v>7340</v>
      </c>
      <c r="E5547" s="348" t="s">
        <v>7456</v>
      </c>
      <c r="F5547" s="348" t="s">
        <v>7459</v>
      </c>
    </row>
    <row r="5548" spans="1:6" x14ac:dyDescent="0.25">
      <c r="A5548" s="348" t="s">
        <v>12594</v>
      </c>
      <c r="B5548" t="str">
        <f t="shared" si="86"/>
        <v>F3:0620 P1P2:7502 P3:00333</v>
      </c>
      <c r="C5548" s="348" t="s">
        <v>8643</v>
      </c>
      <c r="D5548" s="348" t="s">
        <v>8708</v>
      </c>
      <c r="E5548" s="348" t="s">
        <v>8709</v>
      </c>
      <c r="F5548" s="348" t="s">
        <v>12484</v>
      </c>
    </row>
    <row r="5549" spans="1:6" x14ac:dyDescent="0.25">
      <c r="A5549" s="348" t="s">
        <v>12595</v>
      </c>
      <c r="B5549" t="str">
        <f t="shared" si="86"/>
        <v>F3:0111 P1P2:0301 P3:00005</v>
      </c>
      <c r="C5549" s="348" t="s">
        <v>8615</v>
      </c>
      <c r="D5549" s="348" t="s">
        <v>7323</v>
      </c>
      <c r="E5549" s="348" t="s">
        <v>7335</v>
      </c>
      <c r="F5549" s="348" t="s">
        <v>7655</v>
      </c>
    </row>
    <row r="5550" spans="1:6" x14ac:dyDescent="0.25">
      <c r="A5550" s="348" t="s">
        <v>12595</v>
      </c>
      <c r="B5550" t="str">
        <f t="shared" si="86"/>
        <v>F3:0111 P1P2:0301 P3:00060</v>
      </c>
      <c r="C5550" s="348" t="s">
        <v>8615</v>
      </c>
      <c r="D5550" s="348" t="s">
        <v>7323</v>
      </c>
      <c r="E5550" s="348" t="s">
        <v>7335</v>
      </c>
      <c r="F5550" s="348" t="s">
        <v>7402</v>
      </c>
    </row>
    <row r="5551" spans="1:6" x14ac:dyDescent="0.25">
      <c r="A5551" s="348" t="s">
        <v>12595</v>
      </c>
      <c r="B5551" t="str">
        <f t="shared" si="86"/>
        <v>F3:0133 P1P2:0302 P3:00009</v>
      </c>
      <c r="C5551" s="348" t="s">
        <v>8615</v>
      </c>
      <c r="D5551" s="348" t="s">
        <v>7340</v>
      </c>
      <c r="E5551" s="348" t="s">
        <v>7456</v>
      </c>
      <c r="F5551" s="348" t="s">
        <v>7459</v>
      </c>
    </row>
    <row r="5552" spans="1:6" x14ac:dyDescent="0.25">
      <c r="A5552" s="348" t="s">
        <v>12596</v>
      </c>
      <c r="B5552" t="str">
        <f t="shared" si="86"/>
        <v>F3:0111 P1P2:0301 P3:00005</v>
      </c>
      <c r="C5552" s="348" t="s">
        <v>8613</v>
      </c>
      <c r="D5552" s="348" t="s">
        <v>7323</v>
      </c>
      <c r="E5552" s="348" t="s">
        <v>7335</v>
      </c>
      <c r="F5552" s="348" t="s">
        <v>7655</v>
      </c>
    </row>
    <row r="5553" spans="1:6" x14ac:dyDescent="0.25">
      <c r="A5553" s="348" t="s">
        <v>12596</v>
      </c>
      <c r="B5553" t="str">
        <f t="shared" si="86"/>
        <v>F3:0111 P1P2:0301 P3:00060</v>
      </c>
      <c r="C5553" s="348" t="s">
        <v>8613</v>
      </c>
      <c r="D5553" s="348" t="s">
        <v>7323</v>
      </c>
      <c r="E5553" s="348" t="s">
        <v>7335</v>
      </c>
      <c r="F5553" s="348" t="s">
        <v>7402</v>
      </c>
    </row>
    <row r="5554" spans="1:6" x14ac:dyDescent="0.25">
      <c r="A5554" s="348" t="s">
        <v>12596</v>
      </c>
      <c r="B5554" t="str">
        <f t="shared" si="86"/>
        <v>F3:0133 P1P2:0302 P3:00009</v>
      </c>
      <c r="C5554" s="348" t="s">
        <v>8613</v>
      </c>
      <c r="D5554" s="348" t="s">
        <v>7340</v>
      </c>
      <c r="E5554" s="348" t="s">
        <v>7456</v>
      </c>
      <c r="F5554" s="348" t="s">
        <v>7459</v>
      </c>
    </row>
    <row r="5555" spans="1:6" x14ac:dyDescent="0.25">
      <c r="A5555" s="348" t="s">
        <v>12597</v>
      </c>
      <c r="B5555" t="str">
        <f t="shared" si="86"/>
        <v>F3:0111 P1P2:0301 P3:00005</v>
      </c>
      <c r="C5555" s="348" t="s">
        <v>8538</v>
      </c>
      <c r="D5555" s="348" t="s">
        <v>7323</v>
      </c>
      <c r="E5555" s="348" t="s">
        <v>7335</v>
      </c>
      <c r="F5555" s="348" t="s">
        <v>7655</v>
      </c>
    </row>
    <row r="5556" spans="1:6" x14ac:dyDescent="0.25">
      <c r="A5556" s="348" t="s">
        <v>12597</v>
      </c>
      <c r="B5556" t="str">
        <f t="shared" si="86"/>
        <v>F3:0111 P1P2:0301 P3:00060</v>
      </c>
      <c r="C5556" s="348" t="s">
        <v>8538</v>
      </c>
      <c r="D5556" s="348" t="s">
        <v>7323</v>
      </c>
      <c r="E5556" s="348" t="s">
        <v>7335</v>
      </c>
      <c r="F5556" s="348" t="s">
        <v>7402</v>
      </c>
    </row>
    <row r="5557" spans="1:6" x14ac:dyDescent="0.25">
      <c r="A5557" s="348" t="s">
        <v>12597</v>
      </c>
      <c r="B5557" t="str">
        <f t="shared" si="86"/>
        <v>F3:0133 P1P2:0302 P3:00009</v>
      </c>
      <c r="C5557" s="348" t="s">
        <v>8538</v>
      </c>
      <c r="D5557" s="348" t="s">
        <v>7340</v>
      </c>
      <c r="E5557" s="348" t="s">
        <v>7456</v>
      </c>
      <c r="F5557" s="348" t="s">
        <v>7459</v>
      </c>
    </row>
    <row r="5558" spans="1:6" x14ac:dyDescent="0.25">
      <c r="A5558" s="348" t="s">
        <v>12597</v>
      </c>
      <c r="B5558" t="str">
        <f t="shared" si="86"/>
        <v>F3:0812 P1P2:8602 P3:00230</v>
      </c>
      <c r="C5558" s="348" t="s">
        <v>8538</v>
      </c>
      <c r="D5558" s="348" t="s">
        <v>7752</v>
      </c>
      <c r="E5558" s="348" t="s">
        <v>7753</v>
      </c>
      <c r="F5558" s="348" t="s">
        <v>12598</v>
      </c>
    </row>
    <row r="5559" spans="1:6" x14ac:dyDescent="0.25">
      <c r="A5559" s="348" t="s">
        <v>12599</v>
      </c>
      <c r="B5559" t="str">
        <f t="shared" si="86"/>
        <v>F3:0111 P1P2:0301 P3:00005</v>
      </c>
      <c r="C5559" s="348" t="s">
        <v>8542</v>
      </c>
      <c r="D5559" s="348" t="s">
        <v>7323</v>
      </c>
      <c r="E5559" s="348" t="s">
        <v>7335</v>
      </c>
      <c r="F5559" s="348" t="s">
        <v>7655</v>
      </c>
    </row>
    <row r="5560" spans="1:6" x14ac:dyDescent="0.25">
      <c r="A5560" s="348" t="s">
        <v>12599</v>
      </c>
      <c r="B5560" t="str">
        <f t="shared" si="86"/>
        <v>F3:0111 P1P2:0301 P3:00060</v>
      </c>
      <c r="C5560" s="348" t="s">
        <v>8542</v>
      </c>
      <c r="D5560" s="348" t="s">
        <v>7323</v>
      </c>
      <c r="E5560" s="348" t="s">
        <v>7335</v>
      </c>
      <c r="F5560" s="348" t="s">
        <v>7402</v>
      </c>
    </row>
    <row r="5561" spans="1:6" x14ac:dyDescent="0.25">
      <c r="A5561" s="348" t="s">
        <v>12599</v>
      </c>
      <c r="B5561" t="str">
        <f t="shared" si="86"/>
        <v>F3:0133 P1P2:0302 P3:00009</v>
      </c>
      <c r="C5561" s="348" t="s">
        <v>8542</v>
      </c>
      <c r="D5561" s="348" t="s">
        <v>7340</v>
      </c>
      <c r="E5561" s="348" t="s">
        <v>7456</v>
      </c>
      <c r="F5561" s="348" t="s">
        <v>7459</v>
      </c>
    </row>
    <row r="5562" spans="1:6" x14ac:dyDescent="0.25">
      <c r="A5562" s="348" t="s">
        <v>12600</v>
      </c>
      <c r="B5562" t="str">
        <f t="shared" si="86"/>
        <v>F3:0111 P1P2:0301 P3:00005</v>
      </c>
      <c r="C5562" s="348" t="s">
        <v>8521</v>
      </c>
      <c r="D5562" s="348" t="s">
        <v>7323</v>
      </c>
      <c r="E5562" s="348" t="s">
        <v>7335</v>
      </c>
      <c r="F5562" s="348" t="s">
        <v>7655</v>
      </c>
    </row>
    <row r="5563" spans="1:6" x14ac:dyDescent="0.25">
      <c r="A5563" s="348" t="s">
        <v>12600</v>
      </c>
      <c r="B5563" t="str">
        <f t="shared" si="86"/>
        <v>F3:0111 P1P2:0301 P3:00060</v>
      </c>
      <c r="C5563" s="348" t="s">
        <v>8521</v>
      </c>
      <c r="D5563" s="348" t="s">
        <v>7323</v>
      </c>
      <c r="E5563" s="348" t="s">
        <v>7335</v>
      </c>
      <c r="F5563" s="348" t="s">
        <v>7402</v>
      </c>
    </row>
    <row r="5564" spans="1:6" x14ac:dyDescent="0.25">
      <c r="A5564" s="348" t="s">
        <v>12600</v>
      </c>
      <c r="B5564" t="str">
        <f t="shared" si="86"/>
        <v>F3:0133 P1P2:0302 P3:00009</v>
      </c>
      <c r="C5564" s="348" t="s">
        <v>8521</v>
      </c>
      <c r="D5564" s="348" t="s">
        <v>7340</v>
      </c>
      <c r="E5564" s="348" t="s">
        <v>7456</v>
      </c>
      <c r="F5564" s="348" t="s">
        <v>7459</v>
      </c>
    </row>
    <row r="5565" spans="1:6" x14ac:dyDescent="0.25">
      <c r="A5565" s="348" t="s">
        <v>12601</v>
      </c>
      <c r="B5565" t="str">
        <f t="shared" si="86"/>
        <v>F3:0111 P1P2:0301 P3:00005</v>
      </c>
      <c r="C5565" s="348" t="s">
        <v>8586</v>
      </c>
      <c r="D5565" s="348" t="s">
        <v>7323</v>
      </c>
      <c r="E5565" s="348" t="s">
        <v>7335</v>
      </c>
      <c r="F5565" s="348" t="s">
        <v>7655</v>
      </c>
    </row>
    <row r="5566" spans="1:6" x14ac:dyDescent="0.25">
      <c r="A5566" s="348" t="s">
        <v>12601</v>
      </c>
      <c r="B5566" t="str">
        <f t="shared" si="86"/>
        <v>F3:0111 P1P2:0301 P3:00060</v>
      </c>
      <c r="C5566" s="348" t="s">
        <v>8586</v>
      </c>
      <c r="D5566" s="348" t="s">
        <v>7323</v>
      </c>
      <c r="E5566" s="348" t="s">
        <v>7335</v>
      </c>
      <c r="F5566" s="348" t="s">
        <v>7402</v>
      </c>
    </row>
    <row r="5567" spans="1:6" x14ac:dyDescent="0.25">
      <c r="A5567" s="348" t="s">
        <v>12601</v>
      </c>
      <c r="B5567" t="str">
        <f t="shared" si="86"/>
        <v>F3:0133 P1P2:0302 P3:00009</v>
      </c>
      <c r="C5567" s="348" t="s">
        <v>8586</v>
      </c>
      <c r="D5567" s="348" t="s">
        <v>7340</v>
      </c>
      <c r="E5567" s="348" t="s">
        <v>7456</v>
      </c>
      <c r="F5567" s="348" t="s">
        <v>7459</v>
      </c>
    </row>
    <row r="5568" spans="1:6" x14ac:dyDescent="0.25">
      <c r="A5568" s="348" t="s">
        <v>12601</v>
      </c>
      <c r="B5568" t="str">
        <f t="shared" si="86"/>
        <v>F3:0812 P1P2:8602 P3:00355</v>
      </c>
      <c r="C5568" s="348" t="s">
        <v>8586</v>
      </c>
      <c r="D5568" s="348" t="s">
        <v>7752</v>
      </c>
      <c r="E5568" s="348" t="s">
        <v>7753</v>
      </c>
      <c r="F5568" s="348" t="s">
        <v>7754</v>
      </c>
    </row>
    <row r="5569" spans="1:6" x14ac:dyDescent="0.25">
      <c r="A5569" s="348" t="s">
        <v>12602</v>
      </c>
      <c r="B5569" t="str">
        <f t="shared" si="86"/>
        <v>F3:0111 P1P2:0301 P3:00005</v>
      </c>
      <c r="C5569" s="348" t="s">
        <v>8526</v>
      </c>
      <c r="D5569" s="348" t="s">
        <v>7323</v>
      </c>
      <c r="E5569" s="348" t="s">
        <v>7335</v>
      </c>
      <c r="F5569" s="348" t="s">
        <v>7655</v>
      </c>
    </row>
    <row r="5570" spans="1:6" x14ac:dyDescent="0.25">
      <c r="A5570" s="348" t="s">
        <v>12602</v>
      </c>
      <c r="B5570" t="str">
        <f t="shared" ref="B5570:B5633" si="87">CONCATENATE("F3:",D5570," P1P2:",E5570," P3:",F5570)</f>
        <v>F3:0111 P1P2:0301 P3:00060</v>
      </c>
      <c r="C5570" s="348" t="s">
        <v>8526</v>
      </c>
      <c r="D5570" s="348" t="s">
        <v>7323</v>
      </c>
      <c r="E5570" s="348" t="s">
        <v>7335</v>
      </c>
      <c r="F5570" s="348" t="s">
        <v>7402</v>
      </c>
    </row>
    <row r="5571" spans="1:6" x14ac:dyDescent="0.25">
      <c r="A5571" s="348" t="s">
        <v>12602</v>
      </c>
      <c r="B5571" t="str">
        <f t="shared" si="87"/>
        <v>F3:0133 P1P2:0302 P3:00009</v>
      </c>
      <c r="C5571" s="348" t="s">
        <v>8526</v>
      </c>
      <c r="D5571" s="348" t="s">
        <v>7340</v>
      </c>
      <c r="E5571" s="348" t="s">
        <v>7456</v>
      </c>
      <c r="F5571" s="348" t="s">
        <v>7459</v>
      </c>
    </row>
    <row r="5572" spans="1:6" x14ac:dyDescent="0.25">
      <c r="A5572" s="348" t="s">
        <v>12603</v>
      </c>
      <c r="B5572" t="str">
        <f t="shared" si="87"/>
        <v>F3:0111 P1P2:0301 P3:00005</v>
      </c>
      <c r="C5572" s="348" t="s">
        <v>8532</v>
      </c>
      <c r="D5572" s="348" t="s">
        <v>7323</v>
      </c>
      <c r="E5572" s="348" t="s">
        <v>7335</v>
      </c>
      <c r="F5572" s="348" t="s">
        <v>7655</v>
      </c>
    </row>
    <row r="5573" spans="1:6" x14ac:dyDescent="0.25">
      <c r="A5573" s="348" t="s">
        <v>12603</v>
      </c>
      <c r="B5573" t="str">
        <f t="shared" si="87"/>
        <v>F3:0111 P1P2:0301 P3:00060</v>
      </c>
      <c r="C5573" s="348" t="s">
        <v>8532</v>
      </c>
      <c r="D5573" s="348" t="s">
        <v>7323</v>
      </c>
      <c r="E5573" s="348" t="s">
        <v>7335</v>
      </c>
      <c r="F5573" s="348" t="s">
        <v>7402</v>
      </c>
    </row>
    <row r="5574" spans="1:6" x14ac:dyDescent="0.25">
      <c r="A5574" s="348" t="s">
        <v>12603</v>
      </c>
      <c r="B5574" t="str">
        <f t="shared" si="87"/>
        <v>F3:0133 P1P2:0302 P3:00009</v>
      </c>
      <c r="C5574" s="348" t="s">
        <v>8532</v>
      </c>
      <c r="D5574" s="348" t="s">
        <v>7340</v>
      </c>
      <c r="E5574" s="348" t="s">
        <v>7456</v>
      </c>
      <c r="F5574" s="348" t="s">
        <v>7459</v>
      </c>
    </row>
    <row r="5575" spans="1:6" x14ac:dyDescent="0.25">
      <c r="A5575" s="348" t="s">
        <v>12604</v>
      </c>
      <c r="B5575" t="str">
        <f t="shared" si="87"/>
        <v>F3:0111 P1P2:0301 P3:00005</v>
      </c>
      <c r="C5575" s="348" t="s">
        <v>8496</v>
      </c>
      <c r="D5575" s="348" t="s">
        <v>7323</v>
      </c>
      <c r="E5575" s="348" t="s">
        <v>7335</v>
      </c>
      <c r="F5575" s="348" t="s">
        <v>7655</v>
      </c>
    </row>
    <row r="5576" spans="1:6" x14ac:dyDescent="0.25">
      <c r="A5576" s="348" t="s">
        <v>12604</v>
      </c>
      <c r="B5576" t="str">
        <f t="shared" si="87"/>
        <v>F3:0111 P1P2:0301 P3:00060</v>
      </c>
      <c r="C5576" s="348" t="s">
        <v>8496</v>
      </c>
      <c r="D5576" s="348" t="s">
        <v>7323</v>
      </c>
      <c r="E5576" s="348" t="s">
        <v>7335</v>
      </c>
      <c r="F5576" s="348" t="s">
        <v>7402</v>
      </c>
    </row>
    <row r="5577" spans="1:6" x14ac:dyDescent="0.25">
      <c r="A5577" s="348" t="s">
        <v>12604</v>
      </c>
      <c r="B5577" t="str">
        <f t="shared" si="87"/>
        <v>F3:0133 P1P2:0302 P3:00009</v>
      </c>
      <c r="C5577" s="348" t="s">
        <v>8496</v>
      </c>
      <c r="D5577" s="348" t="s">
        <v>7340</v>
      </c>
      <c r="E5577" s="348" t="s">
        <v>7456</v>
      </c>
      <c r="F5577" s="348" t="s">
        <v>7459</v>
      </c>
    </row>
    <row r="5578" spans="1:6" x14ac:dyDescent="0.25">
      <c r="A5578" s="348" t="s">
        <v>12604</v>
      </c>
      <c r="B5578" t="str">
        <f t="shared" si="87"/>
        <v>F3:0321 P1P2:3702 P3:00359</v>
      </c>
      <c r="C5578" s="348" t="s">
        <v>8496</v>
      </c>
      <c r="D5578" s="348" t="s">
        <v>7467</v>
      </c>
      <c r="E5578" s="348" t="s">
        <v>7468</v>
      </c>
      <c r="F5578" s="348" t="s">
        <v>12605</v>
      </c>
    </row>
    <row r="5579" spans="1:6" x14ac:dyDescent="0.25">
      <c r="A5579" s="348" t="s">
        <v>12606</v>
      </c>
      <c r="B5579" t="str">
        <f t="shared" si="87"/>
        <v>F3:0111 P1P2:0301 P3:00005</v>
      </c>
      <c r="C5579" s="348" t="s">
        <v>8580</v>
      </c>
      <c r="D5579" s="348" t="s">
        <v>7323</v>
      </c>
      <c r="E5579" s="348" t="s">
        <v>7335</v>
      </c>
      <c r="F5579" s="348" t="s">
        <v>7655</v>
      </c>
    </row>
    <row r="5580" spans="1:6" x14ac:dyDescent="0.25">
      <c r="A5580" s="348" t="s">
        <v>12606</v>
      </c>
      <c r="B5580" t="str">
        <f t="shared" si="87"/>
        <v>F3:0111 P1P2:0301 P3:00060</v>
      </c>
      <c r="C5580" s="348" t="s">
        <v>8580</v>
      </c>
      <c r="D5580" s="348" t="s">
        <v>7323</v>
      </c>
      <c r="E5580" s="348" t="s">
        <v>7335</v>
      </c>
      <c r="F5580" s="348" t="s">
        <v>7402</v>
      </c>
    </row>
    <row r="5581" spans="1:6" x14ac:dyDescent="0.25">
      <c r="A5581" s="348" t="s">
        <v>12606</v>
      </c>
      <c r="B5581" t="str">
        <f t="shared" si="87"/>
        <v>F3:0133 P1P2:0302 P3:00009</v>
      </c>
      <c r="C5581" s="348" t="s">
        <v>8580</v>
      </c>
      <c r="D5581" s="348" t="s">
        <v>7340</v>
      </c>
      <c r="E5581" s="348" t="s">
        <v>7456</v>
      </c>
      <c r="F5581" s="348" t="s">
        <v>7459</v>
      </c>
    </row>
    <row r="5582" spans="1:6" x14ac:dyDescent="0.25">
      <c r="A5582" s="348" t="s">
        <v>12606</v>
      </c>
      <c r="B5582" t="str">
        <f t="shared" si="87"/>
        <v>F3:0620 P1P2:7502 P3:00333</v>
      </c>
      <c r="C5582" s="348" t="s">
        <v>8580</v>
      </c>
      <c r="D5582" s="348" t="s">
        <v>8708</v>
      </c>
      <c r="E5582" s="348" t="s">
        <v>8709</v>
      </c>
      <c r="F5582" s="348" t="s">
        <v>12484</v>
      </c>
    </row>
    <row r="5583" spans="1:6" x14ac:dyDescent="0.25">
      <c r="A5583" s="348" t="s">
        <v>12606</v>
      </c>
      <c r="B5583" t="str">
        <f t="shared" si="87"/>
        <v>F3:0630 P1P2:7503 P3:00431</v>
      </c>
      <c r="C5583" s="348" t="s">
        <v>8580</v>
      </c>
      <c r="D5583" s="348" t="s">
        <v>12487</v>
      </c>
      <c r="E5583" s="348" t="s">
        <v>12488</v>
      </c>
      <c r="F5583" s="348" t="s">
        <v>12489</v>
      </c>
    </row>
    <row r="5584" spans="1:6" x14ac:dyDescent="0.25">
      <c r="A5584" s="348" t="s">
        <v>12606</v>
      </c>
      <c r="B5584" t="str">
        <f t="shared" si="87"/>
        <v>F3:0640 P1P2:7505 P3:00335</v>
      </c>
      <c r="C5584" s="348" t="s">
        <v>8580</v>
      </c>
      <c r="D5584" s="348" t="s">
        <v>12496</v>
      </c>
      <c r="E5584" s="348" t="s">
        <v>12497</v>
      </c>
      <c r="F5584" s="348" t="s">
        <v>12498</v>
      </c>
    </row>
    <row r="5585" spans="1:6" x14ac:dyDescent="0.25">
      <c r="A5585" s="348" t="s">
        <v>12607</v>
      </c>
      <c r="B5585" t="str">
        <f t="shared" si="87"/>
        <v>F3:0111 P1P2:0301 P3:00005</v>
      </c>
      <c r="C5585" s="348" t="s">
        <v>8590</v>
      </c>
      <c r="D5585" s="348" t="s">
        <v>7323</v>
      </c>
      <c r="E5585" s="348" t="s">
        <v>7335</v>
      </c>
      <c r="F5585" s="348" t="s">
        <v>7655</v>
      </c>
    </row>
    <row r="5586" spans="1:6" x14ac:dyDescent="0.25">
      <c r="A5586" s="348" t="s">
        <v>12607</v>
      </c>
      <c r="B5586" t="str">
        <f t="shared" si="87"/>
        <v>F3:0111 P1P2:0301 P3:00060</v>
      </c>
      <c r="C5586" s="348" t="s">
        <v>8590</v>
      </c>
      <c r="D5586" s="348" t="s">
        <v>7323</v>
      </c>
      <c r="E5586" s="348" t="s">
        <v>7335</v>
      </c>
      <c r="F5586" s="348" t="s">
        <v>7402</v>
      </c>
    </row>
    <row r="5587" spans="1:6" x14ac:dyDescent="0.25">
      <c r="A5587" s="348" t="s">
        <v>12607</v>
      </c>
      <c r="B5587" t="str">
        <f t="shared" si="87"/>
        <v>F3:0133 P1P2:0302 P3:00009</v>
      </c>
      <c r="C5587" s="348" t="s">
        <v>8590</v>
      </c>
      <c r="D5587" s="348" t="s">
        <v>7340</v>
      </c>
      <c r="E5587" s="348" t="s">
        <v>7456</v>
      </c>
      <c r="F5587" s="348" t="s">
        <v>7459</v>
      </c>
    </row>
    <row r="5588" spans="1:6" x14ac:dyDescent="0.25">
      <c r="A5588" s="348" t="s">
        <v>12608</v>
      </c>
      <c r="B5588" t="str">
        <f t="shared" si="87"/>
        <v>F3:0111 P1P2:0301 P3:00005</v>
      </c>
      <c r="C5588" s="348" t="s">
        <v>8556</v>
      </c>
      <c r="D5588" s="348" t="s">
        <v>7323</v>
      </c>
      <c r="E5588" s="348" t="s">
        <v>7335</v>
      </c>
      <c r="F5588" s="348" t="s">
        <v>7655</v>
      </c>
    </row>
    <row r="5589" spans="1:6" x14ac:dyDescent="0.25">
      <c r="A5589" s="348" t="s">
        <v>12608</v>
      </c>
      <c r="B5589" t="str">
        <f t="shared" si="87"/>
        <v>F3:0111 P1P2:0301 P3:00060</v>
      </c>
      <c r="C5589" s="348" t="s">
        <v>8556</v>
      </c>
      <c r="D5589" s="348" t="s">
        <v>7323</v>
      </c>
      <c r="E5589" s="348" t="s">
        <v>7335</v>
      </c>
      <c r="F5589" s="348" t="s">
        <v>7402</v>
      </c>
    </row>
    <row r="5590" spans="1:6" x14ac:dyDescent="0.25">
      <c r="A5590" s="348" t="s">
        <v>12608</v>
      </c>
      <c r="B5590" t="str">
        <f t="shared" si="87"/>
        <v>F3:0133 P1P2:0302 P3:00009</v>
      </c>
      <c r="C5590" s="348" t="s">
        <v>8556</v>
      </c>
      <c r="D5590" s="348" t="s">
        <v>7340</v>
      </c>
      <c r="E5590" s="348" t="s">
        <v>7456</v>
      </c>
      <c r="F5590" s="348" t="s">
        <v>7459</v>
      </c>
    </row>
    <row r="5591" spans="1:6" x14ac:dyDescent="0.25">
      <c r="A5591" s="348" t="s">
        <v>12608</v>
      </c>
      <c r="B5591" t="str">
        <f t="shared" si="87"/>
        <v>F3:0620 P1P2:7502 P3:00333</v>
      </c>
      <c r="C5591" s="348" t="s">
        <v>8556</v>
      </c>
      <c r="D5591" s="348" t="s">
        <v>8708</v>
      </c>
      <c r="E5591" s="348" t="s">
        <v>8709</v>
      </c>
      <c r="F5591" s="348" t="s">
        <v>12484</v>
      </c>
    </row>
    <row r="5592" spans="1:6" x14ac:dyDescent="0.25">
      <c r="A5592" s="348" t="s">
        <v>12609</v>
      </c>
      <c r="B5592" t="str">
        <f t="shared" si="87"/>
        <v>F3:0111 P1P2:0301 P3:00005</v>
      </c>
      <c r="C5592" s="348" t="s">
        <v>8679</v>
      </c>
      <c r="D5592" s="348" t="s">
        <v>7323</v>
      </c>
      <c r="E5592" s="348" t="s">
        <v>7335</v>
      </c>
      <c r="F5592" s="348" t="s">
        <v>7655</v>
      </c>
    </row>
    <row r="5593" spans="1:6" x14ac:dyDescent="0.25">
      <c r="A5593" s="348" t="s">
        <v>12609</v>
      </c>
      <c r="B5593" t="str">
        <f t="shared" si="87"/>
        <v>F3:0620 P1P2:7502 P3:00329</v>
      </c>
      <c r="C5593" s="348" t="s">
        <v>8679</v>
      </c>
      <c r="D5593" s="348" t="s">
        <v>8708</v>
      </c>
      <c r="E5593" s="348" t="s">
        <v>8709</v>
      </c>
      <c r="F5593" s="348" t="s">
        <v>12506</v>
      </c>
    </row>
    <row r="5594" spans="1:6" x14ac:dyDescent="0.25">
      <c r="A5594" s="348" t="s">
        <v>12610</v>
      </c>
      <c r="B5594" t="str">
        <f t="shared" si="87"/>
        <v>F3:0111 P1P2:0301 P3:00005</v>
      </c>
      <c r="C5594" s="348" t="s">
        <v>8667</v>
      </c>
      <c r="D5594" s="348" t="s">
        <v>7323</v>
      </c>
      <c r="E5594" s="348" t="s">
        <v>7335</v>
      </c>
      <c r="F5594" s="348" t="s">
        <v>7655</v>
      </c>
    </row>
    <row r="5595" spans="1:6" x14ac:dyDescent="0.25">
      <c r="A5595" s="348" t="s">
        <v>12610</v>
      </c>
      <c r="B5595" t="str">
        <f t="shared" si="87"/>
        <v>F3:0620 P1P2:7502 P3:00329</v>
      </c>
      <c r="C5595" s="348" t="s">
        <v>8667</v>
      </c>
      <c r="D5595" s="348" t="s">
        <v>8708</v>
      </c>
      <c r="E5595" s="348" t="s">
        <v>8709</v>
      </c>
      <c r="F5595" s="348" t="s">
        <v>12506</v>
      </c>
    </row>
    <row r="5596" spans="1:6" x14ac:dyDescent="0.25">
      <c r="A5596" s="348" t="s">
        <v>12610</v>
      </c>
      <c r="B5596" t="str">
        <f t="shared" si="87"/>
        <v>F3:0630 P1P2:7503 P3:00431</v>
      </c>
      <c r="C5596" s="348" t="s">
        <v>8667</v>
      </c>
      <c r="D5596" s="348" t="s">
        <v>12487</v>
      </c>
      <c r="E5596" s="348" t="s">
        <v>12488</v>
      </c>
      <c r="F5596" s="348" t="s">
        <v>12489</v>
      </c>
    </row>
    <row r="5597" spans="1:6" x14ac:dyDescent="0.25">
      <c r="A5597" s="348" t="s">
        <v>12611</v>
      </c>
      <c r="B5597" t="str">
        <f t="shared" si="87"/>
        <v>F3:0111 P1P2:0301 P3:00005</v>
      </c>
      <c r="C5597" s="348" t="s">
        <v>7749</v>
      </c>
      <c r="D5597" s="348" t="s">
        <v>7323</v>
      </c>
      <c r="E5597" s="348" t="s">
        <v>7335</v>
      </c>
      <c r="F5597" s="348" t="s">
        <v>7655</v>
      </c>
    </row>
    <row r="5598" spans="1:6" x14ac:dyDescent="0.25">
      <c r="A5598" s="348" t="s">
        <v>12611</v>
      </c>
      <c r="B5598" t="str">
        <f t="shared" si="87"/>
        <v>F3:0630 P1P2:7503 P3:00431</v>
      </c>
      <c r="C5598" s="348" t="s">
        <v>7749</v>
      </c>
      <c r="D5598" s="348" t="s">
        <v>12487</v>
      </c>
      <c r="E5598" s="348" t="s">
        <v>12488</v>
      </c>
      <c r="F5598" s="348" t="s">
        <v>12489</v>
      </c>
    </row>
    <row r="5599" spans="1:6" x14ac:dyDescent="0.25">
      <c r="A5599" s="348" t="s">
        <v>12612</v>
      </c>
      <c r="B5599" t="str">
        <f t="shared" si="87"/>
        <v>F3:0111 P1P2:0301 P3:00005</v>
      </c>
      <c r="C5599" s="348" t="s">
        <v>7765</v>
      </c>
      <c r="D5599" s="348" t="s">
        <v>7323</v>
      </c>
      <c r="E5599" s="348" t="s">
        <v>7335</v>
      </c>
      <c r="F5599" s="348" t="s">
        <v>7655</v>
      </c>
    </row>
    <row r="5600" spans="1:6" x14ac:dyDescent="0.25">
      <c r="A5600" s="348" t="s">
        <v>12613</v>
      </c>
      <c r="B5600" t="str">
        <f t="shared" si="87"/>
        <v>F3:0111 P1P2:0301 P3:00005</v>
      </c>
      <c r="C5600" s="348" t="s">
        <v>7760</v>
      </c>
      <c r="D5600" s="348" t="s">
        <v>7323</v>
      </c>
      <c r="E5600" s="348" t="s">
        <v>7335</v>
      </c>
      <c r="F5600" s="348" t="s">
        <v>7655</v>
      </c>
    </row>
    <row r="5601" spans="1:6" x14ac:dyDescent="0.25">
      <c r="A5601" s="348" t="s">
        <v>12613</v>
      </c>
      <c r="B5601" t="str">
        <f t="shared" si="87"/>
        <v>F3:0133 P1P2:0302 P3:00060</v>
      </c>
      <c r="C5601" s="348" t="s">
        <v>7760</v>
      </c>
      <c r="D5601" s="348" t="s">
        <v>7340</v>
      </c>
      <c r="E5601" s="348" t="s">
        <v>7456</v>
      </c>
      <c r="F5601" s="348" t="s">
        <v>7402</v>
      </c>
    </row>
    <row r="5602" spans="1:6" x14ac:dyDescent="0.25">
      <c r="A5602" s="348" t="s">
        <v>12613</v>
      </c>
      <c r="B5602" t="str">
        <f t="shared" si="87"/>
        <v>F3:0474 P1P2:5015 P3:00009</v>
      </c>
      <c r="C5602" s="348" t="s">
        <v>7760</v>
      </c>
      <c r="D5602" s="348" t="s">
        <v>12614</v>
      </c>
      <c r="E5602" s="348" t="s">
        <v>12615</v>
      </c>
      <c r="F5602" s="348" t="s">
        <v>7459</v>
      </c>
    </row>
    <row r="5603" spans="1:6" x14ac:dyDescent="0.25">
      <c r="A5603" s="348" t="s">
        <v>12616</v>
      </c>
      <c r="B5603" t="str">
        <f t="shared" si="87"/>
        <v>F3:0111 P1P2:0301 P3:00005</v>
      </c>
      <c r="C5603" s="348" t="s">
        <v>7768</v>
      </c>
      <c r="D5603" s="348" t="s">
        <v>7323</v>
      </c>
      <c r="E5603" s="348" t="s">
        <v>7335</v>
      </c>
      <c r="F5603" s="348" t="s">
        <v>7655</v>
      </c>
    </row>
    <row r="5604" spans="1:6" x14ac:dyDescent="0.25">
      <c r="A5604" s="348" t="s">
        <v>12616</v>
      </c>
      <c r="B5604" t="str">
        <f t="shared" si="87"/>
        <v>F3:0133 P1P2:0302 P3:00009</v>
      </c>
      <c r="C5604" s="348" t="s">
        <v>7768</v>
      </c>
      <c r="D5604" s="348" t="s">
        <v>7340</v>
      </c>
      <c r="E5604" s="348" t="s">
        <v>7456</v>
      </c>
      <c r="F5604" s="348" t="s">
        <v>7459</v>
      </c>
    </row>
    <row r="5605" spans="1:6" x14ac:dyDescent="0.25">
      <c r="A5605" s="348" t="s">
        <v>12616</v>
      </c>
      <c r="B5605" t="str">
        <f t="shared" si="87"/>
        <v>F3:0569 P1P2:7001 P3:70428</v>
      </c>
      <c r="C5605" s="348" t="s">
        <v>7768</v>
      </c>
      <c r="D5605" s="348" t="s">
        <v>12617</v>
      </c>
      <c r="E5605" s="348" t="s">
        <v>12618</v>
      </c>
      <c r="F5605" s="348" t="s">
        <v>12619</v>
      </c>
    </row>
    <row r="5606" spans="1:6" x14ac:dyDescent="0.25">
      <c r="A5606" s="348" t="s">
        <v>12620</v>
      </c>
      <c r="B5606" t="str">
        <f t="shared" si="87"/>
        <v>F3:0111 P1P2:0301 P3:00005</v>
      </c>
      <c r="C5606" s="348" t="s">
        <v>12036</v>
      </c>
      <c r="D5606" s="348" t="s">
        <v>7323</v>
      </c>
      <c r="E5606" s="348" t="s">
        <v>7335</v>
      </c>
      <c r="F5606" s="348" t="s">
        <v>7655</v>
      </c>
    </row>
    <row r="5607" spans="1:6" x14ac:dyDescent="0.25">
      <c r="A5607" s="348" t="s">
        <v>12621</v>
      </c>
      <c r="B5607" t="str">
        <f t="shared" si="87"/>
        <v>F3:0111 P1P2:0301 P3:00005</v>
      </c>
      <c r="C5607" s="348" t="s">
        <v>8712</v>
      </c>
      <c r="D5607" s="348" t="s">
        <v>7323</v>
      </c>
      <c r="E5607" s="348" t="s">
        <v>7335</v>
      </c>
      <c r="F5607" s="348" t="s">
        <v>7655</v>
      </c>
    </row>
    <row r="5608" spans="1:6" x14ac:dyDescent="0.25">
      <c r="A5608" s="348" t="s">
        <v>12621</v>
      </c>
      <c r="B5608" t="str">
        <f t="shared" si="87"/>
        <v>F3:0111 P1P2:0301 P3:00009</v>
      </c>
      <c r="C5608" s="348" t="s">
        <v>8712</v>
      </c>
      <c r="D5608" s="348" t="s">
        <v>7323</v>
      </c>
      <c r="E5608" s="348" t="s">
        <v>7335</v>
      </c>
      <c r="F5608" s="348" t="s">
        <v>7459</v>
      </c>
    </row>
    <row r="5609" spans="1:6" x14ac:dyDescent="0.25">
      <c r="A5609" s="348" t="s">
        <v>12622</v>
      </c>
      <c r="B5609" t="str">
        <f t="shared" si="87"/>
        <v>F3:0111 P1P2:0301 P3:00005</v>
      </c>
      <c r="C5609" s="348" t="s">
        <v>8718</v>
      </c>
      <c r="D5609" s="348" t="s">
        <v>7323</v>
      </c>
      <c r="E5609" s="348" t="s">
        <v>7335</v>
      </c>
      <c r="F5609" s="348" t="s">
        <v>7655</v>
      </c>
    </row>
    <row r="5610" spans="1:6" x14ac:dyDescent="0.25">
      <c r="A5610" s="348" t="s">
        <v>12622</v>
      </c>
      <c r="B5610" t="str">
        <f t="shared" si="87"/>
        <v>F3:0111 P1P2:0301 P3:00009</v>
      </c>
      <c r="C5610" s="348" t="s">
        <v>8718</v>
      </c>
      <c r="D5610" s="348" t="s">
        <v>7323</v>
      </c>
      <c r="E5610" s="348" t="s">
        <v>7335</v>
      </c>
      <c r="F5610" s="348" t="s">
        <v>7459</v>
      </c>
    </row>
    <row r="5611" spans="1:6" x14ac:dyDescent="0.25">
      <c r="A5611" s="348" t="s">
        <v>12623</v>
      </c>
      <c r="B5611" t="str">
        <f t="shared" si="87"/>
        <v>F3:0111 P1P2:0301 P3:00005</v>
      </c>
      <c r="C5611" s="348" t="s">
        <v>8722</v>
      </c>
      <c r="D5611" s="348" t="s">
        <v>7323</v>
      </c>
      <c r="E5611" s="348" t="s">
        <v>7335</v>
      </c>
      <c r="F5611" s="348" t="s">
        <v>7655</v>
      </c>
    </row>
    <row r="5612" spans="1:6" x14ac:dyDescent="0.25">
      <c r="A5612" s="348" t="s">
        <v>12623</v>
      </c>
      <c r="B5612" t="str">
        <f t="shared" si="87"/>
        <v>F3:0111 P1P2:0301 P3:00009</v>
      </c>
      <c r="C5612" s="348" t="s">
        <v>8722</v>
      </c>
      <c r="D5612" s="348" t="s">
        <v>7323</v>
      </c>
      <c r="E5612" s="348" t="s">
        <v>7335</v>
      </c>
      <c r="F5612" s="348" t="s">
        <v>7459</v>
      </c>
    </row>
    <row r="5613" spans="1:6" x14ac:dyDescent="0.25">
      <c r="A5613" s="348" t="s">
        <v>12623</v>
      </c>
      <c r="B5613" t="str">
        <f t="shared" si="87"/>
        <v>F3:0630 P1P2:7503 P3:00431</v>
      </c>
      <c r="C5613" s="348" t="s">
        <v>8722</v>
      </c>
      <c r="D5613" s="348" t="s">
        <v>12487</v>
      </c>
      <c r="E5613" s="348" t="s">
        <v>12488</v>
      </c>
      <c r="F5613" s="348" t="s">
        <v>12489</v>
      </c>
    </row>
    <row r="5614" spans="1:6" x14ac:dyDescent="0.25">
      <c r="A5614" s="348" t="s">
        <v>12624</v>
      </c>
      <c r="B5614" t="str">
        <f t="shared" si="87"/>
        <v>F3:0111 P1P2:0301 P3:00005</v>
      </c>
      <c r="C5614" s="348" t="s">
        <v>8727</v>
      </c>
      <c r="D5614" s="348" t="s">
        <v>7323</v>
      </c>
      <c r="E5614" s="348" t="s">
        <v>7335</v>
      </c>
      <c r="F5614" s="348" t="s">
        <v>7655</v>
      </c>
    </row>
    <row r="5615" spans="1:6" x14ac:dyDescent="0.25">
      <c r="A5615" s="348" t="s">
        <v>12624</v>
      </c>
      <c r="B5615" t="str">
        <f t="shared" si="87"/>
        <v>F3:0111 P1P2:0301 P3:00009</v>
      </c>
      <c r="C5615" s="348" t="s">
        <v>8727</v>
      </c>
      <c r="D5615" s="348" t="s">
        <v>7323</v>
      </c>
      <c r="E5615" s="348" t="s">
        <v>7335</v>
      </c>
      <c r="F5615" s="348" t="s">
        <v>7459</v>
      </c>
    </row>
    <row r="5616" spans="1:6" x14ac:dyDescent="0.25">
      <c r="A5616" s="348" t="s">
        <v>12625</v>
      </c>
      <c r="B5616" t="str">
        <f t="shared" si="87"/>
        <v>F3:0111 P1P2:0301 P3:00005</v>
      </c>
      <c r="C5616" s="348" t="s">
        <v>8735</v>
      </c>
      <c r="D5616" s="348" t="s">
        <v>7323</v>
      </c>
      <c r="E5616" s="348" t="s">
        <v>7335</v>
      </c>
      <c r="F5616" s="348" t="s">
        <v>7655</v>
      </c>
    </row>
    <row r="5617" spans="1:6" x14ac:dyDescent="0.25">
      <c r="A5617" s="348" t="s">
        <v>12625</v>
      </c>
      <c r="B5617" t="str">
        <f t="shared" si="87"/>
        <v>F3:0111 P1P2:0301 P3:00009</v>
      </c>
      <c r="C5617" s="348" t="s">
        <v>8735</v>
      </c>
      <c r="D5617" s="348" t="s">
        <v>7323</v>
      </c>
      <c r="E5617" s="348" t="s">
        <v>7335</v>
      </c>
      <c r="F5617" s="348" t="s">
        <v>7459</v>
      </c>
    </row>
    <row r="5618" spans="1:6" x14ac:dyDescent="0.25">
      <c r="A5618" s="348" t="s">
        <v>12625</v>
      </c>
      <c r="B5618" t="str">
        <f t="shared" si="87"/>
        <v>F3:0620 P1P2:7502 P3:00333</v>
      </c>
      <c r="C5618" s="348" t="s">
        <v>8735</v>
      </c>
      <c r="D5618" s="348" t="s">
        <v>8708</v>
      </c>
      <c r="E5618" s="348" t="s">
        <v>8709</v>
      </c>
      <c r="F5618" s="348" t="s">
        <v>12484</v>
      </c>
    </row>
    <row r="5619" spans="1:6" x14ac:dyDescent="0.25">
      <c r="A5619" s="348" t="s">
        <v>12625</v>
      </c>
      <c r="B5619" t="str">
        <f t="shared" si="87"/>
        <v>F3:0630 P1P2:7503 P3:00431</v>
      </c>
      <c r="C5619" s="348" t="s">
        <v>8735</v>
      </c>
      <c r="D5619" s="348" t="s">
        <v>12487</v>
      </c>
      <c r="E5619" s="348" t="s">
        <v>12488</v>
      </c>
      <c r="F5619" s="348" t="s">
        <v>12489</v>
      </c>
    </row>
    <row r="5620" spans="1:6" x14ac:dyDescent="0.25">
      <c r="A5620" s="348" t="s">
        <v>12626</v>
      </c>
      <c r="B5620" t="str">
        <f t="shared" si="87"/>
        <v>F3:0111 P1P2:0301 P3:00005</v>
      </c>
      <c r="C5620" s="348" t="s">
        <v>8739</v>
      </c>
      <c r="D5620" s="348" t="s">
        <v>7323</v>
      </c>
      <c r="E5620" s="348" t="s">
        <v>7335</v>
      </c>
      <c r="F5620" s="348" t="s">
        <v>7655</v>
      </c>
    </row>
    <row r="5621" spans="1:6" x14ac:dyDescent="0.25">
      <c r="A5621" s="348" t="s">
        <v>12626</v>
      </c>
      <c r="B5621" t="str">
        <f t="shared" si="87"/>
        <v>F3:0111 P1P2:0301 P3:00009</v>
      </c>
      <c r="C5621" s="348" t="s">
        <v>8739</v>
      </c>
      <c r="D5621" s="348" t="s">
        <v>7323</v>
      </c>
      <c r="E5621" s="348" t="s">
        <v>7335</v>
      </c>
      <c r="F5621" s="348" t="s">
        <v>7459</v>
      </c>
    </row>
    <row r="5622" spans="1:6" x14ac:dyDescent="0.25">
      <c r="A5622" s="348" t="s">
        <v>12627</v>
      </c>
      <c r="B5622" t="str">
        <f t="shared" si="87"/>
        <v>F3:0111 P1P2:0301 P3:00005</v>
      </c>
      <c r="C5622" s="348" t="s">
        <v>8748</v>
      </c>
      <c r="D5622" s="348" t="s">
        <v>7323</v>
      </c>
      <c r="E5622" s="348" t="s">
        <v>7335</v>
      </c>
      <c r="F5622" s="348" t="s">
        <v>7655</v>
      </c>
    </row>
    <row r="5623" spans="1:6" x14ac:dyDescent="0.25">
      <c r="A5623" s="348" t="s">
        <v>12627</v>
      </c>
      <c r="B5623" t="str">
        <f t="shared" si="87"/>
        <v>F3:0111 P1P2:0301 P3:00009</v>
      </c>
      <c r="C5623" s="348" t="s">
        <v>8748</v>
      </c>
      <c r="D5623" s="348" t="s">
        <v>7323</v>
      </c>
      <c r="E5623" s="348" t="s">
        <v>7335</v>
      </c>
      <c r="F5623" s="348" t="s">
        <v>7459</v>
      </c>
    </row>
    <row r="5624" spans="1:6" x14ac:dyDescent="0.25">
      <c r="A5624" s="348" t="s">
        <v>12627</v>
      </c>
      <c r="B5624" t="str">
        <f t="shared" si="87"/>
        <v>F3:0630 P1P2:7503 P3:00431</v>
      </c>
      <c r="C5624" s="348" t="s">
        <v>8748</v>
      </c>
      <c r="D5624" s="348" t="s">
        <v>12487</v>
      </c>
      <c r="E5624" s="348" t="s">
        <v>12488</v>
      </c>
      <c r="F5624" s="348" t="s">
        <v>12489</v>
      </c>
    </row>
    <row r="5625" spans="1:6" x14ac:dyDescent="0.25">
      <c r="A5625" s="348" t="s">
        <v>12628</v>
      </c>
      <c r="B5625" t="str">
        <f t="shared" si="87"/>
        <v>F3:0111 P1P2:0301 P3:00005</v>
      </c>
      <c r="C5625" s="348" t="s">
        <v>8752</v>
      </c>
      <c r="D5625" s="348" t="s">
        <v>7323</v>
      </c>
      <c r="E5625" s="348" t="s">
        <v>7335</v>
      </c>
      <c r="F5625" s="348" t="s">
        <v>7655</v>
      </c>
    </row>
    <row r="5626" spans="1:6" x14ac:dyDescent="0.25">
      <c r="A5626" s="348" t="s">
        <v>12628</v>
      </c>
      <c r="B5626" t="str">
        <f t="shared" si="87"/>
        <v>F3:0111 P1P2:0301 P3:00009</v>
      </c>
      <c r="C5626" s="348" t="s">
        <v>8752</v>
      </c>
      <c r="D5626" s="348" t="s">
        <v>7323</v>
      </c>
      <c r="E5626" s="348" t="s">
        <v>7335</v>
      </c>
      <c r="F5626" s="348" t="s">
        <v>7459</v>
      </c>
    </row>
    <row r="5627" spans="1:6" x14ac:dyDescent="0.25">
      <c r="A5627" s="348" t="s">
        <v>12629</v>
      </c>
      <c r="B5627" t="str">
        <f t="shared" si="87"/>
        <v>F3:0111 P1P2:0301 P3:00005</v>
      </c>
      <c r="C5627" s="348" t="s">
        <v>8756</v>
      </c>
      <c r="D5627" s="348" t="s">
        <v>7323</v>
      </c>
      <c r="E5627" s="348" t="s">
        <v>7335</v>
      </c>
      <c r="F5627" s="348" t="s">
        <v>7655</v>
      </c>
    </row>
    <row r="5628" spans="1:6" x14ac:dyDescent="0.25">
      <c r="A5628" s="348" t="s">
        <v>12629</v>
      </c>
      <c r="B5628" t="str">
        <f t="shared" si="87"/>
        <v>F3:0111 P1P2:0301 P3:00009</v>
      </c>
      <c r="C5628" s="348" t="s">
        <v>8756</v>
      </c>
      <c r="D5628" s="348" t="s">
        <v>7323</v>
      </c>
      <c r="E5628" s="348" t="s">
        <v>7335</v>
      </c>
      <c r="F5628" s="348" t="s">
        <v>7459</v>
      </c>
    </row>
    <row r="5629" spans="1:6" x14ac:dyDescent="0.25">
      <c r="A5629" s="348" t="s">
        <v>12629</v>
      </c>
      <c r="B5629" t="str">
        <f t="shared" si="87"/>
        <v>F3:0620 P1P2:7502 P3:00333</v>
      </c>
      <c r="C5629" s="348" t="s">
        <v>8756</v>
      </c>
      <c r="D5629" s="348" t="s">
        <v>8708</v>
      </c>
      <c r="E5629" s="348" t="s">
        <v>8709</v>
      </c>
      <c r="F5629" s="348" t="s">
        <v>12484</v>
      </c>
    </row>
    <row r="5630" spans="1:6" x14ac:dyDescent="0.25">
      <c r="A5630" s="348" t="s">
        <v>12630</v>
      </c>
      <c r="B5630" t="str">
        <f t="shared" si="87"/>
        <v>F3:0111 P1P2:0301 P3:00005</v>
      </c>
      <c r="C5630" s="348" t="s">
        <v>8762</v>
      </c>
      <c r="D5630" s="348" t="s">
        <v>7323</v>
      </c>
      <c r="E5630" s="348" t="s">
        <v>7335</v>
      </c>
      <c r="F5630" s="348" t="s">
        <v>7655</v>
      </c>
    </row>
    <row r="5631" spans="1:6" x14ac:dyDescent="0.25">
      <c r="A5631" s="348" t="s">
        <v>12630</v>
      </c>
      <c r="B5631" t="str">
        <f t="shared" si="87"/>
        <v>F3:0111 P1P2:0301 P3:00009</v>
      </c>
      <c r="C5631" s="348" t="s">
        <v>8762</v>
      </c>
      <c r="D5631" s="348" t="s">
        <v>7323</v>
      </c>
      <c r="E5631" s="348" t="s">
        <v>7335</v>
      </c>
      <c r="F5631" s="348" t="s">
        <v>7459</v>
      </c>
    </row>
    <row r="5632" spans="1:6" x14ac:dyDescent="0.25">
      <c r="A5632" s="348" t="s">
        <v>12630</v>
      </c>
      <c r="B5632" t="str">
        <f t="shared" si="87"/>
        <v>F3:0630 P1P2:7503 P3:00431</v>
      </c>
      <c r="C5632" s="348" t="s">
        <v>8762</v>
      </c>
      <c r="D5632" s="348" t="s">
        <v>12487</v>
      </c>
      <c r="E5632" s="348" t="s">
        <v>12488</v>
      </c>
      <c r="F5632" s="348" t="s">
        <v>12489</v>
      </c>
    </row>
    <row r="5633" spans="1:6" x14ac:dyDescent="0.25">
      <c r="A5633" s="348" t="s">
        <v>12631</v>
      </c>
      <c r="B5633" t="str">
        <f t="shared" si="87"/>
        <v>F3:0111 P1P2:0301 P3:00005</v>
      </c>
      <c r="C5633" s="348" t="s">
        <v>8767</v>
      </c>
      <c r="D5633" s="348" t="s">
        <v>7323</v>
      </c>
      <c r="E5633" s="348" t="s">
        <v>7335</v>
      </c>
      <c r="F5633" s="348" t="s">
        <v>7655</v>
      </c>
    </row>
    <row r="5634" spans="1:6" x14ac:dyDescent="0.25">
      <c r="A5634" s="348" t="s">
        <v>12631</v>
      </c>
      <c r="B5634" t="str">
        <f t="shared" ref="B5634:B5697" si="88">CONCATENATE("F3:",D5634," P1P2:",E5634," P3:",F5634)</f>
        <v>F3:0111 P1P2:0301 P3:00009</v>
      </c>
      <c r="C5634" s="348" t="s">
        <v>8767</v>
      </c>
      <c r="D5634" s="348" t="s">
        <v>7323</v>
      </c>
      <c r="E5634" s="348" t="s">
        <v>7335</v>
      </c>
      <c r="F5634" s="348" t="s">
        <v>7459</v>
      </c>
    </row>
    <row r="5635" spans="1:6" x14ac:dyDescent="0.25">
      <c r="A5635" s="348" t="s">
        <v>12632</v>
      </c>
      <c r="B5635" t="str">
        <f t="shared" si="88"/>
        <v>F3:0111 P1P2:0301 P3:00005</v>
      </c>
      <c r="C5635" s="348" t="s">
        <v>8770</v>
      </c>
      <c r="D5635" s="348" t="s">
        <v>7323</v>
      </c>
      <c r="E5635" s="348" t="s">
        <v>7335</v>
      </c>
      <c r="F5635" s="348" t="s">
        <v>7655</v>
      </c>
    </row>
    <row r="5636" spans="1:6" x14ac:dyDescent="0.25">
      <c r="A5636" s="348" t="s">
        <v>12632</v>
      </c>
      <c r="B5636" t="str">
        <f t="shared" si="88"/>
        <v>F3:0111 P1P2:0301 P3:00009</v>
      </c>
      <c r="C5636" s="348" t="s">
        <v>8770</v>
      </c>
      <c r="D5636" s="348" t="s">
        <v>7323</v>
      </c>
      <c r="E5636" s="348" t="s">
        <v>7335</v>
      </c>
      <c r="F5636" s="348" t="s">
        <v>7459</v>
      </c>
    </row>
    <row r="5637" spans="1:6" x14ac:dyDescent="0.25">
      <c r="A5637" s="348" t="s">
        <v>12632</v>
      </c>
      <c r="B5637" t="str">
        <f t="shared" si="88"/>
        <v>F3:0620 P1P2:7502 P3:00333</v>
      </c>
      <c r="C5637" s="348" t="s">
        <v>8770</v>
      </c>
      <c r="D5637" s="348" t="s">
        <v>8708</v>
      </c>
      <c r="E5637" s="348" t="s">
        <v>8709</v>
      </c>
      <c r="F5637" s="348" t="s">
        <v>12484</v>
      </c>
    </row>
    <row r="5638" spans="1:6" x14ac:dyDescent="0.25">
      <c r="A5638" s="348" t="s">
        <v>12633</v>
      </c>
      <c r="B5638" t="str">
        <f t="shared" si="88"/>
        <v>F3:0111 P1P2:0301 P3:00005</v>
      </c>
      <c r="C5638" s="348" t="s">
        <v>8780</v>
      </c>
      <c r="D5638" s="348" t="s">
        <v>7323</v>
      </c>
      <c r="E5638" s="348" t="s">
        <v>7335</v>
      </c>
      <c r="F5638" s="348" t="s">
        <v>7655</v>
      </c>
    </row>
    <row r="5639" spans="1:6" x14ac:dyDescent="0.25">
      <c r="A5639" s="348" t="s">
        <v>12633</v>
      </c>
      <c r="B5639" t="str">
        <f t="shared" si="88"/>
        <v>F3:0111 P1P2:0301 P3:00009</v>
      </c>
      <c r="C5639" s="348" t="s">
        <v>8780</v>
      </c>
      <c r="D5639" s="348" t="s">
        <v>7323</v>
      </c>
      <c r="E5639" s="348" t="s">
        <v>7335</v>
      </c>
      <c r="F5639" s="348" t="s">
        <v>7459</v>
      </c>
    </row>
    <row r="5640" spans="1:6" x14ac:dyDescent="0.25">
      <c r="A5640" s="348" t="s">
        <v>12633</v>
      </c>
      <c r="B5640" t="str">
        <f t="shared" si="88"/>
        <v>F3:0820 P1P2:8503 P3:00232</v>
      </c>
      <c r="C5640" s="348" t="s">
        <v>8780</v>
      </c>
      <c r="D5640" s="348" t="s">
        <v>7684</v>
      </c>
      <c r="E5640" s="348" t="s">
        <v>7685</v>
      </c>
      <c r="F5640" s="348" t="s">
        <v>7686</v>
      </c>
    </row>
    <row r="5641" spans="1:6" x14ac:dyDescent="0.25">
      <c r="A5641" s="348" t="s">
        <v>12634</v>
      </c>
      <c r="B5641" t="str">
        <f t="shared" si="88"/>
        <v>F3:0111 P1P2:0301 P3:00005</v>
      </c>
      <c r="C5641" s="348" t="s">
        <v>8784</v>
      </c>
      <c r="D5641" s="348" t="s">
        <v>7323</v>
      </c>
      <c r="E5641" s="348" t="s">
        <v>7335</v>
      </c>
      <c r="F5641" s="348" t="s">
        <v>7655</v>
      </c>
    </row>
    <row r="5642" spans="1:6" x14ac:dyDescent="0.25">
      <c r="A5642" s="348" t="s">
        <v>12634</v>
      </c>
      <c r="B5642" t="str">
        <f t="shared" si="88"/>
        <v>F3:0111 P1P2:0301 P3:00009</v>
      </c>
      <c r="C5642" s="348" t="s">
        <v>8784</v>
      </c>
      <c r="D5642" s="348" t="s">
        <v>7323</v>
      </c>
      <c r="E5642" s="348" t="s">
        <v>7335</v>
      </c>
      <c r="F5642" s="348" t="s">
        <v>7459</v>
      </c>
    </row>
    <row r="5643" spans="1:6" x14ac:dyDescent="0.25">
      <c r="A5643" s="348" t="s">
        <v>12635</v>
      </c>
      <c r="B5643" t="str">
        <f t="shared" si="88"/>
        <v>F3:0111 P1P2:0301 P3:00005</v>
      </c>
      <c r="C5643" s="348" t="s">
        <v>8792</v>
      </c>
      <c r="D5643" s="348" t="s">
        <v>7323</v>
      </c>
      <c r="E5643" s="348" t="s">
        <v>7335</v>
      </c>
      <c r="F5643" s="348" t="s">
        <v>7655</v>
      </c>
    </row>
    <row r="5644" spans="1:6" x14ac:dyDescent="0.25">
      <c r="A5644" s="348" t="s">
        <v>12635</v>
      </c>
      <c r="B5644" t="str">
        <f t="shared" si="88"/>
        <v>F3:0111 P1P2:0301 P3:00009</v>
      </c>
      <c r="C5644" s="348" t="s">
        <v>8792</v>
      </c>
      <c r="D5644" s="348" t="s">
        <v>7323</v>
      </c>
      <c r="E5644" s="348" t="s">
        <v>7335</v>
      </c>
      <c r="F5644" s="348" t="s">
        <v>7459</v>
      </c>
    </row>
    <row r="5645" spans="1:6" x14ac:dyDescent="0.25">
      <c r="A5645" s="348" t="s">
        <v>12636</v>
      </c>
      <c r="B5645" t="str">
        <f t="shared" si="88"/>
        <v>F3:0111 P1P2:0301 P3:00005</v>
      </c>
      <c r="C5645" s="348" t="s">
        <v>8796</v>
      </c>
      <c r="D5645" s="348" t="s">
        <v>7323</v>
      </c>
      <c r="E5645" s="348" t="s">
        <v>7335</v>
      </c>
      <c r="F5645" s="348" t="s">
        <v>7655</v>
      </c>
    </row>
    <row r="5646" spans="1:6" x14ac:dyDescent="0.25">
      <c r="A5646" s="348" t="s">
        <v>12636</v>
      </c>
      <c r="B5646" t="str">
        <f t="shared" si="88"/>
        <v>F3:0111 P1P2:0301 P3:00009</v>
      </c>
      <c r="C5646" s="348" t="s">
        <v>8796</v>
      </c>
      <c r="D5646" s="348" t="s">
        <v>7323</v>
      </c>
      <c r="E5646" s="348" t="s">
        <v>7335</v>
      </c>
      <c r="F5646" s="348" t="s">
        <v>7459</v>
      </c>
    </row>
    <row r="5647" spans="1:6" x14ac:dyDescent="0.25">
      <c r="A5647" s="348" t="s">
        <v>12637</v>
      </c>
      <c r="B5647" t="str">
        <f t="shared" si="88"/>
        <v>F3:0111 P1P2:0301 P3:00005</v>
      </c>
      <c r="C5647" s="348" t="s">
        <v>8808</v>
      </c>
      <c r="D5647" s="348" t="s">
        <v>7323</v>
      </c>
      <c r="E5647" s="348" t="s">
        <v>7335</v>
      </c>
      <c r="F5647" s="348" t="s">
        <v>7655</v>
      </c>
    </row>
    <row r="5648" spans="1:6" x14ac:dyDescent="0.25">
      <c r="A5648" s="348" t="s">
        <v>12637</v>
      </c>
      <c r="B5648" t="str">
        <f t="shared" si="88"/>
        <v>F3:0111 P1P2:0301 P3:00009</v>
      </c>
      <c r="C5648" s="348" t="s">
        <v>8808</v>
      </c>
      <c r="D5648" s="348" t="s">
        <v>7323</v>
      </c>
      <c r="E5648" s="348" t="s">
        <v>7335</v>
      </c>
      <c r="F5648" s="348" t="s">
        <v>7459</v>
      </c>
    </row>
    <row r="5649" spans="1:6" x14ac:dyDescent="0.25">
      <c r="A5649" s="348" t="s">
        <v>12638</v>
      </c>
      <c r="B5649" t="str">
        <f t="shared" si="88"/>
        <v>F3:0111 P1P2:0301 P3:00005</v>
      </c>
      <c r="C5649" s="348" t="s">
        <v>8813</v>
      </c>
      <c r="D5649" s="348" t="s">
        <v>7323</v>
      </c>
      <c r="E5649" s="348" t="s">
        <v>7335</v>
      </c>
      <c r="F5649" s="348" t="s">
        <v>7655</v>
      </c>
    </row>
    <row r="5650" spans="1:6" x14ac:dyDescent="0.25">
      <c r="A5650" s="348" t="s">
        <v>12638</v>
      </c>
      <c r="B5650" t="str">
        <f t="shared" si="88"/>
        <v>F3:0111 P1P2:0301 P3:00009</v>
      </c>
      <c r="C5650" s="348" t="s">
        <v>8813</v>
      </c>
      <c r="D5650" s="348" t="s">
        <v>7323</v>
      </c>
      <c r="E5650" s="348" t="s">
        <v>7335</v>
      </c>
      <c r="F5650" s="348" t="s">
        <v>7459</v>
      </c>
    </row>
    <row r="5651" spans="1:6" x14ac:dyDescent="0.25">
      <c r="A5651" s="348" t="s">
        <v>12638</v>
      </c>
      <c r="B5651" t="str">
        <f t="shared" si="88"/>
        <v>F3:0630 P1P2:7503 P3:00431</v>
      </c>
      <c r="C5651" s="348" t="s">
        <v>8813</v>
      </c>
      <c r="D5651" s="348" t="s">
        <v>12487</v>
      </c>
      <c r="E5651" s="348" t="s">
        <v>12488</v>
      </c>
      <c r="F5651" s="348" t="s">
        <v>12489</v>
      </c>
    </row>
    <row r="5652" spans="1:6" x14ac:dyDescent="0.25">
      <c r="A5652" s="348" t="s">
        <v>12638</v>
      </c>
      <c r="B5652" t="str">
        <f t="shared" si="88"/>
        <v>F3:1099 P1P2:9019 P3:00300</v>
      </c>
      <c r="C5652" s="348" t="s">
        <v>8813</v>
      </c>
      <c r="D5652" s="348" t="s">
        <v>8515</v>
      </c>
      <c r="E5652" s="348" t="s">
        <v>10350</v>
      </c>
      <c r="F5652" s="348" t="s">
        <v>7851</v>
      </c>
    </row>
    <row r="5653" spans="1:6" x14ac:dyDescent="0.25">
      <c r="A5653" s="348" t="s">
        <v>12639</v>
      </c>
      <c r="B5653" t="str">
        <f t="shared" si="88"/>
        <v>F3:0111 P1P2:0301 P3:00005</v>
      </c>
      <c r="C5653" s="348" t="s">
        <v>8817</v>
      </c>
      <c r="D5653" s="348" t="s">
        <v>7323</v>
      </c>
      <c r="E5653" s="348" t="s">
        <v>7335</v>
      </c>
      <c r="F5653" s="348" t="s">
        <v>7655</v>
      </c>
    </row>
    <row r="5654" spans="1:6" x14ac:dyDescent="0.25">
      <c r="A5654" s="348" t="s">
        <v>12639</v>
      </c>
      <c r="B5654" t="str">
        <f t="shared" si="88"/>
        <v>F3:0111 P1P2:0301 P3:00009</v>
      </c>
      <c r="C5654" s="348" t="s">
        <v>8817</v>
      </c>
      <c r="D5654" s="348" t="s">
        <v>7323</v>
      </c>
      <c r="E5654" s="348" t="s">
        <v>7335</v>
      </c>
      <c r="F5654" s="348" t="s">
        <v>7459</v>
      </c>
    </row>
    <row r="5655" spans="1:6" x14ac:dyDescent="0.25">
      <c r="A5655" s="348" t="s">
        <v>12639</v>
      </c>
      <c r="B5655" t="str">
        <f t="shared" si="88"/>
        <v>F3:0451 P1P2:6404 P3:00436</v>
      </c>
      <c r="C5655" s="348" t="s">
        <v>8817</v>
      </c>
      <c r="D5655" s="348" t="s">
        <v>12640</v>
      </c>
      <c r="E5655" s="348" t="s">
        <v>12641</v>
      </c>
      <c r="F5655" s="348" t="s">
        <v>12642</v>
      </c>
    </row>
    <row r="5656" spans="1:6" x14ac:dyDescent="0.25">
      <c r="A5656" s="348" t="s">
        <v>12639</v>
      </c>
      <c r="B5656" t="str">
        <f t="shared" si="88"/>
        <v>F3:0620 P1P2:7502 P3:00333</v>
      </c>
      <c r="C5656" s="348" t="s">
        <v>8817</v>
      </c>
      <c r="D5656" s="348" t="s">
        <v>8708</v>
      </c>
      <c r="E5656" s="348" t="s">
        <v>8709</v>
      </c>
      <c r="F5656" s="348" t="s">
        <v>12484</v>
      </c>
    </row>
    <row r="5657" spans="1:6" x14ac:dyDescent="0.25">
      <c r="A5657" s="348" t="s">
        <v>12643</v>
      </c>
      <c r="B5657" t="str">
        <f t="shared" si="88"/>
        <v>F3:0111 P1P2:0301 P3:00005</v>
      </c>
      <c r="C5657" s="348" t="s">
        <v>8822</v>
      </c>
      <c r="D5657" s="348" t="s">
        <v>7323</v>
      </c>
      <c r="E5657" s="348" t="s">
        <v>7335</v>
      </c>
      <c r="F5657" s="348" t="s">
        <v>7655</v>
      </c>
    </row>
    <row r="5658" spans="1:6" x14ac:dyDescent="0.25">
      <c r="A5658" s="348" t="s">
        <v>12644</v>
      </c>
      <c r="B5658" t="str">
        <f t="shared" si="88"/>
        <v>F3:0111 P1P2:0301 P3:00005</v>
      </c>
      <c r="C5658" s="348" t="s">
        <v>8831</v>
      </c>
      <c r="D5658" s="348" t="s">
        <v>7323</v>
      </c>
      <c r="E5658" s="348" t="s">
        <v>7335</v>
      </c>
      <c r="F5658" s="348" t="s">
        <v>7655</v>
      </c>
    </row>
    <row r="5659" spans="1:6" x14ac:dyDescent="0.25">
      <c r="A5659" s="348" t="s">
        <v>12645</v>
      </c>
      <c r="B5659" t="str">
        <f t="shared" si="88"/>
        <v>F3:0111 P1P2:0301 P3:00005</v>
      </c>
      <c r="C5659" s="348" t="s">
        <v>8838</v>
      </c>
      <c r="D5659" s="348" t="s">
        <v>7323</v>
      </c>
      <c r="E5659" s="348" t="s">
        <v>7335</v>
      </c>
      <c r="F5659" s="348" t="s">
        <v>7655</v>
      </c>
    </row>
    <row r="5660" spans="1:6" x14ac:dyDescent="0.25">
      <c r="A5660" s="348" t="s">
        <v>12646</v>
      </c>
      <c r="B5660" t="str">
        <f t="shared" si="88"/>
        <v>F3:0111 P1P2:0301 P3:00005</v>
      </c>
      <c r="C5660" s="348" t="s">
        <v>8841</v>
      </c>
      <c r="D5660" s="348" t="s">
        <v>7323</v>
      </c>
      <c r="E5660" s="348" t="s">
        <v>7335</v>
      </c>
      <c r="F5660" s="348" t="s">
        <v>7655</v>
      </c>
    </row>
    <row r="5661" spans="1:6" x14ac:dyDescent="0.25">
      <c r="A5661" s="348" t="s">
        <v>12647</v>
      </c>
      <c r="B5661" t="str">
        <f t="shared" si="88"/>
        <v>F3:0111 P1P2:0301 P3:00005</v>
      </c>
      <c r="C5661" s="348" t="s">
        <v>8845</v>
      </c>
      <c r="D5661" s="348" t="s">
        <v>7323</v>
      </c>
      <c r="E5661" s="348" t="s">
        <v>7335</v>
      </c>
      <c r="F5661" s="348" t="s">
        <v>7655</v>
      </c>
    </row>
    <row r="5662" spans="1:6" x14ac:dyDescent="0.25">
      <c r="A5662" s="348" t="s">
        <v>12648</v>
      </c>
      <c r="B5662" t="str">
        <f t="shared" si="88"/>
        <v>F3:0111 P1P2:0301 P3:00005</v>
      </c>
      <c r="C5662" s="348" t="s">
        <v>8850</v>
      </c>
      <c r="D5662" s="348" t="s">
        <v>7323</v>
      </c>
      <c r="E5662" s="348" t="s">
        <v>7335</v>
      </c>
      <c r="F5662" s="348" t="s">
        <v>7655</v>
      </c>
    </row>
    <row r="5663" spans="1:6" x14ac:dyDescent="0.25">
      <c r="A5663" s="348" t="s">
        <v>12649</v>
      </c>
      <c r="B5663" t="str">
        <f t="shared" si="88"/>
        <v>F3:0111 P1P2:0301 P3:00005</v>
      </c>
      <c r="C5663" s="348" t="s">
        <v>8858</v>
      </c>
      <c r="D5663" s="348" t="s">
        <v>7323</v>
      </c>
      <c r="E5663" s="348" t="s">
        <v>7335</v>
      </c>
      <c r="F5663" s="348" t="s">
        <v>7655</v>
      </c>
    </row>
    <row r="5664" spans="1:6" x14ac:dyDescent="0.25">
      <c r="A5664" s="348" t="s">
        <v>12650</v>
      </c>
      <c r="B5664" t="str">
        <f t="shared" si="88"/>
        <v>F3:0111 P1P2:0301 P3:00005</v>
      </c>
      <c r="C5664" s="348" t="s">
        <v>8863</v>
      </c>
      <c r="D5664" s="348" t="s">
        <v>7323</v>
      </c>
      <c r="E5664" s="348" t="s">
        <v>7335</v>
      </c>
      <c r="F5664" s="348" t="s">
        <v>7655</v>
      </c>
    </row>
    <row r="5665" spans="1:6" x14ac:dyDescent="0.25">
      <c r="A5665" s="348" t="s">
        <v>12651</v>
      </c>
      <c r="B5665" t="str">
        <f t="shared" si="88"/>
        <v>F3:0111 P1P2:0301 P3:00005</v>
      </c>
      <c r="C5665" s="348" t="s">
        <v>8900</v>
      </c>
      <c r="D5665" s="348" t="s">
        <v>7323</v>
      </c>
      <c r="E5665" s="348" t="s">
        <v>7335</v>
      </c>
      <c r="F5665" s="348" t="s">
        <v>7655</v>
      </c>
    </row>
    <row r="5666" spans="1:6" x14ac:dyDescent="0.25">
      <c r="A5666" s="348" t="s">
        <v>12652</v>
      </c>
      <c r="B5666" t="str">
        <f t="shared" si="88"/>
        <v>F3:0111 P1P2:0301 P3:00005</v>
      </c>
      <c r="C5666" s="348" t="s">
        <v>8866</v>
      </c>
      <c r="D5666" s="348" t="s">
        <v>7323</v>
      </c>
      <c r="E5666" s="348" t="s">
        <v>7335</v>
      </c>
      <c r="F5666" s="348" t="s">
        <v>7655</v>
      </c>
    </row>
    <row r="5667" spans="1:6" x14ac:dyDescent="0.25">
      <c r="A5667" s="348" t="s">
        <v>12653</v>
      </c>
      <c r="B5667" t="str">
        <f t="shared" si="88"/>
        <v>F3:0111 P1P2:0301 P3:00005</v>
      </c>
      <c r="C5667" s="348" t="s">
        <v>8870</v>
      </c>
      <c r="D5667" s="348" t="s">
        <v>7323</v>
      </c>
      <c r="E5667" s="348" t="s">
        <v>7335</v>
      </c>
      <c r="F5667" s="348" t="s">
        <v>7655</v>
      </c>
    </row>
    <row r="5668" spans="1:6" x14ac:dyDescent="0.25">
      <c r="A5668" s="348" t="s">
        <v>12654</v>
      </c>
      <c r="B5668" t="str">
        <f t="shared" si="88"/>
        <v>F3:0111 P1P2:0301 P3:00005</v>
      </c>
      <c r="C5668" s="348" t="s">
        <v>8878</v>
      </c>
      <c r="D5668" s="348" t="s">
        <v>7323</v>
      </c>
      <c r="E5668" s="348" t="s">
        <v>7335</v>
      </c>
      <c r="F5668" s="348" t="s">
        <v>7655</v>
      </c>
    </row>
    <row r="5669" spans="1:6" x14ac:dyDescent="0.25">
      <c r="A5669" s="348" t="s">
        <v>12654</v>
      </c>
      <c r="B5669" t="str">
        <f t="shared" si="88"/>
        <v>F3:1099 P1P2:9019 P3:00371</v>
      </c>
      <c r="C5669" s="348" t="s">
        <v>8878</v>
      </c>
      <c r="D5669" s="348" t="s">
        <v>8515</v>
      </c>
      <c r="E5669" s="348" t="s">
        <v>10350</v>
      </c>
      <c r="F5669" s="348" t="s">
        <v>10351</v>
      </c>
    </row>
    <row r="5670" spans="1:6" x14ac:dyDescent="0.25">
      <c r="A5670" s="348" t="s">
        <v>12655</v>
      </c>
      <c r="B5670" t="str">
        <f t="shared" si="88"/>
        <v>F3:0111 P1P2:0301 P3:00005</v>
      </c>
      <c r="C5670" s="348" t="s">
        <v>8882</v>
      </c>
      <c r="D5670" s="348" t="s">
        <v>7323</v>
      </c>
      <c r="E5670" s="348" t="s">
        <v>7335</v>
      </c>
      <c r="F5670" s="348" t="s">
        <v>7655</v>
      </c>
    </row>
    <row r="5671" spans="1:6" x14ac:dyDescent="0.25">
      <c r="A5671" s="348" t="s">
        <v>12656</v>
      </c>
      <c r="B5671" t="str">
        <f t="shared" si="88"/>
        <v>F3:0111 P1P2:0301 P3:00005</v>
      </c>
      <c r="C5671" s="348" t="s">
        <v>8893</v>
      </c>
      <c r="D5671" s="348" t="s">
        <v>7323</v>
      </c>
      <c r="E5671" s="348" t="s">
        <v>7335</v>
      </c>
      <c r="F5671" s="348" t="s">
        <v>7655</v>
      </c>
    </row>
    <row r="5672" spans="1:6" x14ac:dyDescent="0.25">
      <c r="A5672" s="348" t="s">
        <v>12657</v>
      </c>
      <c r="B5672" t="str">
        <f t="shared" si="88"/>
        <v>F3:0111 P1P2:0301 P3:00005</v>
      </c>
      <c r="C5672" s="348" t="s">
        <v>8897</v>
      </c>
      <c r="D5672" s="348" t="s">
        <v>7323</v>
      </c>
      <c r="E5672" s="348" t="s">
        <v>7335</v>
      </c>
      <c r="F5672" s="348" t="s">
        <v>7655</v>
      </c>
    </row>
    <row r="5673" spans="1:6" x14ac:dyDescent="0.25">
      <c r="A5673" s="348" t="s">
        <v>12658</v>
      </c>
      <c r="B5673" t="str">
        <f t="shared" si="88"/>
        <v>F3:0111 P1P2:0301 P3:00005</v>
      </c>
      <c r="C5673" s="348" t="s">
        <v>8907</v>
      </c>
      <c r="D5673" s="348" t="s">
        <v>7323</v>
      </c>
      <c r="E5673" s="348" t="s">
        <v>7335</v>
      </c>
      <c r="F5673" s="348" t="s">
        <v>7655</v>
      </c>
    </row>
    <row r="5674" spans="1:6" x14ac:dyDescent="0.25">
      <c r="A5674" s="348" t="s">
        <v>12659</v>
      </c>
      <c r="B5674" t="str">
        <f t="shared" si="88"/>
        <v>F3:0111 P1P2:0301 P3:00005</v>
      </c>
      <c r="C5674" s="348" t="s">
        <v>8911</v>
      </c>
      <c r="D5674" s="348" t="s">
        <v>7323</v>
      </c>
      <c r="E5674" s="348" t="s">
        <v>7335</v>
      </c>
      <c r="F5674" s="348" t="s">
        <v>7655</v>
      </c>
    </row>
    <row r="5675" spans="1:6" x14ac:dyDescent="0.25">
      <c r="A5675" s="348" t="s">
        <v>12660</v>
      </c>
      <c r="B5675" t="str">
        <f t="shared" si="88"/>
        <v>F3:0111 P1P2:0301 P3:00005</v>
      </c>
      <c r="C5675" s="348" t="s">
        <v>8915</v>
      </c>
      <c r="D5675" s="348" t="s">
        <v>7323</v>
      </c>
      <c r="E5675" s="348" t="s">
        <v>7335</v>
      </c>
      <c r="F5675" s="348" t="s">
        <v>7655</v>
      </c>
    </row>
    <row r="5676" spans="1:6" x14ac:dyDescent="0.25">
      <c r="A5676" s="348" t="s">
        <v>12661</v>
      </c>
      <c r="B5676" t="str">
        <f t="shared" si="88"/>
        <v>F3:0111 P1P2:0301 P3:00005</v>
      </c>
      <c r="C5676" s="348" t="s">
        <v>8919</v>
      </c>
      <c r="D5676" s="348" t="s">
        <v>7323</v>
      </c>
      <c r="E5676" s="348" t="s">
        <v>7335</v>
      </c>
      <c r="F5676" s="348" t="s">
        <v>7655</v>
      </c>
    </row>
    <row r="5677" spans="1:6" x14ac:dyDescent="0.25">
      <c r="A5677" s="348" t="s">
        <v>12662</v>
      </c>
      <c r="B5677" t="str">
        <f t="shared" si="88"/>
        <v>F3:0111 P1P2:0301 P3:00005</v>
      </c>
      <c r="C5677" s="348" t="s">
        <v>8921</v>
      </c>
      <c r="D5677" s="348" t="s">
        <v>7323</v>
      </c>
      <c r="E5677" s="348" t="s">
        <v>7335</v>
      </c>
      <c r="F5677" s="348" t="s">
        <v>7655</v>
      </c>
    </row>
    <row r="5678" spans="1:6" x14ac:dyDescent="0.25">
      <c r="A5678" s="348" t="s">
        <v>12663</v>
      </c>
      <c r="B5678" t="str">
        <f t="shared" si="88"/>
        <v>F3:0111 P1P2:0301 P3:00005</v>
      </c>
      <c r="C5678" s="348" t="s">
        <v>8925</v>
      </c>
      <c r="D5678" s="348" t="s">
        <v>7323</v>
      </c>
      <c r="E5678" s="348" t="s">
        <v>7335</v>
      </c>
      <c r="F5678" s="348" t="s">
        <v>7655</v>
      </c>
    </row>
    <row r="5679" spans="1:6" x14ac:dyDescent="0.25">
      <c r="A5679" s="348" t="s">
        <v>12663</v>
      </c>
      <c r="B5679" t="str">
        <f t="shared" si="88"/>
        <v>F3:0111 P1P2:0301 P3:00009</v>
      </c>
      <c r="C5679" s="348" t="s">
        <v>8925</v>
      </c>
      <c r="D5679" s="348" t="s">
        <v>7323</v>
      </c>
      <c r="E5679" s="348" t="s">
        <v>7335</v>
      </c>
      <c r="F5679" s="348" t="s">
        <v>7459</v>
      </c>
    </row>
    <row r="5680" spans="1:6" x14ac:dyDescent="0.25">
      <c r="A5680" s="348" t="s">
        <v>12663</v>
      </c>
      <c r="B5680" t="str">
        <f t="shared" si="88"/>
        <v>F3:0630 P1P2:7503 P3:00431</v>
      </c>
      <c r="C5680" s="348" t="s">
        <v>8925</v>
      </c>
      <c r="D5680" s="348" t="s">
        <v>12487</v>
      </c>
      <c r="E5680" s="348" t="s">
        <v>12488</v>
      </c>
      <c r="F5680" s="348" t="s">
        <v>12489</v>
      </c>
    </row>
    <row r="5681" spans="1:6" x14ac:dyDescent="0.25">
      <c r="A5681" s="348" t="s">
        <v>12664</v>
      </c>
      <c r="B5681" t="str">
        <f t="shared" si="88"/>
        <v>F3:0111 P1P2:0301 P3:00005</v>
      </c>
      <c r="C5681" s="348" t="s">
        <v>8928</v>
      </c>
      <c r="D5681" s="348" t="s">
        <v>7323</v>
      </c>
      <c r="E5681" s="348" t="s">
        <v>7335</v>
      </c>
      <c r="F5681" s="348" t="s">
        <v>7655</v>
      </c>
    </row>
    <row r="5682" spans="1:6" x14ac:dyDescent="0.25">
      <c r="A5682" s="348" t="s">
        <v>12664</v>
      </c>
      <c r="B5682" t="str">
        <f t="shared" si="88"/>
        <v>F3:0111 P1P2:0301 P3:00009</v>
      </c>
      <c r="C5682" s="348" t="s">
        <v>8928</v>
      </c>
      <c r="D5682" s="348" t="s">
        <v>7323</v>
      </c>
      <c r="E5682" s="348" t="s">
        <v>7335</v>
      </c>
      <c r="F5682" s="348" t="s">
        <v>7459</v>
      </c>
    </row>
    <row r="5683" spans="1:6" x14ac:dyDescent="0.25">
      <c r="A5683" s="348" t="s">
        <v>12664</v>
      </c>
      <c r="B5683" t="str">
        <f t="shared" si="88"/>
        <v>F3:0630 P1P2:7503 P3:00431</v>
      </c>
      <c r="C5683" s="348" t="s">
        <v>8928</v>
      </c>
      <c r="D5683" s="348" t="s">
        <v>12487</v>
      </c>
      <c r="E5683" s="348" t="s">
        <v>12488</v>
      </c>
      <c r="F5683" s="348" t="s">
        <v>12489</v>
      </c>
    </row>
    <row r="5684" spans="1:6" x14ac:dyDescent="0.25">
      <c r="A5684" s="348" t="s">
        <v>12665</v>
      </c>
      <c r="B5684" t="str">
        <f t="shared" si="88"/>
        <v>F3:0111 P1P2:0301 P3:00005</v>
      </c>
      <c r="C5684" s="348" t="s">
        <v>8931</v>
      </c>
      <c r="D5684" s="348" t="s">
        <v>7323</v>
      </c>
      <c r="E5684" s="348" t="s">
        <v>7335</v>
      </c>
      <c r="F5684" s="348" t="s">
        <v>7655</v>
      </c>
    </row>
    <row r="5685" spans="1:6" x14ac:dyDescent="0.25">
      <c r="A5685" s="348" t="s">
        <v>12665</v>
      </c>
      <c r="B5685" t="str">
        <f t="shared" si="88"/>
        <v>F3:0111 P1P2:0301 P3:00009</v>
      </c>
      <c r="C5685" s="348" t="s">
        <v>8931</v>
      </c>
      <c r="D5685" s="348" t="s">
        <v>7323</v>
      </c>
      <c r="E5685" s="348" t="s">
        <v>7335</v>
      </c>
      <c r="F5685" s="348" t="s">
        <v>7459</v>
      </c>
    </row>
    <row r="5686" spans="1:6" x14ac:dyDescent="0.25">
      <c r="A5686" s="348" t="s">
        <v>12666</v>
      </c>
      <c r="B5686" t="str">
        <f t="shared" si="88"/>
        <v>F3:0111 P1P2:0301 P3:00005</v>
      </c>
      <c r="C5686" s="348" t="s">
        <v>8935</v>
      </c>
      <c r="D5686" s="348" t="s">
        <v>7323</v>
      </c>
      <c r="E5686" s="348" t="s">
        <v>7335</v>
      </c>
      <c r="F5686" s="348" t="s">
        <v>7655</v>
      </c>
    </row>
    <row r="5687" spans="1:6" x14ac:dyDescent="0.25">
      <c r="A5687" s="348" t="s">
        <v>12666</v>
      </c>
      <c r="B5687" t="str">
        <f t="shared" si="88"/>
        <v>F3:0111 P1P2:0301 P3:00009</v>
      </c>
      <c r="C5687" s="348" t="s">
        <v>8935</v>
      </c>
      <c r="D5687" s="348" t="s">
        <v>7323</v>
      </c>
      <c r="E5687" s="348" t="s">
        <v>7335</v>
      </c>
      <c r="F5687" s="348" t="s">
        <v>7459</v>
      </c>
    </row>
    <row r="5688" spans="1:6" x14ac:dyDescent="0.25">
      <c r="A5688" s="348" t="s">
        <v>12666</v>
      </c>
      <c r="B5688" t="str">
        <f t="shared" si="88"/>
        <v>F3:0620 P1P2:7502 P3:00333</v>
      </c>
      <c r="C5688" s="348" t="s">
        <v>8935</v>
      </c>
      <c r="D5688" s="348" t="s">
        <v>8708</v>
      </c>
      <c r="E5688" s="348" t="s">
        <v>8709</v>
      </c>
      <c r="F5688" s="348" t="s">
        <v>12484</v>
      </c>
    </row>
    <row r="5689" spans="1:6" x14ac:dyDescent="0.25">
      <c r="A5689" s="348" t="s">
        <v>12667</v>
      </c>
      <c r="B5689" t="str">
        <f t="shared" si="88"/>
        <v>F3:0111 P1P2:0301 P3:00005</v>
      </c>
      <c r="C5689" s="348" t="s">
        <v>8939</v>
      </c>
      <c r="D5689" s="348" t="s">
        <v>7323</v>
      </c>
      <c r="E5689" s="348" t="s">
        <v>7335</v>
      </c>
      <c r="F5689" s="348" t="s">
        <v>7655</v>
      </c>
    </row>
    <row r="5690" spans="1:6" x14ac:dyDescent="0.25">
      <c r="A5690" s="348" t="s">
        <v>12667</v>
      </c>
      <c r="B5690" t="str">
        <f t="shared" si="88"/>
        <v>F3:0111 P1P2:0301 P3:00009</v>
      </c>
      <c r="C5690" s="348" t="s">
        <v>8939</v>
      </c>
      <c r="D5690" s="348" t="s">
        <v>7323</v>
      </c>
      <c r="E5690" s="348" t="s">
        <v>7335</v>
      </c>
      <c r="F5690" s="348" t="s">
        <v>7459</v>
      </c>
    </row>
    <row r="5691" spans="1:6" x14ac:dyDescent="0.25">
      <c r="A5691" s="348" t="s">
        <v>12667</v>
      </c>
      <c r="B5691" t="str">
        <f t="shared" si="88"/>
        <v>F3:0321 P1P2:3702 P3:00359</v>
      </c>
      <c r="C5691" s="348" t="s">
        <v>8939</v>
      </c>
      <c r="D5691" s="348" t="s">
        <v>7467</v>
      </c>
      <c r="E5691" s="348" t="s">
        <v>7468</v>
      </c>
      <c r="F5691" s="348" t="s">
        <v>12605</v>
      </c>
    </row>
    <row r="5692" spans="1:6" x14ac:dyDescent="0.25">
      <c r="A5692" s="348" t="s">
        <v>12667</v>
      </c>
      <c r="B5692" t="str">
        <f t="shared" si="88"/>
        <v>F3:0474 P1P2:5004 P3:00116</v>
      </c>
      <c r="C5692" s="348" t="s">
        <v>8939</v>
      </c>
      <c r="D5692" s="348" t="s">
        <v>12614</v>
      </c>
      <c r="E5692" s="348" t="s">
        <v>12668</v>
      </c>
      <c r="F5692" s="348" t="s">
        <v>12669</v>
      </c>
    </row>
    <row r="5693" spans="1:6" x14ac:dyDescent="0.25">
      <c r="A5693" s="348" t="s">
        <v>12670</v>
      </c>
      <c r="B5693" t="str">
        <f t="shared" si="88"/>
        <v>F3:0111 P1P2:0301 P3:00005</v>
      </c>
      <c r="C5693" s="348" t="s">
        <v>8942</v>
      </c>
      <c r="D5693" s="348" t="s">
        <v>7323</v>
      </c>
      <c r="E5693" s="348" t="s">
        <v>7335</v>
      </c>
      <c r="F5693" s="348" t="s">
        <v>7655</v>
      </c>
    </row>
    <row r="5694" spans="1:6" x14ac:dyDescent="0.25">
      <c r="A5694" s="348" t="s">
        <v>12670</v>
      </c>
      <c r="B5694" t="str">
        <f t="shared" si="88"/>
        <v>F3:0111 P1P2:0301 P3:00009</v>
      </c>
      <c r="C5694" s="348" t="s">
        <v>8942</v>
      </c>
      <c r="D5694" s="348" t="s">
        <v>7323</v>
      </c>
      <c r="E5694" s="348" t="s">
        <v>7335</v>
      </c>
      <c r="F5694" s="348" t="s">
        <v>7459</v>
      </c>
    </row>
    <row r="5695" spans="1:6" x14ac:dyDescent="0.25">
      <c r="A5695" s="348" t="s">
        <v>12670</v>
      </c>
      <c r="B5695" t="str">
        <f t="shared" si="88"/>
        <v>F3:0630 P1P2:7503 P3:00431</v>
      </c>
      <c r="C5695" s="348" t="s">
        <v>8942</v>
      </c>
      <c r="D5695" s="348" t="s">
        <v>12487</v>
      </c>
      <c r="E5695" s="348" t="s">
        <v>12488</v>
      </c>
      <c r="F5695" s="348" t="s">
        <v>12489</v>
      </c>
    </row>
    <row r="5696" spans="1:6" x14ac:dyDescent="0.25">
      <c r="A5696" s="348" t="s">
        <v>12671</v>
      </c>
      <c r="B5696" t="str">
        <f t="shared" si="88"/>
        <v>F3:0111 P1P2:0301 P3:00005</v>
      </c>
      <c r="C5696" s="348" t="s">
        <v>8946</v>
      </c>
      <c r="D5696" s="348" t="s">
        <v>7323</v>
      </c>
      <c r="E5696" s="348" t="s">
        <v>7335</v>
      </c>
      <c r="F5696" s="348" t="s">
        <v>7655</v>
      </c>
    </row>
    <row r="5697" spans="1:6" x14ac:dyDescent="0.25">
      <c r="A5697" s="348" t="s">
        <v>12671</v>
      </c>
      <c r="B5697" t="str">
        <f t="shared" si="88"/>
        <v>F3:0111 P1P2:0301 P3:00009</v>
      </c>
      <c r="C5697" s="348" t="s">
        <v>8946</v>
      </c>
      <c r="D5697" s="348" t="s">
        <v>7323</v>
      </c>
      <c r="E5697" s="348" t="s">
        <v>7335</v>
      </c>
      <c r="F5697" s="348" t="s">
        <v>7459</v>
      </c>
    </row>
    <row r="5698" spans="1:6" x14ac:dyDescent="0.25">
      <c r="A5698" s="348" t="s">
        <v>12671</v>
      </c>
      <c r="B5698" t="str">
        <f t="shared" ref="B5698:B5761" si="89">CONCATENATE("F3:",D5698," P1P2:",E5698," P3:",F5698)</f>
        <v>F3:0620 P1P2:7502 P3:00333</v>
      </c>
      <c r="C5698" s="348" t="s">
        <v>8946</v>
      </c>
      <c r="D5698" s="348" t="s">
        <v>8708</v>
      </c>
      <c r="E5698" s="348" t="s">
        <v>8709</v>
      </c>
      <c r="F5698" s="348" t="s">
        <v>12484</v>
      </c>
    </row>
    <row r="5699" spans="1:6" x14ac:dyDescent="0.25">
      <c r="A5699" s="348" t="s">
        <v>12672</v>
      </c>
      <c r="B5699" t="str">
        <f t="shared" si="89"/>
        <v>F3:0111 P1P2:0301 P3:00005</v>
      </c>
      <c r="C5699" s="348" t="s">
        <v>8954</v>
      </c>
      <c r="D5699" s="348" t="s">
        <v>7323</v>
      </c>
      <c r="E5699" s="348" t="s">
        <v>7335</v>
      </c>
      <c r="F5699" s="348" t="s">
        <v>7655</v>
      </c>
    </row>
    <row r="5700" spans="1:6" x14ac:dyDescent="0.25">
      <c r="A5700" s="348" t="s">
        <v>12672</v>
      </c>
      <c r="B5700" t="str">
        <f t="shared" si="89"/>
        <v>F3:0111 P1P2:0301 P3:00009</v>
      </c>
      <c r="C5700" s="348" t="s">
        <v>8954</v>
      </c>
      <c r="D5700" s="348" t="s">
        <v>7323</v>
      </c>
      <c r="E5700" s="348" t="s">
        <v>7335</v>
      </c>
      <c r="F5700" s="348" t="s">
        <v>7459</v>
      </c>
    </row>
    <row r="5701" spans="1:6" x14ac:dyDescent="0.25">
      <c r="A5701" s="348" t="s">
        <v>12673</v>
      </c>
      <c r="B5701" t="str">
        <f t="shared" si="89"/>
        <v>F3:0111 P1P2:0301 P3:00005</v>
      </c>
      <c r="C5701" s="348" t="s">
        <v>8959</v>
      </c>
      <c r="D5701" s="348" t="s">
        <v>7323</v>
      </c>
      <c r="E5701" s="348" t="s">
        <v>7335</v>
      </c>
      <c r="F5701" s="348" t="s">
        <v>7655</v>
      </c>
    </row>
    <row r="5702" spans="1:6" x14ac:dyDescent="0.25">
      <c r="A5702" s="348" t="s">
        <v>12673</v>
      </c>
      <c r="B5702" t="str">
        <f t="shared" si="89"/>
        <v>F3:0111 P1P2:0301 P3:00009</v>
      </c>
      <c r="C5702" s="348" t="s">
        <v>8959</v>
      </c>
      <c r="D5702" s="348" t="s">
        <v>7323</v>
      </c>
      <c r="E5702" s="348" t="s">
        <v>7335</v>
      </c>
      <c r="F5702" s="348" t="s">
        <v>7459</v>
      </c>
    </row>
    <row r="5703" spans="1:6" x14ac:dyDescent="0.25">
      <c r="A5703" s="348" t="s">
        <v>12674</v>
      </c>
      <c r="B5703" t="str">
        <f t="shared" si="89"/>
        <v>F3:0111 P1P2:0301 P3:00005</v>
      </c>
      <c r="C5703" s="348" t="s">
        <v>8966</v>
      </c>
      <c r="D5703" s="348" t="s">
        <v>7323</v>
      </c>
      <c r="E5703" s="348" t="s">
        <v>7335</v>
      </c>
      <c r="F5703" s="348" t="s">
        <v>7655</v>
      </c>
    </row>
    <row r="5704" spans="1:6" x14ac:dyDescent="0.25">
      <c r="A5704" s="348" t="s">
        <v>12674</v>
      </c>
      <c r="B5704" t="str">
        <f t="shared" si="89"/>
        <v>F3:0111 P1P2:0301 P3:00009</v>
      </c>
      <c r="C5704" s="348" t="s">
        <v>8966</v>
      </c>
      <c r="D5704" s="348" t="s">
        <v>7323</v>
      </c>
      <c r="E5704" s="348" t="s">
        <v>7335</v>
      </c>
      <c r="F5704" s="348" t="s">
        <v>7459</v>
      </c>
    </row>
    <row r="5705" spans="1:6" x14ac:dyDescent="0.25">
      <c r="A5705" s="348" t="s">
        <v>12674</v>
      </c>
      <c r="B5705" t="str">
        <f t="shared" si="89"/>
        <v>F3:0620 P1P2:7502 P3:00333</v>
      </c>
      <c r="C5705" s="348" t="s">
        <v>8966</v>
      </c>
      <c r="D5705" s="348" t="s">
        <v>8708</v>
      </c>
      <c r="E5705" s="348" t="s">
        <v>8709</v>
      </c>
      <c r="F5705" s="348" t="s">
        <v>12484</v>
      </c>
    </row>
    <row r="5706" spans="1:6" x14ac:dyDescent="0.25">
      <c r="A5706" s="348" t="s">
        <v>12675</v>
      </c>
      <c r="B5706" t="str">
        <f t="shared" si="89"/>
        <v>F3:0111 P1P2:0301 P3:00005</v>
      </c>
      <c r="C5706" s="348" t="s">
        <v>8971</v>
      </c>
      <c r="D5706" s="348" t="s">
        <v>7323</v>
      </c>
      <c r="E5706" s="348" t="s">
        <v>7335</v>
      </c>
      <c r="F5706" s="348" t="s">
        <v>7655</v>
      </c>
    </row>
    <row r="5707" spans="1:6" x14ac:dyDescent="0.25">
      <c r="A5707" s="348" t="s">
        <v>12675</v>
      </c>
      <c r="B5707" t="str">
        <f t="shared" si="89"/>
        <v>F3:0111 P1P2:0301 P3:00009</v>
      </c>
      <c r="C5707" s="348" t="s">
        <v>8971</v>
      </c>
      <c r="D5707" s="348" t="s">
        <v>7323</v>
      </c>
      <c r="E5707" s="348" t="s">
        <v>7335</v>
      </c>
      <c r="F5707" s="348" t="s">
        <v>7459</v>
      </c>
    </row>
    <row r="5708" spans="1:6" x14ac:dyDescent="0.25">
      <c r="A5708" s="348" t="s">
        <v>12675</v>
      </c>
      <c r="B5708" t="str">
        <f t="shared" si="89"/>
        <v>F3:0620 P1P2:7502 P3:00333</v>
      </c>
      <c r="C5708" s="348" t="s">
        <v>8971</v>
      </c>
      <c r="D5708" s="348" t="s">
        <v>8708</v>
      </c>
      <c r="E5708" s="348" t="s">
        <v>8709</v>
      </c>
      <c r="F5708" s="348" t="s">
        <v>12484</v>
      </c>
    </row>
    <row r="5709" spans="1:6" x14ac:dyDescent="0.25">
      <c r="A5709" s="348" t="s">
        <v>12676</v>
      </c>
      <c r="B5709" t="str">
        <f t="shared" si="89"/>
        <v>F3:0111 P1P2:0301 P3:00005</v>
      </c>
      <c r="C5709" s="348" t="s">
        <v>8984</v>
      </c>
      <c r="D5709" s="348" t="s">
        <v>7323</v>
      </c>
      <c r="E5709" s="348" t="s">
        <v>7335</v>
      </c>
      <c r="F5709" s="348" t="s">
        <v>7655</v>
      </c>
    </row>
    <row r="5710" spans="1:6" x14ac:dyDescent="0.25">
      <c r="A5710" s="348" t="s">
        <v>12676</v>
      </c>
      <c r="B5710" t="str">
        <f t="shared" si="89"/>
        <v>F3:0111 P1P2:0301 P3:00009</v>
      </c>
      <c r="C5710" s="348" t="s">
        <v>8984</v>
      </c>
      <c r="D5710" s="348" t="s">
        <v>7323</v>
      </c>
      <c r="E5710" s="348" t="s">
        <v>7335</v>
      </c>
      <c r="F5710" s="348" t="s">
        <v>7459</v>
      </c>
    </row>
    <row r="5711" spans="1:6" x14ac:dyDescent="0.25">
      <c r="A5711" s="348" t="s">
        <v>12676</v>
      </c>
      <c r="B5711" t="str">
        <f t="shared" si="89"/>
        <v>F3:0620 P1P2:7502 P3:00333</v>
      </c>
      <c r="C5711" s="348" t="s">
        <v>8984</v>
      </c>
      <c r="D5711" s="348" t="s">
        <v>8708</v>
      </c>
      <c r="E5711" s="348" t="s">
        <v>8709</v>
      </c>
      <c r="F5711" s="348" t="s">
        <v>12484</v>
      </c>
    </row>
    <row r="5712" spans="1:6" x14ac:dyDescent="0.25">
      <c r="A5712" s="348" t="s">
        <v>12677</v>
      </c>
      <c r="B5712" t="str">
        <f t="shared" si="89"/>
        <v>F3:0111 P1P2:0301 P3:00005</v>
      </c>
      <c r="C5712" s="348" t="s">
        <v>8992</v>
      </c>
      <c r="D5712" s="348" t="s">
        <v>7323</v>
      </c>
      <c r="E5712" s="348" t="s">
        <v>7335</v>
      </c>
      <c r="F5712" s="348" t="s">
        <v>7655</v>
      </c>
    </row>
    <row r="5713" spans="1:6" x14ac:dyDescent="0.25">
      <c r="A5713" s="348" t="s">
        <v>12678</v>
      </c>
      <c r="B5713" t="str">
        <f t="shared" si="89"/>
        <v>F3:0111 P1P2:0301 P3:00005</v>
      </c>
      <c r="C5713" s="348" t="s">
        <v>8996</v>
      </c>
      <c r="D5713" s="348" t="s">
        <v>7323</v>
      </c>
      <c r="E5713" s="348" t="s">
        <v>7335</v>
      </c>
      <c r="F5713" s="348" t="s">
        <v>7655</v>
      </c>
    </row>
    <row r="5714" spans="1:6" x14ac:dyDescent="0.25">
      <c r="A5714" s="348" t="s">
        <v>12678</v>
      </c>
      <c r="B5714" t="str">
        <f t="shared" si="89"/>
        <v>F3:0111 P1P2:0301 P3:00009</v>
      </c>
      <c r="C5714" s="348" t="s">
        <v>8996</v>
      </c>
      <c r="D5714" s="348" t="s">
        <v>7323</v>
      </c>
      <c r="E5714" s="348" t="s">
        <v>7335</v>
      </c>
      <c r="F5714" s="348" t="s">
        <v>7459</v>
      </c>
    </row>
    <row r="5715" spans="1:6" x14ac:dyDescent="0.25">
      <c r="A5715" s="348" t="s">
        <v>12678</v>
      </c>
      <c r="B5715" t="str">
        <f t="shared" si="89"/>
        <v>F3:0620 P1P2:7502 P3:00333</v>
      </c>
      <c r="C5715" s="348" t="s">
        <v>8996</v>
      </c>
      <c r="D5715" s="348" t="s">
        <v>8708</v>
      </c>
      <c r="E5715" s="348" t="s">
        <v>8709</v>
      </c>
      <c r="F5715" s="348" t="s">
        <v>12484</v>
      </c>
    </row>
    <row r="5716" spans="1:6" x14ac:dyDescent="0.25">
      <c r="A5716" s="348" t="s">
        <v>12678</v>
      </c>
      <c r="B5716" t="str">
        <f t="shared" si="89"/>
        <v>F3:0640 P1P2:7505 P3:00335</v>
      </c>
      <c r="C5716" s="348" t="s">
        <v>8996</v>
      </c>
      <c r="D5716" s="348" t="s">
        <v>12496</v>
      </c>
      <c r="E5716" s="348" t="s">
        <v>12497</v>
      </c>
      <c r="F5716" s="348" t="s">
        <v>12498</v>
      </c>
    </row>
    <row r="5717" spans="1:6" x14ac:dyDescent="0.25">
      <c r="A5717" s="348" t="s">
        <v>12679</v>
      </c>
      <c r="B5717" t="str">
        <f t="shared" si="89"/>
        <v>F3:0111 P1P2:0301 P3:00005</v>
      </c>
      <c r="C5717" s="348" t="s">
        <v>9000</v>
      </c>
      <c r="D5717" s="348" t="s">
        <v>7323</v>
      </c>
      <c r="E5717" s="348" t="s">
        <v>7335</v>
      </c>
      <c r="F5717" s="348" t="s">
        <v>7655</v>
      </c>
    </row>
    <row r="5718" spans="1:6" x14ac:dyDescent="0.25">
      <c r="A5718" s="348" t="s">
        <v>12679</v>
      </c>
      <c r="B5718" t="str">
        <f t="shared" si="89"/>
        <v>F3:0111 P1P2:0301 P3:00009</v>
      </c>
      <c r="C5718" s="348" t="s">
        <v>9000</v>
      </c>
      <c r="D5718" s="348" t="s">
        <v>7323</v>
      </c>
      <c r="E5718" s="348" t="s">
        <v>7335</v>
      </c>
      <c r="F5718" s="348" t="s">
        <v>7459</v>
      </c>
    </row>
    <row r="5719" spans="1:6" x14ac:dyDescent="0.25">
      <c r="A5719" s="348" t="s">
        <v>12679</v>
      </c>
      <c r="B5719" t="str">
        <f t="shared" si="89"/>
        <v>F3:0813 P1P2:8603 P3:00394</v>
      </c>
      <c r="C5719" s="348" t="s">
        <v>9000</v>
      </c>
      <c r="D5719" s="348" t="s">
        <v>7807</v>
      </c>
      <c r="E5719" s="348" t="s">
        <v>7808</v>
      </c>
      <c r="F5719" s="348" t="s">
        <v>7809</v>
      </c>
    </row>
    <row r="5720" spans="1:6" x14ac:dyDescent="0.25">
      <c r="A5720" s="348" t="s">
        <v>12680</v>
      </c>
      <c r="B5720" t="str">
        <f t="shared" si="89"/>
        <v>F3:0111 P1P2:0301 P3:00005</v>
      </c>
      <c r="C5720" s="348" t="s">
        <v>9008</v>
      </c>
      <c r="D5720" s="348" t="s">
        <v>7323</v>
      </c>
      <c r="E5720" s="348" t="s">
        <v>7335</v>
      </c>
      <c r="F5720" s="348" t="s">
        <v>7655</v>
      </c>
    </row>
    <row r="5721" spans="1:6" x14ac:dyDescent="0.25">
      <c r="A5721" s="348" t="s">
        <v>12680</v>
      </c>
      <c r="B5721" t="str">
        <f t="shared" si="89"/>
        <v>F3:0111 P1P2:0301 P3:00009</v>
      </c>
      <c r="C5721" s="348" t="s">
        <v>9008</v>
      </c>
      <c r="D5721" s="348" t="s">
        <v>7323</v>
      </c>
      <c r="E5721" s="348" t="s">
        <v>7335</v>
      </c>
      <c r="F5721" s="348" t="s">
        <v>7459</v>
      </c>
    </row>
    <row r="5722" spans="1:6" x14ac:dyDescent="0.25">
      <c r="A5722" s="348" t="s">
        <v>12681</v>
      </c>
      <c r="B5722" t="str">
        <f t="shared" si="89"/>
        <v>F3:0111 P1P2:0301 P3:00005</v>
      </c>
      <c r="C5722" s="348" t="s">
        <v>9016</v>
      </c>
      <c r="D5722" s="348" t="s">
        <v>7323</v>
      </c>
      <c r="E5722" s="348" t="s">
        <v>7335</v>
      </c>
      <c r="F5722" s="348" t="s">
        <v>7655</v>
      </c>
    </row>
    <row r="5723" spans="1:6" x14ac:dyDescent="0.25">
      <c r="A5723" s="348" t="s">
        <v>12681</v>
      </c>
      <c r="B5723" t="str">
        <f t="shared" si="89"/>
        <v>F3:0111 P1P2:0301 P3:00009</v>
      </c>
      <c r="C5723" s="348" t="s">
        <v>9016</v>
      </c>
      <c r="D5723" s="348" t="s">
        <v>7323</v>
      </c>
      <c r="E5723" s="348" t="s">
        <v>7335</v>
      </c>
      <c r="F5723" s="348" t="s">
        <v>7459</v>
      </c>
    </row>
    <row r="5724" spans="1:6" x14ac:dyDescent="0.25">
      <c r="A5724" s="348" t="s">
        <v>12682</v>
      </c>
      <c r="B5724" t="str">
        <f t="shared" si="89"/>
        <v>F3:0111 P1P2:0301 P3:00005</v>
      </c>
      <c r="C5724" s="348" t="s">
        <v>9020</v>
      </c>
      <c r="D5724" s="348" t="s">
        <v>7323</v>
      </c>
      <c r="E5724" s="348" t="s">
        <v>7335</v>
      </c>
      <c r="F5724" s="348" t="s">
        <v>7655</v>
      </c>
    </row>
    <row r="5725" spans="1:6" x14ac:dyDescent="0.25">
      <c r="A5725" s="348" t="s">
        <v>12682</v>
      </c>
      <c r="B5725" t="str">
        <f t="shared" si="89"/>
        <v>F3:0111 P1P2:0301 P3:00009</v>
      </c>
      <c r="C5725" s="348" t="s">
        <v>9020</v>
      </c>
      <c r="D5725" s="348" t="s">
        <v>7323</v>
      </c>
      <c r="E5725" s="348" t="s">
        <v>7335</v>
      </c>
      <c r="F5725" s="348" t="s">
        <v>7459</v>
      </c>
    </row>
    <row r="5726" spans="1:6" x14ac:dyDescent="0.25">
      <c r="A5726" s="348" t="s">
        <v>12682</v>
      </c>
      <c r="B5726" t="str">
        <f t="shared" si="89"/>
        <v>F3:0321 P1P2:3702 P3:00359</v>
      </c>
      <c r="C5726" s="348" t="s">
        <v>9020</v>
      </c>
      <c r="D5726" s="348" t="s">
        <v>7467</v>
      </c>
      <c r="E5726" s="348" t="s">
        <v>7468</v>
      </c>
      <c r="F5726" s="348" t="s">
        <v>12605</v>
      </c>
    </row>
    <row r="5727" spans="1:6" x14ac:dyDescent="0.25">
      <c r="A5727" s="348" t="s">
        <v>12682</v>
      </c>
      <c r="B5727" t="str">
        <f t="shared" si="89"/>
        <v>F3:0620 P1P2:7502 P3:00333</v>
      </c>
      <c r="C5727" s="348" t="s">
        <v>9020</v>
      </c>
      <c r="D5727" s="348" t="s">
        <v>8708</v>
      </c>
      <c r="E5727" s="348" t="s">
        <v>8709</v>
      </c>
      <c r="F5727" s="348" t="s">
        <v>12484</v>
      </c>
    </row>
    <row r="5728" spans="1:6" x14ac:dyDescent="0.25">
      <c r="A5728" s="348" t="s">
        <v>12682</v>
      </c>
      <c r="B5728" t="str">
        <f t="shared" si="89"/>
        <v>F3:0630 P1P2:7503 P3:00431</v>
      </c>
      <c r="C5728" s="348" t="s">
        <v>9020</v>
      </c>
      <c r="D5728" s="348" t="s">
        <v>12487</v>
      </c>
      <c r="E5728" s="348" t="s">
        <v>12488</v>
      </c>
      <c r="F5728" s="348" t="s">
        <v>12489</v>
      </c>
    </row>
    <row r="5729" spans="1:6" x14ac:dyDescent="0.25">
      <c r="A5729" s="348" t="s">
        <v>12682</v>
      </c>
      <c r="B5729" t="str">
        <f t="shared" si="89"/>
        <v>F3:0630 P1P2:7503 P3:00451</v>
      </c>
      <c r="C5729" s="348" t="s">
        <v>9020</v>
      </c>
      <c r="D5729" s="348" t="s">
        <v>12487</v>
      </c>
      <c r="E5729" s="348" t="s">
        <v>12488</v>
      </c>
      <c r="F5729" s="348" t="s">
        <v>12683</v>
      </c>
    </row>
    <row r="5730" spans="1:6" x14ac:dyDescent="0.25">
      <c r="A5730" s="348" t="s">
        <v>12682</v>
      </c>
      <c r="B5730" t="str">
        <f t="shared" si="89"/>
        <v>F3:1020 P1P2:9004 P3:00348</v>
      </c>
      <c r="C5730" s="348" t="s">
        <v>9020</v>
      </c>
      <c r="D5730" s="348" t="s">
        <v>7836</v>
      </c>
      <c r="E5730" s="348" t="s">
        <v>7837</v>
      </c>
      <c r="F5730" s="348" t="s">
        <v>7693</v>
      </c>
    </row>
    <row r="5731" spans="1:6" x14ac:dyDescent="0.25">
      <c r="A5731" s="348" t="s">
        <v>12684</v>
      </c>
      <c r="B5731" t="str">
        <f t="shared" si="89"/>
        <v>F3:0111 P1P2:0301 P3:00005</v>
      </c>
      <c r="C5731" s="348" t="s">
        <v>9024</v>
      </c>
      <c r="D5731" s="348" t="s">
        <v>7323</v>
      </c>
      <c r="E5731" s="348" t="s">
        <v>7335</v>
      </c>
      <c r="F5731" s="348" t="s">
        <v>7655</v>
      </c>
    </row>
    <row r="5732" spans="1:6" x14ac:dyDescent="0.25">
      <c r="A5732" s="348" t="s">
        <v>12684</v>
      </c>
      <c r="B5732" t="str">
        <f t="shared" si="89"/>
        <v>F3:0111 P1P2:0301 P3:00009</v>
      </c>
      <c r="C5732" s="348" t="s">
        <v>9024</v>
      </c>
      <c r="D5732" s="348" t="s">
        <v>7323</v>
      </c>
      <c r="E5732" s="348" t="s">
        <v>7335</v>
      </c>
      <c r="F5732" s="348" t="s">
        <v>7459</v>
      </c>
    </row>
    <row r="5733" spans="1:6" x14ac:dyDescent="0.25">
      <c r="A5733" s="348" t="s">
        <v>12684</v>
      </c>
      <c r="B5733" t="str">
        <f t="shared" si="89"/>
        <v>F3:0630 P1P2:7503 P3:00431</v>
      </c>
      <c r="C5733" s="348" t="s">
        <v>9024</v>
      </c>
      <c r="D5733" s="348" t="s">
        <v>12487</v>
      </c>
      <c r="E5733" s="348" t="s">
        <v>12488</v>
      </c>
      <c r="F5733" s="348" t="s">
        <v>12489</v>
      </c>
    </row>
    <row r="5734" spans="1:6" x14ac:dyDescent="0.25">
      <c r="A5734" s="348" t="s">
        <v>12685</v>
      </c>
      <c r="B5734" t="str">
        <f t="shared" si="89"/>
        <v>F3:0111 P1P2:0301 P3:00005</v>
      </c>
      <c r="C5734" s="348" t="s">
        <v>9032</v>
      </c>
      <c r="D5734" s="348" t="s">
        <v>7323</v>
      </c>
      <c r="E5734" s="348" t="s">
        <v>7335</v>
      </c>
      <c r="F5734" s="348" t="s">
        <v>7655</v>
      </c>
    </row>
    <row r="5735" spans="1:6" x14ac:dyDescent="0.25">
      <c r="A5735" s="348" t="s">
        <v>12685</v>
      </c>
      <c r="B5735" t="str">
        <f t="shared" si="89"/>
        <v>F3:0111 P1P2:0301 P3:00009</v>
      </c>
      <c r="C5735" s="348" t="s">
        <v>9032</v>
      </c>
      <c r="D5735" s="348" t="s">
        <v>7323</v>
      </c>
      <c r="E5735" s="348" t="s">
        <v>7335</v>
      </c>
      <c r="F5735" s="348" t="s">
        <v>7459</v>
      </c>
    </row>
    <row r="5736" spans="1:6" x14ac:dyDescent="0.25">
      <c r="A5736" s="348" t="s">
        <v>12686</v>
      </c>
      <c r="B5736" t="str">
        <f t="shared" si="89"/>
        <v>F3:0111 P1P2:0301 P3:00005</v>
      </c>
      <c r="C5736" s="348" t="s">
        <v>9039</v>
      </c>
      <c r="D5736" s="348" t="s">
        <v>7323</v>
      </c>
      <c r="E5736" s="348" t="s">
        <v>7335</v>
      </c>
      <c r="F5736" s="348" t="s">
        <v>7655</v>
      </c>
    </row>
    <row r="5737" spans="1:6" x14ac:dyDescent="0.25">
      <c r="A5737" s="348" t="s">
        <v>12687</v>
      </c>
      <c r="B5737" t="str">
        <f t="shared" si="89"/>
        <v>F3:0111 P1P2:0301 P3:00005</v>
      </c>
      <c r="C5737" s="348" t="s">
        <v>12688</v>
      </c>
      <c r="D5737" s="348" t="s">
        <v>7323</v>
      </c>
      <c r="E5737" s="348" t="s">
        <v>7335</v>
      </c>
      <c r="F5737" s="348" t="s">
        <v>7655</v>
      </c>
    </row>
    <row r="5738" spans="1:6" x14ac:dyDescent="0.25">
      <c r="A5738" s="348" t="s">
        <v>12689</v>
      </c>
      <c r="B5738" t="str">
        <f t="shared" si="89"/>
        <v>F3:0111 P1P2:0301 P3:00005</v>
      </c>
      <c r="C5738" s="348" t="s">
        <v>9045</v>
      </c>
      <c r="D5738" s="348" t="s">
        <v>7323</v>
      </c>
      <c r="E5738" s="348" t="s">
        <v>7335</v>
      </c>
      <c r="F5738" s="348" t="s">
        <v>7655</v>
      </c>
    </row>
    <row r="5739" spans="1:6" x14ac:dyDescent="0.25">
      <c r="A5739" s="348" t="s">
        <v>12690</v>
      </c>
      <c r="B5739" t="str">
        <f t="shared" si="89"/>
        <v>F3:0111 P1P2:0301 P3:00005</v>
      </c>
      <c r="C5739" s="348" t="s">
        <v>9051</v>
      </c>
      <c r="D5739" s="348" t="s">
        <v>7323</v>
      </c>
      <c r="E5739" s="348" t="s">
        <v>7335</v>
      </c>
      <c r="F5739" s="348" t="s">
        <v>7655</v>
      </c>
    </row>
    <row r="5740" spans="1:6" x14ac:dyDescent="0.25">
      <c r="A5740" s="348" t="s">
        <v>12691</v>
      </c>
      <c r="B5740" t="str">
        <f t="shared" si="89"/>
        <v>F3:0111 P1P2:0301 P3:00005</v>
      </c>
      <c r="C5740" s="348" t="s">
        <v>9056</v>
      </c>
      <c r="D5740" s="348" t="s">
        <v>7323</v>
      </c>
      <c r="E5740" s="348" t="s">
        <v>7335</v>
      </c>
      <c r="F5740" s="348" t="s">
        <v>7655</v>
      </c>
    </row>
    <row r="5741" spans="1:6" x14ac:dyDescent="0.25">
      <c r="A5741" s="348" t="s">
        <v>12691</v>
      </c>
      <c r="B5741" t="str">
        <f t="shared" si="89"/>
        <v>F3:1070 P1P2:9012 P3:00300</v>
      </c>
      <c r="C5741" s="348" t="s">
        <v>9056</v>
      </c>
      <c r="D5741" s="348" t="s">
        <v>7849</v>
      </c>
      <c r="E5741" s="348" t="s">
        <v>7850</v>
      </c>
      <c r="F5741" s="348" t="s">
        <v>7851</v>
      </c>
    </row>
    <row r="5742" spans="1:6" x14ac:dyDescent="0.25">
      <c r="A5742" s="348" t="s">
        <v>12692</v>
      </c>
      <c r="B5742" t="str">
        <f t="shared" si="89"/>
        <v>F3:0111 P1P2:0301 P3:00005</v>
      </c>
      <c r="C5742" s="348" t="s">
        <v>9063</v>
      </c>
      <c r="D5742" s="348" t="s">
        <v>7323</v>
      </c>
      <c r="E5742" s="348" t="s">
        <v>7335</v>
      </c>
      <c r="F5742" s="348" t="s">
        <v>7655</v>
      </c>
    </row>
    <row r="5743" spans="1:6" x14ac:dyDescent="0.25">
      <c r="A5743" s="348" t="s">
        <v>12693</v>
      </c>
      <c r="B5743" t="str">
        <f t="shared" si="89"/>
        <v>F3:0111 P1P2:0301 P3:00005</v>
      </c>
      <c r="C5743" s="348" t="s">
        <v>9066</v>
      </c>
      <c r="D5743" s="348" t="s">
        <v>7323</v>
      </c>
      <c r="E5743" s="348" t="s">
        <v>7335</v>
      </c>
      <c r="F5743" s="348" t="s">
        <v>7655</v>
      </c>
    </row>
    <row r="5744" spans="1:6" x14ac:dyDescent="0.25">
      <c r="A5744" s="348" t="s">
        <v>12694</v>
      </c>
      <c r="B5744" t="str">
        <f t="shared" si="89"/>
        <v>F3:0111 P1P2:0301 P3:00005</v>
      </c>
      <c r="C5744" s="348" t="s">
        <v>9069</v>
      </c>
      <c r="D5744" s="348" t="s">
        <v>7323</v>
      </c>
      <c r="E5744" s="348" t="s">
        <v>7335</v>
      </c>
      <c r="F5744" s="348" t="s">
        <v>7655</v>
      </c>
    </row>
    <row r="5745" spans="1:6" x14ac:dyDescent="0.25">
      <c r="A5745" s="348" t="s">
        <v>12695</v>
      </c>
      <c r="B5745" t="str">
        <f t="shared" si="89"/>
        <v>F3:0111 P1P2:0301 P3:00005</v>
      </c>
      <c r="C5745" s="348" t="s">
        <v>9072</v>
      </c>
      <c r="D5745" s="348" t="s">
        <v>7323</v>
      </c>
      <c r="E5745" s="348" t="s">
        <v>7335</v>
      </c>
      <c r="F5745" s="348" t="s">
        <v>7655</v>
      </c>
    </row>
    <row r="5746" spans="1:6" x14ac:dyDescent="0.25">
      <c r="A5746" s="348" t="s">
        <v>12696</v>
      </c>
      <c r="B5746" t="str">
        <f t="shared" si="89"/>
        <v>F3:0111 P1P2:0301 P3:00005</v>
      </c>
      <c r="C5746" s="348" t="s">
        <v>9076</v>
      </c>
      <c r="D5746" s="348" t="s">
        <v>7323</v>
      </c>
      <c r="E5746" s="348" t="s">
        <v>7335</v>
      </c>
      <c r="F5746" s="348" t="s">
        <v>7655</v>
      </c>
    </row>
    <row r="5747" spans="1:6" x14ac:dyDescent="0.25">
      <c r="A5747" s="348" t="s">
        <v>12697</v>
      </c>
      <c r="B5747" t="str">
        <f t="shared" si="89"/>
        <v>F3:0111 P1P2:0301 P3:00005</v>
      </c>
      <c r="C5747" s="348" t="s">
        <v>9080</v>
      </c>
      <c r="D5747" s="348" t="s">
        <v>7323</v>
      </c>
      <c r="E5747" s="348" t="s">
        <v>7335</v>
      </c>
      <c r="F5747" s="348" t="s">
        <v>7655</v>
      </c>
    </row>
    <row r="5748" spans="1:6" x14ac:dyDescent="0.25">
      <c r="A5748" s="348" t="s">
        <v>12697</v>
      </c>
      <c r="B5748" t="str">
        <f t="shared" si="89"/>
        <v>F3:0620 P1P2:7502 P3:00333</v>
      </c>
      <c r="C5748" s="348" t="s">
        <v>9080</v>
      </c>
      <c r="D5748" s="348" t="s">
        <v>8708</v>
      </c>
      <c r="E5748" s="348" t="s">
        <v>8709</v>
      </c>
      <c r="F5748" s="348" t="s">
        <v>12484</v>
      </c>
    </row>
    <row r="5749" spans="1:6" x14ac:dyDescent="0.25">
      <c r="A5749" s="348" t="s">
        <v>12697</v>
      </c>
      <c r="B5749" t="str">
        <f t="shared" si="89"/>
        <v>F3:0640 P1P2:7505 P3:00335</v>
      </c>
      <c r="C5749" s="348" t="s">
        <v>9080</v>
      </c>
      <c r="D5749" s="348" t="s">
        <v>12496</v>
      </c>
      <c r="E5749" s="348" t="s">
        <v>12497</v>
      </c>
      <c r="F5749" s="348" t="s">
        <v>12498</v>
      </c>
    </row>
    <row r="5750" spans="1:6" x14ac:dyDescent="0.25">
      <c r="A5750" s="348" t="s">
        <v>12697</v>
      </c>
      <c r="B5750" t="str">
        <f t="shared" si="89"/>
        <v>F3:0812 P1P2:8602 P3:00355</v>
      </c>
      <c r="C5750" s="348" t="s">
        <v>9080</v>
      </c>
      <c r="D5750" s="348" t="s">
        <v>7752</v>
      </c>
      <c r="E5750" s="348" t="s">
        <v>7753</v>
      </c>
      <c r="F5750" s="348" t="s">
        <v>7754</v>
      </c>
    </row>
    <row r="5751" spans="1:6" x14ac:dyDescent="0.25">
      <c r="A5751" s="348" t="s">
        <v>12698</v>
      </c>
      <c r="B5751" t="str">
        <f t="shared" si="89"/>
        <v>F3:0111 P1P2:0301 P3:00005</v>
      </c>
      <c r="C5751" s="348" t="s">
        <v>9084</v>
      </c>
      <c r="D5751" s="348" t="s">
        <v>7323</v>
      </c>
      <c r="E5751" s="348" t="s">
        <v>7335</v>
      </c>
      <c r="F5751" s="348" t="s">
        <v>7655</v>
      </c>
    </row>
    <row r="5752" spans="1:6" x14ac:dyDescent="0.25">
      <c r="A5752" s="348" t="s">
        <v>12699</v>
      </c>
      <c r="B5752" t="str">
        <f t="shared" si="89"/>
        <v>F3:0111 P1P2:0301 P3:00005</v>
      </c>
      <c r="C5752" s="348" t="s">
        <v>9094</v>
      </c>
      <c r="D5752" s="348" t="s">
        <v>7323</v>
      </c>
      <c r="E5752" s="348" t="s">
        <v>7335</v>
      </c>
      <c r="F5752" s="348" t="s">
        <v>7655</v>
      </c>
    </row>
    <row r="5753" spans="1:6" x14ac:dyDescent="0.25">
      <c r="A5753" s="348" t="s">
        <v>12699</v>
      </c>
      <c r="B5753" t="str">
        <f t="shared" si="89"/>
        <v>F3:0620 P1P2:7502 P3:00333</v>
      </c>
      <c r="C5753" s="348" t="s">
        <v>9094</v>
      </c>
      <c r="D5753" s="348" t="s">
        <v>8708</v>
      </c>
      <c r="E5753" s="348" t="s">
        <v>8709</v>
      </c>
      <c r="F5753" s="348" t="s">
        <v>12484</v>
      </c>
    </row>
    <row r="5754" spans="1:6" x14ac:dyDescent="0.25">
      <c r="A5754" s="348" t="s">
        <v>12699</v>
      </c>
      <c r="B5754" t="str">
        <f t="shared" si="89"/>
        <v>F3:0630 P1P2:7503 P3:00431</v>
      </c>
      <c r="C5754" s="348" t="s">
        <v>9094</v>
      </c>
      <c r="D5754" s="348" t="s">
        <v>12487</v>
      </c>
      <c r="E5754" s="348" t="s">
        <v>12488</v>
      </c>
      <c r="F5754" s="348" t="s">
        <v>12489</v>
      </c>
    </row>
    <row r="5755" spans="1:6" x14ac:dyDescent="0.25">
      <c r="A5755" s="348" t="s">
        <v>12700</v>
      </c>
      <c r="B5755" t="str">
        <f t="shared" si="89"/>
        <v>F3:0111 P1P2:0301 P3:00005</v>
      </c>
      <c r="C5755" s="348" t="s">
        <v>9101</v>
      </c>
      <c r="D5755" s="348" t="s">
        <v>7323</v>
      </c>
      <c r="E5755" s="348" t="s">
        <v>7335</v>
      </c>
      <c r="F5755" s="348" t="s">
        <v>7655</v>
      </c>
    </row>
    <row r="5756" spans="1:6" x14ac:dyDescent="0.25">
      <c r="A5756" s="348" t="s">
        <v>12700</v>
      </c>
      <c r="B5756" t="str">
        <f t="shared" si="89"/>
        <v>F3:0620 P1P2:7502 P3:00333</v>
      </c>
      <c r="C5756" s="348" t="s">
        <v>9101</v>
      </c>
      <c r="D5756" s="348" t="s">
        <v>8708</v>
      </c>
      <c r="E5756" s="348" t="s">
        <v>8709</v>
      </c>
      <c r="F5756" s="348" t="s">
        <v>12484</v>
      </c>
    </row>
    <row r="5757" spans="1:6" x14ac:dyDescent="0.25">
      <c r="A5757" s="348" t="s">
        <v>12700</v>
      </c>
      <c r="B5757" t="str">
        <f t="shared" si="89"/>
        <v>F3:0812 P1P2:8602 P3:00230</v>
      </c>
      <c r="C5757" s="348" t="s">
        <v>9101</v>
      </c>
      <c r="D5757" s="348" t="s">
        <v>7752</v>
      </c>
      <c r="E5757" s="348" t="s">
        <v>7753</v>
      </c>
      <c r="F5757" s="348" t="s">
        <v>12598</v>
      </c>
    </row>
    <row r="5758" spans="1:6" x14ac:dyDescent="0.25">
      <c r="A5758" s="348" t="s">
        <v>12701</v>
      </c>
      <c r="B5758" t="str">
        <f t="shared" si="89"/>
        <v>F3:0111 P1P2:0301 P3:00005</v>
      </c>
      <c r="C5758" s="348" t="s">
        <v>9108</v>
      </c>
      <c r="D5758" s="348" t="s">
        <v>7323</v>
      </c>
      <c r="E5758" s="348" t="s">
        <v>7335</v>
      </c>
      <c r="F5758" s="348" t="s">
        <v>7655</v>
      </c>
    </row>
    <row r="5759" spans="1:6" x14ac:dyDescent="0.25">
      <c r="A5759" s="348" t="s">
        <v>12702</v>
      </c>
      <c r="B5759" t="str">
        <f t="shared" si="89"/>
        <v>F3:0111 P1P2:0301 P3:00005</v>
      </c>
      <c r="C5759" s="348" t="s">
        <v>9112</v>
      </c>
      <c r="D5759" s="348" t="s">
        <v>7323</v>
      </c>
      <c r="E5759" s="348" t="s">
        <v>7335</v>
      </c>
      <c r="F5759" s="348" t="s">
        <v>7655</v>
      </c>
    </row>
    <row r="5760" spans="1:6" x14ac:dyDescent="0.25">
      <c r="A5760" s="348" t="s">
        <v>12702</v>
      </c>
      <c r="B5760" t="str">
        <f t="shared" si="89"/>
        <v>F3:0620 P1P2:7502 P3:00333</v>
      </c>
      <c r="C5760" s="348" t="s">
        <v>9112</v>
      </c>
      <c r="D5760" s="348" t="s">
        <v>8708</v>
      </c>
      <c r="E5760" s="348" t="s">
        <v>8709</v>
      </c>
      <c r="F5760" s="348" t="s">
        <v>12484</v>
      </c>
    </row>
    <row r="5761" spans="1:6" x14ac:dyDescent="0.25">
      <c r="A5761" s="348" t="s">
        <v>12702</v>
      </c>
      <c r="B5761" t="str">
        <f t="shared" si="89"/>
        <v>F3:0812 P1P2:8602 P3:00355</v>
      </c>
      <c r="C5761" s="348" t="s">
        <v>9112</v>
      </c>
      <c r="D5761" s="348" t="s">
        <v>7752</v>
      </c>
      <c r="E5761" s="348" t="s">
        <v>7753</v>
      </c>
      <c r="F5761" s="348" t="s">
        <v>7754</v>
      </c>
    </row>
    <row r="5762" spans="1:6" x14ac:dyDescent="0.25">
      <c r="A5762" s="348" t="s">
        <v>12703</v>
      </c>
      <c r="B5762" t="str">
        <f t="shared" ref="B5762:B5825" si="90">CONCATENATE("F3:",D5762," P1P2:",E5762," P3:",F5762)</f>
        <v>F3:0111 P1P2:0301 P3:00005</v>
      </c>
      <c r="C5762" s="348" t="s">
        <v>9116</v>
      </c>
      <c r="D5762" s="348" t="s">
        <v>7323</v>
      </c>
      <c r="E5762" s="348" t="s">
        <v>7335</v>
      </c>
      <c r="F5762" s="348" t="s">
        <v>7655</v>
      </c>
    </row>
    <row r="5763" spans="1:6" x14ac:dyDescent="0.25">
      <c r="A5763" s="348" t="s">
        <v>12704</v>
      </c>
      <c r="B5763" t="str">
        <f t="shared" si="90"/>
        <v>F3:0111 P1P2:0301 P3:00005</v>
      </c>
      <c r="C5763" s="348" t="s">
        <v>7683</v>
      </c>
      <c r="D5763" s="348" t="s">
        <v>7323</v>
      </c>
      <c r="E5763" s="348" t="s">
        <v>7335</v>
      </c>
      <c r="F5763" s="348" t="s">
        <v>7655</v>
      </c>
    </row>
    <row r="5764" spans="1:6" x14ac:dyDescent="0.25">
      <c r="A5764" s="348" t="s">
        <v>12704</v>
      </c>
      <c r="B5764" t="str">
        <f t="shared" si="90"/>
        <v>F3:0640 P1P2:7505 P3:00335</v>
      </c>
      <c r="C5764" s="348" t="s">
        <v>7683</v>
      </c>
      <c r="D5764" s="348" t="s">
        <v>12496</v>
      </c>
      <c r="E5764" s="348" t="s">
        <v>12497</v>
      </c>
      <c r="F5764" s="348" t="s">
        <v>12498</v>
      </c>
    </row>
    <row r="5765" spans="1:6" x14ac:dyDescent="0.25">
      <c r="A5765" s="348" t="s">
        <v>12705</v>
      </c>
      <c r="B5765" t="str">
        <f t="shared" si="90"/>
        <v>F3:0111 P1P2:0301 P3:00005</v>
      </c>
      <c r="C5765" s="348" t="s">
        <v>9123</v>
      </c>
      <c r="D5765" s="348" t="s">
        <v>7323</v>
      </c>
      <c r="E5765" s="348" t="s">
        <v>7335</v>
      </c>
      <c r="F5765" s="348" t="s">
        <v>7655</v>
      </c>
    </row>
    <row r="5766" spans="1:6" x14ac:dyDescent="0.25">
      <c r="A5766" s="348" t="s">
        <v>12705</v>
      </c>
      <c r="B5766" t="str">
        <f t="shared" si="90"/>
        <v>F3:0620 P1P2:7502 P3:00333</v>
      </c>
      <c r="C5766" s="348" t="s">
        <v>9123</v>
      </c>
      <c r="D5766" s="348" t="s">
        <v>8708</v>
      </c>
      <c r="E5766" s="348" t="s">
        <v>8709</v>
      </c>
      <c r="F5766" s="348" t="s">
        <v>12484</v>
      </c>
    </row>
    <row r="5767" spans="1:6" x14ac:dyDescent="0.25">
      <c r="A5767" s="348" t="s">
        <v>12705</v>
      </c>
      <c r="B5767" t="str">
        <f t="shared" si="90"/>
        <v>F3:0811 P1P2:8506 P3:00229</v>
      </c>
      <c r="C5767" s="348" t="s">
        <v>9123</v>
      </c>
      <c r="D5767" s="348" t="s">
        <v>12706</v>
      </c>
      <c r="E5767" s="348" t="s">
        <v>12707</v>
      </c>
      <c r="F5767" s="348" t="s">
        <v>12708</v>
      </c>
    </row>
    <row r="5768" spans="1:6" x14ac:dyDescent="0.25">
      <c r="A5768" s="348" t="s">
        <v>12705</v>
      </c>
      <c r="B5768" t="str">
        <f t="shared" si="90"/>
        <v>F3:0812 P1P2:8602 P3:00355</v>
      </c>
      <c r="C5768" s="348" t="s">
        <v>9123</v>
      </c>
      <c r="D5768" s="348" t="s">
        <v>7752</v>
      </c>
      <c r="E5768" s="348" t="s">
        <v>7753</v>
      </c>
      <c r="F5768" s="348" t="s">
        <v>7754</v>
      </c>
    </row>
    <row r="5769" spans="1:6" x14ac:dyDescent="0.25">
      <c r="A5769" s="348" t="s">
        <v>12709</v>
      </c>
      <c r="B5769" t="str">
        <f t="shared" si="90"/>
        <v>F3:0111 P1P2:0301 P3:00005</v>
      </c>
      <c r="C5769" s="348" t="s">
        <v>9126</v>
      </c>
      <c r="D5769" s="348" t="s">
        <v>7323</v>
      </c>
      <c r="E5769" s="348" t="s">
        <v>7335</v>
      </c>
      <c r="F5769" s="348" t="s">
        <v>7655</v>
      </c>
    </row>
    <row r="5770" spans="1:6" x14ac:dyDescent="0.25">
      <c r="A5770" s="348" t="s">
        <v>12709</v>
      </c>
      <c r="B5770" t="str">
        <f t="shared" si="90"/>
        <v>F3:0812 P1P2:8602 P3:00355</v>
      </c>
      <c r="C5770" s="348" t="s">
        <v>9126</v>
      </c>
      <c r="D5770" s="348" t="s">
        <v>7752</v>
      </c>
      <c r="E5770" s="348" t="s">
        <v>7753</v>
      </c>
      <c r="F5770" s="348" t="s">
        <v>7754</v>
      </c>
    </row>
    <row r="5771" spans="1:6" x14ac:dyDescent="0.25">
      <c r="A5771" s="348" t="s">
        <v>12710</v>
      </c>
      <c r="B5771" t="str">
        <f t="shared" si="90"/>
        <v>F3:0111 P1P2:0301 P3:00005</v>
      </c>
      <c r="C5771" s="348" t="s">
        <v>9130</v>
      </c>
      <c r="D5771" s="348" t="s">
        <v>7323</v>
      </c>
      <c r="E5771" s="348" t="s">
        <v>7335</v>
      </c>
      <c r="F5771" s="348" t="s">
        <v>7655</v>
      </c>
    </row>
    <row r="5772" spans="1:6" x14ac:dyDescent="0.25">
      <c r="A5772" s="348" t="s">
        <v>12710</v>
      </c>
      <c r="B5772" t="str">
        <f t="shared" si="90"/>
        <v>F3:0620 P1P2:7502 P3:00333</v>
      </c>
      <c r="C5772" s="348" t="s">
        <v>9130</v>
      </c>
      <c r="D5772" s="348" t="s">
        <v>8708</v>
      </c>
      <c r="E5772" s="348" t="s">
        <v>8709</v>
      </c>
      <c r="F5772" s="348" t="s">
        <v>12484</v>
      </c>
    </row>
    <row r="5773" spans="1:6" x14ac:dyDescent="0.25">
      <c r="A5773" s="348" t="s">
        <v>12711</v>
      </c>
      <c r="B5773" t="str">
        <f t="shared" si="90"/>
        <v>F3:0111 P1P2:0301 P3:00005</v>
      </c>
      <c r="C5773" s="348" t="s">
        <v>9133</v>
      </c>
      <c r="D5773" s="348" t="s">
        <v>7323</v>
      </c>
      <c r="E5773" s="348" t="s">
        <v>7335</v>
      </c>
      <c r="F5773" s="348" t="s">
        <v>7655</v>
      </c>
    </row>
    <row r="5774" spans="1:6" x14ac:dyDescent="0.25">
      <c r="A5774" s="348" t="s">
        <v>12711</v>
      </c>
      <c r="B5774" t="str">
        <f t="shared" si="90"/>
        <v>F3:0620 P1P2:7502 P3:00334</v>
      </c>
      <c r="C5774" s="348" t="s">
        <v>9133</v>
      </c>
      <c r="D5774" s="348" t="s">
        <v>8708</v>
      </c>
      <c r="E5774" s="348" t="s">
        <v>8709</v>
      </c>
      <c r="F5774" s="348" t="s">
        <v>12712</v>
      </c>
    </row>
    <row r="5775" spans="1:6" x14ac:dyDescent="0.25">
      <c r="A5775" s="348" t="s">
        <v>12713</v>
      </c>
      <c r="B5775" t="str">
        <f t="shared" si="90"/>
        <v>F3:0111 P1P2:0301 P3:00005</v>
      </c>
      <c r="C5775" s="348" t="s">
        <v>7690</v>
      </c>
      <c r="D5775" s="348" t="s">
        <v>7323</v>
      </c>
      <c r="E5775" s="348" t="s">
        <v>7335</v>
      </c>
      <c r="F5775" s="348" t="s">
        <v>7655</v>
      </c>
    </row>
    <row r="5776" spans="1:6" x14ac:dyDescent="0.25">
      <c r="A5776" s="348" t="s">
        <v>12714</v>
      </c>
      <c r="B5776" t="str">
        <f t="shared" si="90"/>
        <v>F3:0111 P1P2:0301 P3:00005</v>
      </c>
      <c r="C5776" s="348" t="s">
        <v>9146</v>
      </c>
      <c r="D5776" s="348" t="s">
        <v>7323</v>
      </c>
      <c r="E5776" s="348" t="s">
        <v>7335</v>
      </c>
      <c r="F5776" s="348" t="s">
        <v>7655</v>
      </c>
    </row>
    <row r="5777" spans="1:6" x14ac:dyDescent="0.25">
      <c r="A5777" s="348" t="s">
        <v>12715</v>
      </c>
      <c r="B5777" t="str">
        <f t="shared" si="90"/>
        <v>F3:0111 P1P2:0301 P3:00005</v>
      </c>
      <c r="C5777" s="348" t="s">
        <v>9154</v>
      </c>
      <c r="D5777" s="348" t="s">
        <v>7323</v>
      </c>
      <c r="E5777" s="348" t="s">
        <v>7335</v>
      </c>
      <c r="F5777" s="348" t="s">
        <v>7655</v>
      </c>
    </row>
    <row r="5778" spans="1:6" x14ac:dyDescent="0.25">
      <c r="A5778" s="348" t="s">
        <v>12715</v>
      </c>
      <c r="B5778" t="str">
        <f t="shared" si="90"/>
        <v>F3:0620 P1P2:7502 P3:00333</v>
      </c>
      <c r="C5778" s="348" t="s">
        <v>9154</v>
      </c>
      <c r="D5778" s="348" t="s">
        <v>8708</v>
      </c>
      <c r="E5778" s="348" t="s">
        <v>8709</v>
      </c>
      <c r="F5778" s="348" t="s">
        <v>12484</v>
      </c>
    </row>
    <row r="5779" spans="1:6" x14ac:dyDescent="0.25">
      <c r="A5779" s="348" t="s">
        <v>12716</v>
      </c>
      <c r="B5779" t="str">
        <f t="shared" si="90"/>
        <v>F3:0111 P1P2:0301 P3:00005</v>
      </c>
      <c r="C5779" s="348" t="s">
        <v>9158</v>
      </c>
      <c r="D5779" s="348" t="s">
        <v>7323</v>
      </c>
      <c r="E5779" s="348" t="s">
        <v>7335</v>
      </c>
      <c r="F5779" s="348" t="s">
        <v>7655</v>
      </c>
    </row>
    <row r="5780" spans="1:6" x14ac:dyDescent="0.25">
      <c r="A5780" s="348" t="s">
        <v>12717</v>
      </c>
      <c r="B5780" t="str">
        <f t="shared" si="90"/>
        <v>F3:0111 P1P2:0301 P3:00005</v>
      </c>
      <c r="C5780" s="348" t="s">
        <v>9164</v>
      </c>
      <c r="D5780" s="348" t="s">
        <v>7323</v>
      </c>
      <c r="E5780" s="348" t="s">
        <v>7335</v>
      </c>
      <c r="F5780" s="348" t="s">
        <v>7655</v>
      </c>
    </row>
    <row r="5781" spans="1:6" x14ac:dyDescent="0.25">
      <c r="A5781" s="348" t="s">
        <v>12717</v>
      </c>
      <c r="B5781" t="str">
        <f t="shared" si="90"/>
        <v>F3:0620 P1P2:7502 P3:00333</v>
      </c>
      <c r="C5781" s="348" t="s">
        <v>9164</v>
      </c>
      <c r="D5781" s="348" t="s">
        <v>8708</v>
      </c>
      <c r="E5781" s="348" t="s">
        <v>8709</v>
      </c>
      <c r="F5781" s="348" t="s">
        <v>12484</v>
      </c>
    </row>
    <row r="5782" spans="1:6" x14ac:dyDescent="0.25">
      <c r="A5782" s="348" t="s">
        <v>12718</v>
      </c>
      <c r="B5782" t="str">
        <f t="shared" si="90"/>
        <v>F3:0111 P1P2:0301 P3:00005</v>
      </c>
      <c r="C5782" s="348" t="s">
        <v>7688</v>
      </c>
      <c r="D5782" s="348" t="s">
        <v>7323</v>
      </c>
      <c r="E5782" s="348" t="s">
        <v>7335</v>
      </c>
      <c r="F5782" s="348" t="s">
        <v>7655</v>
      </c>
    </row>
    <row r="5783" spans="1:6" x14ac:dyDescent="0.25">
      <c r="A5783" s="348" t="s">
        <v>12719</v>
      </c>
      <c r="B5783" t="str">
        <f t="shared" si="90"/>
        <v>F3:0111 P1P2:0301 P3:00005</v>
      </c>
      <c r="C5783" s="348" t="s">
        <v>11096</v>
      </c>
      <c r="D5783" s="348" t="s">
        <v>7323</v>
      </c>
      <c r="E5783" s="348" t="s">
        <v>7335</v>
      </c>
      <c r="F5783" s="348" t="s">
        <v>7655</v>
      </c>
    </row>
    <row r="5784" spans="1:6" x14ac:dyDescent="0.25">
      <c r="A5784" s="348" t="s">
        <v>12720</v>
      </c>
      <c r="B5784" t="str">
        <f t="shared" si="90"/>
        <v>F3:0111 P1P2:0301 P3:00005</v>
      </c>
      <c r="C5784" s="348" t="s">
        <v>11103</v>
      </c>
      <c r="D5784" s="348" t="s">
        <v>7323</v>
      </c>
      <c r="E5784" s="348" t="s">
        <v>7335</v>
      </c>
      <c r="F5784" s="348" t="s">
        <v>7655</v>
      </c>
    </row>
    <row r="5785" spans="1:6" x14ac:dyDescent="0.25">
      <c r="A5785" s="348" t="s">
        <v>12721</v>
      </c>
      <c r="B5785" t="str">
        <f t="shared" si="90"/>
        <v>F3:0111 P1P2:0301 P3:00005</v>
      </c>
      <c r="C5785" s="348" t="s">
        <v>8800</v>
      </c>
      <c r="D5785" s="348" t="s">
        <v>7323</v>
      </c>
      <c r="E5785" s="348" t="s">
        <v>7335</v>
      </c>
      <c r="F5785" s="348" t="s">
        <v>7655</v>
      </c>
    </row>
    <row r="5786" spans="1:6" x14ac:dyDescent="0.25">
      <c r="A5786" s="348" t="s">
        <v>12722</v>
      </c>
      <c r="B5786" t="str">
        <f t="shared" si="90"/>
        <v>F3:0111 P1P2:0301 P3:00005</v>
      </c>
      <c r="C5786" s="348" t="s">
        <v>8802</v>
      </c>
      <c r="D5786" s="348" t="s">
        <v>7323</v>
      </c>
      <c r="E5786" s="348" t="s">
        <v>7335</v>
      </c>
      <c r="F5786" s="348" t="s">
        <v>7655</v>
      </c>
    </row>
    <row r="5787" spans="1:6" x14ac:dyDescent="0.25">
      <c r="A5787" s="348" t="s">
        <v>12722</v>
      </c>
      <c r="B5787" t="str">
        <f t="shared" si="90"/>
        <v>F3:0111 P1P2:0301 P3:00009</v>
      </c>
      <c r="C5787" s="348" t="s">
        <v>8802</v>
      </c>
      <c r="D5787" s="348" t="s">
        <v>7323</v>
      </c>
      <c r="E5787" s="348" t="s">
        <v>7335</v>
      </c>
      <c r="F5787" s="348" t="s">
        <v>7459</v>
      </c>
    </row>
    <row r="5788" spans="1:6" x14ac:dyDescent="0.25">
      <c r="A5788" s="348" t="s">
        <v>12722</v>
      </c>
      <c r="B5788" t="str">
        <f t="shared" si="90"/>
        <v>F3:0811 P1P2:8506 P3:00237</v>
      </c>
      <c r="C5788" s="348" t="s">
        <v>8802</v>
      </c>
      <c r="D5788" s="348" t="s">
        <v>12706</v>
      </c>
      <c r="E5788" s="348" t="s">
        <v>12707</v>
      </c>
      <c r="F5788" s="348" t="s">
        <v>12723</v>
      </c>
    </row>
    <row r="5789" spans="1:6" x14ac:dyDescent="0.25">
      <c r="A5789" s="348" t="s">
        <v>12724</v>
      </c>
      <c r="B5789" t="str">
        <f t="shared" si="90"/>
        <v>F3:0111 P1P2:0301 P3:00005</v>
      </c>
      <c r="C5789" s="348" t="s">
        <v>7960</v>
      </c>
      <c r="D5789" s="348" t="s">
        <v>7323</v>
      </c>
      <c r="E5789" s="348" t="s">
        <v>7335</v>
      </c>
      <c r="F5789" s="348" t="s">
        <v>7655</v>
      </c>
    </row>
    <row r="5790" spans="1:6" x14ac:dyDescent="0.25">
      <c r="A5790" s="348" t="s">
        <v>12724</v>
      </c>
      <c r="B5790" t="str">
        <f t="shared" si="90"/>
        <v>F3:0133 P1P2:0302 P3:00009</v>
      </c>
      <c r="C5790" s="348" t="s">
        <v>7960</v>
      </c>
      <c r="D5790" s="348" t="s">
        <v>7340</v>
      </c>
      <c r="E5790" s="348" t="s">
        <v>7456</v>
      </c>
      <c r="F5790" s="348" t="s">
        <v>7459</v>
      </c>
    </row>
    <row r="5791" spans="1:6" x14ac:dyDescent="0.25">
      <c r="A5791" s="348" t="s">
        <v>12725</v>
      </c>
      <c r="B5791" t="str">
        <f t="shared" si="90"/>
        <v>F3:0111 P1P2:0301 P3:00005</v>
      </c>
      <c r="C5791" s="348" t="s">
        <v>10615</v>
      </c>
      <c r="D5791" s="348" t="s">
        <v>7323</v>
      </c>
      <c r="E5791" s="348" t="s">
        <v>7335</v>
      </c>
      <c r="F5791" s="348" t="s">
        <v>7655</v>
      </c>
    </row>
    <row r="5792" spans="1:6" x14ac:dyDescent="0.25">
      <c r="A5792" s="348" t="s">
        <v>12726</v>
      </c>
      <c r="B5792" t="str">
        <f t="shared" si="90"/>
        <v>F3:0111 P1P2:0301 P3:00005</v>
      </c>
      <c r="C5792" s="348" t="s">
        <v>10749</v>
      </c>
      <c r="D5792" s="348" t="s">
        <v>7323</v>
      </c>
      <c r="E5792" s="348" t="s">
        <v>7335</v>
      </c>
      <c r="F5792" s="348" t="s">
        <v>7655</v>
      </c>
    </row>
    <row r="5793" spans="1:6" x14ac:dyDescent="0.25">
      <c r="A5793" s="348" t="s">
        <v>12726</v>
      </c>
      <c r="B5793" t="str">
        <f t="shared" si="90"/>
        <v>F3:0620 P1P2:7502 P3:00333</v>
      </c>
      <c r="C5793" s="348" t="s">
        <v>10749</v>
      </c>
      <c r="D5793" s="348" t="s">
        <v>8708</v>
      </c>
      <c r="E5793" s="348" t="s">
        <v>8709</v>
      </c>
      <c r="F5793" s="348" t="s">
        <v>12484</v>
      </c>
    </row>
    <row r="5794" spans="1:6" x14ac:dyDescent="0.25">
      <c r="A5794" s="348" t="s">
        <v>12727</v>
      </c>
      <c r="B5794" t="str">
        <f t="shared" si="90"/>
        <v>F3:0111 P1P2:0301 P3:00005</v>
      </c>
      <c r="C5794" s="348" t="s">
        <v>10602</v>
      </c>
      <c r="D5794" s="348" t="s">
        <v>7323</v>
      </c>
      <c r="E5794" s="348" t="s">
        <v>7335</v>
      </c>
      <c r="F5794" s="348" t="s">
        <v>7655</v>
      </c>
    </row>
    <row r="5795" spans="1:6" x14ac:dyDescent="0.25">
      <c r="A5795" s="348" t="s">
        <v>12728</v>
      </c>
      <c r="B5795" t="str">
        <f t="shared" si="90"/>
        <v>F3:0111 P1P2:0301 P3:00005</v>
      </c>
      <c r="C5795" s="348" t="s">
        <v>10608</v>
      </c>
      <c r="D5795" s="348" t="s">
        <v>7323</v>
      </c>
      <c r="E5795" s="348" t="s">
        <v>7335</v>
      </c>
      <c r="F5795" s="348" t="s">
        <v>7655</v>
      </c>
    </row>
    <row r="5796" spans="1:6" x14ac:dyDescent="0.25">
      <c r="A5796" s="348" t="s">
        <v>12729</v>
      </c>
      <c r="B5796" t="str">
        <f t="shared" si="90"/>
        <v>F3:0111 P1P2:0301 P3:00005</v>
      </c>
      <c r="C5796" s="348" t="s">
        <v>10611</v>
      </c>
      <c r="D5796" s="348" t="s">
        <v>7323</v>
      </c>
      <c r="E5796" s="348" t="s">
        <v>7335</v>
      </c>
      <c r="F5796" s="348" t="s">
        <v>7655</v>
      </c>
    </row>
    <row r="5797" spans="1:6" x14ac:dyDescent="0.25">
      <c r="A5797" s="348" t="s">
        <v>12730</v>
      </c>
      <c r="B5797" t="str">
        <f t="shared" si="90"/>
        <v>F3:0111 P1P2:0301 P3:00005</v>
      </c>
      <c r="C5797" s="348" t="s">
        <v>10620</v>
      </c>
      <c r="D5797" s="348" t="s">
        <v>7323</v>
      </c>
      <c r="E5797" s="348" t="s">
        <v>7335</v>
      </c>
      <c r="F5797" s="348" t="s">
        <v>7655</v>
      </c>
    </row>
    <row r="5798" spans="1:6" x14ac:dyDescent="0.25">
      <c r="A5798" s="348" t="s">
        <v>12731</v>
      </c>
      <c r="B5798" t="str">
        <f t="shared" si="90"/>
        <v>F3:0111 P1P2:0301 P3:00005</v>
      </c>
      <c r="C5798" s="348" t="s">
        <v>10625</v>
      </c>
      <c r="D5798" s="348" t="s">
        <v>7323</v>
      </c>
      <c r="E5798" s="348" t="s">
        <v>7335</v>
      </c>
      <c r="F5798" s="348" t="s">
        <v>7655</v>
      </c>
    </row>
    <row r="5799" spans="1:6" x14ac:dyDescent="0.25">
      <c r="A5799" s="348" t="s">
        <v>12732</v>
      </c>
      <c r="B5799" t="str">
        <f t="shared" si="90"/>
        <v>F3:0111 P1P2:0301 P3:00005</v>
      </c>
      <c r="C5799" s="348" t="s">
        <v>10637</v>
      </c>
      <c r="D5799" s="348" t="s">
        <v>7323</v>
      </c>
      <c r="E5799" s="348" t="s">
        <v>7335</v>
      </c>
      <c r="F5799" s="348" t="s">
        <v>7655</v>
      </c>
    </row>
    <row r="5800" spans="1:6" x14ac:dyDescent="0.25">
      <c r="A5800" s="348" t="s">
        <v>12732</v>
      </c>
      <c r="B5800" t="str">
        <f t="shared" si="90"/>
        <v>F3:0111 P1P2:0301 P3:00060</v>
      </c>
      <c r="C5800" s="348" t="s">
        <v>10637</v>
      </c>
      <c r="D5800" s="348" t="s">
        <v>7323</v>
      </c>
      <c r="E5800" s="348" t="s">
        <v>7335</v>
      </c>
      <c r="F5800" s="348" t="s">
        <v>7402</v>
      </c>
    </row>
    <row r="5801" spans="1:6" x14ac:dyDescent="0.25">
      <c r="A5801" s="348" t="s">
        <v>12733</v>
      </c>
      <c r="B5801" t="str">
        <f t="shared" si="90"/>
        <v>F3:0111 P1P2:0301 P3:00005</v>
      </c>
      <c r="C5801" s="348" t="s">
        <v>10641</v>
      </c>
      <c r="D5801" s="348" t="s">
        <v>7323</v>
      </c>
      <c r="E5801" s="348" t="s">
        <v>7335</v>
      </c>
      <c r="F5801" s="348" t="s">
        <v>7655</v>
      </c>
    </row>
    <row r="5802" spans="1:6" x14ac:dyDescent="0.25">
      <c r="A5802" s="348" t="s">
        <v>12734</v>
      </c>
      <c r="B5802" t="str">
        <f t="shared" si="90"/>
        <v>F3:0111 P1P2:0301 P3:00005</v>
      </c>
      <c r="C5802" s="348" t="s">
        <v>10648</v>
      </c>
      <c r="D5802" s="348" t="s">
        <v>7323</v>
      </c>
      <c r="E5802" s="348" t="s">
        <v>7335</v>
      </c>
      <c r="F5802" s="348" t="s">
        <v>7655</v>
      </c>
    </row>
    <row r="5803" spans="1:6" x14ac:dyDescent="0.25">
      <c r="A5803" s="348" t="s">
        <v>12735</v>
      </c>
      <c r="B5803" t="str">
        <f t="shared" si="90"/>
        <v>F3:0111 P1P2:0301 P3:00005</v>
      </c>
      <c r="C5803" s="348" t="s">
        <v>10650</v>
      </c>
      <c r="D5803" s="348" t="s">
        <v>7323</v>
      </c>
      <c r="E5803" s="348" t="s">
        <v>7335</v>
      </c>
      <c r="F5803" s="348" t="s">
        <v>7655</v>
      </c>
    </row>
    <row r="5804" spans="1:6" x14ac:dyDescent="0.25">
      <c r="A5804" s="348" t="s">
        <v>12735</v>
      </c>
      <c r="B5804" t="str">
        <f t="shared" si="90"/>
        <v>F3:0111 P1P2:0301 P3:00009</v>
      </c>
      <c r="C5804" s="348" t="s">
        <v>10650</v>
      </c>
      <c r="D5804" s="348" t="s">
        <v>7323</v>
      </c>
      <c r="E5804" s="348" t="s">
        <v>7335</v>
      </c>
      <c r="F5804" s="348" t="s">
        <v>7459</v>
      </c>
    </row>
    <row r="5805" spans="1:6" x14ac:dyDescent="0.25">
      <c r="A5805" s="348" t="s">
        <v>12736</v>
      </c>
      <c r="B5805" t="str">
        <f t="shared" si="90"/>
        <v>F3:0111 P1P2:0301 P3:00005</v>
      </c>
      <c r="C5805" s="348" t="s">
        <v>12271</v>
      </c>
      <c r="D5805" s="348" t="s">
        <v>7323</v>
      </c>
      <c r="E5805" s="348" t="s">
        <v>7335</v>
      </c>
      <c r="F5805" s="348" t="s">
        <v>7655</v>
      </c>
    </row>
    <row r="5806" spans="1:6" x14ac:dyDescent="0.25">
      <c r="A5806" s="348" t="s">
        <v>12737</v>
      </c>
      <c r="B5806" t="str">
        <f t="shared" si="90"/>
        <v>F3:0111 P1P2:0301 P3:00005</v>
      </c>
      <c r="C5806" s="348" t="s">
        <v>10653</v>
      </c>
      <c r="D5806" s="348" t="s">
        <v>7323</v>
      </c>
      <c r="E5806" s="348" t="s">
        <v>7335</v>
      </c>
      <c r="F5806" s="348" t="s">
        <v>7655</v>
      </c>
    </row>
    <row r="5807" spans="1:6" x14ac:dyDescent="0.25">
      <c r="A5807" s="348" t="s">
        <v>12738</v>
      </c>
      <c r="B5807" t="str">
        <f t="shared" si="90"/>
        <v>F3:0111 P1P2:0301 P3:00005</v>
      </c>
      <c r="C5807" s="348" t="s">
        <v>10658</v>
      </c>
      <c r="D5807" s="348" t="s">
        <v>7323</v>
      </c>
      <c r="E5807" s="348" t="s">
        <v>7335</v>
      </c>
      <c r="F5807" s="348" t="s">
        <v>7655</v>
      </c>
    </row>
    <row r="5808" spans="1:6" x14ac:dyDescent="0.25">
      <c r="A5808" s="348" t="s">
        <v>12738</v>
      </c>
      <c r="B5808" t="str">
        <f t="shared" si="90"/>
        <v>F3:0630 P1P2:7503 P3:00431</v>
      </c>
      <c r="C5808" s="348" t="s">
        <v>10658</v>
      </c>
      <c r="D5808" s="348" t="s">
        <v>12487</v>
      </c>
      <c r="E5808" s="348" t="s">
        <v>12488</v>
      </c>
      <c r="F5808" s="348" t="s">
        <v>12489</v>
      </c>
    </row>
    <row r="5809" spans="1:6" x14ac:dyDescent="0.25">
      <c r="A5809" s="348" t="s">
        <v>12739</v>
      </c>
      <c r="B5809" t="str">
        <f t="shared" si="90"/>
        <v>F3:0111 P1P2:0301 P3:00005</v>
      </c>
      <c r="C5809" s="348" t="s">
        <v>10662</v>
      </c>
      <c r="D5809" s="348" t="s">
        <v>7323</v>
      </c>
      <c r="E5809" s="348" t="s">
        <v>7335</v>
      </c>
      <c r="F5809" s="348" t="s">
        <v>7655</v>
      </c>
    </row>
    <row r="5810" spans="1:6" x14ac:dyDescent="0.25">
      <c r="A5810" s="348" t="s">
        <v>12739</v>
      </c>
      <c r="B5810" t="str">
        <f t="shared" si="90"/>
        <v>F3:0111 P1P2:0301 P3:00060</v>
      </c>
      <c r="C5810" s="348" t="s">
        <v>10662</v>
      </c>
      <c r="D5810" s="348" t="s">
        <v>7323</v>
      </c>
      <c r="E5810" s="348" t="s">
        <v>7335</v>
      </c>
      <c r="F5810" s="348" t="s">
        <v>7402</v>
      </c>
    </row>
    <row r="5811" spans="1:6" x14ac:dyDescent="0.25">
      <c r="A5811" s="348" t="s">
        <v>12740</v>
      </c>
      <c r="B5811" t="str">
        <f t="shared" si="90"/>
        <v>F3:0111 P1P2:0301 P3:00005</v>
      </c>
      <c r="C5811" s="348" t="s">
        <v>7844</v>
      </c>
      <c r="D5811" s="348" t="s">
        <v>7323</v>
      </c>
      <c r="E5811" s="348" t="s">
        <v>7335</v>
      </c>
      <c r="F5811" s="348" t="s">
        <v>7655</v>
      </c>
    </row>
    <row r="5812" spans="1:6" x14ac:dyDescent="0.25">
      <c r="A5812" s="348" t="s">
        <v>12741</v>
      </c>
      <c r="B5812" t="str">
        <f t="shared" si="90"/>
        <v>F3:0111 P1P2:0301 P3:00005</v>
      </c>
      <c r="C5812" s="348" t="s">
        <v>10668</v>
      </c>
      <c r="D5812" s="348" t="s">
        <v>7323</v>
      </c>
      <c r="E5812" s="348" t="s">
        <v>7335</v>
      </c>
      <c r="F5812" s="348" t="s">
        <v>7655</v>
      </c>
    </row>
    <row r="5813" spans="1:6" x14ac:dyDescent="0.25">
      <c r="A5813" s="348" t="s">
        <v>12741</v>
      </c>
      <c r="B5813" t="str">
        <f t="shared" si="90"/>
        <v>F3:0111 P1P2:0301 P3:00116</v>
      </c>
      <c r="C5813" s="348" t="s">
        <v>10668</v>
      </c>
      <c r="D5813" s="348" t="s">
        <v>7323</v>
      </c>
      <c r="E5813" s="348" t="s">
        <v>7335</v>
      </c>
      <c r="F5813" s="348" t="s">
        <v>12669</v>
      </c>
    </row>
    <row r="5814" spans="1:6" x14ac:dyDescent="0.25">
      <c r="A5814" s="348" t="s">
        <v>12741</v>
      </c>
      <c r="B5814" t="str">
        <f t="shared" si="90"/>
        <v>F3:0111 P1P2:0301 P3:00436</v>
      </c>
      <c r="C5814" s="348" t="s">
        <v>10668</v>
      </c>
      <c r="D5814" s="348" t="s">
        <v>7323</v>
      </c>
      <c r="E5814" s="348" t="s">
        <v>7335</v>
      </c>
      <c r="F5814" s="348" t="s">
        <v>12642</v>
      </c>
    </row>
    <row r="5815" spans="1:6" x14ac:dyDescent="0.25">
      <c r="A5815" s="348" t="s">
        <v>12741</v>
      </c>
      <c r="B5815" t="str">
        <f t="shared" si="90"/>
        <v>F3:0111 P1P2:0301 P3:70331</v>
      </c>
      <c r="C5815" s="348" t="s">
        <v>10668</v>
      </c>
      <c r="D5815" s="348" t="s">
        <v>7323</v>
      </c>
      <c r="E5815" s="348" t="s">
        <v>7335</v>
      </c>
      <c r="F5815" s="348" t="s">
        <v>12742</v>
      </c>
    </row>
    <row r="5816" spans="1:6" x14ac:dyDescent="0.25">
      <c r="A5816" s="348" t="s">
        <v>12741</v>
      </c>
      <c r="B5816" t="str">
        <f t="shared" si="90"/>
        <v>F3:0620 P1P2:7502 P3:00333</v>
      </c>
      <c r="C5816" s="348" t="s">
        <v>10668</v>
      </c>
      <c r="D5816" s="348" t="s">
        <v>8708</v>
      </c>
      <c r="E5816" s="348" t="s">
        <v>8709</v>
      </c>
      <c r="F5816" s="348" t="s">
        <v>12484</v>
      </c>
    </row>
    <row r="5817" spans="1:6" x14ac:dyDescent="0.25">
      <c r="A5817" s="348" t="s">
        <v>12741</v>
      </c>
      <c r="B5817" t="str">
        <f t="shared" si="90"/>
        <v>F3:1099 P1P2:9019 P3:00371</v>
      </c>
      <c r="C5817" s="348" t="s">
        <v>10668</v>
      </c>
      <c r="D5817" s="348" t="s">
        <v>8515</v>
      </c>
      <c r="E5817" s="348" t="s">
        <v>10350</v>
      </c>
      <c r="F5817" s="348" t="s">
        <v>10351</v>
      </c>
    </row>
    <row r="5818" spans="1:6" x14ac:dyDescent="0.25">
      <c r="A5818" s="348" t="s">
        <v>12743</v>
      </c>
      <c r="B5818" t="str">
        <f t="shared" si="90"/>
        <v>F3:0111 P1P2:0301 P3:00005</v>
      </c>
      <c r="C5818" s="348" t="s">
        <v>7864</v>
      </c>
      <c r="D5818" s="348" t="s">
        <v>7323</v>
      </c>
      <c r="E5818" s="348" t="s">
        <v>7335</v>
      </c>
      <c r="F5818" s="348" t="s">
        <v>7655</v>
      </c>
    </row>
    <row r="5819" spans="1:6" x14ac:dyDescent="0.25">
      <c r="A5819" s="348" t="s">
        <v>12743</v>
      </c>
      <c r="B5819" t="str">
        <f t="shared" si="90"/>
        <v>F3:0812 P1P2:8602 P3:00230</v>
      </c>
      <c r="C5819" s="348" t="s">
        <v>7864</v>
      </c>
      <c r="D5819" s="348" t="s">
        <v>7752</v>
      </c>
      <c r="E5819" s="348" t="s">
        <v>7753</v>
      </c>
      <c r="F5819" s="348" t="s">
        <v>12598</v>
      </c>
    </row>
    <row r="5820" spans="1:6" x14ac:dyDescent="0.25">
      <c r="A5820" s="348" t="s">
        <v>12744</v>
      </c>
      <c r="B5820" t="str">
        <f t="shared" si="90"/>
        <v>F3:0111 P1P2:0301 P3:00005</v>
      </c>
      <c r="C5820" s="348" t="s">
        <v>7848</v>
      </c>
      <c r="D5820" s="348" t="s">
        <v>7323</v>
      </c>
      <c r="E5820" s="348" t="s">
        <v>7335</v>
      </c>
      <c r="F5820" s="348" t="s">
        <v>7655</v>
      </c>
    </row>
    <row r="5821" spans="1:6" x14ac:dyDescent="0.25">
      <c r="A5821" s="348" t="s">
        <v>12745</v>
      </c>
      <c r="B5821" t="str">
        <f t="shared" si="90"/>
        <v>F3:0111 P1P2:0301 P3:00005</v>
      </c>
      <c r="C5821" s="348" t="s">
        <v>10687</v>
      </c>
      <c r="D5821" s="348" t="s">
        <v>7323</v>
      </c>
      <c r="E5821" s="348" t="s">
        <v>7335</v>
      </c>
      <c r="F5821" s="348" t="s">
        <v>7655</v>
      </c>
    </row>
    <row r="5822" spans="1:6" x14ac:dyDescent="0.25">
      <c r="A5822" s="348" t="s">
        <v>12746</v>
      </c>
      <c r="B5822" t="str">
        <f t="shared" si="90"/>
        <v>F3:0111 P1P2:0301 P3:00005</v>
      </c>
      <c r="C5822" s="348" t="s">
        <v>10693</v>
      </c>
      <c r="D5822" s="348" t="s">
        <v>7323</v>
      </c>
      <c r="E5822" s="348" t="s">
        <v>7335</v>
      </c>
      <c r="F5822" s="348" t="s">
        <v>7655</v>
      </c>
    </row>
    <row r="5823" spans="1:6" x14ac:dyDescent="0.25">
      <c r="A5823" s="348" t="s">
        <v>12746</v>
      </c>
      <c r="B5823" t="str">
        <f t="shared" si="90"/>
        <v>F3:0620 P1P2:7502 P3:00333</v>
      </c>
      <c r="C5823" s="348" t="s">
        <v>10693</v>
      </c>
      <c r="D5823" s="348" t="s">
        <v>8708</v>
      </c>
      <c r="E5823" s="348" t="s">
        <v>8709</v>
      </c>
      <c r="F5823" s="348" t="s">
        <v>12484</v>
      </c>
    </row>
    <row r="5824" spans="1:6" x14ac:dyDescent="0.25">
      <c r="A5824" s="348" t="s">
        <v>12746</v>
      </c>
      <c r="B5824" t="str">
        <f t="shared" si="90"/>
        <v>F3:0921 P1P2:8804 P3:00448</v>
      </c>
      <c r="C5824" s="348" t="s">
        <v>10693</v>
      </c>
      <c r="D5824" s="348" t="s">
        <v>7646</v>
      </c>
      <c r="E5824" s="348" t="s">
        <v>7647</v>
      </c>
      <c r="F5824" s="348" t="s">
        <v>7641</v>
      </c>
    </row>
    <row r="5825" spans="1:6" x14ac:dyDescent="0.25">
      <c r="A5825" s="348" t="s">
        <v>12747</v>
      </c>
      <c r="B5825" t="str">
        <f t="shared" si="90"/>
        <v>F3:0111 P1P2:0301 P3:00005</v>
      </c>
      <c r="C5825" s="348" t="s">
        <v>7856</v>
      </c>
      <c r="D5825" s="348" t="s">
        <v>7323</v>
      </c>
      <c r="E5825" s="348" t="s">
        <v>7335</v>
      </c>
      <c r="F5825" s="348" t="s">
        <v>7655</v>
      </c>
    </row>
    <row r="5826" spans="1:6" x14ac:dyDescent="0.25">
      <c r="A5826" s="348" t="s">
        <v>12748</v>
      </c>
      <c r="B5826" t="str">
        <f t="shared" ref="B5826:B5889" si="91">CONCATENATE("F3:",D5826," P1P2:",E5826," P3:",F5826)</f>
        <v>F3:0111 P1P2:0301 P3:00005</v>
      </c>
      <c r="C5826" s="348" t="s">
        <v>10706</v>
      </c>
      <c r="D5826" s="348" t="s">
        <v>7323</v>
      </c>
      <c r="E5826" s="348" t="s">
        <v>7335</v>
      </c>
      <c r="F5826" s="348" t="s">
        <v>7655</v>
      </c>
    </row>
    <row r="5827" spans="1:6" x14ac:dyDescent="0.25">
      <c r="A5827" s="348" t="s">
        <v>12749</v>
      </c>
      <c r="B5827" t="str">
        <f t="shared" si="91"/>
        <v>F3:0111 P1P2:0301 P3:00005</v>
      </c>
      <c r="C5827" s="348" t="s">
        <v>10715</v>
      </c>
      <c r="D5827" s="348" t="s">
        <v>7323</v>
      </c>
      <c r="E5827" s="348" t="s">
        <v>7335</v>
      </c>
      <c r="F5827" s="348" t="s">
        <v>7655</v>
      </c>
    </row>
    <row r="5828" spans="1:6" x14ac:dyDescent="0.25">
      <c r="A5828" s="348" t="s">
        <v>12750</v>
      </c>
      <c r="B5828" t="str">
        <f t="shared" si="91"/>
        <v>F3:0111 P1P2:0301 P3:00005</v>
      </c>
      <c r="C5828" s="348" t="s">
        <v>7859</v>
      </c>
      <c r="D5828" s="348" t="s">
        <v>7323</v>
      </c>
      <c r="E5828" s="348" t="s">
        <v>7335</v>
      </c>
      <c r="F5828" s="348" t="s">
        <v>7655</v>
      </c>
    </row>
    <row r="5829" spans="1:6" x14ac:dyDescent="0.25">
      <c r="A5829" s="348" t="s">
        <v>12751</v>
      </c>
      <c r="B5829" t="str">
        <f t="shared" si="91"/>
        <v>F3:0111 P1P2:0301 P3:00005</v>
      </c>
      <c r="C5829" s="348" t="s">
        <v>10730</v>
      </c>
      <c r="D5829" s="348" t="s">
        <v>7323</v>
      </c>
      <c r="E5829" s="348" t="s">
        <v>7335</v>
      </c>
      <c r="F5829" s="348" t="s">
        <v>7655</v>
      </c>
    </row>
    <row r="5830" spans="1:6" x14ac:dyDescent="0.25">
      <c r="A5830" s="348" t="s">
        <v>12752</v>
      </c>
      <c r="B5830" t="str">
        <f t="shared" si="91"/>
        <v>F3:0111 P1P2:0301 P3:00005</v>
      </c>
      <c r="C5830" s="348" t="s">
        <v>10734</v>
      </c>
      <c r="D5830" s="348" t="s">
        <v>7323</v>
      </c>
      <c r="E5830" s="348" t="s">
        <v>7335</v>
      </c>
      <c r="F5830" s="348" t="s">
        <v>7655</v>
      </c>
    </row>
    <row r="5831" spans="1:6" x14ac:dyDescent="0.25">
      <c r="A5831" s="348" t="s">
        <v>12752</v>
      </c>
      <c r="B5831" t="str">
        <f t="shared" si="91"/>
        <v>F3:0620 P1P2:7502 P3:00333</v>
      </c>
      <c r="C5831" s="348" t="s">
        <v>10734</v>
      </c>
      <c r="D5831" s="348" t="s">
        <v>8708</v>
      </c>
      <c r="E5831" s="348" t="s">
        <v>8709</v>
      </c>
      <c r="F5831" s="348" t="s">
        <v>12484</v>
      </c>
    </row>
    <row r="5832" spans="1:6" x14ac:dyDescent="0.25">
      <c r="A5832" s="348" t="s">
        <v>12752</v>
      </c>
      <c r="B5832" t="str">
        <f t="shared" si="91"/>
        <v>F3:0630 P1P2:7503 P3:00431</v>
      </c>
      <c r="C5832" s="348" t="s">
        <v>10734</v>
      </c>
      <c r="D5832" s="348" t="s">
        <v>12487</v>
      </c>
      <c r="E5832" s="348" t="s">
        <v>12488</v>
      </c>
      <c r="F5832" s="348" t="s">
        <v>12489</v>
      </c>
    </row>
    <row r="5833" spans="1:6" x14ac:dyDescent="0.25">
      <c r="A5833" s="348" t="s">
        <v>12752</v>
      </c>
      <c r="B5833" t="str">
        <f t="shared" si="91"/>
        <v>F3:1070 P1P2:9012 P3:00300</v>
      </c>
      <c r="C5833" s="348" t="s">
        <v>10734</v>
      </c>
      <c r="D5833" s="348" t="s">
        <v>7849</v>
      </c>
      <c r="E5833" s="348" t="s">
        <v>7850</v>
      </c>
      <c r="F5833" s="348" t="s">
        <v>7851</v>
      </c>
    </row>
    <row r="5834" spans="1:6" x14ac:dyDescent="0.25">
      <c r="A5834" s="348" t="s">
        <v>12753</v>
      </c>
      <c r="B5834" t="str">
        <f t="shared" si="91"/>
        <v>F3:0111 P1P2:0301 P3:00005</v>
      </c>
      <c r="C5834" s="348" t="s">
        <v>10747</v>
      </c>
      <c r="D5834" s="348" t="s">
        <v>7323</v>
      </c>
      <c r="E5834" s="348" t="s">
        <v>7335</v>
      </c>
      <c r="F5834" s="348" t="s">
        <v>7655</v>
      </c>
    </row>
    <row r="5835" spans="1:6" x14ac:dyDescent="0.25">
      <c r="A5835" s="348" t="s">
        <v>12754</v>
      </c>
      <c r="B5835" t="str">
        <f t="shared" si="91"/>
        <v>F3:0111 P1P2:0301 P3:00005</v>
      </c>
      <c r="C5835" s="348" t="s">
        <v>10753</v>
      </c>
      <c r="D5835" s="348" t="s">
        <v>7323</v>
      </c>
      <c r="E5835" s="348" t="s">
        <v>7335</v>
      </c>
      <c r="F5835" s="348" t="s">
        <v>7655</v>
      </c>
    </row>
    <row r="5836" spans="1:6" x14ac:dyDescent="0.25">
      <c r="A5836" s="348" t="s">
        <v>12755</v>
      </c>
      <c r="B5836" t="str">
        <f t="shared" si="91"/>
        <v>F3:0111 P1P2:0301 P3:00005</v>
      </c>
      <c r="C5836" s="348" t="s">
        <v>10756</v>
      </c>
      <c r="D5836" s="348" t="s">
        <v>7323</v>
      </c>
      <c r="E5836" s="348" t="s">
        <v>7335</v>
      </c>
      <c r="F5836" s="348" t="s">
        <v>7655</v>
      </c>
    </row>
    <row r="5837" spans="1:6" x14ac:dyDescent="0.25">
      <c r="A5837" s="348" t="s">
        <v>12755</v>
      </c>
      <c r="B5837" t="str">
        <f t="shared" si="91"/>
        <v>F3:0111 P1P2:0301 P3:00060</v>
      </c>
      <c r="C5837" s="348" t="s">
        <v>10756</v>
      </c>
      <c r="D5837" s="348" t="s">
        <v>7323</v>
      </c>
      <c r="E5837" s="348" t="s">
        <v>7335</v>
      </c>
      <c r="F5837" s="348" t="s">
        <v>7402</v>
      </c>
    </row>
    <row r="5838" spans="1:6" x14ac:dyDescent="0.25">
      <c r="A5838" s="348" t="s">
        <v>12755</v>
      </c>
      <c r="B5838" t="str">
        <f t="shared" si="91"/>
        <v>F3:1099 P1P2:9019 P3:00348</v>
      </c>
      <c r="C5838" s="348" t="s">
        <v>10756</v>
      </c>
      <c r="D5838" s="348" t="s">
        <v>8515</v>
      </c>
      <c r="E5838" s="348" t="s">
        <v>10350</v>
      </c>
      <c r="F5838" s="348" t="s">
        <v>7693</v>
      </c>
    </row>
    <row r="5839" spans="1:6" x14ac:dyDescent="0.25">
      <c r="A5839" s="348" t="s">
        <v>12755</v>
      </c>
      <c r="B5839" t="str">
        <f t="shared" si="91"/>
        <v>F3:1099 P1P2:9019 P3:00371</v>
      </c>
      <c r="C5839" s="348" t="s">
        <v>10756</v>
      </c>
      <c r="D5839" s="348" t="s">
        <v>8515</v>
      </c>
      <c r="E5839" s="348" t="s">
        <v>10350</v>
      </c>
      <c r="F5839" s="348" t="s">
        <v>10351</v>
      </c>
    </row>
    <row r="5840" spans="1:6" x14ac:dyDescent="0.25">
      <c r="A5840" s="348" t="s">
        <v>12756</v>
      </c>
      <c r="B5840" t="str">
        <f t="shared" si="91"/>
        <v>F3:0111 P1P2:0301 P3:00005</v>
      </c>
      <c r="C5840" s="348" t="s">
        <v>10759</v>
      </c>
      <c r="D5840" s="348" t="s">
        <v>7323</v>
      </c>
      <c r="E5840" s="348" t="s">
        <v>7335</v>
      </c>
      <c r="F5840" s="348" t="s">
        <v>7655</v>
      </c>
    </row>
    <row r="5841" spans="1:6" x14ac:dyDescent="0.25">
      <c r="A5841" s="348" t="s">
        <v>12757</v>
      </c>
      <c r="B5841" t="str">
        <f t="shared" si="91"/>
        <v>F3:0111 P1P2:0301 P3:00005</v>
      </c>
      <c r="C5841" s="348" t="s">
        <v>7874</v>
      </c>
      <c r="D5841" s="348" t="s">
        <v>7323</v>
      </c>
      <c r="E5841" s="348" t="s">
        <v>7335</v>
      </c>
      <c r="F5841" s="348" t="s">
        <v>7655</v>
      </c>
    </row>
    <row r="5842" spans="1:6" x14ac:dyDescent="0.25">
      <c r="A5842" s="348" t="s">
        <v>12757</v>
      </c>
      <c r="B5842" t="str">
        <f t="shared" si="91"/>
        <v>F3:0630 P1P2:7503 P3:00431</v>
      </c>
      <c r="C5842" s="348" t="s">
        <v>7874</v>
      </c>
      <c r="D5842" s="348" t="s">
        <v>12487</v>
      </c>
      <c r="E5842" s="348" t="s">
        <v>12488</v>
      </c>
      <c r="F5842" s="348" t="s">
        <v>12489</v>
      </c>
    </row>
    <row r="5843" spans="1:6" x14ac:dyDescent="0.25">
      <c r="A5843" s="348" t="s">
        <v>12758</v>
      </c>
      <c r="B5843" t="str">
        <f t="shared" si="91"/>
        <v>F3:0111 P1P2:0301 P3:00005</v>
      </c>
      <c r="C5843" s="348" t="s">
        <v>10770</v>
      </c>
      <c r="D5843" s="348" t="s">
        <v>7323</v>
      </c>
      <c r="E5843" s="348" t="s">
        <v>7335</v>
      </c>
      <c r="F5843" s="348" t="s">
        <v>7655</v>
      </c>
    </row>
    <row r="5844" spans="1:6" x14ac:dyDescent="0.25">
      <c r="A5844" s="348" t="s">
        <v>12759</v>
      </c>
      <c r="B5844" t="str">
        <f t="shared" si="91"/>
        <v>F3:0111 P1P2:0301 P3:00005</v>
      </c>
      <c r="C5844" s="348" t="s">
        <v>10777</v>
      </c>
      <c r="D5844" s="348" t="s">
        <v>7323</v>
      </c>
      <c r="E5844" s="348" t="s">
        <v>7335</v>
      </c>
      <c r="F5844" s="348" t="s">
        <v>7655</v>
      </c>
    </row>
    <row r="5845" spans="1:6" x14ac:dyDescent="0.25">
      <c r="A5845" s="348" t="s">
        <v>12760</v>
      </c>
      <c r="B5845" t="str">
        <f t="shared" si="91"/>
        <v>F3:0111 P1P2:0301 P3:00005</v>
      </c>
      <c r="C5845" s="348" t="s">
        <v>10781</v>
      </c>
      <c r="D5845" s="348" t="s">
        <v>7323</v>
      </c>
      <c r="E5845" s="348" t="s">
        <v>7335</v>
      </c>
      <c r="F5845" s="348" t="s">
        <v>7655</v>
      </c>
    </row>
    <row r="5846" spans="1:6" x14ac:dyDescent="0.25">
      <c r="A5846" s="348" t="s">
        <v>12760</v>
      </c>
      <c r="B5846" t="str">
        <f t="shared" si="91"/>
        <v>F3:0620 P1P2:7502 P3:00333</v>
      </c>
      <c r="C5846" s="348" t="s">
        <v>10781</v>
      </c>
      <c r="D5846" s="348" t="s">
        <v>8708</v>
      </c>
      <c r="E5846" s="348" t="s">
        <v>8709</v>
      </c>
      <c r="F5846" s="348" t="s">
        <v>12484</v>
      </c>
    </row>
    <row r="5847" spans="1:6" x14ac:dyDescent="0.25">
      <c r="A5847" s="348" t="s">
        <v>12761</v>
      </c>
      <c r="B5847" t="str">
        <f t="shared" si="91"/>
        <v>F3:0111 P1P2:0301 P3:00005</v>
      </c>
      <c r="C5847" s="348" t="s">
        <v>10785</v>
      </c>
      <c r="D5847" s="348" t="s">
        <v>7323</v>
      </c>
      <c r="E5847" s="348" t="s">
        <v>7335</v>
      </c>
      <c r="F5847" s="348" t="s">
        <v>7655</v>
      </c>
    </row>
    <row r="5848" spans="1:6" x14ac:dyDescent="0.25">
      <c r="A5848" s="348" t="s">
        <v>12761</v>
      </c>
      <c r="B5848" t="str">
        <f t="shared" si="91"/>
        <v>F3:0620 P1P2:7502 P3:00333</v>
      </c>
      <c r="C5848" s="348" t="s">
        <v>10785</v>
      </c>
      <c r="D5848" s="348" t="s">
        <v>8708</v>
      </c>
      <c r="E5848" s="348" t="s">
        <v>8709</v>
      </c>
      <c r="F5848" s="348" t="s">
        <v>12484</v>
      </c>
    </row>
    <row r="5849" spans="1:6" x14ac:dyDescent="0.25">
      <c r="A5849" s="348" t="s">
        <v>12762</v>
      </c>
      <c r="B5849" t="str">
        <f t="shared" si="91"/>
        <v>F3:0111 P1P2:0301 P3:00005</v>
      </c>
      <c r="C5849" s="348" t="s">
        <v>10792</v>
      </c>
      <c r="D5849" s="348" t="s">
        <v>7323</v>
      </c>
      <c r="E5849" s="348" t="s">
        <v>7335</v>
      </c>
      <c r="F5849" s="348" t="s">
        <v>7655</v>
      </c>
    </row>
    <row r="5850" spans="1:6" x14ac:dyDescent="0.25">
      <c r="A5850" s="348" t="s">
        <v>12763</v>
      </c>
      <c r="B5850" t="str">
        <f t="shared" si="91"/>
        <v>F3:0111 P1P2:0301 P3:00005</v>
      </c>
      <c r="C5850" s="348" t="s">
        <v>10807</v>
      </c>
      <c r="D5850" s="348" t="s">
        <v>7323</v>
      </c>
      <c r="E5850" s="348" t="s">
        <v>7335</v>
      </c>
      <c r="F5850" s="348" t="s">
        <v>7655</v>
      </c>
    </row>
    <row r="5851" spans="1:6" x14ac:dyDescent="0.25">
      <c r="A5851" s="348" t="s">
        <v>12764</v>
      </c>
      <c r="B5851" t="str">
        <f t="shared" si="91"/>
        <v>F3:0111 P1P2:0301 P3:00005</v>
      </c>
      <c r="C5851" s="348" t="s">
        <v>10816</v>
      </c>
      <c r="D5851" s="348" t="s">
        <v>7323</v>
      </c>
      <c r="E5851" s="348" t="s">
        <v>7335</v>
      </c>
      <c r="F5851" s="348" t="s">
        <v>7655</v>
      </c>
    </row>
    <row r="5852" spans="1:6" x14ac:dyDescent="0.25">
      <c r="A5852" s="348" t="s">
        <v>12765</v>
      </c>
      <c r="B5852" t="str">
        <f t="shared" si="91"/>
        <v>F3:0111 P1P2:0301 P3:00005</v>
      </c>
      <c r="C5852" s="348" t="s">
        <v>10820</v>
      </c>
      <c r="D5852" s="348" t="s">
        <v>7323</v>
      </c>
      <c r="E5852" s="348" t="s">
        <v>7335</v>
      </c>
      <c r="F5852" s="348" t="s">
        <v>7655</v>
      </c>
    </row>
    <row r="5853" spans="1:6" x14ac:dyDescent="0.25">
      <c r="A5853" s="348" t="s">
        <v>12766</v>
      </c>
      <c r="B5853" t="str">
        <f t="shared" si="91"/>
        <v>F3:0111 P1P2:0301 P3:00005</v>
      </c>
      <c r="C5853" s="348" t="s">
        <v>10825</v>
      </c>
      <c r="D5853" s="348" t="s">
        <v>7323</v>
      </c>
      <c r="E5853" s="348" t="s">
        <v>7335</v>
      </c>
      <c r="F5853" s="348" t="s">
        <v>7655</v>
      </c>
    </row>
    <row r="5854" spans="1:6" x14ac:dyDescent="0.25">
      <c r="A5854" s="348" t="s">
        <v>12767</v>
      </c>
      <c r="B5854" t="str">
        <f t="shared" si="91"/>
        <v>F3:0111 P1P2:0301 P3:00005</v>
      </c>
      <c r="C5854" s="348" t="s">
        <v>7697</v>
      </c>
      <c r="D5854" s="348" t="s">
        <v>7323</v>
      </c>
      <c r="E5854" s="348" t="s">
        <v>7335</v>
      </c>
      <c r="F5854" s="348" t="s">
        <v>7655</v>
      </c>
    </row>
    <row r="5855" spans="1:6" x14ac:dyDescent="0.25">
      <c r="A5855" s="348" t="s">
        <v>12768</v>
      </c>
      <c r="B5855" t="str">
        <f t="shared" si="91"/>
        <v>F3:0111 P1P2:0301 P3:00005</v>
      </c>
      <c r="C5855" s="348" t="s">
        <v>10832</v>
      </c>
      <c r="D5855" s="348" t="s">
        <v>7323</v>
      </c>
      <c r="E5855" s="348" t="s">
        <v>7335</v>
      </c>
      <c r="F5855" s="348" t="s">
        <v>7655</v>
      </c>
    </row>
    <row r="5856" spans="1:6" x14ac:dyDescent="0.25">
      <c r="A5856" s="348" t="s">
        <v>12769</v>
      </c>
      <c r="B5856" t="str">
        <f t="shared" si="91"/>
        <v>F3:0111 P1P2:0301 P3:00005</v>
      </c>
      <c r="C5856" s="348" t="s">
        <v>10840</v>
      </c>
      <c r="D5856" s="348" t="s">
        <v>7323</v>
      </c>
      <c r="E5856" s="348" t="s">
        <v>7335</v>
      </c>
      <c r="F5856" s="348" t="s">
        <v>7655</v>
      </c>
    </row>
    <row r="5857" spans="1:6" x14ac:dyDescent="0.25">
      <c r="A5857" s="348" t="s">
        <v>12770</v>
      </c>
      <c r="B5857" t="str">
        <f t="shared" si="91"/>
        <v>F3:0111 P1P2:0301 P3:00005</v>
      </c>
      <c r="C5857" s="348" t="s">
        <v>7849</v>
      </c>
      <c r="D5857" s="348" t="s">
        <v>7323</v>
      </c>
      <c r="E5857" s="348" t="s">
        <v>7335</v>
      </c>
      <c r="F5857" s="348" t="s">
        <v>7655</v>
      </c>
    </row>
    <row r="5858" spans="1:6" x14ac:dyDescent="0.25">
      <c r="A5858" s="348" t="s">
        <v>12770</v>
      </c>
      <c r="B5858" t="str">
        <f t="shared" si="91"/>
        <v>F3:0111 P1P2:0301 P3:00006</v>
      </c>
      <c r="C5858" s="348" t="s">
        <v>7849</v>
      </c>
      <c r="D5858" s="348" t="s">
        <v>7323</v>
      </c>
      <c r="E5858" s="348" t="s">
        <v>7335</v>
      </c>
      <c r="F5858" s="348" t="s">
        <v>7350</v>
      </c>
    </row>
    <row r="5859" spans="1:6" x14ac:dyDescent="0.25">
      <c r="A5859" s="348" t="s">
        <v>12771</v>
      </c>
      <c r="B5859" t="str">
        <f t="shared" si="91"/>
        <v>F3:0111 P1P2:0301 P3:00005</v>
      </c>
      <c r="C5859" s="348" t="s">
        <v>10846</v>
      </c>
      <c r="D5859" s="348" t="s">
        <v>7323</v>
      </c>
      <c r="E5859" s="348" t="s">
        <v>7335</v>
      </c>
      <c r="F5859" s="348" t="s">
        <v>7655</v>
      </c>
    </row>
    <row r="5860" spans="1:6" x14ac:dyDescent="0.25">
      <c r="A5860" s="348" t="s">
        <v>12772</v>
      </c>
      <c r="B5860" t="str">
        <f t="shared" si="91"/>
        <v>F3:0111 P1P2:0301 P3:00005</v>
      </c>
      <c r="C5860" s="348" t="s">
        <v>10851</v>
      </c>
      <c r="D5860" s="348" t="s">
        <v>7323</v>
      </c>
      <c r="E5860" s="348" t="s">
        <v>7335</v>
      </c>
      <c r="F5860" s="348" t="s">
        <v>7655</v>
      </c>
    </row>
    <row r="5861" spans="1:6" x14ac:dyDescent="0.25">
      <c r="A5861" s="348" t="s">
        <v>12773</v>
      </c>
      <c r="B5861" t="str">
        <f t="shared" si="91"/>
        <v>F3:0111 P1P2:0301 P3:00005</v>
      </c>
      <c r="C5861" s="348" t="s">
        <v>7699</v>
      </c>
      <c r="D5861" s="348" t="s">
        <v>7323</v>
      </c>
      <c r="E5861" s="348" t="s">
        <v>7335</v>
      </c>
      <c r="F5861" s="348" t="s">
        <v>7655</v>
      </c>
    </row>
    <row r="5862" spans="1:6" x14ac:dyDescent="0.25">
      <c r="A5862" s="348" t="s">
        <v>12774</v>
      </c>
      <c r="B5862" t="str">
        <f t="shared" si="91"/>
        <v>F3:0111 P1P2:0301 P3:00005</v>
      </c>
      <c r="C5862" s="348" t="s">
        <v>10857</v>
      </c>
      <c r="D5862" s="348" t="s">
        <v>7323</v>
      </c>
      <c r="E5862" s="348" t="s">
        <v>7335</v>
      </c>
      <c r="F5862" s="348" t="s">
        <v>7655</v>
      </c>
    </row>
    <row r="5863" spans="1:6" x14ac:dyDescent="0.25">
      <c r="A5863" s="348" t="s">
        <v>12775</v>
      </c>
      <c r="B5863" t="str">
        <f t="shared" si="91"/>
        <v>F3:0111 P1P2:0301 P3:00005</v>
      </c>
      <c r="C5863" s="348" t="s">
        <v>10861</v>
      </c>
      <c r="D5863" s="348" t="s">
        <v>7323</v>
      </c>
      <c r="E5863" s="348" t="s">
        <v>7335</v>
      </c>
      <c r="F5863" s="348" t="s">
        <v>7655</v>
      </c>
    </row>
    <row r="5864" spans="1:6" x14ac:dyDescent="0.25">
      <c r="A5864" s="348" t="s">
        <v>12776</v>
      </c>
      <c r="B5864" t="str">
        <f t="shared" si="91"/>
        <v>F3:0111 P1P2:0301 P3:00005</v>
      </c>
      <c r="C5864" s="348" t="s">
        <v>10868</v>
      </c>
      <c r="D5864" s="348" t="s">
        <v>7323</v>
      </c>
      <c r="E5864" s="348" t="s">
        <v>7335</v>
      </c>
      <c r="F5864" s="348" t="s">
        <v>7655</v>
      </c>
    </row>
    <row r="5865" spans="1:6" x14ac:dyDescent="0.25">
      <c r="A5865" s="348" t="s">
        <v>12777</v>
      </c>
      <c r="B5865" t="str">
        <f t="shared" si="91"/>
        <v>F3:0111 P1P2:0301 P3:00005</v>
      </c>
      <c r="C5865" s="348" t="s">
        <v>7695</v>
      </c>
      <c r="D5865" s="348" t="s">
        <v>7323</v>
      </c>
      <c r="E5865" s="348" t="s">
        <v>7335</v>
      </c>
      <c r="F5865" s="348" t="s">
        <v>7655</v>
      </c>
    </row>
    <row r="5866" spans="1:6" x14ac:dyDescent="0.25">
      <c r="A5866" s="348" t="s">
        <v>12778</v>
      </c>
      <c r="B5866" t="str">
        <f t="shared" si="91"/>
        <v>F3:0111 P1P2:0301 P3:00005</v>
      </c>
      <c r="C5866" s="348" t="s">
        <v>10875</v>
      </c>
      <c r="D5866" s="348" t="s">
        <v>7323</v>
      </c>
      <c r="E5866" s="348" t="s">
        <v>7335</v>
      </c>
      <c r="F5866" s="348" t="s">
        <v>7655</v>
      </c>
    </row>
    <row r="5867" spans="1:6" x14ac:dyDescent="0.25">
      <c r="A5867" s="348" t="s">
        <v>12779</v>
      </c>
      <c r="B5867" t="str">
        <f t="shared" si="91"/>
        <v>F3:0111 P1P2:0301 P3:00005</v>
      </c>
      <c r="C5867" s="348" t="s">
        <v>10879</v>
      </c>
      <c r="D5867" s="348" t="s">
        <v>7323</v>
      </c>
      <c r="E5867" s="348" t="s">
        <v>7335</v>
      </c>
      <c r="F5867" s="348" t="s">
        <v>7655</v>
      </c>
    </row>
    <row r="5868" spans="1:6" x14ac:dyDescent="0.25">
      <c r="A5868" s="348" t="s">
        <v>12780</v>
      </c>
      <c r="B5868" t="str">
        <f t="shared" si="91"/>
        <v>F3:0111 P1P2:0301 P3:00005</v>
      </c>
      <c r="C5868" s="348" t="s">
        <v>7701</v>
      </c>
      <c r="D5868" s="348" t="s">
        <v>7323</v>
      </c>
      <c r="E5868" s="348" t="s">
        <v>7335</v>
      </c>
      <c r="F5868" s="348" t="s">
        <v>7655</v>
      </c>
    </row>
    <row r="5869" spans="1:6" x14ac:dyDescent="0.25">
      <c r="A5869" s="348" t="s">
        <v>12780</v>
      </c>
      <c r="B5869" t="str">
        <f t="shared" si="91"/>
        <v>F3:0411 P1P2:5009 P3:00031</v>
      </c>
      <c r="C5869" s="348" t="s">
        <v>7701</v>
      </c>
      <c r="D5869" s="348" t="s">
        <v>7429</v>
      </c>
      <c r="E5869" s="348" t="s">
        <v>12781</v>
      </c>
      <c r="F5869" s="348" t="s">
        <v>12782</v>
      </c>
    </row>
    <row r="5870" spans="1:6" x14ac:dyDescent="0.25">
      <c r="A5870" s="348" t="s">
        <v>12780</v>
      </c>
      <c r="B5870" t="str">
        <f t="shared" si="91"/>
        <v>F3:0620 P1P2:7502 P3:00333</v>
      </c>
      <c r="C5870" s="348" t="s">
        <v>7701</v>
      </c>
      <c r="D5870" s="348" t="s">
        <v>8708</v>
      </c>
      <c r="E5870" s="348" t="s">
        <v>8709</v>
      </c>
      <c r="F5870" s="348" t="s">
        <v>12484</v>
      </c>
    </row>
    <row r="5871" spans="1:6" x14ac:dyDescent="0.25">
      <c r="A5871" s="348" t="s">
        <v>12780</v>
      </c>
      <c r="B5871" t="str">
        <f t="shared" si="91"/>
        <v>F3:1099 P1P2:9019 P3:00371</v>
      </c>
      <c r="C5871" s="348" t="s">
        <v>7701</v>
      </c>
      <c r="D5871" s="348" t="s">
        <v>8515</v>
      </c>
      <c r="E5871" s="348" t="s">
        <v>10350</v>
      </c>
      <c r="F5871" s="348" t="s">
        <v>10351</v>
      </c>
    </row>
    <row r="5872" spans="1:6" x14ac:dyDescent="0.25">
      <c r="A5872" s="348" t="s">
        <v>12783</v>
      </c>
      <c r="B5872" t="str">
        <f t="shared" si="91"/>
        <v>F3:0111 P1P2:0301 P3:00005</v>
      </c>
      <c r="C5872" s="348" t="s">
        <v>10890</v>
      </c>
      <c r="D5872" s="348" t="s">
        <v>7323</v>
      </c>
      <c r="E5872" s="348" t="s">
        <v>7335</v>
      </c>
      <c r="F5872" s="348" t="s">
        <v>7655</v>
      </c>
    </row>
    <row r="5873" spans="1:6" x14ac:dyDescent="0.25">
      <c r="A5873" s="348" t="s">
        <v>12784</v>
      </c>
      <c r="B5873" t="str">
        <f t="shared" si="91"/>
        <v>F3:0111 P1P2:0301 P3:00005</v>
      </c>
      <c r="C5873" s="348" t="s">
        <v>10895</v>
      </c>
      <c r="D5873" s="348" t="s">
        <v>7323</v>
      </c>
      <c r="E5873" s="348" t="s">
        <v>7335</v>
      </c>
      <c r="F5873" s="348" t="s">
        <v>7655</v>
      </c>
    </row>
    <row r="5874" spans="1:6" x14ac:dyDescent="0.25">
      <c r="A5874" s="348" t="s">
        <v>12785</v>
      </c>
      <c r="B5874" t="str">
        <f t="shared" si="91"/>
        <v>F3:0111 P1P2:0301 P3:00005</v>
      </c>
      <c r="C5874" s="348" t="s">
        <v>10904</v>
      </c>
      <c r="D5874" s="348" t="s">
        <v>7323</v>
      </c>
      <c r="E5874" s="348" t="s">
        <v>7335</v>
      </c>
      <c r="F5874" s="348" t="s">
        <v>7655</v>
      </c>
    </row>
    <row r="5875" spans="1:6" x14ac:dyDescent="0.25">
      <c r="A5875" s="348" t="s">
        <v>12786</v>
      </c>
      <c r="B5875" t="str">
        <f t="shared" si="91"/>
        <v>F3:0111 P1P2:0301 P3:00005</v>
      </c>
      <c r="C5875" s="348" t="s">
        <v>10912</v>
      </c>
      <c r="D5875" s="348" t="s">
        <v>7323</v>
      </c>
      <c r="E5875" s="348" t="s">
        <v>7335</v>
      </c>
      <c r="F5875" s="348" t="s">
        <v>7655</v>
      </c>
    </row>
    <row r="5876" spans="1:6" x14ac:dyDescent="0.25">
      <c r="A5876" s="348" t="s">
        <v>12787</v>
      </c>
      <c r="B5876" t="str">
        <f t="shared" si="91"/>
        <v>F3:0111 P1P2:0301 P3:00005</v>
      </c>
      <c r="C5876" s="348" t="s">
        <v>10919</v>
      </c>
      <c r="D5876" s="348" t="s">
        <v>7323</v>
      </c>
      <c r="E5876" s="348" t="s">
        <v>7335</v>
      </c>
      <c r="F5876" s="348" t="s">
        <v>7655</v>
      </c>
    </row>
    <row r="5877" spans="1:6" x14ac:dyDescent="0.25">
      <c r="A5877" s="348" t="s">
        <v>12787</v>
      </c>
      <c r="B5877" t="str">
        <f t="shared" si="91"/>
        <v>F3:1099 P1P2:9019 P3:00371</v>
      </c>
      <c r="C5877" s="348" t="s">
        <v>10919</v>
      </c>
      <c r="D5877" s="348" t="s">
        <v>8515</v>
      </c>
      <c r="E5877" s="348" t="s">
        <v>10350</v>
      </c>
      <c r="F5877" s="348" t="s">
        <v>10351</v>
      </c>
    </row>
    <row r="5878" spans="1:6" x14ac:dyDescent="0.25">
      <c r="A5878" s="348" t="s">
        <v>12788</v>
      </c>
      <c r="B5878" t="str">
        <f t="shared" si="91"/>
        <v>F3:0111 P1P2:0301 P3:00005</v>
      </c>
      <c r="C5878" s="348" t="s">
        <v>10924</v>
      </c>
      <c r="D5878" s="348" t="s">
        <v>7323</v>
      </c>
      <c r="E5878" s="348" t="s">
        <v>7335</v>
      </c>
      <c r="F5878" s="348" t="s">
        <v>7655</v>
      </c>
    </row>
    <row r="5879" spans="1:6" x14ac:dyDescent="0.25">
      <c r="A5879" s="348" t="s">
        <v>12789</v>
      </c>
      <c r="B5879" t="str">
        <f t="shared" si="91"/>
        <v>F3:0111 P1P2:0301 P3:00005</v>
      </c>
      <c r="C5879" s="348" t="s">
        <v>10929</v>
      </c>
      <c r="D5879" s="348" t="s">
        <v>7323</v>
      </c>
      <c r="E5879" s="348" t="s">
        <v>7335</v>
      </c>
      <c r="F5879" s="348" t="s">
        <v>7655</v>
      </c>
    </row>
    <row r="5880" spans="1:6" x14ac:dyDescent="0.25">
      <c r="A5880" s="348" t="s">
        <v>12790</v>
      </c>
      <c r="B5880" t="str">
        <f t="shared" si="91"/>
        <v>F3:0111 P1P2:0301 P3:00005</v>
      </c>
      <c r="C5880" s="348" t="s">
        <v>10934</v>
      </c>
      <c r="D5880" s="348" t="s">
        <v>7323</v>
      </c>
      <c r="E5880" s="348" t="s">
        <v>7335</v>
      </c>
      <c r="F5880" s="348" t="s">
        <v>7655</v>
      </c>
    </row>
    <row r="5881" spans="1:6" x14ac:dyDescent="0.25">
      <c r="A5881" s="348" t="s">
        <v>12791</v>
      </c>
      <c r="B5881" t="str">
        <f t="shared" si="91"/>
        <v>F3:0111 P1P2:0301 P3:00005</v>
      </c>
      <c r="C5881" s="348" t="s">
        <v>10939</v>
      </c>
      <c r="D5881" s="348" t="s">
        <v>7323</v>
      </c>
      <c r="E5881" s="348" t="s">
        <v>7335</v>
      </c>
      <c r="F5881" s="348" t="s">
        <v>7655</v>
      </c>
    </row>
    <row r="5882" spans="1:6" x14ac:dyDescent="0.25">
      <c r="A5882" s="348" t="s">
        <v>12792</v>
      </c>
      <c r="B5882" t="str">
        <f t="shared" si="91"/>
        <v>F3:0111 P1P2:0301 P3:00005</v>
      </c>
      <c r="C5882" s="348" t="s">
        <v>10942</v>
      </c>
      <c r="D5882" s="348" t="s">
        <v>7323</v>
      </c>
      <c r="E5882" s="348" t="s">
        <v>7335</v>
      </c>
      <c r="F5882" s="348" t="s">
        <v>7655</v>
      </c>
    </row>
    <row r="5883" spans="1:6" x14ac:dyDescent="0.25">
      <c r="A5883" s="348" t="s">
        <v>12792</v>
      </c>
      <c r="B5883" t="str">
        <f t="shared" si="91"/>
        <v>F3:0620 P1P2:7502 P3:00333</v>
      </c>
      <c r="C5883" s="348" t="s">
        <v>10942</v>
      </c>
      <c r="D5883" s="348" t="s">
        <v>8708</v>
      </c>
      <c r="E5883" s="348" t="s">
        <v>8709</v>
      </c>
      <c r="F5883" s="348" t="s">
        <v>12484</v>
      </c>
    </row>
    <row r="5884" spans="1:6" x14ac:dyDescent="0.25">
      <c r="A5884" s="348" t="s">
        <v>12793</v>
      </c>
      <c r="B5884" t="str">
        <f t="shared" si="91"/>
        <v>F3:0111 P1P2:0301 P3:00005</v>
      </c>
      <c r="C5884" s="348" t="s">
        <v>10948</v>
      </c>
      <c r="D5884" s="348" t="s">
        <v>7323</v>
      </c>
      <c r="E5884" s="348" t="s">
        <v>7335</v>
      </c>
      <c r="F5884" s="348" t="s">
        <v>7655</v>
      </c>
    </row>
    <row r="5885" spans="1:6" x14ac:dyDescent="0.25">
      <c r="A5885" s="348" t="s">
        <v>12794</v>
      </c>
      <c r="B5885" t="str">
        <f t="shared" si="91"/>
        <v>F3:0111 P1P2:0301 P3:00005</v>
      </c>
      <c r="C5885" s="348" t="s">
        <v>10951</v>
      </c>
      <c r="D5885" s="348" t="s">
        <v>7323</v>
      </c>
      <c r="E5885" s="348" t="s">
        <v>7335</v>
      </c>
      <c r="F5885" s="348" t="s">
        <v>7655</v>
      </c>
    </row>
    <row r="5886" spans="1:6" x14ac:dyDescent="0.25">
      <c r="A5886" s="348" t="s">
        <v>12795</v>
      </c>
      <c r="B5886" t="str">
        <f t="shared" si="91"/>
        <v>F3:0111 P1P2:0301 P3:00005</v>
      </c>
      <c r="C5886" s="348" t="s">
        <v>10957</v>
      </c>
      <c r="D5886" s="348" t="s">
        <v>7323</v>
      </c>
      <c r="E5886" s="348" t="s">
        <v>7335</v>
      </c>
      <c r="F5886" s="348" t="s">
        <v>7655</v>
      </c>
    </row>
    <row r="5887" spans="1:6" x14ac:dyDescent="0.25">
      <c r="A5887" s="348" t="s">
        <v>12796</v>
      </c>
      <c r="B5887" t="str">
        <f t="shared" si="91"/>
        <v>F3:0111 P1P2:0301 P3:00005</v>
      </c>
      <c r="C5887" s="348" t="s">
        <v>10964</v>
      </c>
      <c r="D5887" s="348" t="s">
        <v>7323</v>
      </c>
      <c r="E5887" s="348" t="s">
        <v>7335</v>
      </c>
      <c r="F5887" s="348" t="s">
        <v>7655</v>
      </c>
    </row>
    <row r="5888" spans="1:6" x14ac:dyDescent="0.25">
      <c r="A5888" s="348" t="s">
        <v>12797</v>
      </c>
      <c r="B5888" t="str">
        <f t="shared" si="91"/>
        <v>F3:0111 P1P2:0301 P3:00005</v>
      </c>
      <c r="C5888" s="348" t="s">
        <v>10967</v>
      </c>
      <c r="D5888" s="348" t="s">
        <v>7323</v>
      </c>
      <c r="E5888" s="348" t="s">
        <v>7335</v>
      </c>
      <c r="F5888" s="348" t="s">
        <v>7655</v>
      </c>
    </row>
    <row r="5889" spans="1:6" x14ac:dyDescent="0.25">
      <c r="A5889" s="348" t="s">
        <v>12797</v>
      </c>
      <c r="B5889" t="str">
        <f t="shared" si="91"/>
        <v>F3:0620 P1P2:7502 P3:00333</v>
      </c>
      <c r="C5889" s="348" t="s">
        <v>10967</v>
      </c>
      <c r="D5889" s="348" t="s">
        <v>8708</v>
      </c>
      <c r="E5889" s="348" t="s">
        <v>8709</v>
      </c>
      <c r="F5889" s="348" t="s">
        <v>12484</v>
      </c>
    </row>
    <row r="5890" spans="1:6" x14ac:dyDescent="0.25">
      <c r="A5890" s="348" t="s">
        <v>12798</v>
      </c>
      <c r="B5890" t="str">
        <f t="shared" ref="B5890:B5953" si="92">CONCATENATE("F3:",D5890," P1P2:",E5890," P3:",F5890)</f>
        <v>F3:0111 P1P2:0301 P3:00005</v>
      </c>
      <c r="C5890" s="348" t="s">
        <v>10974</v>
      </c>
      <c r="D5890" s="348" t="s">
        <v>7323</v>
      </c>
      <c r="E5890" s="348" t="s">
        <v>7335</v>
      </c>
      <c r="F5890" s="348" t="s">
        <v>7655</v>
      </c>
    </row>
    <row r="5891" spans="1:6" x14ac:dyDescent="0.25">
      <c r="A5891" s="348" t="s">
        <v>12799</v>
      </c>
      <c r="B5891" t="str">
        <f t="shared" si="92"/>
        <v>F3:0111 P1P2:0301 P3:00005</v>
      </c>
      <c r="C5891" s="348" t="s">
        <v>10978</v>
      </c>
      <c r="D5891" s="348" t="s">
        <v>7323</v>
      </c>
      <c r="E5891" s="348" t="s">
        <v>7335</v>
      </c>
      <c r="F5891" s="348" t="s">
        <v>7655</v>
      </c>
    </row>
    <row r="5892" spans="1:6" x14ac:dyDescent="0.25">
      <c r="A5892" s="348" t="s">
        <v>12800</v>
      </c>
      <c r="B5892" t="str">
        <f t="shared" si="92"/>
        <v>F3:0111 P1P2:0301 P3:00005</v>
      </c>
      <c r="C5892" s="348" t="s">
        <v>10981</v>
      </c>
      <c r="D5892" s="348" t="s">
        <v>7323</v>
      </c>
      <c r="E5892" s="348" t="s">
        <v>7335</v>
      </c>
      <c r="F5892" s="348" t="s">
        <v>7655</v>
      </c>
    </row>
    <row r="5893" spans="1:6" x14ac:dyDescent="0.25">
      <c r="A5893" s="348" t="s">
        <v>12801</v>
      </c>
      <c r="B5893" t="str">
        <f t="shared" si="92"/>
        <v>F3:0111 P1P2:0301 P3:00005</v>
      </c>
      <c r="C5893" s="348" t="s">
        <v>12021</v>
      </c>
      <c r="D5893" s="348" t="s">
        <v>7323</v>
      </c>
      <c r="E5893" s="348" t="s">
        <v>7335</v>
      </c>
      <c r="F5893" s="348" t="s">
        <v>7655</v>
      </c>
    </row>
    <row r="5894" spans="1:6" x14ac:dyDescent="0.25">
      <c r="A5894" s="348" t="s">
        <v>12802</v>
      </c>
      <c r="B5894" t="str">
        <f t="shared" si="92"/>
        <v>F3:0111 P1P2:0301 P3:00005</v>
      </c>
      <c r="C5894" s="348" t="s">
        <v>11934</v>
      </c>
      <c r="D5894" s="348" t="s">
        <v>7323</v>
      </c>
      <c r="E5894" s="348" t="s">
        <v>7335</v>
      </c>
      <c r="F5894" s="348" t="s">
        <v>7655</v>
      </c>
    </row>
    <row r="5895" spans="1:6" x14ac:dyDescent="0.25">
      <c r="A5895" s="348" t="s">
        <v>12802</v>
      </c>
      <c r="B5895" t="str">
        <f t="shared" si="92"/>
        <v>F3:0133 P1P2:0302 P3:00009</v>
      </c>
      <c r="C5895" s="348" t="s">
        <v>11934</v>
      </c>
      <c r="D5895" s="348" t="s">
        <v>7340</v>
      </c>
      <c r="E5895" s="348" t="s">
        <v>7456</v>
      </c>
      <c r="F5895" s="348" t="s">
        <v>7459</v>
      </c>
    </row>
    <row r="5896" spans="1:6" x14ac:dyDescent="0.25">
      <c r="A5896" s="348" t="s">
        <v>12803</v>
      </c>
      <c r="B5896" t="str">
        <f t="shared" si="92"/>
        <v>F3:0111 P1P2:0301 P3:00005</v>
      </c>
      <c r="C5896" s="348" t="s">
        <v>9624</v>
      </c>
      <c r="D5896" s="348" t="s">
        <v>7323</v>
      </c>
      <c r="E5896" s="348" t="s">
        <v>7335</v>
      </c>
      <c r="F5896" s="348" t="s">
        <v>7655</v>
      </c>
    </row>
    <row r="5897" spans="1:6" x14ac:dyDescent="0.25">
      <c r="A5897" s="348" t="s">
        <v>12803</v>
      </c>
      <c r="B5897" t="str">
        <f t="shared" si="92"/>
        <v>F3:0111 P1P2:0301 P3:00009</v>
      </c>
      <c r="C5897" s="348" t="s">
        <v>9624</v>
      </c>
      <c r="D5897" s="348" t="s">
        <v>7323</v>
      </c>
      <c r="E5897" s="348" t="s">
        <v>7335</v>
      </c>
      <c r="F5897" s="348" t="s">
        <v>7459</v>
      </c>
    </row>
    <row r="5898" spans="1:6" x14ac:dyDescent="0.25">
      <c r="A5898" s="348" t="s">
        <v>12804</v>
      </c>
      <c r="B5898" t="str">
        <f t="shared" si="92"/>
        <v>F3:0111 P1P2:0301 P3:00005</v>
      </c>
      <c r="C5898" s="348" t="s">
        <v>9628</v>
      </c>
      <c r="D5898" s="348" t="s">
        <v>7323</v>
      </c>
      <c r="E5898" s="348" t="s">
        <v>7335</v>
      </c>
      <c r="F5898" s="348" t="s">
        <v>7655</v>
      </c>
    </row>
    <row r="5899" spans="1:6" x14ac:dyDescent="0.25">
      <c r="A5899" s="348" t="s">
        <v>12804</v>
      </c>
      <c r="B5899" t="str">
        <f t="shared" si="92"/>
        <v>F3:0111 P1P2:0301 P3:00009</v>
      </c>
      <c r="C5899" s="348" t="s">
        <v>9628</v>
      </c>
      <c r="D5899" s="348" t="s">
        <v>7323</v>
      </c>
      <c r="E5899" s="348" t="s">
        <v>7335</v>
      </c>
      <c r="F5899" s="348" t="s">
        <v>7459</v>
      </c>
    </row>
    <row r="5900" spans="1:6" x14ac:dyDescent="0.25">
      <c r="A5900" s="348" t="s">
        <v>12805</v>
      </c>
      <c r="B5900" t="str">
        <f t="shared" si="92"/>
        <v>F3:0111 P1P2:0301 P3:00005</v>
      </c>
      <c r="C5900" s="348" t="s">
        <v>9635</v>
      </c>
      <c r="D5900" s="348" t="s">
        <v>7323</v>
      </c>
      <c r="E5900" s="348" t="s">
        <v>7335</v>
      </c>
      <c r="F5900" s="348" t="s">
        <v>7655</v>
      </c>
    </row>
    <row r="5901" spans="1:6" x14ac:dyDescent="0.25">
      <c r="A5901" s="348" t="s">
        <v>12805</v>
      </c>
      <c r="B5901" t="str">
        <f t="shared" si="92"/>
        <v>F3:0111 P1P2:0301 P3:00009</v>
      </c>
      <c r="C5901" s="348" t="s">
        <v>9635</v>
      </c>
      <c r="D5901" s="348" t="s">
        <v>7323</v>
      </c>
      <c r="E5901" s="348" t="s">
        <v>7335</v>
      </c>
      <c r="F5901" s="348" t="s">
        <v>7459</v>
      </c>
    </row>
    <row r="5902" spans="1:6" x14ac:dyDescent="0.25">
      <c r="A5902" s="348" t="s">
        <v>12805</v>
      </c>
      <c r="B5902" t="str">
        <f t="shared" si="92"/>
        <v>F3:0620 P1P2:7502 P3:00333</v>
      </c>
      <c r="C5902" s="348" t="s">
        <v>9635</v>
      </c>
      <c r="D5902" s="348" t="s">
        <v>8708</v>
      </c>
      <c r="E5902" s="348" t="s">
        <v>8709</v>
      </c>
      <c r="F5902" s="348" t="s">
        <v>12484</v>
      </c>
    </row>
    <row r="5903" spans="1:6" x14ac:dyDescent="0.25">
      <c r="A5903" s="348" t="s">
        <v>12806</v>
      </c>
      <c r="B5903" t="str">
        <f t="shared" si="92"/>
        <v>F3:0111 P1P2:0301 P3:00005</v>
      </c>
      <c r="C5903" s="348" t="s">
        <v>9645</v>
      </c>
      <c r="D5903" s="348" t="s">
        <v>7323</v>
      </c>
      <c r="E5903" s="348" t="s">
        <v>7335</v>
      </c>
      <c r="F5903" s="348" t="s">
        <v>7655</v>
      </c>
    </row>
    <row r="5904" spans="1:6" x14ac:dyDescent="0.25">
      <c r="A5904" s="348" t="s">
        <v>12806</v>
      </c>
      <c r="B5904" t="str">
        <f t="shared" si="92"/>
        <v>F3:0111 P1P2:0301 P3:00009</v>
      </c>
      <c r="C5904" s="348" t="s">
        <v>9645</v>
      </c>
      <c r="D5904" s="348" t="s">
        <v>7323</v>
      </c>
      <c r="E5904" s="348" t="s">
        <v>7335</v>
      </c>
      <c r="F5904" s="348" t="s">
        <v>7459</v>
      </c>
    </row>
    <row r="5905" spans="1:6" x14ac:dyDescent="0.25">
      <c r="A5905" s="348" t="s">
        <v>12807</v>
      </c>
      <c r="B5905" t="str">
        <f t="shared" si="92"/>
        <v>F3:0111 P1P2:0301 P3:00005</v>
      </c>
      <c r="C5905" s="348" t="s">
        <v>9650</v>
      </c>
      <c r="D5905" s="348" t="s">
        <v>7323</v>
      </c>
      <c r="E5905" s="348" t="s">
        <v>7335</v>
      </c>
      <c r="F5905" s="348" t="s">
        <v>7655</v>
      </c>
    </row>
    <row r="5906" spans="1:6" x14ac:dyDescent="0.25">
      <c r="A5906" s="348" t="s">
        <v>12807</v>
      </c>
      <c r="B5906" t="str">
        <f t="shared" si="92"/>
        <v>F3:0111 P1P2:0301 P3:00009</v>
      </c>
      <c r="C5906" s="348" t="s">
        <v>9650</v>
      </c>
      <c r="D5906" s="348" t="s">
        <v>7323</v>
      </c>
      <c r="E5906" s="348" t="s">
        <v>7335</v>
      </c>
      <c r="F5906" s="348" t="s">
        <v>7459</v>
      </c>
    </row>
    <row r="5907" spans="1:6" x14ac:dyDescent="0.25">
      <c r="A5907" s="348" t="s">
        <v>12808</v>
      </c>
      <c r="B5907" t="str">
        <f t="shared" si="92"/>
        <v>F3:0111 P1P2:0301 P3:00005</v>
      </c>
      <c r="C5907" s="348" t="s">
        <v>9655</v>
      </c>
      <c r="D5907" s="348" t="s">
        <v>7323</v>
      </c>
      <c r="E5907" s="348" t="s">
        <v>7335</v>
      </c>
      <c r="F5907" s="348" t="s">
        <v>7655</v>
      </c>
    </row>
    <row r="5908" spans="1:6" x14ac:dyDescent="0.25">
      <c r="A5908" s="348" t="s">
        <v>12808</v>
      </c>
      <c r="B5908" t="str">
        <f t="shared" si="92"/>
        <v>F3:0111 P1P2:0301 P3:00009</v>
      </c>
      <c r="C5908" s="348" t="s">
        <v>9655</v>
      </c>
      <c r="D5908" s="348" t="s">
        <v>7323</v>
      </c>
      <c r="E5908" s="348" t="s">
        <v>7335</v>
      </c>
      <c r="F5908" s="348" t="s">
        <v>7459</v>
      </c>
    </row>
    <row r="5909" spans="1:6" x14ac:dyDescent="0.25">
      <c r="A5909" s="348" t="s">
        <v>12809</v>
      </c>
      <c r="B5909" t="str">
        <f t="shared" si="92"/>
        <v>F3:0111 P1P2:0301 P3:00005</v>
      </c>
      <c r="C5909" s="348" t="s">
        <v>9659</v>
      </c>
      <c r="D5909" s="348" t="s">
        <v>7323</v>
      </c>
      <c r="E5909" s="348" t="s">
        <v>7335</v>
      </c>
      <c r="F5909" s="348" t="s">
        <v>7655</v>
      </c>
    </row>
    <row r="5910" spans="1:6" x14ac:dyDescent="0.25">
      <c r="A5910" s="348" t="s">
        <v>12809</v>
      </c>
      <c r="B5910" t="str">
        <f t="shared" si="92"/>
        <v>F3:0111 P1P2:0301 P3:00009</v>
      </c>
      <c r="C5910" s="348" t="s">
        <v>9659</v>
      </c>
      <c r="D5910" s="348" t="s">
        <v>7323</v>
      </c>
      <c r="E5910" s="348" t="s">
        <v>7335</v>
      </c>
      <c r="F5910" s="348" t="s">
        <v>7459</v>
      </c>
    </row>
    <row r="5911" spans="1:6" x14ac:dyDescent="0.25">
      <c r="A5911" s="348" t="s">
        <v>12810</v>
      </c>
      <c r="B5911" t="str">
        <f t="shared" si="92"/>
        <v>F3:0111 P1P2:0301 P3:00005</v>
      </c>
      <c r="C5911" s="348" t="s">
        <v>9663</v>
      </c>
      <c r="D5911" s="348" t="s">
        <v>7323</v>
      </c>
      <c r="E5911" s="348" t="s">
        <v>7335</v>
      </c>
      <c r="F5911" s="348" t="s">
        <v>7655</v>
      </c>
    </row>
    <row r="5912" spans="1:6" x14ac:dyDescent="0.25">
      <c r="A5912" s="348" t="s">
        <v>12810</v>
      </c>
      <c r="B5912" t="str">
        <f t="shared" si="92"/>
        <v>F3:0111 P1P2:0301 P3:00009</v>
      </c>
      <c r="C5912" s="348" t="s">
        <v>9663</v>
      </c>
      <c r="D5912" s="348" t="s">
        <v>7323</v>
      </c>
      <c r="E5912" s="348" t="s">
        <v>7335</v>
      </c>
      <c r="F5912" s="348" t="s">
        <v>7459</v>
      </c>
    </row>
    <row r="5913" spans="1:6" x14ac:dyDescent="0.25">
      <c r="A5913" s="348" t="s">
        <v>12811</v>
      </c>
      <c r="B5913" t="str">
        <f t="shared" si="92"/>
        <v>F3:0111 P1P2:0301 P3:00005</v>
      </c>
      <c r="C5913" s="348" t="s">
        <v>9669</v>
      </c>
      <c r="D5913" s="348" t="s">
        <v>7323</v>
      </c>
      <c r="E5913" s="348" t="s">
        <v>7335</v>
      </c>
      <c r="F5913" s="348" t="s">
        <v>7655</v>
      </c>
    </row>
    <row r="5914" spans="1:6" x14ac:dyDescent="0.25">
      <c r="A5914" s="348" t="s">
        <v>12811</v>
      </c>
      <c r="B5914" t="str">
        <f t="shared" si="92"/>
        <v>F3:0111 P1P2:0301 P3:00009</v>
      </c>
      <c r="C5914" s="348" t="s">
        <v>9669</v>
      </c>
      <c r="D5914" s="348" t="s">
        <v>7323</v>
      </c>
      <c r="E5914" s="348" t="s">
        <v>7335</v>
      </c>
      <c r="F5914" s="348" t="s">
        <v>7459</v>
      </c>
    </row>
    <row r="5915" spans="1:6" x14ac:dyDescent="0.25">
      <c r="A5915" s="348" t="s">
        <v>12812</v>
      </c>
      <c r="B5915" t="str">
        <f t="shared" si="92"/>
        <v>F3:0111 P1P2:0301 P3:00005</v>
      </c>
      <c r="C5915" s="348" t="s">
        <v>7383</v>
      </c>
      <c r="D5915" s="348" t="s">
        <v>7323</v>
      </c>
      <c r="E5915" s="348" t="s">
        <v>7335</v>
      </c>
      <c r="F5915" s="348" t="s">
        <v>7655</v>
      </c>
    </row>
    <row r="5916" spans="1:6" x14ac:dyDescent="0.25">
      <c r="A5916" s="348" t="s">
        <v>12812</v>
      </c>
      <c r="B5916" t="str">
        <f t="shared" si="92"/>
        <v>F3:0111 P1P2:0301 P3:00009</v>
      </c>
      <c r="C5916" s="348" t="s">
        <v>7383</v>
      </c>
      <c r="D5916" s="348" t="s">
        <v>7323</v>
      </c>
      <c r="E5916" s="348" t="s">
        <v>7335</v>
      </c>
      <c r="F5916" s="348" t="s">
        <v>7459</v>
      </c>
    </row>
    <row r="5917" spans="1:6" x14ac:dyDescent="0.25">
      <c r="A5917" s="348" t="s">
        <v>12813</v>
      </c>
      <c r="B5917" t="str">
        <f t="shared" si="92"/>
        <v>F3:0111 P1P2:0301 P3:00005</v>
      </c>
      <c r="C5917" s="348" t="s">
        <v>9676</v>
      </c>
      <c r="D5917" s="348" t="s">
        <v>7323</v>
      </c>
      <c r="E5917" s="348" t="s">
        <v>7335</v>
      </c>
      <c r="F5917" s="348" t="s">
        <v>7655</v>
      </c>
    </row>
    <row r="5918" spans="1:6" x14ac:dyDescent="0.25">
      <c r="A5918" s="348" t="s">
        <v>12813</v>
      </c>
      <c r="B5918" t="str">
        <f t="shared" si="92"/>
        <v>F3:0111 P1P2:0301 P3:00009</v>
      </c>
      <c r="C5918" s="348" t="s">
        <v>9676</v>
      </c>
      <c r="D5918" s="348" t="s">
        <v>7323</v>
      </c>
      <c r="E5918" s="348" t="s">
        <v>7335</v>
      </c>
      <c r="F5918" s="348" t="s">
        <v>7459</v>
      </c>
    </row>
    <row r="5919" spans="1:6" x14ac:dyDescent="0.25">
      <c r="A5919" s="348" t="s">
        <v>12814</v>
      </c>
      <c r="B5919" t="str">
        <f t="shared" si="92"/>
        <v>F3:0111 P1P2:0301 P3:00005</v>
      </c>
      <c r="C5919" s="348" t="s">
        <v>9680</v>
      </c>
      <c r="D5919" s="348" t="s">
        <v>7323</v>
      </c>
      <c r="E5919" s="348" t="s">
        <v>7335</v>
      </c>
      <c r="F5919" s="348" t="s">
        <v>7655</v>
      </c>
    </row>
    <row r="5920" spans="1:6" x14ac:dyDescent="0.25">
      <c r="A5920" s="348" t="s">
        <v>12814</v>
      </c>
      <c r="B5920" t="str">
        <f t="shared" si="92"/>
        <v>F3:0111 P1P2:0301 P3:00009</v>
      </c>
      <c r="C5920" s="348" t="s">
        <v>9680</v>
      </c>
      <c r="D5920" s="348" t="s">
        <v>7323</v>
      </c>
      <c r="E5920" s="348" t="s">
        <v>7335</v>
      </c>
      <c r="F5920" s="348" t="s">
        <v>7459</v>
      </c>
    </row>
    <row r="5921" spans="1:6" x14ac:dyDescent="0.25">
      <c r="A5921" s="348" t="s">
        <v>12815</v>
      </c>
      <c r="B5921" t="str">
        <f t="shared" si="92"/>
        <v>F3:0111 P1P2:0301 P3:00005</v>
      </c>
      <c r="C5921" s="348" t="s">
        <v>9686</v>
      </c>
      <c r="D5921" s="348" t="s">
        <v>7323</v>
      </c>
      <c r="E5921" s="348" t="s">
        <v>7335</v>
      </c>
      <c r="F5921" s="348" t="s">
        <v>7655</v>
      </c>
    </row>
    <row r="5922" spans="1:6" x14ac:dyDescent="0.25">
      <c r="A5922" s="348" t="s">
        <v>12815</v>
      </c>
      <c r="B5922" t="str">
        <f t="shared" si="92"/>
        <v>F3:0111 P1P2:0301 P3:00009</v>
      </c>
      <c r="C5922" s="348" t="s">
        <v>9686</v>
      </c>
      <c r="D5922" s="348" t="s">
        <v>7323</v>
      </c>
      <c r="E5922" s="348" t="s">
        <v>7335</v>
      </c>
      <c r="F5922" s="348" t="s">
        <v>7459</v>
      </c>
    </row>
    <row r="5923" spans="1:6" x14ac:dyDescent="0.25">
      <c r="A5923" s="348" t="s">
        <v>12816</v>
      </c>
      <c r="B5923" t="str">
        <f t="shared" si="92"/>
        <v>F3:0111 P1P2:0301 P3:00005</v>
      </c>
      <c r="C5923" s="348" t="s">
        <v>9694</v>
      </c>
      <c r="D5923" s="348" t="s">
        <v>7323</v>
      </c>
      <c r="E5923" s="348" t="s">
        <v>7335</v>
      </c>
      <c r="F5923" s="348" t="s">
        <v>7655</v>
      </c>
    </row>
    <row r="5924" spans="1:6" x14ac:dyDescent="0.25">
      <c r="A5924" s="348" t="s">
        <v>12816</v>
      </c>
      <c r="B5924" t="str">
        <f t="shared" si="92"/>
        <v>F3:0111 P1P2:0301 P3:00009</v>
      </c>
      <c r="C5924" s="348" t="s">
        <v>9694</v>
      </c>
      <c r="D5924" s="348" t="s">
        <v>7323</v>
      </c>
      <c r="E5924" s="348" t="s">
        <v>7335</v>
      </c>
      <c r="F5924" s="348" t="s">
        <v>7459</v>
      </c>
    </row>
    <row r="5925" spans="1:6" x14ac:dyDescent="0.25">
      <c r="A5925" s="348" t="s">
        <v>12817</v>
      </c>
      <c r="B5925" t="str">
        <f t="shared" si="92"/>
        <v>F3:0111 P1P2:0301 P3:00005</v>
      </c>
      <c r="C5925" s="348" t="s">
        <v>9698</v>
      </c>
      <c r="D5925" s="348" t="s">
        <v>7323</v>
      </c>
      <c r="E5925" s="348" t="s">
        <v>7335</v>
      </c>
      <c r="F5925" s="348" t="s">
        <v>7655</v>
      </c>
    </row>
    <row r="5926" spans="1:6" x14ac:dyDescent="0.25">
      <c r="A5926" s="348" t="s">
        <v>12817</v>
      </c>
      <c r="B5926" t="str">
        <f t="shared" si="92"/>
        <v>F3:0111 P1P2:0301 P3:00009</v>
      </c>
      <c r="C5926" s="348" t="s">
        <v>9698</v>
      </c>
      <c r="D5926" s="348" t="s">
        <v>7323</v>
      </c>
      <c r="E5926" s="348" t="s">
        <v>7335</v>
      </c>
      <c r="F5926" s="348" t="s">
        <v>7459</v>
      </c>
    </row>
    <row r="5927" spans="1:6" x14ac:dyDescent="0.25">
      <c r="A5927" s="348" t="s">
        <v>12818</v>
      </c>
      <c r="B5927" t="str">
        <f t="shared" si="92"/>
        <v>F3:0111 P1P2:0301 P3:00005</v>
      </c>
      <c r="C5927" s="348" t="s">
        <v>9705</v>
      </c>
      <c r="D5927" s="348" t="s">
        <v>7323</v>
      </c>
      <c r="E5927" s="348" t="s">
        <v>7335</v>
      </c>
      <c r="F5927" s="348" t="s">
        <v>7655</v>
      </c>
    </row>
    <row r="5928" spans="1:6" x14ac:dyDescent="0.25">
      <c r="A5928" s="348" t="s">
        <v>12818</v>
      </c>
      <c r="B5928" t="str">
        <f t="shared" si="92"/>
        <v>F3:0111 P1P2:0301 P3:00009</v>
      </c>
      <c r="C5928" s="348" t="s">
        <v>9705</v>
      </c>
      <c r="D5928" s="348" t="s">
        <v>7323</v>
      </c>
      <c r="E5928" s="348" t="s">
        <v>7335</v>
      </c>
      <c r="F5928" s="348" t="s">
        <v>7459</v>
      </c>
    </row>
    <row r="5929" spans="1:6" x14ac:dyDescent="0.25">
      <c r="A5929" s="348" t="s">
        <v>12819</v>
      </c>
      <c r="B5929" t="str">
        <f t="shared" si="92"/>
        <v>F3:0111 P1P2:0301 P3:00005</v>
      </c>
      <c r="C5929" s="348" t="s">
        <v>9709</v>
      </c>
      <c r="D5929" s="348" t="s">
        <v>7323</v>
      </c>
      <c r="E5929" s="348" t="s">
        <v>7335</v>
      </c>
      <c r="F5929" s="348" t="s">
        <v>7655</v>
      </c>
    </row>
    <row r="5930" spans="1:6" x14ac:dyDescent="0.25">
      <c r="A5930" s="348" t="s">
        <v>12819</v>
      </c>
      <c r="B5930" t="str">
        <f t="shared" si="92"/>
        <v>F3:0111 P1P2:0301 P3:00009</v>
      </c>
      <c r="C5930" s="348" t="s">
        <v>9709</v>
      </c>
      <c r="D5930" s="348" t="s">
        <v>7323</v>
      </c>
      <c r="E5930" s="348" t="s">
        <v>7335</v>
      </c>
      <c r="F5930" s="348" t="s">
        <v>7459</v>
      </c>
    </row>
    <row r="5931" spans="1:6" x14ac:dyDescent="0.25">
      <c r="A5931" s="348" t="s">
        <v>12820</v>
      </c>
      <c r="B5931" t="str">
        <f t="shared" si="92"/>
        <v>F3:0111 P1P2:0301 P3:00005</v>
      </c>
      <c r="C5931" s="348" t="s">
        <v>9715</v>
      </c>
      <c r="D5931" s="348" t="s">
        <v>7323</v>
      </c>
      <c r="E5931" s="348" t="s">
        <v>7335</v>
      </c>
      <c r="F5931" s="348" t="s">
        <v>7655</v>
      </c>
    </row>
    <row r="5932" spans="1:6" x14ac:dyDescent="0.25">
      <c r="A5932" s="348" t="s">
        <v>12820</v>
      </c>
      <c r="B5932" t="str">
        <f t="shared" si="92"/>
        <v>F3:0111 P1P2:0301 P3:00009</v>
      </c>
      <c r="C5932" s="348" t="s">
        <v>9715</v>
      </c>
      <c r="D5932" s="348" t="s">
        <v>7323</v>
      </c>
      <c r="E5932" s="348" t="s">
        <v>7335</v>
      </c>
      <c r="F5932" s="348" t="s">
        <v>7459</v>
      </c>
    </row>
    <row r="5933" spans="1:6" x14ac:dyDescent="0.25">
      <c r="A5933" s="348" t="s">
        <v>12821</v>
      </c>
      <c r="B5933" t="str">
        <f t="shared" si="92"/>
        <v>F3:0111 P1P2:0301 P3:00005</v>
      </c>
      <c r="C5933" s="348" t="s">
        <v>9721</v>
      </c>
      <c r="D5933" s="348" t="s">
        <v>7323</v>
      </c>
      <c r="E5933" s="348" t="s">
        <v>7335</v>
      </c>
      <c r="F5933" s="348" t="s">
        <v>7655</v>
      </c>
    </row>
    <row r="5934" spans="1:6" x14ac:dyDescent="0.25">
      <c r="A5934" s="348" t="s">
        <v>12821</v>
      </c>
      <c r="B5934" t="str">
        <f t="shared" si="92"/>
        <v>F3:0111 P1P2:0301 P3:00009</v>
      </c>
      <c r="C5934" s="348" t="s">
        <v>9721</v>
      </c>
      <c r="D5934" s="348" t="s">
        <v>7323</v>
      </c>
      <c r="E5934" s="348" t="s">
        <v>7335</v>
      </c>
      <c r="F5934" s="348" t="s">
        <v>7459</v>
      </c>
    </row>
    <row r="5935" spans="1:6" x14ac:dyDescent="0.25">
      <c r="A5935" s="348" t="s">
        <v>12822</v>
      </c>
      <c r="B5935" t="str">
        <f t="shared" si="92"/>
        <v>F3:0111 P1P2:0301 P3:00005</v>
      </c>
      <c r="C5935" s="348" t="s">
        <v>9729</v>
      </c>
      <c r="D5935" s="348" t="s">
        <v>7323</v>
      </c>
      <c r="E5935" s="348" t="s">
        <v>7335</v>
      </c>
      <c r="F5935" s="348" t="s">
        <v>7655</v>
      </c>
    </row>
    <row r="5936" spans="1:6" x14ac:dyDescent="0.25">
      <c r="A5936" s="348" t="s">
        <v>12822</v>
      </c>
      <c r="B5936" t="str">
        <f t="shared" si="92"/>
        <v>F3:0111 P1P2:0301 P3:00009</v>
      </c>
      <c r="C5936" s="348" t="s">
        <v>9729</v>
      </c>
      <c r="D5936" s="348" t="s">
        <v>7323</v>
      </c>
      <c r="E5936" s="348" t="s">
        <v>7335</v>
      </c>
      <c r="F5936" s="348" t="s">
        <v>7459</v>
      </c>
    </row>
    <row r="5937" spans="1:6" x14ac:dyDescent="0.25">
      <c r="A5937" s="348" t="s">
        <v>12823</v>
      </c>
      <c r="B5937" t="str">
        <f t="shared" si="92"/>
        <v>F3:0111 P1P2:0301 P3:00005</v>
      </c>
      <c r="C5937" s="348" t="s">
        <v>9737</v>
      </c>
      <c r="D5937" s="348" t="s">
        <v>7323</v>
      </c>
      <c r="E5937" s="348" t="s">
        <v>7335</v>
      </c>
      <c r="F5937" s="348" t="s">
        <v>7655</v>
      </c>
    </row>
    <row r="5938" spans="1:6" x14ac:dyDescent="0.25">
      <c r="A5938" s="348" t="s">
        <v>12823</v>
      </c>
      <c r="B5938" t="str">
        <f t="shared" si="92"/>
        <v>F3:0111 P1P2:0301 P3:00009</v>
      </c>
      <c r="C5938" s="348" t="s">
        <v>9737</v>
      </c>
      <c r="D5938" s="348" t="s">
        <v>7323</v>
      </c>
      <c r="E5938" s="348" t="s">
        <v>7335</v>
      </c>
      <c r="F5938" s="348" t="s">
        <v>7459</v>
      </c>
    </row>
    <row r="5939" spans="1:6" x14ac:dyDescent="0.25">
      <c r="A5939" s="348" t="s">
        <v>12824</v>
      </c>
      <c r="B5939" t="str">
        <f t="shared" si="92"/>
        <v>F3:0111 P1P2:0301 P3:00005</v>
      </c>
      <c r="C5939" s="348" t="s">
        <v>9742</v>
      </c>
      <c r="D5939" s="348" t="s">
        <v>7323</v>
      </c>
      <c r="E5939" s="348" t="s">
        <v>7335</v>
      </c>
      <c r="F5939" s="348" t="s">
        <v>7655</v>
      </c>
    </row>
    <row r="5940" spans="1:6" x14ac:dyDescent="0.25">
      <c r="A5940" s="348" t="s">
        <v>12824</v>
      </c>
      <c r="B5940" t="str">
        <f t="shared" si="92"/>
        <v>F3:0111 P1P2:0301 P3:00009</v>
      </c>
      <c r="C5940" s="348" t="s">
        <v>9742</v>
      </c>
      <c r="D5940" s="348" t="s">
        <v>7323</v>
      </c>
      <c r="E5940" s="348" t="s">
        <v>7335</v>
      </c>
      <c r="F5940" s="348" t="s">
        <v>7459</v>
      </c>
    </row>
    <row r="5941" spans="1:6" x14ac:dyDescent="0.25">
      <c r="A5941" s="348" t="s">
        <v>12825</v>
      </c>
      <c r="B5941" t="str">
        <f t="shared" si="92"/>
        <v>F3:0111 P1P2:0301 P3:00005</v>
      </c>
      <c r="C5941" s="348" t="s">
        <v>9748</v>
      </c>
      <c r="D5941" s="348" t="s">
        <v>7323</v>
      </c>
      <c r="E5941" s="348" t="s">
        <v>7335</v>
      </c>
      <c r="F5941" s="348" t="s">
        <v>7655</v>
      </c>
    </row>
    <row r="5942" spans="1:6" x14ac:dyDescent="0.25">
      <c r="A5942" s="348" t="s">
        <v>12825</v>
      </c>
      <c r="B5942" t="str">
        <f t="shared" si="92"/>
        <v>F3:0111 P1P2:0301 P3:00009</v>
      </c>
      <c r="C5942" s="348" t="s">
        <v>9748</v>
      </c>
      <c r="D5942" s="348" t="s">
        <v>7323</v>
      </c>
      <c r="E5942" s="348" t="s">
        <v>7335</v>
      </c>
      <c r="F5942" s="348" t="s">
        <v>7459</v>
      </c>
    </row>
    <row r="5943" spans="1:6" x14ac:dyDescent="0.25">
      <c r="A5943" s="348" t="s">
        <v>12826</v>
      </c>
      <c r="B5943" t="str">
        <f t="shared" si="92"/>
        <v>F3:0111 P1P2:0301 P3:00005</v>
      </c>
      <c r="C5943" s="348" t="s">
        <v>9751</v>
      </c>
      <c r="D5943" s="348" t="s">
        <v>7323</v>
      </c>
      <c r="E5943" s="348" t="s">
        <v>7335</v>
      </c>
      <c r="F5943" s="348" t="s">
        <v>7655</v>
      </c>
    </row>
    <row r="5944" spans="1:6" x14ac:dyDescent="0.25">
      <c r="A5944" s="348" t="s">
        <v>12826</v>
      </c>
      <c r="B5944" t="str">
        <f t="shared" si="92"/>
        <v>F3:0111 P1P2:0301 P3:00009</v>
      </c>
      <c r="C5944" s="348" t="s">
        <v>9751</v>
      </c>
      <c r="D5944" s="348" t="s">
        <v>7323</v>
      </c>
      <c r="E5944" s="348" t="s">
        <v>7335</v>
      </c>
      <c r="F5944" s="348" t="s">
        <v>7459</v>
      </c>
    </row>
    <row r="5945" spans="1:6" x14ac:dyDescent="0.25">
      <c r="A5945" s="348" t="s">
        <v>12827</v>
      </c>
      <c r="B5945" t="str">
        <f t="shared" si="92"/>
        <v>F3:0111 P1P2:0301 P3:00005</v>
      </c>
      <c r="C5945" s="348" t="s">
        <v>9757</v>
      </c>
      <c r="D5945" s="348" t="s">
        <v>7323</v>
      </c>
      <c r="E5945" s="348" t="s">
        <v>7335</v>
      </c>
      <c r="F5945" s="348" t="s">
        <v>7655</v>
      </c>
    </row>
    <row r="5946" spans="1:6" x14ac:dyDescent="0.25">
      <c r="A5946" s="348" t="s">
        <v>12828</v>
      </c>
      <c r="B5946" t="str">
        <f t="shared" si="92"/>
        <v>F3:0111 P1P2:0301 P3:00005</v>
      </c>
      <c r="C5946" s="348" t="s">
        <v>11955</v>
      </c>
      <c r="D5946" s="348" t="s">
        <v>7323</v>
      </c>
      <c r="E5946" s="348" t="s">
        <v>7335</v>
      </c>
      <c r="F5946" s="348" t="s">
        <v>7655</v>
      </c>
    </row>
    <row r="5947" spans="1:6" x14ac:dyDescent="0.25">
      <c r="A5947" s="348" t="s">
        <v>12829</v>
      </c>
      <c r="B5947" t="str">
        <f t="shared" si="92"/>
        <v>F3:0111 P1P2:0301 P3:00005</v>
      </c>
      <c r="C5947" s="348" t="s">
        <v>9761</v>
      </c>
      <c r="D5947" s="348" t="s">
        <v>7323</v>
      </c>
      <c r="E5947" s="348" t="s">
        <v>7335</v>
      </c>
      <c r="F5947" s="348" t="s">
        <v>7655</v>
      </c>
    </row>
    <row r="5948" spans="1:6" x14ac:dyDescent="0.25">
      <c r="A5948" s="348" t="s">
        <v>12829</v>
      </c>
      <c r="B5948" t="str">
        <f t="shared" si="92"/>
        <v>F3:0620 P1P2:7502 P3:00333</v>
      </c>
      <c r="C5948" s="348" t="s">
        <v>9761</v>
      </c>
      <c r="D5948" s="348" t="s">
        <v>8708</v>
      </c>
      <c r="E5948" s="348" t="s">
        <v>8709</v>
      </c>
      <c r="F5948" s="348" t="s">
        <v>12484</v>
      </c>
    </row>
    <row r="5949" spans="1:6" x14ac:dyDescent="0.25">
      <c r="A5949" s="348" t="s">
        <v>12829</v>
      </c>
      <c r="B5949" t="str">
        <f t="shared" si="92"/>
        <v>F3:0630 P1P2:7503 P3:00431</v>
      </c>
      <c r="C5949" s="348" t="s">
        <v>9761</v>
      </c>
      <c r="D5949" s="348" t="s">
        <v>12487</v>
      </c>
      <c r="E5949" s="348" t="s">
        <v>12488</v>
      </c>
      <c r="F5949" s="348" t="s">
        <v>12489</v>
      </c>
    </row>
    <row r="5950" spans="1:6" x14ac:dyDescent="0.25">
      <c r="A5950" s="348" t="s">
        <v>12829</v>
      </c>
      <c r="B5950" t="str">
        <f t="shared" si="92"/>
        <v>F3:0950 P1P2:8814 P3:00211</v>
      </c>
      <c r="C5950" s="348" t="s">
        <v>9761</v>
      </c>
      <c r="D5950" s="348" t="s">
        <v>7344</v>
      </c>
      <c r="E5950" s="348" t="s">
        <v>7642</v>
      </c>
      <c r="F5950" s="348" t="s">
        <v>7643</v>
      </c>
    </row>
    <row r="5951" spans="1:6" x14ac:dyDescent="0.25">
      <c r="A5951" s="348" t="s">
        <v>12830</v>
      </c>
      <c r="B5951" t="str">
        <f t="shared" si="92"/>
        <v>F3:0111 P1P2:0301 P3:00005</v>
      </c>
      <c r="C5951" s="348" t="s">
        <v>9764</v>
      </c>
      <c r="D5951" s="348" t="s">
        <v>7323</v>
      </c>
      <c r="E5951" s="348" t="s">
        <v>7335</v>
      </c>
      <c r="F5951" s="348" t="s">
        <v>7655</v>
      </c>
    </row>
    <row r="5952" spans="1:6" x14ac:dyDescent="0.25">
      <c r="A5952" s="348" t="s">
        <v>12831</v>
      </c>
      <c r="B5952" t="str">
        <f t="shared" si="92"/>
        <v>F3:0111 P1P2:0301 P3:00005</v>
      </c>
      <c r="C5952" s="348" t="s">
        <v>9772</v>
      </c>
      <c r="D5952" s="348" t="s">
        <v>7323</v>
      </c>
      <c r="E5952" s="348" t="s">
        <v>7335</v>
      </c>
      <c r="F5952" s="348" t="s">
        <v>7655</v>
      </c>
    </row>
    <row r="5953" spans="1:6" x14ac:dyDescent="0.25">
      <c r="A5953" s="348" t="s">
        <v>12832</v>
      </c>
      <c r="B5953" t="str">
        <f t="shared" si="92"/>
        <v>F3:0111 P1P2:0301 P3:00005</v>
      </c>
      <c r="C5953" s="348" t="s">
        <v>9779</v>
      </c>
      <c r="D5953" s="348" t="s">
        <v>7323</v>
      </c>
      <c r="E5953" s="348" t="s">
        <v>7335</v>
      </c>
      <c r="F5953" s="348" t="s">
        <v>7655</v>
      </c>
    </row>
    <row r="5954" spans="1:6" x14ac:dyDescent="0.25">
      <c r="A5954" s="348" t="s">
        <v>12832</v>
      </c>
      <c r="B5954" t="str">
        <f t="shared" ref="B5954:B6017" si="93">CONCATENATE("F3:",D5954," P1P2:",E5954," P3:",F5954)</f>
        <v>F3:0620 P1P2:7502 P3:00333</v>
      </c>
      <c r="C5954" s="348" t="s">
        <v>9779</v>
      </c>
      <c r="D5954" s="348" t="s">
        <v>8708</v>
      </c>
      <c r="E5954" s="348" t="s">
        <v>8709</v>
      </c>
      <c r="F5954" s="348" t="s">
        <v>12484</v>
      </c>
    </row>
    <row r="5955" spans="1:6" x14ac:dyDescent="0.25">
      <c r="A5955" s="348" t="s">
        <v>12832</v>
      </c>
      <c r="B5955" t="str">
        <f t="shared" si="93"/>
        <v>F3:1099 P1P2:9019 P3:00371</v>
      </c>
      <c r="C5955" s="348" t="s">
        <v>9779</v>
      </c>
      <c r="D5955" s="348" t="s">
        <v>8515</v>
      </c>
      <c r="E5955" s="348" t="s">
        <v>10350</v>
      </c>
      <c r="F5955" s="348" t="s">
        <v>10351</v>
      </c>
    </row>
    <row r="5956" spans="1:6" x14ac:dyDescent="0.25">
      <c r="A5956" s="348" t="s">
        <v>12833</v>
      </c>
      <c r="B5956" t="str">
        <f t="shared" si="93"/>
        <v>F3:0111 P1P2:0301 P3:00005</v>
      </c>
      <c r="C5956" s="348" t="s">
        <v>9784</v>
      </c>
      <c r="D5956" s="348" t="s">
        <v>7323</v>
      </c>
      <c r="E5956" s="348" t="s">
        <v>7335</v>
      </c>
      <c r="F5956" s="348" t="s">
        <v>7655</v>
      </c>
    </row>
    <row r="5957" spans="1:6" x14ac:dyDescent="0.25">
      <c r="A5957" s="348" t="s">
        <v>12834</v>
      </c>
      <c r="B5957" t="str">
        <f t="shared" si="93"/>
        <v>F3:0111 P1P2:0301 P3:00005</v>
      </c>
      <c r="C5957" s="348" t="s">
        <v>9791</v>
      </c>
      <c r="D5957" s="348" t="s">
        <v>7323</v>
      </c>
      <c r="E5957" s="348" t="s">
        <v>7335</v>
      </c>
      <c r="F5957" s="348" t="s">
        <v>7655</v>
      </c>
    </row>
    <row r="5958" spans="1:6" x14ac:dyDescent="0.25">
      <c r="A5958" s="348" t="s">
        <v>12835</v>
      </c>
      <c r="B5958" t="str">
        <f t="shared" si="93"/>
        <v>F3:0111 P1P2:0301 P3:00005</v>
      </c>
      <c r="C5958" s="348" t="s">
        <v>9796</v>
      </c>
      <c r="D5958" s="348" t="s">
        <v>7323</v>
      </c>
      <c r="E5958" s="348" t="s">
        <v>7335</v>
      </c>
      <c r="F5958" s="348" t="s">
        <v>7655</v>
      </c>
    </row>
    <row r="5959" spans="1:6" x14ac:dyDescent="0.25">
      <c r="A5959" s="348" t="s">
        <v>12835</v>
      </c>
      <c r="B5959" t="str">
        <f t="shared" si="93"/>
        <v>F3:0630 P1P2:7503 P3:00337</v>
      </c>
      <c r="C5959" s="348" t="s">
        <v>9796</v>
      </c>
      <c r="D5959" s="348" t="s">
        <v>12487</v>
      </c>
      <c r="E5959" s="348" t="s">
        <v>12488</v>
      </c>
      <c r="F5959" s="348" t="s">
        <v>12836</v>
      </c>
    </row>
    <row r="5960" spans="1:6" x14ac:dyDescent="0.25">
      <c r="A5960" s="348" t="s">
        <v>12835</v>
      </c>
      <c r="B5960" t="str">
        <f t="shared" si="93"/>
        <v>F3:0640 P1P2:7505 P3:00335</v>
      </c>
      <c r="C5960" s="348" t="s">
        <v>9796</v>
      </c>
      <c r="D5960" s="348" t="s">
        <v>12496</v>
      </c>
      <c r="E5960" s="348" t="s">
        <v>12497</v>
      </c>
      <c r="F5960" s="348" t="s">
        <v>12498</v>
      </c>
    </row>
    <row r="5961" spans="1:6" x14ac:dyDescent="0.25">
      <c r="A5961" s="348" t="s">
        <v>12837</v>
      </c>
      <c r="B5961" t="str">
        <f t="shared" si="93"/>
        <v>F3:0111 P1P2:0301 P3:00005</v>
      </c>
      <c r="C5961" s="348" t="s">
        <v>9803</v>
      </c>
      <c r="D5961" s="348" t="s">
        <v>7323</v>
      </c>
      <c r="E5961" s="348" t="s">
        <v>7335</v>
      </c>
      <c r="F5961" s="348" t="s">
        <v>7655</v>
      </c>
    </row>
    <row r="5962" spans="1:6" x14ac:dyDescent="0.25">
      <c r="A5962" s="348" t="s">
        <v>12837</v>
      </c>
      <c r="B5962" t="str">
        <f t="shared" si="93"/>
        <v>F3:0133 P1P2:0302 P3:00009</v>
      </c>
      <c r="C5962" s="348" t="s">
        <v>9803</v>
      </c>
      <c r="D5962" s="348" t="s">
        <v>7340</v>
      </c>
      <c r="E5962" s="348" t="s">
        <v>7456</v>
      </c>
      <c r="F5962" s="348" t="s">
        <v>7459</v>
      </c>
    </row>
    <row r="5963" spans="1:6" x14ac:dyDescent="0.25">
      <c r="A5963" s="348" t="s">
        <v>12837</v>
      </c>
      <c r="B5963" t="str">
        <f t="shared" si="93"/>
        <v>F3:0620 P1P2:7502 P3:00333</v>
      </c>
      <c r="C5963" s="348" t="s">
        <v>9803</v>
      </c>
      <c r="D5963" s="348" t="s">
        <v>8708</v>
      </c>
      <c r="E5963" s="348" t="s">
        <v>8709</v>
      </c>
      <c r="F5963" s="348" t="s">
        <v>12484</v>
      </c>
    </row>
    <row r="5964" spans="1:6" x14ac:dyDescent="0.25">
      <c r="A5964" s="348" t="s">
        <v>12838</v>
      </c>
      <c r="B5964" t="str">
        <f t="shared" si="93"/>
        <v>F3:0111 P1P2:0301 P3:00005</v>
      </c>
      <c r="C5964" s="348" t="s">
        <v>9809</v>
      </c>
      <c r="D5964" s="348" t="s">
        <v>7323</v>
      </c>
      <c r="E5964" s="348" t="s">
        <v>7335</v>
      </c>
      <c r="F5964" s="348" t="s">
        <v>7655</v>
      </c>
    </row>
    <row r="5965" spans="1:6" x14ac:dyDescent="0.25">
      <c r="A5965" s="348" t="s">
        <v>12839</v>
      </c>
      <c r="B5965" t="str">
        <f t="shared" si="93"/>
        <v>F3:0111 P1P2:0301 P3:00005</v>
      </c>
      <c r="C5965" s="348" t="s">
        <v>9818</v>
      </c>
      <c r="D5965" s="348" t="s">
        <v>7323</v>
      </c>
      <c r="E5965" s="348" t="s">
        <v>7335</v>
      </c>
      <c r="F5965" s="348" t="s">
        <v>7655</v>
      </c>
    </row>
    <row r="5966" spans="1:6" x14ac:dyDescent="0.25">
      <c r="A5966" s="348" t="s">
        <v>12839</v>
      </c>
      <c r="B5966" t="str">
        <f t="shared" si="93"/>
        <v>F3:0133 P1P2:0302 P3:00009</v>
      </c>
      <c r="C5966" s="348" t="s">
        <v>9818</v>
      </c>
      <c r="D5966" s="348" t="s">
        <v>7340</v>
      </c>
      <c r="E5966" s="348" t="s">
        <v>7456</v>
      </c>
      <c r="F5966" s="348" t="s">
        <v>7459</v>
      </c>
    </row>
    <row r="5967" spans="1:6" x14ac:dyDescent="0.25">
      <c r="A5967" s="348" t="s">
        <v>12839</v>
      </c>
      <c r="B5967" t="str">
        <f t="shared" si="93"/>
        <v>F3:0911 P1P2:8802 P3:00199</v>
      </c>
      <c r="C5967" s="348" t="s">
        <v>9818</v>
      </c>
      <c r="D5967" s="348" t="s">
        <v>7657</v>
      </c>
      <c r="E5967" s="348" t="s">
        <v>7658</v>
      </c>
      <c r="F5967" s="348" t="s">
        <v>7659</v>
      </c>
    </row>
    <row r="5968" spans="1:6" x14ac:dyDescent="0.25">
      <c r="A5968" s="348" t="s">
        <v>12839</v>
      </c>
      <c r="B5968" t="str">
        <f t="shared" si="93"/>
        <v>F3:0911 P1P2:8802 P3:00448</v>
      </c>
      <c r="C5968" s="348" t="s">
        <v>9818</v>
      </c>
      <c r="D5968" s="348" t="s">
        <v>7657</v>
      </c>
      <c r="E5968" s="348" t="s">
        <v>7658</v>
      </c>
      <c r="F5968" s="348" t="s">
        <v>7641</v>
      </c>
    </row>
    <row r="5969" spans="1:6" x14ac:dyDescent="0.25">
      <c r="A5969" s="348" t="s">
        <v>12839</v>
      </c>
      <c r="B5969" t="str">
        <f t="shared" si="93"/>
        <v>F3:1099 P1P2:9019 P3:00371</v>
      </c>
      <c r="C5969" s="348" t="s">
        <v>9818</v>
      </c>
      <c r="D5969" s="348" t="s">
        <v>8515</v>
      </c>
      <c r="E5969" s="348" t="s">
        <v>10350</v>
      </c>
      <c r="F5969" s="348" t="s">
        <v>10351</v>
      </c>
    </row>
    <row r="5970" spans="1:6" x14ac:dyDescent="0.25">
      <c r="A5970" s="348" t="s">
        <v>12840</v>
      </c>
      <c r="B5970" t="str">
        <f t="shared" si="93"/>
        <v>F3:0111 P1P2:0301 P3:00005</v>
      </c>
      <c r="C5970" s="348" t="s">
        <v>9827</v>
      </c>
      <c r="D5970" s="348" t="s">
        <v>7323</v>
      </c>
      <c r="E5970" s="348" t="s">
        <v>7335</v>
      </c>
      <c r="F5970" s="348" t="s">
        <v>7655</v>
      </c>
    </row>
    <row r="5971" spans="1:6" x14ac:dyDescent="0.25">
      <c r="A5971" s="348" t="s">
        <v>12841</v>
      </c>
      <c r="B5971" t="str">
        <f t="shared" si="93"/>
        <v>F3:0111 P1P2:0301 P3:00005</v>
      </c>
      <c r="C5971" s="348" t="s">
        <v>9829</v>
      </c>
      <c r="D5971" s="348" t="s">
        <v>7323</v>
      </c>
      <c r="E5971" s="348" t="s">
        <v>7335</v>
      </c>
      <c r="F5971" s="348" t="s">
        <v>7655</v>
      </c>
    </row>
    <row r="5972" spans="1:6" x14ac:dyDescent="0.25">
      <c r="A5972" s="348" t="s">
        <v>12841</v>
      </c>
      <c r="B5972" t="str">
        <f t="shared" si="93"/>
        <v>F3:0630 P1P2:7503 P3:00337</v>
      </c>
      <c r="C5972" s="348" t="s">
        <v>9829</v>
      </c>
      <c r="D5972" s="348" t="s">
        <v>12487</v>
      </c>
      <c r="E5972" s="348" t="s">
        <v>12488</v>
      </c>
      <c r="F5972" s="348" t="s">
        <v>12836</v>
      </c>
    </row>
    <row r="5973" spans="1:6" x14ac:dyDescent="0.25">
      <c r="A5973" s="348" t="s">
        <v>12842</v>
      </c>
      <c r="B5973" t="str">
        <f t="shared" si="93"/>
        <v>F3:0111 P1P2:0301 P3:00005</v>
      </c>
      <c r="C5973" s="348" t="s">
        <v>9833</v>
      </c>
      <c r="D5973" s="348" t="s">
        <v>7323</v>
      </c>
      <c r="E5973" s="348" t="s">
        <v>7335</v>
      </c>
      <c r="F5973" s="348" t="s">
        <v>7655</v>
      </c>
    </row>
    <row r="5974" spans="1:6" x14ac:dyDescent="0.25">
      <c r="A5974" s="348" t="s">
        <v>12842</v>
      </c>
      <c r="B5974" t="str">
        <f t="shared" si="93"/>
        <v>F3:0111 P1P2:0301 P3:00009</v>
      </c>
      <c r="C5974" s="348" t="s">
        <v>9833</v>
      </c>
      <c r="D5974" s="348" t="s">
        <v>7323</v>
      </c>
      <c r="E5974" s="348" t="s">
        <v>7335</v>
      </c>
      <c r="F5974" s="348" t="s">
        <v>7459</v>
      </c>
    </row>
    <row r="5975" spans="1:6" x14ac:dyDescent="0.25">
      <c r="A5975" s="348" t="s">
        <v>12843</v>
      </c>
      <c r="B5975" t="str">
        <f t="shared" si="93"/>
        <v>F3:0111 P1P2:0301 P3:00005</v>
      </c>
      <c r="C5975" s="348" t="s">
        <v>9837</v>
      </c>
      <c r="D5975" s="348" t="s">
        <v>7323</v>
      </c>
      <c r="E5975" s="348" t="s">
        <v>7335</v>
      </c>
      <c r="F5975" s="348" t="s">
        <v>7655</v>
      </c>
    </row>
    <row r="5976" spans="1:6" x14ac:dyDescent="0.25">
      <c r="A5976" s="348" t="s">
        <v>12843</v>
      </c>
      <c r="B5976" t="str">
        <f t="shared" si="93"/>
        <v>F3:0111 P1P2:0301 P3:00009</v>
      </c>
      <c r="C5976" s="348" t="s">
        <v>9837</v>
      </c>
      <c r="D5976" s="348" t="s">
        <v>7323</v>
      </c>
      <c r="E5976" s="348" t="s">
        <v>7335</v>
      </c>
      <c r="F5976" s="348" t="s">
        <v>7459</v>
      </c>
    </row>
    <row r="5977" spans="1:6" x14ac:dyDescent="0.25">
      <c r="A5977" s="348" t="s">
        <v>12844</v>
      </c>
      <c r="B5977" t="str">
        <f t="shared" si="93"/>
        <v>F3:0111 P1P2:0301 P3:00005</v>
      </c>
      <c r="C5977" s="348" t="s">
        <v>9847</v>
      </c>
      <c r="D5977" s="348" t="s">
        <v>7323</v>
      </c>
      <c r="E5977" s="348" t="s">
        <v>7335</v>
      </c>
      <c r="F5977" s="348" t="s">
        <v>7655</v>
      </c>
    </row>
    <row r="5978" spans="1:6" x14ac:dyDescent="0.25">
      <c r="A5978" s="348" t="s">
        <v>12844</v>
      </c>
      <c r="B5978" t="str">
        <f t="shared" si="93"/>
        <v>F3:0111 P1P2:0301 P3:00009</v>
      </c>
      <c r="C5978" s="348" t="s">
        <v>9847</v>
      </c>
      <c r="D5978" s="348" t="s">
        <v>7323</v>
      </c>
      <c r="E5978" s="348" t="s">
        <v>7335</v>
      </c>
      <c r="F5978" s="348" t="s">
        <v>7459</v>
      </c>
    </row>
    <row r="5979" spans="1:6" x14ac:dyDescent="0.25">
      <c r="A5979" s="348" t="s">
        <v>12845</v>
      </c>
      <c r="B5979" t="str">
        <f t="shared" si="93"/>
        <v>F3:0111 P1P2:0301 P3:00005</v>
      </c>
      <c r="C5979" s="348" t="s">
        <v>9854</v>
      </c>
      <c r="D5979" s="348" t="s">
        <v>7323</v>
      </c>
      <c r="E5979" s="348" t="s">
        <v>7335</v>
      </c>
      <c r="F5979" s="348" t="s">
        <v>7655</v>
      </c>
    </row>
    <row r="5980" spans="1:6" x14ac:dyDescent="0.25">
      <c r="A5980" s="348" t="s">
        <v>12845</v>
      </c>
      <c r="B5980" t="str">
        <f t="shared" si="93"/>
        <v>F3:0630 P1P2:7503 P3:00337</v>
      </c>
      <c r="C5980" s="348" t="s">
        <v>9854</v>
      </c>
      <c r="D5980" s="348" t="s">
        <v>12487</v>
      </c>
      <c r="E5980" s="348" t="s">
        <v>12488</v>
      </c>
      <c r="F5980" s="348" t="s">
        <v>12836</v>
      </c>
    </row>
    <row r="5981" spans="1:6" x14ac:dyDescent="0.25">
      <c r="A5981" s="348" t="s">
        <v>12846</v>
      </c>
      <c r="B5981" t="str">
        <f t="shared" si="93"/>
        <v>F3:0111 P1P2:0301 P3:00005</v>
      </c>
      <c r="C5981" s="348" t="s">
        <v>9857</v>
      </c>
      <c r="D5981" s="348" t="s">
        <v>7323</v>
      </c>
      <c r="E5981" s="348" t="s">
        <v>7335</v>
      </c>
      <c r="F5981" s="348" t="s">
        <v>7655</v>
      </c>
    </row>
    <row r="5982" spans="1:6" x14ac:dyDescent="0.25">
      <c r="A5982" s="348" t="s">
        <v>12846</v>
      </c>
      <c r="B5982" t="str">
        <f t="shared" si="93"/>
        <v>F3:0630 P1P2:7503 P3:00337</v>
      </c>
      <c r="C5982" s="348" t="s">
        <v>9857</v>
      </c>
      <c r="D5982" s="348" t="s">
        <v>12487</v>
      </c>
      <c r="E5982" s="348" t="s">
        <v>12488</v>
      </c>
      <c r="F5982" s="348" t="s">
        <v>12836</v>
      </c>
    </row>
    <row r="5983" spans="1:6" x14ac:dyDescent="0.25">
      <c r="A5983" s="348" t="s">
        <v>12846</v>
      </c>
      <c r="B5983" t="str">
        <f t="shared" si="93"/>
        <v>F3:0640 P1P2:7505 P3:00335</v>
      </c>
      <c r="C5983" s="348" t="s">
        <v>9857</v>
      </c>
      <c r="D5983" s="348" t="s">
        <v>12496</v>
      </c>
      <c r="E5983" s="348" t="s">
        <v>12497</v>
      </c>
      <c r="F5983" s="348" t="s">
        <v>12498</v>
      </c>
    </row>
    <row r="5984" spans="1:6" x14ac:dyDescent="0.25">
      <c r="A5984" s="348" t="s">
        <v>12847</v>
      </c>
      <c r="B5984" t="str">
        <f t="shared" si="93"/>
        <v>F3:0111 P1P2:0301 P3:00005</v>
      </c>
      <c r="C5984" s="348" t="s">
        <v>9861</v>
      </c>
      <c r="D5984" s="348" t="s">
        <v>7323</v>
      </c>
      <c r="E5984" s="348" t="s">
        <v>7335</v>
      </c>
      <c r="F5984" s="348" t="s">
        <v>7655</v>
      </c>
    </row>
    <row r="5985" spans="1:6" x14ac:dyDescent="0.25">
      <c r="A5985" s="348" t="s">
        <v>12848</v>
      </c>
      <c r="B5985" t="str">
        <f t="shared" si="93"/>
        <v>F3:0111 P1P2:0301 P3:00005</v>
      </c>
      <c r="C5985" s="348" t="s">
        <v>9866</v>
      </c>
      <c r="D5985" s="348" t="s">
        <v>7323</v>
      </c>
      <c r="E5985" s="348" t="s">
        <v>7335</v>
      </c>
      <c r="F5985" s="348" t="s">
        <v>7655</v>
      </c>
    </row>
    <row r="5986" spans="1:6" x14ac:dyDescent="0.25">
      <c r="A5986" s="348" t="s">
        <v>12849</v>
      </c>
      <c r="B5986" t="str">
        <f t="shared" si="93"/>
        <v>F3:0111 P1P2:0301 P3:00005</v>
      </c>
      <c r="C5986" s="348" t="s">
        <v>9873</v>
      </c>
      <c r="D5986" s="348" t="s">
        <v>7323</v>
      </c>
      <c r="E5986" s="348" t="s">
        <v>7335</v>
      </c>
      <c r="F5986" s="348" t="s">
        <v>7655</v>
      </c>
    </row>
    <row r="5987" spans="1:6" x14ac:dyDescent="0.25">
      <c r="A5987" s="348" t="s">
        <v>12849</v>
      </c>
      <c r="B5987" t="str">
        <f t="shared" si="93"/>
        <v>F3:0630 P1P2:7503 P3:00337</v>
      </c>
      <c r="C5987" s="348" t="s">
        <v>9873</v>
      </c>
      <c r="D5987" s="348" t="s">
        <v>12487</v>
      </c>
      <c r="E5987" s="348" t="s">
        <v>12488</v>
      </c>
      <c r="F5987" s="348" t="s">
        <v>12836</v>
      </c>
    </row>
    <row r="5988" spans="1:6" x14ac:dyDescent="0.25">
      <c r="A5988" s="348" t="s">
        <v>12850</v>
      </c>
      <c r="B5988" t="str">
        <f t="shared" si="93"/>
        <v>F3:0111 P1P2:0301 P3:00005</v>
      </c>
      <c r="C5988" s="348" t="s">
        <v>9875</v>
      </c>
      <c r="D5988" s="348" t="s">
        <v>7323</v>
      </c>
      <c r="E5988" s="348" t="s">
        <v>7335</v>
      </c>
      <c r="F5988" s="348" t="s">
        <v>7655</v>
      </c>
    </row>
    <row r="5989" spans="1:6" x14ac:dyDescent="0.25">
      <c r="A5989" s="348" t="s">
        <v>12851</v>
      </c>
      <c r="B5989" t="str">
        <f t="shared" si="93"/>
        <v>F3:0111 P1P2:0301 P3:00005</v>
      </c>
      <c r="C5989" s="348" t="s">
        <v>9878</v>
      </c>
      <c r="D5989" s="348" t="s">
        <v>7323</v>
      </c>
      <c r="E5989" s="348" t="s">
        <v>7335</v>
      </c>
      <c r="F5989" s="348" t="s">
        <v>7655</v>
      </c>
    </row>
    <row r="5990" spans="1:6" x14ac:dyDescent="0.25">
      <c r="A5990" s="348" t="s">
        <v>12851</v>
      </c>
      <c r="B5990" t="str">
        <f t="shared" si="93"/>
        <v>F3:0111 P1P2:0301 P3:00009</v>
      </c>
      <c r="C5990" s="348" t="s">
        <v>9878</v>
      </c>
      <c r="D5990" s="348" t="s">
        <v>7323</v>
      </c>
      <c r="E5990" s="348" t="s">
        <v>7335</v>
      </c>
      <c r="F5990" s="348" t="s">
        <v>7459</v>
      </c>
    </row>
    <row r="5991" spans="1:6" x14ac:dyDescent="0.25">
      <c r="A5991" s="348" t="s">
        <v>12851</v>
      </c>
      <c r="B5991" t="str">
        <f t="shared" si="93"/>
        <v>F3:0620 P1P2:7502 P3:00333</v>
      </c>
      <c r="C5991" s="348" t="s">
        <v>9878</v>
      </c>
      <c r="D5991" s="348" t="s">
        <v>8708</v>
      </c>
      <c r="E5991" s="348" t="s">
        <v>8709</v>
      </c>
      <c r="F5991" s="348" t="s">
        <v>12484</v>
      </c>
    </row>
    <row r="5992" spans="1:6" x14ac:dyDescent="0.25">
      <c r="A5992" s="348" t="s">
        <v>12852</v>
      </c>
      <c r="B5992" t="str">
        <f t="shared" si="93"/>
        <v>F3:0111 P1P2:0301 P3:00005</v>
      </c>
      <c r="C5992" s="348" t="s">
        <v>9886</v>
      </c>
      <c r="D5992" s="348" t="s">
        <v>7323</v>
      </c>
      <c r="E5992" s="348" t="s">
        <v>7335</v>
      </c>
      <c r="F5992" s="348" t="s">
        <v>7655</v>
      </c>
    </row>
    <row r="5993" spans="1:6" x14ac:dyDescent="0.25">
      <c r="A5993" s="348" t="s">
        <v>12852</v>
      </c>
      <c r="B5993" t="str">
        <f t="shared" si="93"/>
        <v>F3:0111 P1P2:0301 P3:00009</v>
      </c>
      <c r="C5993" s="348" t="s">
        <v>9886</v>
      </c>
      <c r="D5993" s="348" t="s">
        <v>7323</v>
      </c>
      <c r="E5993" s="348" t="s">
        <v>7335</v>
      </c>
      <c r="F5993" s="348" t="s">
        <v>7459</v>
      </c>
    </row>
    <row r="5994" spans="1:6" x14ac:dyDescent="0.25">
      <c r="A5994" s="348" t="s">
        <v>12852</v>
      </c>
      <c r="B5994" t="str">
        <f t="shared" si="93"/>
        <v>F3:1099 P1P2:9019 P3:00348</v>
      </c>
      <c r="C5994" s="348" t="s">
        <v>9886</v>
      </c>
      <c r="D5994" s="348" t="s">
        <v>8515</v>
      </c>
      <c r="E5994" s="348" t="s">
        <v>10350</v>
      </c>
      <c r="F5994" s="348" t="s">
        <v>7693</v>
      </c>
    </row>
    <row r="5995" spans="1:6" x14ac:dyDescent="0.25">
      <c r="A5995" s="348" t="s">
        <v>12853</v>
      </c>
      <c r="B5995" t="str">
        <f t="shared" si="93"/>
        <v>F3:0111 P1P2:0301 P3:00005</v>
      </c>
      <c r="C5995" s="348" t="s">
        <v>9896</v>
      </c>
      <c r="D5995" s="348" t="s">
        <v>7323</v>
      </c>
      <c r="E5995" s="348" t="s">
        <v>7335</v>
      </c>
      <c r="F5995" s="348" t="s">
        <v>7655</v>
      </c>
    </row>
    <row r="5996" spans="1:6" x14ac:dyDescent="0.25">
      <c r="A5996" s="348" t="s">
        <v>12853</v>
      </c>
      <c r="B5996" t="str">
        <f t="shared" si="93"/>
        <v>F3:0111 P1P2:0301 P3:00009</v>
      </c>
      <c r="C5996" s="348" t="s">
        <v>9896</v>
      </c>
      <c r="D5996" s="348" t="s">
        <v>7323</v>
      </c>
      <c r="E5996" s="348" t="s">
        <v>7335</v>
      </c>
      <c r="F5996" s="348" t="s">
        <v>7459</v>
      </c>
    </row>
    <row r="5997" spans="1:6" x14ac:dyDescent="0.25">
      <c r="A5997" s="348" t="s">
        <v>12854</v>
      </c>
      <c r="B5997" t="str">
        <f t="shared" si="93"/>
        <v>F3:0111 P1P2:0301 P3:00005</v>
      </c>
      <c r="C5997" s="348" t="s">
        <v>9904</v>
      </c>
      <c r="D5997" s="348" t="s">
        <v>7323</v>
      </c>
      <c r="E5997" s="348" t="s">
        <v>7335</v>
      </c>
      <c r="F5997" s="348" t="s">
        <v>7655</v>
      </c>
    </row>
    <row r="5998" spans="1:6" x14ac:dyDescent="0.25">
      <c r="A5998" s="348" t="s">
        <v>12854</v>
      </c>
      <c r="B5998" t="str">
        <f t="shared" si="93"/>
        <v>F3:0111 P1P2:0301 P3:00009</v>
      </c>
      <c r="C5998" s="348" t="s">
        <v>9904</v>
      </c>
      <c r="D5998" s="348" t="s">
        <v>7323</v>
      </c>
      <c r="E5998" s="348" t="s">
        <v>7335</v>
      </c>
      <c r="F5998" s="348" t="s">
        <v>7459</v>
      </c>
    </row>
    <row r="5999" spans="1:6" x14ac:dyDescent="0.25">
      <c r="A5999" s="348" t="s">
        <v>12855</v>
      </c>
      <c r="B5999" t="str">
        <f t="shared" si="93"/>
        <v>F3:0111 P1P2:0301 P3:00005</v>
      </c>
      <c r="C5999" s="348" t="s">
        <v>9910</v>
      </c>
      <c r="D5999" s="348" t="s">
        <v>7323</v>
      </c>
      <c r="E5999" s="348" t="s">
        <v>7335</v>
      </c>
      <c r="F5999" s="348" t="s">
        <v>7655</v>
      </c>
    </row>
    <row r="6000" spans="1:6" x14ac:dyDescent="0.25">
      <c r="A6000" s="348" t="s">
        <v>12855</v>
      </c>
      <c r="B6000" t="str">
        <f t="shared" si="93"/>
        <v>F3:0111 P1P2:0301 P3:00009</v>
      </c>
      <c r="C6000" s="348" t="s">
        <v>9910</v>
      </c>
      <c r="D6000" s="348" t="s">
        <v>7323</v>
      </c>
      <c r="E6000" s="348" t="s">
        <v>7335</v>
      </c>
      <c r="F6000" s="348" t="s">
        <v>7459</v>
      </c>
    </row>
    <row r="6001" spans="1:6" x14ac:dyDescent="0.25">
      <c r="A6001" s="348" t="s">
        <v>12856</v>
      </c>
      <c r="B6001" t="str">
        <f t="shared" si="93"/>
        <v>F3:0111 P1P2:0301 P3:00005</v>
      </c>
      <c r="C6001" s="348" t="s">
        <v>9915</v>
      </c>
      <c r="D6001" s="348" t="s">
        <v>7323</v>
      </c>
      <c r="E6001" s="348" t="s">
        <v>7335</v>
      </c>
      <c r="F6001" s="348" t="s">
        <v>7655</v>
      </c>
    </row>
    <row r="6002" spans="1:6" x14ac:dyDescent="0.25">
      <c r="A6002" s="348" t="s">
        <v>12856</v>
      </c>
      <c r="B6002" t="str">
        <f t="shared" si="93"/>
        <v>F3:0111 P1P2:0301 P3:00009</v>
      </c>
      <c r="C6002" s="348" t="s">
        <v>9915</v>
      </c>
      <c r="D6002" s="348" t="s">
        <v>7323</v>
      </c>
      <c r="E6002" s="348" t="s">
        <v>7335</v>
      </c>
      <c r="F6002" s="348" t="s">
        <v>7459</v>
      </c>
    </row>
    <row r="6003" spans="1:6" x14ac:dyDescent="0.25">
      <c r="A6003" s="348" t="s">
        <v>12857</v>
      </c>
      <c r="B6003" t="str">
        <f t="shared" si="93"/>
        <v>F3:0111 P1P2:0301 P3:00005</v>
      </c>
      <c r="C6003" s="348" t="s">
        <v>9919</v>
      </c>
      <c r="D6003" s="348" t="s">
        <v>7323</v>
      </c>
      <c r="E6003" s="348" t="s">
        <v>7335</v>
      </c>
      <c r="F6003" s="348" t="s">
        <v>7655</v>
      </c>
    </row>
    <row r="6004" spans="1:6" x14ac:dyDescent="0.25">
      <c r="A6004" s="348" t="s">
        <v>12857</v>
      </c>
      <c r="B6004" t="str">
        <f t="shared" si="93"/>
        <v>F3:0111 P1P2:0301 P3:00009</v>
      </c>
      <c r="C6004" s="348" t="s">
        <v>9919</v>
      </c>
      <c r="D6004" s="348" t="s">
        <v>7323</v>
      </c>
      <c r="E6004" s="348" t="s">
        <v>7335</v>
      </c>
      <c r="F6004" s="348" t="s">
        <v>7459</v>
      </c>
    </row>
    <row r="6005" spans="1:6" x14ac:dyDescent="0.25">
      <c r="A6005" s="348" t="s">
        <v>12857</v>
      </c>
      <c r="B6005" t="str">
        <f t="shared" si="93"/>
        <v>F3:0820 P1P2:8502 P3:00234</v>
      </c>
      <c r="C6005" s="348" t="s">
        <v>9919</v>
      </c>
      <c r="D6005" s="348" t="s">
        <v>7684</v>
      </c>
      <c r="E6005" s="348" t="s">
        <v>7725</v>
      </c>
      <c r="F6005" s="348" t="s">
        <v>7726</v>
      </c>
    </row>
    <row r="6006" spans="1:6" x14ac:dyDescent="0.25">
      <c r="A6006" s="348" t="s">
        <v>12858</v>
      </c>
      <c r="B6006" t="str">
        <f t="shared" si="93"/>
        <v>F3:0111 P1P2:0301 P3:00005</v>
      </c>
      <c r="C6006" s="348" t="s">
        <v>9926</v>
      </c>
      <c r="D6006" s="348" t="s">
        <v>7323</v>
      </c>
      <c r="E6006" s="348" t="s">
        <v>7335</v>
      </c>
      <c r="F6006" s="348" t="s">
        <v>7655</v>
      </c>
    </row>
    <row r="6007" spans="1:6" x14ac:dyDescent="0.25">
      <c r="A6007" s="348" t="s">
        <v>12858</v>
      </c>
      <c r="B6007" t="str">
        <f t="shared" si="93"/>
        <v>F3:0111 P1P2:0301 P3:00009</v>
      </c>
      <c r="C6007" s="348" t="s">
        <v>9926</v>
      </c>
      <c r="D6007" s="348" t="s">
        <v>7323</v>
      </c>
      <c r="E6007" s="348" t="s">
        <v>7335</v>
      </c>
      <c r="F6007" s="348" t="s">
        <v>7459</v>
      </c>
    </row>
    <row r="6008" spans="1:6" x14ac:dyDescent="0.25">
      <c r="A6008" s="348" t="s">
        <v>12859</v>
      </c>
      <c r="B6008" t="str">
        <f t="shared" si="93"/>
        <v>F3:0111 P1P2:0301 P3:00005</v>
      </c>
      <c r="C6008" s="348" t="s">
        <v>9935</v>
      </c>
      <c r="D6008" s="348" t="s">
        <v>7323</v>
      </c>
      <c r="E6008" s="348" t="s">
        <v>7335</v>
      </c>
      <c r="F6008" s="348" t="s">
        <v>7655</v>
      </c>
    </row>
    <row r="6009" spans="1:6" x14ac:dyDescent="0.25">
      <c r="A6009" s="348" t="s">
        <v>12859</v>
      </c>
      <c r="B6009" t="str">
        <f t="shared" si="93"/>
        <v>F3:0111 P1P2:0301 P3:00009</v>
      </c>
      <c r="C6009" s="348" t="s">
        <v>9935</v>
      </c>
      <c r="D6009" s="348" t="s">
        <v>7323</v>
      </c>
      <c r="E6009" s="348" t="s">
        <v>7335</v>
      </c>
      <c r="F6009" s="348" t="s">
        <v>7459</v>
      </c>
    </row>
    <row r="6010" spans="1:6" x14ac:dyDescent="0.25">
      <c r="A6010" s="348" t="s">
        <v>12860</v>
      </c>
      <c r="B6010" t="str">
        <f t="shared" si="93"/>
        <v>F3:0111 P1P2:0301 P3:00005</v>
      </c>
      <c r="C6010" s="348" t="s">
        <v>9941</v>
      </c>
      <c r="D6010" s="348" t="s">
        <v>7323</v>
      </c>
      <c r="E6010" s="348" t="s">
        <v>7335</v>
      </c>
      <c r="F6010" s="348" t="s">
        <v>7655</v>
      </c>
    </row>
    <row r="6011" spans="1:6" x14ac:dyDescent="0.25">
      <c r="A6011" s="348" t="s">
        <v>12860</v>
      </c>
      <c r="B6011" t="str">
        <f t="shared" si="93"/>
        <v>F3:0111 P1P2:0301 P3:00009</v>
      </c>
      <c r="C6011" s="348" t="s">
        <v>9941</v>
      </c>
      <c r="D6011" s="348" t="s">
        <v>7323</v>
      </c>
      <c r="E6011" s="348" t="s">
        <v>7335</v>
      </c>
      <c r="F6011" s="348" t="s">
        <v>7459</v>
      </c>
    </row>
    <row r="6012" spans="1:6" x14ac:dyDescent="0.25">
      <c r="A6012" s="348" t="s">
        <v>12861</v>
      </c>
      <c r="B6012" t="str">
        <f t="shared" si="93"/>
        <v>F3:0111 P1P2:0301 P3:00005</v>
      </c>
      <c r="C6012" s="348" t="s">
        <v>9955</v>
      </c>
      <c r="D6012" s="348" t="s">
        <v>7323</v>
      </c>
      <c r="E6012" s="348" t="s">
        <v>7335</v>
      </c>
      <c r="F6012" s="348" t="s">
        <v>7655</v>
      </c>
    </row>
    <row r="6013" spans="1:6" x14ac:dyDescent="0.25">
      <c r="A6013" s="348" t="s">
        <v>12861</v>
      </c>
      <c r="B6013" t="str">
        <f t="shared" si="93"/>
        <v>F3:0111 P1P2:0301 P3:00009</v>
      </c>
      <c r="C6013" s="348" t="s">
        <v>9955</v>
      </c>
      <c r="D6013" s="348" t="s">
        <v>7323</v>
      </c>
      <c r="E6013" s="348" t="s">
        <v>7335</v>
      </c>
      <c r="F6013" s="348" t="s">
        <v>7459</v>
      </c>
    </row>
    <row r="6014" spans="1:6" x14ac:dyDescent="0.25">
      <c r="A6014" s="348" t="s">
        <v>12862</v>
      </c>
      <c r="B6014" t="str">
        <f t="shared" si="93"/>
        <v>F3:0111 P1P2:0301 P3:00005</v>
      </c>
      <c r="C6014" s="348" t="s">
        <v>9961</v>
      </c>
      <c r="D6014" s="348" t="s">
        <v>7323</v>
      </c>
      <c r="E6014" s="348" t="s">
        <v>7335</v>
      </c>
      <c r="F6014" s="348" t="s">
        <v>7655</v>
      </c>
    </row>
    <row r="6015" spans="1:6" x14ac:dyDescent="0.25">
      <c r="A6015" s="348" t="s">
        <v>12862</v>
      </c>
      <c r="B6015" t="str">
        <f t="shared" si="93"/>
        <v>F3:0111 P1P2:0301 P3:00009</v>
      </c>
      <c r="C6015" s="348" t="s">
        <v>9961</v>
      </c>
      <c r="D6015" s="348" t="s">
        <v>7323</v>
      </c>
      <c r="E6015" s="348" t="s">
        <v>7335</v>
      </c>
      <c r="F6015" s="348" t="s">
        <v>7459</v>
      </c>
    </row>
    <row r="6016" spans="1:6" x14ac:dyDescent="0.25">
      <c r="A6016" s="348" t="s">
        <v>12863</v>
      </c>
      <c r="B6016" t="str">
        <f t="shared" si="93"/>
        <v>F3:0111 P1P2:0301 P3:00005</v>
      </c>
      <c r="C6016" s="348" t="s">
        <v>9973</v>
      </c>
      <c r="D6016" s="348" t="s">
        <v>7323</v>
      </c>
      <c r="E6016" s="348" t="s">
        <v>7335</v>
      </c>
      <c r="F6016" s="348" t="s">
        <v>7655</v>
      </c>
    </row>
    <row r="6017" spans="1:6" x14ac:dyDescent="0.25">
      <c r="A6017" s="348" t="s">
        <v>12863</v>
      </c>
      <c r="B6017" t="str">
        <f t="shared" si="93"/>
        <v>F3:0111 P1P2:0301 P3:00009</v>
      </c>
      <c r="C6017" s="348" t="s">
        <v>9973</v>
      </c>
      <c r="D6017" s="348" t="s">
        <v>7323</v>
      </c>
      <c r="E6017" s="348" t="s">
        <v>7335</v>
      </c>
      <c r="F6017" s="348" t="s">
        <v>7459</v>
      </c>
    </row>
    <row r="6018" spans="1:6" x14ac:dyDescent="0.25">
      <c r="A6018" s="348" t="s">
        <v>12863</v>
      </c>
      <c r="B6018" t="str">
        <f t="shared" ref="B6018:B6081" si="94">CONCATENATE("F3:",D6018," P1P2:",E6018," P3:",F6018)</f>
        <v>F3:0640 P1P2:7505 P3:00335</v>
      </c>
      <c r="C6018" s="348" t="s">
        <v>9973</v>
      </c>
      <c r="D6018" s="348" t="s">
        <v>12496</v>
      </c>
      <c r="E6018" s="348" t="s">
        <v>12497</v>
      </c>
      <c r="F6018" s="348" t="s">
        <v>12498</v>
      </c>
    </row>
    <row r="6019" spans="1:6" x14ac:dyDescent="0.25">
      <c r="A6019" s="348" t="s">
        <v>12864</v>
      </c>
      <c r="B6019" t="str">
        <f t="shared" si="94"/>
        <v>F3:0111 P1P2:0301 P3:00005</v>
      </c>
      <c r="C6019" s="348" t="s">
        <v>9982</v>
      </c>
      <c r="D6019" s="348" t="s">
        <v>7323</v>
      </c>
      <c r="E6019" s="348" t="s">
        <v>7335</v>
      </c>
      <c r="F6019" s="348" t="s">
        <v>7655</v>
      </c>
    </row>
    <row r="6020" spans="1:6" x14ac:dyDescent="0.25">
      <c r="A6020" s="348" t="s">
        <v>12864</v>
      </c>
      <c r="B6020" t="str">
        <f t="shared" si="94"/>
        <v>F3:0111 P1P2:0301 P3:00009</v>
      </c>
      <c r="C6020" s="348" t="s">
        <v>9982</v>
      </c>
      <c r="D6020" s="348" t="s">
        <v>7323</v>
      </c>
      <c r="E6020" s="348" t="s">
        <v>7335</v>
      </c>
      <c r="F6020" s="348" t="s">
        <v>7459</v>
      </c>
    </row>
    <row r="6021" spans="1:6" x14ac:dyDescent="0.25">
      <c r="A6021" s="348" t="s">
        <v>12864</v>
      </c>
      <c r="B6021" t="str">
        <f t="shared" si="94"/>
        <v>F3:0812 P1P2:8602 P3:00355</v>
      </c>
      <c r="C6021" s="348" t="s">
        <v>9982</v>
      </c>
      <c r="D6021" s="348" t="s">
        <v>7752</v>
      </c>
      <c r="E6021" s="348" t="s">
        <v>7753</v>
      </c>
      <c r="F6021" s="348" t="s">
        <v>7754</v>
      </c>
    </row>
    <row r="6022" spans="1:6" x14ac:dyDescent="0.25">
      <c r="A6022" s="348" t="s">
        <v>12865</v>
      </c>
      <c r="B6022" t="str">
        <f t="shared" si="94"/>
        <v>F3:0111 P1P2:0301 P3:00005</v>
      </c>
      <c r="C6022" s="348" t="s">
        <v>9986</v>
      </c>
      <c r="D6022" s="348" t="s">
        <v>7323</v>
      </c>
      <c r="E6022" s="348" t="s">
        <v>7335</v>
      </c>
      <c r="F6022" s="348" t="s">
        <v>7655</v>
      </c>
    </row>
    <row r="6023" spans="1:6" x14ac:dyDescent="0.25">
      <c r="A6023" s="348" t="s">
        <v>12865</v>
      </c>
      <c r="B6023" t="str">
        <f t="shared" si="94"/>
        <v>F3:0111 P1P2:0301 P3:00009</v>
      </c>
      <c r="C6023" s="348" t="s">
        <v>9986</v>
      </c>
      <c r="D6023" s="348" t="s">
        <v>7323</v>
      </c>
      <c r="E6023" s="348" t="s">
        <v>7335</v>
      </c>
      <c r="F6023" s="348" t="s">
        <v>7459</v>
      </c>
    </row>
    <row r="6024" spans="1:6" x14ac:dyDescent="0.25">
      <c r="A6024" s="348" t="s">
        <v>12865</v>
      </c>
      <c r="B6024" t="str">
        <f t="shared" si="94"/>
        <v>F3:0640 P1P2:7505 P3:00335</v>
      </c>
      <c r="C6024" s="348" t="s">
        <v>9986</v>
      </c>
      <c r="D6024" s="348" t="s">
        <v>12496</v>
      </c>
      <c r="E6024" s="348" t="s">
        <v>12497</v>
      </c>
      <c r="F6024" s="348" t="s">
        <v>12498</v>
      </c>
    </row>
    <row r="6025" spans="1:6" x14ac:dyDescent="0.25">
      <c r="A6025" s="348" t="s">
        <v>12865</v>
      </c>
      <c r="B6025" t="str">
        <f t="shared" si="94"/>
        <v>F3:1099 P1P2:9019 P3:00348</v>
      </c>
      <c r="C6025" s="348" t="s">
        <v>9986</v>
      </c>
      <c r="D6025" s="348" t="s">
        <v>8515</v>
      </c>
      <c r="E6025" s="348" t="s">
        <v>10350</v>
      </c>
      <c r="F6025" s="348" t="s">
        <v>7693</v>
      </c>
    </row>
    <row r="6026" spans="1:6" x14ac:dyDescent="0.25">
      <c r="A6026" s="348" t="s">
        <v>12866</v>
      </c>
      <c r="B6026" t="str">
        <f t="shared" si="94"/>
        <v>F3:0111 P1P2:0301 P3:00005</v>
      </c>
      <c r="C6026" s="348" t="s">
        <v>12867</v>
      </c>
      <c r="D6026" s="348" t="s">
        <v>7323</v>
      </c>
      <c r="E6026" s="348" t="s">
        <v>7335</v>
      </c>
      <c r="F6026" s="348" t="s">
        <v>7655</v>
      </c>
    </row>
    <row r="6027" spans="1:6" x14ac:dyDescent="0.25">
      <c r="A6027" s="348" t="s">
        <v>12868</v>
      </c>
      <c r="B6027" t="str">
        <f t="shared" si="94"/>
        <v>F3:0111 P1P2:0301 P3:00005</v>
      </c>
      <c r="C6027" s="348" t="s">
        <v>10996</v>
      </c>
      <c r="D6027" s="348" t="s">
        <v>7323</v>
      </c>
      <c r="E6027" s="348" t="s">
        <v>7335</v>
      </c>
      <c r="F6027" s="348" t="s">
        <v>7655</v>
      </c>
    </row>
    <row r="6028" spans="1:6" x14ac:dyDescent="0.25">
      <c r="A6028" s="348" t="s">
        <v>12869</v>
      </c>
      <c r="B6028" t="str">
        <f t="shared" si="94"/>
        <v>F3:0111 P1P2:0301 P3:00005</v>
      </c>
      <c r="C6028" s="348" t="s">
        <v>11001</v>
      </c>
      <c r="D6028" s="348" t="s">
        <v>7323</v>
      </c>
      <c r="E6028" s="348" t="s">
        <v>7335</v>
      </c>
      <c r="F6028" s="348" t="s">
        <v>7655</v>
      </c>
    </row>
    <row r="6029" spans="1:6" x14ac:dyDescent="0.25">
      <c r="A6029" s="348" t="s">
        <v>12870</v>
      </c>
      <c r="B6029" t="str">
        <f t="shared" si="94"/>
        <v>F3:0111 P1P2:0301 P3:00005</v>
      </c>
      <c r="C6029" s="348" t="s">
        <v>11004</v>
      </c>
      <c r="D6029" s="348" t="s">
        <v>7323</v>
      </c>
      <c r="E6029" s="348" t="s">
        <v>7335</v>
      </c>
      <c r="F6029" s="348" t="s">
        <v>7655</v>
      </c>
    </row>
    <row r="6030" spans="1:6" x14ac:dyDescent="0.25">
      <c r="A6030" s="348" t="s">
        <v>12871</v>
      </c>
      <c r="B6030" t="str">
        <f t="shared" si="94"/>
        <v>F3:0111 P1P2:0301 P3:00005</v>
      </c>
      <c r="C6030" s="348" t="s">
        <v>11013</v>
      </c>
      <c r="D6030" s="348" t="s">
        <v>7323</v>
      </c>
      <c r="E6030" s="348" t="s">
        <v>7335</v>
      </c>
      <c r="F6030" s="348" t="s">
        <v>7655</v>
      </c>
    </row>
    <row r="6031" spans="1:6" x14ac:dyDescent="0.25">
      <c r="A6031" s="348" t="s">
        <v>12872</v>
      </c>
      <c r="B6031" t="str">
        <f t="shared" si="94"/>
        <v>F3:0111 P1P2:0301 P3:00005</v>
      </c>
      <c r="C6031" s="348" t="s">
        <v>11020</v>
      </c>
      <c r="D6031" s="348" t="s">
        <v>7323</v>
      </c>
      <c r="E6031" s="348" t="s">
        <v>7335</v>
      </c>
      <c r="F6031" s="348" t="s">
        <v>7655</v>
      </c>
    </row>
    <row r="6032" spans="1:6" x14ac:dyDescent="0.25">
      <c r="A6032" s="348" t="s">
        <v>12872</v>
      </c>
      <c r="B6032" t="str">
        <f t="shared" si="94"/>
        <v>F3:1099 P1P2:9019 P3:00371</v>
      </c>
      <c r="C6032" s="348" t="s">
        <v>11020</v>
      </c>
      <c r="D6032" s="348" t="s">
        <v>8515</v>
      </c>
      <c r="E6032" s="348" t="s">
        <v>10350</v>
      </c>
      <c r="F6032" s="348" t="s">
        <v>10351</v>
      </c>
    </row>
    <row r="6033" spans="1:6" x14ac:dyDescent="0.25">
      <c r="A6033" s="348" t="s">
        <v>12873</v>
      </c>
      <c r="B6033" t="str">
        <f t="shared" si="94"/>
        <v>F3:0111 P1P2:0301 P3:00005</v>
      </c>
      <c r="C6033" s="348" t="s">
        <v>11027</v>
      </c>
      <c r="D6033" s="348" t="s">
        <v>7323</v>
      </c>
      <c r="E6033" s="348" t="s">
        <v>7335</v>
      </c>
      <c r="F6033" s="348" t="s">
        <v>7655</v>
      </c>
    </row>
    <row r="6034" spans="1:6" x14ac:dyDescent="0.25">
      <c r="A6034" s="348" t="s">
        <v>12874</v>
      </c>
      <c r="B6034" t="str">
        <f t="shared" si="94"/>
        <v>F3:0111 P1P2:0301 P3:00005</v>
      </c>
      <c r="C6034" s="348" t="s">
        <v>11035</v>
      </c>
      <c r="D6034" s="348" t="s">
        <v>7323</v>
      </c>
      <c r="E6034" s="348" t="s">
        <v>7335</v>
      </c>
      <c r="F6034" s="348" t="s">
        <v>7655</v>
      </c>
    </row>
    <row r="6035" spans="1:6" x14ac:dyDescent="0.25">
      <c r="A6035" s="348" t="s">
        <v>12875</v>
      </c>
      <c r="B6035" t="str">
        <f t="shared" si="94"/>
        <v>F3:0111 P1P2:0301 P3:00005</v>
      </c>
      <c r="C6035" s="348" t="s">
        <v>11043</v>
      </c>
      <c r="D6035" s="348" t="s">
        <v>7323</v>
      </c>
      <c r="E6035" s="348" t="s">
        <v>7335</v>
      </c>
      <c r="F6035" s="348" t="s">
        <v>7655</v>
      </c>
    </row>
    <row r="6036" spans="1:6" x14ac:dyDescent="0.25">
      <c r="A6036" s="348" t="s">
        <v>12875</v>
      </c>
      <c r="B6036" t="str">
        <f t="shared" si="94"/>
        <v>F3:0640 P1P2:7505 P3:00335</v>
      </c>
      <c r="C6036" s="348" t="s">
        <v>11043</v>
      </c>
      <c r="D6036" s="348" t="s">
        <v>12496</v>
      </c>
      <c r="E6036" s="348" t="s">
        <v>12497</v>
      </c>
      <c r="F6036" s="348" t="s">
        <v>12498</v>
      </c>
    </row>
    <row r="6037" spans="1:6" x14ac:dyDescent="0.25">
      <c r="A6037" s="348" t="s">
        <v>12876</v>
      </c>
      <c r="B6037" t="str">
        <f t="shared" si="94"/>
        <v>F3:0111 P1P2:0301 P3:00005</v>
      </c>
      <c r="C6037" s="348" t="s">
        <v>11049</v>
      </c>
      <c r="D6037" s="348" t="s">
        <v>7323</v>
      </c>
      <c r="E6037" s="348" t="s">
        <v>7335</v>
      </c>
      <c r="F6037" s="348" t="s">
        <v>7655</v>
      </c>
    </row>
    <row r="6038" spans="1:6" x14ac:dyDescent="0.25">
      <c r="A6038" s="348" t="s">
        <v>12876</v>
      </c>
      <c r="B6038" t="str">
        <f t="shared" si="94"/>
        <v>F3:0321 P1P2:3702 P3:00359</v>
      </c>
      <c r="C6038" s="348" t="s">
        <v>11049</v>
      </c>
      <c r="D6038" s="348" t="s">
        <v>7467</v>
      </c>
      <c r="E6038" s="348" t="s">
        <v>7468</v>
      </c>
      <c r="F6038" s="348" t="s">
        <v>12605</v>
      </c>
    </row>
    <row r="6039" spans="1:6" x14ac:dyDescent="0.25">
      <c r="A6039" s="348" t="s">
        <v>12877</v>
      </c>
      <c r="B6039" t="str">
        <f t="shared" si="94"/>
        <v>F3:0111 P1P2:0301 P3:00005</v>
      </c>
      <c r="C6039" s="348" t="s">
        <v>11056</v>
      </c>
      <c r="D6039" s="348" t="s">
        <v>7323</v>
      </c>
      <c r="E6039" s="348" t="s">
        <v>7335</v>
      </c>
      <c r="F6039" s="348" t="s">
        <v>7655</v>
      </c>
    </row>
    <row r="6040" spans="1:6" x14ac:dyDescent="0.25">
      <c r="A6040" s="348" t="s">
        <v>12878</v>
      </c>
      <c r="B6040" t="str">
        <f t="shared" si="94"/>
        <v>F3:0111 P1P2:0301 P3:00005</v>
      </c>
      <c r="C6040" s="348" t="s">
        <v>11063</v>
      </c>
      <c r="D6040" s="348" t="s">
        <v>7323</v>
      </c>
      <c r="E6040" s="348" t="s">
        <v>7335</v>
      </c>
      <c r="F6040" s="348" t="s">
        <v>7655</v>
      </c>
    </row>
    <row r="6041" spans="1:6" x14ac:dyDescent="0.25">
      <c r="A6041" s="348" t="s">
        <v>12878</v>
      </c>
      <c r="B6041" t="str">
        <f t="shared" si="94"/>
        <v>F3:0620 P1P2:7502 P3:00333</v>
      </c>
      <c r="C6041" s="348" t="s">
        <v>11063</v>
      </c>
      <c r="D6041" s="348" t="s">
        <v>8708</v>
      </c>
      <c r="E6041" s="348" t="s">
        <v>8709</v>
      </c>
      <c r="F6041" s="348" t="s">
        <v>12484</v>
      </c>
    </row>
    <row r="6042" spans="1:6" x14ac:dyDescent="0.25">
      <c r="A6042" s="348" t="s">
        <v>12878</v>
      </c>
      <c r="B6042" t="str">
        <f t="shared" si="94"/>
        <v>F3:0630 P1P2:7503 P3:00431</v>
      </c>
      <c r="C6042" s="348" t="s">
        <v>11063</v>
      </c>
      <c r="D6042" s="348" t="s">
        <v>12487</v>
      </c>
      <c r="E6042" s="348" t="s">
        <v>12488</v>
      </c>
      <c r="F6042" s="348" t="s">
        <v>12489</v>
      </c>
    </row>
    <row r="6043" spans="1:6" x14ac:dyDescent="0.25">
      <c r="A6043" s="348" t="s">
        <v>12879</v>
      </c>
      <c r="B6043" t="str">
        <f t="shared" si="94"/>
        <v>F3:0111 P1P2:0301 P3:00005</v>
      </c>
      <c r="C6043" s="348" t="s">
        <v>11071</v>
      </c>
      <c r="D6043" s="348" t="s">
        <v>7323</v>
      </c>
      <c r="E6043" s="348" t="s">
        <v>7335</v>
      </c>
      <c r="F6043" s="348" t="s">
        <v>7655</v>
      </c>
    </row>
    <row r="6044" spans="1:6" x14ac:dyDescent="0.25">
      <c r="A6044" s="348" t="s">
        <v>12880</v>
      </c>
      <c r="B6044" t="str">
        <f t="shared" si="94"/>
        <v>F3:0111 P1P2:0301 P3:00005</v>
      </c>
      <c r="C6044" s="348" t="s">
        <v>11080</v>
      </c>
      <c r="D6044" s="348" t="s">
        <v>7323</v>
      </c>
      <c r="E6044" s="348" t="s">
        <v>7335</v>
      </c>
      <c r="F6044" s="348" t="s">
        <v>7655</v>
      </c>
    </row>
    <row r="6045" spans="1:6" x14ac:dyDescent="0.25">
      <c r="A6045" s="348" t="s">
        <v>12881</v>
      </c>
      <c r="B6045" t="str">
        <f t="shared" si="94"/>
        <v>F3:0111 P1P2:0301 P3:00005</v>
      </c>
      <c r="C6045" s="348" t="s">
        <v>11084</v>
      </c>
      <c r="D6045" s="348" t="s">
        <v>7323</v>
      </c>
      <c r="E6045" s="348" t="s">
        <v>7335</v>
      </c>
      <c r="F6045" s="348" t="s">
        <v>7655</v>
      </c>
    </row>
    <row r="6046" spans="1:6" x14ac:dyDescent="0.25">
      <c r="A6046" s="348" t="s">
        <v>12882</v>
      </c>
      <c r="B6046" t="str">
        <f t="shared" si="94"/>
        <v>F3:0111 P1P2:0301 P3:00005</v>
      </c>
      <c r="C6046" s="348" t="s">
        <v>11087</v>
      </c>
      <c r="D6046" s="348" t="s">
        <v>7323</v>
      </c>
      <c r="E6046" s="348" t="s">
        <v>7335</v>
      </c>
      <c r="F6046" s="348" t="s">
        <v>7655</v>
      </c>
    </row>
    <row r="6047" spans="1:6" x14ac:dyDescent="0.25">
      <c r="A6047" s="348" t="s">
        <v>12882</v>
      </c>
      <c r="B6047" t="str">
        <f t="shared" si="94"/>
        <v>F3:0640 P1P2:7505 P3:00335</v>
      </c>
      <c r="C6047" s="348" t="s">
        <v>11087</v>
      </c>
      <c r="D6047" s="348" t="s">
        <v>12496</v>
      </c>
      <c r="E6047" s="348" t="s">
        <v>12497</v>
      </c>
      <c r="F6047" s="348" t="s">
        <v>12498</v>
      </c>
    </row>
    <row r="6048" spans="1:6" x14ac:dyDescent="0.25">
      <c r="A6048" s="348" t="s">
        <v>12883</v>
      </c>
      <c r="B6048" t="str">
        <f t="shared" si="94"/>
        <v>F3:0111 P1P2:0301 P3:00005</v>
      </c>
      <c r="C6048" s="348" t="s">
        <v>11091</v>
      </c>
      <c r="D6048" s="348" t="s">
        <v>7323</v>
      </c>
      <c r="E6048" s="348" t="s">
        <v>7335</v>
      </c>
      <c r="F6048" s="348" t="s">
        <v>7655</v>
      </c>
    </row>
    <row r="6049" spans="1:6" x14ac:dyDescent="0.25">
      <c r="A6049" s="348" t="s">
        <v>12884</v>
      </c>
      <c r="B6049" t="str">
        <f t="shared" si="94"/>
        <v>F3:0111 P1P2:0301 P3:00005</v>
      </c>
      <c r="C6049" s="348" t="s">
        <v>11107</v>
      </c>
      <c r="D6049" s="348" t="s">
        <v>7323</v>
      </c>
      <c r="E6049" s="348" t="s">
        <v>7335</v>
      </c>
      <c r="F6049" s="348" t="s">
        <v>7655</v>
      </c>
    </row>
    <row r="6050" spans="1:6" x14ac:dyDescent="0.25">
      <c r="A6050" s="348" t="s">
        <v>12885</v>
      </c>
      <c r="B6050" t="str">
        <f t="shared" si="94"/>
        <v>F3:0111 P1P2:0301 P3:00005</v>
      </c>
      <c r="C6050" s="348" t="s">
        <v>11111</v>
      </c>
      <c r="D6050" s="348" t="s">
        <v>7323</v>
      </c>
      <c r="E6050" s="348" t="s">
        <v>7335</v>
      </c>
      <c r="F6050" s="348" t="s">
        <v>7655</v>
      </c>
    </row>
    <row r="6051" spans="1:6" x14ac:dyDescent="0.25">
      <c r="A6051" s="348" t="s">
        <v>12886</v>
      </c>
      <c r="B6051" t="str">
        <f t="shared" si="94"/>
        <v>F3:0111 P1P2:0301 P3:00005</v>
      </c>
      <c r="C6051" s="348" t="s">
        <v>11116</v>
      </c>
      <c r="D6051" s="348" t="s">
        <v>7323</v>
      </c>
      <c r="E6051" s="348" t="s">
        <v>7335</v>
      </c>
      <c r="F6051" s="348" t="s">
        <v>7655</v>
      </c>
    </row>
    <row r="6052" spans="1:6" x14ac:dyDescent="0.25">
      <c r="A6052" s="348" t="s">
        <v>12887</v>
      </c>
      <c r="B6052" t="str">
        <f t="shared" si="94"/>
        <v>F3:0111 P1P2:0301 P3:00005</v>
      </c>
      <c r="C6052" s="348" t="s">
        <v>11120</v>
      </c>
      <c r="D6052" s="348" t="s">
        <v>7323</v>
      </c>
      <c r="E6052" s="348" t="s">
        <v>7335</v>
      </c>
      <c r="F6052" s="348" t="s">
        <v>7655</v>
      </c>
    </row>
    <row r="6053" spans="1:6" x14ac:dyDescent="0.25">
      <c r="A6053" s="348" t="s">
        <v>12888</v>
      </c>
      <c r="B6053" t="str">
        <f t="shared" si="94"/>
        <v>F3:0111 P1P2:0301 P3:00005</v>
      </c>
      <c r="C6053" s="348" t="s">
        <v>11126</v>
      </c>
      <c r="D6053" s="348" t="s">
        <v>7323</v>
      </c>
      <c r="E6053" s="348" t="s">
        <v>7335</v>
      </c>
      <c r="F6053" s="348" t="s">
        <v>7655</v>
      </c>
    </row>
    <row r="6054" spans="1:6" x14ac:dyDescent="0.25">
      <c r="A6054" s="348" t="s">
        <v>12888</v>
      </c>
      <c r="B6054" t="str">
        <f t="shared" si="94"/>
        <v>F3:1099 P1P2:9019 P3:00371</v>
      </c>
      <c r="C6054" s="348" t="s">
        <v>11126</v>
      </c>
      <c r="D6054" s="348" t="s">
        <v>8515</v>
      </c>
      <c r="E6054" s="348" t="s">
        <v>10350</v>
      </c>
      <c r="F6054" s="348" t="s">
        <v>10351</v>
      </c>
    </row>
    <row r="6055" spans="1:6" x14ac:dyDescent="0.25">
      <c r="A6055" s="348" t="s">
        <v>12889</v>
      </c>
      <c r="B6055" t="str">
        <f t="shared" si="94"/>
        <v>F3:0111 P1P2:0301 P3:00005</v>
      </c>
      <c r="C6055" s="348" t="s">
        <v>11135</v>
      </c>
      <c r="D6055" s="348" t="s">
        <v>7323</v>
      </c>
      <c r="E6055" s="348" t="s">
        <v>7335</v>
      </c>
      <c r="F6055" s="348" t="s">
        <v>7655</v>
      </c>
    </row>
    <row r="6056" spans="1:6" x14ac:dyDescent="0.25">
      <c r="A6056" s="348" t="s">
        <v>12890</v>
      </c>
      <c r="B6056" t="str">
        <f t="shared" si="94"/>
        <v>F3:0111 P1P2:0301 P3:00005</v>
      </c>
      <c r="C6056" s="348" t="s">
        <v>11138</v>
      </c>
      <c r="D6056" s="348" t="s">
        <v>7323</v>
      </c>
      <c r="E6056" s="348" t="s">
        <v>7335</v>
      </c>
      <c r="F6056" s="348" t="s">
        <v>7655</v>
      </c>
    </row>
    <row r="6057" spans="1:6" x14ac:dyDescent="0.25">
      <c r="A6057" s="348" t="s">
        <v>12891</v>
      </c>
      <c r="B6057" t="str">
        <f t="shared" si="94"/>
        <v>F3:0111 P1P2:0301 P3:00005</v>
      </c>
      <c r="C6057" s="348" t="s">
        <v>11144</v>
      </c>
      <c r="D6057" s="348" t="s">
        <v>7323</v>
      </c>
      <c r="E6057" s="348" t="s">
        <v>7335</v>
      </c>
      <c r="F6057" s="348" t="s">
        <v>7655</v>
      </c>
    </row>
    <row r="6058" spans="1:6" x14ac:dyDescent="0.25">
      <c r="A6058" s="348" t="s">
        <v>12892</v>
      </c>
      <c r="B6058" t="str">
        <f t="shared" si="94"/>
        <v>F3:0111 P1P2:0301 P3:00005</v>
      </c>
      <c r="C6058" s="348" t="s">
        <v>11151</v>
      </c>
      <c r="D6058" s="348" t="s">
        <v>7323</v>
      </c>
      <c r="E6058" s="348" t="s">
        <v>7335</v>
      </c>
      <c r="F6058" s="348" t="s">
        <v>7655</v>
      </c>
    </row>
    <row r="6059" spans="1:6" x14ac:dyDescent="0.25">
      <c r="A6059" s="348" t="s">
        <v>12893</v>
      </c>
      <c r="B6059" t="str">
        <f t="shared" si="94"/>
        <v>F3:0111 P1P2:0301 P3:00005</v>
      </c>
      <c r="C6059" s="348" t="s">
        <v>11156</v>
      </c>
      <c r="D6059" s="348" t="s">
        <v>7323</v>
      </c>
      <c r="E6059" s="348" t="s">
        <v>7335</v>
      </c>
      <c r="F6059" s="348" t="s">
        <v>7655</v>
      </c>
    </row>
    <row r="6060" spans="1:6" x14ac:dyDescent="0.25">
      <c r="A6060" s="348" t="s">
        <v>12894</v>
      </c>
      <c r="B6060" t="str">
        <f t="shared" si="94"/>
        <v>F3:0111 P1P2:0301 P3:00005</v>
      </c>
      <c r="C6060" s="348" t="s">
        <v>11162</v>
      </c>
      <c r="D6060" s="348" t="s">
        <v>7323</v>
      </c>
      <c r="E6060" s="348" t="s">
        <v>7335</v>
      </c>
      <c r="F6060" s="348" t="s">
        <v>7655</v>
      </c>
    </row>
    <row r="6061" spans="1:6" x14ac:dyDescent="0.25">
      <c r="A6061" s="348" t="s">
        <v>12894</v>
      </c>
      <c r="B6061" t="str">
        <f t="shared" si="94"/>
        <v>F3:0569 P1P2:7010 P3:00445</v>
      </c>
      <c r="C6061" s="348" t="s">
        <v>11162</v>
      </c>
      <c r="D6061" s="348" t="s">
        <v>12617</v>
      </c>
      <c r="E6061" s="348" t="s">
        <v>12895</v>
      </c>
      <c r="F6061" s="348" t="s">
        <v>12896</v>
      </c>
    </row>
    <row r="6062" spans="1:6" x14ac:dyDescent="0.25">
      <c r="A6062" s="348" t="s">
        <v>12894</v>
      </c>
      <c r="B6062" t="str">
        <f t="shared" si="94"/>
        <v>F3:1099 P1P2:9019 P3:00371</v>
      </c>
      <c r="C6062" s="348" t="s">
        <v>11162</v>
      </c>
      <c r="D6062" s="348" t="s">
        <v>8515</v>
      </c>
      <c r="E6062" s="348" t="s">
        <v>10350</v>
      </c>
      <c r="F6062" s="348" t="s">
        <v>10351</v>
      </c>
    </row>
    <row r="6063" spans="1:6" x14ac:dyDescent="0.25">
      <c r="A6063" s="348" t="s">
        <v>12897</v>
      </c>
      <c r="B6063" t="str">
        <f t="shared" si="94"/>
        <v>F3:0111 P1P2:0301 P3:00005</v>
      </c>
      <c r="C6063" s="348" t="s">
        <v>11180</v>
      </c>
      <c r="D6063" s="348" t="s">
        <v>7323</v>
      </c>
      <c r="E6063" s="348" t="s">
        <v>7335</v>
      </c>
      <c r="F6063" s="348" t="s">
        <v>7655</v>
      </c>
    </row>
    <row r="6064" spans="1:6" x14ac:dyDescent="0.25">
      <c r="A6064" s="348" t="s">
        <v>12898</v>
      </c>
      <c r="B6064" t="str">
        <f t="shared" si="94"/>
        <v>F3:0111 P1P2:0301 P3:00005</v>
      </c>
      <c r="C6064" s="348" t="s">
        <v>11188</v>
      </c>
      <c r="D6064" s="348" t="s">
        <v>7323</v>
      </c>
      <c r="E6064" s="348" t="s">
        <v>7335</v>
      </c>
      <c r="F6064" s="348" t="s">
        <v>7655</v>
      </c>
    </row>
    <row r="6065" spans="1:6" x14ac:dyDescent="0.25">
      <c r="A6065" s="348" t="s">
        <v>12898</v>
      </c>
      <c r="B6065" t="str">
        <f t="shared" si="94"/>
        <v>F3:1099 P1P2:9019 P3:00371</v>
      </c>
      <c r="C6065" s="348" t="s">
        <v>11188</v>
      </c>
      <c r="D6065" s="348" t="s">
        <v>8515</v>
      </c>
      <c r="E6065" s="348" t="s">
        <v>10350</v>
      </c>
      <c r="F6065" s="348" t="s">
        <v>10351</v>
      </c>
    </row>
    <row r="6066" spans="1:6" x14ac:dyDescent="0.25">
      <c r="A6066" s="348" t="s">
        <v>12899</v>
      </c>
      <c r="B6066" t="str">
        <f t="shared" si="94"/>
        <v>F3:0111 P1P2:0301 P3:00005</v>
      </c>
      <c r="C6066" s="348" t="s">
        <v>11198</v>
      </c>
      <c r="D6066" s="348" t="s">
        <v>7323</v>
      </c>
      <c r="E6066" s="348" t="s">
        <v>7335</v>
      </c>
      <c r="F6066" s="348" t="s">
        <v>7655</v>
      </c>
    </row>
    <row r="6067" spans="1:6" x14ac:dyDescent="0.25">
      <c r="A6067" s="348" t="s">
        <v>12900</v>
      </c>
      <c r="B6067" t="str">
        <f t="shared" si="94"/>
        <v>F3:0111 P1P2:0301 P3:00005</v>
      </c>
      <c r="C6067" s="348" t="s">
        <v>11203</v>
      </c>
      <c r="D6067" s="348" t="s">
        <v>7323</v>
      </c>
      <c r="E6067" s="348" t="s">
        <v>7335</v>
      </c>
      <c r="F6067" s="348" t="s">
        <v>7655</v>
      </c>
    </row>
    <row r="6068" spans="1:6" x14ac:dyDescent="0.25">
      <c r="A6068" s="348" t="s">
        <v>12901</v>
      </c>
      <c r="B6068" t="str">
        <f t="shared" si="94"/>
        <v>F3:0111 P1P2:0301 P3:00005</v>
      </c>
      <c r="C6068" s="348" t="s">
        <v>11206</v>
      </c>
      <c r="D6068" s="348" t="s">
        <v>7323</v>
      </c>
      <c r="E6068" s="348" t="s">
        <v>7335</v>
      </c>
      <c r="F6068" s="348" t="s">
        <v>7655</v>
      </c>
    </row>
    <row r="6069" spans="1:6" x14ac:dyDescent="0.25">
      <c r="A6069" s="348" t="s">
        <v>12901</v>
      </c>
      <c r="B6069" t="str">
        <f t="shared" si="94"/>
        <v>F3:0630 P1P2:7503 P3:00431</v>
      </c>
      <c r="C6069" s="348" t="s">
        <v>11206</v>
      </c>
      <c r="D6069" s="348" t="s">
        <v>12487</v>
      </c>
      <c r="E6069" s="348" t="s">
        <v>12488</v>
      </c>
      <c r="F6069" s="348" t="s">
        <v>12489</v>
      </c>
    </row>
    <row r="6070" spans="1:6" x14ac:dyDescent="0.25">
      <c r="A6070" s="348" t="s">
        <v>12902</v>
      </c>
      <c r="B6070" t="str">
        <f t="shared" si="94"/>
        <v>F3:0111 P1P2:0301 P3:00005</v>
      </c>
      <c r="C6070" s="348" t="s">
        <v>11212</v>
      </c>
      <c r="D6070" s="348" t="s">
        <v>7323</v>
      </c>
      <c r="E6070" s="348" t="s">
        <v>7335</v>
      </c>
      <c r="F6070" s="348" t="s">
        <v>7655</v>
      </c>
    </row>
    <row r="6071" spans="1:6" x14ac:dyDescent="0.25">
      <c r="A6071" s="348" t="s">
        <v>12903</v>
      </c>
      <c r="B6071" t="str">
        <f t="shared" si="94"/>
        <v>F3:0111 P1P2:0301 P3:00005</v>
      </c>
      <c r="C6071" s="348" t="s">
        <v>11225</v>
      </c>
      <c r="D6071" s="348" t="s">
        <v>7323</v>
      </c>
      <c r="E6071" s="348" t="s">
        <v>7335</v>
      </c>
      <c r="F6071" s="348" t="s">
        <v>7655</v>
      </c>
    </row>
    <row r="6072" spans="1:6" x14ac:dyDescent="0.25">
      <c r="A6072" s="348" t="s">
        <v>12904</v>
      </c>
      <c r="B6072" t="str">
        <f t="shared" si="94"/>
        <v>F3:0111 P1P2:0301 P3:00005</v>
      </c>
      <c r="C6072" s="348" t="s">
        <v>11231</v>
      </c>
      <c r="D6072" s="348" t="s">
        <v>7323</v>
      </c>
      <c r="E6072" s="348" t="s">
        <v>7335</v>
      </c>
      <c r="F6072" s="348" t="s">
        <v>7655</v>
      </c>
    </row>
    <row r="6073" spans="1:6" x14ac:dyDescent="0.25">
      <c r="A6073" s="348" t="s">
        <v>12904</v>
      </c>
      <c r="B6073" t="str">
        <f t="shared" si="94"/>
        <v>F3:0620 P1P2:7502 P3:00333</v>
      </c>
      <c r="C6073" s="348" t="s">
        <v>11231</v>
      </c>
      <c r="D6073" s="348" t="s">
        <v>8708</v>
      </c>
      <c r="E6073" s="348" t="s">
        <v>8709</v>
      </c>
      <c r="F6073" s="348" t="s">
        <v>12484</v>
      </c>
    </row>
    <row r="6074" spans="1:6" x14ac:dyDescent="0.25">
      <c r="A6074" s="348" t="s">
        <v>12904</v>
      </c>
      <c r="B6074" t="str">
        <f t="shared" si="94"/>
        <v>F3:0630 P1P2:7503 P3:00431</v>
      </c>
      <c r="C6074" s="348" t="s">
        <v>11231</v>
      </c>
      <c r="D6074" s="348" t="s">
        <v>12487</v>
      </c>
      <c r="E6074" s="348" t="s">
        <v>12488</v>
      </c>
      <c r="F6074" s="348" t="s">
        <v>12489</v>
      </c>
    </row>
    <row r="6075" spans="1:6" x14ac:dyDescent="0.25">
      <c r="A6075" s="348" t="s">
        <v>12905</v>
      </c>
      <c r="B6075" t="str">
        <f t="shared" si="94"/>
        <v>F3:0111 P1P2:0301 P3:00005</v>
      </c>
      <c r="C6075" s="348" t="s">
        <v>11236</v>
      </c>
      <c r="D6075" s="348" t="s">
        <v>7323</v>
      </c>
      <c r="E6075" s="348" t="s">
        <v>7335</v>
      </c>
      <c r="F6075" s="348" t="s">
        <v>7655</v>
      </c>
    </row>
    <row r="6076" spans="1:6" x14ac:dyDescent="0.25">
      <c r="A6076" s="348" t="s">
        <v>12906</v>
      </c>
      <c r="B6076" t="str">
        <f t="shared" si="94"/>
        <v>F3:0111 P1P2:0301 P3:00005</v>
      </c>
      <c r="C6076" s="348" t="s">
        <v>11240</v>
      </c>
      <c r="D6076" s="348" t="s">
        <v>7323</v>
      </c>
      <c r="E6076" s="348" t="s">
        <v>7335</v>
      </c>
      <c r="F6076" s="348" t="s">
        <v>7655</v>
      </c>
    </row>
    <row r="6077" spans="1:6" x14ac:dyDescent="0.25">
      <c r="A6077" s="348" t="s">
        <v>12906</v>
      </c>
      <c r="B6077" t="str">
        <f t="shared" si="94"/>
        <v>F3:0630 P1P2:7503 P3:00431</v>
      </c>
      <c r="C6077" s="348" t="s">
        <v>11240</v>
      </c>
      <c r="D6077" s="348" t="s">
        <v>12487</v>
      </c>
      <c r="E6077" s="348" t="s">
        <v>12488</v>
      </c>
      <c r="F6077" s="348" t="s">
        <v>12489</v>
      </c>
    </row>
    <row r="6078" spans="1:6" x14ac:dyDescent="0.25">
      <c r="A6078" s="348" t="s">
        <v>12907</v>
      </c>
      <c r="B6078" t="str">
        <f t="shared" si="94"/>
        <v>F3:0111 P1P2:0301 P3:00005</v>
      </c>
      <c r="C6078" s="348" t="s">
        <v>11243</v>
      </c>
      <c r="D6078" s="348" t="s">
        <v>7323</v>
      </c>
      <c r="E6078" s="348" t="s">
        <v>7335</v>
      </c>
      <c r="F6078" s="348" t="s">
        <v>7655</v>
      </c>
    </row>
    <row r="6079" spans="1:6" x14ac:dyDescent="0.25">
      <c r="A6079" s="348" t="s">
        <v>12908</v>
      </c>
      <c r="B6079" t="str">
        <f t="shared" si="94"/>
        <v>F3:0111 P1P2:0301 P3:00005</v>
      </c>
      <c r="C6079" s="348" t="s">
        <v>11252</v>
      </c>
      <c r="D6079" s="348" t="s">
        <v>7323</v>
      </c>
      <c r="E6079" s="348" t="s">
        <v>7335</v>
      </c>
      <c r="F6079" s="348" t="s">
        <v>7655</v>
      </c>
    </row>
    <row r="6080" spans="1:6" x14ac:dyDescent="0.25">
      <c r="A6080" s="348" t="s">
        <v>12909</v>
      </c>
      <c r="B6080" t="str">
        <f t="shared" si="94"/>
        <v>F3:0111 P1P2:0301 P3:00005</v>
      </c>
      <c r="C6080" s="348" t="s">
        <v>11258</v>
      </c>
      <c r="D6080" s="348" t="s">
        <v>7323</v>
      </c>
      <c r="E6080" s="348" t="s">
        <v>7335</v>
      </c>
      <c r="F6080" s="348" t="s">
        <v>7655</v>
      </c>
    </row>
    <row r="6081" spans="1:6" x14ac:dyDescent="0.25">
      <c r="A6081" s="348" t="s">
        <v>12909</v>
      </c>
      <c r="B6081" t="str">
        <f t="shared" si="94"/>
        <v>F3:0620 P1P2:7502 P3:00333</v>
      </c>
      <c r="C6081" s="348" t="s">
        <v>11258</v>
      </c>
      <c r="D6081" s="348" t="s">
        <v>8708</v>
      </c>
      <c r="E6081" s="348" t="s">
        <v>8709</v>
      </c>
      <c r="F6081" s="348" t="s">
        <v>12484</v>
      </c>
    </row>
    <row r="6082" spans="1:6" x14ac:dyDescent="0.25">
      <c r="A6082" s="348" t="s">
        <v>12909</v>
      </c>
      <c r="B6082" t="str">
        <f t="shared" ref="B6082:B6145" si="95">CONCATENATE("F3:",D6082," P1P2:",E6082," P3:",F6082)</f>
        <v>F3:0630 P1P2:7503 P3:00431</v>
      </c>
      <c r="C6082" s="348" t="s">
        <v>11258</v>
      </c>
      <c r="D6082" s="348" t="s">
        <v>12487</v>
      </c>
      <c r="E6082" s="348" t="s">
        <v>12488</v>
      </c>
      <c r="F6082" s="348" t="s">
        <v>12489</v>
      </c>
    </row>
    <row r="6083" spans="1:6" x14ac:dyDescent="0.25">
      <c r="A6083" s="348" t="s">
        <v>12910</v>
      </c>
      <c r="B6083" t="str">
        <f t="shared" si="95"/>
        <v>F3:0111 P1P2:0301 P3:00005</v>
      </c>
      <c r="C6083" s="348" t="s">
        <v>11267</v>
      </c>
      <c r="D6083" s="348" t="s">
        <v>7323</v>
      </c>
      <c r="E6083" s="348" t="s">
        <v>7335</v>
      </c>
      <c r="F6083" s="348" t="s">
        <v>7655</v>
      </c>
    </row>
    <row r="6084" spans="1:6" x14ac:dyDescent="0.25">
      <c r="A6084" s="348" t="s">
        <v>12911</v>
      </c>
      <c r="B6084" t="str">
        <f t="shared" si="95"/>
        <v>F3:0111 P1P2:0301 P3:00005</v>
      </c>
      <c r="C6084" s="348" t="s">
        <v>7907</v>
      </c>
      <c r="D6084" s="348" t="s">
        <v>7323</v>
      </c>
      <c r="E6084" s="348" t="s">
        <v>7335</v>
      </c>
      <c r="F6084" s="348" t="s">
        <v>7655</v>
      </c>
    </row>
    <row r="6085" spans="1:6" x14ac:dyDescent="0.25">
      <c r="A6085" s="348" t="s">
        <v>12912</v>
      </c>
      <c r="B6085" t="str">
        <f t="shared" si="95"/>
        <v>F3:0111 P1P2:0301 P3:00005</v>
      </c>
      <c r="C6085" s="348" t="s">
        <v>7889</v>
      </c>
      <c r="D6085" s="348" t="s">
        <v>7323</v>
      </c>
      <c r="E6085" s="348" t="s">
        <v>7335</v>
      </c>
      <c r="F6085" s="348" t="s">
        <v>7655</v>
      </c>
    </row>
    <row r="6086" spans="1:6" x14ac:dyDescent="0.25">
      <c r="A6086" s="348" t="s">
        <v>12913</v>
      </c>
      <c r="B6086" t="str">
        <f t="shared" si="95"/>
        <v>F3:0111 P1P2:0301 P3:00005</v>
      </c>
      <c r="C6086" s="348" t="s">
        <v>7894</v>
      </c>
      <c r="D6086" s="348" t="s">
        <v>7323</v>
      </c>
      <c r="E6086" s="348" t="s">
        <v>7335</v>
      </c>
      <c r="F6086" s="348" t="s">
        <v>7655</v>
      </c>
    </row>
    <row r="6087" spans="1:6" x14ac:dyDescent="0.25">
      <c r="A6087" s="348" t="s">
        <v>12913</v>
      </c>
      <c r="B6087" t="str">
        <f t="shared" si="95"/>
        <v>F3:0820 P1P2:8503 P3:00232</v>
      </c>
      <c r="C6087" s="348" t="s">
        <v>7894</v>
      </c>
      <c r="D6087" s="348" t="s">
        <v>7684</v>
      </c>
      <c r="E6087" s="348" t="s">
        <v>7685</v>
      </c>
      <c r="F6087" s="348" t="s">
        <v>7686</v>
      </c>
    </row>
    <row r="6088" spans="1:6" x14ac:dyDescent="0.25">
      <c r="A6088" s="348" t="s">
        <v>12914</v>
      </c>
      <c r="B6088" t="str">
        <f t="shared" si="95"/>
        <v>F3:0111 P1P2:0301 P3:00005</v>
      </c>
      <c r="C6088" s="348" t="s">
        <v>11304</v>
      </c>
      <c r="D6088" s="348" t="s">
        <v>7323</v>
      </c>
      <c r="E6088" s="348" t="s">
        <v>7335</v>
      </c>
      <c r="F6088" s="348" t="s">
        <v>7655</v>
      </c>
    </row>
    <row r="6089" spans="1:6" x14ac:dyDescent="0.25">
      <c r="A6089" s="348" t="s">
        <v>12914</v>
      </c>
      <c r="B6089" t="str">
        <f t="shared" si="95"/>
        <v>F3:0630 P1P2:7503 P3:00431</v>
      </c>
      <c r="C6089" s="348" t="s">
        <v>11304</v>
      </c>
      <c r="D6089" s="348" t="s">
        <v>12487</v>
      </c>
      <c r="E6089" s="348" t="s">
        <v>12488</v>
      </c>
      <c r="F6089" s="348" t="s">
        <v>12489</v>
      </c>
    </row>
    <row r="6090" spans="1:6" x14ac:dyDescent="0.25">
      <c r="A6090" s="348" t="s">
        <v>12915</v>
      </c>
      <c r="B6090" t="str">
        <f t="shared" si="95"/>
        <v>F3:0111 P1P2:0301 P3:00005</v>
      </c>
      <c r="C6090" s="348" t="s">
        <v>7911</v>
      </c>
      <c r="D6090" s="348" t="s">
        <v>7323</v>
      </c>
      <c r="E6090" s="348" t="s">
        <v>7335</v>
      </c>
      <c r="F6090" s="348" t="s">
        <v>7655</v>
      </c>
    </row>
    <row r="6091" spans="1:6" x14ac:dyDescent="0.25">
      <c r="A6091" s="348" t="s">
        <v>12916</v>
      </c>
      <c r="B6091" t="str">
        <f t="shared" si="95"/>
        <v>F3:0111 P1P2:0301 P3:00005</v>
      </c>
      <c r="C6091" s="348" t="s">
        <v>7899</v>
      </c>
      <c r="D6091" s="348" t="s">
        <v>7323</v>
      </c>
      <c r="E6091" s="348" t="s">
        <v>7335</v>
      </c>
      <c r="F6091" s="348" t="s">
        <v>7655</v>
      </c>
    </row>
    <row r="6092" spans="1:6" x14ac:dyDescent="0.25">
      <c r="A6092" s="348" t="s">
        <v>12917</v>
      </c>
      <c r="B6092" t="str">
        <f t="shared" si="95"/>
        <v>F3:0111 P1P2:0301 P3:00005</v>
      </c>
      <c r="C6092" s="348" t="s">
        <v>11323</v>
      </c>
      <c r="D6092" s="348" t="s">
        <v>7323</v>
      </c>
      <c r="E6092" s="348" t="s">
        <v>7335</v>
      </c>
      <c r="F6092" s="348" t="s">
        <v>7655</v>
      </c>
    </row>
    <row r="6093" spans="1:6" x14ac:dyDescent="0.25">
      <c r="A6093" s="348" t="s">
        <v>12918</v>
      </c>
      <c r="B6093" t="str">
        <f t="shared" si="95"/>
        <v>F3:0111 P1P2:0301 P3:00005</v>
      </c>
      <c r="C6093" s="348" t="s">
        <v>11332</v>
      </c>
      <c r="D6093" s="348" t="s">
        <v>7323</v>
      </c>
      <c r="E6093" s="348" t="s">
        <v>7335</v>
      </c>
      <c r="F6093" s="348" t="s">
        <v>7655</v>
      </c>
    </row>
    <row r="6094" spans="1:6" x14ac:dyDescent="0.25">
      <c r="A6094" s="348" t="s">
        <v>12918</v>
      </c>
      <c r="B6094" t="str">
        <f t="shared" si="95"/>
        <v>F3:0820 P1P2:8502 P3:00234</v>
      </c>
      <c r="C6094" s="348" t="s">
        <v>11332</v>
      </c>
      <c r="D6094" s="348" t="s">
        <v>7684</v>
      </c>
      <c r="E6094" s="348" t="s">
        <v>7725</v>
      </c>
      <c r="F6094" s="348" t="s">
        <v>7726</v>
      </c>
    </row>
    <row r="6095" spans="1:6" x14ac:dyDescent="0.25">
      <c r="A6095" s="348" t="s">
        <v>12919</v>
      </c>
      <c r="B6095" t="str">
        <f t="shared" si="95"/>
        <v>F3:0111 P1P2:0301 P3:00005</v>
      </c>
      <c r="C6095" s="348" t="s">
        <v>7904</v>
      </c>
      <c r="D6095" s="348" t="s">
        <v>7323</v>
      </c>
      <c r="E6095" s="348" t="s">
        <v>7335</v>
      </c>
      <c r="F6095" s="348" t="s">
        <v>7655</v>
      </c>
    </row>
    <row r="6096" spans="1:6" x14ac:dyDescent="0.25">
      <c r="A6096" s="348" t="s">
        <v>12919</v>
      </c>
      <c r="B6096" t="str">
        <f t="shared" si="95"/>
        <v>F3:0620 P1P2:7502 P3:00333</v>
      </c>
      <c r="C6096" s="348" t="s">
        <v>7904</v>
      </c>
      <c r="D6096" s="348" t="s">
        <v>8708</v>
      </c>
      <c r="E6096" s="348" t="s">
        <v>8709</v>
      </c>
      <c r="F6096" s="348" t="s">
        <v>12484</v>
      </c>
    </row>
    <row r="6097" spans="1:6" x14ac:dyDescent="0.25">
      <c r="A6097" s="348" t="s">
        <v>12919</v>
      </c>
      <c r="B6097" t="str">
        <f t="shared" si="95"/>
        <v>F3:1099 P1P2:9019 P3:00371</v>
      </c>
      <c r="C6097" s="348" t="s">
        <v>7904</v>
      </c>
      <c r="D6097" s="348" t="s">
        <v>8515</v>
      </c>
      <c r="E6097" s="348" t="s">
        <v>10350</v>
      </c>
      <c r="F6097" s="348" t="s">
        <v>10351</v>
      </c>
    </row>
    <row r="6098" spans="1:6" x14ac:dyDescent="0.25">
      <c r="A6098" s="348" t="s">
        <v>12920</v>
      </c>
      <c r="B6098" t="str">
        <f t="shared" si="95"/>
        <v>F3:0111 P1P2:0301 P3:00005</v>
      </c>
      <c r="C6098" s="348" t="s">
        <v>11341</v>
      </c>
      <c r="D6098" s="348" t="s">
        <v>7323</v>
      </c>
      <c r="E6098" s="348" t="s">
        <v>7335</v>
      </c>
      <c r="F6098" s="348" t="s">
        <v>7655</v>
      </c>
    </row>
    <row r="6099" spans="1:6" x14ac:dyDescent="0.25">
      <c r="A6099" s="348" t="s">
        <v>12921</v>
      </c>
      <c r="B6099" t="str">
        <f t="shared" si="95"/>
        <v>F3:0111 P1P2:0301 P3:00005</v>
      </c>
      <c r="C6099" s="348" t="s">
        <v>10987</v>
      </c>
      <c r="D6099" s="348" t="s">
        <v>7323</v>
      </c>
      <c r="E6099" s="348" t="s">
        <v>7335</v>
      </c>
      <c r="F6099" s="348" t="s">
        <v>7655</v>
      </c>
    </row>
    <row r="6100" spans="1:6" x14ac:dyDescent="0.25">
      <c r="A6100" s="348" t="s">
        <v>12921</v>
      </c>
      <c r="B6100" t="str">
        <f t="shared" si="95"/>
        <v>F3:0133 P1P2:0302 P3:00009</v>
      </c>
      <c r="C6100" s="348" t="s">
        <v>10987</v>
      </c>
      <c r="D6100" s="348" t="s">
        <v>7340</v>
      </c>
      <c r="E6100" s="348" t="s">
        <v>7456</v>
      </c>
      <c r="F6100" s="348" t="s">
        <v>7459</v>
      </c>
    </row>
    <row r="6101" spans="1:6" x14ac:dyDescent="0.25">
      <c r="A6101" s="348" t="s">
        <v>12921</v>
      </c>
      <c r="B6101" t="str">
        <f t="shared" si="95"/>
        <v>F3:0620 P1P2:7502 P3:00333</v>
      </c>
      <c r="C6101" s="348" t="s">
        <v>10987</v>
      </c>
      <c r="D6101" s="348" t="s">
        <v>8708</v>
      </c>
      <c r="E6101" s="348" t="s">
        <v>8709</v>
      </c>
      <c r="F6101" s="348" t="s">
        <v>12484</v>
      </c>
    </row>
    <row r="6102" spans="1:6" x14ac:dyDescent="0.25">
      <c r="A6102" s="348" t="s">
        <v>12922</v>
      </c>
      <c r="B6102" t="str">
        <f t="shared" si="95"/>
        <v>F3:0111 P1P2:0301 P3:00005</v>
      </c>
      <c r="C6102" s="348" t="s">
        <v>11352</v>
      </c>
      <c r="D6102" s="348" t="s">
        <v>7323</v>
      </c>
      <c r="E6102" s="348" t="s">
        <v>7335</v>
      </c>
      <c r="F6102" s="348" t="s">
        <v>7655</v>
      </c>
    </row>
    <row r="6103" spans="1:6" x14ac:dyDescent="0.25">
      <c r="A6103" s="348" t="s">
        <v>12922</v>
      </c>
      <c r="B6103" t="str">
        <f t="shared" si="95"/>
        <v>F3:0133 P1P2:0302 P3:00009</v>
      </c>
      <c r="C6103" s="348" t="s">
        <v>11352</v>
      </c>
      <c r="D6103" s="348" t="s">
        <v>7340</v>
      </c>
      <c r="E6103" s="348" t="s">
        <v>7456</v>
      </c>
      <c r="F6103" s="348" t="s">
        <v>7459</v>
      </c>
    </row>
    <row r="6104" spans="1:6" x14ac:dyDescent="0.25">
      <c r="A6104" s="348" t="s">
        <v>12923</v>
      </c>
      <c r="B6104" t="str">
        <f t="shared" si="95"/>
        <v>F3:0111 P1P2:0301 P3:00005</v>
      </c>
      <c r="C6104" s="348" t="s">
        <v>11355</v>
      </c>
      <c r="D6104" s="348" t="s">
        <v>7323</v>
      </c>
      <c r="E6104" s="348" t="s">
        <v>7335</v>
      </c>
      <c r="F6104" s="348" t="s">
        <v>7655</v>
      </c>
    </row>
    <row r="6105" spans="1:6" x14ac:dyDescent="0.25">
      <c r="A6105" s="348" t="s">
        <v>12923</v>
      </c>
      <c r="B6105" t="str">
        <f t="shared" si="95"/>
        <v>F3:0133 P1P2:0302 P3:00009</v>
      </c>
      <c r="C6105" s="348" t="s">
        <v>11355</v>
      </c>
      <c r="D6105" s="348" t="s">
        <v>7340</v>
      </c>
      <c r="E6105" s="348" t="s">
        <v>7456</v>
      </c>
      <c r="F6105" s="348" t="s">
        <v>7459</v>
      </c>
    </row>
    <row r="6106" spans="1:6" x14ac:dyDescent="0.25">
      <c r="A6106" s="348" t="s">
        <v>12924</v>
      </c>
      <c r="B6106" t="str">
        <f t="shared" si="95"/>
        <v>F3:0111 P1P2:0301 P3:00005</v>
      </c>
      <c r="C6106" s="348" t="s">
        <v>11371</v>
      </c>
      <c r="D6106" s="348" t="s">
        <v>7323</v>
      </c>
      <c r="E6106" s="348" t="s">
        <v>7335</v>
      </c>
      <c r="F6106" s="348" t="s">
        <v>7655</v>
      </c>
    </row>
    <row r="6107" spans="1:6" x14ac:dyDescent="0.25">
      <c r="A6107" s="348" t="s">
        <v>12924</v>
      </c>
      <c r="B6107" t="str">
        <f t="shared" si="95"/>
        <v>F3:0133 P1P2:0302 P3:00009</v>
      </c>
      <c r="C6107" s="348" t="s">
        <v>11371</v>
      </c>
      <c r="D6107" s="348" t="s">
        <v>7340</v>
      </c>
      <c r="E6107" s="348" t="s">
        <v>7456</v>
      </c>
      <c r="F6107" s="348" t="s">
        <v>7459</v>
      </c>
    </row>
    <row r="6108" spans="1:6" x14ac:dyDescent="0.25">
      <c r="A6108" s="348" t="s">
        <v>12925</v>
      </c>
      <c r="B6108" t="str">
        <f t="shared" si="95"/>
        <v>F3:0111 P1P2:0301 P3:00005</v>
      </c>
      <c r="C6108" s="348" t="s">
        <v>11376</v>
      </c>
      <c r="D6108" s="348" t="s">
        <v>7323</v>
      </c>
      <c r="E6108" s="348" t="s">
        <v>7335</v>
      </c>
      <c r="F6108" s="348" t="s">
        <v>7655</v>
      </c>
    </row>
    <row r="6109" spans="1:6" x14ac:dyDescent="0.25">
      <c r="A6109" s="348" t="s">
        <v>12925</v>
      </c>
      <c r="B6109" t="str">
        <f t="shared" si="95"/>
        <v>F3:0133 P1P2:0302 P3:00009</v>
      </c>
      <c r="C6109" s="348" t="s">
        <v>11376</v>
      </c>
      <c r="D6109" s="348" t="s">
        <v>7340</v>
      </c>
      <c r="E6109" s="348" t="s">
        <v>7456</v>
      </c>
      <c r="F6109" s="348" t="s">
        <v>7459</v>
      </c>
    </row>
    <row r="6110" spans="1:6" x14ac:dyDescent="0.25">
      <c r="A6110" s="348" t="s">
        <v>12926</v>
      </c>
      <c r="B6110" t="str">
        <f t="shared" si="95"/>
        <v>F3:0111 P1P2:0301 P3:00005</v>
      </c>
      <c r="C6110" s="348" t="s">
        <v>11381</v>
      </c>
      <c r="D6110" s="348" t="s">
        <v>7323</v>
      </c>
      <c r="E6110" s="348" t="s">
        <v>7335</v>
      </c>
      <c r="F6110" s="348" t="s">
        <v>7655</v>
      </c>
    </row>
    <row r="6111" spans="1:6" x14ac:dyDescent="0.25">
      <c r="A6111" s="348" t="s">
        <v>12926</v>
      </c>
      <c r="B6111" t="str">
        <f t="shared" si="95"/>
        <v>F3:0133 P1P2:0302 P3:00009</v>
      </c>
      <c r="C6111" s="348" t="s">
        <v>11381</v>
      </c>
      <c r="D6111" s="348" t="s">
        <v>7340</v>
      </c>
      <c r="E6111" s="348" t="s">
        <v>7456</v>
      </c>
      <c r="F6111" s="348" t="s">
        <v>7459</v>
      </c>
    </row>
    <row r="6112" spans="1:6" x14ac:dyDescent="0.25">
      <c r="A6112" s="348" t="s">
        <v>12927</v>
      </c>
      <c r="B6112" t="str">
        <f t="shared" si="95"/>
        <v>F3:0111 P1P2:0301 P3:00005</v>
      </c>
      <c r="C6112" s="348" t="s">
        <v>11389</v>
      </c>
      <c r="D6112" s="348" t="s">
        <v>7323</v>
      </c>
      <c r="E6112" s="348" t="s">
        <v>7335</v>
      </c>
      <c r="F6112" s="348" t="s">
        <v>7655</v>
      </c>
    </row>
    <row r="6113" spans="1:6" x14ac:dyDescent="0.25">
      <c r="A6113" s="348" t="s">
        <v>12927</v>
      </c>
      <c r="B6113" t="str">
        <f t="shared" si="95"/>
        <v>F3:0133 P1P2:0302 P3:00009</v>
      </c>
      <c r="C6113" s="348" t="s">
        <v>11389</v>
      </c>
      <c r="D6113" s="348" t="s">
        <v>7340</v>
      </c>
      <c r="E6113" s="348" t="s">
        <v>7456</v>
      </c>
      <c r="F6113" s="348" t="s">
        <v>7459</v>
      </c>
    </row>
    <row r="6114" spans="1:6" x14ac:dyDescent="0.25">
      <c r="A6114" s="348" t="s">
        <v>12927</v>
      </c>
      <c r="B6114" t="str">
        <f t="shared" si="95"/>
        <v>F3:0630 P1P2:7503 P3:00333</v>
      </c>
      <c r="C6114" s="348" t="s">
        <v>11389</v>
      </c>
      <c r="D6114" s="348" t="s">
        <v>12487</v>
      </c>
      <c r="E6114" s="348" t="s">
        <v>12488</v>
      </c>
      <c r="F6114" s="348" t="s">
        <v>12484</v>
      </c>
    </row>
    <row r="6115" spans="1:6" x14ac:dyDescent="0.25">
      <c r="A6115" s="348" t="s">
        <v>12928</v>
      </c>
      <c r="B6115" t="str">
        <f t="shared" si="95"/>
        <v>F3:0111 P1P2:0301 P3:00005</v>
      </c>
      <c r="C6115" s="348" t="s">
        <v>11396</v>
      </c>
      <c r="D6115" s="348" t="s">
        <v>7323</v>
      </c>
      <c r="E6115" s="348" t="s">
        <v>7335</v>
      </c>
      <c r="F6115" s="348" t="s">
        <v>7655</v>
      </c>
    </row>
    <row r="6116" spans="1:6" x14ac:dyDescent="0.25">
      <c r="A6116" s="348" t="s">
        <v>12928</v>
      </c>
      <c r="B6116" t="str">
        <f t="shared" si="95"/>
        <v>F3:0133 P1P2:0302 P3:00009</v>
      </c>
      <c r="C6116" s="348" t="s">
        <v>11396</v>
      </c>
      <c r="D6116" s="348" t="s">
        <v>7340</v>
      </c>
      <c r="E6116" s="348" t="s">
        <v>7456</v>
      </c>
      <c r="F6116" s="348" t="s">
        <v>7459</v>
      </c>
    </row>
    <row r="6117" spans="1:6" x14ac:dyDescent="0.25">
      <c r="A6117" s="348" t="s">
        <v>12929</v>
      </c>
      <c r="B6117" t="str">
        <f t="shared" si="95"/>
        <v>F3:0111 P1P2:0301 P3:00005</v>
      </c>
      <c r="C6117" s="348" t="s">
        <v>11401</v>
      </c>
      <c r="D6117" s="348" t="s">
        <v>7323</v>
      </c>
      <c r="E6117" s="348" t="s">
        <v>7335</v>
      </c>
      <c r="F6117" s="348" t="s">
        <v>7655</v>
      </c>
    </row>
    <row r="6118" spans="1:6" x14ac:dyDescent="0.25">
      <c r="A6118" s="348" t="s">
        <v>12929</v>
      </c>
      <c r="B6118" t="str">
        <f t="shared" si="95"/>
        <v>F3:0133 P1P2:0302 P3:00009</v>
      </c>
      <c r="C6118" s="348" t="s">
        <v>11401</v>
      </c>
      <c r="D6118" s="348" t="s">
        <v>7340</v>
      </c>
      <c r="E6118" s="348" t="s">
        <v>7456</v>
      </c>
      <c r="F6118" s="348" t="s">
        <v>7459</v>
      </c>
    </row>
    <row r="6119" spans="1:6" x14ac:dyDescent="0.25">
      <c r="A6119" s="348" t="s">
        <v>12929</v>
      </c>
      <c r="B6119" t="str">
        <f t="shared" si="95"/>
        <v>F3:0620 P1P2:7502 P3:00333</v>
      </c>
      <c r="C6119" s="348" t="s">
        <v>11401</v>
      </c>
      <c r="D6119" s="348" t="s">
        <v>8708</v>
      </c>
      <c r="E6119" s="348" t="s">
        <v>8709</v>
      </c>
      <c r="F6119" s="348" t="s">
        <v>12484</v>
      </c>
    </row>
    <row r="6120" spans="1:6" x14ac:dyDescent="0.25">
      <c r="A6120" s="348" t="s">
        <v>12930</v>
      </c>
      <c r="B6120" t="str">
        <f t="shared" si="95"/>
        <v>F3:0111 P1P2:0301 P3:00005</v>
      </c>
      <c r="C6120" s="348" t="s">
        <v>11409</v>
      </c>
      <c r="D6120" s="348" t="s">
        <v>7323</v>
      </c>
      <c r="E6120" s="348" t="s">
        <v>7335</v>
      </c>
      <c r="F6120" s="348" t="s">
        <v>7655</v>
      </c>
    </row>
    <row r="6121" spans="1:6" x14ac:dyDescent="0.25">
      <c r="A6121" s="348" t="s">
        <v>12930</v>
      </c>
      <c r="B6121" t="str">
        <f t="shared" si="95"/>
        <v>F3:0133 P1P2:0302 P3:00009</v>
      </c>
      <c r="C6121" s="348" t="s">
        <v>11409</v>
      </c>
      <c r="D6121" s="348" t="s">
        <v>7340</v>
      </c>
      <c r="E6121" s="348" t="s">
        <v>7456</v>
      </c>
      <c r="F6121" s="348" t="s">
        <v>7459</v>
      </c>
    </row>
    <row r="6122" spans="1:6" x14ac:dyDescent="0.25">
      <c r="A6122" s="348" t="s">
        <v>12930</v>
      </c>
      <c r="B6122" t="str">
        <f t="shared" si="95"/>
        <v>F3:0620 P1P2:7502 P3:00333</v>
      </c>
      <c r="C6122" s="348" t="s">
        <v>11409</v>
      </c>
      <c r="D6122" s="348" t="s">
        <v>8708</v>
      </c>
      <c r="E6122" s="348" t="s">
        <v>8709</v>
      </c>
      <c r="F6122" s="348" t="s">
        <v>12484</v>
      </c>
    </row>
    <row r="6123" spans="1:6" x14ac:dyDescent="0.25">
      <c r="A6123" s="348" t="s">
        <v>12931</v>
      </c>
      <c r="B6123" t="str">
        <f t="shared" si="95"/>
        <v>F3:0111 P1P2:0301 P3:00005</v>
      </c>
      <c r="C6123" s="348" t="s">
        <v>11419</v>
      </c>
      <c r="D6123" s="348" t="s">
        <v>7323</v>
      </c>
      <c r="E6123" s="348" t="s">
        <v>7335</v>
      </c>
      <c r="F6123" s="348" t="s">
        <v>7655</v>
      </c>
    </row>
    <row r="6124" spans="1:6" x14ac:dyDescent="0.25">
      <c r="A6124" s="348" t="s">
        <v>12931</v>
      </c>
      <c r="B6124" t="str">
        <f t="shared" si="95"/>
        <v>F3:0133 P1P2:0302 P3:00009</v>
      </c>
      <c r="C6124" s="348" t="s">
        <v>11419</v>
      </c>
      <c r="D6124" s="348" t="s">
        <v>7340</v>
      </c>
      <c r="E6124" s="348" t="s">
        <v>7456</v>
      </c>
      <c r="F6124" s="348" t="s">
        <v>7459</v>
      </c>
    </row>
    <row r="6125" spans="1:6" x14ac:dyDescent="0.25">
      <c r="A6125" s="348" t="s">
        <v>12932</v>
      </c>
      <c r="B6125" t="str">
        <f t="shared" si="95"/>
        <v>F3:0111 P1P2:0301 P3:00005</v>
      </c>
      <c r="C6125" s="348" t="s">
        <v>11423</v>
      </c>
      <c r="D6125" s="348" t="s">
        <v>7323</v>
      </c>
      <c r="E6125" s="348" t="s">
        <v>7335</v>
      </c>
      <c r="F6125" s="348" t="s">
        <v>7655</v>
      </c>
    </row>
    <row r="6126" spans="1:6" x14ac:dyDescent="0.25">
      <c r="A6126" s="348" t="s">
        <v>12932</v>
      </c>
      <c r="B6126" t="str">
        <f t="shared" si="95"/>
        <v>F3:0133 P1P2:0302 P3:00009</v>
      </c>
      <c r="C6126" s="348" t="s">
        <v>11423</v>
      </c>
      <c r="D6126" s="348" t="s">
        <v>7340</v>
      </c>
      <c r="E6126" s="348" t="s">
        <v>7456</v>
      </c>
      <c r="F6126" s="348" t="s">
        <v>7459</v>
      </c>
    </row>
    <row r="6127" spans="1:6" x14ac:dyDescent="0.25">
      <c r="A6127" s="348" t="s">
        <v>12933</v>
      </c>
      <c r="B6127" t="str">
        <f t="shared" si="95"/>
        <v>F3:0111 P1P2:0301 P3:00005</v>
      </c>
      <c r="C6127" s="348" t="s">
        <v>11428</v>
      </c>
      <c r="D6127" s="348" t="s">
        <v>7323</v>
      </c>
      <c r="E6127" s="348" t="s">
        <v>7335</v>
      </c>
      <c r="F6127" s="348" t="s">
        <v>7655</v>
      </c>
    </row>
    <row r="6128" spans="1:6" x14ac:dyDescent="0.25">
      <c r="A6128" s="348" t="s">
        <v>12933</v>
      </c>
      <c r="B6128" t="str">
        <f t="shared" si="95"/>
        <v>F3:0133 P1P2:0302 P3:00009</v>
      </c>
      <c r="C6128" s="348" t="s">
        <v>11428</v>
      </c>
      <c r="D6128" s="348" t="s">
        <v>7340</v>
      </c>
      <c r="E6128" s="348" t="s">
        <v>7456</v>
      </c>
      <c r="F6128" s="348" t="s">
        <v>7459</v>
      </c>
    </row>
    <row r="6129" spans="1:6" x14ac:dyDescent="0.25">
      <c r="A6129" s="348" t="s">
        <v>12934</v>
      </c>
      <c r="B6129" t="str">
        <f t="shared" si="95"/>
        <v>F3:0111 P1P2:0301 P3:00005</v>
      </c>
      <c r="C6129" s="348" t="s">
        <v>11435</v>
      </c>
      <c r="D6129" s="348" t="s">
        <v>7323</v>
      </c>
      <c r="E6129" s="348" t="s">
        <v>7335</v>
      </c>
      <c r="F6129" s="348" t="s">
        <v>7655</v>
      </c>
    </row>
    <row r="6130" spans="1:6" x14ac:dyDescent="0.25">
      <c r="A6130" s="348" t="s">
        <v>12934</v>
      </c>
      <c r="B6130" t="str">
        <f t="shared" si="95"/>
        <v>F3:0133 P1P2:0302 P3:00009</v>
      </c>
      <c r="C6130" s="348" t="s">
        <v>11435</v>
      </c>
      <c r="D6130" s="348" t="s">
        <v>7340</v>
      </c>
      <c r="E6130" s="348" t="s">
        <v>7456</v>
      </c>
      <c r="F6130" s="348" t="s">
        <v>7459</v>
      </c>
    </row>
    <row r="6131" spans="1:6" x14ac:dyDescent="0.25">
      <c r="A6131" s="348" t="s">
        <v>12935</v>
      </c>
      <c r="B6131" t="str">
        <f t="shared" si="95"/>
        <v>F3:0111 P1P2:0301 P3:00005</v>
      </c>
      <c r="C6131" s="348" t="s">
        <v>11439</v>
      </c>
      <c r="D6131" s="348" t="s">
        <v>7323</v>
      </c>
      <c r="E6131" s="348" t="s">
        <v>7335</v>
      </c>
      <c r="F6131" s="348" t="s">
        <v>7655</v>
      </c>
    </row>
    <row r="6132" spans="1:6" x14ac:dyDescent="0.25">
      <c r="A6132" s="348" t="s">
        <v>12935</v>
      </c>
      <c r="B6132" t="str">
        <f t="shared" si="95"/>
        <v>F3:0133 P1P2:0302 P3:00009</v>
      </c>
      <c r="C6132" s="348" t="s">
        <v>11439</v>
      </c>
      <c r="D6132" s="348" t="s">
        <v>7340</v>
      </c>
      <c r="E6132" s="348" t="s">
        <v>7456</v>
      </c>
      <c r="F6132" s="348" t="s">
        <v>7459</v>
      </c>
    </row>
    <row r="6133" spans="1:6" x14ac:dyDescent="0.25">
      <c r="A6133" s="348" t="s">
        <v>12936</v>
      </c>
      <c r="B6133" t="str">
        <f t="shared" si="95"/>
        <v>F3:0111 P1P2:0301 P3:00005</v>
      </c>
      <c r="C6133" s="348" t="s">
        <v>11444</v>
      </c>
      <c r="D6133" s="348" t="s">
        <v>7323</v>
      </c>
      <c r="E6133" s="348" t="s">
        <v>7335</v>
      </c>
      <c r="F6133" s="348" t="s">
        <v>7655</v>
      </c>
    </row>
    <row r="6134" spans="1:6" x14ac:dyDescent="0.25">
      <c r="A6134" s="348" t="s">
        <v>12936</v>
      </c>
      <c r="B6134" t="str">
        <f t="shared" si="95"/>
        <v>F3:0133 P1P2:0302 P3:00009</v>
      </c>
      <c r="C6134" s="348" t="s">
        <v>11444</v>
      </c>
      <c r="D6134" s="348" t="s">
        <v>7340</v>
      </c>
      <c r="E6134" s="348" t="s">
        <v>7456</v>
      </c>
      <c r="F6134" s="348" t="s">
        <v>7459</v>
      </c>
    </row>
    <row r="6135" spans="1:6" x14ac:dyDescent="0.25">
      <c r="A6135" s="348" t="s">
        <v>12937</v>
      </c>
      <c r="B6135" t="str">
        <f t="shared" si="95"/>
        <v>F3:0111 P1P2:0301 P3:00005</v>
      </c>
      <c r="C6135" s="348" t="s">
        <v>11448</v>
      </c>
      <c r="D6135" s="348" t="s">
        <v>7323</v>
      </c>
      <c r="E6135" s="348" t="s">
        <v>7335</v>
      </c>
      <c r="F6135" s="348" t="s">
        <v>7655</v>
      </c>
    </row>
    <row r="6136" spans="1:6" x14ac:dyDescent="0.25">
      <c r="A6136" s="348" t="s">
        <v>12937</v>
      </c>
      <c r="B6136" t="str">
        <f t="shared" si="95"/>
        <v>F3:0133 P1P2:0302 P3:00009</v>
      </c>
      <c r="C6136" s="348" t="s">
        <v>11448</v>
      </c>
      <c r="D6136" s="348" t="s">
        <v>7340</v>
      </c>
      <c r="E6136" s="348" t="s">
        <v>7456</v>
      </c>
      <c r="F6136" s="348" t="s">
        <v>7459</v>
      </c>
    </row>
    <row r="6137" spans="1:6" x14ac:dyDescent="0.25">
      <c r="A6137" s="348" t="s">
        <v>12938</v>
      </c>
      <c r="B6137" t="str">
        <f t="shared" si="95"/>
        <v>F3:0111 P1P2:0301 P3:00005</v>
      </c>
      <c r="C6137" s="348" t="s">
        <v>11460</v>
      </c>
      <c r="D6137" s="348" t="s">
        <v>7323</v>
      </c>
      <c r="E6137" s="348" t="s">
        <v>7335</v>
      </c>
      <c r="F6137" s="348" t="s">
        <v>7655</v>
      </c>
    </row>
    <row r="6138" spans="1:6" x14ac:dyDescent="0.25">
      <c r="A6138" s="348" t="s">
        <v>12938</v>
      </c>
      <c r="B6138" t="str">
        <f t="shared" si="95"/>
        <v>F3:0133 P1P2:0302 P3:00009</v>
      </c>
      <c r="C6138" s="348" t="s">
        <v>11460</v>
      </c>
      <c r="D6138" s="348" t="s">
        <v>7340</v>
      </c>
      <c r="E6138" s="348" t="s">
        <v>7456</v>
      </c>
      <c r="F6138" s="348" t="s">
        <v>7459</v>
      </c>
    </row>
    <row r="6139" spans="1:6" x14ac:dyDescent="0.25">
      <c r="A6139" s="348" t="s">
        <v>12939</v>
      </c>
      <c r="B6139" t="str">
        <f t="shared" si="95"/>
        <v>F3:0111 P1P2:0301 P3:00005</v>
      </c>
      <c r="C6139" s="348" t="s">
        <v>11466</v>
      </c>
      <c r="D6139" s="348" t="s">
        <v>7323</v>
      </c>
      <c r="E6139" s="348" t="s">
        <v>7335</v>
      </c>
      <c r="F6139" s="348" t="s">
        <v>7655</v>
      </c>
    </row>
    <row r="6140" spans="1:6" x14ac:dyDescent="0.25">
      <c r="A6140" s="348" t="s">
        <v>12939</v>
      </c>
      <c r="B6140" t="str">
        <f t="shared" si="95"/>
        <v>F3:0133 P1P2:0302 P3:00009</v>
      </c>
      <c r="C6140" s="348" t="s">
        <v>11466</v>
      </c>
      <c r="D6140" s="348" t="s">
        <v>7340</v>
      </c>
      <c r="E6140" s="348" t="s">
        <v>7456</v>
      </c>
      <c r="F6140" s="348" t="s">
        <v>7459</v>
      </c>
    </row>
    <row r="6141" spans="1:6" x14ac:dyDescent="0.25">
      <c r="A6141" s="348" t="s">
        <v>12940</v>
      </c>
      <c r="B6141" t="str">
        <f t="shared" si="95"/>
        <v>F3:0111 P1P2:0301 P3:00005</v>
      </c>
      <c r="C6141" s="348" t="s">
        <v>11357</v>
      </c>
      <c r="D6141" s="348" t="s">
        <v>7323</v>
      </c>
      <c r="E6141" s="348" t="s">
        <v>7335</v>
      </c>
      <c r="F6141" s="348" t="s">
        <v>7655</v>
      </c>
    </row>
    <row r="6142" spans="1:6" x14ac:dyDescent="0.25">
      <c r="A6142" s="348" t="s">
        <v>12940</v>
      </c>
      <c r="B6142" t="str">
        <f t="shared" si="95"/>
        <v>F3:0133 P1P2:0302 P3:00009</v>
      </c>
      <c r="C6142" s="348" t="s">
        <v>11357</v>
      </c>
      <c r="D6142" s="348" t="s">
        <v>7340</v>
      </c>
      <c r="E6142" s="348" t="s">
        <v>7456</v>
      </c>
      <c r="F6142" s="348" t="s">
        <v>7459</v>
      </c>
    </row>
    <row r="6143" spans="1:6" x14ac:dyDescent="0.25">
      <c r="A6143" s="348" t="s">
        <v>12941</v>
      </c>
      <c r="B6143" t="str">
        <f t="shared" si="95"/>
        <v>F3:0111 P1P2:0301 P3:00005</v>
      </c>
      <c r="C6143" s="348" t="s">
        <v>11185</v>
      </c>
      <c r="D6143" s="348" t="s">
        <v>7323</v>
      </c>
      <c r="E6143" s="348" t="s">
        <v>7335</v>
      </c>
      <c r="F6143" s="348" t="s">
        <v>7655</v>
      </c>
    </row>
    <row r="6144" spans="1:6" x14ac:dyDescent="0.25">
      <c r="A6144" s="348" t="s">
        <v>12942</v>
      </c>
      <c r="B6144" t="str">
        <f t="shared" si="95"/>
        <v>F3:0111 P1P2:0301 P3:00005</v>
      </c>
      <c r="C6144" s="348" t="s">
        <v>7891</v>
      </c>
      <c r="D6144" s="348" t="s">
        <v>7323</v>
      </c>
      <c r="E6144" s="348" t="s">
        <v>7335</v>
      </c>
      <c r="F6144" s="348" t="s">
        <v>7655</v>
      </c>
    </row>
    <row r="6145" spans="1:6" x14ac:dyDescent="0.25">
      <c r="A6145" s="348" t="s">
        <v>12943</v>
      </c>
      <c r="B6145" t="str">
        <f t="shared" si="95"/>
        <v>F3:0111 P1P2:0301 P3:00005</v>
      </c>
      <c r="C6145" s="348" t="s">
        <v>7964</v>
      </c>
      <c r="D6145" s="348" t="s">
        <v>7323</v>
      </c>
      <c r="E6145" s="348" t="s">
        <v>7335</v>
      </c>
      <c r="F6145" s="348" t="s">
        <v>7655</v>
      </c>
    </row>
    <row r="6146" spans="1:6" x14ac:dyDescent="0.25">
      <c r="A6146" s="348" t="s">
        <v>12944</v>
      </c>
      <c r="B6146" t="str">
        <f t="shared" ref="B6146:B6209" si="96">CONCATENATE("F3:",D6146," P1P2:",E6146," P3:",F6146)</f>
        <v>F3:0111 P1P2:0301 P3:00005</v>
      </c>
      <c r="C6146" s="348" t="s">
        <v>9202</v>
      </c>
      <c r="D6146" s="348" t="s">
        <v>7323</v>
      </c>
      <c r="E6146" s="348" t="s">
        <v>7335</v>
      </c>
      <c r="F6146" s="348" t="s">
        <v>7655</v>
      </c>
    </row>
    <row r="6147" spans="1:6" x14ac:dyDescent="0.25">
      <c r="A6147" s="348" t="s">
        <v>12944</v>
      </c>
      <c r="B6147" t="str">
        <f t="shared" si="96"/>
        <v>F3:0321 P1P2:3702 P3:00336</v>
      </c>
      <c r="C6147" s="348" t="s">
        <v>9202</v>
      </c>
      <c r="D6147" s="348" t="s">
        <v>7467</v>
      </c>
      <c r="E6147" s="348" t="s">
        <v>7468</v>
      </c>
      <c r="F6147" s="348" t="s">
        <v>12026</v>
      </c>
    </row>
    <row r="6148" spans="1:6" x14ac:dyDescent="0.25">
      <c r="A6148" s="348" t="s">
        <v>12944</v>
      </c>
      <c r="B6148" t="str">
        <f t="shared" si="96"/>
        <v>F3:0620 P1P2:7502 P3:00332</v>
      </c>
      <c r="C6148" s="348" t="s">
        <v>9202</v>
      </c>
      <c r="D6148" s="348" t="s">
        <v>8708</v>
      </c>
      <c r="E6148" s="348" t="s">
        <v>8709</v>
      </c>
      <c r="F6148" s="348" t="s">
        <v>8710</v>
      </c>
    </row>
    <row r="6149" spans="1:6" x14ac:dyDescent="0.25">
      <c r="A6149" s="348" t="s">
        <v>12944</v>
      </c>
      <c r="B6149" t="str">
        <f t="shared" si="96"/>
        <v>F3:1020 P1P2:9004 P3:00011</v>
      </c>
      <c r="C6149" s="348" t="s">
        <v>9202</v>
      </c>
      <c r="D6149" s="348" t="s">
        <v>7836</v>
      </c>
      <c r="E6149" s="348" t="s">
        <v>7837</v>
      </c>
      <c r="F6149" s="348" t="s">
        <v>12945</v>
      </c>
    </row>
    <row r="6150" spans="1:6" x14ac:dyDescent="0.25">
      <c r="A6150" s="348" t="s">
        <v>12946</v>
      </c>
      <c r="B6150" t="str">
        <f t="shared" si="96"/>
        <v>F3:0111 P1P2:0301 P3:00005</v>
      </c>
      <c r="C6150" s="348" t="s">
        <v>9222</v>
      </c>
      <c r="D6150" s="348" t="s">
        <v>7323</v>
      </c>
      <c r="E6150" s="348" t="s">
        <v>7335</v>
      </c>
      <c r="F6150" s="348" t="s">
        <v>7655</v>
      </c>
    </row>
    <row r="6151" spans="1:6" x14ac:dyDescent="0.25">
      <c r="A6151" s="348" t="s">
        <v>12947</v>
      </c>
      <c r="B6151" t="str">
        <f t="shared" si="96"/>
        <v>F3:0111 P1P2:0301 P3:00005</v>
      </c>
      <c r="C6151" s="348" t="s">
        <v>9226</v>
      </c>
      <c r="D6151" s="348" t="s">
        <v>7323</v>
      </c>
      <c r="E6151" s="348" t="s">
        <v>7335</v>
      </c>
      <c r="F6151" s="348" t="s">
        <v>7655</v>
      </c>
    </row>
    <row r="6152" spans="1:6" x14ac:dyDescent="0.25">
      <c r="A6152" s="348" t="s">
        <v>12948</v>
      </c>
      <c r="B6152" t="str">
        <f t="shared" si="96"/>
        <v>F3:0111 P1P2:0301 P3:00005</v>
      </c>
      <c r="C6152" s="348" t="s">
        <v>9243</v>
      </c>
      <c r="D6152" s="348" t="s">
        <v>7323</v>
      </c>
      <c r="E6152" s="348" t="s">
        <v>7335</v>
      </c>
      <c r="F6152" s="348" t="s">
        <v>7655</v>
      </c>
    </row>
    <row r="6153" spans="1:6" x14ac:dyDescent="0.25">
      <c r="A6153" s="348" t="s">
        <v>12948</v>
      </c>
      <c r="B6153" t="str">
        <f t="shared" si="96"/>
        <v>F3:0813 P1P2:8603 P3:00239</v>
      </c>
      <c r="C6153" s="348" t="s">
        <v>9243</v>
      </c>
      <c r="D6153" s="348" t="s">
        <v>7807</v>
      </c>
      <c r="E6153" s="348" t="s">
        <v>7808</v>
      </c>
      <c r="F6153" s="348" t="s">
        <v>12949</v>
      </c>
    </row>
    <row r="6154" spans="1:6" x14ac:dyDescent="0.25">
      <c r="A6154" s="348" t="s">
        <v>12950</v>
      </c>
      <c r="B6154" t="str">
        <f t="shared" si="96"/>
        <v>F3:0111 P1P2:0301 P3:00005</v>
      </c>
      <c r="C6154" s="348" t="s">
        <v>9246</v>
      </c>
      <c r="D6154" s="348" t="s">
        <v>7323</v>
      </c>
      <c r="E6154" s="348" t="s">
        <v>7335</v>
      </c>
      <c r="F6154" s="348" t="s">
        <v>7655</v>
      </c>
    </row>
    <row r="6155" spans="1:6" x14ac:dyDescent="0.25">
      <c r="A6155" s="348" t="s">
        <v>12951</v>
      </c>
      <c r="B6155" t="str">
        <f t="shared" si="96"/>
        <v>F3:0111 P1P2:0301 P3:00005</v>
      </c>
      <c r="C6155" s="348" t="s">
        <v>9260</v>
      </c>
      <c r="D6155" s="348" t="s">
        <v>7323</v>
      </c>
      <c r="E6155" s="348" t="s">
        <v>7335</v>
      </c>
      <c r="F6155" s="348" t="s">
        <v>7655</v>
      </c>
    </row>
    <row r="6156" spans="1:6" x14ac:dyDescent="0.25">
      <c r="A6156" s="348" t="s">
        <v>12951</v>
      </c>
      <c r="B6156" t="str">
        <f t="shared" si="96"/>
        <v>F3:0620 P1P2:7502 P3:00333</v>
      </c>
      <c r="C6156" s="348" t="s">
        <v>9260</v>
      </c>
      <c r="D6156" s="348" t="s">
        <v>8708</v>
      </c>
      <c r="E6156" s="348" t="s">
        <v>8709</v>
      </c>
      <c r="F6156" s="348" t="s">
        <v>12484</v>
      </c>
    </row>
    <row r="6157" spans="1:6" x14ac:dyDescent="0.25">
      <c r="A6157" s="348" t="s">
        <v>12951</v>
      </c>
      <c r="B6157" t="str">
        <f t="shared" si="96"/>
        <v>F3:0630 P1P2:7503 P3:00431</v>
      </c>
      <c r="C6157" s="348" t="s">
        <v>9260</v>
      </c>
      <c r="D6157" s="348" t="s">
        <v>12487</v>
      </c>
      <c r="E6157" s="348" t="s">
        <v>12488</v>
      </c>
      <c r="F6157" s="348" t="s">
        <v>12489</v>
      </c>
    </row>
    <row r="6158" spans="1:6" x14ac:dyDescent="0.25">
      <c r="A6158" s="348" t="s">
        <v>12951</v>
      </c>
      <c r="B6158" t="str">
        <f t="shared" si="96"/>
        <v>F3:1099 P1P2:9019 P3:00348</v>
      </c>
      <c r="C6158" s="348" t="s">
        <v>9260</v>
      </c>
      <c r="D6158" s="348" t="s">
        <v>8515</v>
      </c>
      <c r="E6158" s="348" t="s">
        <v>10350</v>
      </c>
      <c r="F6158" s="348" t="s">
        <v>7693</v>
      </c>
    </row>
    <row r="6159" spans="1:6" x14ac:dyDescent="0.25">
      <c r="A6159" s="348" t="s">
        <v>12952</v>
      </c>
      <c r="B6159" t="str">
        <f t="shared" si="96"/>
        <v>F3:0111 P1P2:0301 P3:00005</v>
      </c>
      <c r="C6159" s="348" t="s">
        <v>9274</v>
      </c>
      <c r="D6159" s="348" t="s">
        <v>7323</v>
      </c>
      <c r="E6159" s="348" t="s">
        <v>7335</v>
      </c>
      <c r="F6159" s="348" t="s">
        <v>7655</v>
      </c>
    </row>
    <row r="6160" spans="1:6" x14ac:dyDescent="0.25">
      <c r="A6160" s="348" t="s">
        <v>12953</v>
      </c>
      <c r="B6160" t="str">
        <f t="shared" si="96"/>
        <v>F3:0111 P1P2:0301 P3:00005</v>
      </c>
      <c r="C6160" s="348" t="s">
        <v>9282</v>
      </c>
      <c r="D6160" s="348" t="s">
        <v>7323</v>
      </c>
      <c r="E6160" s="348" t="s">
        <v>7335</v>
      </c>
      <c r="F6160" s="348" t="s">
        <v>7655</v>
      </c>
    </row>
    <row r="6161" spans="1:6" x14ac:dyDescent="0.25">
      <c r="A6161" s="348" t="s">
        <v>12954</v>
      </c>
      <c r="B6161" t="str">
        <f t="shared" si="96"/>
        <v>F3:0111 P1P2:0301 P3:00005</v>
      </c>
      <c r="C6161" s="348" t="s">
        <v>9293</v>
      </c>
      <c r="D6161" s="348" t="s">
        <v>7323</v>
      </c>
      <c r="E6161" s="348" t="s">
        <v>7335</v>
      </c>
      <c r="F6161" s="348" t="s">
        <v>7655</v>
      </c>
    </row>
    <row r="6162" spans="1:6" x14ac:dyDescent="0.25">
      <c r="A6162" s="348" t="s">
        <v>12955</v>
      </c>
      <c r="B6162" t="str">
        <f t="shared" si="96"/>
        <v>F3:0111 P1P2:0301 P3:00005</v>
      </c>
      <c r="C6162" s="348" t="s">
        <v>9305</v>
      </c>
      <c r="D6162" s="348" t="s">
        <v>7323</v>
      </c>
      <c r="E6162" s="348" t="s">
        <v>7335</v>
      </c>
      <c r="F6162" s="348" t="s">
        <v>7655</v>
      </c>
    </row>
    <row r="6163" spans="1:6" x14ac:dyDescent="0.25">
      <c r="A6163" s="348" t="s">
        <v>12956</v>
      </c>
      <c r="B6163" t="str">
        <f t="shared" si="96"/>
        <v>F3:0111 P1P2:0301 P3:00005</v>
      </c>
      <c r="C6163" s="348" t="s">
        <v>9309</v>
      </c>
      <c r="D6163" s="348" t="s">
        <v>7323</v>
      </c>
      <c r="E6163" s="348" t="s">
        <v>7335</v>
      </c>
      <c r="F6163" s="348" t="s">
        <v>7655</v>
      </c>
    </row>
    <row r="6164" spans="1:6" x14ac:dyDescent="0.25">
      <c r="A6164" s="348" t="s">
        <v>12956</v>
      </c>
      <c r="B6164" t="str">
        <f t="shared" si="96"/>
        <v>F3:0111 P1P2:0301 P3:00009</v>
      </c>
      <c r="C6164" s="348" t="s">
        <v>9309</v>
      </c>
      <c r="D6164" s="348" t="s">
        <v>7323</v>
      </c>
      <c r="E6164" s="348" t="s">
        <v>7335</v>
      </c>
      <c r="F6164" s="348" t="s">
        <v>7459</v>
      </c>
    </row>
    <row r="6165" spans="1:6" x14ac:dyDescent="0.25">
      <c r="A6165" s="348" t="s">
        <v>12957</v>
      </c>
      <c r="B6165" t="str">
        <f t="shared" si="96"/>
        <v>F3:0111 P1P2:0301 P3:00005</v>
      </c>
      <c r="C6165" s="348" t="s">
        <v>9318</v>
      </c>
      <c r="D6165" s="348" t="s">
        <v>7323</v>
      </c>
      <c r="E6165" s="348" t="s">
        <v>7335</v>
      </c>
      <c r="F6165" s="348" t="s">
        <v>7655</v>
      </c>
    </row>
    <row r="6166" spans="1:6" x14ac:dyDescent="0.25">
      <c r="A6166" s="348" t="s">
        <v>12958</v>
      </c>
      <c r="B6166" t="str">
        <f t="shared" si="96"/>
        <v>F3:0111 P1P2:0301 P3:00005</v>
      </c>
      <c r="C6166" s="348" t="s">
        <v>9329</v>
      </c>
      <c r="D6166" s="348" t="s">
        <v>7323</v>
      </c>
      <c r="E6166" s="348" t="s">
        <v>7335</v>
      </c>
      <c r="F6166" s="348" t="s">
        <v>7655</v>
      </c>
    </row>
    <row r="6167" spans="1:6" x14ac:dyDescent="0.25">
      <c r="A6167" s="348" t="s">
        <v>12959</v>
      </c>
      <c r="B6167" t="str">
        <f t="shared" si="96"/>
        <v>F3:0111 P1P2:0301 P3:00005</v>
      </c>
      <c r="C6167" s="348" t="s">
        <v>9337</v>
      </c>
      <c r="D6167" s="348" t="s">
        <v>7323</v>
      </c>
      <c r="E6167" s="348" t="s">
        <v>7335</v>
      </c>
      <c r="F6167" s="348" t="s">
        <v>7655</v>
      </c>
    </row>
    <row r="6168" spans="1:6" x14ac:dyDescent="0.25">
      <c r="A6168" s="348" t="s">
        <v>12960</v>
      </c>
      <c r="B6168" t="str">
        <f t="shared" si="96"/>
        <v>F3:0111 P1P2:0301 P3:00005</v>
      </c>
      <c r="C6168" s="348" t="s">
        <v>9347</v>
      </c>
      <c r="D6168" s="348" t="s">
        <v>7323</v>
      </c>
      <c r="E6168" s="348" t="s">
        <v>7335</v>
      </c>
      <c r="F6168" s="348" t="s">
        <v>7655</v>
      </c>
    </row>
    <row r="6169" spans="1:6" x14ac:dyDescent="0.25">
      <c r="A6169" s="348" t="s">
        <v>12961</v>
      </c>
      <c r="B6169" t="str">
        <f t="shared" si="96"/>
        <v>F3:0111 P1P2:0301 P3:00005</v>
      </c>
      <c r="C6169" s="348" t="s">
        <v>9360</v>
      </c>
      <c r="D6169" s="348" t="s">
        <v>7323</v>
      </c>
      <c r="E6169" s="348" t="s">
        <v>7335</v>
      </c>
      <c r="F6169" s="348" t="s">
        <v>7655</v>
      </c>
    </row>
    <row r="6170" spans="1:6" x14ac:dyDescent="0.25">
      <c r="A6170" s="348" t="s">
        <v>12962</v>
      </c>
      <c r="B6170" t="str">
        <f t="shared" si="96"/>
        <v>F3:0111 P1P2:0301 P3:00005</v>
      </c>
      <c r="C6170" s="348" t="s">
        <v>9365</v>
      </c>
      <c r="D6170" s="348" t="s">
        <v>7323</v>
      </c>
      <c r="E6170" s="348" t="s">
        <v>7335</v>
      </c>
      <c r="F6170" s="348" t="s">
        <v>7655</v>
      </c>
    </row>
    <row r="6171" spans="1:6" x14ac:dyDescent="0.25">
      <c r="A6171" s="348" t="s">
        <v>12963</v>
      </c>
      <c r="B6171" t="str">
        <f t="shared" si="96"/>
        <v>F3:0111 P1P2:0301 P3:00005</v>
      </c>
      <c r="C6171" s="348" t="s">
        <v>9369</v>
      </c>
      <c r="D6171" s="348" t="s">
        <v>7323</v>
      </c>
      <c r="E6171" s="348" t="s">
        <v>7335</v>
      </c>
      <c r="F6171" s="348" t="s">
        <v>7655</v>
      </c>
    </row>
    <row r="6172" spans="1:6" x14ac:dyDescent="0.25">
      <c r="A6172" s="348" t="s">
        <v>12963</v>
      </c>
      <c r="B6172" t="str">
        <f t="shared" si="96"/>
        <v>F3:0111 P1P2:0301 P3:00009</v>
      </c>
      <c r="C6172" s="348" t="s">
        <v>9369</v>
      </c>
      <c r="D6172" s="348" t="s">
        <v>7323</v>
      </c>
      <c r="E6172" s="348" t="s">
        <v>7335</v>
      </c>
      <c r="F6172" s="348" t="s">
        <v>7459</v>
      </c>
    </row>
    <row r="6173" spans="1:6" x14ac:dyDescent="0.25">
      <c r="A6173" s="348" t="s">
        <v>12964</v>
      </c>
      <c r="B6173" t="str">
        <f t="shared" si="96"/>
        <v>F3:0111 P1P2:0301 P3:00005</v>
      </c>
      <c r="C6173" s="348" t="s">
        <v>9376</v>
      </c>
      <c r="D6173" s="348" t="s">
        <v>7323</v>
      </c>
      <c r="E6173" s="348" t="s">
        <v>7335</v>
      </c>
      <c r="F6173" s="348" t="s">
        <v>7655</v>
      </c>
    </row>
    <row r="6174" spans="1:6" x14ac:dyDescent="0.25">
      <c r="A6174" s="348" t="s">
        <v>12964</v>
      </c>
      <c r="B6174" t="str">
        <f t="shared" si="96"/>
        <v>F3:0111 P1P2:0301 P3:00009</v>
      </c>
      <c r="C6174" s="348" t="s">
        <v>9376</v>
      </c>
      <c r="D6174" s="348" t="s">
        <v>7323</v>
      </c>
      <c r="E6174" s="348" t="s">
        <v>7335</v>
      </c>
      <c r="F6174" s="348" t="s">
        <v>7459</v>
      </c>
    </row>
    <row r="6175" spans="1:6" x14ac:dyDescent="0.25">
      <c r="A6175" s="348" t="s">
        <v>12964</v>
      </c>
      <c r="B6175" t="str">
        <f t="shared" si="96"/>
        <v>F3:0111 P1P2:0301 P3:00060</v>
      </c>
      <c r="C6175" s="348" t="s">
        <v>9376</v>
      </c>
      <c r="D6175" s="348" t="s">
        <v>7323</v>
      </c>
      <c r="E6175" s="348" t="s">
        <v>7335</v>
      </c>
      <c r="F6175" s="348" t="s">
        <v>7402</v>
      </c>
    </row>
    <row r="6176" spans="1:6" x14ac:dyDescent="0.25">
      <c r="A6176" s="348" t="s">
        <v>12965</v>
      </c>
      <c r="B6176" t="str">
        <f t="shared" si="96"/>
        <v>F3:0111 P1P2:0301 P3:00005</v>
      </c>
      <c r="C6176" s="348" t="s">
        <v>9379</v>
      </c>
      <c r="D6176" s="348" t="s">
        <v>7323</v>
      </c>
      <c r="E6176" s="348" t="s">
        <v>7335</v>
      </c>
      <c r="F6176" s="348" t="s">
        <v>7655</v>
      </c>
    </row>
    <row r="6177" spans="1:6" x14ac:dyDescent="0.25">
      <c r="A6177" s="348" t="s">
        <v>12965</v>
      </c>
      <c r="B6177" t="str">
        <f t="shared" si="96"/>
        <v>F3:0630 P1P2:7503 P3:00431</v>
      </c>
      <c r="C6177" s="348" t="s">
        <v>9379</v>
      </c>
      <c r="D6177" s="348" t="s">
        <v>12487</v>
      </c>
      <c r="E6177" s="348" t="s">
        <v>12488</v>
      </c>
      <c r="F6177" s="348" t="s">
        <v>12489</v>
      </c>
    </row>
    <row r="6178" spans="1:6" x14ac:dyDescent="0.25">
      <c r="A6178" s="348" t="s">
        <v>12966</v>
      </c>
      <c r="B6178" t="str">
        <f t="shared" si="96"/>
        <v>F3:0111 P1P2:0301 P3:00005</v>
      </c>
      <c r="C6178" s="348" t="s">
        <v>9383</v>
      </c>
      <c r="D6178" s="348" t="s">
        <v>7323</v>
      </c>
      <c r="E6178" s="348" t="s">
        <v>7335</v>
      </c>
      <c r="F6178" s="348" t="s">
        <v>7655</v>
      </c>
    </row>
    <row r="6179" spans="1:6" x14ac:dyDescent="0.25">
      <c r="A6179" s="348" t="s">
        <v>12966</v>
      </c>
      <c r="B6179" t="str">
        <f t="shared" si="96"/>
        <v>F3:0111 P1P2:0301 P3:00009</v>
      </c>
      <c r="C6179" s="348" t="s">
        <v>9383</v>
      </c>
      <c r="D6179" s="348" t="s">
        <v>7323</v>
      </c>
      <c r="E6179" s="348" t="s">
        <v>7335</v>
      </c>
      <c r="F6179" s="348" t="s">
        <v>7459</v>
      </c>
    </row>
    <row r="6180" spans="1:6" x14ac:dyDescent="0.25">
      <c r="A6180" s="348" t="s">
        <v>12967</v>
      </c>
      <c r="B6180" t="str">
        <f t="shared" si="96"/>
        <v>F3:0111 P1P2:0301 P3:00005</v>
      </c>
      <c r="C6180" s="348" t="s">
        <v>9390</v>
      </c>
      <c r="D6180" s="348" t="s">
        <v>7323</v>
      </c>
      <c r="E6180" s="348" t="s">
        <v>7335</v>
      </c>
      <c r="F6180" s="348" t="s">
        <v>7655</v>
      </c>
    </row>
    <row r="6181" spans="1:6" x14ac:dyDescent="0.25">
      <c r="A6181" s="348" t="s">
        <v>12968</v>
      </c>
      <c r="B6181" t="str">
        <f t="shared" si="96"/>
        <v>F3:0111 P1P2:0301 P3:00005</v>
      </c>
      <c r="C6181" s="348" t="s">
        <v>9393</v>
      </c>
      <c r="D6181" s="348" t="s">
        <v>7323</v>
      </c>
      <c r="E6181" s="348" t="s">
        <v>7335</v>
      </c>
      <c r="F6181" s="348" t="s">
        <v>7655</v>
      </c>
    </row>
    <row r="6182" spans="1:6" x14ac:dyDescent="0.25">
      <c r="A6182" s="348" t="s">
        <v>12969</v>
      </c>
      <c r="B6182" t="str">
        <f t="shared" si="96"/>
        <v>F3:0111 P1P2:0301 P3:00005</v>
      </c>
      <c r="C6182" s="348" t="s">
        <v>9399</v>
      </c>
      <c r="D6182" s="348" t="s">
        <v>7323</v>
      </c>
      <c r="E6182" s="348" t="s">
        <v>7335</v>
      </c>
      <c r="F6182" s="348" t="s">
        <v>7655</v>
      </c>
    </row>
    <row r="6183" spans="1:6" x14ac:dyDescent="0.25">
      <c r="A6183" s="348" t="s">
        <v>12970</v>
      </c>
      <c r="B6183" t="str">
        <f t="shared" si="96"/>
        <v>F3:0111 P1P2:0301 P3:00005</v>
      </c>
      <c r="C6183" s="348" t="s">
        <v>9411</v>
      </c>
      <c r="D6183" s="348" t="s">
        <v>7323</v>
      </c>
      <c r="E6183" s="348" t="s">
        <v>7335</v>
      </c>
      <c r="F6183" s="348" t="s">
        <v>7655</v>
      </c>
    </row>
    <row r="6184" spans="1:6" x14ac:dyDescent="0.25">
      <c r="A6184" s="348" t="s">
        <v>12970</v>
      </c>
      <c r="B6184" t="str">
        <f t="shared" si="96"/>
        <v>F3:0111 P1P2:0301 P3:00009</v>
      </c>
      <c r="C6184" s="348" t="s">
        <v>9411</v>
      </c>
      <c r="D6184" s="348" t="s">
        <v>7323</v>
      </c>
      <c r="E6184" s="348" t="s">
        <v>7335</v>
      </c>
      <c r="F6184" s="348" t="s">
        <v>7459</v>
      </c>
    </row>
    <row r="6185" spans="1:6" x14ac:dyDescent="0.25">
      <c r="A6185" s="348" t="s">
        <v>12970</v>
      </c>
      <c r="B6185" t="str">
        <f t="shared" si="96"/>
        <v>F3:0620 P1P2:7502 P3:00333</v>
      </c>
      <c r="C6185" s="348" t="s">
        <v>9411</v>
      </c>
      <c r="D6185" s="348" t="s">
        <v>8708</v>
      </c>
      <c r="E6185" s="348" t="s">
        <v>8709</v>
      </c>
      <c r="F6185" s="348" t="s">
        <v>12484</v>
      </c>
    </row>
    <row r="6186" spans="1:6" x14ac:dyDescent="0.25">
      <c r="A6186" s="348" t="s">
        <v>12970</v>
      </c>
      <c r="B6186" t="str">
        <f t="shared" si="96"/>
        <v>F3:0812 P1P2:8602 P3:00355</v>
      </c>
      <c r="C6186" s="348" t="s">
        <v>9411</v>
      </c>
      <c r="D6186" s="348" t="s">
        <v>7752</v>
      </c>
      <c r="E6186" s="348" t="s">
        <v>7753</v>
      </c>
      <c r="F6186" s="348" t="s">
        <v>7754</v>
      </c>
    </row>
    <row r="6187" spans="1:6" x14ac:dyDescent="0.25">
      <c r="A6187" s="348" t="s">
        <v>12971</v>
      </c>
      <c r="B6187" t="str">
        <f t="shared" si="96"/>
        <v>F3:0111 P1P2:0301 P3:00005</v>
      </c>
      <c r="C6187" s="348" t="s">
        <v>9418</v>
      </c>
      <c r="D6187" s="348" t="s">
        <v>7323</v>
      </c>
      <c r="E6187" s="348" t="s">
        <v>7335</v>
      </c>
      <c r="F6187" s="348" t="s">
        <v>7655</v>
      </c>
    </row>
    <row r="6188" spans="1:6" x14ac:dyDescent="0.25">
      <c r="A6188" s="348" t="s">
        <v>12971</v>
      </c>
      <c r="B6188" t="str">
        <f t="shared" si="96"/>
        <v>F3:0111 P1P2:0301 P3:00009</v>
      </c>
      <c r="C6188" s="348" t="s">
        <v>9418</v>
      </c>
      <c r="D6188" s="348" t="s">
        <v>7323</v>
      </c>
      <c r="E6188" s="348" t="s">
        <v>7335</v>
      </c>
      <c r="F6188" s="348" t="s">
        <v>7459</v>
      </c>
    </row>
    <row r="6189" spans="1:6" x14ac:dyDescent="0.25">
      <c r="A6189" s="348" t="s">
        <v>12971</v>
      </c>
      <c r="B6189" t="str">
        <f t="shared" si="96"/>
        <v>F3:0620 P1P2:7502 P3:00333</v>
      </c>
      <c r="C6189" s="348" t="s">
        <v>9418</v>
      </c>
      <c r="D6189" s="348" t="s">
        <v>8708</v>
      </c>
      <c r="E6189" s="348" t="s">
        <v>8709</v>
      </c>
      <c r="F6189" s="348" t="s">
        <v>12484</v>
      </c>
    </row>
    <row r="6190" spans="1:6" x14ac:dyDescent="0.25">
      <c r="A6190" s="348" t="s">
        <v>12972</v>
      </c>
      <c r="B6190" t="str">
        <f t="shared" si="96"/>
        <v>F3:0111 P1P2:0301 P3:00005</v>
      </c>
      <c r="C6190" s="348" t="s">
        <v>9422</v>
      </c>
      <c r="D6190" s="348" t="s">
        <v>7323</v>
      </c>
      <c r="E6190" s="348" t="s">
        <v>7335</v>
      </c>
      <c r="F6190" s="348" t="s">
        <v>7655</v>
      </c>
    </row>
    <row r="6191" spans="1:6" x14ac:dyDescent="0.25">
      <c r="A6191" s="348" t="s">
        <v>12972</v>
      </c>
      <c r="B6191" t="str">
        <f t="shared" si="96"/>
        <v>F3:0111 P1P2:0301 P3:00009</v>
      </c>
      <c r="C6191" s="348" t="s">
        <v>9422</v>
      </c>
      <c r="D6191" s="348" t="s">
        <v>7323</v>
      </c>
      <c r="E6191" s="348" t="s">
        <v>7335</v>
      </c>
      <c r="F6191" s="348" t="s">
        <v>7459</v>
      </c>
    </row>
    <row r="6192" spans="1:6" x14ac:dyDescent="0.25">
      <c r="A6192" s="348" t="s">
        <v>12973</v>
      </c>
      <c r="B6192" t="str">
        <f t="shared" si="96"/>
        <v>F3:0111 P1P2:0301 P3:00005</v>
      </c>
      <c r="C6192" s="348" t="s">
        <v>9424</v>
      </c>
      <c r="D6192" s="348" t="s">
        <v>7323</v>
      </c>
      <c r="E6192" s="348" t="s">
        <v>7335</v>
      </c>
      <c r="F6192" s="348" t="s">
        <v>7655</v>
      </c>
    </row>
    <row r="6193" spans="1:6" x14ac:dyDescent="0.25">
      <c r="A6193" s="348" t="s">
        <v>12973</v>
      </c>
      <c r="B6193" t="str">
        <f t="shared" si="96"/>
        <v>F3:0111 P1P2:0301 P3:00009</v>
      </c>
      <c r="C6193" s="348" t="s">
        <v>9424</v>
      </c>
      <c r="D6193" s="348" t="s">
        <v>7323</v>
      </c>
      <c r="E6193" s="348" t="s">
        <v>7335</v>
      </c>
      <c r="F6193" s="348" t="s">
        <v>7459</v>
      </c>
    </row>
    <row r="6194" spans="1:6" x14ac:dyDescent="0.25">
      <c r="A6194" s="348" t="s">
        <v>12974</v>
      </c>
      <c r="B6194" t="str">
        <f t="shared" si="96"/>
        <v>F3:0111 P1P2:0301 P3:00005</v>
      </c>
      <c r="C6194" s="348" t="s">
        <v>9428</v>
      </c>
      <c r="D6194" s="348" t="s">
        <v>7323</v>
      </c>
      <c r="E6194" s="348" t="s">
        <v>7335</v>
      </c>
      <c r="F6194" s="348" t="s">
        <v>7655</v>
      </c>
    </row>
    <row r="6195" spans="1:6" x14ac:dyDescent="0.25">
      <c r="A6195" s="348" t="s">
        <v>12974</v>
      </c>
      <c r="B6195" t="str">
        <f t="shared" si="96"/>
        <v>F3:0111 P1P2:0301 P3:00009</v>
      </c>
      <c r="C6195" s="348" t="s">
        <v>9428</v>
      </c>
      <c r="D6195" s="348" t="s">
        <v>7323</v>
      </c>
      <c r="E6195" s="348" t="s">
        <v>7335</v>
      </c>
      <c r="F6195" s="348" t="s">
        <v>7459</v>
      </c>
    </row>
    <row r="6196" spans="1:6" x14ac:dyDescent="0.25">
      <c r="A6196" s="348" t="s">
        <v>12975</v>
      </c>
      <c r="B6196" t="str">
        <f t="shared" si="96"/>
        <v>F3:0111 P1P2:0301 P3:00005</v>
      </c>
      <c r="C6196" s="348" t="s">
        <v>9433</v>
      </c>
      <c r="D6196" s="348" t="s">
        <v>7323</v>
      </c>
      <c r="E6196" s="348" t="s">
        <v>7335</v>
      </c>
      <c r="F6196" s="348" t="s">
        <v>7655</v>
      </c>
    </row>
    <row r="6197" spans="1:6" x14ac:dyDescent="0.25">
      <c r="A6197" s="348" t="s">
        <v>12975</v>
      </c>
      <c r="B6197" t="str">
        <f t="shared" si="96"/>
        <v>F3:0111 P1P2:0301 P3:00009</v>
      </c>
      <c r="C6197" s="348" t="s">
        <v>9433</v>
      </c>
      <c r="D6197" s="348" t="s">
        <v>7323</v>
      </c>
      <c r="E6197" s="348" t="s">
        <v>7335</v>
      </c>
      <c r="F6197" s="348" t="s">
        <v>7459</v>
      </c>
    </row>
    <row r="6198" spans="1:6" x14ac:dyDescent="0.25">
      <c r="A6198" s="348" t="s">
        <v>12975</v>
      </c>
      <c r="B6198" t="str">
        <f t="shared" si="96"/>
        <v>F3:0111 P1P2:0301 P3:00060</v>
      </c>
      <c r="C6198" s="348" t="s">
        <v>9433</v>
      </c>
      <c r="D6198" s="348" t="s">
        <v>7323</v>
      </c>
      <c r="E6198" s="348" t="s">
        <v>7335</v>
      </c>
      <c r="F6198" s="348" t="s">
        <v>7402</v>
      </c>
    </row>
    <row r="6199" spans="1:6" x14ac:dyDescent="0.25">
      <c r="A6199" s="348" t="s">
        <v>12975</v>
      </c>
      <c r="B6199" t="str">
        <f t="shared" si="96"/>
        <v>F3:0620 P1P2:7502 P3:00333</v>
      </c>
      <c r="C6199" s="348" t="s">
        <v>9433</v>
      </c>
      <c r="D6199" s="348" t="s">
        <v>8708</v>
      </c>
      <c r="E6199" s="348" t="s">
        <v>8709</v>
      </c>
      <c r="F6199" s="348" t="s">
        <v>12484</v>
      </c>
    </row>
    <row r="6200" spans="1:6" x14ac:dyDescent="0.25">
      <c r="A6200" s="348" t="s">
        <v>12975</v>
      </c>
      <c r="B6200" t="str">
        <f t="shared" si="96"/>
        <v>F3:1099 P1P2:9019 P3:00371</v>
      </c>
      <c r="C6200" s="348" t="s">
        <v>9433</v>
      </c>
      <c r="D6200" s="348" t="s">
        <v>8515</v>
      </c>
      <c r="E6200" s="348" t="s">
        <v>10350</v>
      </c>
      <c r="F6200" s="348" t="s">
        <v>10351</v>
      </c>
    </row>
    <row r="6201" spans="1:6" x14ac:dyDescent="0.25">
      <c r="A6201" s="348" t="s">
        <v>12976</v>
      </c>
      <c r="B6201" t="str">
        <f t="shared" si="96"/>
        <v>F3:0111 P1P2:0301 P3:00005</v>
      </c>
      <c r="C6201" s="348" t="s">
        <v>9438</v>
      </c>
      <c r="D6201" s="348" t="s">
        <v>7323</v>
      </c>
      <c r="E6201" s="348" t="s">
        <v>7335</v>
      </c>
      <c r="F6201" s="348" t="s">
        <v>7655</v>
      </c>
    </row>
    <row r="6202" spans="1:6" x14ac:dyDescent="0.25">
      <c r="A6202" s="348" t="s">
        <v>12976</v>
      </c>
      <c r="B6202" t="str">
        <f t="shared" si="96"/>
        <v>F3:0111 P1P2:0301 P3:00009</v>
      </c>
      <c r="C6202" s="348" t="s">
        <v>9438</v>
      </c>
      <c r="D6202" s="348" t="s">
        <v>7323</v>
      </c>
      <c r="E6202" s="348" t="s">
        <v>7335</v>
      </c>
      <c r="F6202" s="348" t="s">
        <v>7459</v>
      </c>
    </row>
    <row r="6203" spans="1:6" x14ac:dyDescent="0.25">
      <c r="A6203" s="348" t="s">
        <v>12976</v>
      </c>
      <c r="B6203" t="str">
        <f t="shared" si="96"/>
        <v>F3:0111 P1P2:0301 P3:00060</v>
      </c>
      <c r="C6203" s="348" t="s">
        <v>9438</v>
      </c>
      <c r="D6203" s="348" t="s">
        <v>7323</v>
      </c>
      <c r="E6203" s="348" t="s">
        <v>7335</v>
      </c>
      <c r="F6203" s="348" t="s">
        <v>7402</v>
      </c>
    </row>
    <row r="6204" spans="1:6" x14ac:dyDescent="0.25">
      <c r="A6204" s="348" t="s">
        <v>12977</v>
      </c>
      <c r="B6204" t="str">
        <f t="shared" si="96"/>
        <v>F3:0111 P1P2:0301 P3:00005</v>
      </c>
      <c r="C6204" s="348" t="s">
        <v>9446</v>
      </c>
      <c r="D6204" s="348" t="s">
        <v>7323</v>
      </c>
      <c r="E6204" s="348" t="s">
        <v>7335</v>
      </c>
      <c r="F6204" s="348" t="s">
        <v>7655</v>
      </c>
    </row>
    <row r="6205" spans="1:6" x14ac:dyDescent="0.25">
      <c r="A6205" s="348" t="s">
        <v>12977</v>
      </c>
      <c r="B6205" t="str">
        <f t="shared" si="96"/>
        <v>F3:0111 P1P2:0301 P3:00009</v>
      </c>
      <c r="C6205" s="348" t="s">
        <v>9446</v>
      </c>
      <c r="D6205" s="348" t="s">
        <v>7323</v>
      </c>
      <c r="E6205" s="348" t="s">
        <v>7335</v>
      </c>
      <c r="F6205" s="348" t="s">
        <v>7459</v>
      </c>
    </row>
    <row r="6206" spans="1:6" x14ac:dyDescent="0.25">
      <c r="A6206" s="348" t="s">
        <v>12977</v>
      </c>
      <c r="B6206" t="str">
        <f t="shared" si="96"/>
        <v>F3:0620 P1P2:7502 P3:00333</v>
      </c>
      <c r="C6206" s="348" t="s">
        <v>9446</v>
      </c>
      <c r="D6206" s="348" t="s">
        <v>8708</v>
      </c>
      <c r="E6206" s="348" t="s">
        <v>8709</v>
      </c>
      <c r="F6206" s="348" t="s">
        <v>12484</v>
      </c>
    </row>
    <row r="6207" spans="1:6" x14ac:dyDescent="0.25">
      <c r="A6207" s="348" t="s">
        <v>12978</v>
      </c>
      <c r="B6207" t="str">
        <f t="shared" si="96"/>
        <v>F3:0111 P1P2:0301 P3:00005</v>
      </c>
      <c r="C6207" s="348" t="s">
        <v>9451</v>
      </c>
      <c r="D6207" s="348" t="s">
        <v>7323</v>
      </c>
      <c r="E6207" s="348" t="s">
        <v>7335</v>
      </c>
      <c r="F6207" s="348" t="s">
        <v>7655</v>
      </c>
    </row>
    <row r="6208" spans="1:6" x14ac:dyDescent="0.25">
      <c r="A6208" s="348" t="s">
        <v>12978</v>
      </c>
      <c r="B6208" t="str">
        <f t="shared" si="96"/>
        <v>F3:0111 P1P2:0301 P3:00009</v>
      </c>
      <c r="C6208" s="348" t="s">
        <v>9451</v>
      </c>
      <c r="D6208" s="348" t="s">
        <v>7323</v>
      </c>
      <c r="E6208" s="348" t="s">
        <v>7335</v>
      </c>
      <c r="F6208" s="348" t="s">
        <v>7459</v>
      </c>
    </row>
    <row r="6209" spans="1:6" x14ac:dyDescent="0.25">
      <c r="A6209" s="348" t="s">
        <v>12979</v>
      </c>
      <c r="B6209" t="str">
        <f t="shared" si="96"/>
        <v>F3:0111 P1P2:0301 P3:00005</v>
      </c>
      <c r="C6209" s="348" t="s">
        <v>9456</v>
      </c>
      <c r="D6209" s="348" t="s">
        <v>7323</v>
      </c>
      <c r="E6209" s="348" t="s">
        <v>7335</v>
      </c>
      <c r="F6209" s="348" t="s">
        <v>7655</v>
      </c>
    </row>
    <row r="6210" spans="1:6" x14ac:dyDescent="0.25">
      <c r="A6210" s="348" t="s">
        <v>12979</v>
      </c>
      <c r="B6210" t="str">
        <f t="shared" ref="B6210:B6273" si="97">CONCATENATE("F3:",D6210," P1P2:",E6210," P3:",F6210)</f>
        <v>F3:0111 P1P2:0301 P3:00009</v>
      </c>
      <c r="C6210" s="348" t="s">
        <v>9456</v>
      </c>
      <c r="D6210" s="348" t="s">
        <v>7323</v>
      </c>
      <c r="E6210" s="348" t="s">
        <v>7335</v>
      </c>
      <c r="F6210" s="348" t="s">
        <v>7459</v>
      </c>
    </row>
    <row r="6211" spans="1:6" x14ac:dyDescent="0.25">
      <c r="A6211" s="348" t="s">
        <v>12980</v>
      </c>
      <c r="B6211" t="str">
        <f t="shared" si="97"/>
        <v>F3:0111 P1P2:0301 P3:00005</v>
      </c>
      <c r="C6211" s="348" t="s">
        <v>9454</v>
      </c>
      <c r="D6211" s="348" t="s">
        <v>7323</v>
      </c>
      <c r="E6211" s="348" t="s">
        <v>7335</v>
      </c>
      <c r="F6211" s="348" t="s">
        <v>7655</v>
      </c>
    </row>
    <row r="6212" spans="1:6" x14ac:dyDescent="0.25">
      <c r="A6212" s="348" t="s">
        <v>12980</v>
      </c>
      <c r="B6212" t="str">
        <f t="shared" si="97"/>
        <v>F3:0111 P1P2:0301 P3:00009</v>
      </c>
      <c r="C6212" s="348" t="s">
        <v>9454</v>
      </c>
      <c r="D6212" s="348" t="s">
        <v>7323</v>
      </c>
      <c r="E6212" s="348" t="s">
        <v>7335</v>
      </c>
      <c r="F6212" s="348" t="s">
        <v>7459</v>
      </c>
    </row>
    <row r="6213" spans="1:6" x14ac:dyDescent="0.25">
      <c r="A6213" s="348" t="s">
        <v>12980</v>
      </c>
      <c r="B6213" t="str">
        <f t="shared" si="97"/>
        <v>F3:0620 P1P2:7502 P3:00333</v>
      </c>
      <c r="C6213" s="348" t="s">
        <v>9454</v>
      </c>
      <c r="D6213" s="348" t="s">
        <v>8708</v>
      </c>
      <c r="E6213" s="348" t="s">
        <v>8709</v>
      </c>
      <c r="F6213" s="348" t="s">
        <v>12484</v>
      </c>
    </row>
    <row r="6214" spans="1:6" x14ac:dyDescent="0.25">
      <c r="A6214" s="348" t="s">
        <v>12981</v>
      </c>
      <c r="B6214" t="str">
        <f t="shared" si="97"/>
        <v>F3:0111 P1P2:0301 P3:00005</v>
      </c>
      <c r="C6214" s="348" t="s">
        <v>9462</v>
      </c>
      <c r="D6214" s="348" t="s">
        <v>7323</v>
      </c>
      <c r="E6214" s="348" t="s">
        <v>7335</v>
      </c>
      <c r="F6214" s="348" t="s">
        <v>7655</v>
      </c>
    </row>
    <row r="6215" spans="1:6" x14ac:dyDescent="0.25">
      <c r="A6215" s="348" t="s">
        <v>12981</v>
      </c>
      <c r="B6215" t="str">
        <f t="shared" si="97"/>
        <v>F3:0111 P1P2:0301 P3:00009</v>
      </c>
      <c r="C6215" s="348" t="s">
        <v>9462</v>
      </c>
      <c r="D6215" s="348" t="s">
        <v>7323</v>
      </c>
      <c r="E6215" s="348" t="s">
        <v>7335</v>
      </c>
      <c r="F6215" s="348" t="s">
        <v>7459</v>
      </c>
    </row>
    <row r="6216" spans="1:6" x14ac:dyDescent="0.25">
      <c r="A6216" s="348" t="s">
        <v>12982</v>
      </c>
      <c r="B6216" t="str">
        <f t="shared" si="97"/>
        <v>F3:0111 P1P2:0301 P3:00005</v>
      </c>
      <c r="C6216" s="348" t="s">
        <v>9468</v>
      </c>
      <c r="D6216" s="348" t="s">
        <v>7323</v>
      </c>
      <c r="E6216" s="348" t="s">
        <v>7335</v>
      </c>
      <c r="F6216" s="348" t="s">
        <v>7655</v>
      </c>
    </row>
    <row r="6217" spans="1:6" x14ac:dyDescent="0.25">
      <c r="A6217" s="348" t="s">
        <v>12982</v>
      </c>
      <c r="B6217" t="str">
        <f t="shared" si="97"/>
        <v>F3:0111 P1P2:0301 P3:00009</v>
      </c>
      <c r="C6217" s="348" t="s">
        <v>9468</v>
      </c>
      <c r="D6217" s="348" t="s">
        <v>7323</v>
      </c>
      <c r="E6217" s="348" t="s">
        <v>7335</v>
      </c>
      <c r="F6217" s="348" t="s">
        <v>7459</v>
      </c>
    </row>
    <row r="6218" spans="1:6" x14ac:dyDescent="0.25">
      <c r="A6218" s="348" t="s">
        <v>12982</v>
      </c>
      <c r="B6218" t="str">
        <f t="shared" si="97"/>
        <v>F3:0620 P1P2:7502 P3:00333</v>
      </c>
      <c r="C6218" s="348" t="s">
        <v>9468</v>
      </c>
      <c r="D6218" s="348" t="s">
        <v>8708</v>
      </c>
      <c r="E6218" s="348" t="s">
        <v>8709</v>
      </c>
      <c r="F6218" s="348" t="s">
        <v>12484</v>
      </c>
    </row>
    <row r="6219" spans="1:6" x14ac:dyDescent="0.25">
      <c r="A6219" s="348" t="s">
        <v>12983</v>
      </c>
      <c r="B6219" t="str">
        <f t="shared" si="97"/>
        <v>F3:0111 P1P2:0301 P3:00005</v>
      </c>
      <c r="C6219" s="348" t="s">
        <v>9474</v>
      </c>
      <c r="D6219" s="348" t="s">
        <v>7323</v>
      </c>
      <c r="E6219" s="348" t="s">
        <v>7335</v>
      </c>
      <c r="F6219" s="348" t="s">
        <v>7655</v>
      </c>
    </row>
    <row r="6220" spans="1:6" x14ac:dyDescent="0.25">
      <c r="A6220" s="348" t="s">
        <v>12983</v>
      </c>
      <c r="B6220" t="str">
        <f t="shared" si="97"/>
        <v>F3:0111 P1P2:0301 P3:00009</v>
      </c>
      <c r="C6220" s="348" t="s">
        <v>9474</v>
      </c>
      <c r="D6220" s="348" t="s">
        <v>7323</v>
      </c>
      <c r="E6220" s="348" t="s">
        <v>7335</v>
      </c>
      <c r="F6220" s="348" t="s">
        <v>7459</v>
      </c>
    </row>
    <row r="6221" spans="1:6" x14ac:dyDescent="0.25">
      <c r="A6221" s="348" t="s">
        <v>12983</v>
      </c>
      <c r="B6221" t="str">
        <f t="shared" si="97"/>
        <v>F3:0111 P1P2:0301 P3:00060</v>
      </c>
      <c r="C6221" s="348" t="s">
        <v>9474</v>
      </c>
      <c r="D6221" s="348" t="s">
        <v>7323</v>
      </c>
      <c r="E6221" s="348" t="s">
        <v>7335</v>
      </c>
      <c r="F6221" s="348" t="s">
        <v>7402</v>
      </c>
    </row>
    <row r="6222" spans="1:6" x14ac:dyDescent="0.25">
      <c r="A6222" s="348" t="s">
        <v>12983</v>
      </c>
      <c r="B6222" t="str">
        <f t="shared" si="97"/>
        <v>F3:0630 P1P2:7503 P3:00431</v>
      </c>
      <c r="C6222" s="348" t="s">
        <v>9474</v>
      </c>
      <c r="D6222" s="348" t="s">
        <v>12487</v>
      </c>
      <c r="E6222" s="348" t="s">
        <v>12488</v>
      </c>
      <c r="F6222" s="348" t="s">
        <v>12489</v>
      </c>
    </row>
    <row r="6223" spans="1:6" x14ac:dyDescent="0.25">
      <c r="A6223" s="348" t="s">
        <v>12984</v>
      </c>
      <c r="B6223" t="str">
        <f t="shared" si="97"/>
        <v>F3:0111 P1P2:0301 P3:00005</v>
      </c>
      <c r="C6223" s="348" t="s">
        <v>9483</v>
      </c>
      <c r="D6223" s="348" t="s">
        <v>7323</v>
      </c>
      <c r="E6223" s="348" t="s">
        <v>7335</v>
      </c>
      <c r="F6223" s="348" t="s">
        <v>7655</v>
      </c>
    </row>
    <row r="6224" spans="1:6" x14ac:dyDescent="0.25">
      <c r="A6224" s="348" t="s">
        <v>12984</v>
      </c>
      <c r="B6224" t="str">
        <f t="shared" si="97"/>
        <v>F3:0111 P1P2:0301 P3:00009</v>
      </c>
      <c r="C6224" s="348" t="s">
        <v>9483</v>
      </c>
      <c r="D6224" s="348" t="s">
        <v>7323</v>
      </c>
      <c r="E6224" s="348" t="s">
        <v>7335</v>
      </c>
      <c r="F6224" s="348" t="s">
        <v>7459</v>
      </c>
    </row>
    <row r="6225" spans="1:6" x14ac:dyDescent="0.25">
      <c r="A6225" s="348" t="s">
        <v>12984</v>
      </c>
      <c r="B6225" t="str">
        <f t="shared" si="97"/>
        <v>F3:0620 P1P2:7502 P3:00333</v>
      </c>
      <c r="C6225" s="348" t="s">
        <v>9483</v>
      </c>
      <c r="D6225" s="348" t="s">
        <v>8708</v>
      </c>
      <c r="E6225" s="348" t="s">
        <v>8709</v>
      </c>
      <c r="F6225" s="348" t="s">
        <v>12484</v>
      </c>
    </row>
    <row r="6226" spans="1:6" x14ac:dyDescent="0.25">
      <c r="A6226" s="348" t="s">
        <v>12985</v>
      </c>
      <c r="B6226" t="str">
        <f t="shared" si="97"/>
        <v>F3:0111 P1P2:0301 P3:00005</v>
      </c>
      <c r="C6226" s="348" t="s">
        <v>9486</v>
      </c>
      <c r="D6226" s="348" t="s">
        <v>7323</v>
      </c>
      <c r="E6226" s="348" t="s">
        <v>7335</v>
      </c>
      <c r="F6226" s="348" t="s">
        <v>7655</v>
      </c>
    </row>
    <row r="6227" spans="1:6" x14ac:dyDescent="0.25">
      <c r="A6227" s="348" t="s">
        <v>12985</v>
      </c>
      <c r="B6227" t="str">
        <f t="shared" si="97"/>
        <v>F3:0111 P1P2:0301 P3:00009</v>
      </c>
      <c r="C6227" s="348" t="s">
        <v>9486</v>
      </c>
      <c r="D6227" s="348" t="s">
        <v>7323</v>
      </c>
      <c r="E6227" s="348" t="s">
        <v>7335</v>
      </c>
      <c r="F6227" s="348" t="s">
        <v>7459</v>
      </c>
    </row>
    <row r="6228" spans="1:6" x14ac:dyDescent="0.25">
      <c r="A6228" s="348" t="s">
        <v>12985</v>
      </c>
      <c r="B6228" t="str">
        <f t="shared" si="97"/>
        <v>F3:0111 P1P2:0301 P3:00060</v>
      </c>
      <c r="C6228" s="348" t="s">
        <v>9486</v>
      </c>
      <c r="D6228" s="348" t="s">
        <v>7323</v>
      </c>
      <c r="E6228" s="348" t="s">
        <v>7335</v>
      </c>
      <c r="F6228" s="348" t="s">
        <v>7402</v>
      </c>
    </row>
    <row r="6229" spans="1:6" x14ac:dyDescent="0.25">
      <c r="A6229" s="348" t="s">
        <v>12986</v>
      </c>
      <c r="B6229" t="str">
        <f t="shared" si="97"/>
        <v>F3:0111 P1P2:0301 P3:00005</v>
      </c>
      <c r="C6229" s="348" t="s">
        <v>9491</v>
      </c>
      <c r="D6229" s="348" t="s">
        <v>7323</v>
      </c>
      <c r="E6229" s="348" t="s">
        <v>7335</v>
      </c>
      <c r="F6229" s="348" t="s">
        <v>7655</v>
      </c>
    </row>
    <row r="6230" spans="1:6" x14ac:dyDescent="0.25">
      <c r="A6230" s="348" t="s">
        <v>12986</v>
      </c>
      <c r="B6230" t="str">
        <f t="shared" si="97"/>
        <v>F3:0111 P1P2:0301 P3:00009</v>
      </c>
      <c r="C6230" s="348" t="s">
        <v>9491</v>
      </c>
      <c r="D6230" s="348" t="s">
        <v>7323</v>
      </c>
      <c r="E6230" s="348" t="s">
        <v>7335</v>
      </c>
      <c r="F6230" s="348" t="s">
        <v>7459</v>
      </c>
    </row>
    <row r="6231" spans="1:6" x14ac:dyDescent="0.25">
      <c r="A6231" s="348" t="s">
        <v>12987</v>
      </c>
      <c r="B6231" t="str">
        <f t="shared" si="97"/>
        <v>F3:0111 P1P2:0301 P3:00005</v>
      </c>
      <c r="C6231" s="348" t="s">
        <v>9494</v>
      </c>
      <c r="D6231" s="348" t="s">
        <v>7323</v>
      </c>
      <c r="E6231" s="348" t="s">
        <v>7335</v>
      </c>
      <c r="F6231" s="348" t="s">
        <v>7655</v>
      </c>
    </row>
    <row r="6232" spans="1:6" x14ac:dyDescent="0.25">
      <c r="A6232" s="348" t="s">
        <v>12987</v>
      </c>
      <c r="B6232" t="str">
        <f t="shared" si="97"/>
        <v>F3:0111 P1P2:0301 P3:00009</v>
      </c>
      <c r="C6232" s="348" t="s">
        <v>9494</v>
      </c>
      <c r="D6232" s="348" t="s">
        <v>7323</v>
      </c>
      <c r="E6232" s="348" t="s">
        <v>7335</v>
      </c>
      <c r="F6232" s="348" t="s">
        <v>7459</v>
      </c>
    </row>
    <row r="6233" spans="1:6" x14ac:dyDescent="0.25">
      <c r="A6233" s="348" t="s">
        <v>12988</v>
      </c>
      <c r="B6233" t="str">
        <f t="shared" si="97"/>
        <v>F3:0111 P1P2:0301 P3:00005</v>
      </c>
      <c r="C6233" s="348" t="s">
        <v>9501</v>
      </c>
      <c r="D6233" s="348" t="s">
        <v>7323</v>
      </c>
      <c r="E6233" s="348" t="s">
        <v>7335</v>
      </c>
      <c r="F6233" s="348" t="s">
        <v>7655</v>
      </c>
    </row>
    <row r="6234" spans="1:6" x14ac:dyDescent="0.25">
      <c r="A6234" s="348" t="s">
        <v>12988</v>
      </c>
      <c r="B6234" t="str">
        <f t="shared" si="97"/>
        <v>F3:0111 P1P2:0301 P3:00009</v>
      </c>
      <c r="C6234" s="348" t="s">
        <v>9501</v>
      </c>
      <c r="D6234" s="348" t="s">
        <v>7323</v>
      </c>
      <c r="E6234" s="348" t="s">
        <v>7335</v>
      </c>
      <c r="F6234" s="348" t="s">
        <v>7459</v>
      </c>
    </row>
    <row r="6235" spans="1:6" x14ac:dyDescent="0.25">
      <c r="A6235" s="348" t="s">
        <v>12989</v>
      </c>
      <c r="B6235" t="str">
        <f t="shared" si="97"/>
        <v>F3:0111 P1P2:0301 P3:00005</v>
      </c>
      <c r="C6235" s="348" t="s">
        <v>9508</v>
      </c>
      <c r="D6235" s="348" t="s">
        <v>7323</v>
      </c>
      <c r="E6235" s="348" t="s">
        <v>7335</v>
      </c>
      <c r="F6235" s="348" t="s">
        <v>7655</v>
      </c>
    </row>
    <row r="6236" spans="1:6" x14ac:dyDescent="0.25">
      <c r="A6236" s="348" t="s">
        <v>12989</v>
      </c>
      <c r="B6236" t="str">
        <f t="shared" si="97"/>
        <v>F3:0111 P1P2:0301 P3:00009</v>
      </c>
      <c r="C6236" s="348" t="s">
        <v>9508</v>
      </c>
      <c r="D6236" s="348" t="s">
        <v>7323</v>
      </c>
      <c r="E6236" s="348" t="s">
        <v>7335</v>
      </c>
      <c r="F6236" s="348" t="s">
        <v>7459</v>
      </c>
    </row>
    <row r="6237" spans="1:6" x14ac:dyDescent="0.25">
      <c r="A6237" s="348" t="s">
        <v>12990</v>
      </c>
      <c r="B6237" t="str">
        <f t="shared" si="97"/>
        <v>F3:0111 P1P2:0301 P3:00005</v>
      </c>
      <c r="C6237" s="348" t="s">
        <v>9513</v>
      </c>
      <c r="D6237" s="348" t="s">
        <v>7323</v>
      </c>
      <c r="E6237" s="348" t="s">
        <v>7335</v>
      </c>
      <c r="F6237" s="348" t="s">
        <v>7655</v>
      </c>
    </row>
    <row r="6238" spans="1:6" x14ac:dyDescent="0.25">
      <c r="A6238" s="348" t="s">
        <v>12990</v>
      </c>
      <c r="B6238" t="str">
        <f t="shared" si="97"/>
        <v>F3:0111 P1P2:0301 P3:00009</v>
      </c>
      <c r="C6238" s="348" t="s">
        <v>9513</v>
      </c>
      <c r="D6238" s="348" t="s">
        <v>7323</v>
      </c>
      <c r="E6238" s="348" t="s">
        <v>7335</v>
      </c>
      <c r="F6238" s="348" t="s">
        <v>7459</v>
      </c>
    </row>
    <row r="6239" spans="1:6" x14ac:dyDescent="0.25">
      <c r="A6239" s="348" t="s">
        <v>12990</v>
      </c>
      <c r="B6239" t="str">
        <f t="shared" si="97"/>
        <v>F3:0813 P1P2:8603 P3:00394</v>
      </c>
      <c r="C6239" s="348" t="s">
        <v>9513</v>
      </c>
      <c r="D6239" s="348" t="s">
        <v>7807</v>
      </c>
      <c r="E6239" s="348" t="s">
        <v>7808</v>
      </c>
      <c r="F6239" s="348" t="s">
        <v>7809</v>
      </c>
    </row>
    <row r="6240" spans="1:6" x14ac:dyDescent="0.25">
      <c r="A6240" s="348" t="s">
        <v>12991</v>
      </c>
      <c r="B6240" t="str">
        <f t="shared" si="97"/>
        <v>F3:0111 P1P2:0301 P3:00005</v>
      </c>
      <c r="C6240" s="348" t="s">
        <v>9518</v>
      </c>
      <c r="D6240" s="348" t="s">
        <v>7323</v>
      </c>
      <c r="E6240" s="348" t="s">
        <v>7335</v>
      </c>
      <c r="F6240" s="348" t="s">
        <v>7655</v>
      </c>
    </row>
    <row r="6241" spans="1:6" x14ac:dyDescent="0.25">
      <c r="A6241" s="348" t="s">
        <v>12991</v>
      </c>
      <c r="B6241" t="str">
        <f t="shared" si="97"/>
        <v>F3:0111 P1P2:0301 P3:00009</v>
      </c>
      <c r="C6241" s="348" t="s">
        <v>9518</v>
      </c>
      <c r="D6241" s="348" t="s">
        <v>7323</v>
      </c>
      <c r="E6241" s="348" t="s">
        <v>7335</v>
      </c>
      <c r="F6241" s="348" t="s">
        <v>7459</v>
      </c>
    </row>
    <row r="6242" spans="1:6" x14ac:dyDescent="0.25">
      <c r="A6242" s="348" t="s">
        <v>12992</v>
      </c>
      <c r="B6242" t="str">
        <f t="shared" si="97"/>
        <v>F3:0111 P1P2:0301 P3:00005</v>
      </c>
      <c r="C6242" s="348" t="s">
        <v>9526</v>
      </c>
      <c r="D6242" s="348" t="s">
        <v>7323</v>
      </c>
      <c r="E6242" s="348" t="s">
        <v>7335</v>
      </c>
      <c r="F6242" s="348" t="s">
        <v>7655</v>
      </c>
    </row>
    <row r="6243" spans="1:6" x14ac:dyDescent="0.25">
      <c r="A6243" s="348" t="s">
        <v>12992</v>
      </c>
      <c r="B6243" t="str">
        <f t="shared" si="97"/>
        <v>F3:0111 P1P2:0301 P3:00009</v>
      </c>
      <c r="C6243" s="348" t="s">
        <v>9526</v>
      </c>
      <c r="D6243" s="348" t="s">
        <v>7323</v>
      </c>
      <c r="E6243" s="348" t="s">
        <v>7335</v>
      </c>
      <c r="F6243" s="348" t="s">
        <v>7459</v>
      </c>
    </row>
    <row r="6244" spans="1:6" x14ac:dyDescent="0.25">
      <c r="A6244" s="348" t="s">
        <v>12992</v>
      </c>
      <c r="B6244" t="str">
        <f t="shared" si="97"/>
        <v>F3:0620 P1P2:7502 P3:00333</v>
      </c>
      <c r="C6244" s="348" t="s">
        <v>9526</v>
      </c>
      <c r="D6244" s="348" t="s">
        <v>8708</v>
      </c>
      <c r="E6244" s="348" t="s">
        <v>8709</v>
      </c>
      <c r="F6244" s="348" t="s">
        <v>12484</v>
      </c>
    </row>
    <row r="6245" spans="1:6" x14ac:dyDescent="0.25">
      <c r="A6245" s="348" t="s">
        <v>12993</v>
      </c>
      <c r="B6245" t="str">
        <f t="shared" si="97"/>
        <v>F3:0111 P1P2:0301 P3:00005</v>
      </c>
      <c r="C6245" s="348" t="s">
        <v>7901</v>
      </c>
      <c r="D6245" s="348" t="s">
        <v>7323</v>
      </c>
      <c r="E6245" s="348" t="s">
        <v>7335</v>
      </c>
      <c r="F6245" s="348" t="s">
        <v>7655</v>
      </c>
    </row>
    <row r="6246" spans="1:6" x14ac:dyDescent="0.25">
      <c r="A6246" s="348" t="s">
        <v>12994</v>
      </c>
      <c r="B6246" t="str">
        <f t="shared" si="97"/>
        <v>F3:0111 P1P2:0301 P3:00005</v>
      </c>
      <c r="C6246" s="348" t="s">
        <v>9540</v>
      </c>
      <c r="D6246" s="348" t="s">
        <v>7323</v>
      </c>
      <c r="E6246" s="348" t="s">
        <v>7335</v>
      </c>
      <c r="F6246" s="348" t="s">
        <v>7655</v>
      </c>
    </row>
    <row r="6247" spans="1:6" x14ac:dyDescent="0.25">
      <c r="A6247" s="348" t="s">
        <v>12995</v>
      </c>
      <c r="B6247" t="str">
        <f t="shared" si="97"/>
        <v>F3:0111 P1P2:0301 P3:00005</v>
      </c>
      <c r="C6247" s="348" t="s">
        <v>9547</v>
      </c>
      <c r="D6247" s="348" t="s">
        <v>7323</v>
      </c>
      <c r="E6247" s="348" t="s">
        <v>7335</v>
      </c>
      <c r="F6247" s="348" t="s">
        <v>7655</v>
      </c>
    </row>
    <row r="6248" spans="1:6" x14ac:dyDescent="0.25">
      <c r="A6248" s="348" t="s">
        <v>12995</v>
      </c>
      <c r="B6248" t="str">
        <f t="shared" si="97"/>
        <v>F3:0111 P1P2:0301 P3:00009</v>
      </c>
      <c r="C6248" s="348" t="s">
        <v>9547</v>
      </c>
      <c r="D6248" s="348" t="s">
        <v>7323</v>
      </c>
      <c r="E6248" s="348" t="s">
        <v>7335</v>
      </c>
      <c r="F6248" s="348" t="s">
        <v>7459</v>
      </c>
    </row>
    <row r="6249" spans="1:6" x14ac:dyDescent="0.25">
      <c r="A6249" s="348" t="s">
        <v>12995</v>
      </c>
      <c r="B6249" t="str">
        <f t="shared" si="97"/>
        <v>F3:0620 P1P2:7502 P3:00333</v>
      </c>
      <c r="C6249" s="348" t="s">
        <v>9547</v>
      </c>
      <c r="D6249" s="348" t="s">
        <v>8708</v>
      </c>
      <c r="E6249" s="348" t="s">
        <v>8709</v>
      </c>
      <c r="F6249" s="348" t="s">
        <v>12484</v>
      </c>
    </row>
    <row r="6250" spans="1:6" x14ac:dyDescent="0.25">
      <c r="A6250" s="348" t="s">
        <v>12996</v>
      </c>
      <c r="B6250" t="str">
        <f t="shared" si="97"/>
        <v>F3:0111 P1P2:0301 P3:00005</v>
      </c>
      <c r="C6250" s="348" t="s">
        <v>9559</v>
      </c>
      <c r="D6250" s="348" t="s">
        <v>7323</v>
      </c>
      <c r="E6250" s="348" t="s">
        <v>7335</v>
      </c>
      <c r="F6250" s="348" t="s">
        <v>7655</v>
      </c>
    </row>
    <row r="6251" spans="1:6" x14ac:dyDescent="0.25">
      <c r="A6251" s="348" t="s">
        <v>12996</v>
      </c>
      <c r="B6251" t="str">
        <f t="shared" si="97"/>
        <v>F3:0111 P1P2:0301 P3:00009</v>
      </c>
      <c r="C6251" s="348" t="s">
        <v>9559</v>
      </c>
      <c r="D6251" s="348" t="s">
        <v>7323</v>
      </c>
      <c r="E6251" s="348" t="s">
        <v>7335</v>
      </c>
      <c r="F6251" s="348" t="s">
        <v>7459</v>
      </c>
    </row>
    <row r="6252" spans="1:6" x14ac:dyDescent="0.25">
      <c r="A6252" s="348" t="s">
        <v>12996</v>
      </c>
      <c r="B6252" t="str">
        <f t="shared" si="97"/>
        <v>F3:1040 P1P2:9006 P3:00282</v>
      </c>
      <c r="C6252" s="348" t="s">
        <v>9559</v>
      </c>
      <c r="D6252" s="348" t="s">
        <v>7691</v>
      </c>
      <c r="E6252" s="348" t="s">
        <v>7692</v>
      </c>
      <c r="F6252" s="348" t="s">
        <v>7854</v>
      </c>
    </row>
    <row r="6253" spans="1:6" x14ac:dyDescent="0.25">
      <c r="A6253" s="348" t="s">
        <v>12996</v>
      </c>
      <c r="B6253" t="str">
        <f t="shared" si="97"/>
        <v>F3:1099 P1P2:9019 P3:00300</v>
      </c>
      <c r="C6253" s="348" t="s">
        <v>9559</v>
      </c>
      <c r="D6253" s="348" t="s">
        <v>8515</v>
      </c>
      <c r="E6253" s="348" t="s">
        <v>10350</v>
      </c>
      <c r="F6253" s="348" t="s">
        <v>7851</v>
      </c>
    </row>
    <row r="6254" spans="1:6" x14ac:dyDescent="0.25">
      <c r="A6254" s="348" t="s">
        <v>12996</v>
      </c>
      <c r="B6254" t="str">
        <f t="shared" si="97"/>
        <v>F3:1099 P1P2:9019 P3:00371</v>
      </c>
      <c r="C6254" s="348" t="s">
        <v>9559</v>
      </c>
      <c r="D6254" s="348" t="s">
        <v>8515</v>
      </c>
      <c r="E6254" s="348" t="s">
        <v>10350</v>
      </c>
      <c r="F6254" s="348" t="s">
        <v>10351</v>
      </c>
    </row>
    <row r="6255" spans="1:6" x14ac:dyDescent="0.25">
      <c r="A6255" s="348" t="s">
        <v>12997</v>
      </c>
      <c r="B6255" t="str">
        <f t="shared" si="97"/>
        <v>F3:0111 P1P2:0301 P3:00005</v>
      </c>
      <c r="C6255" s="348" t="s">
        <v>9563</v>
      </c>
      <c r="D6255" s="348" t="s">
        <v>7323</v>
      </c>
      <c r="E6255" s="348" t="s">
        <v>7335</v>
      </c>
      <c r="F6255" s="348" t="s">
        <v>7655</v>
      </c>
    </row>
    <row r="6256" spans="1:6" x14ac:dyDescent="0.25">
      <c r="A6256" s="348" t="s">
        <v>12997</v>
      </c>
      <c r="B6256" t="str">
        <f t="shared" si="97"/>
        <v>F3:0111 P1P2:0301 P3:00009</v>
      </c>
      <c r="C6256" s="348" t="s">
        <v>9563</v>
      </c>
      <c r="D6256" s="348" t="s">
        <v>7323</v>
      </c>
      <c r="E6256" s="348" t="s">
        <v>7335</v>
      </c>
      <c r="F6256" s="348" t="s">
        <v>7459</v>
      </c>
    </row>
    <row r="6257" spans="1:6" x14ac:dyDescent="0.25">
      <c r="A6257" s="348" t="s">
        <v>12998</v>
      </c>
      <c r="B6257" t="str">
        <f t="shared" si="97"/>
        <v>F3:0111 P1P2:0301 P3:00005</v>
      </c>
      <c r="C6257" s="348" t="s">
        <v>9570</v>
      </c>
      <c r="D6257" s="348" t="s">
        <v>7323</v>
      </c>
      <c r="E6257" s="348" t="s">
        <v>7335</v>
      </c>
      <c r="F6257" s="348" t="s">
        <v>7655</v>
      </c>
    </row>
    <row r="6258" spans="1:6" x14ac:dyDescent="0.25">
      <c r="A6258" s="348" t="s">
        <v>12998</v>
      </c>
      <c r="B6258" t="str">
        <f t="shared" si="97"/>
        <v>F3:0111 P1P2:0301 P3:00009</v>
      </c>
      <c r="C6258" s="348" t="s">
        <v>9570</v>
      </c>
      <c r="D6258" s="348" t="s">
        <v>7323</v>
      </c>
      <c r="E6258" s="348" t="s">
        <v>7335</v>
      </c>
      <c r="F6258" s="348" t="s">
        <v>7459</v>
      </c>
    </row>
    <row r="6259" spans="1:6" x14ac:dyDescent="0.25">
      <c r="A6259" s="348" t="s">
        <v>12998</v>
      </c>
      <c r="B6259" t="str">
        <f t="shared" si="97"/>
        <v>F3:1099 P1P2:9019 P3:00371</v>
      </c>
      <c r="C6259" s="348" t="s">
        <v>9570</v>
      </c>
      <c r="D6259" s="348" t="s">
        <v>8515</v>
      </c>
      <c r="E6259" s="348" t="s">
        <v>10350</v>
      </c>
      <c r="F6259" s="348" t="s">
        <v>10351</v>
      </c>
    </row>
    <row r="6260" spans="1:6" x14ac:dyDescent="0.25">
      <c r="A6260" s="348" t="s">
        <v>12999</v>
      </c>
      <c r="B6260" t="str">
        <f t="shared" si="97"/>
        <v>F3:0111 P1P2:0301 P3:00005</v>
      </c>
      <c r="C6260" s="348" t="s">
        <v>9574</v>
      </c>
      <c r="D6260" s="348" t="s">
        <v>7323</v>
      </c>
      <c r="E6260" s="348" t="s">
        <v>7335</v>
      </c>
      <c r="F6260" s="348" t="s">
        <v>7655</v>
      </c>
    </row>
    <row r="6261" spans="1:6" x14ac:dyDescent="0.25">
      <c r="A6261" s="348" t="s">
        <v>12999</v>
      </c>
      <c r="B6261" t="str">
        <f t="shared" si="97"/>
        <v>F3:0111 P1P2:0301 P3:00009</v>
      </c>
      <c r="C6261" s="348" t="s">
        <v>9574</v>
      </c>
      <c r="D6261" s="348" t="s">
        <v>7323</v>
      </c>
      <c r="E6261" s="348" t="s">
        <v>7335</v>
      </c>
      <c r="F6261" s="348" t="s">
        <v>7459</v>
      </c>
    </row>
    <row r="6262" spans="1:6" x14ac:dyDescent="0.25">
      <c r="A6262" s="348" t="s">
        <v>12999</v>
      </c>
      <c r="B6262" t="str">
        <f t="shared" si="97"/>
        <v>F3:0630 P1P2:7503 P3:00431</v>
      </c>
      <c r="C6262" s="348" t="s">
        <v>9574</v>
      </c>
      <c r="D6262" s="348" t="s">
        <v>12487</v>
      </c>
      <c r="E6262" s="348" t="s">
        <v>12488</v>
      </c>
      <c r="F6262" s="348" t="s">
        <v>12489</v>
      </c>
    </row>
    <row r="6263" spans="1:6" x14ac:dyDescent="0.25">
      <c r="A6263" s="348" t="s">
        <v>13000</v>
      </c>
      <c r="B6263" t="str">
        <f t="shared" si="97"/>
        <v>F3:0111 P1P2:0301 P3:00005</v>
      </c>
      <c r="C6263" s="348" t="s">
        <v>9581</v>
      </c>
      <c r="D6263" s="348" t="s">
        <v>7323</v>
      </c>
      <c r="E6263" s="348" t="s">
        <v>7335</v>
      </c>
      <c r="F6263" s="348" t="s">
        <v>7655</v>
      </c>
    </row>
    <row r="6264" spans="1:6" x14ac:dyDescent="0.25">
      <c r="A6264" s="348" t="s">
        <v>13000</v>
      </c>
      <c r="B6264" t="str">
        <f t="shared" si="97"/>
        <v>F3:0111 P1P2:0301 P3:00009</v>
      </c>
      <c r="C6264" s="348" t="s">
        <v>9581</v>
      </c>
      <c r="D6264" s="348" t="s">
        <v>7323</v>
      </c>
      <c r="E6264" s="348" t="s">
        <v>7335</v>
      </c>
      <c r="F6264" s="348" t="s">
        <v>7459</v>
      </c>
    </row>
    <row r="6265" spans="1:6" x14ac:dyDescent="0.25">
      <c r="A6265" s="348" t="s">
        <v>13000</v>
      </c>
      <c r="B6265" t="str">
        <f t="shared" si="97"/>
        <v>F3:1099 P1P2:9019 P3:00300</v>
      </c>
      <c r="C6265" s="348" t="s">
        <v>9581</v>
      </c>
      <c r="D6265" s="348" t="s">
        <v>8515</v>
      </c>
      <c r="E6265" s="348" t="s">
        <v>10350</v>
      </c>
      <c r="F6265" s="348" t="s">
        <v>7851</v>
      </c>
    </row>
    <row r="6266" spans="1:6" x14ac:dyDescent="0.25">
      <c r="A6266" s="348" t="s">
        <v>13001</v>
      </c>
      <c r="B6266" t="str">
        <f t="shared" si="97"/>
        <v>F3:0111 P1P2:0301 P3:00005</v>
      </c>
      <c r="C6266" s="348" t="s">
        <v>9585</v>
      </c>
      <c r="D6266" s="348" t="s">
        <v>7323</v>
      </c>
      <c r="E6266" s="348" t="s">
        <v>7335</v>
      </c>
      <c r="F6266" s="348" t="s">
        <v>7655</v>
      </c>
    </row>
    <row r="6267" spans="1:6" x14ac:dyDescent="0.25">
      <c r="A6267" s="348" t="s">
        <v>13001</v>
      </c>
      <c r="B6267" t="str">
        <f t="shared" si="97"/>
        <v>F3:0111 P1P2:0301 P3:00009</v>
      </c>
      <c r="C6267" s="348" t="s">
        <v>9585</v>
      </c>
      <c r="D6267" s="348" t="s">
        <v>7323</v>
      </c>
      <c r="E6267" s="348" t="s">
        <v>7335</v>
      </c>
      <c r="F6267" s="348" t="s">
        <v>7459</v>
      </c>
    </row>
    <row r="6268" spans="1:6" x14ac:dyDescent="0.25">
      <c r="A6268" s="348" t="s">
        <v>13002</v>
      </c>
      <c r="B6268" t="str">
        <f t="shared" si="97"/>
        <v>F3:0111 P1P2:0301 P3:00005</v>
      </c>
      <c r="C6268" s="348" t="s">
        <v>9590</v>
      </c>
      <c r="D6268" s="348" t="s">
        <v>7323</v>
      </c>
      <c r="E6268" s="348" t="s">
        <v>7335</v>
      </c>
      <c r="F6268" s="348" t="s">
        <v>7655</v>
      </c>
    </row>
    <row r="6269" spans="1:6" x14ac:dyDescent="0.25">
      <c r="A6269" s="348" t="s">
        <v>13002</v>
      </c>
      <c r="B6269" t="str">
        <f t="shared" si="97"/>
        <v>F3:0111 P1P2:0301 P3:00009</v>
      </c>
      <c r="C6269" s="348" t="s">
        <v>9590</v>
      </c>
      <c r="D6269" s="348" t="s">
        <v>7323</v>
      </c>
      <c r="E6269" s="348" t="s">
        <v>7335</v>
      </c>
      <c r="F6269" s="348" t="s">
        <v>7459</v>
      </c>
    </row>
    <row r="6270" spans="1:6" x14ac:dyDescent="0.25">
      <c r="A6270" s="348" t="s">
        <v>13003</v>
      </c>
      <c r="B6270" t="str">
        <f t="shared" si="97"/>
        <v>F3:0111 P1P2:0301 P3:00005</v>
      </c>
      <c r="C6270" s="348" t="s">
        <v>9599</v>
      </c>
      <c r="D6270" s="348" t="s">
        <v>7323</v>
      </c>
      <c r="E6270" s="348" t="s">
        <v>7335</v>
      </c>
      <c r="F6270" s="348" t="s">
        <v>7655</v>
      </c>
    </row>
    <row r="6271" spans="1:6" x14ac:dyDescent="0.25">
      <c r="A6271" s="348" t="s">
        <v>13003</v>
      </c>
      <c r="B6271" t="str">
        <f t="shared" si="97"/>
        <v>F3:0111 P1P2:0301 P3:00009</v>
      </c>
      <c r="C6271" s="348" t="s">
        <v>9599</v>
      </c>
      <c r="D6271" s="348" t="s">
        <v>7323</v>
      </c>
      <c r="E6271" s="348" t="s">
        <v>7335</v>
      </c>
      <c r="F6271" s="348" t="s">
        <v>7459</v>
      </c>
    </row>
    <row r="6272" spans="1:6" x14ac:dyDescent="0.25">
      <c r="A6272" s="348" t="s">
        <v>13003</v>
      </c>
      <c r="B6272" t="str">
        <f t="shared" si="97"/>
        <v>F3:1099 P1P2:9019 P3:00371</v>
      </c>
      <c r="C6272" s="348" t="s">
        <v>9599</v>
      </c>
      <c r="D6272" s="348" t="s">
        <v>8515</v>
      </c>
      <c r="E6272" s="348" t="s">
        <v>10350</v>
      </c>
      <c r="F6272" s="348" t="s">
        <v>10351</v>
      </c>
    </row>
    <row r="6273" spans="1:6" x14ac:dyDescent="0.25">
      <c r="A6273" s="348" t="s">
        <v>13004</v>
      </c>
      <c r="B6273" t="str">
        <f t="shared" si="97"/>
        <v>F3:0111 P1P2:0301 P3:00005</v>
      </c>
      <c r="C6273" s="348" t="s">
        <v>9604</v>
      </c>
      <c r="D6273" s="348" t="s">
        <v>7323</v>
      </c>
      <c r="E6273" s="348" t="s">
        <v>7335</v>
      </c>
      <c r="F6273" s="348" t="s">
        <v>7655</v>
      </c>
    </row>
    <row r="6274" spans="1:6" x14ac:dyDescent="0.25">
      <c r="A6274" s="348" t="s">
        <v>13004</v>
      </c>
      <c r="B6274" t="str">
        <f t="shared" ref="B6274:B6337" si="98">CONCATENATE("F3:",D6274," P1P2:",E6274," P3:",F6274)</f>
        <v>F3:0111 P1P2:0301 P3:00009</v>
      </c>
      <c r="C6274" s="348" t="s">
        <v>9604</v>
      </c>
      <c r="D6274" s="348" t="s">
        <v>7323</v>
      </c>
      <c r="E6274" s="348" t="s">
        <v>7335</v>
      </c>
      <c r="F6274" s="348" t="s">
        <v>7459</v>
      </c>
    </row>
    <row r="6275" spans="1:6" x14ac:dyDescent="0.25">
      <c r="A6275" s="348" t="s">
        <v>13005</v>
      </c>
      <c r="B6275" t="str">
        <f t="shared" si="98"/>
        <v>F3:0111 P1P2:0301 P3:00005</v>
      </c>
      <c r="C6275" s="348" t="s">
        <v>9611</v>
      </c>
      <c r="D6275" s="348" t="s">
        <v>7323</v>
      </c>
      <c r="E6275" s="348" t="s">
        <v>7335</v>
      </c>
      <c r="F6275" s="348" t="s">
        <v>7655</v>
      </c>
    </row>
    <row r="6276" spans="1:6" x14ac:dyDescent="0.25">
      <c r="A6276" s="348" t="s">
        <v>13005</v>
      </c>
      <c r="B6276" t="str">
        <f t="shared" si="98"/>
        <v>F3:0111 P1P2:0301 P3:00009</v>
      </c>
      <c r="C6276" s="348" t="s">
        <v>9611</v>
      </c>
      <c r="D6276" s="348" t="s">
        <v>7323</v>
      </c>
      <c r="E6276" s="348" t="s">
        <v>7335</v>
      </c>
      <c r="F6276" s="348" t="s">
        <v>7459</v>
      </c>
    </row>
    <row r="6277" spans="1:6" x14ac:dyDescent="0.25">
      <c r="A6277" s="348" t="s">
        <v>13005</v>
      </c>
      <c r="B6277" t="str">
        <f t="shared" si="98"/>
        <v>F3:1099 P1P2:9019 P3:00371</v>
      </c>
      <c r="C6277" s="348" t="s">
        <v>9611</v>
      </c>
      <c r="D6277" s="348" t="s">
        <v>8515</v>
      </c>
      <c r="E6277" s="348" t="s">
        <v>10350</v>
      </c>
      <c r="F6277" s="348" t="s">
        <v>10351</v>
      </c>
    </row>
    <row r="6278" spans="1:6" x14ac:dyDescent="0.25">
      <c r="A6278" s="348" t="s">
        <v>13006</v>
      </c>
      <c r="B6278" t="str">
        <f t="shared" si="98"/>
        <v>F3:0111 P1P2:0301 P3:00005</v>
      </c>
      <c r="C6278" s="348" t="s">
        <v>9619</v>
      </c>
      <c r="D6278" s="348" t="s">
        <v>7323</v>
      </c>
      <c r="E6278" s="348" t="s">
        <v>7335</v>
      </c>
      <c r="F6278" s="348" t="s">
        <v>7655</v>
      </c>
    </row>
    <row r="6279" spans="1:6" x14ac:dyDescent="0.25">
      <c r="A6279" s="348" t="s">
        <v>13006</v>
      </c>
      <c r="B6279" t="str">
        <f t="shared" si="98"/>
        <v>F3:0111 P1P2:0301 P3:00009</v>
      </c>
      <c r="C6279" s="348" t="s">
        <v>9619</v>
      </c>
      <c r="D6279" s="348" t="s">
        <v>7323</v>
      </c>
      <c r="E6279" s="348" t="s">
        <v>7335</v>
      </c>
      <c r="F6279" s="348" t="s">
        <v>7459</v>
      </c>
    </row>
    <row r="6280" spans="1:6" x14ac:dyDescent="0.25">
      <c r="A6280" s="348" t="s">
        <v>13006</v>
      </c>
      <c r="B6280" t="str">
        <f t="shared" si="98"/>
        <v>F3:1099 P1P2:9019 P3:00371</v>
      </c>
      <c r="C6280" s="348" t="s">
        <v>9619</v>
      </c>
      <c r="D6280" s="348" t="s">
        <v>8515</v>
      </c>
      <c r="E6280" s="348" t="s">
        <v>10350</v>
      </c>
      <c r="F6280" s="348" t="s">
        <v>10351</v>
      </c>
    </row>
    <row r="6281" spans="1:6" x14ac:dyDescent="0.25">
      <c r="A6281" s="348" t="s">
        <v>13007</v>
      </c>
      <c r="B6281" t="str">
        <f t="shared" si="98"/>
        <v>F3:0111 P1P2:0301 P3:00005</v>
      </c>
      <c r="C6281" s="348" t="s">
        <v>9622</v>
      </c>
      <c r="D6281" s="348" t="s">
        <v>7323</v>
      </c>
      <c r="E6281" s="348" t="s">
        <v>7335</v>
      </c>
      <c r="F6281" s="348" t="s">
        <v>7655</v>
      </c>
    </row>
    <row r="6282" spans="1:6" x14ac:dyDescent="0.25">
      <c r="A6282" s="348" t="s">
        <v>13007</v>
      </c>
      <c r="B6282" t="str">
        <f t="shared" si="98"/>
        <v>F3:0111 P1P2:0301 P3:00009</v>
      </c>
      <c r="C6282" s="348" t="s">
        <v>9622</v>
      </c>
      <c r="D6282" s="348" t="s">
        <v>7323</v>
      </c>
      <c r="E6282" s="348" t="s">
        <v>7335</v>
      </c>
      <c r="F6282" s="348" t="s">
        <v>7459</v>
      </c>
    </row>
    <row r="6283" spans="1:6" x14ac:dyDescent="0.25">
      <c r="A6283" s="348" t="s">
        <v>13008</v>
      </c>
      <c r="B6283" t="str">
        <f t="shared" si="98"/>
        <v>F3:0111 P1P2:0301 P3:00005</v>
      </c>
      <c r="C6283" s="348" t="s">
        <v>11753</v>
      </c>
      <c r="D6283" s="348" t="s">
        <v>7323</v>
      </c>
      <c r="E6283" s="348" t="s">
        <v>7335</v>
      </c>
      <c r="F6283" s="348" t="s">
        <v>7655</v>
      </c>
    </row>
    <row r="6284" spans="1:6" x14ac:dyDescent="0.25">
      <c r="A6284" s="348" t="s">
        <v>13009</v>
      </c>
      <c r="B6284" t="str">
        <f t="shared" si="98"/>
        <v>F3:0111 P1P2:0301 P3:00005</v>
      </c>
      <c r="C6284" s="348" t="s">
        <v>11480</v>
      </c>
      <c r="D6284" s="348" t="s">
        <v>7323</v>
      </c>
      <c r="E6284" s="348" t="s">
        <v>7335</v>
      </c>
      <c r="F6284" s="348" t="s">
        <v>7655</v>
      </c>
    </row>
    <row r="6285" spans="1:6" x14ac:dyDescent="0.25">
      <c r="A6285" s="348" t="s">
        <v>13010</v>
      </c>
      <c r="B6285" t="str">
        <f t="shared" si="98"/>
        <v>F3:0111 P1P2:0301 P3:00005</v>
      </c>
      <c r="C6285" s="348" t="s">
        <v>7833</v>
      </c>
      <c r="D6285" s="348" t="s">
        <v>7323</v>
      </c>
      <c r="E6285" s="348" t="s">
        <v>7335</v>
      </c>
      <c r="F6285" s="348" t="s">
        <v>7655</v>
      </c>
    </row>
    <row r="6286" spans="1:6" x14ac:dyDescent="0.25">
      <c r="A6286" s="348" t="s">
        <v>13011</v>
      </c>
      <c r="B6286" t="str">
        <f t="shared" si="98"/>
        <v>F3:0111 P1P2:0301 P3:00005</v>
      </c>
      <c r="C6286" s="348" t="s">
        <v>11491</v>
      </c>
      <c r="D6286" s="348" t="s">
        <v>7323</v>
      </c>
      <c r="E6286" s="348" t="s">
        <v>7335</v>
      </c>
      <c r="F6286" s="348" t="s">
        <v>7655</v>
      </c>
    </row>
    <row r="6287" spans="1:6" x14ac:dyDescent="0.25">
      <c r="A6287" s="348" t="s">
        <v>13012</v>
      </c>
      <c r="B6287" t="str">
        <f t="shared" si="98"/>
        <v>F3:0111 P1P2:0301 P3:00005</v>
      </c>
      <c r="C6287" s="348" t="s">
        <v>7897</v>
      </c>
      <c r="D6287" s="348" t="s">
        <v>7323</v>
      </c>
      <c r="E6287" s="348" t="s">
        <v>7335</v>
      </c>
      <c r="F6287" s="348" t="s">
        <v>7655</v>
      </c>
    </row>
    <row r="6288" spans="1:6" x14ac:dyDescent="0.25">
      <c r="A6288" s="348" t="s">
        <v>13012</v>
      </c>
      <c r="B6288" t="str">
        <f t="shared" si="98"/>
        <v>F3:0111 P1P2:0301 P3:00009</v>
      </c>
      <c r="C6288" s="348" t="s">
        <v>7897</v>
      </c>
      <c r="D6288" s="348" t="s">
        <v>7323</v>
      </c>
      <c r="E6288" s="348" t="s">
        <v>7335</v>
      </c>
      <c r="F6288" s="348" t="s">
        <v>7459</v>
      </c>
    </row>
    <row r="6289" spans="1:6" x14ac:dyDescent="0.25">
      <c r="A6289" s="348" t="s">
        <v>13013</v>
      </c>
      <c r="B6289" t="str">
        <f t="shared" si="98"/>
        <v>F3:0111 P1P2:0301 P3:00005</v>
      </c>
      <c r="C6289" s="348" t="s">
        <v>11500</v>
      </c>
      <c r="D6289" s="348" t="s">
        <v>7323</v>
      </c>
      <c r="E6289" s="348" t="s">
        <v>7335</v>
      </c>
      <c r="F6289" s="348" t="s">
        <v>7655</v>
      </c>
    </row>
    <row r="6290" spans="1:6" x14ac:dyDescent="0.25">
      <c r="A6290" s="348" t="s">
        <v>13013</v>
      </c>
      <c r="B6290" t="str">
        <f t="shared" si="98"/>
        <v>F3:0111 P1P2:0301 P3:00009</v>
      </c>
      <c r="C6290" s="348" t="s">
        <v>11500</v>
      </c>
      <c r="D6290" s="348" t="s">
        <v>7323</v>
      </c>
      <c r="E6290" s="348" t="s">
        <v>7335</v>
      </c>
      <c r="F6290" s="348" t="s">
        <v>7459</v>
      </c>
    </row>
    <row r="6291" spans="1:6" x14ac:dyDescent="0.25">
      <c r="A6291" s="348" t="s">
        <v>13014</v>
      </c>
      <c r="B6291" t="str">
        <f t="shared" si="98"/>
        <v>F3:0111 P1P2:0301 P3:00005</v>
      </c>
      <c r="C6291" s="348" t="s">
        <v>11504</v>
      </c>
      <c r="D6291" s="348" t="s">
        <v>7323</v>
      </c>
      <c r="E6291" s="348" t="s">
        <v>7335</v>
      </c>
      <c r="F6291" s="348" t="s">
        <v>7655</v>
      </c>
    </row>
    <row r="6292" spans="1:6" x14ac:dyDescent="0.25">
      <c r="A6292" s="348" t="s">
        <v>13014</v>
      </c>
      <c r="B6292" t="str">
        <f t="shared" si="98"/>
        <v>F3:0111 P1P2:0301 P3:00009</v>
      </c>
      <c r="C6292" s="348" t="s">
        <v>11504</v>
      </c>
      <c r="D6292" s="348" t="s">
        <v>7323</v>
      </c>
      <c r="E6292" s="348" t="s">
        <v>7335</v>
      </c>
      <c r="F6292" s="348" t="s">
        <v>7459</v>
      </c>
    </row>
    <row r="6293" spans="1:6" x14ac:dyDescent="0.25">
      <c r="A6293" s="348" t="s">
        <v>13014</v>
      </c>
      <c r="B6293" t="str">
        <f t="shared" si="98"/>
        <v>F3:0422 P1P2:5402 P3:00143</v>
      </c>
      <c r="C6293" s="348" t="s">
        <v>11504</v>
      </c>
      <c r="D6293" s="348" t="s">
        <v>13015</v>
      </c>
      <c r="E6293" s="348" t="s">
        <v>13016</v>
      </c>
      <c r="F6293" s="348" t="s">
        <v>13017</v>
      </c>
    </row>
    <row r="6294" spans="1:6" x14ac:dyDescent="0.25">
      <c r="A6294" s="348" t="s">
        <v>13014</v>
      </c>
      <c r="B6294" t="str">
        <f t="shared" si="98"/>
        <v>F3:0620 P1P2:7502 P3:00333</v>
      </c>
      <c r="C6294" s="348" t="s">
        <v>11504</v>
      </c>
      <c r="D6294" s="348" t="s">
        <v>8708</v>
      </c>
      <c r="E6294" s="348" t="s">
        <v>8709</v>
      </c>
      <c r="F6294" s="348" t="s">
        <v>12484</v>
      </c>
    </row>
    <row r="6295" spans="1:6" x14ac:dyDescent="0.25">
      <c r="A6295" s="348" t="s">
        <v>13014</v>
      </c>
      <c r="B6295" t="str">
        <f t="shared" si="98"/>
        <v>F3:1070 P1P2:9012 P3:70379</v>
      </c>
      <c r="C6295" s="348" t="s">
        <v>11504</v>
      </c>
      <c r="D6295" s="348" t="s">
        <v>7849</v>
      </c>
      <c r="E6295" s="348" t="s">
        <v>7850</v>
      </c>
      <c r="F6295" s="348" t="s">
        <v>13018</v>
      </c>
    </row>
    <row r="6296" spans="1:6" x14ac:dyDescent="0.25">
      <c r="A6296" s="348" t="s">
        <v>13019</v>
      </c>
      <c r="B6296" t="str">
        <f t="shared" si="98"/>
        <v>F3:0111 P1P2:0301 P3:00005</v>
      </c>
      <c r="C6296" s="348" t="s">
        <v>11508</v>
      </c>
      <c r="D6296" s="348" t="s">
        <v>7323</v>
      </c>
      <c r="E6296" s="348" t="s">
        <v>7335</v>
      </c>
      <c r="F6296" s="348" t="s">
        <v>7655</v>
      </c>
    </row>
    <row r="6297" spans="1:6" x14ac:dyDescent="0.25">
      <c r="A6297" s="348" t="s">
        <v>13020</v>
      </c>
      <c r="B6297" t="str">
        <f t="shared" si="98"/>
        <v>F3:0111 P1P2:0301 P3:00005</v>
      </c>
      <c r="C6297" s="348" t="s">
        <v>11512</v>
      </c>
      <c r="D6297" s="348" t="s">
        <v>7323</v>
      </c>
      <c r="E6297" s="348" t="s">
        <v>7335</v>
      </c>
      <c r="F6297" s="348" t="s">
        <v>7655</v>
      </c>
    </row>
    <row r="6298" spans="1:6" x14ac:dyDescent="0.25">
      <c r="A6298" s="348" t="s">
        <v>13021</v>
      </c>
      <c r="B6298" t="str">
        <f t="shared" si="98"/>
        <v>F3:0111 P1P2:0301 P3:00005</v>
      </c>
      <c r="C6298" s="348" t="s">
        <v>7842</v>
      </c>
      <c r="D6298" s="348" t="s">
        <v>7323</v>
      </c>
      <c r="E6298" s="348" t="s">
        <v>7335</v>
      </c>
      <c r="F6298" s="348" t="s">
        <v>7655</v>
      </c>
    </row>
    <row r="6299" spans="1:6" x14ac:dyDescent="0.25">
      <c r="A6299" s="348" t="s">
        <v>13022</v>
      </c>
      <c r="B6299" t="str">
        <f t="shared" si="98"/>
        <v>F3:0111 P1P2:0301 P3:00005</v>
      </c>
      <c r="C6299" s="348" t="s">
        <v>11519</v>
      </c>
      <c r="D6299" s="348" t="s">
        <v>7323</v>
      </c>
      <c r="E6299" s="348" t="s">
        <v>7335</v>
      </c>
      <c r="F6299" s="348" t="s">
        <v>7655</v>
      </c>
    </row>
    <row r="6300" spans="1:6" x14ac:dyDescent="0.25">
      <c r="A6300" s="348" t="s">
        <v>13023</v>
      </c>
      <c r="B6300" t="str">
        <f t="shared" si="98"/>
        <v>F3:0111 P1P2:0301 P3:00005</v>
      </c>
      <c r="C6300" s="348" t="s">
        <v>11523</v>
      </c>
      <c r="D6300" s="348" t="s">
        <v>7323</v>
      </c>
      <c r="E6300" s="348" t="s">
        <v>7335</v>
      </c>
      <c r="F6300" s="348" t="s">
        <v>7655</v>
      </c>
    </row>
    <row r="6301" spans="1:6" x14ac:dyDescent="0.25">
      <c r="A6301" s="348" t="s">
        <v>13024</v>
      </c>
      <c r="B6301" t="str">
        <f t="shared" si="98"/>
        <v>F3:0111 P1P2:0301 P3:00005</v>
      </c>
      <c r="C6301" s="348" t="s">
        <v>7354</v>
      </c>
      <c r="D6301" s="348" t="s">
        <v>7323</v>
      </c>
      <c r="E6301" s="348" t="s">
        <v>7335</v>
      </c>
      <c r="F6301" s="348" t="s">
        <v>7655</v>
      </c>
    </row>
    <row r="6302" spans="1:6" x14ac:dyDescent="0.25">
      <c r="A6302" s="348" t="s">
        <v>13024</v>
      </c>
      <c r="B6302" t="str">
        <f t="shared" si="98"/>
        <v>F3:0133 P1P2:0302 P3:00009</v>
      </c>
      <c r="C6302" s="348" t="s">
        <v>7354</v>
      </c>
      <c r="D6302" s="348" t="s">
        <v>7340</v>
      </c>
      <c r="E6302" s="348" t="s">
        <v>7456</v>
      </c>
      <c r="F6302" s="348" t="s">
        <v>7459</v>
      </c>
    </row>
    <row r="6303" spans="1:6" x14ac:dyDescent="0.25">
      <c r="A6303" s="348" t="s">
        <v>13025</v>
      </c>
      <c r="B6303" t="str">
        <f t="shared" si="98"/>
        <v>F3:0111 P1P2:0301 P3:00005</v>
      </c>
      <c r="C6303" s="348" t="s">
        <v>7356</v>
      </c>
      <c r="D6303" s="348" t="s">
        <v>7323</v>
      </c>
      <c r="E6303" s="348" t="s">
        <v>7335</v>
      </c>
      <c r="F6303" s="348" t="s">
        <v>7655</v>
      </c>
    </row>
    <row r="6304" spans="1:6" x14ac:dyDescent="0.25">
      <c r="A6304" s="348" t="s">
        <v>13025</v>
      </c>
      <c r="B6304" t="str">
        <f t="shared" si="98"/>
        <v>F3:0133 P1P2:0302 P3:00009</v>
      </c>
      <c r="C6304" s="348" t="s">
        <v>7356</v>
      </c>
      <c r="D6304" s="348" t="s">
        <v>7340</v>
      </c>
      <c r="E6304" s="348" t="s">
        <v>7456</v>
      </c>
      <c r="F6304" s="348" t="s">
        <v>7459</v>
      </c>
    </row>
    <row r="6305" spans="1:6" x14ac:dyDescent="0.25">
      <c r="A6305" s="348" t="s">
        <v>13025</v>
      </c>
      <c r="B6305" t="str">
        <f t="shared" si="98"/>
        <v>F3:0813 P1P2:8603 P3:00394</v>
      </c>
      <c r="C6305" s="348" t="s">
        <v>7356</v>
      </c>
      <c r="D6305" s="348" t="s">
        <v>7807</v>
      </c>
      <c r="E6305" s="348" t="s">
        <v>7808</v>
      </c>
      <c r="F6305" s="348" t="s">
        <v>7809</v>
      </c>
    </row>
    <row r="6306" spans="1:6" x14ac:dyDescent="0.25">
      <c r="A6306" s="348" t="s">
        <v>13025</v>
      </c>
      <c r="B6306" t="str">
        <f t="shared" si="98"/>
        <v>F3:1020 P1P2:9004 P3:00348</v>
      </c>
      <c r="C6306" s="348" t="s">
        <v>7356</v>
      </c>
      <c r="D6306" s="348" t="s">
        <v>7836</v>
      </c>
      <c r="E6306" s="348" t="s">
        <v>7837</v>
      </c>
      <c r="F6306" s="348" t="s">
        <v>7693</v>
      </c>
    </row>
    <row r="6307" spans="1:6" x14ac:dyDescent="0.25">
      <c r="A6307" s="348" t="s">
        <v>13026</v>
      </c>
      <c r="B6307" t="str">
        <f t="shared" si="98"/>
        <v>F3:0111 P1P2:0301 P3:00005</v>
      </c>
      <c r="C6307" s="348" t="s">
        <v>11531</v>
      </c>
      <c r="D6307" s="348" t="s">
        <v>7323</v>
      </c>
      <c r="E6307" s="348" t="s">
        <v>7335</v>
      </c>
      <c r="F6307" s="348" t="s">
        <v>7655</v>
      </c>
    </row>
    <row r="6308" spans="1:6" x14ac:dyDescent="0.25">
      <c r="A6308" s="348" t="s">
        <v>13026</v>
      </c>
      <c r="B6308" t="str">
        <f t="shared" si="98"/>
        <v>F3:0259 P1P2:3104 P3:00074</v>
      </c>
      <c r="C6308" s="348" t="s">
        <v>11531</v>
      </c>
      <c r="D6308" s="348" t="s">
        <v>7557</v>
      </c>
      <c r="E6308" s="348" t="s">
        <v>7568</v>
      </c>
      <c r="F6308" s="348" t="s">
        <v>7571</v>
      </c>
    </row>
    <row r="6309" spans="1:6" x14ac:dyDescent="0.25">
      <c r="A6309" s="348" t="s">
        <v>13027</v>
      </c>
      <c r="B6309" t="str">
        <f t="shared" si="98"/>
        <v>F3:0111 P1P2:0301 P3:00005</v>
      </c>
      <c r="C6309" s="348" t="s">
        <v>11537</v>
      </c>
      <c r="D6309" s="348" t="s">
        <v>7323</v>
      </c>
      <c r="E6309" s="348" t="s">
        <v>7335</v>
      </c>
      <c r="F6309" s="348" t="s">
        <v>7655</v>
      </c>
    </row>
    <row r="6310" spans="1:6" x14ac:dyDescent="0.25">
      <c r="A6310" s="348" t="s">
        <v>13027</v>
      </c>
      <c r="B6310" t="str">
        <f t="shared" si="98"/>
        <v>F3:0133 P1P2:0302 P3:00009</v>
      </c>
      <c r="C6310" s="348" t="s">
        <v>11537</v>
      </c>
      <c r="D6310" s="348" t="s">
        <v>7340</v>
      </c>
      <c r="E6310" s="348" t="s">
        <v>7456</v>
      </c>
      <c r="F6310" s="348" t="s">
        <v>7459</v>
      </c>
    </row>
    <row r="6311" spans="1:6" x14ac:dyDescent="0.25">
      <c r="A6311" s="348" t="s">
        <v>13028</v>
      </c>
      <c r="B6311" t="str">
        <f t="shared" si="98"/>
        <v>F3:0111 P1P2:0301 P3:00005</v>
      </c>
      <c r="C6311" s="348" t="s">
        <v>7840</v>
      </c>
      <c r="D6311" s="348" t="s">
        <v>7323</v>
      </c>
      <c r="E6311" s="348" t="s">
        <v>7335</v>
      </c>
      <c r="F6311" s="348" t="s">
        <v>7655</v>
      </c>
    </row>
    <row r="6312" spans="1:6" x14ac:dyDescent="0.25">
      <c r="A6312" s="348" t="s">
        <v>13028</v>
      </c>
      <c r="B6312" t="str">
        <f t="shared" si="98"/>
        <v>F3:0133 P1P2:0302 P3:00009</v>
      </c>
      <c r="C6312" s="348" t="s">
        <v>7840</v>
      </c>
      <c r="D6312" s="348" t="s">
        <v>7340</v>
      </c>
      <c r="E6312" s="348" t="s">
        <v>7456</v>
      </c>
      <c r="F6312" s="348" t="s">
        <v>7459</v>
      </c>
    </row>
    <row r="6313" spans="1:6" x14ac:dyDescent="0.25">
      <c r="A6313" s="348" t="s">
        <v>13029</v>
      </c>
      <c r="B6313" t="str">
        <f t="shared" si="98"/>
        <v>F3:0111 P1P2:0301 P3:00005</v>
      </c>
      <c r="C6313" s="348" t="s">
        <v>11544</v>
      </c>
      <c r="D6313" s="348" t="s">
        <v>7323</v>
      </c>
      <c r="E6313" s="348" t="s">
        <v>7335</v>
      </c>
      <c r="F6313" s="348" t="s">
        <v>7655</v>
      </c>
    </row>
    <row r="6314" spans="1:6" x14ac:dyDescent="0.25">
      <c r="A6314" s="348" t="s">
        <v>13029</v>
      </c>
      <c r="B6314" t="str">
        <f t="shared" si="98"/>
        <v>F3:1070 P1P2:9012 P3:00300</v>
      </c>
      <c r="C6314" s="348" t="s">
        <v>11544</v>
      </c>
      <c r="D6314" s="348" t="s">
        <v>7849</v>
      </c>
      <c r="E6314" s="348" t="s">
        <v>7850</v>
      </c>
      <c r="F6314" s="348" t="s">
        <v>7851</v>
      </c>
    </row>
    <row r="6315" spans="1:6" x14ac:dyDescent="0.25">
      <c r="A6315" s="348" t="s">
        <v>13030</v>
      </c>
      <c r="B6315" t="str">
        <f t="shared" si="98"/>
        <v>F3:0111 P1P2:0301 P3:00005</v>
      </c>
      <c r="C6315" s="348" t="s">
        <v>11548</v>
      </c>
      <c r="D6315" s="348" t="s">
        <v>7323</v>
      </c>
      <c r="E6315" s="348" t="s">
        <v>7335</v>
      </c>
      <c r="F6315" s="348" t="s">
        <v>7655</v>
      </c>
    </row>
    <row r="6316" spans="1:6" x14ac:dyDescent="0.25">
      <c r="A6316" s="348" t="s">
        <v>13031</v>
      </c>
      <c r="B6316" t="str">
        <f t="shared" si="98"/>
        <v>F3:0111 P1P2:0301 P3:00005</v>
      </c>
      <c r="C6316" s="348" t="s">
        <v>11553</v>
      </c>
      <c r="D6316" s="348" t="s">
        <v>7323</v>
      </c>
      <c r="E6316" s="348" t="s">
        <v>7335</v>
      </c>
      <c r="F6316" s="348" t="s">
        <v>7655</v>
      </c>
    </row>
    <row r="6317" spans="1:6" x14ac:dyDescent="0.25">
      <c r="A6317" s="348" t="s">
        <v>13031</v>
      </c>
      <c r="B6317" t="str">
        <f t="shared" si="98"/>
        <v>F3:0133 P1P2:0302 P3:00009</v>
      </c>
      <c r="C6317" s="348" t="s">
        <v>11553</v>
      </c>
      <c r="D6317" s="348" t="s">
        <v>7340</v>
      </c>
      <c r="E6317" s="348" t="s">
        <v>7456</v>
      </c>
      <c r="F6317" s="348" t="s">
        <v>7459</v>
      </c>
    </row>
    <row r="6318" spans="1:6" x14ac:dyDescent="0.25">
      <c r="A6318" s="348" t="s">
        <v>13032</v>
      </c>
      <c r="B6318" t="str">
        <f t="shared" si="98"/>
        <v>F3:0111 P1P2:0301 P3:00005</v>
      </c>
      <c r="C6318" s="348" t="s">
        <v>11557</v>
      </c>
      <c r="D6318" s="348" t="s">
        <v>7323</v>
      </c>
      <c r="E6318" s="348" t="s">
        <v>7335</v>
      </c>
      <c r="F6318" s="348" t="s">
        <v>7655</v>
      </c>
    </row>
    <row r="6319" spans="1:6" x14ac:dyDescent="0.25">
      <c r="A6319" s="348" t="s">
        <v>13033</v>
      </c>
      <c r="B6319" t="str">
        <f t="shared" si="98"/>
        <v>F3:0111 P1P2:0301 P3:00005</v>
      </c>
      <c r="C6319" s="348" t="s">
        <v>11564</v>
      </c>
      <c r="D6319" s="348" t="s">
        <v>7323</v>
      </c>
      <c r="E6319" s="348" t="s">
        <v>7335</v>
      </c>
      <c r="F6319" s="348" t="s">
        <v>7655</v>
      </c>
    </row>
    <row r="6320" spans="1:6" x14ac:dyDescent="0.25">
      <c r="A6320" s="348" t="s">
        <v>13034</v>
      </c>
      <c r="B6320" t="str">
        <f t="shared" si="98"/>
        <v>F3:0111 P1P2:0301 P3:00005</v>
      </c>
      <c r="C6320" s="348" t="s">
        <v>11568</v>
      </c>
      <c r="D6320" s="348" t="s">
        <v>7323</v>
      </c>
      <c r="E6320" s="348" t="s">
        <v>7335</v>
      </c>
      <c r="F6320" s="348" t="s">
        <v>7655</v>
      </c>
    </row>
    <row r="6321" spans="1:6" x14ac:dyDescent="0.25">
      <c r="A6321" s="348" t="s">
        <v>13034</v>
      </c>
      <c r="B6321" t="str">
        <f t="shared" si="98"/>
        <v>F3:0813 P1P2:8603 P3:00394</v>
      </c>
      <c r="C6321" s="348" t="s">
        <v>11568</v>
      </c>
      <c r="D6321" s="348" t="s">
        <v>7807</v>
      </c>
      <c r="E6321" s="348" t="s">
        <v>7808</v>
      </c>
      <c r="F6321" s="348" t="s">
        <v>7809</v>
      </c>
    </row>
    <row r="6322" spans="1:6" x14ac:dyDescent="0.25">
      <c r="A6322" s="348" t="s">
        <v>13035</v>
      </c>
      <c r="B6322" t="str">
        <f t="shared" si="98"/>
        <v>F3:0111 P1P2:0301 P3:00005</v>
      </c>
      <c r="C6322" s="348" t="s">
        <v>11571</v>
      </c>
      <c r="D6322" s="348" t="s">
        <v>7323</v>
      </c>
      <c r="E6322" s="348" t="s">
        <v>7335</v>
      </c>
      <c r="F6322" s="348" t="s">
        <v>7655</v>
      </c>
    </row>
    <row r="6323" spans="1:6" x14ac:dyDescent="0.25">
      <c r="A6323" s="348" t="s">
        <v>13036</v>
      </c>
      <c r="B6323" t="str">
        <f t="shared" si="98"/>
        <v>F3:0111 P1P2:0301 P3:00005</v>
      </c>
      <c r="C6323" s="348" t="s">
        <v>11574</v>
      </c>
      <c r="D6323" s="348" t="s">
        <v>7323</v>
      </c>
      <c r="E6323" s="348" t="s">
        <v>7335</v>
      </c>
      <c r="F6323" s="348" t="s">
        <v>7655</v>
      </c>
    </row>
    <row r="6324" spans="1:6" x14ac:dyDescent="0.25">
      <c r="A6324" s="348" t="s">
        <v>13037</v>
      </c>
      <c r="B6324" t="str">
        <f t="shared" si="98"/>
        <v>F3:0111 P1P2:0301 P3:00005</v>
      </c>
      <c r="C6324" s="348" t="s">
        <v>11588</v>
      </c>
      <c r="D6324" s="348" t="s">
        <v>7323</v>
      </c>
      <c r="E6324" s="348" t="s">
        <v>7335</v>
      </c>
      <c r="F6324" s="348" t="s">
        <v>7655</v>
      </c>
    </row>
    <row r="6325" spans="1:6" x14ac:dyDescent="0.25">
      <c r="A6325" s="348" t="s">
        <v>13038</v>
      </c>
      <c r="B6325" t="str">
        <f t="shared" si="98"/>
        <v>F3:0111 P1P2:0301 P3:00005</v>
      </c>
      <c r="C6325" s="348" t="s">
        <v>11592</v>
      </c>
      <c r="D6325" s="348" t="s">
        <v>7323</v>
      </c>
      <c r="E6325" s="348" t="s">
        <v>7335</v>
      </c>
      <c r="F6325" s="348" t="s">
        <v>7655</v>
      </c>
    </row>
    <row r="6326" spans="1:6" x14ac:dyDescent="0.25">
      <c r="A6326" s="348" t="s">
        <v>13039</v>
      </c>
      <c r="B6326" t="str">
        <f t="shared" si="98"/>
        <v>F3:0111 P1P2:0301 P3:00005</v>
      </c>
      <c r="C6326" s="348" t="s">
        <v>11603</v>
      </c>
      <c r="D6326" s="348" t="s">
        <v>7323</v>
      </c>
      <c r="E6326" s="348" t="s">
        <v>7335</v>
      </c>
      <c r="F6326" s="348" t="s">
        <v>7655</v>
      </c>
    </row>
    <row r="6327" spans="1:6" x14ac:dyDescent="0.25">
      <c r="A6327" s="348" t="s">
        <v>13039</v>
      </c>
      <c r="B6327" t="str">
        <f t="shared" si="98"/>
        <v>F3:0111 P1P2:0301 P3:00009</v>
      </c>
      <c r="C6327" s="348" t="s">
        <v>11603</v>
      </c>
      <c r="D6327" s="348" t="s">
        <v>7323</v>
      </c>
      <c r="E6327" s="348" t="s">
        <v>7335</v>
      </c>
      <c r="F6327" s="348" t="s">
        <v>7459</v>
      </c>
    </row>
    <row r="6328" spans="1:6" x14ac:dyDescent="0.25">
      <c r="A6328" s="348" t="s">
        <v>13039</v>
      </c>
      <c r="B6328" t="str">
        <f t="shared" si="98"/>
        <v>F3:0620 P1P2:7502 P3:00333</v>
      </c>
      <c r="C6328" s="348" t="s">
        <v>11603</v>
      </c>
      <c r="D6328" s="348" t="s">
        <v>8708</v>
      </c>
      <c r="E6328" s="348" t="s">
        <v>8709</v>
      </c>
      <c r="F6328" s="348" t="s">
        <v>12484</v>
      </c>
    </row>
    <row r="6329" spans="1:6" x14ac:dyDescent="0.25">
      <c r="A6329" s="348" t="s">
        <v>13039</v>
      </c>
      <c r="B6329" t="str">
        <f t="shared" si="98"/>
        <v>F3:0630 P1P2:7503 P3:00431</v>
      </c>
      <c r="C6329" s="348" t="s">
        <v>11603</v>
      </c>
      <c r="D6329" s="348" t="s">
        <v>12487</v>
      </c>
      <c r="E6329" s="348" t="s">
        <v>12488</v>
      </c>
      <c r="F6329" s="348" t="s">
        <v>12489</v>
      </c>
    </row>
    <row r="6330" spans="1:6" x14ac:dyDescent="0.25">
      <c r="A6330" s="348" t="s">
        <v>13040</v>
      </c>
      <c r="B6330" t="str">
        <f t="shared" si="98"/>
        <v>F3:0111 P1P2:0301 P3:00005</v>
      </c>
      <c r="C6330" s="348" t="s">
        <v>11607</v>
      </c>
      <c r="D6330" s="348" t="s">
        <v>7323</v>
      </c>
      <c r="E6330" s="348" t="s">
        <v>7335</v>
      </c>
      <c r="F6330" s="348" t="s">
        <v>7655</v>
      </c>
    </row>
    <row r="6331" spans="1:6" x14ac:dyDescent="0.25">
      <c r="A6331" s="348" t="s">
        <v>13040</v>
      </c>
      <c r="B6331" t="str">
        <f t="shared" si="98"/>
        <v>F3:0111 P1P2:0301 P3:00009</v>
      </c>
      <c r="C6331" s="348" t="s">
        <v>11607</v>
      </c>
      <c r="D6331" s="348" t="s">
        <v>7323</v>
      </c>
      <c r="E6331" s="348" t="s">
        <v>7335</v>
      </c>
      <c r="F6331" s="348" t="s">
        <v>7459</v>
      </c>
    </row>
    <row r="6332" spans="1:6" x14ac:dyDescent="0.25">
      <c r="A6332" s="348" t="s">
        <v>13040</v>
      </c>
      <c r="B6332" t="str">
        <f t="shared" si="98"/>
        <v>F3:0321 P1P2:3702 P3:00089</v>
      </c>
      <c r="C6332" s="348" t="s">
        <v>11607</v>
      </c>
      <c r="D6332" s="348" t="s">
        <v>7467</v>
      </c>
      <c r="E6332" s="348" t="s">
        <v>7468</v>
      </c>
      <c r="F6332" s="348" t="s">
        <v>7469</v>
      </c>
    </row>
    <row r="6333" spans="1:6" x14ac:dyDescent="0.25">
      <c r="A6333" s="348" t="s">
        <v>13040</v>
      </c>
      <c r="B6333" t="str">
        <f t="shared" si="98"/>
        <v>F3:0620 P1P2:7502 P3:00333</v>
      </c>
      <c r="C6333" s="348" t="s">
        <v>11607</v>
      </c>
      <c r="D6333" s="348" t="s">
        <v>8708</v>
      </c>
      <c r="E6333" s="348" t="s">
        <v>8709</v>
      </c>
      <c r="F6333" s="348" t="s">
        <v>12484</v>
      </c>
    </row>
    <row r="6334" spans="1:6" x14ac:dyDescent="0.25">
      <c r="A6334" s="348" t="s">
        <v>13040</v>
      </c>
      <c r="B6334" t="str">
        <f t="shared" si="98"/>
        <v>F3:0630 P1P2:7503 P3:00431</v>
      </c>
      <c r="C6334" s="348" t="s">
        <v>11607</v>
      </c>
      <c r="D6334" s="348" t="s">
        <v>12487</v>
      </c>
      <c r="E6334" s="348" t="s">
        <v>12488</v>
      </c>
      <c r="F6334" s="348" t="s">
        <v>12489</v>
      </c>
    </row>
    <row r="6335" spans="1:6" x14ac:dyDescent="0.25">
      <c r="A6335" s="348" t="s">
        <v>13040</v>
      </c>
      <c r="B6335" t="str">
        <f t="shared" si="98"/>
        <v>F3:1099 P1P2:9019 P3:00300</v>
      </c>
      <c r="C6335" s="348" t="s">
        <v>11607</v>
      </c>
      <c r="D6335" s="348" t="s">
        <v>8515</v>
      </c>
      <c r="E6335" s="348" t="s">
        <v>10350</v>
      </c>
      <c r="F6335" s="348" t="s">
        <v>7851</v>
      </c>
    </row>
    <row r="6336" spans="1:6" x14ac:dyDescent="0.25">
      <c r="A6336" s="348" t="s">
        <v>13041</v>
      </c>
      <c r="B6336" t="str">
        <f t="shared" si="98"/>
        <v>F3:0111 P1P2:0301 P3:00005</v>
      </c>
      <c r="C6336" s="348" t="s">
        <v>11611</v>
      </c>
      <c r="D6336" s="348" t="s">
        <v>7323</v>
      </c>
      <c r="E6336" s="348" t="s">
        <v>7335</v>
      </c>
      <c r="F6336" s="348" t="s">
        <v>7655</v>
      </c>
    </row>
    <row r="6337" spans="1:6" x14ac:dyDescent="0.25">
      <c r="A6337" s="348" t="s">
        <v>13041</v>
      </c>
      <c r="B6337" t="str">
        <f t="shared" si="98"/>
        <v>F3:0111 P1P2:0301 P3:00009</v>
      </c>
      <c r="C6337" s="348" t="s">
        <v>11611</v>
      </c>
      <c r="D6337" s="348" t="s">
        <v>7323</v>
      </c>
      <c r="E6337" s="348" t="s">
        <v>7335</v>
      </c>
      <c r="F6337" s="348" t="s">
        <v>7459</v>
      </c>
    </row>
    <row r="6338" spans="1:6" x14ac:dyDescent="0.25">
      <c r="A6338" s="348" t="s">
        <v>13042</v>
      </c>
      <c r="B6338" t="str">
        <f t="shared" ref="B6338:B6401" si="99">CONCATENATE("F3:",D6338," P1P2:",E6338," P3:",F6338)</f>
        <v>F3:0111 P1P2:0301 P3:00005</v>
      </c>
      <c r="C6338" s="348" t="s">
        <v>11615</v>
      </c>
      <c r="D6338" s="348" t="s">
        <v>7323</v>
      </c>
      <c r="E6338" s="348" t="s">
        <v>7335</v>
      </c>
      <c r="F6338" s="348" t="s">
        <v>7655</v>
      </c>
    </row>
    <row r="6339" spans="1:6" x14ac:dyDescent="0.25">
      <c r="A6339" s="348" t="s">
        <v>13042</v>
      </c>
      <c r="B6339" t="str">
        <f t="shared" si="99"/>
        <v>F3:0111 P1P2:0301 P3:00009</v>
      </c>
      <c r="C6339" s="348" t="s">
        <v>11615</v>
      </c>
      <c r="D6339" s="348" t="s">
        <v>7323</v>
      </c>
      <c r="E6339" s="348" t="s">
        <v>7335</v>
      </c>
      <c r="F6339" s="348" t="s">
        <v>7459</v>
      </c>
    </row>
    <row r="6340" spans="1:6" x14ac:dyDescent="0.25">
      <c r="A6340" s="348" t="s">
        <v>13043</v>
      </c>
      <c r="B6340" t="str">
        <f t="shared" si="99"/>
        <v>F3:0111 P1P2:0301 P3:00005</v>
      </c>
      <c r="C6340" s="348" t="s">
        <v>11620</v>
      </c>
      <c r="D6340" s="348" t="s">
        <v>7323</v>
      </c>
      <c r="E6340" s="348" t="s">
        <v>7335</v>
      </c>
      <c r="F6340" s="348" t="s">
        <v>7655</v>
      </c>
    </row>
    <row r="6341" spans="1:6" x14ac:dyDescent="0.25">
      <c r="A6341" s="348" t="s">
        <v>13043</v>
      </c>
      <c r="B6341" t="str">
        <f t="shared" si="99"/>
        <v>F3:0111 P1P2:0301 P3:00009</v>
      </c>
      <c r="C6341" s="348" t="s">
        <v>11620</v>
      </c>
      <c r="D6341" s="348" t="s">
        <v>7323</v>
      </c>
      <c r="E6341" s="348" t="s">
        <v>7335</v>
      </c>
      <c r="F6341" s="348" t="s">
        <v>7459</v>
      </c>
    </row>
    <row r="6342" spans="1:6" x14ac:dyDescent="0.25">
      <c r="A6342" s="348" t="s">
        <v>13044</v>
      </c>
      <c r="B6342" t="str">
        <f t="shared" si="99"/>
        <v>F3:0111 P1P2:0301 P3:00005</v>
      </c>
      <c r="C6342" s="348" t="s">
        <v>11624</v>
      </c>
      <c r="D6342" s="348" t="s">
        <v>7323</v>
      </c>
      <c r="E6342" s="348" t="s">
        <v>7335</v>
      </c>
      <c r="F6342" s="348" t="s">
        <v>7655</v>
      </c>
    </row>
    <row r="6343" spans="1:6" x14ac:dyDescent="0.25">
      <c r="A6343" s="348" t="s">
        <v>13044</v>
      </c>
      <c r="B6343" t="str">
        <f t="shared" si="99"/>
        <v>F3:0111 P1P2:0301 P3:00009</v>
      </c>
      <c r="C6343" s="348" t="s">
        <v>11624</v>
      </c>
      <c r="D6343" s="348" t="s">
        <v>7323</v>
      </c>
      <c r="E6343" s="348" t="s">
        <v>7335</v>
      </c>
      <c r="F6343" s="348" t="s">
        <v>7459</v>
      </c>
    </row>
    <row r="6344" spans="1:6" x14ac:dyDescent="0.25">
      <c r="A6344" s="348" t="s">
        <v>13044</v>
      </c>
      <c r="B6344" t="str">
        <f t="shared" si="99"/>
        <v>F3:0321 P1P2:3702 P3:00089</v>
      </c>
      <c r="C6344" s="348" t="s">
        <v>11624</v>
      </c>
      <c r="D6344" s="348" t="s">
        <v>7467</v>
      </c>
      <c r="E6344" s="348" t="s">
        <v>7468</v>
      </c>
      <c r="F6344" s="348" t="s">
        <v>7469</v>
      </c>
    </row>
    <row r="6345" spans="1:6" x14ac:dyDescent="0.25">
      <c r="A6345" s="348" t="s">
        <v>13044</v>
      </c>
      <c r="B6345" t="str">
        <f t="shared" si="99"/>
        <v>F3:0620 P1P2:7502 P3:00333</v>
      </c>
      <c r="C6345" s="348" t="s">
        <v>11624</v>
      </c>
      <c r="D6345" s="348" t="s">
        <v>8708</v>
      </c>
      <c r="E6345" s="348" t="s">
        <v>8709</v>
      </c>
      <c r="F6345" s="348" t="s">
        <v>12484</v>
      </c>
    </row>
    <row r="6346" spans="1:6" x14ac:dyDescent="0.25">
      <c r="A6346" s="348" t="s">
        <v>13045</v>
      </c>
      <c r="B6346" t="str">
        <f t="shared" si="99"/>
        <v>F3:0111 P1P2:0301 P3:00005</v>
      </c>
      <c r="C6346" s="348" t="s">
        <v>11628</v>
      </c>
      <c r="D6346" s="348" t="s">
        <v>7323</v>
      </c>
      <c r="E6346" s="348" t="s">
        <v>7335</v>
      </c>
      <c r="F6346" s="348" t="s">
        <v>7655</v>
      </c>
    </row>
    <row r="6347" spans="1:6" x14ac:dyDescent="0.25">
      <c r="A6347" s="348" t="s">
        <v>13045</v>
      </c>
      <c r="B6347" t="str">
        <f t="shared" si="99"/>
        <v>F3:0111 P1P2:0301 P3:00009</v>
      </c>
      <c r="C6347" s="348" t="s">
        <v>11628</v>
      </c>
      <c r="D6347" s="348" t="s">
        <v>7323</v>
      </c>
      <c r="E6347" s="348" t="s">
        <v>7335</v>
      </c>
      <c r="F6347" s="348" t="s">
        <v>7459</v>
      </c>
    </row>
    <row r="6348" spans="1:6" x14ac:dyDescent="0.25">
      <c r="A6348" s="348" t="s">
        <v>13046</v>
      </c>
      <c r="B6348" t="str">
        <f t="shared" si="99"/>
        <v>F3:0111 P1P2:0301 P3:00005</v>
      </c>
      <c r="C6348" s="348" t="s">
        <v>11633</v>
      </c>
      <c r="D6348" s="348" t="s">
        <v>7323</v>
      </c>
      <c r="E6348" s="348" t="s">
        <v>7335</v>
      </c>
      <c r="F6348" s="348" t="s">
        <v>7655</v>
      </c>
    </row>
    <row r="6349" spans="1:6" x14ac:dyDescent="0.25">
      <c r="A6349" s="348" t="s">
        <v>13046</v>
      </c>
      <c r="B6349" t="str">
        <f t="shared" si="99"/>
        <v>F3:0111 P1P2:0301 P3:00009</v>
      </c>
      <c r="C6349" s="348" t="s">
        <v>11633</v>
      </c>
      <c r="D6349" s="348" t="s">
        <v>7323</v>
      </c>
      <c r="E6349" s="348" t="s">
        <v>7335</v>
      </c>
      <c r="F6349" s="348" t="s">
        <v>7459</v>
      </c>
    </row>
    <row r="6350" spans="1:6" x14ac:dyDescent="0.25">
      <c r="A6350" s="348" t="s">
        <v>13046</v>
      </c>
      <c r="B6350" t="str">
        <f t="shared" si="99"/>
        <v>F3:0422 P1P2:5402 P3:00143</v>
      </c>
      <c r="C6350" s="348" t="s">
        <v>11633</v>
      </c>
      <c r="D6350" s="348" t="s">
        <v>13015</v>
      </c>
      <c r="E6350" s="348" t="s">
        <v>13016</v>
      </c>
      <c r="F6350" s="348" t="s">
        <v>13017</v>
      </c>
    </row>
    <row r="6351" spans="1:6" x14ac:dyDescent="0.25">
      <c r="A6351" s="348" t="s">
        <v>13046</v>
      </c>
      <c r="B6351" t="str">
        <f t="shared" si="99"/>
        <v>F3:0620 P1P2:7502 P3:00333</v>
      </c>
      <c r="C6351" s="348" t="s">
        <v>11633</v>
      </c>
      <c r="D6351" s="348" t="s">
        <v>8708</v>
      </c>
      <c r="E6351" s="348" t="s">
        <v>8709</v>
      </c>
      <c r="F6351" s="348" t="s">
        <v>12484</v>
      </c>
    </row>
    <row r="6352" spans="1:6" x14ac:dyDescent="0.25">
      <c r="A6352" s="348" t="s">
        <v>13046</v>
      </c>
      <c r="B6352" t="str">
        <f t="shared" si="99"/>
        <v>F3:0630 P1P2:7503 P3:00431</v>
      </c>
      <c r="C6352" s="348" t="s">
        <v>11633</v>
      </c>
      <c r="D6352" s="348" t="s">
        <v>12487</v>
      </c>
      <c r="E6352" s="348" t="s">
        <v>12488</v>
      </c>
      <c r="F6352" s="348" t="s">
        <v>12489</v>
      </c>
    </row>
    <row r="6353" spans="1:6" x14ac:dyDescent="0.25">
      <c r="A6353" s="348" t="s">
        <v>13047</v>
      </c>
      <c r="B6353" t="str">
        <f t="shared" si="99"/>
        <v>F3:0111 P1P2:0301 P3:00005</v>
      </c>
      <c r="C6353" s="348" t="s">
        <v>11637</v>
      </c>
      <c r="D6353" s="348" t="s">
        <v>7323</v>
      </c>
      <c r="E6353" s="348" t="s">
        <v>7335</v>
      </c>
      <c r="F6353" s="348" t="s">
        <v>7655</v>
      </c>
    </row>
    <row r="6354" spans="1:6" x14ac:dyDescent="0.25">
      <c r="A6354" s="348" t="s">
        <v>13047</v>
      </c>
      <c r="B6354" t="str">
        <f t="shared" si="99"/>
        <v>F3:0111 P1P2:0301 P3:00009</v>
      </c>
      <c r="C6354" s="348" t="s">
        <v>11637</v>
      </c>
      <c r="D6354" s="348" t="s">
        <v>7323</v>
      </c>
      <c r="E6354" s="348" t="s">
        <v>7335</v>
      </c>
      <c r="F6354" s="348" t="s">
        <v>7459</v>
      </c>
    </row>
    <row r="6355" spans="1:6" x14ac:dyDescent="0.25">
      <c r="A6355" s="348" t="s">
        <v>13047</v>
      </c>
      <c r="B6355" t="str">
        <f t="shared" si="99"/>
        <v>F3:1099 P1P2:9019 P3:00371</v>
      </c>
      <c r="C6355" s="348" t="s">
        <v>11637</v>
      </c>
      <c r="D6355" s="348" t="s">
        <v>8515</v>
      </c>
      <c r="E6355" s="348" t="s">
        <v>10350</v>
      </c>
      <c r="F6355" s="348" t="s">
        <v>10351</v>
      </c>
    </row>
    <row r="6356" spans="1:6" x14ac:dyDescent="0.25">
      <c r="A6356" s="348" t="s">
        <v>13048</v>
      </c>
      <c r="B6356" t="str">
        <f t="shared" si="99"/>
        <v>F3:0111 P1P2:0301 P3:00005</v>
      </c>
      <c r="C6356" s="348" t="s">
        <v>11644</v>
      </c>
      <c r="D6356" s="348" t="s">
        <v>7323</v>
      </c>
      <c r="E6356" s="348" t="s">
        <v>7335</v>
      </c>
      <c r="F6356" s="348" t="s">
        <v>7655</v>
      </c>
    </row>
    <row r="6357" spans="1:6" x14ac:dyDescent="0.25">
      <c r="A6357" s="348" t="s">
        <v>13048</v>
      </c>
      <c r="B6357" t="str">
        <f t="shared" si="99"/>
        <v>F3:0111 P1P2:0301 P3:00009</v>
      </c>
      <c r="C6357" s="348" t="s">
        <v>11644</v>
      </c>
      <c r="D6357" s="348" t="s">
        <v>7323</v>
      </c>
      <c r="E6357" s="348" t="s">
        <v>7335</v>
      </c>
      <c r="F6357" s="348" t="s">
        <v>7459</v>
      </c>
    </row>
    <row r="6358" spans="1:6" x14ac:dyDescent="0.25">
      <c r="A6358" s="348" t="s">
        <v>13048</v>
      </c>
      <c r="B6358" t="str">
        <f t="shared" si="99"/>
        <v>F3:0422 P1P2:5402 P3:00143</v>
      </c>
      <c r="C6358" s="348" t="s">
        <v>11644</v>
      </c>
      <c r="D6358" s="348" t="s">
        <v>13015</v>
      </c>
      <c r="E6358" s="348" t="s">
        <v>13016</v>
      </c>
      <c r="F6358" s="348" t="s">
        <v>13017</v>
      </c>
    </row>
    <row r="6359" spans="1:6" x14ac:dyDescent="0.25">
      <c r="A6359" s="348" t="s">
        <v>13049</v>
      </c>
      <c r="B6359" t="str">
        <f t="shared" si="99"/>
        <v>F3:0111 P1P2:0301 P3:00005</v>
      </c>
      <c r="C6359" s="348" t="s">
        <v>11651</v>
      </c>
      <c r="D6359" s="348" t="s">
        <v>7323</v>
      </c>
      <c r="E6359" s="348" t="s">
        <v>7335</v>
      </c>
      <c r="F6359" s="348" t="s">
        <v>7655</v>
      </c>
    </row>
    <row r="6360" spans="1:6" x14ac:dyDescent="0.25">
      <c r="A6360" s="348" t="s">
        <v>13049</v>
      </c>
      <c r="B6360" t="str">
        <f t="shared" si="99"/>
        <v>F3:0111 P1P2:0301 P3:00009</v>
      </c>
      <c r="C6360" s="348" t="s">
        <v>11651</v>
      </c>
      <c r="D6360" s="348" t="s">
        <v>7323</v>
      </c>
      <c r="E6360" s="348" t="s">
        <v>7335</v>
      </c>
      <c r="F6360" s="348" t="s">
        <v>7459</v>
      </c>
    </row>
    <row r="6361" spans="1:6" x14ac:dyDescent="0.25">
      <c r="A6361" s="348" t="s">
        <v>13050</v>
      </c>
      <c r="B6361" t="str">
        <f t="shared" si="99"/>
        <v>F3:0111 P1P2:0301 P3:00005</v>
      </c>
      <c r="C6361" s="348" t="s">
        <v>11660</v>
      </c>
      <c r="D6361" s="348" t="s">
        <v>7323</v>
      </c>
      <c r="E6361" s="348" t="s">
        <v>7335</v>
      </c>
      <c r="F6361" s="348" t="s">
        <v>7655</v>
      </c>
    </row>
    <row r="6362" spans="1:6" x14ac:dyDescent="0.25">
      <c r="A6362" s="348" t="s">
        <v>13050</v>
      </c>
      <c r="B6362" t="str">
        <f t="shared" si="99"/>
        <v>F3:0111 P1P2:0301 P3:00009</v>
      </c>
      <c r="C6362" s="348" t="s">
        <v>11660</v>
      </c>
      <c r="D6362" s="348" t="s">
        <v>7323</v>
      </c>
      <c r="E6362" s="348" t="s">
        <v>7335</v>
      </c>
      <c r="F6362" s="348" t="s">
        <v>7459</v>
      </c>
    </row>
    <row r="6363" spans="1:6" x14ac:dyDescent="0.25">
      <c r="A6363" s="348" t="s">
        <v>13050</v>
      </c>
      <c r="B6363" t="str">
        <f t="shared" si="99"/>
        <v>F3:0422 P1P2:5402 P3:00143</v>
      </c>
      <c r="C6363" s="348" t="s">
        <v>11660</v>
      </c>
      <c r="D6363" s="348" t="s">
        <v>13015</v>
      </c>
      <c r="E6363" s="348" t="s">
        <v>13016</v>
      </c>
      <c r="F6363" s="348" t="s">
        <v>13017</v>
      </c>
    </row>
    <row r="6364" spans="1:6" x14ac:dyDescent="0.25">
      <c r="A6364" s="348" t="s">
        <v>13050</v>
      </c>
      <c r="B6364" t="str">
        <f t="shared" si="99"/>
        <v>F3:0620 P1P2:7502 P3:00333</v>
      </c>
      <c r="C6364" s="348" t="s">
        <v>11660</v>
      </c>
      <c r="D6364" s="348" t="s">
        <v>8708</v>
      </c>
      <c r="E6364" s="348" t="s">
        <v>8709</v>
      </c>
      <c r="F6364" s="348" t="s">
        <v>12484</v>
      </c>
    </row>
    <row r="6365" spans="1:6" x14ac:dyDescent="0.25">
      <c r="A6365" s="348" t="s">
        <v>13050</v>
      </c>
      <c r="B6365" t="str">
        <f t="shared" si="99"/>
        <v>F3:0630 P1P2:7503 P3:00431</v>
      </c>
      <c r="C6365" s="348" t="s">
        <v>11660</v>
      </c>
      <c r="D6365" s="348" t="s">
        <v>12487</v>
      </c>
      <c r="E6365" s="348" t="s">
        <v>12488</v>
      </c>
      <c r="F6365" s="348" t="s">
        <v>12489</v>
      </c>
    </row>
    <row r="6366" spans="1:6" x14ac:dyDescent="0.25">
      <c r="A6366" s="348" t="s">
        <v>13051</v>
      </c>
      <c r="B6366" t="str">
        <f t="shared" si="99"/>
        <v>F3:0111 P1P2:0301 P3:00005</v>
      </c>
      <c r="C6366" s="348" t="s">
        <v>11664</v>
      </c>
      <c r="D6366" s="348" t="s">
        <v>7323</v>
      </c>
      <c r="E6366" s="348" t="s">
        <v>7335</v>
      </c>
      <c r="F6366" s="348" t="s">
        <v>7655</v>
      </c>
    </row>
    <row r="6367" spans="1:6" x14ac:dyDescent="0.25">
      <c r="A6367" s="348" t="s">
        <v>13051</v>
      </c>
      <c r="B6367" t="str">
        <f t="shared" si="99"/>
        <v>F3:0111 P1P2:0301 P3:00009</v>
      </c>
      <c r="C6367" s="348" t="s">
        <v>11664</v>
      </c>
      <c r="D6367" s="348" t="s">
        <v>7323</v>
      </c>
      <c r="E6367" s="348" t="s">
        <v>7335</v>
      </c>
      <c r="F6367" s="348" t="s">
        <v>7459</v>
      </c>
    </row>
    <row r="6368" spans="1:6" x14ac:dyDescent="0.25">
      <c r="A6368" s="348" t="s">
        <v>13051</v>
      </c>
      <c r="B6368" t="str">
        <f t="shared" si="99"/>
        <v>F3:0321 P1P2:3702 P3:00089</v>
      </c>
      <c r="C6368" s="348" t="s">
        <v>11664</v>
      </c>
      <c r="D6368" s="348" t="s">
        <v>7467</v>
      </c>
      <c r="E6368" s="348" t="s">
        <v>7468</v>
      </c>
      <c r="F6368" s="348" t="s">
        <v>7469</v>
      </c>
    </row>
    <row r="6369" spans="1:6" x14ac:dyDescent="0.25">
      <c r="A6369" s="348" t="s">
        <v>13051</v>
      </c>
      <c r="B6369" t="str">
        <f t="shared" si="99"/>
        <v>F3:1099 P1P2:9019 P3:00371</v>
      </c>
      <c r="C6369" s="348" t="s">
        <v>11664</v>
      </c>
      <c r="D6369" s="348" t="s">
        <v>8515</v>
      </c>
      <c r="E6369" s="348" t="s">
        <v>10350</v>
      </c>
      <c r="F6369" s="348" t="s">
        <v>10351</v>
      </c>
    </row>
    <row r="6370" spans="1:6" x14ac:dyDescent="0.25">
      <c r="A6370" s="348" t="s">
        <v>13052</v>
      </c>
      <c r="B6370" t="str">
        <f t="shared" si="99"/>
        <v>F3:0111 P1P2:0301 P3:00005</v>
      </c>
      <c r="C6370" s="348" t="s">
        <v>11671</v>
      </c>
      <c r="D6370" s="348" t="s">
        <v>7323</v>
      </c>
      <c r="E6370" s="348" t="s">
        <v>7335</v>
      </c>
      <c r="F6370" s="348" t="s">
        <v>7655</v>
      </c>
    </row>
    <row r="6371" spans="1:6" x14ac:dyDescent="0.25">
      <c r="A6371" s="348" t="s">
        <v>13052</v>
      </c>
      <c r="B6371" t="str">
        <f t="shared" si="99"/>
        <v>F3:0111 P1P2:0301 P3:00009</v>
      </c>
      <c r="C6371" s="348" t="s">
        <v>11671</v>
      </c>
      <c r="D6371" s="348" t="s">
        <v>7323</v>
      </c>
      <c r="E6371" s="348" t="s">
        <v>7335</v>
      </c>
      <c r="F6371" s="348" t="s">
        <v>7459</v>
      </c>
    </row>
    <row r="6372" spans="1:6" x14ac:dyDescent="0.25">
      <c r="A6372" s="348" t="s">
        <v>13052</v>
      </c>
      <c r="B6372" t="str">
        <f t="shared" si="99"/>
        <v>F3:0620 P1P2:7502 P3:00333</v>
      </c>
      <c r="C6372" s="348" t="s">
        <v>11671</v>
      </c>
      <c r="D6372" s="348" t="s">
        <v>8708</v>
      </c>
      <c r="E6372" s="348" t="s">
        <v>8709</v>
      </c>
      <c r="F6372" s="348" t="s">
        <v>12484</v>
      </c>
    </row>
    <row r="6373" spans="1:6" x14ac:dyDescent="0.25">
      <c r="A6373" s="348" t="s">
        <v>13052</v>
      </c>
      <c r="B6373" t="str">
        <f t="shared" si="99"/>
        <v>F3:0630 P1P2:7503 P3:00431</v>
      </c>
      <c r="C6373" s="348" t="s">
        <v>11671</v>
      </c>
      <c r="D6373" s="348" t="s">
        <v>12487</v>
      </c>
      <c r="E6373" s="348" t="s">
        <v>12488</v>
      </c>
      <c r="F6373" s="348" t="s">
        <v>12489</v>
      </c>
    </row>
    <row r="6374" spans="1:6" x14ac:dyDescent="0.25">
      <c r="A6374" s="348" t="s">
        <v>13053</v>
      </c>
      <c r="B6374" t="str">
        <f t="shared" si="99"/>
        <v>F3:0111 P1P2:0301 P3:00005</v>
      </c>
      <c r="C6374" s="348" t="s">
        <v>7913</v>
      </c>
      <c r="D6374" s="348" t="s">
        <v>7323</v>
      </c>
      <c r="E6374" s="348" t="s">
        <v>7335</v>
      </c>
      <c r="F6374" s="348" t="s">
        <v>7655</v>
      </c>
    </row>
    <row r="6375" spans="1:6" x14ac:dyDescent="0.25">
      <c r="A6375" s="348" t="s">
        <v>13053</v>
      </c>
      <c r="B6375" t="str">
        <f t="shared" si="99"/>
        <v>F3:0111 P1P2:0301 P3:00009</v>
      </c>
      <c r="C6375" s="348" t="s">
        <v>7913</v>
      </c>
      <c r="D6375" s="348" t="s">
        <v>7323</v>
      </c>
      <c r="E6375" s="348" t="s">
        <v>7335</v>
      </c>
      <c r="F6375" s="348" t="s">
        <v>7459</v>
      </c>
    </row>
    <row r="6376" spans="1:6" x14ac:dyDescent="0.25">
      <c r="A6376" s="348" t="s">
        <v>13054</v>
      </c>
      <c r="B6376" t="str">
        <f t="shared" si="99"/>
        <v>F3:0111 P1P2:0301 P3:00005</v>
      </c>
      <c r="C6376" s="348" t="s">
        <v>11678</v>
      </c>
      <c r="D6376" s="348" t="s">
        <v>7323</v>
      </c>
      <c r="E6376" s="348" t="s">
        <v>7335</v>
      </c>
      <c r="F6376" s="348" t="s">
        <v>7655</v>
      </c>
    </row>
    <row r="6377" spans="1:6" x14ac:dyDescent="0.25">
      <c r="A6377" s="348" t="s">
        <v>13054</v>
      </c>
      <c r="B6377" t="str">
        <f t="shared" si="99"/>
        <v>F3:0620 P1P2:7502 P3:00333</v>
      </c>
      <c r="C6377" s="348" t="s">
        <v>11678</v>
      </c>
      <c r="D6377" s="348" t="s">
        <v>8708</v>
      </c>
      <c r="E6377" s="348" t="s">
        <v>8709</v>
      </c>
      <c r="F6377" s="348" t="s">
        <v>12484</v>
      </c>
    </row>
    <row r="6378" spans="1:6" x14ac:dyDescent="0.25">
      <c r="A6378" s="348" t="s">
        <v>13054</v>
      </c>
      <c r="B6378" t="str">
        <f t="shared" si="99"/>
        <v>F3:0630 P1P2:7503 P3:00337</v>
      </c>
      <c r="C6378" s="348" t="s">
        <v>11678</v>
      </c>
      <c r="D6378" s="348" t="s">
        <v>12487</v>
      </c>
      <c r="E6378" s="348" t="s">
        <v>12488</v>
      </c>
      <c r="F6378" s="348" t="s">
        <v>12836</v>
      </c>
    </row>
    <row r="6379" spans="1:6" x14ac:dyDescent="0.25">
      <c r="A6379" s="348" t="s">
        <v>13055</v>
      </c>
      <c r="B6379" t="str">
        <f t="shared" si="99"/>
        <v>F3:0111 P1P2:0301 P3:00005</v>
      </c>
      <c r="C6379" s="348" t="s">
        <v>7413</v>
      </c>
      <c r="D6379" s="348" t="s">
        <v>7323</v>
      </c>
      <c r="E6379" s="348" t="s">
        <v>7335</v>
      </c>
      <c r="F6379" s="348" t="s">
        <v>7655</v>
      </c>
    </row>
    <row r="6380" spans="1:6" x14ac:dyDescent="0.25">
      <c r="A6380" s="348" t="s">
        <v>13055</v>
      </c>
      <c r="B6380" t="str">
        <f t="shared" si="99"/>
        <v>F3:0111 P1P2:0301 P3:00436</v>
      </c>
      <c r="C6380" s="348" t="s">
        <v>7413</v>
      </c>
      <c r="D6380" s="348" t="s">
        <v>7323</v>
      </c>
      <c r="E6380" s="348" t="s">
        <v>7335</v>
      </c>
      <c r="F6380" s="348" t="s">
        <v>12642</v>
      </c>
    </row>
    <row r="6381" spans="1:6" x14ac:dyDescent="0.25">
      <c r="A6381" s="348" t="s">
        <v>13055</v>
      </c>
      <c r="B6381" t="str">
        <f t="shared" si="99"/>
        <v>F3:0133 P1P2:0302 P3:00009</v>
      </c>
      <c r="C6381" s="348" t="s">
        <v>7413</v>
      </c>
      <c r="D6381" s="348" t="s">
        <v>7340</v>
      </c>
      <c r="E6381" s="348" t="s">
        <v>7456</v>
      </c>
      <c r="F6381" s="348" t="s">
        <v>7459</v>
      </c>
    </row>
    <row r="6382" spans="1:6" x14ac:dyDescent="0.25">
      <c r="A6382" s="348" t="s">
        <v>13056</v>
      </c>
      <c r="B6382" t="str">
        <f t="shared" si="99"/>
        <v>F3:0111 P1P2:0301 P3:00005</v>
      </c>
      <c r="C6382" s="348" t="s">
        <v>9843</v>
      </c>
      <c r="D6382" s="348" t="s">
        <v>7323</v>
      </c>
      <c r="E6382" s="348" t="s">
        <v>7335</v>
      </c>
      <c r="F6382" s="348" t="s">
        <v>7655</v>
      </c>
    </row>
    <row r="6383" spans="1:6" x14ac:dyDescent="0.25">
      <c r="A6383" s="348" t="s">
        <v>13057</v>
      </c>
      <c r="B6383" t="str">
        <f t="shared" si="99"/>
        <v>F3:0111 P1P2:0301 P3:00005</v>
      </c>
      <c r="C6383" s="348" t="s">
        <v>9993</v>
      </c>
      <c r="D6383" s="348" t="s">
        <v>7323</v>
      </c>
      <c r="E6383" s="348" t="s">
        <v>7335</v>
      </c>
      <c r="F6383" s="348" t="s">
        <v>7655</v>
      </c>
    </row>
    <row r="6384" spans="1:6" x14ac:dyDescent="0.25">
      <c r="A6384" s="348" t="s">
        <v>13057</v>
      </c>
      <c r="B6384" t="str">
        <f t="shared" si="99"/>
        <v>F3:0569 P1P2:7001 P3:00436</v>
      </c>
      <c r="C6384" s="348" t="s">
        <v>9993</v>
      </c>
      <c r="D6384" s="348" t="s">
        <v>12617</v>
      </c>
      <c r="E6384" s="348" t="s">
        <v>12618</v>
      </c>
      <c r="F6384" s="348" t="s">
        <v>12642</v>
      </c>
    </row>
    <row r="6385" spans="1:6" x14ac:dyDescent="0.25">
      <c r="A6385" s="348" t="s">
        <v>13057</v>
      </c>
      <c r="B6385" t="str">
        <f t="shared" si="99"/>
        <v>F3:0569 P1P2:7001 P3:70436</v>
      </c>
      <c r="C6385" s="348" t="s">
        <v>9993</v>
      </c>
      <c r="D6385" s="348" t="s">
        <v>12617</v>
      </c>
      <c r="E6385" s="348" t="s">
        <v>12618</v>
      </c>
      <c r="F6385" s="348" t="s">
        <v>13058</v>
      </c>
    </row>
    <row r="6386" spans="1:6" x14ac:dyDescent="0.25">
      <c r="A6386" s="348" t="s">
        <v>13057</v>
      </c>
      <c r="B6386" t="str">
        <f t="shared" si="99"/>
        <v>F3:0620 P1P2:7502 P3:00333</v>
      </c>
      <c r="C6386" s="348" t="s">
        <v>9993</v>
      </c>
      <c r="D6386" s="348" t="s">
        <v>8708</v>
      </c>
      <c r="E6386" s="348" t="s">
        <v>8709</v>
      </c>
      <c r="F6386" s="348" t="s">
        <v>12484</v>
      </c>
    </row>
    <row r="6387" spans="1:6" x14ac:dyDescent="0.25">
      <c r="A6387" s="348" t="s">
        <v>13057</v>
      </c>
      <c r="B6387" t="str">
        <f t="shared" si="99"/>
        <v>F3:0620 P1P2:7502 P3:70087</v>
      </c>
      <c r="C6387" s="348" t="s">
        <v>9993</v>
      </c>
      <c r="D6387" s="348" t="s">
        <v>8708</v>
      </c>
      <c r="E6387" s="348" t="s">
        <v>8709</v>
      </c>
      <c r="F6387" s="348" t="s">
        <v>7471</v>
      </c>
    </row>
    <row r="6388" spans="1:6" x14ac:dyDescent="0.25">
      <c r="A6388" s="348" t="s">
        <v>13057</v>
      </c>
      <c r="B6388" t="str">
        <f t="shared" si="99"/>
        <v>F3:0911 P1P2:8802 P3:70440</v>
      </c>
      <c r="C6388" s="348" t="s">
        <v>9993</v>
      </c>
      <c r="D6388" s="348" t="s">
        <v>7657</v>
      </c>
      <c r="E6388" s="348" t="s">
        <v>7658</v>
      </c>
      <c r="F6388" s="348" t="s">
        <v>13059</v>
      </c>
    </row>
    <row r="6389" spans="1:6" x14ac:dyDescent="0.25">
      <c r="A6389" s="348" t="s">
        <v>13057</v>
      </c>
      <c r="B6389" t="str">
        <f t="shared" si="99"/>
        <v>F3:1099 P1P2:9013 P3:00436</v>
      </c>
      <c r="C6389" s="348" t="s">
        <v>9993</v>
      </c>
      <c r="D6389" s="348" t="s">
        <v>8515</v>
      </c>
      <c r="E6389" s="348" t="s">
        <v>13060</v>
      </c>
      <c r="F6389" s="348" t="s">
        <v>12642</v>
      </c>
    </row>
    <row r="6390" spans="1:6" x14ac:dyDescent="0.25">
      <c r="A6390" s="348" t="s">
        <v>13057</v>
      </c>
      <c r="B6390" t="str">
        <f t="shared" si="99"/>
        <v>F3:1099 P1P2:9013 P3:70436</v>
      </c>
      <c r="C6390" s="348" t="s">
        <v>9993</v>
      </c>
      <c r="D6390" s="348" t="s">
        <v>8515</v>
      </c>
      <c r="E6390" s="348" t="s">
        <v>13060</v>
      </c>
      <c r="F6390" s="348" t="s">
        <v>13058</v>
      </c>
    </row>
    <row r="6391" spans="1:6" x14ac:dyDescent="0.25">
      <c r="A6391" s="348" t="s">
        <v>13061</v>
      </c>
      <c r="B6391" t="str">
        <f t="shared" si="99"/>
        <v>F3:0111 P1P2:0301 P3:00005</v>
      </c>
      <c r="C6391" s="348" t="s">
        <v>10004</v>
      </c>
      <c r="D6391" s="348" t="s">
        <v>7323</v>
      </c>
      <c r="E6391" s="348" t="s">
        <v>7335</v>
      </c>
      <c r="F6391" s="348" t="s">
        <v>7655</v>
      </c>
    </row>
    <row r="6392" spans="1:6" x14ac:dyDescent="0.25">
      <c r="A6392" s="348" t="s">
        <v>13062</v>
      </c>
      <c r="B6392" t="str">
        <f t="shared" si="99"/>
        <v>F3:0111 P1P2:0301 P3:00005</v>
      </c>
      <c r="C6392" s="348" t="s">
        <v>10011</v>
      </c>
      <c r="D6392" s="348" t="s">
        <v>7323</v>
      </c>
      <c r="E6392" s="348" t="s">
        <v>7335</v>
      </c>
      <c r="F6392" s="348" t="s">
        <v>7655</v>
      </c>
    </row>
    <row r="6393" spans="1:6" x14ac:dyDescent="0.25">
      <c r="A6393" s="348" t="s">
        <v>13063</v>
      </c>
      <c r="B6393" t="str">
        <f t="shared" si="99"/>
        <v>F3:0111 P1P2:0301 P3:00005</v>
      </c>
      <c r="C6393" s="348" t="s">
        <v>10024</v>
      </c>
      <c r="D6393" s="348" t="s">
        <v>7323</v>
      </c>
      <c r="E6393" s="348" t="s">
        <v>7335</v>
      </c>
      <c r="F6393" s="348" t="s">
        <v>7655</v>
      </c>
    </row>
    <row r="6394" spans="1:6" x14ac:dyDescent="0.25">
      <c r="A6394" s="348" t="s">
        <v>13064</v>
      </c>
      <c r="B6394" t="str">
        <f t="shared" si="99"/>
        <v>F3:0111 P1P2:0301 P3:00005</v>
      </c>
      <c r="C6394" s="348" t="s">
        <v>10035</v>
      </c>
      <c r="D6394" s="348" t="s">
        <v>7323</v>
      </c>
      <c r="E6394" s="348" t="s">
        <v>7335</v>
      </c>
      <c r="F6394" s="348" t="s">
        <v>7655</v>
      </c>
    </row>
    <row r="6395" spans="1:6" x14ac:dyDescent="0.25">
      <c r="A6395" s="348" t="s">
        <v>13065</v>
      </c>
      <c r="B6395" t="str">
        <f t="shared" si="99"/>
        <v>F3:0111 P1P2:0301 P3:00005</v>
      </c>
      <c r="C6395" s="348" t="s">
        <v>10041</v>
      </c>
      <c r="D6395" s="348" t="s">
        <v>7323</v>
      </c>
      <c r="E6395" s="348" t="s">
        <v>7335</v>
      </c>
      <c r="F6395" s="348" t="s">
        <v>7655</v>
      </c>
    </row>
    <row r="6396" spans="1:6" x14ac:dyDescent="0.25">
      <c r="A6396" s="348" t="s">
        <v>13066</v>
      </c>
      <c r="B6396" t="str">
        <f t="shared" si="99"/>
        <v>F3:0111 P1P2:0301 P3:00005</v>
      </c>
      <c r="C6396" s="348" t="s">
        <v>10045</v>
      </c>
      <c r="D6396" s="348" t="s">
        <v>7323</v>
      </c>
      <c r="E6396" s="348" t="s">
        <v>7335</v>
      </c>
      <c r="F6396" s="348" t="s">
        <v>7655</v>
      </c>
    </row>
    <row r="6397" spans="1:6" x14ac:dyDescent="0.25">
      <c r="A6397" s="348" t="s">
        <v>13067</v>
      </c>
      <c r="B6397" t="str">
        <f t="shared" si="99"/>
        <v>F3:0111 P1P2:0301 P3:00005</v>
      </c>
      <c r="C6397" s="348" t="s">
        <v>10051</v>
      </c>
      <c r="D6397" s="348" t="s">
        <v>7323</v>
      </c>
      <c r="E6397" s="348" t="s">
        <v>7335</v>
      </c>
      <c r="F6397" s="348" t="s">
        <v>7655</v>
      </c>
    </row>
    <row r="6398" spans="1:6" x14ac:dyDescent="0.25">
      <c r="A6398" s="348" t="s">
        <v>13068</v>
      </c>
      <c r="B6398" t="str">
        <f t="shared" si="99"/>
        <v>F3:0111 P1P2:0301 P3:00005</v>
      </c>
      <c r="C6398" s="348" t="s">
        <v>10056</v>
      </c>
      <c r="D6398" s="348" t="s">
        <v>7323</v>
      </c>
      <c r="E6398" s="348" t="s">
        <v>7335</v>
      </c>
      <c r="F6398" s="348" t="s">
        <v>7655</v>
      </c>
    </row>
    <row r="6399" spans="1:6" x14ac:dyDescent="0.25">
      <c r="A6399" s="348" t="s">
        <v>13069</v>
      </c>
      <c r="B6399" t="str">
        <f t="shared" si="99"/>
        <v>F3:0111 P1P2:0301 P3:00005</v>
      </c>
      <c r="C6399" s="348" t="s">
        <v>10061</v>
      </c>
      <c r="D6399" s="348" t="s">
        <v>7323</v>
      </c>
      <c r="E6399" s="348" t="s">
        <v>7335</v>
      </c>
      <c r="F6399" s="348" t="s">
        <v>7655</v>
      </c>
    </row>
    <row r="6400" spans="1:6" x14ac:dyDescent="0.25">
      <c r="A6400" s="348" t="s">
        <v>13070</v>
      </c>
      <c r="B6400" t="str">
        <f t="shared" si="99"/>
        <v>F3:0111 P1P2:0301 P3:00005</v>
      </c>
      <c r="C6400" s="348" t="s">
        <v>10067</v>
      </c>
      <c r="D6400" s="348" t="s">
        <v>7323</v>
      </c>
      <c r="E6400" s="348" t="s">
        <v>7335</v>
      </c>
      <c r="F6400" s="348" t="s">
        <v>7655</v>
      </c>
    </row>
    <row r="6401" spans="1:6" x14ac:dyDescent="0.25">
      <c r="A6401" s="348" t="s">
        <v>13071</v>
      </c>
      <c r="B6401" t="str">
        <f t="shared" si="99"/>
        <v>F3:0111 P1P2:0301 P3:00005</v>
      </c>
      <c r="C6401" s="348" t="s">
        <v>10071</v>
      </c>
      <c r="D6401" s="348" t="s">
        <v>7323</v>
      </c>
      <c r="E6401" s="348" t="s">
        <v>7335</v>
      </c>
      <c r="F6401" s="348" t="s">
        <v>7655</v>
      </c>
    </row>
    <row r="6402" spans="1:6" x14ac:dyDescent="0.25">
      <c r="A6402" s="348" t="s">
        <v>13071</v>
      </c>
      <c r="B6402" t="str">
        <f t="shared" ref="B6402:B6465" si="100">CONCATENATE("F3:",D6402," P1P2:",E6402," P3:",F6402)</f>
        <v>F3:1099 P1P2:9019 P3:00371</v>
      </c>
      <c r="C6402" s="348" t="s">
        <v>10071</v>
      </c>
      <c r="D6402" s="348" t="s">
        <v>8515</v>
      </c>
      <c r="E6402" s="348" t="s">
        <v>10350</v>
      </c>
      <c r="F6402" s="348" t="s">
        <v>10351</v>
      </c>
    </row>
    <row r="6403" spans="1:6" x14ac:dyDescent="0.25">
      <c r="A6403" s="348" t="s">
        <v>13072</v>
      </c>
      <c r="B6403" t="str">
        <f t="shared" si="100"/>
        <v>F3:0111 P1P2:0301 P3:00005</v>
      </c>
      <c r="C6403" s="348" t="s">
        <v>10083</v>
      </c>
      <c r="D6403" s="348" t="s">
        <v>7323</v>
      </c>
      <c r="E6403" s="348" t="s">
        <v>7335</v>
      </c>
      <c r="F6403" s="348" t="s">
        <v>7655</v>
      </c>
    </row>
    <row r="6404" spans="1:6" x14ac:dyDescent="0.25">
      <c r="A6404" s="348" t="s">
        <v>13073</v>
      </c>
      <c r="B6404" t="str">
        <f t="shared" si="100"/>
        <v>F3:0111 P1P2:0301 P3:00005</v>
      </c>
      <c r="C6404" s="348" t="s">
        <v>10090</v>
      </c>
      <c r="D6404" s="348" t="s">
        <v>7323</v>
      </c>
      <c r="E6404" s="348" t="s">
        <v>7335</v>
      </c>
      <c r="F6404" s="348" t="s">
        <v>7655</v>
      </c>
    </row>
    <row r="6405" spans="1:6" x14ac:dyDescent="0.25">
      <c r="A6405" s="348" t="s">
        <v>13074</v>
      </c>
      <c r="B6405" t="str">
        <f t="shared" si="100"/>
        <v>F3:0111 P1P2:0301 P3:00005</v>
      </c>
      <c r="C6405" s="348" t="s">
        <v>10098</v>
      </c>
      <c r="D6405" s="348" t="s">
        <v>7323</v>
      </c>
      <c r="E6405" s="348" t="s">
        <v>7335</v>
      </c>
      <c r="F6405" s="348" t="s">
        <v>7655</v>
      </c>
    </row>
    <row r="6406" spans="1:6" x14ac:dyDescent="0.25">
      <c r="A6406" s="348" t="s">
        <v>13075</v>
      </c>
      <c r="B6406" t="str">
        <f t="shared" si="100"/>
        <v>F3:0111 P1P2:0301 P3:00005</v>
      </c>
      <c r="C6406" s="348" t="s">
        <v>10102</v>
      </c>
      <c r="D6406" s="348" t="s">
        <v>7323</v>
      </c>
      <c r="E6406" s="348" t="s">
        <v>7335</v>
      </c>
      <c r="F6406" s="348" t="s">
        <v>7655</v>
      </c>
    </row>
    <row r="6407" spans="1:6" x14ac:dyDescent="0.25">
      <c r="A6407" s="348" t="s">
        <v>13076</v>
      </c>
      <c r="B6407" t="str">
        <f t="shared" si="100"/>
        <v>F3:0111 P1P2:0301 P3:00005</v>
      </c>
      <c r="C6407" s="348" t="s">
        <v>10105</v>
      </c>
      <c r="D6407" s="348" t="s">
        <v>7323</v>
      </c>
      <c r="E6407" s="348" t="s">
        <v>7335</v>
      </c>
      <c r="F6407" s="348" t="s">
        <v>7655</v>
      </c>
    </row>
    <row r="6408" spans="1:6" x14ac:dyDescent="0.25">
      <c r="A6408" s="348" t="s">
        <v>13077</v>
      </c>
      <c r="B6408" t="str">
        <f t="shared" si="100"/>
        <v>F3:0111 P1P2:0301 P3:00005</v>
      </c>
      <c r="C6408" s="348" t="s">
        <v>10118</v>
      </c>
      <c r="D6408" s="348" t="s">
        <v>7323</v>
      </c>
      <c r="E6408" s="348" t="s">
        <v>7335</v>
      </c>
      <c r="F6408" s="348" t="s">
        <v>7655</v>
      </c>
    </row>
    <row r="6409" spans="1:6" x14ac:dyDescent="0.25">
      <c r="A6409" s="348" t="s">
        <v>13078</v>
      </c>
      <c r="B6409" t="str">
        <f t="shared" si="100"/>
        <v>F3:0111 P1P2:0301 P3:00005</v>
      </c>
      <c r="C6409" s="348" t="s">
        <v>10121</v>
      </c>
      <c r="D6409" s="348" t="s">
        <v>7323</v>
      </c>
      <c r="E6409" s="348" t="s">
        <v>7335</v>
      </c>
      <c r="F6409" s="348" t="s">
        <v>7655</v>
      </c>
    </row>
    <row r="6410" spans="1:6" x14ac:dyDescent="0.25">
      <c r="A6410" s="348" t="s">
        <v>13079</v>
      </c>
      <c r="B6410" t="str">
        <f t="shared" si="100"/>
        <v>F3:0111 P1P2:0301 P3:00005</v>
      </c>
      <c r="C6410" s="348" t="s">
        <v>7763</v>
      </c>
      <c r="D6410" s="348" t="s">
        <v>7323</v>
      </c>
      <c r="E6410" s="348" t="s">
        <v>7335</v>
      </c>
      <c r="F6410" s="348" t="s">
        <v>7655</v>
      </c>
    </row>
    <row r="6411" spans="1:6" x14ac:dyDescent="0.25">
      <c r="A6411" s="348" t="s">
        <v>13079</v>
      </c>
      <c r="B6411" t="str">
        <f t="shared" si="100"/>
        <v>F3:0111 P1P2:0301 P3:00009</v>
      </c>
      <c r="C6411" s="348" t="s">
        <v>7763</v>
      </c>
      <c r="D6411" s="348" t="s">
        <v>7323</v>
      </c>
      <c r="E6411" s="348" t="s">
        <v>7335</v>
      </c>
      <c r="F6411" s="348" t="s">
        <v>7459</v>
      </c>
    </row>
    <row r="6412" spans="1:6" x14ac:dyDescent="0.25">
      <c r="A6412" s="348" t="s">
        <v>13079</v>
      </c>
      <c r="B6412" t="str">
        <f t="shared" si="100"/>
        <v>F3:1099 P1P2:9019 P3:00371</v>
      </c>
      <c r="C6412" s="348" t="s">
        <v>7763</v>
      </c>
      <c r="D6412" s="348" t="s">
        <v>8515</v>
      </c>
      <c r="E6412" s="348" t="s">
        <v>10350</v>
      </c>
      <c r="F6412" s="348" t="s">
        <v>10351</v>
      </c>
    </row>
    <row r="6413" spans="1:6" x14ac:dyDescent="0.25">
      <c r="A6413" s="348" t="s">
        <v>13080</v>
      </c>
      <c r="B6413" t="str">
        <f t="shared" si="100"/>
        <v>F3:0111 P1P2:0301 P3:00005</v>
      </c>
      <c r="C6413" s="348" t="s">
        <v>7747</v>
      </c>
      <c r="D6413" s="348" t="s">
        <v>7323</v>
      </c>
      <c r="E6413" s="348" t="s">
        <v>7335</v>
      </c>
      <c r="F6413" s="348" t="s">
        <v>7655</v>
      </c>
    </row>
    <row r="6414" spans="1:6" x14ac:dyDescent="0.25">
      <c r="A6414" s="348" t="s">
        <v>13081</v>
      </c>
      <c r="B6414" t="str">
        <f t="shared" si="100"/>
        <v>F3:0111 P1P2:0301 P3:00005</v>
      </c>
      <c r="C6414" s="348" t="s">
        <v>10139</v>
      </c>
      <c r="D6414" s="348" t="s">
        <v>7323</v>
      </c>
      <c r="E6414" s="348" t="s">
        <v>7335</v>
      </c>
      <c r="F6414" s="348" t="s">
        <v>7655</v>
      </c>
    </row>
    <row r="6415" spans="1:6" x14ac:dyDescent="0.25">
      <c r="A6415" s="348" t="s">
        <v>13082</v>
      </c>
      <c r="B6415" t="str">
        <f t="shared" si="100"/>
        <v>F3:0111 P1P2:0301 P3:00005</v>
      </c>
      <c r="C6415" s="348" t="s">
        <v>7756</v>
      </c>
      <c r="D6415" s="348" t="s">
        <v>7323</v>
      </c>
      <c r="E6415" s="348" t="s">
        <v>7335</v>
      </c>
      <c r="F6415" s="348" t="s">
        <v>7655</v>
      </c>
    </row>
    <row r="6416" spans="1:6" x14ac:dyDescent="0.25">
      <c r="A6416" s="348" t="s">
        <v>13082</v>
      </c>
      <c r="B6416" t="str">
        <f t="shared" si="100"/>
        <v>F3:0630 P1P2:7503 P3:00431</v>
      </c>
      <c r="C6416" s="348" t="s">
        <v>7756</v>
      </c>
      <c r="D6416" s="348" t="s">
        <v>12487</v>
      </c>
      <c r="E6416" s="348" t="s">
        <v>12488</v>
      </c>
      <c r="F6416" s="348" t="s">
        <v>12489</v>
      </c>
    </row>
    <row r="6417" spans="1:6" x14ac:dyDescent="0.25">
      <c r="A6417" s="348" t="s">
        <v>13083</v>
      </c>
      <c r="B6417" t="str">
        <f t="shared" si="100"/>
        <v>F3:0111 P1P2:0301 P3:00005</v>
      </c>
      <c r="C6417" s="348" t="s">
        <v>10151</v>
      </c>
      <c r="D6417" s="348" t="s">
        <v>7323</v>
      </c>
      <c r="E6417" s="348" t="s">
        <v>7335</v>
      </c>
      <c r="F6417" s="348" t="s">
        <v>7655</v>
      </c>
    </row>
    <row r="6418" spans="1:6" x14ac:dyDescent="0.25">
      <c r="A6418" s="348" t="s">
        <v>13083</v>
      </c>
      <c r="B6418" t="str">
        <f t="shared" si="100"/>
        <v>F3:0630 P1P2:7503 P3:00431</v>
      </c>
      <c r="C6418" s="348" t="s">
        <v>10151</v>
      </c>
      <c r="D6418" s="348" t="s">
        <v>12487</v>
      </c>
      <c r="E6418" s="348" t="s">
        <v>12488</v>
      </c>
      <c r="F6418" s="348" t="s">
        <v>12489</v>
      </c>
    </row>
    <row r="6419" spans="1:6" x14ac:dyDescent="0.25">
      <c r="A6419" s="348" t="s">
        <v>13084</v>
      </c>
      <c r="B6419" t="str">
        <f t="shared" si="100"/>
        <v>F3:0111 P1P2:0301 P3:00005</v>
      </c>
      <c r="C6419" s="348" t="s">
        <v>10155</v>
      </c>
      <c r="D6419" s="348" t="s">
        <v>7323</v>
      </c>
      <c r="E6419" s="348" t="s">
        <v>7335</v>
      </c>
      <c r="F6419" s="348" t="s">
        <v>7655</v>
      </c>
    </row>
    <row r="6420" spans="1:6" x14ac:dyDescent="0.25">
      <c r="A6420" s="348" t="s">
        <v>13085</v>
      </c>
      <c r="B6420" t="str">
        <f t="shared" si="100"/>
        <v>F3:0111 P1P2:0301 P3:00005</v>
      </c>
      <c r="C6420" s="348" t="s">
        <v>10158</v>
      </c>
      <c r="D6420" s="348" t="s">
        <v>7323</v>
      </c>
      <c r="E6420" s="348" t="s">
        <v>7335</v>
      </c>
      <c r="F6420" s="348" t="s">
        <v>7655</v>
      </c>
    </row>
    <row r="6421" spans="1:6" x14ac:dyDescent="0.25">
      <c r="A6421" s="348" t="s">
        <v>13085</v>
      </c>
      <c r="B6421" t="str">
        <f t="shared" si="100"/>
        <v>F3:0630 P1P2:7503 P3:00431</v>
      </c>
      <c r="C6421" s="348" t="s">
        <v>10158</v>
      </c>
      <c r="D6421" s="348" t="s">
        <v>12487</v>
      </c>
      <c r="E6421" s="348" t="s">
        <v>12488</v>
      </c>
      <c r="F6421" s="348" t="s">
        <v>12489</v>
      </c>
    </row>
    <row r="6422" spans="1:6" x14ac:dyDescent="0.25">
      <c r="A6422" s="348" t="s">
        <v>13086</v>
      </c>
      <c r="B6422" t="str">
        <f t="shared" si="100"/>
        <v>F3:0111 P1P2:0301 P3:00005</v>
      </c>
      <c r="C6422" s="348" t="s">
        <v>10162</v>
      </c>
      <c r="D6422" s="348" t="s">
        <v>7323</v>
      </c>
      <c r="E6422" s="348" t="s">
        <v>7335</v>
      </c>
      <c r="F6422" s="348" t="s">
        <v>7655</v>
      </c>
    </row>
    <row r="6423" spans="1:6" x14ac:dyDescent="0.25">
      <c r="A6423" s="348" t="s">
        <v>13086</v>
      </c>
      <c r="B6423" t="str">
        <f t="shared" si="100"/>
        <v>F3:0630 P1P2:7503 P3:00431</v>
      </c>
      <c r="C6423" s="348" t="s">
        <v>10162</v>
      </c>
      <c r="D6423" s="348" t="s">
        <v>12487</v>
      </c>
      <c r="E6423" s="348" t="s">
        <v>12488</v>
      </c>
      <c r="F6423" s="348" t="s">
        <v>12489</v>
      </c>
    </row>
    <row r="6424" spans="1:6" x14ac:dyDescent="0.25">
      <c r="A6424" s="348" t="s">
        <v>13087</v>
      </c>
      <c r="B6424" t="str">
        <f t="shared" si="100"/>
        <v>F3:0111 P1P2:0301 P3:00005</v>
      </c>
      <c r="C6424" s="348" t="s">
        <v>10165</v>
      </c>
      <c r="D6424" s="348" t="s">
        <v>7323</v>
      </c>
      <c r="E6424" s="348" t="s">
        <v>7335</v>
      </c>
      <c r="F6424" s="348" t="s">
        <v>7655</v>
      </c>
    </row>
    <row r="6425" spans="1:6" x14ac:dyDescent="0.25">
      <c r="A6425" s="348" t="s">
        <v>13088</v>
      </c>
      <c r="B6425" t="str">
        <f t="shared" si="100"/>
        <v>F3:0111 P1P2:0301 P3:00005</v>
      </c>
      <c r="C6425" s="348" t="s">
        <v>10175</v>
      </c>
      <c r="D6425" s="348" t="s">
        <v>7323</v>
      </c>
      <c r="E6425" s="348" t="s">
        <v>7335</v>
      </c>
      <c r="F6425" s="348" t="s">
        <v>7655</v>
      </c>
    </row>
    <row r="6426" spans="1:6" x14ac:dyDescent="0.25">
      <c r="A6426" s="348" t="s">
        <v>13089</v>
      </c>
      <c r="B6426" t="str">
        <f t="shared" si="100"/>
        <v>F3:0111 P1P2:0301 P3:00005</v>
      </c>
      <c r="C6426" s="348" t="s">
        <v>10181</v>
      </c>
      <c r="D6426" s="348" t="s">
        <v>7323</v>
      </c>
      <c r="E6426" s="348" t="s">
        <v>7335</v>
      </c>
      <c r="F6426" s="348" t="s">
        <v>7655</v>
      </c>
    </row>
    <row r="6427" spans="1:6" x14ac:dyDescent="0.25">
      <c r="A6427" s="348" t="s">
        <v>13090</v>
      </c>
      <c r="B6427" t="str">
        <f t="shared" si="100"/>
        <v>F3:0111 P1P2:0301 P3:00005</v>
      </c>
      <c r="C6427" s="348" t="s">
        <v>10189</v>
      </c>
      <c r="D6427" s="348" t="s">
        <v>7323</v>
      </c>
      <c r="E6427" s="348" t="s">
        <v>7335</v>
      </c>
      <c r="F6427" s="348" t="s">
        <v>7655</v>
      </c>
    </row>
    <row r="6428" spans="1:6" x14ac:dyDescent="0.25">
      <c r="A6428" s="348" t="s">
        <v>13090</v>
      </c>
      <c r="B6428" t="str">
        <f t="shared" si="100"/>
        <v>F3:0630 P1P2:7503 P3:00431</v>
      </c>
      <c r="C6428" s="348" t="s">
        <v>10189</v>
      </c>
      <c r="D6428" s="348" t="s">
        <v>12487</v>
      </c>
      <c r="E6428" s="348" t="s">
        <v>12488</v>
      </c>
      <c r="F6428" s="348" t="s">
        <v>12489</v>
      </c>
    </row>
    <row r="6429" spans="1:6" x14ac:dyDescent="0.25">
      <c r="A6429" s="348" t="s">
        <v>13091</v>
      </c>
      <c r="B6429" t="str">
        <f t="shared" si="100"/>
        <v>F3:0111 P1P2:0301 P3:00005</v>
      </c>
      <c r="C6429" s="348" t="s">
        <v>7758</v>
      </c>
      <c r="D6429" s="348" t="s">
        <v>7323</v>
      </c>
      <c r="E6429" s="348" t="s">
        <v>7335</v>
      </c>
      <c r="F6429" s="348" t="s">
        <v>7655</v>
      </c>
    </row>
    <row r="6430" spans="1:6" x14ac:dyDescent="0.25">
      <c r="A6430" s="348" t="s">
        <v>13091</v>
      </c>
      <c r="B6430" t="str">
        <f t="shared" si="100"/>
        <v>F3:0630 P1P2:7503 P3:00431</v>
      </c>
      <c r="C6430" s="348" t="s">
        <v>7758</v>
      </c>
      <c r="D6430" s="348" t="s">
        <v>12487</v>
      </c>
      <c r="E6430" s="348" t="s">
        <v>12488</v>
      </c>
      <c r="F6430" s="348" t="s">
        <v>12489</v>
      </c>
    </row>
    <row r="6431" spans="1:6" x14ac:dyDescent="0.25">
      <c r="A6431" s="348" t="s">
        <v>13092</v>
      </c>
      <c r="B6431" t="str">
        <f t="shared" si="100"/>
        <v>F3:0111 P1P2:0301 P3:00005</v>
      </c>
      <c r="C6431" s="348" t="s">
        <v>10203</v>
      </c>
      <c r="D6431" s="348" t="s">
        <v>7323</v>
      </c>
      <c r="E6431" s="348" t="s">
        <v>7335</v>
      </c>
      <c r="F6431" s="348" t="s">
        <v>7655</v>
      </c>
    </row>
    <row r="6432" spans="1:6" x14ac:dyDescent="0.25">
      <c r="A6432" s="348" t="s">
        <v>13093</v>
      </c>
      <c r="B6432" t="str">
        <f t="shared" si="100"/>
        <v>F3:0111 P1P2:0301 P3:00005</v>
      </c>
      <c r="C6432" s="348" t="s">
        <v>10210</v>
      </c>
      <c r="D6432" s="348" t="s">
        <v>7323</v>
      </c>
      <c r="E6432" s="348" t="s">
        <v>7335</v>
      </c>
      <c r="F6432" s="348" t="s">
        <v>7655</v>
      </c>
    </row>
    <row r="6433" spans="1:6" x14ac:dyDescent="0.25">
      <c r="A6433" s="348" t="s">
        <v>13093</v>
      </c>
      <c r="B6433" t="str">
        <f t="shared" si="100"/>
        <v>F3:1099 P1P2:9019 P3:00371</v>
      </c>
      <c r="C6433" s="348" t="s">
        <v>10210</v>
      </c>
      <c r="D6433" s="348" t="s">
        <v>8515</v>
      </c>
      <c r="E6433" s="348" t="s">
        <v>10350</v>
      </c>
      <c r="F6433" s="348" t="s">
        <v>10351</v>
      </c>
    </row>
    <row r="6434" spans="1:6" x14ac:dyDescent="0.25">
      <c r="A6434" s="348" t="s">
        <v>13094</v>
      </c>
      <c r="B6434" t="str">
        <f t="shared" si="100"/>
        <v>F3:0111 P1P2:0301 P3:00005</v>
      </c>
      <c r="C6434" s="348" t="s">
        <v>7806</v>
      </c>
      <c r="D6434" s="348" t="s">
        <v>7323</v>
      </c>
      <c r="E6434" s="348" t="s">
        <v>7335</v>
      </c>
      <c r="F6434" s="348" t="s">
        <v>7655</v>
      </c>
    </row>
    <row r="6435" spans="1:6" x14ac:dyDescent="0.25">
      <c r="A6435" s="348" t="s">
        <v>13095</v>
      </c>
      <c r="B6435" t="str">
        <f t="shared" si="100"/>
        <v>F3:0111 P1P2:0301 P3:00005</v>
      </c>
      <c r="C6435" s="348" t="s">
        <v>10224</v>
      </c>
      <c r="D6435" s="348" t="s">
        <v>7323</v>
      </c>
      <c r="E6435" s="348" t="s">
        <v>7335</v>
      </c>
      <c r="F6435" s="348" t="s">
        <v>7655</v>
      </c>
    </row>
    <row r="6436" spans="1:6" x14ac:dyDescent="0.25">
      <c r="A6436" s="348" t="s">
        <v>13096</v>
      </c>
      <c r="B6436" t="str">
        <f t="shared" si="100"/>
        <v>F3:0111 P1P2:0301 P3:00005</v>
      </c>
      <c r="C6436" s="348" t="s">
        <v>10232</v>
      </c>
      <c r="D6436" s="348" t="s">
        <v>7323</v>
      </c>
      <c r="E6436" s="348" t="s">
        <v>7335</v>
      </c>
      <c r="F6436" s="348" t="s">
        <v>7655</v>
      </c>
    </row>
    <row r="6437" spans="1:6" x14ac:dyDescent="0.25">
      <c r="A6437" s="348" t="s">
        <v>13097</v>
      </c>
      <c r="B6437" t="str">
        <f t="shared" si="100"/>
        <v>F3:0111 P1P2:0301 P3:00005</v>
      </c>
      <c r="C6437" s="348" t="s">
        <v>10235</v>
      </c>
      <c r="D6437" s="348" t="s">
        <v>7323</v>
      </c>
      <c r="E6437" s="348" t="s">
        <v>7335</v>
      </c>
      <c r="F6437" s="348" t="s">
        <v>7655</v>
      </c>
    </row>
    <row r="6438" spans="1:6" x14ac:dyDescent="0.25">
      <c r="A6438" s="348" t="s">
        <v>13097</v>
      </c>
      <c r="B6438" t="str">
        <f t="shared" si="100"/>
        <v>F3:1099 P1P2:9019 P3:00371</v>
      </c>
      <c r="C6438" s="348" t="s">
        <v>10235</v>
      </c>
      <c r="D6438" s="348" t="s">
        <v>8515</v>
      </c>
      <c r="E6438" s="348" t="s">
        <v>10350</v>
      </c>
      <c r="F6438" s="348" t="s">
        <v>10351</v>
      </c>
    </row>
    <row r="6439" spans="1:6" x14ac:dyDescent="0.25">
      <c r="A6439" s="348" t="s">
        <v>13098</v>
      </c>
      <c r="B6439" t="str">
        <f t="shared" si="100"/>
        <v>F3:0111 P1P2:0301 P3:00005</v>
      </c>
      <c r="C6439" s="348" t="s">
        <v>10243</v>
      </c>
      <c r="D6439" s="348" t="s">
        <v>7323</v>
      </c>
      <c r="E6439" s="348" t="s">
        <v>7335</v>
      </c>
      <c r="F6439" s="348" t="s">
        <v>7655</v>
      </c>
    </row>
    <row r="6440" spans="1:6" x14ac:dyDescent="0.25">
      <c r="A6440" s="348" t="s">
        <v>13099</v>
      </c>
      <c r="B6440" t="str">
        <f t="shared" si="100"/>
        <v>F3:0111 P1P2:0301 P3:00005</v>
      </c>
      <c r="C6440" s="348" t="s">
        <v>10241</v>
      </c>
      <c r="D6440" s="348" t="s">
        <v>7323</v>
      </c>
      <c r="E6440" s="348" t="s">
        <v>7335</v>
      </c>
      <c r="F6440" s="348" t="s">
        <v>7655</v>
      </c>
    </row>
    <row r="6441" spans="1:6" x14ac:dyDescent="0.25">
      <c r="A6441" s="348" t="s">
        <v>13100</v>
      </c>
      <c r="B6441" t="str">
        <f t="shared" si="100"/>
        <v>F3:0111 P1P2:0301 P3:00005</v>
      </c>
      <c r="C6441" s="348" t="s">
        <v>10252</v>
      </c>
      <c r="D6441" s="348" t="s">
        <v>7323</v>
      </c>
      <c r="E6441" s="348" t="s">
        <v>7335</v>
      </c>
      <c r="F6441" s="348" t="s">
        <v>7655</v>
      </c>
    </row>
    <row r="6442" spans="1:6" x14ac:dyDescent="0.25">
      <c r="A6442" s="348" t="s">
        <v>13101</v>
      </c>
      <c r="B6442" t="str">
        <f t="shared" si="100"/>
        <v>F3:0111 P1P2:0301 P3:00005</v>
      </c>
      <c r="C6442" s="348" t="s">
        <v>10259</v>
      </c>
      <c r="D6442" s="348" t="s">
        <v>7323</v>
      </c>
      <c r="E6442" s="348" t="s">
        <v>7335</v>
      </c>
      <c r="F6442" s="348" t="s">
        <v>7655</v>
      </c>
    </row>
    <row r="6443" spans="1:6" x14ac:dyDescent="0.25">
      <c r="A6443" s="348" t="s">
        <v>13102</v>
      </c>
      <c r="B6443" t="str">
        <f t="shared" si="100"/>
        <v>F3:0111 P1P2:0301 P3:00005</v>
      </c>
      <c r="C6443" s="348" t="s">
        <v>10267</v>
      </c>
      <c r="D6443" s="348" t="s">
        <v>7323</v>
      </c>
      <c r="E6443" s="348" t="s">
        <v>7335</v>
      </c>
      <c r="F6443" s="348" t="s">
        <v>7655</v>
      </c>
    </row>
    <row r="6444" spans="1:6" x14ac:dyDescent="0.25">
      <c r="A6444" s="348" t="s">
        <v>13103</v>
      </c>
      <c r="B6444" t="str">
        <f t="shared" si="100"/>
        <v>F3:0111 P1P2:0301 P3:00005</v>
      </c>
      <c r="C6444" s="348" t="s">
        <v>10273</v>
      </c>
      <c r="D6444" s="348" t="s">
        <v>7323</v>
      </c>
      <c r="E6444" s="348" t="s">
        <v>7335</v>
      </c>
      <c r="F6444" s="348" t="s">
        <v>7655</v>
      </c>
    </row>
    <row r="6445" spans="1:6" x14ac:dyDescent="0.25">
      <c r="A6445" s="348" t="s">
        <v>13104</v>
      </c>
      <c r="B6445" t="str">
        <f t="shared" si="100"/>
        <v>F3:0111 P1P2:0301 P3:00005</v>
      </c>
      <c r="C6445" s="348" t="s">
        <v>10279</v>
      </c>
      <c r="D6445" s="348" t="s">
        <v>7323</v>
      </c>
      <c r="E6445" s="348" t="s">
        <v>7335</v>
      </c>
      <c r="F6445" s="348" t="s">
        <v>7655</v>
      </c>
    </row>
    <row r="6446" spans="1:6" x14ac:dyDescent="0.25">
      <c r="A6446" s="348" t="s">
        <v>13105</v>
      </c>
      <c r="B6446" t="str">
        <f t="shared" si="100"/>
        <v>F3:0111 P1P2:0301 P3:00005</v>
      </c>
      <c r="C6446" s="348" t="s">
        <v>10286</v>
      </c>
      <c r="D6446" s="348" t="s">
        <v>7323</v>
      </c>
      <c r="E6446" s="348" t="s">
        <v>7335</v>
      </c>
      <c r="F6446" s="348" t="s">
        <v>7655</v>
      </c>
    </row>
    <row r="6447" spans="1:6" x14ac:dyDescent="0.25">
      <c r="A6447" s="348" t="s">
        <v>13106</v>
      </c>
      <c r="B6447" t="str">
        <f t="shared" si="100"/>
        <v>F3:0111 P1P2:0301 P3:00005</v>
      </c>
      <c r="C6447" s="348" t="s">
        <v>10291</v>
      </c>
      <c r="D6447" s="348" t="s">
        <v>7323</v>
      </c>
      <c r="E6447" s="348" t="s">
        <v>7335</v>
      </c>
      <c r="F6447" s="348" t="s">
        <v>7655</v>
      </c>
    </row>
    <row r="6448" spans="1:6" x14ac:dyDescent="0.25">
      <c r="A6448" s="348" t="s">
        <v>13107</v>
      </c>
      <c r="B6448" t="str">
        <f t="shared" si="100"/>
        <v>F3:0111 P1P2:0301 P3:00005</v>
      </c>
      <c r="C6448" s="348" t="s">
        <v>10297</v>
      </c>
      <c r="D6448" s="348" t="s">
        <v>7323</v>
      </c>
      <c r="E6448" s="348" t="s">
        <v>7335</v>
      </c>
      <c r="F6448" s="348" t="s">
        <v>7655</v>
      </c>
    </row>
    <row r="6449" spans="1:6" x14ac:dyDescent="0.25">
      <c r="A6449" s="348" t="s">
        <v>13107</v>
      </c>
      <c r="B6449" t="str">
        <f t="shared" si="100"/>
        <v>F3:1099 P1P2:9019 P3:00371</v>
      </c>
      <c r="C6449" s="348" t="s">
        <v>10297</v>
      </c>
      <c r="D6449" s="348" t="s">
        <v>8515</v>
      </c>
      <c r="E6449" s="348" t="s">
        <v>10350</v>
      </c>
      <c r="F6449" s="348" t="s">
        <v>10351</v>
      </c>
    </row>
    <row r="6450" spans="1:6" x14ac:dyDescent="0.25">
      <c r="A6450" s="348" t="s">
        <v>13108</v>
      </c>
      <c r="B6450" t="str">
        <f t="shared" si="100"/>
        <v>F3:0111 P1P2:0301 P3:00005</v>
      </c>
      <c r="C6450" s="348" t="s">
        <v>10301</v>
      </c>
      <c r="D6450" s="348" t="s">
        <v>7323</v>
      </c>
      <c r="E6450" s="348" t="s">
        <v>7335</v>
      </c>
      <c r="F6450" s="348" t="s">
        <v>7655</v>
      </c>
    </row>
    <row r="6451" spans="1:6" x14ac:dyDescent="0.25">
      <c r="A6451" s="348" t="s">
        <v>13109</v>
      </c>
      <c r="B6451" t="str">
        <f t="shared" si="100"/>
        <v>F3:0111 P1P2:0301 P3:00005</v>
      </c>
      <c r="C6451" s="348" t="s">
        <v>10308</v>
      </c>
      <c r="D6451" s="348" t="s">
        <v>7323</v>
      </c>
      <c r="E6451" s="348" t="s">
        <v>7335</v>
      </c>
      <c r="F6451" s="348" t="s">
        <v>7655</v>
      </c>
    </row>
    <row r="6452" spans="1:6" x14ac:dyDescent="0.25">
      <c r="A6452" s="348" t="s">
        <v>13110</v>
      </c>
      <c r="B6452" t="str">
        <f t="shared" si="100"/>
        <v>F3:0111 P1P2:0301 P3:00005</v>
      </c>
      <c r="C6452" s="348" t="s">
        <v>10313</v>
      </c>
      <c r="D6452" s="348" t="s">
        <v>7323</v>
      </c>
      <c r="E6452" s="348" t="s">
        <v>7335</v>
      </c>
      <c r="F6452" s="348" t="s">
        <v>7655</v>
      </c>
    </row>
    <row r="6453" spans="1:6" x14ac:dyDescent="0.25">
      <c r="A6453" s="348" t="s">
        <v>13111</v>
      </c>
      <c r="B6453" t="str">
        <f t="shared" si="100"/>
        <v>F3:0111 P1P2:0301 P3:00005</v>
      </c>
      <c r="C6453" s="348" t="s">
        <v>10017</v>
      </c>
      <c r="D6453" s="348" t="s">
        <v>7323</v>
      </c>
      <c r="E6453" s="348" t="s">
        <v>7335</v>
      </c>
      <c r="F6453" s="348" t="s">
        <v>7655</v>
      </c>
    </row>
    <row r="6454" spans="1:6" x14ac:dyDescent="0.25">
      <c r="A6454" s="348" t="s">
        <v>13112</v>
      </c>
      <c r="B6454" t="str">
        <f t="shared" si="100"/>
        <v>F3:0111 P1P2:0301 P3:00005</v>
      </c>
      <c r="C6454" s="348" t="s">
        <v>10207</v>
      </c>
      <c r="D6454" s="348" t="s">
        <v>7323</v>
      </c>
      <c r="E6454" s="348" t="s">
        <v>7335</v>
      </c>
      <c r="F6454" s="348" t="s">
        <v>7655</v>
      </c>
    </row>
    <row r="6455" spans="1:6" x14ac:dyDescent="0.25">
      <c r="A6455" s="348" t="s">
        <v>13113</v>
      </c>
      <c r="B6455" t="str">
        <f t="shared" si="100"/>
        <v>F3:0111 P1P2:0301 P3:00005</v>
      </c>
      <c r="C6455" s="348" t="s">
        <v>11993</v>
      </c>
      <c r="D6455" s="348" t="s">
        <v>7323</v>
      </c>
      <c r="E6455" s="348" t="s">
        <v>7335</v>
      </c>
      <c r="F6455" s="348" t="s">
        <v>7655</v>
      </c>
    </row>
    <row r="6456" spans="1:6" x14ac:dyDescent="0.25">
      <c r="A6456" s="348" t="s">
        <v>13114</v>
      </c>
      <c r="B6456" t="str">
        <f t="shared" si="100"/>
        <v>F3:0111 P1P2:0301 P3:00005</v>
      </c>
      <c r="C6456" s="348" t="s">
        <v>11998</v>
      </c>
      <c r="D6456" s="348" t="s">
        <v>7323</v>
      </c>
      <c r="E6456" s="348" t="s">
        <v>7335</v>
      </c>
      <c r="F6456" s="348" t="s">
        <v>7655</v>
      </c>
    </row>
    <row r="6457" spans="1:6" x14ac:dyDescent="0.25">
      <c r="A6457" s="348" t="s">
        <v>13115</v>
      </c>
      <c r="B6457" t="str">
        <f t="shared" si="100"/>
        <v>F3:0111 P1P2:0301 P3:00005</v>
      </c>
      <c r="C6457" s="348" t="s">
        <v>13116</v>
      </c>
      <c r="D6457" s="348" t="s">
        <v>7323</v>
      </c>
      <c r="E6457" s="348" t="s">
        <v>7335</v>
      </c>
      <c r="F6457" s="348" t="s">
        <v>7655</v>
      </c>
    </row>
    <row r="6458" spans="1:6" x14ac:dyDescent="0.25">
      <c r="A6458" s="348" t="s">
        <v>13115</v>
      </c>
      <c r="B6458" t="str">
        <f t="shared" si="100"/>
        <v>F3:0133 P1P2:0302 P3:00009</v>
      </c>
      <c r="C6458" s="348" t="s">
        <v>13116</v>
      </c>
      <c r="D6458" s="348" t="s">
        <v>7340</v>
      </c>
      <c r="E6458" s="348" t="s">
        <v>7456</v>
      </c>
      <c r="F6458" s="348" t="s">
        <v>7459</v>
      </c>
    </row>
    <row r="6459" spans="1:6" x14ac:dyDescent="0.25">
      <c r="A6459" s="348" t="s">
        <v>13115</v>
      </c>
      <c r="B6459" t="str">
        <f t="shared" si="100"/>
        <v>F3:0259 P1P2:3104 P3:00074</v>
      </c>
      <c r="C6459" s="348" t="s">
        <v>13116</v>
      </c>
      <c r="D6459" s="348" t="s">
        <v>7557</v>
      </c>
      <c r="E6459" s="348" t="s">
        <v>7568</v>
      </c>
      <c r="F6459" s="348" t="s">
        <v>7571</v>
      </c>
    </row>
    <row r="6460" spans="1:6" x14ac:dyDescent="0.25">
      <c r="A6460" s="348" t="s">
        <v>13115</v>
      </c>
      <c r="B6460" t="str">
        <f t="shared" si="100"/>
        <v>F3:1091 P1P2:9001 P3:00019</v>
      </c>
      <c r="C6460" s="348" t="s">
        <v>13116</v>
      </c>
      <c r="D6460" s="348" t="s">
        <v>7946</v>
      </c>
      <c r="E6460" s="348" t="s">
        <v>7947</v>
      </c>
      <c r="F6460" s="348" t="s">
        <v>18599</v>
      </c>
    </row>
    <row r="6461" spans="1:6" x14ac:dyDescent="0.25">
      <c r="A6461" s="348" t="s">
        <v>13117</v>
      </c>
      <c r="B6461" t="str">
        <f t="shared" si="100"/>
        <v>F3:0111 P1P2:0301 P3:00005</v>
      </c>
      <c r="C6461" s="348" t="s">
        <v>11691</v>
      </c>
      <c r="D6461" s="348" t="s">
        <v>7323</v>
      </c>
      <c r="E6461" s="348" t="s">
        <v>7335</v>
      </c>
      <c r="F6461" s="348" t="s">
        <v>7655</v>
      </c>
    </row>
    <row r="6462" spans="1:6" x14ac:dyDescent="0.25">
      <c r="A6462" s="348" t="s">
        <v>13117</v>
      </c>
      <c r="B6462" t="str">
        <f t="shared" si="100"/>
        <v>F3:0133 P1P2:0302 P3:00009</v>
      </c>
      <c r="C6462" s="348" t="s">
        <v>11691</v>
      </c>
      <c r="D6462" s="348" t="s">
        <v>7340</v>
      </c>
      <c r="E6462" s="348" t="s">
        <v>7456</v>
      </c>
      <c r="F6462" s="348" t="s">
        <v>7459</v>
      </c>
    </row>
    <row r="6463" spans="1:6" x14ac:dyDescent="0.25">
      <c r="A6463" s="348" t="s">
        <v>13117</v>
      </c>
      <c r="B6463" t="str">
        <f t="shared" si="100"/>
        <v>F3:0620 P1P2:7502 P3:00333</v>
      </c>
      <c r="C6463" s="348" t="s">
        <v>11691</v>
      </c>
      <c r="D6463" s="348" t="s">
        <v>8708</v>
      </c>
      <c r="E6463" s="348" t="s">
        <v>8709</v>
      </c>
      <c r="F6463" s="348" t="s">
        <v>12484</v>
      </c>
    </row>
    <row r="6464" spans="1:6" x14ac:dyDescent="0.25">
      <c r="A6464" s="348" t="s">
        <v>13118</v>
      </c>
      <c r="B6464" t="str">
        <f t="shared" si="100"/>
        <v>F3:0111 P1P2:0301 P3:00005</v>
      </c>
      <c r="C6464" s="348" t="s">
        <v>11694</v>
      </c>
      <c r="D6464" s="348" t="s">
        <v>7323</v>
      </c>
      <c r="E6464" s="348" t="s">
        <v>7335</v>
      </c>
      <c r="F6464" s="348" t="s">
        <v>7655</v>
      </c>
    </row>
    <row r="6465" spans="1:6" x14ac:dyDescent="0.25">
      <c r="A6465" s="348" t="s">
        <v>13118</v>
      </c>
      <c r="B6465" t="str">
        <f t="shared" si="100"/>
        <v>F3:0133 P1P2:0302 P3:00009</v>
      </c>
      <c r="C6465" s="348" t="s">
        <v>11694</v>
      </c>
      <c r="D6465" s="348" t="s">
        <v>7340</v>
      </c>
      <c r="E6465" s="348" t="s">
        <v>7456</v>
      </c>
      <c r="F6465" s="348" t="s">
        <v>7459</v>
      </c>
    </row>
    <row r="6466" spans="1:6" x14ac:dyDescent="0.25">
      <c r="A6466" s="348" t="s">
        <v>13119</v>
      </c>
      <c r="B6466" t="str">
        <f t="shared" ref="B6466:B6529" si="101">CONCATENATE("F3:",D6466," P1P2:",E6466," P3:",F6466)</f>
        <v>F3:0111 P1P2:0301 P3:00005</v>
      </c>
      <c r="C6466" s="348" t="s">
        <v>11705</v>
      </c>
      <c r="D6466" s="348" t="s">
        <v>7323</v>
      </c>
      <c r="E6466" s="348" t="s">
        <v>7335</v>
      </c>
      <c r="F6466" s="348" t="s">
        <v>7655</v>
      </c>
    </row>
    <row r="6467" spans="1:6" x14ac:dyDescent="0.25">
      <c r="A6467" s="348" t="s">
        <v>13119</v>
      </c>
      <c r="B6467" t="str">
        <f t="shared" si="101"/>
        <v>F3:0133 P1P2:0302 P3:00009</v>
      </c>
      <c r="C6467" s="348" t="s">
        <v>11705</v>
      </c>
      <c r="D6467" s="348" t="s">
        <v>7340</v>
      </c>
      <c r="E6467" s="348" t="s">
        <v>7456</v>
      </c>
      <c r="F6467" s="348" t="s">
        <v>7459</v>
      </c>
    </row>
    <row r="6468" spans="1:6" x14ac:dyDescent="0.25">
      <c r="A6468" s="348" t="s">
        <v>13119</v>
      </c>
      <c r="B6468" t="str">
        <f t="shared" si="101"/>
        <v>F3:0950 P1P2:8814 P3:00211</v>
      </c>
      <c r="C6468" s="348" t="s">
        <v>11705</v>
      </c>
      <c r="D6468" s="348" t="s">
        <v>7344</v>
      </c>
      <c r="E6468" s="348" t="s">
        <v>7642</v>
      </c>
      <c r="F6468" s="348" t="s">
        <v>7643</v>
      </c>
    </row>
    <row r="6469" spans="1:6" x14ac:dyDescent="0.25">
      <c r="A6469" s="348" t="s">
        <v>13120</v>
      </c>
      <c r="B6469" t="str">
        <f t="shared" si="101"/>
        <v>F3:0111 P1P2:0301 P3:00005</v>
      </c>
      <c r="C6469" s="348" t="s">
        <v>11719</v>
      </c>
      <c r="D6469" s="348" t="s">
        <v>7323</v>
      </c>
      <c r="E6469" s="348" t="s">
        <v>7335</v>
      </c>
      <c r="F6469" s="348" t="s">
        <v>7655</v>
      </c>
    </row>
    <row r="6470" spans="1:6" x14ac:dyDescent="0.25">
      <c r="A6470" s="348" t="s">
        <v>13120</v>
      </c>
      <c r="B6470" t="str">
        <f t="shared" si="101"/>
        <v>F3:0133 P1P2:0302 P3:00009</v>
      </c>
      <c r="C6470" s="348" t="s">
        <v>11719</v>
      </c>
      <c r="D6470" s="348" t="s">
        <v>7340</v>
      </c>
      <c r="E6470" s="348" t="s">
        <v>7456</v>
      </c>
      <c r="F6470" s="348" t="s">
        <v>7459</v>
      </c>
    </row>
    <row r="6471" spans="1:6" x14ac:dyDescent="0.25">
      <c r="A6471" s="348" t="s">
        <v>13121</v>
      </c>
      <c r="B6471" t="str">
        <f t="shared" si="101"/>
        <v>F3:0111 P1P2:0301 P3:00005</v>
      </c>
      <c r="C6471" s="348" t="s">
        <v>11723</v>
      </c>
      <c r="D6471" s="348" t="s">
        <v>7323</v>
      </c>
      <c r="E6471" s="348" t="s">
        <v>7335</v>
      </c>
      <c r="F6471" s="348" t="s">
        <v>7655</v>
      </c>
    </row>
    <row r="6472" spans="1:6" x14ac:dyDescent="0.25">
      <c r="A6472" s="348" t="s">
        <v>13121</v>
      </c>
      <c r="B6472" t="str">
        <f t="shared" si="101"/>
        <v>F3:0133 P1P2:0302 P3:00009</v>
      </c>
      <c r="C6472" s="348" t="s">
        <v>11723</v>
      </c>
      <c r="D6472" s="348" t="s">
        <v>7340</v>
      </c>
      <c r="E6472" s="348" t="s">
        <v>7456</v>
      </c>
      <c r="F6472" s="348" t="s">
        <v>7459</v>
      </c>
    </row>
    <row r="6473" spans="1:6" x14ac:dyDescent="0.25">
      <c r="A6473" s="348" t="s">
        <v>13122</v>
      </c>
      <c r="B6473" t="str">
        <f t="shared" si="101"/>
        <v>F3:0111 P1P2:0301 P3:00005</v>
      </c>
      <c r="C6473" s="348" t="s">
        <v>11732</v>
      </c>
      <c r="D6473" s="348" t="s">
        <v>7323</v>
      </c>
      <c r="E6473" s="348" t="s">
        <v>7335</v>
      </c>
      <c r="F6473" s="348" t="s">
        <v>7655</v>
      </c>
    </row>
    <row r="6474" spans="1:6" x14ac:dyDescent="0.25">
      <c r="A6474" s="348" t="s">
        <v>13122</v>
      </c>
      <c r="B6474" t="str">
        <f t="shared" si="101"/>
        <v>F3:0133 P1P2:0302 P3:00009</v>
      </c>
      <c r="C6474" s="348" t="s">
        <v>11732</v>
      </c>
      <c r="D6474" s="348" t="s">
        <v>7340</v>
      </c>
      <c r="E6474" s="348" t="s">
        <v>7456</v>
      </c>
      <c r="F6474" s="348" t="s">
        <v>7459</v>
      </c>
    </row>
    <row r="6475" spans="1:6" x14ac:dyDescent="0.25">
      <c r="A6475" s="348" t="s">
        <v>13122</v>
      </c>
      <c r="B6475" t="str">
        <f t="shared" si="101"/>
        <v>F3:0451 P1P2:6402 P3:00154</v>
      </c>
      <c r="C6475" s="348" t="s">
        <v>11732</v>
      </c>
      <c r="D6475" s="348" t="s">
        <v>12640</v>
      </c>
      <c r="E6475" s="348" t="s">
        <v>13123</v>
      </c>
      <c r="F6475" s="348" t="s">
        <v>13124</v>
      </c>
    </row>
    <row r="6476" spans="1:6" x14ac:dyDescent="0.25">
      <c r="A6476" s="348" t="s">
        <v>13122</v>
      </c>
      <c r="B6476" t="str">
        <f t="shared" si="101"/>
        <v>F3:0620 P1P2:7502 P3:00333</v>
      </c>
      <c r="C6476" s="348" t="s">
        <v>11732</v>
      </c>
      <c r="D6476" s="348" t="s">
        <v>8708</v>
      </c>
      <c r="E6476" s="348" t="s">
        <v>8709</v>
      </c>
      <c r="F6476" s="348" t="s">
        <v>12484</v>
      </c>
    </row>
    <row r="6477" spans="1:6" x14ac:dyDescent="0.25">
      <c r="A6477" s="348" t="s">
        <v>13122</v>
      </c>
      <c r="B6477" t="str">
        <f t="shared" si="101"/>
        <v>F3:0640 P1P2:7505 P3:00335</v>
      </c>
      <c r="C6477" s="348" t="s">
        <v>11732</v>
      </c>
      <c r="D6477" s="348" t="s">
        <v>12496</v>
      </c>
      <c r="E6477" s="348" t="s">
        <v>12497</v>
      </c>
      <c r="F6477" s="348" t="s">
        <v>12498</v>
      </c>
    </row>
    <row r="6478" spans="1:6" x14ac:dyDescent="0.25">
      <c r="A6478" s="348" t="s">
        <v>13125</v>
      </c>
      <c r="B6478" t="str">
        <f t="shared" si="101"/>
        <v>F3:0111 P1P2:0301 P3:00005</v>
      </c>
      <c r="C6478" s="348" t="s">
        <v>11735</v>
      </c>
      <c r="D6478" s="348" t="s">
        <v>7323</v>
      </c>
      <c r="E6478" s="348" t="s">
        <v>7335</v>
      </c>
      <c r="F6478" s="348" t="s">
        <v>7655</v>
      </c>
    </row>
    <row r="6479" spans="1:6" x14ac:dyDescent="0.25">
      <c r="A6479" s="348" t="s">
        <v>13125</v>
      </c>
      <c r="B6479" t="str">
        <f t="shared" si="101"/>
        <v>F3:0133 P1P2:0302 P3:00009</v>
      </c>
      <c r="C6479" s="348" t="s">
        <v>11735</v>
      </c>
      <c r="D6479" s="348" t="s">
        <v>7340</v>
      </c>
      <c r="E6479" s="348" t="s">
        <v>7456</v>
      </c>
      <c r="F6479" s="348" t="s">
        <v>7459</v>
      </c>
    </row>
    <row r="6480" spans="1:6" x14ac:dyDescent="0.25">
      <c r="A6480" s="348" t="s">
        <v>13125</v>
      </c>
      <c r="B6480" t="str">
        <f t="shared" si="101"/>
        <v>F3:0620 P1P2:7502 P3:00333</v>
      </c>
      <c r="C6480" s="348" t="s">
        <v>11735</v>
      </c>
      <c r="D6480" s="348" t="s">
        <v>8708</v>
      </c>
      <c r="E6480" s="348" t="s">
        <v>8709</v>
      </c>
      <c r="F6480" s="348" t="s">
        <v>12484</v>
      </c>
    </row>
    <row r="6481" spans="1:6" x14ac:dyDescent="0.25">
      <c r="A6481" s="348" t="s">
        <v>13126</v>
      </c>
      <c r="B6481" t="str">
        <f t="shared" si="101"/>
        <v>F3:0111 P1P2:0301 P3:00005</v>
      </c>
      <c r="C6481" s="348" t="s">
        <v>11739</v>
      </c>
      <c r="D6481" s="348" t="s">
        <v>7323</v>
      </c>
      <c r="E6481" s="348" t="s">
        <v>7335</v>
      </c>
      <c r="F6481" s="348" t="s">
        <v>7655</v>
      </c>
    </row>
    <row r="6482" spans="1:6" x14ac:dyDescent="0.25">
      <c r="A6482" s="348" t="s">
        <v>13126</v>
      </c>
      <c r="B6482" t="str">
        <f t="shared" si="101"/>
        <v>F3:0133 P1P2:0302 P3:00009</v>
      </c>
      <c r="C6482" s="348" t="s">
        <v>11739</v>
      </c>
      <c r="D6482" s="348" t="s">
        <v>7340</v>
      </c>
      <c r="E6482" s="348" t="s">
        <v>7456</v>
      </c>
      <c r="F6482" s="348" t="s">
        <v>7459</v>
      </c>
    </row>
    <row r="6483" spans="1:6" x14ac:dyDescent="0.25">
      <c r="A6483" s="348" t="s">
        <v>13126</v>
      </c>
      <c r="B6483" t="str">
        <f t="shared" si="101"/>
        <v>F3:0569 P1P2:7009 P3:00170</v>
      </c>
      <c r="C6483" s="348" t="s">
        <v>11739</v>
      </c>
      <c r="D6483" s="348" t="s">
        <v>12617</v>
      </c>
      <c r="E6483" s="348" t="s">
        <v>13127</v>
      </c>
      <c r="F6483" s="348" t="s">
        <v>13128</v>
      </c>
    </row>
    <row r="6484" spans="1:6" x14ac:dyDescent="0.25">
      <c r="A6484" s="348" t="s">
        <v>13126</v>
      </c>
      <c r="B6484" t="str">
        <f t="shared" si="101"/>
        <v>F3:0620 P1P2:7502 P3:00333</v>
      </c>
      <c r="C6484" s="348" t="s">
        <v>11739</v>
      </c>
      <c r="D6484" s="348" t="s">
        <v>8708</v>
      </c>
      <c r="E6484" s="348" t="s">
        <v>8709</v>
      </c>
      <c r="F6484" s="348" t="s">
        <v>12484</v>
      </c>
    </row>
    <row r="6485" spans="1:6" x14ac:dyDescent="0.25">
      <c r="A6485" s="348" t="s">
        <v>13129</v>
      </c>
      <c r="B6485" t="str">
        <f t="shared" si="101"/>
        <v>F3:0111 P1P2:0301 P3:00005</v>
      </c>
      <c r="C6485" s="348" t="s">
        <v>11742</v>
      </c>
      <c r="D6485" s="348" t="s">
        <v>7323</v>
      </c>
      <c r="E6485" s="348" t="s">
        <v>7335</v>
      </c>
      <c r="F6485" s="348" t="s">
        <v>7655</v>
      </c>
    </row>
    <row r="6486" spans="1:6" x14ac:dyDescent="0.25">
      <c r="A6486" s="348" t="s">
        <v>13129</v>
      </c>
      <c r="B6486" t="str">
        <f t="shared" si="101"/>
        <v>F3:0133 P1P2:0302 P3:00009</v>
      </c>
      <c r="C6486" s="348" t="s">
        <v>11742</v>
      </c>
      <c r="D6486" s="348" t="s">
        <v>7340</v>
      </c>
      <c r="E6486" s="348" t="s">
        <v>7456</v>
      </c>
      <c r="F6486" s="348" t="s">
        <v>7459</v>
      </c>
    </row>
    <row r="6487" spans="1:6" x14ac:dyDescent="0.25">
      <c r="A6487" s="348" t="s">
        <v>13129</v>
      </c>
      <c r="B6487" t="str">
        <f t="shared" si="101"/>
        <v>F3:0133 P1P2:0302 P3:00446</v>
      </c>
      <c r="C6487" s="348" t="s">
        <v>11742</v>
      </c>
      <c r="D6487" s="348" t="s">
        <v>7340</v>
      </c>
      <c r="E6487" s="348" t="s">
        <v>7456</v>
      </c>
      <c r="F6487" s="348" t="s">
        <v>13130</v>
      </c>
    </row>
    <row r="6488" spans="1:6" x14ac:dyDescent="0.25">
      <c r="A6488" s="348" t="s">
        <v>13129</v>
      </c>
      <c r="B6488" t="str">
        <f t="shared" si="101"/>
        <v>F3:0569 P1P2:7009 P3:00170</v>
      </c>
      <c r="C6488" s="348" t="s">
        <v>11742</v>
      </c>
      <c r="D6488" s="348" t="s">
        <v>12617</v>
      </c>
      <c r="E6488" s="348" t="s">
        <v>13127</v>
      </c>
      <c r="F6488" s="348" t="s">
        <v>13128</v>
      </c>
    </row>
    <row r="6489" spans="1:6" x14ac:dyDescent="0.25">
      <c r="A6489" s="348" t="s">
        <v>13129</v>
      </c>
      <c r="B6489" t="str">
        <f t="shared" si="101"/>
        <v>F3:0620 P1P2:7502 P3:00333</v>
      </c>
      <c r="C6489" s="348" t="s">
        <v>11742</v>
      </c>
      <c r="D6489" s="348" t="s">
        <v>8708</v>
      </c>
      <c r="E6489" s="348" t="s">
        <v>8709</v>
      </c>
      <c r="F6489" s="348" t="s">
        <v>12484</v>
      </c>
    </row>
    <row r="6490" spans="1:6" x14ac:dyDescent="0.25">
      <c r="A6490" s="348" t="s">
        <v>13129</v>
      </c>
      <c r="B6490" t="str">
        <f t="shared" si="101"/>
        <v>F3:0820 P1P2:8503 P3:00232</v>
      </c>
      <c r="C6490" s="348" t="s">
        <v>11742</v>
      </c>
      <c r="D6490" s="348" t="s">
        <v>7684</v>
      </c>
      <c r="E6490" s="348" t="s">
        <v>7685</v>
      </c>
      <c r="F6490" s="348" t="s">
        <v>7686</v>
      </c>
    </row>
    <row r="6491" spans="1:6" x14ac:dyDescent="0.25">
      <c r="A6491" s="348" t="s">
        <v>13131</v>
      </c>
      <c r="B6491" t="str">
        <f t="shared" si="101"/>
        <v>F3:0111 P1P2:0301 P3:00005</v>
      </c>
      <c r="C6491" s="348" t="s">
        <v>11746</v>
      </c>
      <c r="D6491" s="348" t="s">
        <v>7323</v>
      </c>
      <c r="E6491" s="348" t="s">
        <v>7335</v>
      </c>
      <c r="F6491" s="348" t="s">
        <v>7655</v>
      </c>
    </row>
    <row r="6492" spans="1:6" x14ac:dyDescent="0.25">
      <c r="A6492" s="348" t="s">
        <v>13131</v>
      </c>
      <c r="B6492" t="str">
        <f t="shared" si="101"/>
        <v>F3:0133 P1P2:0302 P3:00009</v>
      </c>
      <c r="C6492" s="348" t="s">
        <v>11746</v>
      </c>
      <c r="D6492" s="348" t="s">
        <v>7340</v>
      </c>
      <c r="E6492" s="348" t="s">
        <v>7456</v>
      </c>
      <c r="F6492" s="348" t="s">
        <v>7459</v>
      </c>
    </row>
    <row r="6493" spans="1:6" x14ac:dyDescent="0.25">
      <c r="A6493" s="348" t="s">
        <v>13131</v>
      </c>
      <c r="B6493" t="str">
        <f t="shared" si="101"/>
        <v>F3:0812 P1P2:8602 P3:00355</v>
      </c>
      <c r="C6493" s="348" t="s">
        <v>11746</v>
      </c>
      <c r="D6493" s="348" t="s">
        <v>7752</v>
      </c>
      <c r="E6493" s="348" t="s">
        <v>7753</v>
      </c>
      <c r="F6493" s="348" t="s">
        <v>7754</v>
      </c>
    </row>
    <row r="6494" spans="1:6" x14ac:dyDescent="0.25">
      <c r="A6494" s="348" t="s">
        <v>13131</v>
      </c>
      <c r="B6494" t="str">
        <f t="shared" si="101"/>
        <v>F3:1099 P1P2:9019 P3:00371</v>
      </c>
      <c r="C6494" s="348" t="s">
        <v>11746</v>
      </c>
      <c r="D6494" s="348" t="s">
        <v>8515</v>
      </c>
      <c r="E6494" s="348" t="s">
        <v>10350</v>
      </c>
      <c r="F6494" s="348" t="s">
        <v>10351</v>
      </c>
    </row>
    <row r="6495" spans="1:6" x14ac:dyDescent="0.25">
      <c r="A6495" s="348" t="s">
        <v>13132</v>
      </c>
      <c r="B6495" t="str">
        <f t="shared" si="101"/>
        <v>F3:0111 P1P2:0301 P3:00005</v>
      </c>
      <c r="C6495" s="348" t="s">
        <v>11782</v>
      </c>
      <c r="D6495" s="348" t="s">
        <v>7323</v>
      </c>
      <c r="E6495" s="348" t="s">
        <v>7335</v>
      </c>
      <c r="F6495" s="348" t="s">
        <v>7655</v>
      </c>
    </row>
    <row r="6496" spans="1:6" x14ac:dyDescent="0.25">
      <c r="A6496" s="348" t="s">
        <v>13132</v>
      </c>
      <c r="B6496" t="str">
        <f t="shared" si="101"/>
        <v>F3:0133 P1P2:0302 P3:00009</v>
      </c>
      <c r="C6496" s="348" t="s">
        <v>11782</v>
      </c>
      <c r="D6496" s="348" t="s">
        <v>7340</v>
      </c>
      <c r="E6496" s="348" t="s">
        <v>7456</v>
      </c>
      <c r="F6496" s="348" t="s">
        <v>7459</v>
      </c>
    </row>
    <row r="6497" spans="1:6" x14ac:dyDescent="0.25">
      <c r="A6497" s="348" t="s">
        <v>13132</v>
      </c>
      <c r="B6497" t="str">
        <f t="shared" si="101"/>
        <v>F3:0321 P1P2:3702 P3:00359</v>
      </c>
      <c r="C6497" s="348" t="s">
        <v>11782</v>
      </c>
      <c r="D6497" s="348" t="s">
        <v>7467</v>
      </c>
      <c r="E6497" s="348" t="s">
        <v>7468</v>
      </c>
      <c r="F6497" s="348" t="s">
        <v>12605</v>
      </c>
    </row>
    <row r="6498" spans="1:6" x14ac:dyDescent="0.25">
      <c r="A6498" s="348" t="s">
        <v>13132</v>
      </c>
      <c r="B6498" t="str">
        <f t="shared" si="101"/>
        <v>F3:1012 P1P2:9010 P3:00268</v>
      </c>
      <c r="C6498" s="348" t="s">
        <v>11782</v>
      </c>
      <c r="D6498" s="348" t="s">
        <v>7679</v>
      </c>
      <c r="E6498" s="348" t="s">
        <v>7680</v>
      </c>
      <c r="F6498" s="348" t="s">
        <v>13133</v>
      </c>
    </row>
    <row r="6499" spans="1:6" x14ac:dyDescent="0.25">
      <c r="A6499" s="348" t="s">
        <v>13134</v>
      </c>
      <c r="B6499" t="str">
        <f t="shared" si="101"/>
        <v>F3:0111 P1P2:0301 P3:00005</v>
      </c>
      <c r="C6499" s="348" t="s">
        <v>11787</v>
      </c>
      <c r="D6499" s="348" t="s">
        <v>7323</v>
      </c>
      <c r="E6499" s="348" t="s">
        <v>7335</v>
      </c>
      <c r="F6499" s="348" t="s">
        <v>7655</v>
      </c>
    </row>
    <row r="6500" spans="1:6" x14ac:dyDescent="0.25">
      <c r="A6500" s="348" t="s">
        <v>13134</v>
      </c>
      <c r="B6500" t="str">
        <f t="shared" si="101"/>
        <v>F3:0133 P1P2:0302 P3:00009</v>
      </c>
      <c r="C6500" s="348" t="s">
        <v>11787</v>
      </c>
      <c r="D6500" s="348" t="s">
        <v>7340</v>
      </c>
      <c r="E6500" s="348" t="s">
        <v>7456</v>
      </c>
      <c r="F6500" s="348" t="s">
        <v>7459</v>
      </c>
    </row>
    <row r="6501" spans="1:6" x14ac:dyDescent="0.25">
      <c r="A6501" s="348" t="s">
        <v>13134</v>
      </c>
      <c r="B6501" t="str">
        <f t="shared" si="101"/>
        <v>F3:0630 P1P2:7503 P3:00431</v>
      </c>
      <c r="C6501" s="348" t="s">
        <v>11787</v>
      </c>
      <c r="D6501" s="348" t="s">
        <v>12487</v>
      </c>
      <c r="E6501" s="348" t="s">
        <v>12488</v>
      </c>
      <c r="F6501" s="348" t="s">
        <v>12489</v>
      </c>
    </row>
    <row r="6502" spans="1:6" x14ac:dyDescent="0.25">
      <c r="A6502" s="348" t="s">
        <v>13134</v>
      </c>
      <c r="B6502" t="str">
        <f t="shared" si="101"/>
        <v>F3:1012 P1P2:9010 P3:00268</v>
      </c>
      <c r="C6502" s="348" t="s">
        <v>11787</v>
      </c>
      <c r="D6502" s="348" t="s">
        <v>7679</v>
      </c>
      <c r="E6502" s="348" t="s">
        <v>7680</v>
      </c>
      <c r="F6502" s="348" t="s">
        <v>13133</v>
      </c>
    </row>
    <row r="6503" spans="1:6" x14ac:dyDescent="0.25">
      <c r="A6503" s="348" t="s">
        <v>13135</v>
      </c>
      <c r="B6503" t="str">
        <f t="shared" si="101"/>
        <v>F3:0111 P1P2:0301 P3:00005</v>
      </c>
      <c r="C6503" s="348" t="s">
        <v>11791</v>
      </c>
      <c r="D6503" s="348" t="s">
        <v>7323</v>
      </c>
      <c r="E6503" s="348" t="s">
        <v>7335</v>
      </c>
      <c r="F6503" s="348" t="s">
        <v>7655</v>
      </c>
    </row>
    <row r="6504" spans="1:6" x14ac:dyDescent="0.25">
      <c r="A6504" s="348" t="s">
        <v>13135</v>
      </c>
      <c r="B6504" t="str">
        <f t="shared" si="101"/>
        <v>F3:0133 P1P2:0302 P3:00009</v>
      </c>
      <c r="C6504" s="348" t="s">
        <v>11791</v>
      </c>
      <c r="D6504" s="348" t="s">
        <v>7340</v>
      </c>
      <c r="E6504" s="348" t="s">
        <v>7456</v>
      </c>
      <c r="F6504" s="348" t="s">
        <v>7459</v>
      </c>
    </row>
    <row r="6505" spans="1:6" x14ac:dyDescent="0.25">
      <c r="A6505" s="348" t="s">
        <v>13135</v>
      </c>
      <c r="B6505" t="str">
        <f t="shared" si="101"/>
        <v>F3:0321 P1P2:3702 P3:00359</v>
      </c>
      <c r="C6505" s="348" t="s">
        <v>11791</v>
      </c>
      <c r="D6505" s="348" t="s">
        <v>7467</v>
      </c>
      <c r="E6505" s="348" t="s">
        <v>7468</v>
      </c>
      <c r="F6505" s="348" t="s">
        <v>12605</v>
      </c>
    </row>
    <row r="6506" spans="1:6" x14ac:dyDescent="0.25">
      <c r="A6506" s="348" t="s">
        <v>13135</v>
      </c>
      <c r="B6506" t="str">
        <f t="shared" si="101"/>
        <v>F3:1012 P1P2:9010 P3:00268</v>
      </c>
      <c r="C6506" s="348" t="s">
        <v>11791</v>
      </c>
      <c r="D6506" s="348" t="s">
        <v>7679</v>
      </c>
      <c r="E6506" s="348" t="s">
        <v>7680</v>
      </c>
      <c r="F6506" s="348" t="s">
        <v>13133</v>
      </c>
    </row>
    <row r="6507" spans="1:6" x14ac:dyDescent="0.25">
      <c r="A6507" s="348" t="s">
        <v>13136</v>
      </c>
      <c r="B6507" t="str">
        <f t="shared" si="101"/>
        <v>F3:0111 P1P2:0301 P3:00005</v>
      </c>
      <c r="C6507" s="348" t="s">
        <v>11797</v>
      </c>
      <c r="D6507" s="348" t="s">
        <v>7323</v>
      </c>
      <c r="E6507" s="348" t="s">
        <v>7335</v>
      </c>
      <c r="F6507" s="348" t="s">
        <v>7655</v>
      </c>
    </row>
    <row r="6508" spans="1:6" x14ac:dyDescent="0.25">
      <c r="A6508" s="348" t="s">
        <v>13136</v>
      </c>
      <c r="B6508" t="str">
        <f t="shared" si="101"/>
        <v>F3:0133 P1P2:0302 P3:00009</v>
      </c>
      <c r="C6508" s="348" t="s">
        <v>11797</v>
      </c>
      <c r="D6508" s="348" t="s">
        <v>7340</v>
      </c>
      <c r="E6508" s="348" t="s">
        <v>7456</v>
      </c>
      <c r="F6508" s="348" t="s">
        <v>7459</v>
      </c>
    </row>
    <row r="6509" spans="1:6" x14ac:dyDescent="0.25">
      <c r="A6509" s="348" t="s">
        <v>13136</v>
      </c>
      <c r="B6509" t="str">
        <f t="shared" si="101"/>
        <v>F3:0620 P1P2:7502 P3:00333</v>
      </c>
      <c r="C6509" s="348" t="s">
        <v>11797</v>
      </c>
      <c r="D6509" s="348" t="s">
        <v>8708</v>
      </c>
      <c r="E6509" s="348" t="s">
        <v>8709</v>
      </c>
      <c r="F6509" s="348" t="s">
        <v>12484</v>
      </c>
    </row>
    <row r="6510" spans="1:6" x14ac:dyDescent="0.25">
      <c r="A6510" s="348" t="s">
        <v>13136</v>
      </c>
      <c r="B6510" t="str">
        <f t="shared" si="101"/>
        <v>F3:0630 P1P2:7503 P3:00431</v>
      </c>
      <c r="C6510" s="348" t="s">
        <v>11797</v>
      </c>
      <c r="D6510" s="348" t="s">
        <v>12487</v>
      </c>
      <c r="E6510" s="348" t="s">
        <v>12488</v>
      </c>
      <c r="F6510" s="348" t="s">
        <v>12489</v>
      </c>
    </row>
    <row r="6511" spans="1:6" x14ac:dyDescent="0.25">
      <c r="A6511" s="348" t="s">
        <v>13136</v>
      </c>
      <c r="B6511" t="str">
        <f t="shared" si="101"/>
        <v>F3:1012 P1P2:9010 P3:00268</v>
      </c>
      <c r="C6511" s="348" t="s">
        <v>11797</v>
      </c>
      <c r="D6511" s="348" t="s">
        <v>7679</v>
      </c>
      <c r="E6511" s="348" t="s">
        <v>7680</v>
      </c>
      <c r="F6511" s="348" t="s">
        <v>13133</v>
      </c>
    </row>
    <row r="6512" spans="1:6" x14ac:dyDescent="0.25">
      <c r="A6512" s="348" t="s">
        <v>13137</v>
      </c>
      <c r="B6512" t="str">
        <f t="shared" si="101"/>
        <v>F3:0111 P1P2:0301 P3:00005</v>
      </c>
      <c r="C6512" s="348" t="s">
        <v>11802</v>
      </c>
      <c r="D6512" s="348" t="s">
        <v>7323</v>
      </c>
      <c r="E6512" s="348" t="s">
        <v>7335</v>
      </c>
      <c r="F6512" s="348" t="s">
        <v>7655</v>
      </c>
    </row>
    <row r="6513" spans="1:6" x14ac:dyDescent="0.25">
      <c r="A6513" s="348" t="s">
        <v>13137</v>
      </c>
      <c r="B6513" t="str">
        <f t="shared" si="101"/>
        <v>F3:0133 P1P2:0302 P3:00009</v>
      </c>
      <c r="C6513" s="348" t="s">
        <v>11802</v>
      </c>
      <c r="D6513" s="348" t="s">
        <v>7340</v>
      </c>
      <c r="E6513" s="348" t="s">
        <v>7456</v>
      </c>
      <c r="F6513" s="348" t="s">
        <v>7459</v>
      </c>
    </row>
    <row r="6514" spans="1:6" x14ac:dyDescent="0.25">
      <c r="A6514" s="348" t="s">
        <v>13137</v>
      </c>
      <c r="B6514" t="str">
        <f t="shared" si="101"/>
        <v>F3:0321 P1P2:3702 P3:00359</v>
      </c>
      <c r="C6514" s="348" t="s">
        <v>11802</v>
      </c>
      <c r="D6514" s="348" t="s">
        <v>7467</v>
      </c>
      <c r="E6514" s="348" t="s">
        <v>7468</v>
      </c>
      <c r="F6514" s="348" t="s">
        <v>12605</v>
      </c>
    </row>
    <row r="6515" spans="1:6" x14ac:dyDescent="0.25">
      <c r="A6515" s="348" t="s">
        <v>13137</v>
      </c>
      <c r="B6515" t="str">
        <f t="shared" si="101"/>
        <v>F3:0620 P1P2:7502 P3:00333</v>
      </c>
      <c r="C6515" s="348" t="s">
        <v>11802</v>
      </c>
      <c r="D6515" s="348" t="s">
        <v>8708</v>
      </c>
      <c r="E6515" s="348" t="s">
        <v>8709</v>
      </c>
      <c r="F6515" s="348" t="s">
        <v>12484</v>
      </c>
    </row>
    <row r="6516" spans="1:6" x14ac:dyDescent="0.25">
      <c r="A6516" s="348" t="s">
        <v>13137</v>
      </c>
      <c r="B6516" t="str">
        <f t="shared" si="101"/>
        <v>F3:0630 P1P2:7503 P3:00431</v>
      </c>
      <c r="C6516" s="348" t="s">
        <v>11802</v>
      </c>
      <c r="D6516" s="348" t="s">
        <v>12487</v>
      </c>
      <c r="E6516" s="348" t="s">
        <v>12488</v>
      </c>
      <c r="F6516" s="348" t="s">
        <v>12489</v>
      </c>
    </row>
    <row r="6517" spans="1:6" x14ac:dyDescent="0.25">
      <c r="A6517" s="348" t="s">
        <v>13137</v>
      </c>
      <c r="B6517" t="str">
        <f t="shared" si="101"/>
        <v>F3:1012 P1P2:9010 P3:00268</v>
      </c>
      <c r="C6517" s="348" t="s">
        <v>11802</v>
      </c>
      <c r="D6517" s="348" t="s">
        <v>7679</v>
      </c>
      <c r="E6517" s="348" t="s">
        <v>7680</v>
      </c>
      <c r="F6517" s="348" t="s">
        <v>13133</v>
      </c>
    </row>
    <row r="6518" spans="1:6" x14ac:dyDescent="0.25">
      <c r="A6518" s="348" t="s">
        <v>13138</v>
      </c>
      <c r="B6518" t="str">
        <f t="shared" si="101"/>
        <v>F3:0111 P1P2:0301 P3:00005</v>
      </c>
      <c r="C6518" s="348" t="s">
        <v>11807</v>
      </c>
      <c r="D6518" s="348" t="s">
        <v>7323</v>
      </c>
      <c r="E6518" s="348" t="s">
        <v>7335</v>
      </c>
      <c r="F6518" s="348" t="s">
        <v>7655</v>
      </c>
    </row>
    <row r="6519" spans="1:6" x14ac:dyDescent="0.25">
      <c r="A6519" s="348" t="s">
        <v>13138</v>
      </c>
      <c r="B6519" t="str">
        <f t="shared" si="101"/>
        <v>F3:0133 P1P2:0302 P3:00009</v>
      </c>
      <c r="C6519" s="348" t="s">
        <v>11807</v>
      </c>
      <c r="D6519" s="348" t="s">
        <v>7340</v>
      </c>
      <c r="E6519" s="348" t="s">
        <v>7456</v>
      </c>
      <c r="F6519" s="348" t="s">
        <v>7459</v>
      </c>
    </row>
    <row r="6520" spans="1:6" x14ac:dyDescent="0.25">
      <c r="A6520" s="348" t="s">
        <v>13138</v>
      </c>
      <c r="B6520" t="str">
        <f t="shared" si="101"/>
        <v>F3:0620 P1P2:7502 P3:00333</v>
      </c>
      <c r="C6520" s="348" t="s">
        <v>11807</v>
      </c>
      <c r="D6520" s="348" t="s">
        <v>8708</v>
      </c>
      <c r="E6520" s="348" t="s">
        <v>8709</v>
      </c>
      <c r="F6520" s="348" t="s">
        <v>12484</v>
      </c>
    </row>
    <row r="6521" spans="1:6" x14ac:dyDescent="0.25">
      <c r="A6521" s="348" t="s">
        <v>13138</v>
      </c>
      <c r="B6521" t="str">
        <f t="shared" si="101"/>
        <v>F3:1012 P1P2:9010 P3:00268</v>
      </c>
      <c r="C6521" s="348" t="s">
        <v>11807</v>
      </c>
      <c r="D6521" s="348" t="s">
        <v>7679</v>
      </c>
      <c r="E6521" s="348" t="s">
        <v>7680</v>
      </c>
      <c r="F6521" s="348" t="s">
        <v>13133</v>
      </c>
    </row>
    <row r="6522" spans="1:6" x14ac:dyDescent="0.25">
      <c r="A6522" s="348" t="s">
        <v>13139</v>
      </c>
      <c r="B6522" t="str">
        <f t="shared" si="101"/>
        <v>F3:0111 P1P2:0301 P3:00005</v>
      </c>
      <c r="C6522" s="348" t="s">
        <v>11813</v>
      </c>
      <c r="D6522" s="348" t="s">
        <v>7323</v>
      </c>
      <c r="E6522" s="348" t="s">
        <v>7335</v>
      </c>
      <c r="F6522" s="348" t="s">
        <v>7655</v>
      </c>
    </row>
    <row r="6523" spans="1:6" x14ac:dyDescent="0.25">
      <c r="A6523" s="348" t="s">
        <v>13139</v>
      </c>
      <c r="B6523" t="str">
        <f t="shared" si="101"/>
        <v>F3:0133 P1P2:0302 P3:00009</v>
      </c>
      <c r="C6523" s="348" t="s">
        <v>11813</v>
      </c>
      <c r="D6523" s="348" t="s">
        <v>7340</v>
      </c>
      <c r="E6523" s="348" t="s">
        <v>7456</v>
      </c>
      <c r="F6523" s="348" t="s">
        <v>7459</v>
      </c>
    </row>
    <row r="6524" spans="1:6" x14ac:dyDescent="0.25">
      <c r="A6524" s="348" t="s">
        <v>13139</v>
      </c>
      <c r="B6524" t="str">
        <f t="shared" si="101"/>
        <v>F3:0630 P1P2:7503 P3:00431</v>
      </c>
      <c r="C6524" s="348" t="s">
        <v>11813</v>
      </c>
      <c r="D6524" s="348" t="s">
        <v>12487</v>
      </c>
      <c r="E6524" s="348" t="s">
        <v>12488</v>
      </c>
      <c r="F6524" s="348" t="s">
        <v>12489</v>
      </c>
    </row>
    <row r="6525" spans="1:6" x14ac:dyDescent="0.25">
      <c r="A6525" s="348" t="s">
        <v>13139</v>
      </c>
      <c r="B6525" t="str">
        <f t="shared" si="101"/>
        <v>F3:1012 P1P2:9010 P3:00268</v>
      </c>
      <c r="C6525" s="348" t="s">
        <v>11813</v>
      </c>
      <c r="D6525" s="348" t="s">
        <v>7679</v>
      </c>
      <c r="E6525" s="348" t="s">
        <v>7680</v>
      </c>
      <c r="F6525" s="348" t="s">
        <v>13133</v>
      </c>
    </row>
    <row r="6526" spans="1:6" x14ac:dyDescent="0.25">
      <c r="A6526" s="348" t="s">
        <v>13140</v>
      </c>
      <c r="B6526" t="str">
        <f t="shared" si="101"/>
        <v>F3:0111 P1P2:0301 P3:00005</v>
      </c>
      <c r="C6526" s="348" t="s">
        <v>11818</v>
      </c>
      <c r="D6526" s="348" t="s">
        <v>7323</v>
      </c>
      <c r="E6526" s="348" t="s">
        <v>7335</v>
      </c>
      <c r="F6526" s="348" t="s">
        <v>7655</v>
      </c>
    </row>
    <row r="6527" spans="1:6" x14ac:dyDescent="0.25">
      <c r="A6527" s="348" t="s">
        <v>13140</v>
      </c>
      <c r="B6527" t="str">
        <f t="shared" si="101"/>
        <v>F3:0133 P1P2:0302 P3:00009</v>
      </c>
      <c r="C6527" s="348" t="s">
        <v>11818</v>
      </c>
      <c r="D6527" s="348" t="s">
        <v>7340</v>
      </c>
      <c r="E6527" s="348" t="s">
        <v>7456</v>
      </c>
      <c r="F6527" s="348" t="s">
        <v>7459</v>
      </c>
    </row>
    <row r="6528" spans="1:6" x14ac:dyDescent="0.25">
      <c r="A6528" s="348" t="s">
        <v>13140</v>
      </c>
      <c r="B6528" t="str">
        <f t="shared" si="101"/>
        <v>F3:0620 P1P2:7502 P3:00333</v>
      </c>
      <c r="C6528" s="348" t="s">
        <v>11818</v>
      </c>
      <c r="D6528" s="348" t="s">
        <v>8708</v>
      </c>
      <c r="E6528" s="348" t="s">
        <v>8709</v>
      </c>
      <c r="F6528" s="348" t="s">
        <v>12484</v>
      </c>
    </row>
    <row r="6529" spans="1:6" x14ac:dyDescent="0.25">
      <c r="A6529" s="348" t="s">
        <v>13140</v>
      </c>
      <c r="B6529" t="str">
        <f t="shared" si="101"/>
        <v>F3:1012 P1P2:9010 P3:00268</v>
      </c>
      <c r="C6529" s="348" t="s">
        <v>11818</v>
      </c>
      <c r="D6529" s="348" t="s">
        <v>7679</v>
      </c>
      <c r="E6529" s="348" t="s">
        <v>7680</v>
      </c>
      <c r="F6529" s="348" t="s">
        <v>13133</v>
      </c>
    </row>
    <row r="6530" spans="1:6" x14ac:dyDescent="0.25">
      <c r="A6530" s="348" t="s">
        <v>13141</v>
      </c>
      <c r="B6530" t="str">
        <f t="shared" ref="B6530:B6593" si="102">CONCATENATE("F3:",D6530," P1P2:",E6530," P3:",F6530)</f>
        <v>F3:0111 P1P2:0301 P3:00005</v>
      </c>
      <c r="C6530" s="348" t="s">
        <v>11823</v>
      </c>
      <c r="D6530" s="348" t="s">
        <v>7323</v>
      </c>
      <c r="E6530" s="348" t="s">
        <v>7335</v>
      </c>
      <c r="F6530" s="348" t="s">
        <v>7655</v>
      </c>
    </row>
    <row r="6531" spans="1:6" x14ac:dyDescent="0.25">
      <c r="A6531" s="348" t="s">
        <v>13141</v>
      </c>
      <c r="B6531" t="str">
        <f t="shared" si="102"/>
        <v>F3:0133 P1P2:0302 P3:00009</v>
      </c>
      <c r="C6531" s="348" t="s">
        <v>11823</v>
      </c>
      <c r="D6531" s="348" t="s">
        <v>7340</v>
      </c>
      <c r="E6531" s="348" t="s">
        <v>7456</v>
      </c>
      <c r="F6531" s="348" t="s">
        <v>7459</v>
      </c>
    </row>
    <row r="6532" spans="1:6" x14ac:dyDescent="0.25">
      <c r="A6532" s="348" t="s">
        <v>13141</v>
      </c>
      <c r="B6532" t="str">
        <f t="shared" si="102"/>
        <v>F3:0630 P1P2:7503 P3:00431</v>
      </c>
      <c r="C6532" s="348" t="s">
        <v>11823</v>
      </c>
      <c r="D6532" s="348" t="s">
        <v>12487</v>
      </c>
      <c r="E6532" s="348" t="s">
        <v>12488</v>
      </c>
      <c r="F6532" s="348" t="s">
        <v>12489</v>
      </c>
    </row>
    <row r="6533" spans="1:6" x14ac:dyDescent="0.25">
      <c r="A6533" s="348" t="s">
        <v>13141</v>
      </c>
      <c r="B6533" t="str">
        <f t="shared" si="102"/>
        <v>F3:0640 P1P2:7505 P3:00335</v>
      </c>
      <c r="C6533" s="348" t="s">
        <v>11823</v>
      </c>
      <c r="D6533" s="348" t="s">
        <v>12496</v>
      </c>
      <c r="E6533" s="348" t="s">
        <v>12497</v>
      </c>
      <c r="F6533" s="348" t="s">
        <v>12498</v>
      </c>
    </row>
    <row r="6534" spans="1:6" x14ac:dyDescent="0.25">
      <c r="A6534" s="348" t="s">
        <v>13141</v>
      </c>
      <c r="B6534" t="str">
        <f t="shared" si="102"/>
        <v>F3:1012 P1P2:9010 P3:00268</v>
      </c>
      <c r="C6534" s="348" t="s">
        <v>11823</v>
      </c>
      <c r="D6534" s="348" t="s">
        <v>7679</v>
      </c>
      <c r="E6534" s="348" t="s">
        <v>7680</v>
      </c>
      <c r="F6534" s="348" t="s">
        <v>13133</v>
      </c>
    </row>
    <row r="6535" spans="1:6" x14ac:dyDescent="0.25">
      <c r="A6535" s="348" t="s">
        <v>13142</v>
      </c>
      <c r="B6535" t="str">
        <f t="shared" si="102"/>
        <v>F3:0111 P1P2:0301 P3:00005</v>
      </c>
      <c r="C6535" s="348" t="s">
        <v>11827</v>
      </c>
      <c r="D6535" s="348" t="s">
        <v>7323</v>
      </c>
      <c r="E6535" s="348" t="s">
        <v>7335</v>
      </c>
      <c r="F6535" s="348" t="s">
        <v>7655</v>
      </c>
    </row>
    <row r="6536" spans="1:6" x14ac:dyDescent="0.25">
      <c r="A6536" s="348" t="s">
        <v>13142</v>
      </c>
      <c r="B6536" t="str">
        <f t="shared" si="102"/>
        <v>F3:0133 P1P2:0302 P3:00009</v>
      </c>
      <c r="C6536" s="348" t="s">
        <v>11827</v>
      </c>
      <c r="D6536" s="348" t="s">
        <v>7340</v>
      </c>
      <c r="E6536" s="348" t="s">
        <v>7456</v>
      </c>
      <c r="F6536" s="348" t="s">
        <v>7459</v>
      </c>
    </row>
    <row r="6537" spans="1:6" x14ac:dyDescent="0.25">
      <c r="A6537" s="348" t="s">
        <v>13142</v>
      </c>
      <c r="B6537" t="str">
        <f t="shared" si="102"/>
        <v>F3:0321 P1P2:3702 P3:00359</v>
      </c>
      <c r="C6537" s="348" t="s">
        <v>11827</v>
      </c>
      <c r="D6537" s="348" t="s">
        <v>7467</v>
      </c>
      <c r="E6537" s="348" t="s">
        <v>7468</v>
      </c>
      <c r="F6537" s="348" t="s">
        <v>12605</v>
      </c>
    </row>
    <row r="6538" spans="1:6" x14ac:dyDescent="0.25">
      <c r="A6538" s="348" t="s">
        <v>13142</v>
      </c>
      <c r="B6538" t="str">
        <f t="shared" si="102"/>
        <v>F3:1012 P1P2:9010 P3:00268</v>
      </c>
      <c r="C6538" s="348" t="s">
        <v>11827</v>
      </c>
      <c r="D6538" s="348" t="s">
        <v>7679</v>
      </c>
      <c r="E6538" s="348" t="s">
        <v>7680</v>
      </c>
      <c r="F6538" s="348" t="s">
        <v>13133</v>
      </c>
    </row>
    <row r="6539" spans="1:6" x14ac:dyDescent="0.25">
      <c r="A6539" s="348" t="s">
        <v>13143</v>
      </c>
      <c r="B6539" t="str">
        <f t="shared" si="102"/>
        <v>F3:0111 P1P2:0301 P3:00005</v>
      </c>
      <c r="C6539" s="348" t="s">
        <v>11832</v>
      </c>
      <c r="D6539" s="348" t="s">
        <v>7323</v>
      </c>
      <c r="E6539" s="348" t="s">
        <v>7335</v>
      </c>
      <c r="F6539" s="348" t="s">
        <v>7655</v>
      </c>
    </row>
    <row r="6540" spans="1:6" x14ac:dyDescent="0.25">
      <c r="A6540" s="348" t="s">
        <v>13143</v>
      </c>
      <c r="B6540" t="str">
        <f t="shared" si="102"/>
        <v>F3:0133 P1P2:0302 P3:00009</v>
      </c>
      <c r="C6540" s="348" t="s">
        <v>11832</v>
      </c>
      <c r="D6540" s="348" t="s">
        <v>7340</v>
      </c>
      <c r="E6540" s="348" t="s">
        <v>7456</v>
      </c>
      <c r="F6540" s="348" t="s">
        <v>7459</v>
      </c>
    </row>
    <row r="6541" spans="1:6" x14ac:dyDescent="0.25">
      <c r="A6541" s="348" t="s">
        <v>13143</v>
      </c>
      <c r="B6541" t="str">
        <f t="shared" si="102"/>
        <v>F3:0630 P1P2:7503 P3:00431</v>
      </c>
      <c r="C6541" s="348" t="s">
        <v>11832</v>
      </c>
      <c r="D6541" s="348" t="s">
        <v>12487</v>
      </c>
      <c r="E6541" s="348" t="s">
        <v>12488</v>
      </c>
      <c r="F6541" s="348" t="s">
        <v>12489</v>
      </c>
    </row>
    <row r="6542" spans="1:6" x14ac:dyDescent="0.25">
      <c r="A6542" s="348" t="s">
        <v>13143</v>
      </c>
      <c r="B6542" t="str">
        <f t="shared" si="102"/>
        <v>F3:0640 P1P2:7505 P3:00335</v>
      </c>
      <c r="C6542" s="348" t="s">
        <v>11832</v>
      </c>
      <c r="D6542" s="348" t="s">
        <v>12496</v>
      </c>
      <c r="E6542" s="348" t="s">
        <v>12497</v>
      </c>
      <c r="F6542" s="348" t="s">
        <v>12498</v>
      </c>
    </row>
    <row r="6543" spans="1:6" x14ac:dyDescent="0.25">
      <c r="A6543" s="348" t="s">
        <v>13143</v>
      </c>
      <c r="B6543" t="str">
        <f t="shared" si="102"/>
        <v>F3:1012 P1P2:9010 P3:00268</v>
      </c>
      <c r="C6543" s="348" t="s">
        <v>11832</v>
      </c>
      <c r="D6543" s="348" t="s">
        <v>7679</v>
      </c>
      <c r="E6543" s="348" t="s">
        <v>7680</v>
      </c>
      <c r="F6543" s="348" t="s">
        <v>13133</v>
      </c>
    </row>
    <row r="6544" spans="1:6" x14ac:dyDescent="0.25">
      <c r="A6544" s="348" t="s">
        <v>13144</v>
      </c>
      <c r="B6544" t="str">
        <f t="shared" si="102"/>
        <v>F3:0111 P1P2:0301 P3:00005</v>
      </c>
      <c r="C6544" s="348" t="s">
        <v>11835</v>
      </c>
      <c r="D6544" s="348" t="s">
        <v>7323</v>
      </c>
      <c r="E6544" s="348" t="s">
        <v>7335</v>
      </c>
      <c r="F6544" s="348" t="s">
        <v>7655</v>
      </c>
    </row>
    <row r="6545" spans="1:6" x14ac:dyDescent="0.25">
      <c r="A6545" s="348" t="s">
        <v>13144</v>
      </c>
      <c r="B6545" t="str">
        <f t="shared" si="102"/>
        <v>F3:0133 P1P2:0302 P3:00009</v>
      </c>
      <c r="C6545" s="348" t="s">
        <v>11835</v>
      </c>
      <c r="D6545" s="348" t="s">
        <v>7340</v>
      </c>
      <c r="E6545" s="348" t="s">
        <v>7456</v>
      </c>
      <c r="F6545" s="348" t="s">
        <v>7459</v>
      </c>
    </row>
    <row r="6546" spans="1:6" x14ac:dyDescent="0.25">
      <c r="A6546" s="348" t="s">
        <v>13144</v>
      </c>
      <c r="B6546" t="str">
        <f t="shared" si="102"/>
        <v>F3:0321 P1P2:3702 P3:00359</v>
      </c>
      <c r="C6546" s="348" t="s">
        <v>11835</v>
      </c>
      <c r="D6546" s="348" t="s">
        <v>7467</v>
      </c>
      <c r="E6546" s="348" t="s">
        <v>7468</v>
      </c>
      <c r="F6546" s="348" t="s">
        <v>12605</v>
      </c>
    </row>
    <row r="6547" spans="1:6" x14ac:dyDescent="0.25">
      <c r="A6547" s="348" t="s">
        <v>13144</v>
      </c>
      <c r="B6547" t="str">
        <f t="shared" si="102"/>
        <v>F3:0640 P1P2:7505 P3:00335</v>
      </c>
      <c r="C6547" s="348" t="s">
        <v>11835</v>
      </c>
      <c r="D6547" s="348" t="s">
        <v>12496</v>
      </c>
      <c r="E6547" s="348" t="s">
        <v>12497</v>
      </c>
      <c r="F6547" s="348" t="s">
        <v>12498</v>
      </c>
    </row>
    <row r="6548" spans="1:6" x14ac:dyDescent="0.25">
      <c r="A6548" s="348" t="s">
        <v>13144</v>
      </c>
      <c r="B6548" t="str">
        <f t="shared" si="102"/>
        <v>F3:0922 P1P2:8806 P3:00448</v>
      </c>
      <c r="C6548" s="348" t="s">
        <v>11835</v>
      </c>
      <c r="D6548" s="348" t="s">
        <v>7637</v>
      </c>
      <c r="E6548" s="348" t="s">
        <v>7638</v>
      </c>
      <c r="F6548" s="348" t="s">
        <v>7641</v>
      </c>
    </row>
    <row r="6549" spans="1:6" x14ac:dyDescent="0.25">
      <c r="A6549" s="348" t="s">
        <v>13144</v>
      </c>
      <c r="B6549" t="str">
        <f t="shared" si="102"/>
        <v>F3:1012 P1P2:9010 P3:00268</v>
      </c>
      <c r="C6549" s="348" t="s">
        <v>11835</v>
      </c>
      <c r="D6549" s="348" t="s">
        <v>7679</v>
      </c>
      <c r="E6549" s="348" t="s">
        <v>7680</v>
      </c>
      <c r="F6549" s="348" t="s">
        <v>13133</v>
      </c>
    </row>
    <row r="6550" spans="1:6" x14ac:dyDescent="0.25">
      <c r="A6550" s="348" t="s">
        <v>13145</v>
      </c>
      <c r="B6550" t="str">
        <f t="shared" si="102"/>
        <v>F3:0111 P1P2:0301 P3:00005</v>
      </c>
      <c r="C6550" s="348" t="s">
        <v>11845</v>
      </c>
      <c r="D6550" s="348" t="s">
        <v>7323</v>
      </c>
      <c r="E6550" s="348" t="s">
        <v>7335</v>
      </c>
      <c r="F6550" s="348" t="s">
        <v>7655</v>
      </c>
    </row>
    <row r="6551" spans="1:6" x14ac:dyDescent="0.25">
      <c r="A6551" s="348" t="s">
        <v>13145</v>
      </c>
      <c r="B6551" t="str">
        <f t="shared" si="102"/>
        <v>F3:0133 P1P2:0302 P3:00009</v>
      </c>
      <c r="C6551" s="348" t="s">
        <v>11845</v>
      </c>
      <c r="D6551" s="348" t="s">
        <v>7340</v>
      </c>
      <c r="E6551" s="348" t="s">
        <v>7456</v>
      </c>
      <c r="F6551" s="348" t="s">
        <v>7459</v>
      </c>
    </row>
    <row r="6552" spans="1:6" x14ac:dyDescent="0.25">
      <c r="A6552" s="348" t="s">
        <v>13145</v>
      </c>
      <c r="B6552" t="str">
        <f t="shared" si="102"/>
        <v>F3:0419 P1P2:5016 P3:00068</v>
      </c>
      <c r="C6552" s="348" t="s">
        <v>11845</v>
      </c>
      <c r="D6552" s="348" t="s">
        <v>7409</v>
      </c>
      <c r="E6552" s="348" t="s">
        <v>13146</v>
      </c>
      <c r="F6552" s="348" t="s">
        <v>13147</v>
      </c>
    </row>
    <row r="6553" spans="1:6" x14ac:dyDescent="0.25">
      <c r="A6553" s="348" t="s">
        <v>13145</v>
      </c>
      <c r="B6553" t="str">
        <f t="shared" si="102"/>
        <v>F3:0960 P1P2:8813 P3:00060</v>
      </c>
      <c r="C6553" s="348" t="s">
        <v>11845</v>
      </c>
      <c r="D6553" s="348" t="s">
        <v>7968</v>
      </c>
      <c r="E6553" s="348" t="s">
        <v>7969</v>
      </c>
      <c r="F6553" s="348" t="s">
        <v>7402</v>
      </c>
    </row>
    <row r="6554" spans="1:6" x14ac:dyDescent="0.25">
      <c r="A6554" s="348" t="s">
        <v>13145</v>
      </c>
      <c r="B6554" t="str">
        <f t="shared" si="102"/>
        <v>F3:1012 P1P2:9010 P3:00268</v>
      </c>
      <c r="C6554" s="348" t="s">
        <v>11845</v>
      </c>
      <c r="D6554" s="348" t="s">
        <v>7679</v>
      </c>
      <c r="E6554" s="348" t="s">
        <v>7680</v>
      </c>
      <c r="F6554" s="348" t="s">
        <v>13133</v>
      </c>
    </row>
    <row r="6555" spans="1:6" x14ac:dyDescent="0.25">
      <c r="A6555" s="348" t="s">
        <v>13145</v>
      </c>
      <c r="B6555" t="str">
        <f t="shared" si="102"/>
        <v>F3:1099 P1P2:9019 P3:00371</v>
      </c>
      <c r="C6555" s="348" t="s">
        <v>11845</v>
      </c>
      <c r="D6555" s="348" t="s">
        <v>8515</v>
      </c>
      <c r="E6555" s="348" t="s">
        <v>10350</v>
      </c>
      <c r="F6555" s="348" t="s">
        <v>10351</v>
      </c>
    </row>
    <row r="6556" spans="1:6" x14ac:dyDescent="0.25">
      <c r="A6556" s="348" t="s">
        <v>13148</v>
      </c>
      <c r="B6556" t="str">
        <f t="shared" si="102"/>
        <v>F3:0111 P1P2:0301 P3:00005</v>
      </c>
      <c r="C6556" s="348" t="s">
        <v>11854</v>
      </c>
      <c r="D6556" s="348" t="s">
        <v>7323</v>
      </c>
      <c r="E6556" s="348" t="s">
        <v>7335</v>
      </c>
      <c r="F6556" s="348" t="s">
        <v>7655</v>
      </c>
    </row>
    <row r="6557" spans="1:6" x14ac:dyDescent="0.25">
      <c r="A6557" s="348" t="s">
        <v>13148</v>
      </c>
      <c r="B6557" t="str">
        <f t="shared" si="102"/>
        <v>F3:0133 P1P2:0302 P3:00009</v>
      </c>
      <c r="C6557" s="348" t="s">
        <v>11854</v>
      </c>
      <c r="D6557" s="348" t="s">
        <v>7340</v>
      </c>
      <c r="E6557" s="348" t="s">
        <v>7456</v>
      </c>
      <c r="F6557" s="348" t="s">
        <v>7459</v>
      </c>
    </row>
    <row r="6558" spans="1:6" x14ac:dyDescent="0.25">
      <c r="A6558" s="348" t="s">
        <v>13148</v>
      </c>
      <c r="B6558" t="str">
        <f t="shared" si="102"/>
        <v>F3:0620 P1P2:7502 P3:00332</v>
      </c>
      <c r="C6558" s="348" t="s">
        <v>11854</v>
      </c>
      <c r="D6558" s="348" t="s">
        <v>8708</v>
      </c>
      <c r="E6558" s="348" t="s">
        <v>8709</v>
      </c>
      <c r="F6558" s="348" t="s">
        <v>8710</v>
      </c>
    </row>
    <row r="6559" spans="1:6" x14ac:dyDescent="0.25">
      <c r="A6559" s="348" t="s">
        <v>13148</v>
      </c>
      <c r="B6559" t="str">
        <f t="shared" si="102"/>
        <v>F3:1012 P1P2:9010 P3:00268</v>
      </c>
      <c r="C6559" s="348" t="s">
        <v>11854</v>
      </c>
      <c r="D6559" s="348" t="s">
        <v>7679</v>
      </c>
      <c r="E6559" s="348" t="s">
        <v>7680</v>
      </c>
      <c r="F6559" s="348" t="s">
        <v>13133</v>
      </c>
    </row>
    <row r="6560" spans="1:6" x14ac:dyDescent="0.25">
      <c r="A6560" s="348" t="s">
        <v>13148</v>
      </c>
      <c r="B6560" t="str">
        <f t="shared" si="102"/>
        <v>F3:1040 P1P2:9006 P3:00282</v>
      </c>
      <c r="C6560" s="348" t="s">
        <v>11854</v>
      </c>
      <c r="D6560" s="348" t="s">
        <v>7691</v>
      </c>
      <c r="E6560" s="348" t="s">
        <v>7692</v>
      </c>
      <c r="F6560" s="348" t="s">
        <v>7854</v>
      </c>
    </row>
    <row r="6561" spans="1:6" x14ac:dyDescent="0.25">
      <c r="A6561" s="348" t="s">
        <v>13148</v>
      </c>
      <c r="B6561" t="str">
        <f t="shared" si="102"/>
        <v>F3:1099 P1P2:9019 P3:00371</v>
      </c>
      <c r="C6561" s="348" t="s">
        <v>11854</v>
      </c>
      <c r="D6561" s="348" t="s">
        <v>8515</v>
      </c>
      <c r="E6561" s="348" t="s">
        <v>10350</v>
      </c>
      <c r="F6561" s="348" t="s">
        <v>10351</v>
      </c>
    </row>
    <row r="6562" spans="1:6" x14ac:dyDescent="0.25">
      <c r="A6562" s="348" t="s">
        <v>13149</v>
      </c>
      <c r="B6562" t="str">
        <f t="shared" si="102"/>
        <v>F3:0111 P1P2:0301 P3:00005</v>
      </c>
      <c r="C6562" s="348" t="s">
        <v>11864</v>
      </c>
      <c r="D6562" s="348" t="s">
        <v>7323</v>
      </c>
      <c r="E6562" s="348" t="s">
        <v>7335</v>
      </c>
      <c r="F6562" s="348" t="s">
        <v>7655</v>
      </c>
    </row>
    <row r="6563" spans="1:6" x14ac:dyDescent="0.25">
      <c r="A6563" s="348" t="s">
        <v>13149</v>
      </c>
      <c r="B6563" t="str">
        <f t="shared" si="102"/>
        <v>F3:0133 P1P2:0302 P3:00009</v>
      </c>
      <c r="C6563" s="348" t="s">
        <v>11864</v>
      </c>
      <c r="D6563" s="348" t="s">
        <v>7340</v>
      </c>
      <c r="E6563" s="348" t="s">
        <v>7456</v>
      </c>
      <c r="F6563" s="348" t="s">
        <v>7459</v>
      </c>
    </row>
    <row r="6564" spans="1:6" x14ac:dyDescent="0.25">
      <c r="A6564" s="348" t="s">
        <v>13149</v>
      </c>
      <c r="B6564" t="str">
        <f t="shared" si="102"/>
        <v>F3:0321 P1P2:3702 P3:00359</v>
      </c>
      <c r="C6564" s="348" t="s">
        <v>11864</v>
      </c>
      <c r="D6564" s="348" t="s">
        <v>7467</v>
      </c>
      <c r="E6564" s="348" t="s">
        <v>7468</v>
      </c>
      <c r="F6564" s="348" t="s">
        <v>12605</v>
      </c>
    </row>
    <row r="6565" spans="1:6" x14ac:dyDescent="0.25">
      <c r="A6565" s="348" t="s">
        <v>13149</v>
      </c>
      <c r="B6565" t="str">
        <f t="shared" si="102"/>
        <v>F3:0620 P1P2:7502 P3:00333</v>
      </c>
      <c r="C6565" s="348" t="s">
        <v>11864</v>
      </c>
      <c r="D6565" s="348" t="s">
        <v>8708</v>
      </c>
      <c r="E6565" s="348" t="s">
        <v>8709</v>
      </c>
      <c r="F6565" s="348" t="s">
        <v>12484</v>
      </c>
    </row>
    <row r="6566" spans="1:6" x14ac:dyDescent="0.25">
      <c r="A6566" s="348" t="s">
        <v>13149</v>
      </c>
      <c r="B6566" t="str">
        <f t="shared" si="102"/>
        <v>F3:0640 P1P2:7505 P3:00335</v>
      </c>
      <c r="C6566" s="348" t="s">
        <v>11864</v>
      </c>
      <c r="D6566" s="348" t="s">
        <v>12496</v>
      </c>
      <c r="E6566" s="348" t="s">
        <v>12497</v>
      </c>
      <c r="F6566" s="348" t="s">
        <v>12498</v>
      </c>
    </row>
    <row r="6567" spans="1:6" x14ac:dyDescent="0.25">
      <c r="A6567" s="348" t="s">
        <v>13149</v>
      </c>
      <c r="B6567" t="str">
        <f t="shared" si="102"/>
        <v>F3:1012 P1P2:9010 P3:00268</v>
      </c>
      <c r="C6567" s="348" t="s">
        <v>11864</v>
      </c>
      <c r="D6567" s="348" t="s">
        <v>7679</v>
      </c>
      <c r="E6567" s="348" t="s">
        <v>7680</v>
      </c>
      <c r="F6567" s="348" t="s">
        <v>13133</v>
      </c>
    </row>
    <row r="6568" spans="1:6" x14ac:dyDescent="0.25">
      <c r="A6568" s="348" t="s">
        <v>13150</v>
      </c>
      <c r="B6568" t="str">
        <f t="shared" si="102"/>
        <v>F3:0111 P1P2:0301 P3:00005</v>
      </c>
      <c r="C6568" s="348" t="s">
        <v>11869</v>
      </c>
      <c r="D6568" s="348" t="s">
        <v>7323</v>
      </c>
      <c r="E6568" s="348" t="s">
        <v>7335</v>
      </c>
      <c r="F6568" s="348" t="s">
        <v>7655</v>
      </c>
    </row>
    <row r="6569" spans="1:6" x14ac:dyDescent="0.25">
      <c r="A6569" s="348" t="s">
        <v>13150</v>
      </c>
      <c r="B6569" t="str">
        <f t="shared" si="102"/>
        <v>F3:0133 P1P2:0302 P3:00009</v>
      </c>
      <c r="C6569" s="348" t="s">
        <v>11869</v>
      </c>
      <c r="D6569" s="348" t="s">
        <v>7340</v>
      </c>
      <c r="E6569" s="348" t="s">
        <v>7456</v>
      </c>
      <c r="F6569" s="348" t="s">
        <v>7459</v>
      </c>
    </row>
    <row r="6570" spans="1:6" x14ac:dyDescent="0.25">
      <c r="A6570" s="348" t="s">
        <v>13150</v>
      </c>
      <c r="B6570" t="str">
        <f t="shared" si="102"/>
        <v>F3:0321 P1P2:3702 P3:00359</v>
      </c>
      <c r="C6570" s="348" t="s">
        <v>11869</v>
      </c>
      <c r="D6570" s="348" t="s">
        <v>7467</v>
      </c>
      <c r="E6570" s="348" t="s">
        <v>7468</v>
      </c>
      <c r="F6570" s="348" t="s">
        <v>12605</v>
      </c>
    </row>
    <row r="6571" spans="1:6" x14ac:dyDescent="0.25">
      <c r="A6571" s="348" t="s">
        <v>13150</v>
      </c>
      <c r="B6571" t="str">
        <f t="shared" si="102"/>
        <v>F3:0620 P1P2:7502 P3:00333</v>
      </c>
      <c r="C6571" s="348" t="s">
        <v>11869</v>
      </c>
      <c r="D6571" s="348" t="s">
        <v>8708</v>
      </c>
      <c r="E6571" s="348" t="s">
        <v>8709</v>
      </c>
      <c r="F6571" s="348" t="s">
        <v>12484</v>
      </c>
    </row>
    <row r="6572" spans="1:6" x14ac:dyDescent="0.25">
      <c r="A6572" s="348" t="s">
        <v>13150</v>
      </c>
      <c r="B6572" t="str">
        <f t="shared" si="102"/>
        <v>F3:1012 P1P2:9010 P3:00268</v>
      </c>
      <c r="C6572" s="348" t="s">
        <v>11869</v>
      </c>
      <c r="D6572" s="348" t="s">
        <v>7679</v>
      </c>
      <c r="E6572" s="348" t="s">
        <v>7680</v>
      </c>
      <c r="F6572" s="348" t="s">
        <v>13133</v>
      </c>
    </row>
    <row r="6573" spans="1:6" x14ac:dyDescent="0.25">
      <c r="A6573" s="348" t="s">
        <v>13151</v>
      </c>
      <c r="B6573" t="str">
        <f t="shared" si="102"/>
        <v>F3:0111 P1P2:0301 P3:00005</v>
      </c>
      <c r="C6573" s="348" t="s">
        <v>11874</v>
      </c>
      <c r="D6573" s="348" t="s">
        <v>7323</v>
      </c>
      <c r="E6573" s="348" t="s">
        <v>7335</v>
      </c>
      <c r="F6573" s="348" t="s">
        <v>7655</v>
      </c>
    </row>
    <row r="6574" spans="1:6" x14ac:dyDescent="0.25">
      <c r="A6574" s="348" t="s">
        <v>13151</v>
      </c>
      <c r="B6574" t="str">
        <f t="shared" si="102"/>
        <v>F3:0133 P1P2:0302 P3:00009</v>
      </c>
      <c r="C6574" s="348" t="s">
        <v>11874</v>
      </c>
      <c r="D6574" s="348" t="s">
        <v>7340</v>
      </c>
      <c r="E6574" s="348" t="s">
        <v>7456</v>
      </c>
      <c r="F6574" s="348" t="s">
        <v>7459</v>
      </c>
    </row>
    <row r="6575" spans="1:6" x14ac:dyDescent="0.25">
      <c r="A6575" s="348" t="s">
        <v>13151</v>
      </c>
      <c r="B6575" t="str">
        <f t="shared" si="102"/>
        <v>F3:0321 P1P2:3702 P3:00359</v>
      </c>
      <c r="C6575" s="348" t="s">
        <v>11874</v>
      </c>
      <c r="D6575" s="348" t="s">
        <v>7467</v>
      </c>
      <c r="E6575" s="348" t="s">
        <v>7468</v>
      </c>
      <c r="F6575" s="348" t="s">
        <v>12605</v>
      </c>
    </row>
    <row r="6576" spans="1:6" x14ac:dyDescent="0.25">
      <c r="A6576" s="348" t="s">
        <v>13151</v>
      </c>
      <c r="B6576" t="str">
        <f t="shared" si="102"/>
        <v>F3:0620 P1P2:7502 P3:00333</v>
      </c>
      <c r="C6576" s="348" t="s">
        <v>11874</v>
      </c>
      <c r="D6576" s="348" t="s">
        <v>8708</v>
      </c>
      <c r="E6576" s="348" t="s">
        <v>8709</v>
      </c>
      <c r="F6576" s="348" t="s">
        <v>12484</v>
      </c>
    </row>
    <row r="6577" spans="1:6" x14ac:dyDescent="0.25">
      <c r="A6577" s="348" t="s">
        <v>13151</v>
      </c>
      <c r="B6577" t="str">
        <f t="shared" si="102"/>
        <v>F3:0640 P1P2:7505 P3:00335</v>
      </c>
      <c r="C6577" s="348" t="s">
        <v>11874</v>
      </c>
      <c r="D6577" s="348" t="s">
        <v>12496</v>
      </c>
      <c r="E6577" s="348" t="s">
        <v>12497</v>
      </c>
      <c r="F6577" s="348" t="s">
        <v>12498</v>
      </c>
    </row>
    <row r="6578" spans="1:6" x14ac:dyDescent="0.25">
      <c r="A6578" s="348" t="s">
        <v>13151</v>
      </c>
      <c r="B6578" t="str">
        <f t="shared" si="102"/>
        <v>F3:1012 P1P2:9010 P3:00268</v>
      </c>
      <c r="C6578" s="348" t="s">
        <v>11874</v>
      </c>
      <c r="D6578" s="348" t="s">
        <v>7679</v>
      </c>
      <c r="E6578" s="348" t="s">
        <v>7680</v>
      </c>
      <c r="F6578" s="348" t="s">
        <v>13133</v>
      </c>
    </row>
    <row r="6579" spans="1:6" x14ac:dyDescent="0.25">
      <c r="A6579" s="348" t="s">
        <v>13152</v>
      </c>
      <c r="B6579" t="str">
        <f t="shared" si="102"/>
        <v>F3:0111 P1P2:0301 P3:00005</v>
      </c>
      <c r="C6579" s="348" t="s">
        <v>11878</v>
      </c>
      <c r="D6579" s="348" t="s">
        <v>7323</v>
      </c>
      <c r="E6579" s="348" t="s">
        <v>7335</v>
      </c>
      <c r="F6579" s="348" t="s">
        <v>7655</v>
      </c>
    </row>
    <row r="6580" spans="1:6" x14ac:dyDescent="0.25">
      <c r="A6580" s="348" t="s">
        <v>13152</v>
      </c>
      <c r="B6580" t="str">
        <f t="shared" si="102"/>
        <v>F3:0133 P1P2:0302 P3:00009</v>
      </c>
      <c r="C6580" s="348" t="s">
        <v>11878</v>
      </c>
      <c r="D6580" s="348" t="s">
        <v>7340</v>
      </c>
      <c r="E6580" s="348" t="s">
        <v>7456</v>
      </c>
      <c r="F6580" s="348" t="s">
        <v>7459</v>
      </c>
    </row>
    <row r="6581" spans="1:6" x14ac:dyDescent="0.25">
      <c r="A6581" s="348" t="s">
        <v>13152</v>
      </c>
      <c r="B6581" t="str">
        <f t="shared" si="102"/>
        <v>F3:0321 P1P2:3702 P3:00359</v>
      </c>
      <c r="C6581" s="348" t="s">
        <v>11878</v>
      </c>
      <c r="D6581" s="348" t="s">
        <v>7467</v>
      </c>
      <c r="E6581" s="348" t="s">
        <v>7468</v>
      </c>
      <c r="F6581" s="348" t="s">
        <v>12605</v>
      </c>
    </row>
    <row r="6582" spans="1:6" x14ac:dyDescent="0.25">
      <c r="A6582" s="348" t="s">
        <v>13152</v>
      </c>
      <c r="B6582" t="str">
        <f t="shared" si="102"/>
        <v>F3:0640 P1P2:7505 P3:00335</v>
      </c>
      <c r="C6582" s="348" t="s">
        <v>11878</v>
      </c>
      <c r="D6582" s="348" t="s">
        <v>12496</v>
      </c>
      <c r="E6582" s="348" t="s">
        <v>12497</v>
      </c>
      <c r="F6582" s="348" t="s">
        <v>12498</v>
      </c>
    </row>
    <row r="6583" spans="1:6" x14ac:dyDescent="0.25">
      <c r="A6583" s="348" t="s">
        <v>13152</v>
      </c>
      <c r="B6583" t="str">
        <f t="shared" si="102"/>
        <v>F3:1012 P1P2:9010 P3:00268</v>
      </c>
      <c r="C6583" s="348" t="s">
        <v>11878</v>
      </c>
      <c r="D6583" s="348" t="s">
        <v>7679</v>
      </c>
      <c r="E6583" s="348" t="s">
        <v>7680</v>
      </c>
      <c r="F6583" s="348" t="s">
        <v>13133</v>
      </c>
    </row>
    <row r="6584" spans="1:6" x14ac:dyDescent="0.25">
      <c r="A6584" s="348" t="s">
        <v>13153</v>
      </c>
      <c r="B6584" t="str">
        <f t="shared" si="102"/>
        <v>F3:0111 P1P2:0301 P3:00005</v>
      </c>
      <c r="C6584" s="348" t="s">
        <v>11883</v>
      </c>
      <c r="D6584" s="348" t="s">
        <v>7323</v>
      </c>
      <c r="E6584" s="348" t="s">
        <v>7335</v>
      </c>
      <c r="F6584" s="348" t="s">
        <v>7655</v>
      </c>
    </row>
    <row r="6585" spans="1:6" x14ac:dyDescent="0.25">
      <c r="A6585" s="348" t="s">
        <v>13153</v>
      </c>
      <c r="B6585" t="str">
        <f t="shared" si="102"/>
        <v>F3:0133 P1P2:0302 P3:00009</v>
      </c>
      <c r="C6585" s="348" t="s">
        <v>11883</v>
      </c>
      <c r="D6585" s="348" t="s">
        <v>7340</v>
      </c>
      <c r="E6585" s="348" t="s">
        <v>7456</v>
      </c>
      <c r="F6585" s="348" t="s">
        <v>7459</v>
      </c>
    </row>
    <row r="6586" spans="1:6" x14ac:dyDescent="0.25">
      <c r="A6586" s="348" t="s">
        <v>13153</v>
      </c>
      <c r="B6586" t="str">
        <f t="shared" si="102"/>
        <v>F3:0321 P1P2:3702 P3:00359</v>
      </c>
      <c r="C6586" s="348" t="s">
        <v>11883</v>
      </c>
      <c r="D6586" s="348" t="s">
        <v>7467</v>
      </c>
      <c r="E6586" s="348" t="s">
        <v>7468</v>
      </c>
      <c r="F6586" s="348" t="s">
        <v>12605</v>
      </c>
    </row>
    <row r="6587" spans="1:6" x14ac:dyDescent="0.25">
      <c r="A6587" s="348" t="s">
        <v>13153</v>
      </c>
      <c r="B6587" t="str">
        <f t="shared" si="102"/>
        <v>F3:0620 P1P2:7502 P3:00333</v>
      </c>
      <c r="C6587" s="348" t="s">
        <v>11883</v>
      </c>
      <c r="D6587" s="348" t="s">
        <v>8708</v>
      </c>
      <c r="E6587" s="348" t="s">
        <v>8709</v>
      </c>
      <c r="F6587" s="348" t="s">
        <v>12484</v>
      </c>
    </row>
    <row r="6588" spans="1:6" x14ac:dyDescent="0.25">
      <c r="A6588" s="348" t="s">
        <v>13153</v>
      </c>
      <c r="B6588" t="str">
        <f t="shared" si="102"/>
        <v>F3:1012 P1P2:9010 P3:00268</v>
      </c>
      <c r="C6588" s="348" t="s">
        <v>11883</v>
      </c>
      <c r="D6588" s="348" t="s">
        <v>7679</v>
      </c>
      <c r="E6588" s="348" t="s">
        <v>7680</v>
      </c>
      <c r="F6588" s="348" t="s">
        <v>13133</v>
      </c>
    </row>
    <row r="6589" spans="1:6" x14ac:dyDescent="0.25">
      <c r="A6589" s="348" t="s">
        <v>13154</v>
      </c>
      <c r="B6589" t="str">
        <f t="shared" si="102"/>
        <v>F3:0111 P1P2:0301 P3:00005</v>
      </c>
      <c r="C6589" s="348" t="s">
        <v>11887</v>
      </c>
      <c r="D6589" s="348" t="s">
        <v>7323</v>
      </c>
      <c r="E6589" s="348" t="s">
        <v>7335</v>
      </c>
      <c r="F6589" s="348" t="s">
        <v>7655</v>
      </c>
    </row>
    <row r="6590" spans="1:6" x14ac:dyDescent="0.25">
      <c r="A6590" s="348" t="s">
        <v>13154</v>
      </c>
      <c r="B6590" t="str">
        <f t="shared" si="102"/>
        <v>F3:0133 P1P2:0302 P3:00009</v>
      </c>
      <c r="C6590" s="348" t="s">
        <v>11887</v>
      </c>
      <c r="D6590" s="348" t="s">
        <v>7340</v>
      </c>
      <c r="E6590" s="348" t="s">
        <v>7456</v>
      </c>
      <c r="F6590" s="348" t="s">
        <v>7459</v>
      </c>
    </row>
    <row r="6591" spans="1:6" x14ac:dyDescent="0.25">
      <c r="A6591" s="348" t="s">
        <v>13154</v>
      </c>
      <c r="B6591" t="str">
        <f t="shared" si="102"/>
        <v>F3:0321 P1P2:3702 P3:00359</v>
      </c>
      <c r="C6591" s="348" t="s">
        <v>11887</v>
      </c>
      <c r="D6591" s="348" t="s">
        <v>7467</v>
      </c>
      <c r="E6591" s="348" t="s">
        <v>7468</v>
      </c>
      <c r="F6591" s="348" t="s">
        <v>12605</v>
      </c>
    </row>
    <row r="6592" spans="1:6" x14ac:dyDescent="0.25">
      <c r="A6592" s="348" t="s">
        <v>13154</v>
      </c>
      <c r="B6592" t="str">
        <f t="shared" si="102"/>
        <v>F3:0620 P1P2:7502 P3:00333</v>
      </c>
      <c r="C6592" s="348" t="s">
        <v>11887</v>
      </c>
      <c r="D6592" s="348" t="s">
        <v>8708</v>
      </c>
      <c r="E6592" s="348" t="s">
        <v>8709</v>
      </c>
      <c r="F6592" s="348" t="s">
        <v>12484</v>
      </c>
    </row>
    <row r="6593" spans="1:6" x14ac:dyDescent="0.25">
      <c r="A6593" s="348" t="s">
        <v>13154</v>
      </c>
      <c r="B6593" t="str">
        <f t="shared" si="102"/>
        <v>F3:0630 P1P2:7503 P3:00431</v>
      </c>
      <c r="C6593" s="348" t="s">
        <v>11887</v>
      </c>
      <c r="D6593" s="348" t="s">
        <v>12487</v>
      </c>
      <c r="E6593" s="348" t="s">
        <v>12488</v>
      </c>
      <c r="F6593" s="348" t="s">
        <v>12489</v>
      </c>
    </row>
    <row r="6594" spans="1:6" x14ac:dyDescent="0.25">
      <c r="A6594" s="348" t="s">
        <v>13154</v>
      </c>
      <c r="B6594" t="str">
        <f t="shared" ref="B6594:B6657" si="103">CONCATENATE("F3:",D6594," P1P2:",E6594," P3:",F6594)</f>
        <v>F3:1012 P1P2:9010 P3:00268</v>
      </c>
      <c r="C6594" s="348" t="s">
        <v>11887</v>
      </c>
      <c r="D6594" s="348" t="s">
        <v>7679</v>
      </c>
      <c r="E6594" s="348" t="s">
        <v>7680</v>
      </c>
      <c r="F6594" s="348" t="s">
        <v>13133</v>
      </c>
    </row>
    <row r="6595" spans="1:6" x14ac:dyDescent="0.25">
      <c r="A6595" s="348" t="s">
        <v>13155</v>
      </c>
      <c r="B6595" t="str">
        <f t="shared" si="103"/>
        <v>F3:0111 P1P2:0301 P3:00005</v>
      </c>
      <c r="C6595" s="348" t="s">
        <v>11892</v>
      </c>
      <c r="D6595" s="348" t="s">
        <v>7323</v>
      </c>
      <c r="E6595" s="348" t="s">
        <v>7335</v>
      </c>
      <c r="F6595" s="348" t="s">
        <v>7655</v>
      </c>
    </row>
    <row r="6596" spans="1:6" x14ac:dyDescent="0.25">
      <c r="A6596" s="348" t="s">
        <v>13155</v>
      </c>
      <c r="B6596" t="str">
        <f t="shared" si="103"/>
        <v>F3:0133 P1P2:0302 P3:00009</v>
      </c>
      <c r="C6596" s="348" t="s">
        <v>11892</v>
      </c>
      <c r="D6596" s="348" t="s">
        <v>7340</v>
      </c>
      <c r="E6596" s="348" t="s">
        <v>7456</v>
      </c>
      <c r="F6596" s="348" t="s">
        <v>7459</v>
      </c>
    </row>
    <row r="6597" spans="1:6" x14ac:dyDescent="0.25">
      <c r="A6597" s="348" t="s">
        <v>13155</v>
      </c>
      <c r="B6597" t="str">
        <f t="shared" si="103"/>
        <v>F3:0321 P1P2:3702 P3:00359</v>
      </c>
      <c r="C6597" s="348" t="s">
        <v>11892</v>
      </c>
      <c r="D6597" s="348" t="s">
        <v>7467</v>
      </c>
      <c r="E6597" s="348" t="s">
        <v>7468</v>
      </c>
      <c r="F6597" s="348" t="s">
        <v>12605</v>
      </c>
    </row>
    <row r="6598" spans="1:6" x14ac:dyDescent="0.25">
      <c r="A6598" s="348" t="s">
        <v>13155</v>
      </c>
      <c r="B6598" t="str">
        <f t="shared" si="103"/>
        <v>F3:0620 P1P2:7502 P3:00333</v>
      </c>
      <c r="C6598" s="348" t="s">
        <v>11892</v>
      </c>
      <c r="D6598" s="348" t="s">
        <v>8708</v>
      </c>
      <c r="E6598" s="348" t="s">
        <v>8709</v>
      </c>
      <c r="F6598" s="348" t="s">
        <v>12484</v>
      </c>
    </row>
    <row r="6599" spans="1:6" x14ac:dyDescent="0.25">
      <c r="A6599" s="348" t="s">
        <v>13155</v>
      </c>
      <c r="B6599" t="str">
        <f t="shared" si="103"/>
        <v>F3:0640 P1P2:7505 P3:00335</v>
      </c>
      <c r="C6599" s="348" t="s">
        <v>11892</v>
      </c>
      <c r="D6599" s="348" t="s">
        <v>12496</v>
      </c>
      <c r="E6599" s="348" t="s">
        <v>12497</v>
      </c>
      <c r="F6599" s="348" t="s">
        <v>12498</v>
      </c>
    </row>
    <row r="6600" spans="1:6" x14ac:dyDescent="0.25">
      <c r="A6600" s="348" t="s">
        <v>13155</v>
      </c>
      <c r="B6600" t="str">
        <f t="shared" si="103"/>
        <v>F3:1012 P1P2:9010 P3:00268</v>
      </c>
      <c r="C6600" s="348" t="s">
        <v>11892</v>
      </c>
      <c r="D6600" s="348" t="s">
        <v>7679</v>
      </c>
      <c r="E6600" s="348" t="s">
        <v>7680</v>
      </c>
      <c r="F6600" s="348" t="s">
        <v>13133</v>
      </c>
    </row>
    <row r="6601" spans="1:6" x14ac:dyDescent="0.25">
      <c r="A6601" s="348" t="s">
        <v>13156</v>
      </c>
      <c r="B6601" t="str">
        <f t="shared" si="103"/>
        <v>F3:0111 P1P2:0301 P3:00005</v>
      </c>
      <c r="C6601" s="348" t="s">
        <v>11898</v>
      </c>
      <c r="D6601" s="348" t="s">
        <v>7323</v>
      </c>
      <c r="E6601" s="348" t="s">
        <v>7335</v>
      </c>
      <c r="F6601" s="348" t="s">
        <v>7655</v>
      </c>
    </row>
    <row r="6602" spans="1:6" x14ac:dyDescent="0.25">
      <c r="A6602" s="348" t="s">
        <v>13156</v>
      </c>
      <c r="B6602" t="str">
        <f t="shared" si="103"/>
        <v>F3:0133 P1P2:0302 P3:00009</v>
      </c>
      <c r="C6602" s="348" t="s">
        <v>11898</v>
      </c>
      <c r="D6602" s="348" t="s">
        <v>7340</v>
      </c>
      <c r="E6602" s="348" t="s">
        <v>7456</v>
      </c>
      <c r="F6602" s="348" t="s">
        <v>7459</v>
      </c>
    </row>
    <row r="6603" spans="1:6" x14ac:dyDescent="0.25">
      <c r="A6603" s="348" t="s">
        <v>13156</v>
      </c>
      <c r="B6603" t="str">
        <f t="shared" si="103"/>
        <v>F3:0620 P1P2:7502 P3:00333</v>
      </c>
      <c r="C6603" s="348" t="s">
        <v>11898</v>
      </c>
      <c r="D6603" s="348" t="s">
        <v>8708</v>
      </c>
      <c r="E6603" s="348" t="s">
        <v>8709</v>
      </c>
      <c r="F6603" s="348" t="s">
        <v>12484</v>
      </c>
    </row>
    <row r="6604" spans="1:6" x14ac:dyDescent="0.25">
      <c r="A6604" s="348" t="s">
        <v>13156</v>
      </c>
      <c r="B6604" t="str">
        <f t="shared" si="103"/>
        <v>F3:0630 P1P2:7503 P3:00431</v>
      </c>
      <c r="C6604" s="348" t="s">
        <v>11898</v>
      </c>
      <c r="D6604" s="348" t="s">
        <v>12487</v>
      </c>
      <c r="E6604" s="348" t="s">
        <v>12488</v>
      </c>
      <c r="F6604" s="348" t="s">
        <v>12489</v>
      </c>
    </row>
    <row r="6605" spans="1:6" x14ac:dyDescent="0.25">
      <c r="A6605" s="348" t="s">
        <v>13156</v>
      </c>
      <c r="B6605" t="str">
        <f t="shared" si="103"/>
        <v>F3:1012 P1P2:9010 P3:00268</v>
      </c>
      <c r="C6605" s="348" t="s">
        <v>11898</v>
      </c>
      <c r="D6605" s="348" t="s">
        <v>7679</v>
      </c>
      <c r="E6605" s="348" t="s">
        <v>7680</v>
      </c>
      <c r="F6605" s="348" t="s">
        <v>13133</v>
      </c>
    </row>
    <row r="6606" spans="1:6" x14ac:dyDescent="0.25">
      <c r="A6606" s="348" t="s">
        <v>13157</v>
      </c>
      <c r="B6606" t="str">
        <f t="shared" si="103"/>
        <v>F3:0111 P1P2:0301 P3:00005</v>
      </c>
      <c r="C6606" s="348" t="s">
        <v>11903</v>
      </c>
      <c r="D6606" s="348" t="s">
        <v>7323</v>
      </c>
      <c r="E6606" s="348" t="s">
        <v>7335</v>
      </c>
      <c r="F6606" s="348" t="s">
        <v>7655</v>
      </c>
    </row>
    <row r="6607" spans="1:6" x14ac:dyDescent="0.25">
      <c r="A6607" s="348" t="s">
        <v>13157</v>
      </c>
      <c r="B6607" t="str">
        <f t="shared" si="103"/>
        <v>F3:0133 P1P2:0302 P3:00009</v>
      </c>
      <c r="C6607" s="348" t="s">
        <v>11903</v>
      </c>
      <c r="D6607" s="348" t="s">
        <v>7340</v>
      </c>
      <c r="E6607" s="348" t="s">
        <v>7456</v>
      </c>
      <c r="F6607" s="348" t="s">
        <v>7459</v>
      </c>
    </row>
    <row r="6608" spans="1:6" x14ac:dyDescent="0.25">
      <c r="A6608" s="348" t="s">
        <v>13157</v>
      </c>
      <c r="B6608" t="str">
        <f t="shared" si="103"/>
        <v>F3:0620 P1P2:7502 P3:00333</v>
      </c>
      <c r="C6608" s="348" t="s">
        <v>11903</v>
      </c>
      <c r="D6608" s="348" t="s">
        <v>8708</v>
      </c>
      <c r="E6608" s="348" t="s">
        <v>8709</v>
      </c>
      <c r="F6608" s="348" t="s">
        <v>12484</v>
      </c>
    </row>
    <row r="6609" spans="1:6" x14ac:dyDescent="0.25">
      <c r="A6609" s="348" t="s">
        <v>13157</v>
      </c>
      <c r="B6609" t="str">
        <f t="shared" si="103"/>
        <v>F3:1012 P1P2:9010 P3:00268</v>
      </c>
      <c r="C6609" s="348" t="s">
        <v>11903</v>
      </c>
      <c r="D6609" s="348" t="s">
        <v>7679</v>
      </c>
      <c r="E6609" s="348" t="s">
        <v>7680</v>
      </c>
      <c r="F6609" s="348" t="s">
        <v>13133</v>
      </c>
    </row>
    <row r="6610" spans="1:6" x14ac:dyDescent="0.25">
      <c r="A6610" s="348" t="s">
        <v>13158</v>
      </c>
      <c r="B6610" t="str">
        <f t="shared" si="103"/>
        <v>F3:0111 P1P2:0301 P3:00005</v>
      </c>
      <c r="C6610" s="348" t="s">
        <v>11914</v>
      </c>
      <c r="D6610" s="348" t="s">
        <v>7323</v>
      </c>
      <c r="E6610" s="348" t="s">
        <v>7335</v>
      </c>
      <c r="F6610" s="348" t="s">
        <v>7655</v>
      </c>
    </row>
    <row r="6611" spans="1:6" x14ac:dyDescent="0.25">
      <c r="A6611" s="348" t="s">
        <v>13158</v>
      </c>
      <c r="B6611" t="str">
        <f t="shared" si="103"/>
        <v>F3:0133 P1P2:0302 P3:00009</v>
      </c>
      <c r="C6611" s="348" t="s">
        <v>11914</v>
      </c>
      <c r="D6611" s="348" t="s">
        <v>7340</v>
      </c>
      <c r="E6611" s="348" t="s">
        <v>7456</v>
      </c>
      <c r="F6611" s="348" t="s">
        <v>7459</v>
      </c>
    </row>
    <row r="6612" spans="1:6" x14ac:dyDescent="0.25">
      <c r="A6612" s="348" t="s">
        <v>13158</v>
      </c>
      <c r="B6612" t="str">
        <f t="shared" si="103"/>
        <v>F3:0321 P1P2:3702 P3:00359</v>
      </c>
      <c r="C6612" s="348" t="s">
        <v>11914</v>
      </c>
      <c r="D6612" s="348" t="s">
        <v>7467</v>
      </c>
      <c r="E6612" s="348" t="s">
        <v>7468</v>
      </c>
      <c r="F6612" s="348" t="s">
        <v>12605</v>
      </c>
    </row>
    <row r="6613" spans="1:6" x14ac:dyDescent="0.25">
      <c r="A6613" s="348" t="s">
        <v>13158</v>
      </c>
      <c r="B6613" t="str">
        <f t="shared" si="103"/>
        <v>F3:0620 P1P2:7502 P3:00333</v>
      </c>
      <c r="C6613" s="348" t="s">
        <v>11914</v>
      </c>
      <c r="D6613" s="348" t="s">
        <v>8708</v>
      </c>
      <c r="E6613" s="348" t="s">
        <v>8709</v>
      </c>
      <c r="F6613" s="348" t="s">
        <v>12484</v>
      </c>
    </row>
    <row r="6614" spans="1:6" x14ac:dyDescent="0.25">
      <c r="A6614" s="348" t="s">
        <v>13158</v>
      </c>
      <c r="B6614" t="str">
        <f t="shared" si="103"/>
        <v>F3:1012 P1P2:9010 P3:00268</v>
      </c>
      <c r="C6614" s="348" t="s">
        <v>11914</v>
      </c>
      <c r="D6614" s="348" t="s">
        <v>7679</v>
      </c>
      <c r="E6614" s="348" t="s">
        <v>7680</v>
      </c>
      <c r="F6614" s="348" t="s">
        <v>13133</v>
      </c>
    </row>
    <row r="6615" spans="1:6" x14ac:dyDescent="0.25">
      <c r="A6615" s="348" t="s">
        <v>13159</v>
      </c>
      <c r="B6615" t="str">
        <f t="shared" si="103"/>
        <v>F3:0111 P1P2:0301 P3:00005</v>
      </c>
      <c r="C6615" s="348" t="s">
        <v>11920</v>
      </c>
      <c r="D6615" s="348" t="s">
        <v>7323</v>
      </c>
      <c r="E6615" s="348" t="s">
        <v>7335</v>
      </c>
      <c r="F6615" s="348" t="s">
        <v>7655</v>
      </c>
    </row>
    <row r="6616" spans="1:6" x14ac:dyDescent="0.25">
      <c r="A6616" s="348" t="s">
        <v>13159</v>
      </c>
      <c r="B6616" t="str">
        <f t="shared" si="103"/>
        <v>F3:0133 P1P2:0302 P3:00009</v>
      </c>
      <c r="C6616" s="348" t="s">
        <v>11920</v>
      </c>
      <c r="D6616" s="348" t="s">
        <v>7340</v>
      </c>
      <c r="E6616" s="348" t="s">
        <v>7456</v>
      </c>
      <c r="F6616" s="348" t="s">
        <v>7459</v>
      </c>
    </row>
    <row r="6617" spans="1:6" x14ac:dyDescent="0.25">
      <c r="A6617" s="348" t="s">
        <v>13159</v>
      </c>
      <c r="B6617" t="str">
        <f t="shared" si="103"/>
        <v>F3:0321 P1P2:3702 P3:00359</v>
      </c>
      <c r="C6617" s="348" t="s">
        <v>11920</v>
      </c>
      <c r="D6617" s="348" t="s">
        <v>7467</v>
      </c>
      <c r="E6617" s="348" t="s">
        <v>7468</v>
      </c>
      <c r="F6617" s="348" t="s">
        <v>12605</v>
      </c>
    </row>
    <row r="6618" spans="1:6" x14ac:dyDescent="0.25">
      <c r="A6618" s="348" t="s">
        <v>13159</v>
      </c>
      <c r="B6618" t="str">
        <f t="shared" si="103"/>
        <v>F3:0620 P1P2:7502 P3:00333</v>
      </c>
      <c r="C6618" s="348" t="s">
        <v>11920</v>
      </c>
      <c r="D6618" s="348" t="s">
        <v>8708</v>
      </c>
      <c r="E6618" s="348" t="s">
        <v>8709</v>
      </c>
      <c r="F6618" s="348" t="s">
        <v>12484</v>
      </c>
    </row>
    <row r="6619" spans="1:6" x14ac:dyDescent="0.25">
      <c r="A6619" s="348" t="s">
        <v>13159</v>
      </c>
      <c r="B6619" t="str">
        <f t="shared" si="103"/>
        <v>F3:1012 P1P2:9010 P3:00268</v>
      </c>
      <c r="C6619" s="348" t="s">
        <v>11920</v>
      </c>
      <c r="D6619" s="348" t="s">
        <v>7679</v>
      </c>
      <c r="E6619" s="348" t="s">
        <v>7680</v>
      </c>
      <c r="F6619" s="348" t="s">
        <v>13133</v>
      </c>
    </row>
    <row r="6620" spans="1:6" x14ac:dyDescent="0.25">
      <c r="A6620" s="348" t="s">
        <v>13160</v>
      </c>
      <c r="B6620" t="str">
        <f t="shared" si="103"/>
        <v>F3:0111 P1P2:0301 P3:00005</v>
      </c>
      <c r="C6620" s="348" t="s">
        <v>11927</v>
      </c>
      <c r="D6620" s="348" t="s">
        <v>7323</v>
      </c>
      <c r="E6620" s="348" t="s">
        <v>7335</v>
      </c>
      <c r="F6620" s="348" t="s">
        <v>7655</v>
      </c>
    </row>
    <row r="6621" spans="1:6" x14ac:dyDescent="0.25">
      <c r="A6621" s="348" t="s">
        <v>13160</v>
      </c>
      <c r="B6621" t="str">
        <f t="shared" si="103"/>
        <v>F3:0133 P1P2:0302 P3:00009</v>
      </c>
      <c r="C6621" s="348" t="s">
        <v>11927</v>
      </c>
      <c r="D6621" s="348" t="s">
        <v>7340</v>
      </c>
      <c r="E6621" s="348" t="s">
        <v>7456</v>
      </c>
      <c r="F6621" s="348" t="s">
        <v>7459</v>
      </c>
    </row>
    <row r="6622" spans="1:6" x14ac:dyDescent="0.25">
      <c r="A6622" s="348" t="s">
        <v>13160</v>
      </c>
      <c r="B6622" t="str">
        <f t="shared" si="103"/>
        <v>F3:0620 P1P2:7502 P3:00333</v>
      </c>
      <c r="C6622" s="348" t="s">
        <v>11927</v>
      </c>
      <c r="D6622" s="348" t="s">
        <v>8708</v>
      </c>
      <c r="E6622" s="348" t="s">
        <v>8709</v>
      </c>
      <c r="F6622" s="348" t="s">
        <v>12484</v>
      </c>
    </row>
    <row r="6623" spans="1:6" x14ac:dyDescent="0.25">
      <c r="A6623" s="348" t="s">
        <v>13160</v>
      </c>
      <c r="B6623" t="str">
        <f t="shared" si="103"/>
        <v>F3:0630 P1P2:7503 P3:00431</v>
      </c>
      <c r="C6623" s="348" t="s">
        <v>11927</v>
      </c>
      <c r="D6623" s="348" t="s">
        <v>12487</v>
      </c>
      <c r="E6623" s="348" t="s">
        <v>12488</v>
      </c>
      <c r="F6623" s="348" t="s">
        <v>12489</v>
      </c>
    </row>
    <row r="6624" spans="1:6" x14ac:dyDescent="0.25">
      <c r="A6624" s="348" t="s">
        <v>13160</v>
      </c>
      <c r="B6624" t="str">
        <f t="shared" si="103"/>
        <v>F3:1012 P1P2:9010 P3:00268</v>
      </c>
      <c r="C6624" s="348" t="s">
        <v>11927</v>
      </c>
      <c r="D6624" s="348" t="s">
        <v>7679</v>
      </c>
      <c r="E6624" s="348" t="s">
        <v>7680</v>
      </c>
      <c r="F6624" s="348" t="s">
        <v>13133</v>
      </c>
    </row>
    <row r="6625" spans="1:6" x14ac:dyDescent="0.25">
      <c r="A6625" s="348" t="s">
        <v>13161</v>
      </c>
      <c r="B6625" t="str">
        <f t="shared" si="103"/>
        <v>F3:0111 P1P2:0301 P3:00005</v>
      </c>
      <c r="C6625" s="348" t="s">
        <v>10540</v>
      </c>
      <c r="D6625" s="348" t="s">
        <v>7323</v>
      </c>
      <c r="E6625" s="348" t="s">
        <v>7335</v>
      </c>
      <c r="F6625" s="348" t="s">
        <v>7655</v>
      </c>
    </row>
    <row r="6626" spans="1:6" x14ac:dyDescent="0.25">
      <c r="A6626" s="348" t="s">
        <v>13161</v>
      </c>
      <c r="B6626" t="str">
        <f t="shared" si="103"/>
        <v>F3:1012 P1P2:9010 P3:00326</v>
      </c>
      <c r="C6626" s="348" t="s">
        <v>10540</v>
      </c>
      <c r="D6626" s="348" t="s">
        <v>7679</v>
      </c>
      <c r="E6626" s="348" t="s">
        <v>7680</v>
      </c>
      <c r="F6626" s="348" t="s">
        <v>13162</v>
      </c>
    </row>
    <row r="6627" spans="1:6" x14ac:dyDescent="0.25">
      <c r="A6627" s="348" t="s">
        <v>13163</v>
      </c>
      <c r="B6627" t="str">
        <f t="shared" si="103"/>
        <v>F3:0111 P1P2:0301 P3:00005</v>
      </c>
      <c r="C6627" s="348" t="s">
        <v>10543</v>
      </c>
      <c r="D6627" s="348" t="s">
        <v>7323</v>
      </c>
      <c r="E6627" s="348" t="s">
        <v>7335</v>
      </c>
      <c r="F6627" s="348" t="s">
        <v>7655</v>
      </c>
    </row>
    <row r="6628" spans="1:6" x14ac:dyDescent="0.25">
      <c r="A6628" s="348" t="s">
        <v>13163</v>
      </c>
      <c r="B6628" t="str">
        <f t="shared" si="103"/>
        <v>F3:0812 P1P2:8602 P3:00230</v>
      </c>
      <c r="C6628" s="348" t="s">
        <v>10543</v>
      </c>
      <c r="D6628" s="348" t="s">
        <v>7752</v>
      </c>
      <c r="E6628" s="348" t="s">
        <v>7753</v>
      </c>
      <c r="F6628" s="348" t="s">
        <v>12598</v>
      </c>
    </row>
    <row r="6629" spans="1:6" x14ac:dyDescent="0.25">
      <c r="A6629" s="348" t="s">
        <v>13163</v>
      </c>
      <c r="B6629" t="str">
        <f t="shared" si="103"/>
        <v>F3:1012 P1P2:9010 P3:00326</v>
      </c>
      <c r="C6629" s="348" t="s">
        <v>10543</v>
      </c>
      <c r="D6629" s="348" t="s">
        <v>7679</v>
      </c>
      <c r="E6629" s="348" t="s">
        <v>7680</v>
      </c>
      <c r="F6629" s="348" t="s">
        <v>13162</v>
      </c>
    </row>
    <row r="6630" spans="1:6" x14ac:dyDescent="0.25">
      <c r="A6630" s="348" t="s">
        <v>13164</v>
      </c>
      <c r="B6630" t="str">
        <f t="shared" si="103"/>
        <v>F3:0111 P1P2:0301 P3:00005</v>
      </c>
      <c r="C6630" s="348" t="s">
        <v>10545</v>
      </c>
      <c r="D6630" s="348" t="s">
        <v>7323</v>
      </c>
      <c r="E6630" s="348" t="s">
        <v>7335</v>
      </c>
      <c r="F6630" s="348" t="s">
        <v>7655</v>
      </c>
    </row>
    <row r="6631" spans="1:6" x14ac:dyDescent="0.25">
      <c r="A6631" s="348" t="s">
        <v>13164</v>
      </c>
      <c r="B6631" t="str">
        <f t="shared" si="103"/>
        <v>F3:0620 P1P2:7502 P3:00333</v>
      </c>
      <c r="C6631" s="348" t="s">
        <v>10545</v>
      </c>
      <c r="D6631" s="348" t="s">
        <v>8708</v>
      </c>
      <c r="E6631" s="348" t="s">
        <v>8709</v>
      </c>
      <c r="F6631" s="348" t="s">
        <v>12484</v>
      </c>
    </row>
    <row r="6632" spans="1:6" x14ac:dyDescent="0.25">
      <c r="A6632" s="348" t="s">
        <v>13164</v>
      </c>
      <c r="B6632" t="str">
        <f t="shared" si="103"/>
        <v>F3:1012 P1P2:9010 P3:00326</v>
      </c>
      <c r="C6632" s="348" t="s">
        <v>10545</v>
      </c>
      <c r="D6632" s="348" t="s">
        <v>7679</v>
      </c>
      <c r="E6632" s="348" t="s">
        <v>7680</v>
      </c>
      <c r="F6632" s="348" t="s">
        <v>13162</v>
      </c>
    </row>
    <row r="6633" spans="1:6" x14ac:dyDescent="0.25">
      <c r="A6633" s="348" t="s">
        <v>13165</v>
      </c>
      <c r="B6633" t="str">
        <f t="shared" si="103"/>
        <v>F3:0111 P1P2:0301 P3:00005</v>
      </c>
      <c r="C6633" s="348" t="s">
        <v>10550</v>
      </c>
      <c r="D6633" s="348" t="s">
        <v>7323</v>
      </c>
      <c r="E6633" s="348" t="s">
        <v>7335</v>
      </c>
      <c r="F6633" s="348" t="s">
        <v>7655</v>
      </c>
    </row>
    <row r="6634" spans="1:6" x14ac:dyDescent="0.25">
      <c r="A6634" s="348" t="s">
        <v>13165</v>
      </c>
      <c r="B6634" t="str">
        <f t="shared" si="103"/>
        <v>F3:1012 P1P2:9010 P3:00326</v>
      </c>
      <c r="C6634" s="348" t="s">
        <v>10550</v>
      </c>
      <c r="D6634" s="348" t="s">
        <v>7679</v>
      </c>
      <c r="E6634" s="348" t="s">
        <v>7680</v>
      </c>
      <c r="F6634" s="348" t="s">
        <v>13162</v>
      </c>
    </row>
    <row r="6635" spans="1:6" x14ac:dyDescent="0.25">
      <c r="A6635" s="348" t="s">
        <v>13166</v>
      </c>
      <c r="B6635" t="str">
        <f t="shared" si="103"/>
        <v>F3:0111 P1P2:0301 P3:00005</v>
      </c>
      <c r="C6635" s="348" t="s">
        <v>7679</v>
      </c>
      <c r="D6635" s="348" t="s">
        <v>7323</v>
      </c>
      <c r="E6635" s="348" t="s">
        <v>7335</v>
      </c>
      <c r="F6635" s="348" t="s">
        <v>7655</v>
      </c>
    </row>
    <row r="6636" spans="1:6" x14ac:dyDescent="0.25">
      <c r="A6636" s="348" t="s">
        <v>13166</v>
      </c>
      <c r="B6636" t="str">
        <f t="shared" si="103"/>
        <v>F3:0812 P1P2:8602 P3:00355</v>
      </c>
      <c r="C6636" s="348" t="s">
        <v>7679</v>
      </c>
      <c r="D6636" s="348" t="s">
        <v>7752</v>
      </c>
      <c r="E6636" s="348" t="s">
        <v>7753</v>
      </c>
      <c r="F6636" s="348" t="s">
        <v>7754</v>
      </c>
    </row>
    <row r="6637" spans="1:6" x14ac:dyDescent="0.25">
      <c r="A6637" s="348" t="s">
        <v>13166</v>
      </c>
      <c r="B6637" t="str">
        <f t="shared" si="103"/>
        <v>F3:0813 P1P2:8603 P3:00239</v>
      </c>
      <c r="C6637" s="348" t="s">
        <v>7679</v>
      </c>
      <c r="D6637" s="348" t="s">
        <v>7807</v>
      </c>
      <c r="E6637" s="348" t="s">
        <v>7808</v>
      </c>
      <c r="F6637" s="348" t="s">
        <v>12949</v>
      </c>
    </row>
    <row r="6638" spans="1:6" x14ac:dyDescent="0.25">
      <c r="A6638" s="348" t="s">
        <v>13166</v>
      </c>
      <c r="B6638" t="str">
        <f t="shared" si="103"/>
        <v>F3:1012 P1P2:9010 P3:00326</v>
      </c>
      <c r="C6638" s="348" t="s">
        <v>7679</v>
      </c>
      <c r="D6638" s="348" t="s">
        <v>7679</v>
      </c>
      <c r="E6638" s="348" t="s">
        <v>7680</v>
      </c>
      <c r="F6638" s="348" t="s">
        <v>13162</v>
      </c>
    </row>
    <row r="6639" spans="1:6" x14ac:dyDescent="0.25">
      <c r="A6639" s="348" t="s">
        <v>13167</v>
      </c>
      <c r="B6639" t="str">
        <f t="shared" si="103"/>
        <v>F3:0111 P1P2:0301 P3:00005</v>
      </c>
      <c r="C6639" s="348" t="s">
        <v>10559</v>
      </c>
      <c r="D6639" s="348" t="s">
        <v>7323</v>
      </c>
      <c r="E6639" s="348" t="s">
        <v>7335</v>
      </c>
      <c r="F6639" s="348" t="s">
        <v>7655</v>
      </c>
    </row>
    <row r="6640" spans="1:6" x14ac:dyDescent="0.25">
      <c r="A6640" s="348" t="s">
        <v>13167</v>
      </c>
      <c r="B6640" t="str">
        <f t="shared" si="103"/>
        <v>F3:0620 P1P2:7502 P3:00033</v>
      </c>
      <c r="C6640" s="348" t="s">
        <v>10559</v>
      </c>
      <c r="D6640" s="348" t="s">
        <v>8708</v>
      </c>
      <c r="E6640" s="348" t="s">
        <v>8709</v>
      </c>
      <c r="F6640" s="348" t="s">
        <v>13168</v>
      </c>
    </row>
    <row r="6641" spans="1:6" x14ac:dyDescent="0.25">
      <c r="A6641" s="348" t="s">
        <v>13167</v>
      </c>
      <c r="B6641" t="str">
        <f t="shared" si="103"/>
        <v>F3:0620 P1P2:7502 P3:00333</v>
      </c>
      <c r="C6641" s="348" t="s">
        <v>10559</v>
      </c>
      <c r="D6641" s="348" t="s">
        <v>8708</v>
      </c>
      <c r="E6641" s="348" t="s">
        <v>8709</v>
      </c>
      <c r="F6641" s="348" t="s">
        <v>12484</v>
      </c>
    </row>
    <row r="6642" spans="1:6" x14ac:dyDescent="0.25">
      <c r="A6642" s="348" t="s">
        <v>13167</v>
      </c>
      <c r="B6642" t="str">
        <f t="shared" si="103"/>
        <v>F3:1012 P1P2:9010 P3:00326</v>
      </c>
      <c r="C6642" s="348" t="s">
        <v>10559</v>
      </c>
      <c r="D6642" s="348" t="s">
        <v>7679</v>
      </c>
      <c r="E6642" s="348" t="s">
        <v>7680</v>
      </c>
      <c r="F6642" s="348" t="s">
        <v>13162</v>
      </c>
    </row>
    <row r="6643" spans="1:6" x14ac:dyDescent="0.25">
      <c r="A6643" s="348" t="s">
        <v>13169</v>
      </c>
      <c r="B6643" t="str">
        <f t="shared" si="103"/>
        <v>F3:0111 P1P2:0301 P3:00005</v>
      </c>
      <c r="C6643" s="348" t="s">
        <v>10563</v>
      </c>
      <c r="D6643" s="348" t="s">
        <v>7323</v>
      </c>
      <c r="E6643" s="348" t="s">
        <v>7335</v>
      </c>
      <c r="F6643" s="348" t="s">
        <v>7655</v>
      </c>
    </row>
    <row r="6644" spans="1:6" x14ac:dyDescent="0.25">
      <c r="A6644" s="348" t="s">
        <v>13169</v>
      </c>
      <c r="B6644" t="str">
        <f t="shared" si="103"/>
        <v>F3:0620 P1P2:7502 P3:00333</v>
      </c>
      <c r="C6644" s="348" t="s">
        <v>10563</v>
      </c>
      <c r="D6644" s="348" t="s">
        <v>8708</v>
      </c>
      <c r="E6644" s="348" t="s">
        <v>8709</v>
      </c>
      <c r="F6644" s="348" t="s">
        <v>12484</v>
      </c>
    </row>
    <row r="6645" spans="1:6" x14ac:dyDescent="0.25">
      <c r="A6645" s="348" t="s">
        <v>13169</v>
      </c>
      <c r="B6645" t="str">
        <f t="shared" si="103"/>
        <v>F3:0812 P1P2:8602 P3:00230</v>
      </c>
      <c r="C6645" s="348" t="s">
        <v>10563</v>
      </c>
      <c r="D6645" s="348" t="s">
        <v>7752</v>
      </c>
      <c r="E6645" s="348" t="s">
        <v>7753</v>
      </c>
      <c r="F6645" s="348" t="s">
        <v>12598</v>
      </c>
    </row>
    <row r="6646" spans="1:6" x14ac:dyDescent="0.25">
      <c r="A6646" s="348" t="s">
        <v>13169</v>
      </c>
      <c r="B6646" t="str">
        <f t="shared" si="103"/>
        <v>F3:1012 P1P2:9010 P3:00326</v>
      </c>
      <c r="C6646" s="348" t="s">
        <v>10563</v>
      </c>
      <c r="D6646" s="348" t="s">
        <v>7679</v>
      </c>
      <c r="E6646" s="348" t="s">
        <v>7680</v>
      </c>
      <c r="F6646" s="348" t="s">
        <v>13162</v>
      </c>
    </row>
    <row r="6647" spans="1:6" x14ac:dyDescent="0.25">
      <c r="A6647" s="348" t="s">
        <v>13170</v>
      </c>
      <c r="B6647" t="str">
        <f t="shared" si="103"/>
        <v>F3:0111 P1P2:0301 P3:00005</v>
      </c>
      <c r="C6647" s="348" t="s">
        <v>10566</v>
      </c>
      <c r="D6647" s="348" t="s">
        <v>7323</v>
      </c>
      <c r="E6647" s="348" t="s">
        <v>7335</v>
      </c>
      <c r="F6647" s="348" t="s">
        <v>7655</v>
      </c>
    </row>
    <row r="6648" spans="1:6" x14ac:dyDescent="0.25">
      <c r="A6648" s="348" t="s">
        <v>13170</v>
      </c>
      <c r="B6648" t="str">
        <f t="shared" si="103"/>
        <v>F3:1012 P1P2:9010 P3:00236</v>
      </c>
      <c r="C6648" s="348" t="s">
        <v>10566</v>
      </c>
      <c r="D6648" s="348" t="s">
        <v>7679</v>
      </c>
      <c r="E6648" s="348" t="s">
        <v>7680</v>
      </c>
      <c r="F6648" s="348" t="s">
        <v>13171</v>
      </c>
    </row>
    <row r="6649" spans="1:6" x14ac:dyDescent="0.25">
      <c r="A6649" s="348" t="s">
        <v>13170</v>
      </c>
      <c r="B6649" t="str">
        <f t="shared" si="103"/>
        <v>F3:1012 P1P2:9010 P3:00326</v>
      </c>
      <c r="C6649" s="348" t="s">
        <v>10566</v>
      </c>
      <c r="D6649" s="348" t="s">
        <v>7679</v>
      </c>
      <c r="E6649" s="348" t="s">
        <v>7680</v>
      </c>
      <c r="F6649" s="348" t="s">
        <v>13162</v>
      </c>
    </row>
    <row r="6650" spans="1:6" x14ac:dyDescent="0.25">
      <c r="A6650" s="348" t="s">
        <v>13172</v>
      </c>
      <c r="B6650" t="str">
        <f t="shared" si="103"/>
        <v>F3:0111 P1P2:0301 P3:00005</v>
      </c>
      <c r="C6650" s="348" t="s">
        <v>10570</v>
      </c>
      <c r="D6650" s="348" t="s">
        <v>7323</v>
      </c>
      <c r="E6650" s="348" t="s">
        <v>7335</v>
      </c>
      <c r="F6650" s="348" t="s">
        <v>7655</v>
      </c>
    </row>
    <row r="6651" spans="1:6" x14ac:dyDescent="0.25">
      <c r="A6651" s="348" t="s">
        <v>13172</v>
      </c>
      <c r="B6651" t="str">
        <f t="shared" si="103"/>
        <v>F3:0813 P1P2:8603 P3:00239</v>
      </c>
      <c r="C6651" s="348" t="s">
        <v>10570</v>
      </c>
      <c r="D6651" s="348" t="s">
        <v>7807</v>
      </c>
      <c r="E6651" s="348" t="s">
        <v>7808</v>
      </c>
      <c r="F6651" s="348" t="s">
        <v>12949</v>
      </c>
    </row>
    <row r="6652" spans="1:6" x14ac:dyDescent="0.25">
      <c r="A6652" s="348" t="s">
        <v>13172</v>
      </c>
      <c r="B6652" t="str">
        <f t="shared" si="103"/>
        <v>F3:1012 P1P2:9010 P3:00326</v>
      </c>
      <c r="C6652" s="348" t="s">
        <v>10570</v>
      </c>
      <c r="D6652" s="348" t="s">
        <v>7679</v>
      </c>
      <c r="E6652" s="348" t="s">
        <v>7680</v>
      </c>
      <c r="F6652" s="348" t="s">
        <v>13162</v>
      </c>
    </row>
    <row r="6653" spans="1:6" x14ac:dyDescent="0.25">
      <c r="A6653" s="348" t="s">
        <v>13173</v>
      </c>
      <c r="B6653" t="str">
        <f t="shared" si="103"/>
        <v>F3:0111 P1P2:0301 P3:00005</v>
      </c>
      <c r="C6653" s="348" t="s">
        <v>10574</v>
      </c>
      <c r="D6653" s="348" t="s">
        <v>7323</v>
      </c>
      <c r="E6653" s="348" t="s">
        <v>7335</v>
      </c>
      <c r="F6653" s="348" t="s">
        <v>7655</v>
      </c>
    </row>
    <row r="6654" spans="1:6" x14ac:dyDescent="0.25">
      <c r="A6654" s="348" t="s">
        <v>13173</v>
      </c>
      <c r="B6654" t="str">
        <f t="shared" si="103"/>
        <v>F3:0620 P1P2:7502 P3:00333</v>
      </c>
      <c r="C6654" s="348" t="s">
        <v>10574</v>
      </c>
      <c r="D6654" s="348" t="s">
        <v>8708</v>
      </c>
      <c r="E6654" s="348" t="s">
        <v>8709</v>
      </c>
      <c r="F6654" s="348" t="s">
        <v>12484</v>
      </c>
    </row>
    <row r="6655" spans="1:6" x14ac:dyDescent="0.25">
      <c r="A6655" s="348" t="s">
        <v>13173</v>
      </c>
      <c r="B6655" t="str">
        <f t="shared" si="103"/>
        <v>F3:1012 P1P2:9010 P3:00326</v>
      </c>
      <c r="C6655" s="348" t="s">
        <v>10574</v>
      </c>
      <c r="D6655" s="348" t="s">
        <v>7679</v>
      </c>
      <c r="E6655" s="348" t="s">
        <v>7680</v>
      </c>
      <c r="F6655" s="348" t="s">
        <v>13162</v>
      </c>
    </row>
    <row r="6656" spans="1:6" x14ac:dyDescent="0.25">
      <c r="A6656" s="348" t="s">
        <v>13174</v>
      </c>
      <c r="B6656" t="str">
        <f t="shared" si="103"/>
        <v>F3:0111 P1P2:0301 P3:00005</v>
      </c>
      <c r="C6656" s="348" t="s">
        <v>10577</v>
      </c>
      <c r="D6656" s="348" t="s">
        <v>7323</v>
      </c>
      <c r="E6656" s="348" t="s">
        <v>7335</v>
      </c>
      <c r="F6656" s="348" t="s">
        <v>7655</v>
      </c>
    </row>
    <row r="6657" spans="1:6" x14ac:dyDescent="0.25">
      <c r="A6657" s="348" t="s">
        <v>13174</v>
      </c>
      <c r="B6657" t="str">
        <f t="shared" si="103"/>
        <v>F3:0620 P1P2:7502 P3:00333</v>
      </c>
      <c r="C6657" s="348" t="s">
        <v>10577</v>
      </c>
      <c r="D6657" s="348" t="s">
        <v>8708</v>
      </c>
      <c r="E6657" s="348" t="s">
        <v>8709</v>
      </c>
      <c r="F6657" s="348" t="s">
        <v>12484</v>
      </c>
    </row>
    <row r="6658" spans="1:6" x14ac:dyDescent="0.25">
      <c r="A6658" s="348" t="s">
        <v>13174</v>
      </c>
      <c r="B6658" t="str">
        <f t="shared" ref="B6658:B6721" si="104">CONCATENATE("F3:",D6658," P1P2:",E6658," P3:",F6658)</f>
        <v>F3:0812 P1P2:8602 P3:00355</v>
      </c>
      <c r="C6658" s="348" t="s">
        <v>10577</v>
      </c>
      <c r="D6658" s="348" t="s">
        <v>7752</v>
      </c>
      <c r="E6658" s="348" t="s">
        <v>7753</v>
      </c>
      <c r="F6658" s="348" t="s">
        <v>7754</v>
      </c>
    </row>
    <row r="6659" spans="1:6" x14ac:dyDescent="0.25">
      <c r="A6659" s="348" t="s">
        <v>13174</v>
      </c>
      <c r="B6659" t="str">
        <f t="shared" si="104"/>
        <v>F3:1012 P1P2:9010 P3:00326</v>
      </c>
      <c r="C6659" s="348" t="s">
        <v>10577</v>
      </c>
      <c r="D6659" s="348" t="s">
        <v>7679</v>
      </c>
      <c r="E6659" s="348" t="s">
        <v>7680</v>
      </c>
      <c r="F6659" s="348" t="s">
        <v>13162</v>
      </c>
    </row>
    <row r="6660" spans="1:6" x14ac:dyDescent="0.25">
      <c r="A6660" s="348" t="s">
        <v>13175</v>
      </c>
      <c r="B6660" t="str">
        <f t="shared" si="104"/>
        <v>F3:0111 P1P2:0301 P3:00005</v>
      </c>
      <c r="C6660" s="348" t="s">
        <v>13176</v>
      </c>
      <c r="D6660" s="348" t="s">
        <v>7323</v>
      </c>
      <c r="E6660" s="348" t="s">
        <v>7335</v>
      </c>
      <c r="F6660" s="348" t="s">
        <v>7655</v>
      </c>
    </row>
    <row r="6661" spans="1:6" x14ac:dyDescent="0.25">
      <c r="A6661" s="348" t="s">
        <v>13175</v>
      </c>
      <c r="B6661" t="str">
        <f t="shared" si="104"/>
        <v>F3:0620 P1P2:7502 P3:00333</v>
      </c>
      <c r="C6661" s="348" t="s">
        <v>13176</v>
      </c>
      <c r="D6661" s="348" t="s">
        <v>8708</v>
      </c>
      <c r="E6661" s="348" t="s">
        <v>8709</v>
      </c>
      <c r="F6661" s="348" t="s">
        <v>12484</v>
      </c>
    </row>
    <row r="6662" spans="1:6" x14ac:dyDescent="0.25">
      <c r="A6662" s="348" t="s">
        <v>13175</v>
      </c>
      <c r="B6662" t="str">
        <f t="shared" si="104"/>
        <v>F3:1012 P1P2:9010 P3:00326</v>
      </c>
      <c r="C6662" s="348" t="s">
        <v>13176</v>
      </c>
      <c r="D6662" s="348" t="s">
        <v>7679</v>
      </c>
      <c r="E6662" s="348" t="s">
        <v>7680</v>
      </c>
      <c r="F6662" s="348" t="s">
        <v>13162</v>
      </c>
    </row>
    <row r="6663" spans="1:6" x14ac:dyDescent="0.25">
      <c r="A6663" s="348" t="s">
        <v>13177</v>
      </c>
      <c r="B6663" t="str">
        <f t="shared" si="104"/>
        <v>F3:0111 P1P2:0301 P3:00005</v>
      </c>
      <c r="C6663" s="348" t="s">
        <v>10580</v>
      </c>
      <c r="D6663" s="348" t="s">
        <v>7323</v>
      </c>
      <c r="E6663" s="348" t="s">
        <v>7335</v>
      </c>
      <c r="F6663" s="348" t="s">
        <v>7655</v>
      </c>
    </row>
    <row r="6664" spans="1:6" x14ac:dyDescent="0.25">
      <c r="A6664" s="348" t="s">
        <v>13177</v>
      </c>
      <c r="B6664" t="str">
        <f t="shared" si="104"/>
        <v>F3:1012 P1P2:9010 P3:00326</v>
      </c>
      <c r="C6664" s="348" t="s">
        <v>10580</v>
      </c>
      <c r="D6664" s="348" t="s">
        <v>7679</v>
      </c>
      <c r="E6664" s="348" t="s">
        <v>7680</v>
      </c>
      <c r="F6664" s="348" t="s">
        <v>13162</v>
      </c>
    </row>
    <row r="6665" spans="1:6" x14ac:dyDescent="0.25">
      <c r="A6665" s="348" t="s">
        <v>13178</v>
      </c>
      <c r="B6665" t="str">
        <f t="shared" si="104"/>
        <v>F3:0111 P1P2:0301 P3:00005</v>
      </c>
      <c r="C6665" s="348" t="s">
        <v>10583</v>
      </c>
      <c r="D6665" s="348" t="s">
        <v>7323</v>
      </c>
      <c r="E6665" s="348" t="s">
        <v>7335</v>
      </c>
      <c r="F6665" s="348" t="s">
        <v>7655</v>
      </c>
    </row>
    <row r="6666" spans="1:6" x14ac:dyDescent="0.25">
      <c r="A6666" s="348" t="s">
        <v>13178</v>
      </c>
      <c r="B6666" t="str">
        <f t="shared" si="104"/>
        <v>F3:0620 P1P2:7502 P3:00333</v>
      </c>
      <c r="C6666" s="348" t="s">
        <v>10583</v>
      </c>
      <c r="D6666" s="348" t="s">
        <v>8708</v>
      </c>
      <c r="E6666" s="348" t="s">
        <v>8709</v>
      </c>
      <c r="F6666" s="348" t="s">
        <v>12484</v>
      </c>
    </row>
    <row r="6667" spans="1:6" x14ac:dyDescent="0.25">
      <c r="A6667" s="348" t="s">
        <v>13178</v>
      </c>
      <c r="B6667" t="str">
        <f t="shared" si="104"/>
        <v>F3:0812 P1P2:8602 P3:00355</v>
      </c>
      <c r="C6667" s="348" t="s">
        <v>10583</v>
      </c>
      <c r="D6667" s="348" t="s">
        <v>7752</v>
      </c>
      <c r="E6667" s="348" t="s">
        <v>7753</v>
      </c>
      <c r="F6667" s="348" t="s">
        <v>7754</v>
      </c>
    </row>
    <row r="6668" spans="1:6" x14ac:dyDescent="0.25">
      <c r="A6668" s="348" t="s">
        <v>13178</v>
      </c>
      <c r="B6668" t="str">
        <f t="shared" si="104"/>
        <v>F3:0813 P1P2:8603 P3:00239</v>
      </c>
      <c r="C6668" s="348" t="s">
        <v>10583</v>
      </c>
      <c r="D6668" s="348" t="s">
        <v>7807</v>
      </c>
      <c r="E6668" s="348" t="s">
        <v>7808</v>
      </c>
      <c r="F6668" s="348" t="s">
        <v>12949</v>
      </c>
    </row>
    <row r="6669" spans="1:6" x14ac:dyDescent="0.25">
      <c r="A6669" s="348" t="s">
        <v>13178</v>
      </c>
      <c r="B6669" t="str">
        <f t="shared" si="104"/>
        <v>F3:0820 P1P2:8503 P3:00232</v>
      </c>
      <c r="C6669" s="348" t="s">
        <v>10583</v>
      </c>
      <c r="D6669" s="348" t="s">
        <v>7684</v>
      </c>
      <c r="E6669" s="348" t="s">
        <v>7685</v>
      </c>
      <c r="F6669" s="348" t="s">
        <v>7686</v>
      </c>
    </row>
    <row r="6670" spans="1:6" x14ac:dyDescent="0.25">
      <c r="A6670" s="348" t="s">
        <v>13179</v>
      </c>
      <c r="B6670" t="str">
        <f t="shared" si="104"/>
        <v>F3:0111 P1P2:0301 P3:00005</v>
      </c>
      <c r="C6670" s="348" t="s">
        <v>10587</v>
      </c>
      <c r="D6670" s="348" t="s">
        <v>7323</v>
      </c>
      <c r="E6670" s="348" t="s">
        <v>7335</v>
      </c>
      <c r="F6670" s="348" t="s">
        <v>7655</v>
      </c>
    </row>
    <row r="6671" spans="1:6" x14ac:dyDescent="0.25">
      <c r="A6671" s="348" t="s">
        <v>13179</v>
      </c>
      <c r="B6671" t="str">
        <f t="shared" si="104"/>
        <v>F3:1012 P1P2:9010 P3:00326</v>
      </c>
      <c r="C6671" s="348" t="s">
        <v>10587</v>
      </c>
      <c r="D6671" s="348" t="s">
        <v>7679</v>
      </c>
      <c r="E6671" s="348" t="s">
        <v>7680</v>
      </c>
      <c r="F6671" s="348" t="s">
        <v>13162</v>
      </c>
    </row>
    <row r="6672" spans="1:6" x14ac:dyDescent="0.25">
      <c r="A6672" s="348" t="s">
        <v>13180</v>
      </c>
      <c r="B6672" t="str">
        <f t="shared" si="104"/>
        <v>F3:0111 P1P2:0301 P3:00005</v>
      </c>
      <c r="C6672" s="348" t="s">
        <v>10591</v>
      </c>
      <c r="D6672" s="348" t="s">
        <v>7323</v>
      </c>
      <c r="E6672" s="348" t="s">
        <v>7335</v>
      </c>
      <c r="F6672" s="348" t="s">
        <v>7655</v>
      </c>
    </row>
    <row r="6673" spans="1:6" x14ac:dyDescent="0.25">
      <c r="A6673" s="348" t="s">
        <v>13180</v>
      </c>
      <c r="B6673" t="str">
        <f t="shared" si="104"/>
        <v>F3:0812 P1P2:8602 P3:00355</v>
      </c>
      <c r="C6673" s="348" t="s">
        <v>10591</v>
      </c>
      <c r="D6673" s="348" t="s">
        <v>7752</v>
      </c>
      <c r="E6673" s="348" t="s">
        <v>7753</v>
      </c>
      <c r="F6673" s="348" t="s">
        <v>7754</v>
      </c>
    </row>
    <row r="6674" spans="1:6" x14ac:dyDescent="0.25">
      <c r="A6674" s="348" t="s">
        <v>13180</v>
      </c>
      <c r="B6674" t="str">
        <f t="shared" si="104"/>
        <v>F3:1012 P1P2:9010 P3:00326</v>
      </c>
      <c r="C6674" s="348" t="s">
        <v>10591</v>
      </c>
      <c r="D6674" s="348" t="s">
        <v>7679</v>
      </c>
      <c r="E6674" s="348" t="s">
        <v>7680</v>
      </c>
      <c r="F6674" s="348" t="s">
        <v>13162</v>
      </c>
    </row>
    <row r="6675" spans="1:6" x14ac:dyDescent="0.25">
      <c r="A6675" s="348" t="s">
        <v>13181</v>
      </c>
      <c r="B6675" t="str">
        <f t="shared" si="104"/>
        <v>F3:0111 P1P2:0301 P3:00005</v>
      </c>
      <c r="C6675" s="348" t="s">
        <v>10595</v>
      </c>
      <c r="D6675" s="348" t="s">
        <v>7323</v>
      </c>
      <c r="E6675" s="348" t="s">
        <v>7335</v>
      </c>
      <c r="F6675" s="348" t="s">
        <v>7655</v>
      </c>
    </row>
    <row r="6676" spans="1:6" x14ac:dyDescent="0.25">
      <c r="A6676" s="348" t="s">
        <v>13181</v>
      </c>
      <c r="B6676" t="str">
        <f t="shared" si="104"/>
        <v>F3:0620 P1P2:7502 P3:00333</v>
      </c>
      <c r="C6676" s="348" t="s">
        <v>10595</v>
      </c>
      <c r="D6676" s="348" t="s">
        <v>8708</v>
      </c>
      <c r="E6676" s="348" t="s">
        <v>8709</v>
      </c>
      <c r="F6676" s="348" t="s">
        <v>12484</v>
      </c>
    </row>
    <row r="6677" spans="1:6" x14ac:dyDescent="0.25">
      <c r="A6677" s="348" t="s">
        <v>13181</v>
      </c>
      <c r="B6677" t="str">
        <f t="shared" si="104"/>
        <v>F3:0812 P1P2:8602 P3:00355</v>
      </c>
      <c r="C6677" s="348" t="s">
        <v>10595</v>
      </c>
      <c r="D6677" s="348" t="s">
        <v>7752</v>
      </c>
      <c r="E6677" s="348" t="s">
        <v>7753</v>
      </c>
      <c r="F6677" s="348" t="s">
        <v>7754</v>
      </c>
    </row>
    <row r="6678" spans="1:6" x14ac:dyDescent="0.25">
      <c r="A6678" s="348" t="s">
        <v>13182</v>
      </c>
      <c r="B6678" t="str">
        <f t="shared" si="104"/>
        <v>F3:0911 P1P2:8802 P3:00199</v>
      </c>
      <c r="C6678" s="348" t="s">
        <v>9803</v>
      </c>
      <c r="D6678" s="348" t="s">
        <v>7657</v>
      </c>
      <c r="E6678" s="348" t="s">
        <v>7658</v>
      </c>
      <c r="F6678" s="348" t="s">
        <v>7659</v>
      </c>
    </row>
    <row r="6679" spans="1:6" x14ac:dyDescent="0.25">
      <c r="A6679" s="348" t="s">
        <v>13182</v>
      </c>
      <c r="B6679" t="str">
        <f t="shared" si="104"/>
        <v>F3:0911 P1P2:8802 P3:00448</v>
      </c>
      <c r="C6679" s="348" t="s">
        <v>9803</v>
      </c>
      <c r="D6679" s="348" t="s">
        <v>7657</v>
      </c>
      <c r="E6679" s="348" t="s">
        <v>7658</v>
      </c>
      <c r="F6679" s="348" t="s">
        <v>7641</v>
      </c>
    </row>
    <row r="6680" spans="1:6" x14ac:dyDescent="0.25">
      <c r="A6680" s="348" t="s">
        <v>13183</v>
      </c>
      <c r="B6680" t="str">
        <f t="shared" si="104"/>
        <v>F3:0812 P1P2:8602 P3:00355</v>
      </c>
      <c r="C6680" s="348" t="s">
        <v>9803</v>
      </c>
      <c r="D6680" s="348" t="s">
        <v>7752</v>
      </c>
      <c r="E6680" s="348" t="s">
        <v>7753</v>
      </c>
      <c r="F6680" s="348" t="s">
        <v>7754</v>
      </c>
    </row>
    <row r="6681" spans="1:6" x14ac:dyDescent="0.25">
      <c r="A6681" s="348" t="s">
        <v>13184</v>
      </c>
      <c r="B6681" t="str">
        <f t="shared" si="104"/>
        <v>F3:0820 P1P2:8502 P3:00231</v>
      </c>
      <c r="C6681" s="348" t="s">
        <v>9847</v>
      </c>
      <c r="D6681" s="348" t="s">
        <v>7684</v>
      </c>
      <c r="E6681" s="348" t="s">
        <v>7725</v>
      </c>
      <c r="F6681" s="348" t="s">
        <v>7834</v>
      </c>
    </row>
    <row r="6682" spans="1:6" x14ac:dyDescent="0.25">
      <c r="A6682" s="348" t="s">
        <v>13185</v>
      </c>
      <c r="B6682" t="str">
        <f t="shared" si="104"/>
        <v>F3:1040 P1P2:9006 P3:00283</v>
      </c>
      <c r="C6682" s="348" t="s">
        <v>9751</v>
      </c>
      <c r="D6682" s="348" t="s">
        <v>7691</v>
      </c>
      <c r="E6682" s="348" t="s">
        <v>7692</v>
      </c>
      <c r="F6682" s="348" t="s">
        <v>7914</v>
      </c>
    </row>
    <row r="6683" spans="1:6" x14ac:dyDescent="0.25">
      <c r="A6683" s="348" t="s">
        <v>13186</v>
      </c>
      <c r="B6683" t="str">
        <f t="shared" si="104"/>
        <v>F3:0911 P1P2:8802 P3:00199</v>
      </c>
      <c r="C6683" s="348" t="s">
        <v>9715</v>
      </c>
      <c r="D6683" s="348" t="s">
        <v>7657</v>
      </c>
      <c r="E6683" s="348" t="s">
        <v>7658</v>
      </c>
      <c r="F6683" s="348" t="s">
        <v>7659</v>
      </c>
    </row>
    <row r="6684" spans="1:6" x14ac:dyDescent="0.25">
      <c r="A6684" s="348" t="s">
        <v>13187</v>
      </c>
      <c r="B6684" t="str">
        <f t="shared" si="104"/>
        <v>F3:0911 P1P2:8802 P3:00199</v>
      </c>
      <c r="C6684" s="348" t="s">
        <v>8384</v>
      </c>
      <c r="D6684" s="348" t="s">
        <v>7657</v>
      </c>
      <c r="E6684" s="348" t="s">
        <v>7658</v>
      </c>
      <c r="F6684" s="348" t="s">
        <v>7659</v>
      </c>
    </row>
    <row r="6685" spans="1:6" x14ac:dyDescent="0.25">
      <c r="A6685" s="348" t="s">
        <v>13187</v>
      </c>
      <c r="B6685" t="str">
        <f t="shared" si="104"/>
        <v>F3:0911 P1P2:8802 P3:00448</v>
      </c>
      <c r="C6685" s="348" t="s">
        <v>8384</v>
      </c>
      <c r="D6685" s="348" t="s">
        <v>7657</v>
      </c>
      <c r="E6685" s="348" t="s">
        <v>7658</v>
      </c>
      <c r="F6685" s="348" t="s">
        <v>7641</v>
      </c>
    </row>
    <row r="6686" spans="1:6" x14ac:dyDescent="0.25">
      <c r="A6686" s="348" t="s">
        <v>13188</v>
      </c>
      <c r="B6686" t="str">
        <f t="shared" si="104"/>
        <v>F3:0911 P1P2:8802 P3:00199</v>
      </c>
      <c r="C6686" s="348" t="s">
        <v>8384</v>
      </c>
      <c r="D6686" s="348" t="s">
        <v>7657</v>
      </c>
      <c r="E6686" s="348" t="s">
        <v>7658</v>
      </c>
      <c r="F6686" s="348" t="s">
        <v>7659</v>
      </c>
    </row>
    <row r="6687" spans="1:6" x14ac:dyDescent="0.25">
      <c r="A6687" s="348" t="s">
        <v>13188</v>
      </c>
      <c r="B6687" t="str">
        <f t="shared" si="104"/>
        <v>F3:0911 P1P2:8802 P3:00448</v>
      </c>
      <c r="C6687" s="348" t="s">
        <v>8384</v>
      </c>
      <c r="D6687" s="348" t="s">
        <v>7657</v>
      </c>
      <c r="E6687" s="348" t="s">
        <v>7658</v>
      </c>
      <c r="F6687" s="348" t="s">
        <v>7641</v>
      </c>
    </row>
    <row r="6688" spans="1:6" x14ac:dyDescent="0.25">
      <c r="A6688" s="348" t="s">
        <v>13189</v>
      </c>
      <c r="B6688" t="str">
        <f t="shared" si="104"/>
        <v>F3:0911 P1P2:8802 P3:00199</v>
      </c>
      <c r="C6688" s="348" t="s">
        <v>8382</v>
      </c>
      <c r="D6688" s="348" t="s">
        <v>7657</v>
      </c>
      <c r="E6688" s="348" t="s">
        <v>7658</v>
      </c>
      <c r="F6688" s="348" t="s">
        <v>7659</v>
      </c>
    </row>
    <row r="6689" spans="1:6" x14ac:dyDescent="0.25">
      <c r="A6689" s="348" t="s">
        <v>13189</v>
      </c>
      <c r="B6689" t="str">
        <f t="shared" si="104"/>
        <v>F3:0911 P1P2:8802 P3:00448</v>
      </c>
      <c r="C6689" s="348" t="s">
        <v>8382</v>
      </c>
      <c r="D6689" s="348" t="s">
        <v>7657</v>
      </c>
      <c r="E6689" s="348" t="s">
        <v>7658</v>
      </c>
      <c r="F6689" s="348" t="s">
        <v>7641</v>
      </c>
    </row>
    <row r="6690" spans="1:6" x14ac:dyDescent="0.25">
      <c r="A6690" s="348" t="s">
        <v>13190</v>
      </c>
      <c r="B6690" t="str">
        <f t="shared" si="104"/>
        <v>F3:0820 P1P2:8502 P3:00234</v>
      </c>
      <c r="C6690" s="348" t="s">
        <v>11531</v>
      </c>
      <c r="D6690" s="348" t="s">
        <v>7684</v>
      </c>
      <c r="E6690" s="348" t="s">
        <v>7725</v>
      </c>
      <c r="F6690" s="348" t="s">
        <v>7726</v>
      </c>
    </row>
    <row r="6691" spans="1:6" x14ac:dyDescent="0.25">
      <c r="A6691" s="348" t="s">
        <v>13191</v>
      </c>
      <c r="B6691" t="str">
        <f t="shared" si="104"/>
        <v>F3:0820 P1P2:8502 P3:00234</v>
      </c>
      <c r="C6691" s="348" t="s">
        <v>8505</v>
      </c>
      <c r="D6691" s="348" t="s">
        <v>7684</v>
      </c>
      <c r="E6691" s="348" t="s">
        <v>7725</v>
      </c>
      <c r="F6691" s="348" t="s">
        <v>7726</v>
      </c>
    </row>
    <row r="6692" spans="1:6" x14ac:dyDescent="0.25">
      <c r="A6692" s="348" t="s">
        <v>13192</v>
      </c>
      <c r="B6692" t="str">
        <f t="shared" si="104"/>
        <v>F3:0911 P1P2:8802 P3:00199</v>
      </c>
      <c r="C6692" s="348" t="s">
        <v>9843</v>
      </c>
      <c r="D6692" s="348" t="s">
        <v>7657</v>
      </c>
      <c r="E6692" s="348" t="s">
        <v>7658</v>
      </c>
      <c r="F6692" s="348" t="s">
        <v>7659</v>
      </c>
    </row>
    <row r="6693" spans="1:6" x14ac:dyDescent="0.25">
      <c r="A6693" s="348" t="s">
        <v>13192</v>
      </c>
      <c r="B6693" t="str">
        <f t="shared" si="104"/>
        <v>F3:0911 P1P2:8802 P3:00448</v>
      </c>
      <c r="C6693" s="348" t="s">
        <v>9843</v>
      </c>
      <c r="D6693" s="348" t="s">
        <v>7657</v>
      </c>
      <c r="E6693" s="348" t="s">
        <v>7658</v>
      </c>
      <c r="F6693" s="348" t="s">
        <v>7641</v>
      </c>
    </row>
    <row r="6694" spans="1:6" x14ac:dyDescent="0.25">
      <c r="A6694" s="348" t="s">
        <v>13193</v>
      </c>
      <c r="B6694" t="str">
        <f t="shared" si="104"/>
        <v>F3:0911 P1P2:8802 P3:00199</v>
      </c>
      <c r="C6694" s="348" t="s">
        <v>10232</v>
      </c>
      <c r="D6694" s="348" t="s">
        <v>7657</v>
      </c>
      <c r="E6694" s="348" t="s">
        <v>7658</v>
      </c>
      <c r="F6694" s="348" t="s">
        <v>7659</v>
      </c>
    </row>
    <row r="6695" spans="1:6" x14ac:dyDescent="0.25">
      <c r="A6695" s="348" t="s">
        <v>13193</v>
      </c>
      <c r="B6695" t="str">
        <f t="shared" si="104"/>
        <v>F3:0911 P1P2:8802 P3:00448</v>
      </c>
      <c r="C6695" s="348" t="s">
        <v>10232</v>
      </c>
      <c r="D6695" s="348" t="s">
        <v>7657</v>
      </c>
      <c r="E6695" s="348" t="s">
        <v>7658</v>
      </c>
      <c r="F6695" s="348" t="s">
        <v>7641</v>
      </c>
    </row>
    <row r="6696" spans="1:6" x14ac:dyDescent="0.25">
      <c r="A6696" s="348" t="s">
        <v>13194</v>
      </c>
      <c r="B6696" t="str">
        <f t="shared" si="104"/>
        <v>F3:0911 P1P2:8802 P3:00199</v>
      </c>
      <c r="C6696" s="348" t="s">
        <v>10086</v>
      </c>
      <c r="D6696" s="348" t="s">
        <v>7657</v>
      </c>
      <c r="E6696" s="348" t="s">
        <v>7658</v>
      </c>
      <c r="F6696" s="348" t="s">
        <v>7659</v>
      </c>
    </row>
    <row r="6697" spans="1:6" x14ac:dyDescent="0.25">
      <c r="A6697" s="348" t="s">
        <v>13194</v>
      </c>
      <c r="B6697" t="str">
        <f t="shared" si="104"/>
        <v>F3:0911 P1P2:8802 P3:00448</v>
      </c>
      <c r="C6697" s="348" t="s">
        <v>10086</v>
      </c>
      <c r="D6697" s="348" t="s">
        <v>7657</v>
      </c>
      <c r="E6697" s="348" t="s">
        <v>7658</v>
      </c>
      <c r="F6697" s="348" t="s">
        <v>7641</v>
      </c>
    </row>
    <row r="6698" spans="1:6" x14ac:dyDescent="0.25">
      <c r="A6698" s="348" t="s">
        <v>13195</v>
      </c>
      <c r="B6698" t="str">
        <f t="shared" si="104"/>
        <v>F3:0911 P1P2:8802 P3:00199</v>
      </c>
      <c r="C6698" s="348" t="s">
        <v>10017</v>
      </c>
      <c r="D6698" s="348" t="s">
        <v>7657</v>
      </c>
      <c r="E6698" s="348" t="s">
        <v>7658</v>
      </c>
      <c r="F6698" s="348" t="s">
        <v>7659</v>
      </c>
    </row>
    <row r="6699" spans="1:6" x14ac:dyDescent="0.25">
      <c r="A6699" s="348" t="s">
        <v>13195</v>
      </c>
      <c r="B6699" t="str">
        <f t="shared" si="104"/>
        <v>F3:0911 P1P2:8802 P3:00448</v>
      </c>
      <c r="C6699" s="348" t="s">
        <v>10017</v>
      </c>
      <c r="D6699" s="348" t="s">
        <v>7657</v>
      </c>
      <c r="E6699" s="348" t="s">
        <v>7658</v>
      </c>
      <c r="F6699" s="348" t="s">
        <v>7641</v>
      </c>
    </row>
    <row r="6700" spans="1:6" x14ac:dyDescent="0.25">
      <c r="A6700" s="348" t="s">
        <v>13196</v>
      </c>
      <c r="B6700" t="str">
        <f t="shared" si="104"/>
        <v>F3:0911 P1P2:8802 P3:00199</v>
      </c>
      <c r="C6700" s="348" t="s">
        <v>8925</v>
      </c>
      <c r="D6700" s="348" t="s">
        <v>7657</v>
      </c>
      <c r="E6700" s="348" t="s">
        <v>7658</v>
      </c>
      <c r="F6700" s="348" t="s">
        <v>7659</v>
      </c>
    </row>
    <row r="6701" spans="1:6" x14ac:dyDescent="0.25">
      <c r="A6701" s="348" t="s">
        <v>13197</v>
      </c>
      <c r="B6701" t="str">
        <f t="shared" si="104"/>
        <v>F3:0911 P1P2:8802 P3:00199</v>
      </c>
      <c r="C6701" s="348" t="s">
        <v>11151</v>
      </c>
      <c r="D6701" s="348" t="s">
        <v>7657</v>
      </c>
      <c r="E6701" s="348" t="s">
        <v>7658</v>
      </c>
      <c r="F6701" s="348" t="s">
        <v>7659</v>
      </c>
    </row>
    <row r="6702" spans="1:6" x14ac:dyDescent="0.25">
      <c r="A6702" s="348" t="s">
        <v>13197</v>
      </c>
      <c r="B6702" t="str">
        <f t="shared" si="104"/>
        <v>F3:0911 P1P2:8802 P3:00448</v>
      </c>
      <c r="C6702" s="348" t="s">
        <v>11151</v>
      </c>
      <c r="D6702" s="348" t="s">
        <v>7657</v>
      </c>
      <c r="E6702" s="348" t="s">
        <v>7658</v>
      </c>
      <c r="F6702" s="348" t="s">
        <v>7641</v>
      </c>
    </row>
    <row r="6703" spans="1:6" x14ac:dyDescent="0.25">
      <c r="A6703" s="348" t="s">
        <v>13198</v>
      </c>
      <c r="B6703" t="str">
        <f t="shared" si="104"/>
        <v>F3:0911 P1P2:8802 P3:00199</v>
      </c>
      <c r="C6703" s="348" t="s">
        <v>11135</v>
      </c>
      <c r="D6703" s="348" t="s">
        <v>7657</v>
      </c>
      <c r="E6703" s="348" t="s">
        <v>7658</v>
      </c>
      <c r="F6703" s="348" t="s">
        <v>7659</v>
      </c>
    </row>
    <row r="6704" spans="1:6" x14ac:dyDescent="0.25">
      <c r="A6704" s="348" t="s">
        <v>13198</v>
      </c>
      <c r="B6704" t="str">
        <f t="shared" si="104"/>
        <v>F3:0911 P1P2:8802 P3:00448</v>
      </c>
      <c r="C6704" s="348" t="s">
        <v>11135</v>
      </c>
      <c r="D6704" s="348" t="s">
        <v>7657</v>
      </c>
      <c r="E6704" s="348" t="s">
        <v>7658</v>
      </c>
      <c r="F6704" s="348" t="s">
        <v>7641</v>
      </c>
    </row>
    <row r="6705" spans="1:6" x14ac:dyDescent="0.25">
      <c r="A6705" s="348" t="s">
        <v>13199</v>
      </c>
      <c r="B6705" t="str">
        <f t="shared" si="104"/>
        <v>F3:0911 P1P2:8802 P3:00199</v>
      </c>
      <c r="C6705" s="348" t="s">
        <v>11020</v>
      </c>
      <c r="D6705" s="348" t="s">
        <v>7657</v>
      </c>
      <c r="E6705" s="348" t="s">
        <v>7658</v>
      </c>
      <c r="F6705" s="348" t="s">
        <v>7659</v>
      </c>
    </row>
    <row r="6706" spans="1:6" x14ac:dyDescent="0.25">
      <c r="A6706" s="348" t="s">
        <v>13199</v>
      </c>
      <c r="B6706" t="str">
        <f t="shared" si="104"/>
        <v>F3:0911 P1P2:8802 P3:00448</v>
      </c>
      <c r="C6706" s="348" t="s">
        <v>11020</v>
      </c>
      <c r="D6706" s="348" t="s">
        <v>7657</v>
      </c>
      <c r="E6706" s="348" t="s">
        <v>7658</v>
      </c>
      <c r="F6706" s="348" t="s">
        <v>7641</v>
      </c>
    </row>
    <row r="6707" spans="1:6" x14ac:dyDescent="0.25">
      <c r="A6707" s="348" t="s">
        <v>13200</v>
      </c>
      <c r="B6707" t="str">
        <f t="shared" si="104"/>
        <v>F3:0911 P1P2:8802 P3:00199</v>
      </c>
      <c r="C6707" s="348" t="s">
        <v>11231</v>
      </c>
      <c r="D6707" s="348" t="s">
        <v>7657</v>
      </c>
      <c r="E6707" s="348" t="s">
        <v>7658</v>
      </c>
      <c r="F6707" s="348" t="s">
        <v>7659</v>
      </c>
    </row>
    <row r="6708" spans="1:6" x14ac:dyDescent="0.25">
      <c r="A6708" s="348" t="s">
        <v>13200</v>
      </c>
      <c r="B6708" t="str">
        <f t="shared" si="104"/>
        <v>F3:0911 P1P2:8802 P3:00448</v>
      </c>
      <c r="C6708" s="348" t="s">
        <v>11231</v>
      </c>
      <c r="D6708" s="348" t="s">
        <v>7657</v>
      </c>
      <c r="E6708" s="348" t="s">
        <v>7658</v>
      </c>
      <c r="F6708" s="348" t="s">
        <v>7641</v>
      </c>
    </row>
    <row r="6709" spans="1:6" x14ac:dyDescent="0.25">
      <c r="A6709" s="348" t="s">
        <v>13201</v>
      </c>
      <c r="B6709" t="str">
        <f t="shared" si="104"/>
        <v>F3:0820 P1P2:8502 P3:00234</v>
      </c>
      <c r="C6709" s="348" t="s">
        <v>7907</v>
      </c>
      <c r="D6709" s="348" t="s">
        <v>7684</v>
      </c>
      <c r="E6709" s="348" t="s">
        <v>7725</v>
      </c>
      <c r="F6709" s="348" t="s">
        <v>7726</v>
      </c>
    </row>
    <row r="6710" spans="1:6" x14ac:dyDescent="0.25">
      <c r="A6710" s="348" t="s">
        <v>13202</v>
      </c>
      <c r="B6710" t="str">
        <f t="shared" si="104"/>
        <v>F3:0820 P1P2:8502 P3:00234</v>
      </c>
      <c r="C6710" s="348" t="s">
        <v>7907</v>
      </c>
      <c r="D6710" s="348" t="s">
        <v>7684</v>
      </c>
      <c r="E6710" s="348" t="s">
        <v>7725</v>
      </c>
      <c r="F6710" s="348" t="s">
        <v>7726</v>
      </c>
    </row>
    <row r="6711" spans="1:6" x14ac:dyDescent="0.25">
      <c r="A6711" s="348" t="s">
        <v>13203</v>
      </c>
      <c r="B6711" t="str">
        <f t="shared" si="104"/>
        <v>F3:0911 P1P2:8802 P3:00199</v>
      </c>
      <c r="C6711" s="348" t="s">
        <v>8047</v>
      </c>
      <c r="D6711" s="348" t="s">
        <v>7657</v>
      </c>
      <c r="E6711" s="348" t="s">
        <v>7658</v>
      </c>
      <c r="F6711" s="348" t="s">
        <v>7659</v>
      </c>
    </row>
    <row r="6712" spans="1:6" x14ac:dyDescent="0.25">
      <c r="A6712" s="348" t="s">
        <v>13203</v>
      </c>
      <c r="B6712" t="str">
        <f t="shared" si="104"/>
        <v>F3:0911 P1P2:8802 P3:00448</v>
      </c>
      <c r="C6712" s="348" t="s">
        <v>8047</v>
      </c>
      <c r="D6712" s="348" t="s">
        <v>7657</v>
      </c>
      <c r="E6712" s="348" t="s">
        <v>7658</v>
      </c>
      <c r="F6712" s="348" t="s">
        <v>7641</v>
      </c>
    </row>
    <row r="6713" spans="1:6" x14ac:dyDescent="0.25">
      <c r="A6713" s="348" t="s">
        <v>13204</v>
      </c>
      <c r="B6713" t="str">
        <f t="shared" si="104"/>
        <v>F3:0911 P1P2:8802 P3:00199</v>
      </c>
      <c r="C6713" s="348" t="s">
        <v>8047</v>
      </c>
      <c r="D6713" s="348" t="s">
        <v>7657</v>
      </c>
      <c r="E6713" s="348" t="s">
        <v>7658</v>
      </c>
      <c r="F6713" s="348" t="s">
        <v>7659</v>
      </c>
    </row>
    <row r="6714" spans="1:6" x14ac:dyDescent="0.25">
      <c r="A6714" s="348" t="s">
        <v>13204</v>
      </c>
      <c r="B6714" t="str">
        <f t="shared" si="104"/>
        <v>F3:0911 P1P2:8802 P3:00448</v>
      </c>
      <c r="C6714" s="348" t="s">
        <v>8047</v>
      </c>
      <c r="D6714" s="348" t="s">
        <v>7657</v>
      </c>
      <c r="E6714" s="348" t="s">
        <v>7658</v>
      </c>
      <c r="F6714" s="348" t="s">
        <v>7641</v>
      </c>
    </row>
    <row r="6715" spans="1:6" x14ac:dyDescent="0.25">
      <c r="A6715" s="348" t="s">
        <v>13205</v>
      </c>
      <c r="B6715" t="str">
        <f t="shared" si="104"/>
        <v>F3:0911 P1P2:8802 P3:00199</v>
      </c>
      <c r="C6715" s="348" t="s">
        <v>9599</v>
      </c>
      <c r="D6715" s="348" t="s">
        <v>7657</v>
      </c>
      <c r="E6715" s="348" t="s">
        <v>7658</v>
      </c>
      <c r="F6715" s="348" t="s">
        <v>7659</v>
      </c>
    </row>
    <row r="6716" spans="1:6" x14ac:dyDescent="0.25">
      <c r="A6716" s="348" t="s">
        <v>13205</v>
      </c>
      <c r="B6716" t="str">
        <f t="shared" si="104"/>
        <v>F3:0911 P1P2:8802 P3:00448</v>
      </c>
      <c r="C6716" s="348" t="s">
        <v>9599</v>
      </c>
      <c r="D6716" s="348" t="s">
        <v>7657</v>
      </c>
      <c r="E6716" s="348" t="s">
        <v>7658</v>
      </c>
      <c r="F6716" s="348" t="s">
        <v>7641</v>
      </c>
    </row>
    <row r="6717" spans="1:6" x14ac:dyDescent="0.25">
      <c r="A6717" s="348" t="s">
        <v>13206</v>
      </c>
      <c r="B6717" t="str">
        <f t="shared" si="104"/>
        <v>F3:0911 P1P2:8802 P3:00199</v>
      </c>
      <c r="C6717" s="348" t="s">
        <v>9372</v>
      </c>
      <c r="D6717" s="348" t="s">
        <v>7657</v>
      </c>
      <c r="E6717" s="348" t="s">
        <v>7658</v>
      </c>
      <c r="F6717" s="348" t="s">
        <v>7659</v>
      </c>
    </row>
    <row r="6718" spans="1:6" x14ac:dyDescent="0.25">
      <c r="A6718" s="348" t="s">
        <v>13206</v>
      </c>
      <c r="B6718" t="str">
        <f t="shared" si="104"/>
        <v>F3:0911 P1P2:8802 P3:00448</v>
      </c>
      <c r="C6718" s="348" t="s">
        <v>9372</v>
      </c>
      <c r="D6718" s="348" t="s">
        <v>7657</v>
      </c>
      <c r="E6718" s="348" t="s">
        <v>7658</v>
      </c>
      <c r="F6718" s="348" t="s">
        <v>7641</v>
      </c>
    </row>
    <row r="6719" spans="1:6" x14ac:dyDescent="0.25">
      <c r="A6719" s="348" t="s">
        <v>13207</v>
      </c>
      <c r="B6719" t="str">
        <f t="shared" si="104"/>
        <v>F3:0911 P1P2:8802 P3:00199</v>
      </c>
      <c r="C6719" s="348" t="s">
        <v>9494</v>
      </c>
      <c r="D6719" s="348" t="s">
        <v>7657</v>
      </c>
      <c r="E6719" s="348" t="s">
        <v>7658</v>
      </c>
      <c r="F6719" s="348" t="s">
        <v>7659</v>
      </c>
    </row>
    <row r="6720" spans="1:6" x14ac:dyDescent="0.25">
      <c r="A6720" s="348" t="s">
        <v>13207</v>
      </c>
      <c r="B6720" t="str">
        <f t="shared" si="104"/>
        <v>F3:0911 P1P2:8802 P3:00448</v>
      </c>
      <c r="C6720" s="348" t="s">
        <v>9494</v>
      </c>
      <c r="D6720" s="348" t="s">
        <v>7657</v>
      </c>
      <c r="E6720" s="348" t="s">
        <v>7658</v>
      </c>
      <c r="F6720" s="348" t="s">
        <v>7641</v>
      </c>
    </row>
    <row r="6721" spans="1:6" x14ac:dyDescent="0.25">
      <c r="A6721" s="348" t="s">
        <v>13208</v>
      </c>
      <c r="B6721" t="str">
        <f t="shared" si="104"/>
        <v>F3:0911 P1P2:8802 P3:00199</v>
      </c>
      <c r="C6721" s="348" t="s">
        <v>9483</v>
      </c>
      <c r="D6721" s="348" t="s">
        <v>7657</v>
      </c>
      <c r="E6721" s="348" t="s">
        <v>7658</v>
      </c>
      <c r="F6721" s="348" t="s">
        <v>7659</v>
      </c>
    </row>
    <row r="6722" spans="1:6" x14ac:dyDescent="0.25">
      <c r="A6722" s="348" t="s">
        <v>13208</v>
      </c>
      <c r="B6722" t="str">
        <f t="shared" ref="B6722:B6785" si="105">CONCATENATE("F3:",D6722," P1P2:",E6722," P3:",F6722)</f>
        <v>F3:0911 P1P2:8802 P3:00448</v>
      </c>
      <c r="C6722" s="348" t="s">
        <v>9483</v>
      </c>
      <c r="D6722" s="348" t="s">
        <v>7657</v>
      </c>
      <c r="E6722" s="348" t="s">
        <v>7658</v>
      </c>
      <c r="F6722" s="348" t="s">
        <v>7641</v>
      </c>
    </row>
    <row r="6723" spans="1:6" x14ac:dyDescent="0.25">
      <c r="A6723" s="348" t="s">
        <v>13209</v>
      </c>
      <c r="B6723" t="str">
        <f t="shared" si="105"/>
        <v>F3:0911 P1P2:8802 P3:00199</v>
      </c>
      <c r="C6723" s="348" t="s">
        <v>9418</v>
      </c>
      <c r="D6723" s="348" t="s">
        <v>7657</v>
      </c>
      <c r="E6723" s="348" t="s">
        <v>7658</v>
      </c>
      <c r="F6723" s="348" t="s">
        <v>7659</v>
      </c>
    </row>
    <row r="6724" spans="1:6" x14ac:dyDescent="0.25">
      <c r="A6724" s="348" t="s">
        <v>13209</v>
      </c>
      <c r="B6724" t="str">
        <f t="shared" si="105"/>
        <v>F3:0911 P1P2:8802 P3:00448</v>
      </c>
      <c r="C6724" s="348" t="s">
        <v>9418</v>
      </c>
      <c r="D6724" s="348" t="s">
        <v>7657</v>
      </c>
      <c r="E6724" s="348" t="s">
        <v>7658</v>
      </c>
      <c r="F6724" s="348" t="s">
        <v>7641</v>
      </c>
    </row>
    <row r="6725" spans="1:6" x14ac:dyDescent="0.25">
      <c r="A6725" s="348" t="s">
        <v>13210</v>
      </c>
      <c r="B6725" t="str">
        <f t="shared" si="105"/>
        <v>F3:0911 P1P2:8802 P3:00199</v>
      </c>
      <c r="C6725" s="348" t="s">
        <v>9559</v>
      </c>
      <c r="D6725" s="348" t="s">
        <v>7657</v>
      </c>
      <c r="E6725" s="348" t="s">
        <v>7658</v>
      </c>
      <c r="F6725" s="348" t="s">
        <v>7659</v>
      </c>
    </row>
    <row r="6726" spans="1:6" x14ac:dyDescent="0.25">
      <c r="A6726" s="348" t="s">
        <v>13210</v>
      </c>
      <c r="B6726" t="str">
        <f t="shared" si="105"/>
        <v>F3:0911 P1P2:8802 P3:00448</v>
      </c>
      <c r="C6726" s="348" t="s">
        <v>9559</v>
      </c>
      <c r="D6726" s="348" t="s">
        <v>7657</v>
      </c>
      <c r="E6726" s="348" t="s">
        <v>7658</v>
      </c>
      <c r="F6726" s="348" t="s">
        <v>7641</v>
      </c>
    </row>
    <row r="6727" spans="1:6" x14ac:dyDescent="0.25">
      <c r="A6727" s="348" t="s">
        <v>13211</v>
      </c>
      <c r="B6727" t="str">
        <f t="shared" si="105"/>
        <v>F3:0911 P1P2:8802 P3:00199</v>
      </c>
      <c r="C6727" s="348" t="s">
        <v>9486</v>
      </c>
      <c r="D6727" s="348" t="s">
        <v>7657</v>
      </c>
      <c r="E6727" s="348" t="s">
        <v>7658</v>
      </c>
      <c r="F6727" s="348" t="s">
        <v>7659</v>
      </c>
    </row>
    <row r="6728" spans="1:6" x14ac:dyDescent="0.25">
      <c r="A6728" s="348" t="s">
        <v>13211</v>
      </c>
      <c r="B6728" t="str">
        <f t="shared" si="105"/>
        <v>F3:0911 P1P2:8802 P3:00448</v>
      </c>
      <c r="C6728" s="348" t="s">
        <v>9486</v>
      </c>
      <c r="D6728" s="348" t="s">
        <v>7657</v>
      </c>
      <c r="E6728" s="348" t="s">
        <v>7658</v>
      </c>
      <c r="F6728" s="348" t="s">
        <v>7641</v>
      </c>
    </row>
    <row r="6729" spans="1:6" x14ac:dyDescent="0.25">
      <c r="A6729" s="348" t="s">
        <v>13212</v>
      </c>
      <c r="B6729" t="str">
        <f t="shared" si="105"/>
        <v>F3:0911 P1P2:8802 P3:00199</v>
      </c>
      <c r="C6729" s="348" t="s">
        <v>9513</v>
      </c>
      <c r="D6729" s="348" t="s">
        <v>7657</v>
      </c>
      <c r="E6729" s="348" t="s">
        <v>7658</v>
      </c>
      <c r="F6729" s="348" t="s">
        <v>7659</v>
      </c>
    </row>
    <row r="6730" spans="1:6" x14ac:dyDescent="0.25">
      <c r="A6730" s="348" t="s">
        <v>13212</v>
      </c>
      <c r="B6730" t="str">
        <f t="shared" si="105"/>
        <v>F3:0911 P1P2:8802 P3:00448</v>
      </c>
      <c r="C6730" s="348" t="s">
        <v>9513</v>
      </c>
      <c r="D6730" s="348" t="s">
        <v>7657</v>
      </c>
      <c r="E6730" s="348" t="s">
        <v>7658</v>
      </c>
      <c r="F6730" s="348" t="s">
        <v>7641</v>
      </c>
    </row>
    <row r="6731" spans="1:6" x14ac:dyDescent="0.25">
      <c r="A6731" s="348" t="s">
        <v>13213</v>
      </c>
      <c r="B6731" t="str">
        <f t="shared" si="105"/>
        <v>F3:0111 P1P2:0301 P3:00005</v>
      </c>
      <c r="C6731" s="348" t="s">
        <v>9813</v>
      </c>
      <c r="D6731" s="348" t="s">
        <v>7323</v>
      </c>
      <c r="E6731" s="348" t="s">
        <v>7335</v>
      </c>
      <c r="F6731" s="348" t="s">
        <v>7655</v>
      </c>
    </row>
    <row r="6732" spans="1:6" x14ac:dyDescent="0.25">
      <c r="A6732" s="348" t="s">
        <v>13213</v>
      </c>
      <c r="B6732" t="str">
        <f t="shared" si="105"/>
        <v>F3:0620 P1P2:7502 P3:00333</v>
      </c>
      <c r="C6732" s="348" t="s">
        <v>9813</v>
      </c>
      <c r="D6732" s="348" t="s">
        <v>8708</v>
      </c>
      <c r="E6732" s="348" t="s">
        <v>8709</v>
      </c>
      <c r="F6732" s="348" t="s">
        <v>12484</v>
      </c>
    </row>
    <row r="6733" spans="1:6" x14ac:dyDescent="0.25">
      <c r="A6733" s="348" t="s">
        <v>13213</v>
      </c>
      <c r="B6733" t="str">
        <f t="shared" si="105"/>
        <v>F3:0630 P1P2:7503 P3:00337</v>
      </c>
      <c r="C6733" s="348" t="s">
        <v>9813</v>
      </c>
      <c r="D6733" s="348" t="s">
        <v>12487</v>
      </c>
      <c r="E6733" s="348" t="s">
        <v>12488</v>
      </c>
      <c r="F6733" s="348" t="s">
        <v>12836</v>
      </c>
    </row>
    <row r="6734" spans="1:6" x14ac:dyDescent="0.25">
      <c r="A6734" s="348" t="s">
        <v>13213</v>
      </c>
      <c r="B6734" t="str">
        <f t="shared" si="105"/>
        <v>F3:0812 P1P2:8602 P3:00230</v>
      </c>
      <c r="C6734" s="348" t="s">
        <v>9813</v>
      </c>
      <c r="D6734" s="348" t="s">
        <v>7752</v>
      </c>
      <c r="E6734" s="348" t="s">
        <v>7753</v>
      </c>
      <c r="F6734" s="348" t="s">
        <v>12598</v>
      </c>
    </row>
    <row r="6735" spans="1:6" x14ac:dyDescent="0.25">
      <c r="A6735" s="348" t="s">
        <v>13214</v>
      </c>
      <c r="B6735" t="str">
        <f t="shared" si="105"/>
        <v>F3:0912 P1P2:8803 P3:00200</v>
      </c>
      <c r="C6735" s="348" t="s">
        <v>7945</v>
      </c>
      <c r="D6735" s="348" t="s">
        <v>7651</v>
      </c>
      <c r="E6735" s="348" t="s">
        <v>7652</v>
      </c>
      <c r="F6735" s="348" t="s">
        <v>7653</v>
      </c>
    </row>
    <row r="6736" spans="1:6" x14ac:dyDescent="0.25">
      <c r="A6736" s="348" t="s">
        <v>13215</v>
      </c>
      <c r="B6736" t="str">
        <f t="shared" si="105"/>
        <v>F3:0259 P1P2:3104 P3:00074</v>
      </c>
      <c r="C6736" s="348" t="s">
        <v>13216</v>
      </c>
      <c r="D6736" s="348" t="s">
        <v>7557</v>
      </c>
      <c r="E6736" s="348" t="s">
        <v>7568</v>
      </c>
      <c r="F6736" s="348" t="s">
        <v>7571</v>
      </c>
    </row>
    <row r="6737" spans="1:6" x14ac:dyDescent="0.25">
      <c r="A6737" s="348" t="s">
        <v>13217</v>
      </c>
      <c r="B6737" t="str">
        <f t="shared" si="105"/>
        <v>F3:0259 P1P2:3104 P3:00074</v>
      </c>
      <c r="C6737" s="348" t="s">
        <v>7836</v>
      </c>
      <c r="D6737" s="348" t="s">
        <v>7557</v>
      </c>
      <c r="E6737" s="348" t="s">
        <v>7568</v>
      </c>
      <c r="F6737" s="348" t="s">
        <v>7571</v>
      </c>
    </row>
    <row r="6738" spans="1:6" x14ac:dyDescent="0.25">
      <c r="A6738" s="348" t="s">
        <v>13218</v>
      </c>
      <c r="B6738" t="str">
        <f t="shared" si="105"/>
        <v>F3:0911 P1P2:8802 P3:00199</v>
      </c>
      <c r="C6738" s="348" t="s">
        <v>10595</v>
      </c>
      <c r="D6738" s="348" t="s">
        <v>7657</v>
      </c>
      <c r="E6738" s="348" t="s">
        <v>7658</v>
      </c>
      <c r="F6738" s="348" t="s">
        <v>7659</v>
      </c>
    </row>
    <row r="6739" spans="1:6" x14ac:dyDescent="0.25">
      <c r="A6739" s="348" t="s">
        <v>13218</v>
      </c>
      <c r="B6739" t="str">
        <f t="shared" si="105"/>
        <v>F3:0911 P1P2:8802 P3:00448</v>
      </c>
      <c r="C6739" s="348" t="s">
        <v>10595</v>
      </c>
      <c r="D6739" s="348" t="s">
        <v>7657</v>
      </c>
      <c r="E6739" s="348" t="s">
        <v>7658</v>
      </c>
      <c r="F6739" s="348" t="s">
        <v>7641</v>
      </c>
    </row>
    <row r="6740" spans="1:6" x14ac:dyDescent="0.25">
      <c r="A6740" s="348" t="s">
        <v>13219</v>
      </c>
      <c r="B6740" t="str">
        <f t="shared" si="105"/>
        <v>F3:0911 P1P2:8802 P3:00199</v>
      </c>
      <c r="C6740" s="348" t="s">
        <v>10595</v>
      </c>
      <c r="D6740" s="348" t="s">
        <v>7657</v>
      </c>
      <c r="E6740" s="348" t="s">
        <v>7658</v>
      </c>
      <c r="F6740" s="348" t="s">
        <v>7659</v>
      </c>
    </row>
    <row r="6741" spans="1:6" x14ac:dyDescent="0.25">
      <c r="A6741" s="348" t="s">
        <v>13219</v>
      </c>
      <c r="B6741" t="str">
        <f t="shared" si="105"/>
        <v>F3:0911 P1P2:8802 P3:00448</v>
      </c>
      <c r="C6741" s="348" t="s">
        <v>10595</v>
      </c>
      <c r="D6741" s="348" t="s">
        <v>7657</v>
      </c>
      <c r="E6741" s="348" t="s">
        <v>7658</v>
      </c>
      <c r="F6741" s="348" t="s">
        <v>7641</v>
      </c>
    </row>
    <row r="6742" spans="1:6" x14ac:dyDescent="0.25">
      <c r="A6742" s="348" t="s">
        <v>13220</v>
      </c>
      <c r="B6742" t="str">
        <f t="shared" si="105"/>
        <v>F3:0911 P1P2:8802 P3:00199</v>
      </c>
      <c r="C6742" s="348" t="s">
        <v>8505</v>
      </c>
      <c r="D6742" s="348" t="s">
        <v>7657</v>
      </c>
      <c r="E6742" s="348" t="s">
        <v>7658</v>
      </c>
      <c r="F6742" s="348" t="s">
        <v>7659</v>
      </c>
    </row>
    <row r="6743" spans="1:6" x14ac:dyDescent="0.25">
      <c r="A6743" s="348" t="s">
        <v>13220</v>
      </c>
      <c r="B6743" t="str">
        <f t="shared" si="105"/>
        <v>F3:0911 P1P2:8802 P3:00448</v>
      </c>
      <c r="C6743" s="348" t="s">
        <v>8505</v>
      </c>
      <c r="D6743" s="348" t="s">
        <v>7657</v>
      </c>
      <c r="E6743" s="348" t="s">
        <v>7658</v>
      </c>
      <c r="F6743" s="348" t="s">
        <v>7641</v>
      </c>
    </row>
    <row r="6744" spans="1:6" x14ac:dyDescent="0.25">
      <c r="A6744" s="348" t="s">
        <v>13221</v>
      </c>
      <c r="B6744" t="str">
        <f t="shared" si="105"/>
        <v>F3:0911 P1P2:8802 P3:00199</v>
      </c>
      <c r="C6744" s="348" t="s">
        <v>9462</v>
      </c>
      <c r="D6744" s="348" t="s">
        <v>7657</v>
      </c>
      <c r="E6744" s="348" t="s">
        <v>7658</v>
      </c>
      <c r="F6744" s="348" t="s">
        <v>7659</v>
      </c>
    </row>
    <row r="6745" spans="1:6" x14ac:dyDescent="0.25">
      <c r="A6745" s="348" t="s">
        <v>13221</v>
      </c>
      <c r="B6745" t="str">
        <f t="shared" si="105"/>
        <v>F3:0911 P1P2:8802 P3:00448</v>
      </c>
      <c r="C6745" s="348" t="s">
        <v>9462</v>
      </c>
      <c r="D6745" s="348" t="s">
        <v>7657</v>
      </c>
      <c r="E6745" s="348" t="s">
        <v>7658</v>
      </c>
      <c r="F6745" s="348" t="s">
        <v>7641</v>
      </c>
    </row>
    <row r="6746" spans="1:6" x14ac:dyDescent="0.25">
      <c r="A6746" s="348" t="s">
        <v>13222</v>
      </c>
      <c r="B6746" t="str">
        <f t="shared" si="105"/>
        <v>F3:0911 P1P2:8802 P3:00199</v>
      </c>
      <c r="C6746" s="348" t="s">
        <v>9464</v>
      </c>
      <c r="D6746" s="348" t="s">
        <v>7657</v>
      </c>
      <c r="E6746" s="348" t="s">
        <v>7658</v>
      </c>
      <c r="F6746" s="348" t="s">
        <v>7659</v>
      </c>
    </row>
    <row r="6747" spans="1:6" x14ac:dyDescent="0.25">
      <c r="A6747" s="348" t="s">
        <v>13222</v>
      </c>
      <c r="B6747" t="str">
        <f t="shared" si="105"/>
        <v>F3:0911 P1P2:8802 P3:00448</v>
      </c>
      <c r="C6747" s="348" t="s">
        <v>9464</v>
      </c>
      <c r="D6747" s="348" t="s">
        <v>7657</v>
      </c>
      <c r="E6747" s="348" t="s">
        <v>7658</v>
      </c>
      <c r="F6747" s="348" t="s">
        <v>7641</v>
      </c>
    </row>
    <row r="6748" spans="1:6" x14ac:dyDescent="0.25">
      <c r="A6748" s="348" t="s">
        <v>13223</v>
      </c>
      <c r="B6748" t="str">
        <f t="shared" si="105"/>
        <v>F3:0911 P1P2:8802 P3:00199</v>
      </c>
      <c r="C6748" s="348" t="s">
        <v>9470</v>
      </c>
      <c r="D6748" s="348" t="s">
        <v>7657</v>
      </c>
      <c r="E6748" s="348" t="s">
        <v>7658</v>
      </c>
      <c r="F6748" s="348" t="s">
        <v>7659</v>
      </c>
    </row>
    <row r="6749" spans="1:6" x14ac:dyDescent="0.25">
      <c r="A6749" s="348" t="s">
        <v>13223</v>
      </c>
      <c r="B6749" t="str">
        <f t="shared" si="105"/>
        <v>F3:0911 P1P2:8802 P3:00448</v>
      </c>
      <c r="C6749" s="348" t="s">
        <v>9470</v>
      </c>
      <c r="D6749" s="348" t="s">
        <v>7657</v>
      </c>
      <c r="E6749" s="348" t="s">
        <v>7658</v>
      </c>
      <c r="F6749" s="348" t="s">
        <v>7641</v>
      </c>
    </row>
    <row r="6750" spans="1:6" x14ac:dyDescent="0.25">
      <c r="A6750" s="348" t="s">
        <v>13224</v>
      </c>
      <c r="B6750" t="str">
        <f t="shared" si="105"/>
        <v>F3:0820 P1P2:8502 P3:00234</v>
      </c>
      <c r="C6750" s="348" t="s">
        <v>8459</v>
      </c>
      <c r="D6750" s="348" t="s">
        <v>7684</v>
      </c>
      <c r="E6750" s="348" t="s">
        <v>7725</v>
      </c>
      <c r="F6750" s="348" t="s">
        <v>7726</v>
      </c>
    </row>
    <row r="6751" spans="1:6" x14ac:dyDescent="0.25">
      <c r="A6751" s="348" t="s">
        <v>13225</v>
      </c>
      <c r="B6751" t="str">
        <f t="shared" si="105"/>
        <v>F3:1040 P1P2:9006 P3:00282</v>
      </c>
      <c r="C6751" s="348" t="s">
        <v>11845</v>
      </c>
      <c r="D6751" s="348" t="s">
        <v>7691</v>
      </c>
      <c r="E6751" s="348" t="s">
        <v>7692</v>
      </c>
      <c r="F6751" s="348" t="s">
        <v>7854</v>
      </c>
    </row>
    <row r="6752" spans="1:6" x14ac:dyDescent="0.25">
      <c r="A6752" s="348" t="s">
        <v>13226</v>
      </c>
      <c r="B6752" t="str">
        <f t="shared" si="105"/>
        <v>F3:0911 P1P2:8802 P3:00199</v>
      </c>
      <c r="C6752" s="348" t="s">
        <v>8013</v>
      </c>
      <c r="D6752" s="348" t="s">
        <v>7657</v>
      </c>
      <c r="E6752" s="348" t="s">
        <v>7658</v>
      </c>
      <c r="F6752" s="348" t="s">
        <v>7659</v>
      </c>
    </row>
    <row r="6753" spans="1:6" x14ac:dyDescent="0.25">
      <c r="A6753" s="348" t="s">
        <v>13226</v>
      </c>
      <c r="B6753" t="str">
        <f t="shared" si="105"/>
        <v>F3:0911 P1P2:8802 P3:00448</v>
      </c>
      <c r="C6753" s="348" t="s">
        <v>8013</v>
      </c>
      <c r="D6753" s="348" t="s">
        <v>7657</v>
      </c>
      <c r="E6753" s="348" t="s">
        <v>7658</v>
      </c>
      <c r="F6753" s="348" t="s">
        <v>7641</v>
      </c>
    </row>
    <row r="6754" spans="1:6" x14ac:dyDescent="0.25">
      <c r="A6754" s="348" t="s">
        <v>13227</v>
      </c>
      <c r="B6754" t="str">
        <f t="shared" si="105"/>
        <v>F3:0911 P1P2:8802 P3:00199</v>
      </c>
      <c r="C6754" s="348" t="s">
        <v>7945</v>
      </c>
      <c r="D6754" s="348" t="s">
        <v>7657</v>
      </c>
      <c r="E6754" s="348" t="s">
        <v>7658</v>
      </c>
      <c r="F6754" s="348" t="s">
        <v>7659</v>
      </c>
    </row>
    <row r="6755" spans="1:6" x14ac:dyDescent="0.25">
      <c r="A6755" s="348" t="s">
        <v>13227</v>
      </c>
      <c r="B6755" t="str">
        <f t="shared" si="105"/>
        <v>F3:0911 P1P2:8802 P3:00448</v>
      </c>
      <c r="C6755" s="348" t="s">
        <v>7945</v>
      </c>
      <c r="D6755" s="348" t="s">
        <v>7657</v>
      </c>
      <c r="E6755" s="348" t="s">
        <v>7658</v>
      </c>
      <c r="F6755" s="348" t="s">
        <v>7641</v>
      </c>
    </row>
    <row r="6756" spans="1:6" x14ac:dyDescent="0.25">
      <c r="A6756" s="348" t="s">
        <v>13228</v>
      </c>
      <c r="B6756" t="str">
        <f t="shared" si="105"/>
        <v>F3:0820 P1P2:8503 P3:00232</v>
      </c>
      <c r="C6756" s="348" t="s">
        <v>9051</v>
      </c>
      <c r="D6756" s="348" t="s">
        <v>7684</v>
      </c>
      <c r="E6756" s="348" t="s">
        <v>7685</v>
      </c>
      <c r="F6756" s="348" t="s">
        <v>7686</v>
      </c>
    </row>
    <row r="6757" spans="1:6" x14ac:dyDescent="0.25">
      <c r="A6757" s="348" t="s">
        <v>13229</v>
      </c>
      <c r="B6757" t="str">
        <f t="shared" si="105"/>
        <v>F3:0911 P1P2:8802 P3:00199</v>
      </c>
      <c r="C6757" s="348" t="s">
        <v>8863</v>
      </c>
      <c r="D6757" s="348" t="s">
        <v>7657</v>
      </c>
      <c r="E6757" s="348" t="s">
        <v>7658</v>
      </c>
      <c r="F6757" s="348" t="s">
        <v>7659</v>
      </c>
    </row>
    <row r="6758" spans="1:6" x14ac:dyDescent="0.25">
      <c r="A6758" s="348" t="s">
        <v>13229</v>
      </c>
      <c r="B6758" t="str">
        <f t="shared" si="105"/>
        <v>F3:0911 P1P2:8802 P3:00448</v>
      </c>
      <c r="C6758" s="348" t="s">
        <v>8863</v>
      </c>
      <c r="D6758" s="348" t="s">
        <v>7657</v>
      </c>
      <c r="E6758" s="348" t="s">
        <v>7658</v>
      </c>
      <c r="F6758" s="348" t="s">
        <v>7641</v>
      </c>
    </row>
    <row r="6759" spans="1:6" x14ac:dyDescent="0.25">
      <c r="A6759" s="348" t="s">
        <v>13230</v>
      </c>
      <c r="B6759" t="str">
        <f t="shared" si="105"/>
        <v>F3:0911 P1P2:8802 P3:00199</v>
      </c>
      <c r="C6759" s="348" t="s">
        <v>7699</v>
      </c>
      <c r="D6759" s="348" t="s">
        <v>7657</v>
      </c>
      <c r="E6759" s="348" t="s">
        <v>7658</v>
      </c>
      <c r="F6759" s="348" t="s">
        <v>7659</v>
      </c>
    </row>
    <row r="6760" spans="1:6" x14ac:dyDescent="0.25">
      <c r="A6760" s="348" t="s">
        <v>13230</v>
      </c>
      <c r="B6760" t="str">
        <f t="shared" si="105"/>
        <v>F3:0911 P1P2:8802 P3:00448</v>
      </c>
      <c r="C6760" s="348" t="s">
        <v>7699</v>
      </c>
      <c r="D6760" s="348" t="s">
        <v>7657</v>
      </c>
      <c r="E6760" s="348" t="s">
        <v>7658</v>
      </c>
      <c r="F6760" s="348" t="s">
        <v>7641</v>
      </c>
    </row>
    <row r="6761" spans="1:6" x14ac:dyDescent="0.25">
      <c r="A6761" s="348" t="s">
        <v>13231</v>
      </c>
      <c r="B6761" t="str">
        <f t="shared" si="105"/>
        <v>F3:0820 P1P2:8503 P3:00232</v>
      </c>
      <c r="C6761" s="348" t="s">
        <v>9986</v>
      </c>
      <c r="D6761" s="348" t="s">
        <v>7684</v>
      </c>
      <c r="E6761" s="348" t="s">
        <v>7685</v>
      </c>
      <c r="F6761" s="348" t="s">
        <v>7686</v>
      </c>
    </row>
    <row r="6762" spans="1:6" x14ac:dyDescent="0.25">
      <c r="A6762" s="348" t="s">
        <v>13232</v>
      </c>
      <c r="B6762" t="str">
        <f t="shared" si="105"/>
        <v>F3:0911 P1P2:8802 P3:00199</v>
      </c>
      <c r="C6762" s="348" t="s">
        <v>12353</v>
      </c>
      <c r="D6762" s="348" t="s">
        <v>7657</v>
      </c>
      <c r="E6762" s="348" t="s">
        <v>7658</v>
      </c>
      <c r="F6762" s="348" t="s">
        <v>7659</v>
      </c>
    </row>
    <row r="6763" spans="1:6" x14ac:dyDescent="0.25">
      <c r="A6763" s="348" t="s">
        <v>13232</v>
      </c>
      <c r="B6763" t="str">
        <f t="shared" si="105"/>
        <v>F3:0911 P1P2:8802 P3:00448</v>
      </c>
      <c r="C6763" s="348" t="s">
        <v>12353</v>
      </c>
      <c r="D6763" s="348" t="s">
        <v>7657</v>
      </c>
      <c r="E6763" s="348" t="s">
        <v>7658</v>
      </c>
      <c r="F6763" s="348" t="s">
        <v>7641</v>
      </c>
    </row>
    <row r="6764" spans="1:6" x14ac:dyDescent="0.25">
      <c r="A6764" s="348" t="s">
        <v>13233</v>
      </c>
      <c r="B6764" t="str">
        <f t="shared" si="105"/>
        <v>F3:0820 P1P2:8502 P3:00234</v>
      </c>
      <c r="C6764" s="348" t="s">
        <v>9186</v>
      </c>
      <c r="D6764" s="348" t="s">
        <v>7684</v>
      </c>
      <c r="E6764" s="348" t="s">
        <v>7725</v>
      </c>
      <c r="F6764" s="348" t="s">
        <v>7726</v>
      </c>
    </row>
    <row r="6765" spans="1:6" x14ac:dyDescent="0.25">
      <c r="A6765" s="348" t="s">
        <v>13234</v>
      </c>
      <c r="B6765" t="str">
        <f t="shared" si="105"/>
        <v>F3:0820 P1P2:8502 P3:00234</v>
      </c>
      <c r="C6765" s="348" t="s">
        <v>7870</v>
      </c>
      <c r="D6765" s="348" t="s">
        <v>7684</v>
      </c>
      <c r="E6765" s="348" t="s">
        <v>7725</v>
      </c>
      <c r="F6765" s="348" t="s">
        <v>7726</v>
      </c>
    </row>
    <row r="6766" spans="1:6" x14ac:dyDescent="0.25">
      <c r="A6766" s="348" t="s">
        <v>13235</v>
      </c>
      <c r="B6766" t="str">
        <f t="shared" si="105"/>
        <v>F3:0820 P1P2:8502 P3:00234</v>
      </c>
      <c r="C6766" s="348" t="s">
        <v>8261</v>
      </c>
      <c r="D6766" s="348" t="s">
        <v>7684</v>
      </c>
      <c r="E6766" s="348" t="s">
        <v>7725</v>
      </c>
      <c r="F6766" s="348" t="s">
        <v>7726</v>
      </c>
    </row>
    <row r="6767" spans="1:6" x14ac:dyDescent="0.25">
      <c r="A6767" s="348" t="s">
        <v>13236</v>
      </c>
      <c r="B6767" t="str">
        <f t="shared" si="105"/>
        <v>F3:0820 P1P2:8502 P3:00234</v>
      </c>
      <c r="C6767" s="348" t="s">
        <v>8658</v>
      </c>
      <c r="D6767" s="348" t="s">
        <v>7684</v>
      </c>
      <c r="E6767" s="348" t="s">
        <v>7725</v>
      </c>
      <c r="F6767" s="348" t="s">
        <v>7726</v>
      </c>
    </row>
    <row r="6768" spans="1:6" x14ac:dyDescent="0.25">
      <c r="A6768" s="348" t="s">
        <v>13237</v>
      </c>
      <c r="B6768" t="str">
        <f t="shared" si="105"/>
        <v>F3:0911 P1P2:8802 P3:00199</v>
      </c>
      <c r="C6768" s="348" t="s">
        <v>9422</v>
      </c>
      <c r="D6768" s="348" t="s">
        <v>7657</v>
      </c>
      <c r="E6768" s="348" t="s">
        <v>7658</v>
      </c>
      <c r="F6768" s="348" t="s">
        <v>7659</v>
      </c>
    </row>
    <row r="6769" spans="1:6" x14ac:dyDescent="0.25">
      <c r="A6769" s="348" t="s">
        <v>13238</v>
      </c>
      <c r="B6769" t="str">
        <f t="shared" si="105"/>
        <v>F3:0820 P1P2:8503 P3:00232</v>
      </c>
      <c r="C6769" s="348" t="s">
        <v>7964</v>
      </c>
      <c r="D6769" s="348" t="s">
        <v>7684</v>
      </c>
      <c r="E6769" s="348" t="s">
        <v>7685</v>
      </c>
      <c r="F6769" s="348" t="s">
        <v>7686</v>
      </c>
    </row>
    <row r="6770" spans="1:6" x14ac:dyDescent="0.25">
      <c r="A6770" s="348" t="s">
        <v>13239</v>
      </c>
      <c r="B6770" t="str">
        <f t="shared" si="105"/>
        <v>F3:0911 P1P2:8802 P3:00199</v>
      </c>
      <c r="C6770" s="348" t="s">
        <v>9428</v>
      </c>
      <c r="D6770" s="348" t="s">
        <v>7657</v>
      </c>
      <c r="E6770" s="348" t="s">
        <v>7658</v>
      </c>
      <c r="F6770" s="348" t="s">
        <v>7659</v>
      </c>
    </row>
    <row r="6771" spans="1:6" x14ac:dyDescent="0.25">
      <c r="A6771" s="348" t="s">
        <v>13239</v>
      </c>
      <c r="B6771" t="str">
        <f t="shared" si="105"/>
        <v>F3:0911 P1P2:8802 P3:00448</v>
      </c>
      <c r="C6771" s="348" t="s">
        <v>9428</v>
      </c>
      <c r="D6771" s="348" t="s">
        <v>7657</v>
      </c>
      <c r="E6771" s="348" t="s">
        <v>7658</v>
      </c>
      <c r="F6771" s="348" t="s">
        <v>7641</v>
      </c>
    </row>
    <row r="6772" spans="1:6" x14ac:dyDescent="0.25">
      <c r="A6772" s="348" t="s">
        <v>13240</v>
      </c>
      <c r="B6772" t="str">
        <f t="shared" si="105"/>
        <v>F3:0111 P1P2:0301 P3:00005</v>
      </c>
      <c r="C6772" s="348" t="s">
        <v>12385</v>
      </c>
      <c r="D6772" s="348" t="s">
        <v>7323</v>
      </c>
      <c r="E6772" s="348" t="s">
        <v>7335</v>
      </c>
      <c r="F6772" s="348" t="s">
        <v>7655</v>
      </c>
    </row>
    <row r="6773" spans="1:6" x14ac:dyDescent="0.25">
      <c r="A6773" s="348" t="s">
        <v>13240</v>
      </c>
      <c r="B6773" t="str">
        <f t="shared" si="105"/>
        <v>F3:0620 P1P2:7502 P3:00333</v>
      </c>
      <c r="C6773" s="348" t="s">
        <v>12385</v>
      </c>
      <c r="D6773" s="348" t="s">
        <v>8708</v>
      </c>
      <c r="E6773" s="348" t="s">
        <v>8709</v>
      </c>
      <c r="F6773" s="348" t="s">
        <v>12484</v>
      </c>
    </row>
    <row r="6774" spans="1:6" x14ac:dyDescent="0.25">
      <c r="A6774" s="348" t="s">
        <v>13240</v>
      </c>
      <c r="B6774" t="str">
        <f t="shared" si="105"/>
        <v>F3:1012 P1P2:9010 P3:00326</v>
      </c>
      <c r="C6774" s="348" t="s">
        <v>12385</v>
      </c>
      <c r="D6774" s="348" t="s">
        <v>7679</v>
      </c>
      <c r="E6774" s="348" t="s">
        <v>7680</v>
      </c>
      <c r="F6774" s="348" t="s">
        <v>13162</v>
      </c>
    </row>
    <row r="6775" spans="1:6" x14ac:dyDescent="0.25">
      <c r="A6775" s="348" t="s">
        <v>13241</v>
      </c>
      <c r="B6775" t="str">
        <f t="shared" si="105"/>
        <v>F3:0111 P1P2:0301 P3:00005</v>
      </c>
      <c r="C6775" s="348" t="s">
        <v>8034</v>
      </c>
      <c r="D6775" s="348" t="s">
        <v>7323</v>
      </c>
      <c r="E6775" s="348" t="s">
        <v>7335</v>
      </c>
      <c r="F6775" s="348" t="s">
        <v>7655</v>
      </c>
    </row>
    <row r="6776" spans="1:6" x14ac:dyDescent="0.25">
      <c r="A6776" s="348" t="s">
        <v>13242</v>
      </c>
      <c r="B6776" t="str">
        <f t="shared" si="105"/>
        <v>F3:0111 P1P2:0301 P3:00005</v>
      </c>
      <c r="C6776" s="348" t="s">
        <v>8032</v>
      </c>
      <c r="D6776" s="348" t="s">
        <v>7323</v>
      </c>
      <c r="E6776" s="348" t="s">
        <v>7335</v>
      </c>
      <c r="F6776" s="348" t="s">
        <v>7655</v>
      </c>
    </row>
    <row r="6777" spans="1:6" x14ac:dyDescent="0.25">
      <c r="A6777" s="348" t="s">
        <v>13243</v>
      </c>
      <c r="B6777" t="str">
        <f t="shared" si="105"/>
        <v>F3:0111 P1P2:0301 P3:00005</v>
      </c>
      <c r="C6777" s="348" t="s">
        <v>9096</v>
      </c>
      <c r="D6777" s="348" t="s">
        <v>7323</v>
      </c>
      <c r="E6777" s="348" t="s">
        <v>7335</v>
      </c>
      <c r="F6777" s="348" t="s">
        <v>7655</v>
      </c>
    </row>
    <row r="6778" spans="1:6" x14ac:dyDescent="0.25">
      <c r="A6778" s="348" t="s">
        <v>13244</v>
      </c>
      <c r="B6778" t="str">
        <f t="shared" si="105"/>
        <v>F3:0111 P1P2:0301 P3:00005</v>
      </c>
      <c r="C6778" s="348" t="s">
        <v>7678</v>
      </c>
      <c r="D6778" s="348" t="s">
        <v>7323</v>
      </c>
      <c r="E6778" s="348" t="s">
        <v>7335</v>
      </c>
      <c r="F6778" s="348" t="s">
        <v>7655</v>
      </c>
    </row>
    <row r="6779" spans="1:6" x14ac:dyDescent="0.25">
      <c r="A6779" s="348" t="s">
        <v>13245</v>
      </c>
      <c r="B6779" t="str">
        <f t="shared" si="105"/>
        <v>F3:0111 P1P2:0301 P3:00005</v>
      </c>
      <c r="C6779" s="348" t="s">
        <v>9089</v>
      </c>
      <c r="D6779" s="348" t="s">
        <v>7323</v>
      </c>
      <c r="E6779" s="348" t="s">
        <v>7335</v>
      </c>
      <c r="F6779" s="348" t="s">
        <v>7655</v>
      </c>
    </row>
    <row r="6780" spans="1:6" x14ac:dyDescent="0.25">
      <c r="A6780" s="348" t="s">
        <v>13246</v>
      </c>
      <c r="B6780" t="str">
        <f t="shared" si="105"/>
        <v>F3:0111 P1P2:0301 P3:00005</v>
      </c>
      <c r="C6780" s="348" t="s">
        <v>7691</v>
      </c>
      <c r="D6780" s="348" t="s">
        <v>7323</v>
      </c>
      <c r="E6780" s="348" t="s">
        <v>7335</v>
      </c>
      <c r="F6780" s="348" t="s">
        <v>7655</v>
      </c>
    </row>
    <row r="6781" spans="1:6" x14ac:dyDescent="0.25">
      <c r="A6781" s="348" t="s">
        <v>13246</v>
      </c>
      <c r="B6781" t="str">
        <f t="shared" si="105"/>
        <v>F3:0630 P1P2:7503 P3:00431</v>
      </c>
      <c r="C6781" s="348" t="s">
        <v>7691</v>
      </c>
      <c r="D6781" s="348" t="s">
        <v>12487</v>
      </c>
      <c r="E6781" s="348" t="s">
        <v>12488</v>
      </c>
      <c r="F6781" s="348" t="s">
        <v>12489</v>
      </c>
    </row>
    <row r="6782" spans="1:6" x14ac:dyDescent="0.25">
      <c r="A6782" s="348" t="s">
        <v>13247</v>
      </c>
      <c r="B6782" t="str">
        <f t="shared" si="105"/>
        <v>F3:0111 P1P2:0301 P3:00005</v>
      </c>
      <c r="C6782" s="348" t="s">
        <v>9149</v>
      </c>
      <c r="D6782" s="348" t="s">
        <v>7323</v>
      </c>
      <c r="E6782" s="348" t="s">
        <v>7335</v>
      </c>
      <c r="F6782" s="348" t="s">
        <v>7655</v>
      </c>
    </row>
    <row r="6783" spans="1:6" x14ac:dyDescent="0.25">
      <c r="A6783" s="348" t="s">
        <v>13248</v>
      </c>
      <c r="B6783" t="str">
        <f t="shared" si="105"/>
        <v>F3:0111 P1P2:0301 P3:00005</v>
      </c>
      <c r="C6783" s="348" t="s">
        <v>11576</v>
      </c>
      <c r="D6783" s="348" t="s">
        <v>7323</v>
      </c>
      <c r="E6783" s="348" t="s">
        <v>7335</v>
      </c>
      <c r="F6783" s="348" t="s">
        <v>7655</v>
      </c>
    </row>
    <row r="6784" spans="1:6" x14ac:dyDescent="0.25">
      <c r="A6784" s="348" t="s">
        <v>13248</v>
      </c>
      <c r="B6784" t="str">
        <f t="shared" si="105"/>
        <v>F3:0620 P1P2:7502 P3:00333</v>
      </c>
      <c r="C6784" s="348" t="s">
        <v>11576</v>
      </c>
      <c r="D6784" s="348" t="s">
        <v>8708</v>
      </c>
      <c r="E6784" s="348" t="s">
        <v>8709</v>
      </c>
      <c r="F6784" s="348" t="s">
        <v>12484</v>
      </c>
    </row>
    <row r="6785" spans="1:6" x14ac:dyDescent="0.25">
      <c r="A6785" s="348" t="s">
        <v>13248</v>
      </c>
      <c r="B6785" t="str">
        <f t="shared" si="105"/>
        <v>F3:0640 P1P2:7505 P3:00335</v>
      </c>
      <c r="C6785" s="348" t="s">
        <v>11576</v>
      </c>
      <c r="D6785" s="348" t="s">
        <v>12496</v>
      </c>
      <c r="E6785" s="348" t="s">
        <v>12497</v>
      </c>
      <c r="F6785" s="348" t="s">
        <v>12498</v>
      </c>
    </row>
    <row r="6786" spans="1:6" x14ac:dyDescent="0.25">
      <c r="A6786" s="348" t="s">
        <v>13249</v>
      </c>
      <c r="B6786" t="str">
        <f t="shared" ref="B6786:B6849" si="106">CONCATENATE("F3:",D6786," P1P2:",E6786," P3:",F6786)</f>
        <v>F3:0111 P1P2:0301 P3:00005</v>
      </c>
      <c r="C6786" s="348" t="s">
        <v>10864</v>
      </c>
      <c r="D6786" s="348" t="s">
        <v>7323</v>
      </c>
      <c r="E6786" s="348" t="s">
        <v>7335</v>
      </c>
      <c r="F6786" s="348" t="s">
        <v>7655</v>
      </c>
    </row>
    <row r="6787" spans="1:6" x14ac:dyDescent="0.25">
      <c r="A6787" s="348" t="s">
        <v>13250</v>
      </c>
      <c r="B6787" t="str">
        <f t="shared" si="106"/>
        <v>F3:0111 P1P2:0301 P3:00005</v>
      </c>
      <c r="C6787" s="348" t="s">
        <v>10906</v>
      </c>
      <c r="D6787" s="348" t="s">
        <v>7323</v>
      </c>
      <c r="E6787" s="348" t="s">
        <v>7335</v>
      </c>
      <c r="F6787" s="348" t="s">
        <v>7655</v>
      </c>
    </row>
    <row r="6788" spans="1:6" x14ac:dyDescent="0.25">
      <c r="A6788" s="348" t="s">
        <v>13251</v>
      </c>
      <c r="B6788" t="str">
        <f t="shared" si="106"/>
        <v>F3:0111 P1P2:0301 P3:00005</v>
      </c>
      <c r="C6788" s="348" t="s">
        <v>10881</v>
      </c>
      <c r="D6788" s="348" t="s">
        <v>7323</v>
      </c>
      <c r="E6788" s="348" t="s">
        <v>7335</v>
      </c>
      <c r="F6788" s="348" t="s">
        <v>7655</v>
      </c>
    </row>
    <row r="6789" spans="1:6" x14ac:dyDescent="0.25">
      <c r="A6789" s="348" t="s">
        <v>13252</v>
      </c>
      <c r="B6789" t="str">
        <f t="shared" si="106"/>
        <v>F3:0111 P1P2:0301 P3:00005</v>
      </c>
      <c r="C6789" s="348" t="s">
        <v>10834</v>
      </c>
      <c r="D6789" s="348" t="s">
        <v>7323</v>
      </c>
      <c r="E6789" s="348" t="s">
        <v>7335</v>
      </c>
      <c r="F6789" s="348" t="s">
        <v>7655</v>
      </c>
    </row>
    <row r="6790" spans="1:6" x14ac:dyDescent="0.25">
      <c r="A6790" s="348" t="s">
        <v>13253</v>
      </c>
      <c r="B6790" t="str">
        <f t="shared" si="106"/>
        <v>F3:0111 P1P2:0301 P3:00005</v>
      </c>
      <c r="C6790" s="348" t="s">
        <v>10898</v>
      </c>
      <c r="D6790" s="348" t="s">
        <v>7323</v>
      </c>
      <c r="E6790" s="348" t="s">
        <v>7335</v>
      </c>
      <c r="F6790" s="348" t="s">
        <v>7655</v>
      </c>
    </row>
    <row r="6791" spans="1:6" x14ac:dyDescent="0.25">
      <c r="A6791" s="348" t="s">
        <v>13254</v>
      </c>
      <c r="B6791" t="str">
        <f t="shared" si="106"/>
        <v>F3:0111 P1P2:0301 P3:00005</v>
      </c>
      <c r="C6791" s="348" t="s">
        <v>10914</v>
      </c>
      <c r="D6791" s="348" t="s">
        <v>7323</v>
      </c>
      <c r="E6791" s="348" t="s">
        <v>7335</v>
      </c>
      <c r="F6791" s="348" t="s">
        <v>7655</v>
      </c>
    </row>
    <row r="6792" spans="1:6" x14ac:dyDescent="0.25">
      <c r="A6792" s="348" t="s">
        <v>13255</v>
      </c>
      <c r="B6792" t="str">
        <f t="shared" si="106"/>
        <v>F3:0111 P1P2:0301 P3:00005</v>
      </c>
      <c r="C6792" s="348" t="s">
        <v>7946</v>
      </c>
      <c r="D6792" s="348" t="s">
        <v>7323</v>
      </c>
      <c r="E6792" s="348" t="s">
        <v>7335</v>
      </c>
      <c r="F6792" s="348" t="s">
        <v>7655</v>
      </c>
    </row>
    <row r="6793" spans="1:6" x14ac:dyDescent="0.25">
      <c r="A6793" s="348" t="s">
        <v>13255</v>
      </c>
      <c r="B6793" t="str">
        <f t="shared" si="106"/>
        <v>F3:0630 P1P2:7503 P3:00431</v>
      </c>
      <c r="C6793" s="348" t="s">
        <v>7946</v>
      </c>
      <c r="D6793" s="348" t="s">
        <v>12487</v>
      </c>
      <c r="E6793" s="348" t="s">
        <v>12488</v>
      </c>
      <c r="F6793" s="348" t="s">
        <v>12489</v>
      </c>
    </row>
    <row r="6794" spans="1:6" x14ac:dyDescent="0.25">
      <c r="A6794" s="348" t="s">
        <v>13256</v>
      </c>
      <c r="B6794" t="str">
        <f t="shared" si="106"/>
        <v>F3:0111 P1P2:0301 P3:00005</v>
      </c>
      <c r="C6794" s="348" t="s">
        <v>8481</v>
      </c>
      <c r="D6794" s="348" t="s">
        <v>7323</v>
      </c>
      <c r="E6794" s="348" t="s">
        <v>7335</v>
      </c>
      <c r="F6794" s="348" t="s">
        <v>7655</v>
      </c>
    </row>
    <row r="6795" spans="1:6" x14ac:dyDescent="0.25">
      <c r="A6795" s="348" t="s">
        <v>13257</v>
      </c>
      <c r="B6795" t="str">
        <f t="shared" si="106"/>
        <v>F3:0111 P1P2:0301 P3:00005</v>
      </c>
      <c r="C6795" s="348" t="s">
        <v>8507</v>
      </c>
      <c r="D6795" s="348" t="s">
        <v>7323</v>
      </c>
      <c r="E6795" s="348" t="s">
        <v>7335</v>
      </c>
      <c r="F6795" s="348" t="s">
        <v>7655</v>
      </c>
    </row>
    <row r="6796" spans="1:6" x14ac:dyDescent="0.25">
      <c r="A6796" s="348" t="s">
        <v>13257</v>
      </c>
      <c r="B6796" t="str">
        <f t="shared" si="106"/>
        <v>F3:0630 P1P2:7503 P3:00431</v>
      </c>
      <c r="C6796" s="348" t="s">
        <v>8507</v>
      </c>
      <c r="D6796" s="348" t="s">
        <v>12487</v>
      </c>
      <c r="E6796" s="348" t="s">
        <v>12488</v>
      </c>
      <c r="F6796" s="348" t="s">
        <v>12489</v>
      </c>
    </row>
    <row r="6797" spans="1:6" x14ac:dyDescent="0.25">
      <c r="A6797" s="348" t="s">
        <v>13258</v>
      </c>
      <c r="B6797" t="str">
        <f t="shared" si="106"/>
        <v>F3:0111 P1P2:0301 P3:00005</v>
      </c>
      <c r="C6797" s="348" t="s">
        <v>8673</v>
      </c>
      <c r="D6797" s="348" t="s">
        <v>7323</v>
      </c>
      <c r="E6797" s="348" t="s">
        <v>7335</v>
      </c>
      <c r="F6797" s="348" t="s">
        <v>7655</v>
      </c>
    </row>
    <row r="6798" spans="1:6" x14ac:dyDescent="0.25">
      <c r="A6798" s="348" t="s">
        <v>13259</v>
      </c>
      <c r="B6798" t="str">
        <f t="shared" si="106"/>
        <v>F3:0111 P1P2:0301 P3:00005</v>
      </c>
      <c r="C6798" s="348" t="s">
        <v>8459</v>
      </c>
      <c r="D6798" s="348" t="s">
        <v>7323</v>
      </c>
      <c r="E6798" s="348" t="s">
        <v>7335</v>
      </c>
      <c r="F6798" s="348" t="s">
        <v>7655</v>
      </c>
    </row>
    <row r="6799" spans="1:6" x14ac:dyDescent="0.25">
      <c r="A6799" s="348" t="s">
        <v>13259</v>
      </c>
      <c r="B6799" t="str">
        <f t="shared" si="106"/>
        <v>F3:0620 P1P2:7502 P3:00329</v>
      </c>
      <c r="C6799" s="348" t="s">
        <v>8459</v>
      </c>
      <c r="D6799" s="348" t="s">
        <v>8708</v>
      </c>
      <c r="E6799" s="348" t="s">
        <v>8709</v>
      </c>
      <c r="F6799" s="348" t="s">
        <v>12506</v>
      </c>
    </row>
    <row r="6800" spans="1:6" x14ac:dyDescent="0.25">
      <c r="A6800" s="348" t="s">
        <v>13260</v>
      </c>
      <c r="B6800" t="str">
        <f t="shared" si="106"/>
        <v>F3:0111 P1P2:0301 P3:00005</v>
      </c>
      <c r="C6800" s="348" t="s">
        <v>8653</v>
      </c>
      <c r="D6800" s="348" t="s">
        <v>7323</v>
      </c>
      <c r="E6800" s="348" t="s">
        <v>7335</v>
      </c>
      <c r="F6800" s="348" t="s">
        <v>7655</v>
      </c>
    </row>
    <row r="6801" spans="1:6" x14ac:dyDescent="0.25">
      <c r="A6801" s="348" t="s">
        <v>13260</v>
      </c>
      <c r="B6801" t="str">
        <f t="shared" si="106"/>
        <v>F3:0630 P1P2:7503 P3:00431</v>
      </c>
      <c r="C6801" s="348" t="s">
        <v>8653</v>
      </c>
      <c r="D6801" s="348" t="s">
        <v>12487</v>
      </c>
      <c r="E6801" s="348" t="s">
        <v>12488</v>
      </c>
      <c r="F6801" s="348" t="s">
        <v>12489</v>
      </c>
    </row>
    <row r="6802" spans="1:6" x14ac:dyDescent="0.25">
      <c r="A6802" s="348" t="s">
        <v>13261</v>
      </c>
      <c r="B6802" t="str">
        <f t="shared" si="106"/>
        <v>F3:0111 P1P2:0301 P3:00005</v>
      </c>
      <c r="C6802" s="348" t="s">
        <v>8510</v>
      </c>
      <c r="D6802" s="348" t="s">
        <v>7323</v>
      </c>
      <c r="E6802" s="348" t="s">
        <v>7335</v>
      </c>
      <c r="F6802" s="348" t="s">
        <v>7655</v>
      </c>
    </row>
    <row r="6803" spans="1:6" x14ac:dyDescent="0.25">
      <c r="A6803" s="348" t="s">
        <v>13261</v>
      </c>
      <c r="B6803" t="str">
        <f t="shared" si="106"/>
        <v>F3:0630 P1P2:7503 P3:00431</v>
      </c>
      <c r="C6803" s="348" t="s">
        <v>8510</v>
      </c>
      <c r="D6803" s="348" t="s">
        <v>12487</v>
      </c>
      <c r="E6803" s="348" t="s">
        <v>12488</v>
      </c>
      <c r="F6803" s="348" t="s">
        <v>12489</v>
      </c>
    </row>
    <row r="6804" spans="1:6" x14ac:dyDescent="0.25">
      <c r="A6804" s="348" t="s">
        <v>13262</v>
      </c>
      <c r="B6804" t="str">
        <f t="shared" si="106"/>
        <v>F3:0111 P1P2:0301 P3:00005</v>
      </c>
      <c r="C6804" s="348" t="s">
        <v>8463</v>
      </c>
      <c r="D6804" s="348" t="s">
        <v>7323</v>
      </c>
      <c r="E6804" s="348" t="s">
        <v>7335</v>
      </c>
      <c r="F6804" s="348" t="s">
        <v>7655</v>
      </c>
    </row>
    <row r="6805" spans="1:6" x14ac:dyDescent="0.25">
      <c r="A6805" s="348" t="s">
        <v>13262</v>
      </c>
      <c r="B6805" t="str">
        <f t="shared" si="106"/>
        <v>F3:0620 P1P2:7502 P3:00329</v>
      </c>
      <c r="C6805" s="348" t="s">
        <v>8463</v>
      </c>
      <c r="D6805" s="348" t="s">
        <v>8708</v>
      </c>
      <c r="E6805" s="348" t="s">
        <v>8709</v>
      </c>
      <c r="F6805" s="348" t="s">
        <v>12506</v>
      </c>
    </row>
    <row r="6806" spans="1:6" x14ac:dyDescent="0.25">
      <c r="A6806" s="348" t="s">
        <v>13263</v>
      </c>
      <c r="B6806" t="str">
        <f t="shared" si="106"/>
        <v>F3:0111 P1P2:0301 P3:00005</v>
      </c>
      <c r="C6806" s="348" t="s">
        <v>8493</v>
      </c>
      <c r="D6806" s="348" t="s">
        <v>7323</v>
      </c>
      <c r="E6806" s="348" t="s">
        <v>7335</v>
      </c>
      <c r="F6806" s="348" t="s">
        <v>7655</v>
      </c>
    </row>
    <row r="6807" spans="1:6" x14ac:dyDescent="0.25">
      <c r="A6807" s="348" t="s">
        <v>13263</v>
      </c>
      <c r="B6807" t="str">
        <f t="shared" si="106"/>
        <v>F3:0620 P1P2:7502 P3:00329</v>
      </c>
      <c r="C6807" s="348" t="s">
        <v>8493</v>
      </c>
      <c r="D6807" s="348" t="s">
        <v>8708</v>
      </c>
      <c r="E6807" s="348" t="s">
        <v>8709</v>
      </c>
      <c r="F6807" s="348" t="s">
        <v>12506</v>
      </c>
    </row>
    <row r="6808" spans="1:6" x14ac:dyDescent="0.25">
      <c r="A6808" s="348" t="s">
        <v>13263</v>
      </c>
      <c r="B6808" t="str">
        <f t="shared" si="106"/>
        <v>F3:0630 P1P2:7503 P3:00431</v>
      </c>
      <c r="C6808" s="348" t="s">
        <v>8493</v>
      </c>
      <c r="D6808" s="348" t="s">
        <v>12487</v>
      </c>
      <c r="E6808" s="348" t="s">
        <v>12488</v>
      </c>
      <c r="F6808" s="348" t="s">
        <v>12489</v>
      </c>
    </row>
    <row r="6809" spans="1:6" x14ac:dyDescent="0.25">
      <c r="A6809" s="348" t="s">
        <v>13263</v>
      </c>
      <c r="B6809" t="str">
        <f t="shared" si="106"/>
        <v>F3:0640 P1P2:7505 P3:00335</v>
      </c>
      <c r="C6809" s="348" t="s">
        <v>8493</v>
      </c>
      <c r="D6809" s="348" t="s">
        <v>12496</v>
      </c>
      <c r="E6809" s="348" t="s">
        <v>12497</v>
      </c>
      <c r="F6809" s="348" t="s">
        <v>12498</v>
      </c>
    </row>
    <row r="6810" spans="1:6" x14ac:dyDescent="0.25">
      <c r="A6810" s="348" t="s">
        <v>13264</v>
      </c>
      <c r="B6810" t="str">
        <f t="shared" si="106"/>
        <v>F3:0111 P1P2:0301 P3:00005</v>
      </c>
      <c r="C6810" s="348" t="s">
        <v>8512</v>
      </c>
      <c r="D6810" s="348" t="s">
        <v>7323</v>
      </c>
      <c r="E6810" s="348" t="s">
        <v>7335</v>
      </c>
      <c r="F6810" s="348" t="s">
        <v>7655</v>
      </c>
    </row>
    <row r="6811" spans="1:6" x14ac:dyDescent="0.25">
      <c r="A6811" s="348" t="s">
        <v>13264</v>
      </c>
      <c r="B6811" t="str">
        <f t="shared" si="106"/>
        <v>F3:0111 P1P2:0301 P3:00060</v>
      </c>
      <c r="C6811" s="348" t="s">
        <v>8512</v>
      </c>
      <c r="D6811" s="348" t="s">
        <v>7323</v>
      </c>
      <c r="E6811" s="348" t="s">
        <v>7335</v>
      </c>
      <c r="F6811" s="348" t="s">
        <v>7402</v>
      </c>
    </row>
    <row r="6812" spans="1:6" x14ac:dyDescent="0.25">
      <c r="A6812" s="348" t="s">
        <v>13264</v>
      </c>
      <c r="B6812" t="str">
        <f t="shared" si="106"/>
        <v>F3:0133 P1P2:0302 P3:00009</v>
      </c>
      <c r="C6812" s="348" t="s">
        <v>8512</v>
      </c>
      <c r="D6812" s="348" t="s">
        <v>7340</v>
      </c>
      <c r="E6812" s="348" t="s">
        <v>7456</v>
      </c>
      <c r="F6812" s="348" t="s">
        <v>7459</v>
      </c>
    </row>
    <row r="6813" spans="1:6" x14ac:dyDescent="0.25">
      <c r="A6813" s="348" t="s">
        <v>13265</v>
      </c>
      <c r="B6813" t="str">
        <f t="shared" si="106"/>
        <v>F3:0111 P1P2:0301 P3:00005</v>
      </c>
      <c r="C6813" s="348" t="s">
        <v>8549</v>
      </c>
      <c r="D6813" s="348" t="s">
        <v>7323</v>
      </c>
      <c r="E6813" s="348" t="s">
        <v>7335</v>
      </c>
      <c r="F6813" s="348" t="s">
        <v>7655</v>
      </c>
    </row>
    <row r="6814" spans="1:6" x14ac:dyDescent="0.25">
      <c r="A6814" s="348" t="s">
        <v>13265</v>
      </c>
      <c r="B6814" t="str">
        <f t="shared" si="106"/>
        <v>F3:0133 P1P2:0302 P3:00009</v>
      </c>
      <c r="C6814" s="348" t="s">
        <v>8549</v>
      </c>
      <c r="D6814" s="348" t="s">
        <v>7340</v>
      </c>
      <c r="E6814" s="348" t="s">
        <v>7456</v>
      </c>
      <c r="F6814" s="348" t="s">
        <v>7459</v>
      </c>
    </row>
    <row r="6815" spans="1:6" x14ac:dyDescent="0.25">
      <c r="A6815" s="348" t="s">
        <v>13266</v>
      </c>
      <c r="B6815" t="str">
        <f t="shared" si="106"/>
        <v>F3:0111 P1P2:0301 P3:00005</v>
      </c>
      <c r="C6815" s="348" t="s">
        <v>8617</v>
      </c>
      <c r="D6815" s="348" t="s">
        <v>7323</v>
      </c>
      <c r="E6815" s="348" t="s">
        <v>7335</v>
      </c>
      <c r="F6815" s="348" t="s">
        <v>7655</v>
      </c>
    </row>
    <row r="6816" spans="1:6" x14ac:dyDescent="0.25">
      <c r="A6816" s="348" t="s">
        <v>13266</v>
      </c>
      <c r="B6816" t="str">
        <f t="shared" si="106"/>
        <v>F3:0111 P1P2:0301 P3:00060</v>
      </c>
      <c r="C6816" s="348" t="s">
        <v>8617</v>
      </c>
      <c r="D6816" s="348" t="s">
        <v>7323</v>
      </c>
      <c r="E6816" s="348" t="s">
        <v>7335</v>
      </c>
      <c r="F6816" s="348" t="s">
        <v>7402</v>
      </c>
    </row>
    <row r="6817" spans="1:6" x14ac:dyDescent="0.25">
      <c r="A6817" s="348" t="s">
        <v>13266</v>
      </c>
      <c r="B6817" t="str">
        <f t="shared" si="106"/>
        <v>F3:0133 P1P2:0302 P3:00009</v>
      </c>
      <c r="C6817" s="348" t="s">
        <v>8617</v>
      </c>
      <c r="D6817" s="348" t="s">
        <v>7340</v>
      </c>
      <c r="E6817" s="348" t="s">
        <v>7456</v>
      </c>
      <c r="F6817" s="348" t="s">
        <v>7459</v>
      </c>
    </row>
    <row r="6818" spans="1:6" x14ac:dyDescent="0.25">
      <c r="A6818" s="348" t="s">
        <v>13267</v>
      </c>
      <c r="B6818" t="str">
        <f t="shared" si="106"/>
        <v>F3:0111 P1P2:0301 P3:00005</v>
      </c>
      <c r="C6818" s="348" t="s">
        <v>8600</v>
      </c>
      <c r="D6818" s="348" t="s">
        <v>7323</v>
      </c>
      <c r="E6818" s="348" t="s">
        <v>7335</v>
      </c>
      <c r="F6818" s="348" t="s">
        <v>7655</v>
      </c>
    </row>
    <row r="6819" spans="1:6" x14ac:dyDescent="0.25">
      <c r="A6819" s="348" t="s">
        <v>13267</v>
      </c>
      <c r="B6819" t="str">
        <f t="shared" si="106"/>
        <v>F3:0133 P1P2:0302 P3:00009</v>
      </c>
      <c r="C6819" s="348" t="s">
        <v>8600</v>
      </c>
      <c r="D6819" s="348" t="s">
        <v>7340</v>
      </c>
      <c r="E6819" s="348" t="s">
        <v>7456</v>
      </c>
      <c r="F6819" s="348" t="s">
        <v>7459</v>
      </c>
    </row>
    <row r="6820" spans="1:6" x14ac:dyDescent="0.25">
      <c r="A6820" s="348" t="s">
        <v>13268</v>
      </c>
      <c r="B6820" t="str">
        <f t="shared" si="106"/>
        <v>F3:0111 P1P2:0301 P3:00005</v>
      </c>
      <c r="C6820" s="348" t="s">
        <v>8645</v>
      </c>
      <c r="D6820" s="348" t="s">
        <v>7323</v>
      </c>
      <c r="E6820" s="348" t="s">
        <v>7335</v>
      </c>
      <c r="F6820" s="348" t="s">
        <v>7655</v>
      </c>
    </row>
    <row r="6821" spans="1:6" x14ac:dyDescent="0.25">
      <c r="A6821" s="348" t="s">
        <v>13268</v>
      </c>
      <c r="B6821" t="str">
        <f t="shared" si="106"/>
        <v>F3:0111 P1P2:0301 P3:00060</v>
      </c>
      <c r="C6821" s="348" t="s">
        <v>8645</v>
      </c>
      <c r="D6821" s="348" t="s">
        <v>7323</v>
      </c>
      <c r="E6821" s="348" t="s">
        <v>7335</v>
      </c>
      <c r="F6821" s="348" t="s">
        <v>7402</v>
      </c>
    </row>
    <row r="6822" spans="1:6" x14ac:dyDescent="0.25">
      <c r="A6822" s="348" t="s">
        <v>13268</v>
      </c>
      <c r="B6822" t="str">
        <f t="shared" si="106"/>
        <v>F3:0133 P1P2:0302 P3:00009</v>
      </c>
      <c r="C6822" s="348" t="s">
        <v>8645</v>
      </c>
      <c r="D6822" s="348" t="s">
        <v>7340</v>
      </c>
      <c r="E6822" s="348" t="s">
        <v>7456</v>
      </c>
      <c r="F6822" s="348" t="s">
        <v>7459</v>
      </c>
    </row>
    <row r="6823" spans="1:6" x14ac:dyDescent="0.25">
      <c r="A6823" s="348" t="s">
        <v>13269</v>
      </c>
      <c r="B6823" t="str">
        <f t="shared" si="106"/>
        <v>F3:0111 P1P2:0301 P3:00005</v>
      </c>
      <c r="C6823" s="348" t="s">
        <v>8574</v>
      </c>
      <c r="D6823" s="348" t="s">
        <v>7323</v>
      </c>
      <c r="E6823" s="348" t="s">
        <v>7335</v>
      </c>
      <c r="F6823" s="348" t="s">
        <v>7655</v>
      </c>
    </row>
    <row r="6824" spans="1:6" x14ac:dyDescent="0.25">
      <c r="A6824" s="348" t="s">
        <v>13269</v>
      </c>
      <c r="B6824" t="str">
        <f t="shared" si="106"/>
        <v>F3:0111 P1P2:0301 P3:00060</v>
      </c>
      <c r="C6824" s="348" t="s">
        <v>8574</v>
      </c>
      <c r="D6824" s="348" t="s">
        <v>7323</v>
      </c>
      <c r="E6824" s="348" t="s">
        <v>7335</v>
      </c>
      <c r="F6824" s="348" t="s">
        <v>7402</v>
      </c>
    </row>
    <row r="6825" spans="1:6" x14ac:dyDescent="0.25">
      <c r="A6825" s="348" t="s">
        <v>13269</v>
      </c>
      <c r="B6825" t="str">
        <f t="shared" si="106"/>
        <v>F3:0133 P1P2:0302 P3:00009</v>
      </c>
      <c r="C6825" s="348" t="s">
        <v>8574</v>
      </c>
      <c r="D6825" s="348" t="s">
        <v>7340</v>
      </c>
      <c r="E6825" s="348" t="s">
        <v>7456</v>
      </c>
      <c r="F6825" s="348" t="s">
        <v>7459</v>
      </c>
    </row>
    <row r="6826" spans="1:6" x14ac:dyDescent="0.25">
      <c r="A6826" s="348" t="s">
        <v>13270</v>
      </c>
      <c r="B6826" t="str">
        <f t="shared" si="106"/>
        <v>F3:0111 P1P2:0301 P3:00005</v>
      </c>
      <c r="C6826" s="348" t="s">
        <v>8559</v>
      </c>
      <c r="D6826" s="348" t="s">
        <v>7323</v>
      </c>
      <c r="E6826" s="348" t="s">
        <v>7335</v>
      </c>
      <c r="F6826" s="348" t="s">
        <v>7655</v>
      </c>
    </row>
    <row r="6827" spans="1:6" x14ac:dyDescent="0.25">
      <c r="A6827" s="348" t="s">
        <v>13270</v>
      </c>
      <c r="B6827" t="str">
        <f t="shared" si="106"/>
        <v>F3:0111 P1P2:0301 P3:00060</v>
      </c>
      <c r="C6827" s="348" t="s">
        <v>8559</v>
      </c>
      <c r="D6827" s="348" t="s">
        <v>7323</v>
      </c>
      <c r="E6827" s="348" t="s">
        <v>7335</v>
      </c>
      <c r="F6827" s="348" t="s">
        <v>7402</v>
      </c>
    </row>
    <row r="6828" spans="1:6" x14ac:dyDescent="0.25">
      <c r="A6828" s="348" t="s">
        <v>13270</v>
      </c>
      <c r="B6828" t="str">
        <f t="shared" si="106"/>
        <v>F3:0133 P1P2:0302 P3:00009</v>
      </c>
      <c r="C6828" s="348" t="s">
        <v>8559</v>
      </c>
      <c r="D6828" s="348" t="s">
        <v>7340</v>
      </c>
      <c r="E6828" s="348" t="s">
        <v>7456</v>
      </c>
      <c r="F6828" s="348" t="s">
        <v>7459</v>
      </c>
    </row>
    <row r="6829" spans="1:6" x14ac:dyDescent="0.25">
      <c r="A6829" s="348" t="s">
        <v>13271</v>
      </c>
      <c r="B6829" t="str">
        <f t="shared" si="106"/>
        <v>F3:0111 P1P2:0301 P3:00005</v>
      </c>
      <c r="C6829" s="348" t="s">
        <v>8561</v>
      </c>
      <c r="D6829" s="348" t="s">
        <v>7323</v>
      </c>
      <c r="E6829" s="348" t="s">
        <v>7335</v>
      </c>
      <c r="F6829" s="348" t="s">
        <v>7655</v>
      </c>
    </row>
    <row r="6830" spans="1:6" x14ac:dyDescent="0.25">
      <c r="A6830" s="348" t="s">
        <v>13271</v>
      </c>
      <c r="B6830" t="str">
        <f t="shared" si="106"/>
        <v>F3:0111 P1P2:0301 P3:00060</v>
      </c>
      <c r="C6830" s="348" t="s">
        <v>8561</v>
      </c>
      <c r="D6830" s="348" t="s">
        <v>7323</v>
      </c>
      <c r="E6830" s="348" t="s">
        <v>7335</v>
      </c>
      <c r="F6830" s="348" t="s">
        <v>7402</v>
      </c>
    </row>
    <row r="6831" spans="1:6" x14ac:dyDescent="0.25">
      <c r="A6831" s="348" t="s">
        <v>13271</v>
      </c>
      <c r="B6831" t="str">
        <f t="shared" si="106"/>
        <v>F3:0133 P1P2:0302 P3:00009</v>
      </c>
      <c r="C6831" s="348" t="s">
        <v>8561</v>
      </c>
      <c r="D6831" s="348" t="s">
        <v>7340</v>
      </c>
      <c r="E6831" s="348" t="s">
        <v>7456</v>
      </c>
      <c r="F6831" s="348" t="s">
        <v>7459</v>
      </c>
    </row>
    <row r="6832" spans="1:6" x14ac:dyDescent="0.25">
      <c r="A6832" s="348" t="s">
        <v>13272</v>
      </c>
      <c r="B6832" t="str">
        <f t="shared" si="106"/>
        <v>F3:0111 P1P2:0301 P3:00005</v>
      </c>
      <c r="C6832" s="348" t="s">
        <v>8582</v>
      </c>
      <c r="D6832" s="348" t="s">
        <v>7323</v>
      </c>
      <c r="E6832" s="348" t="s">
        <v>7335</v>
      </c>
      <c r="F6832" s="348" t="s">
        <v>7655</v>
      </c>
    </row>
    <row r="6833" spans="1:6" x14ac:dyDescent="0.25">
      <c r="A6833" s="348" t="s">
        <v>13272</v>
      </c>
      <c r="B6833" t="str">
        <f t="shared" si="106"/>
        <v>F3:0111 P1P2:0301 P3:00060</v>
      </c>
      <c r="C6833" s="348" t="s">
        <v>8582</v>
      </c>
      <c r="D6833" s="348" t="s">
        <v>7323</v>
      </c>
      <c r="E6833" s="348" t="s">
        <v>7335</v>
      </c>
      <c r="F6833" s="348" t="s">
        <v>7402</v>
      </c>
    </row>
    <row r="6834" spans="1:6" x14ac:dyDescent="0.25">
      <c r="A6834" s="348" t="s">
        <v>13272</v>
      </c>
      <c r="B6834" t="str">
        <f t="shared" si="106"/>
        <v>F3:0133 P1P2:0302 P3:00009</v>
      </c>
      <c r="C6834" s="348" t="s">
        <v>8582</v>
      </c>
      <c r="D6834" s="348" t="s">
        <v>7340</v>
      </c>
      <c r="E6834" s="348" t="s">
        <v>7456</v>
      </c>
      <c r="F6834" s="348" t="s">
        <v>7459</v>
      </c>
    </row>
    <row r="6835" spans="1:6" x14ac:dyDescent="0.25">
      <c r="A6835" s="348" t="s">
        <v>13273</v>
      </c>
      <c r="B6835" t="str">
        <f t="shared" si="106"/>
        <v>F3:0111 P1P2:0301 P3:00005</v>
      </c>
      <c r="C6835" s="348" t="s">
        <v>8592</v>
      </c>
      <c r="D6835" s="348" t="s">
        <v>7323</v>
      </c>
      <c r="E6835" s="348" t="s">
        <v>7335</v>
      </c>
      <c r="F6835" s="348" t="s">
        <v>7655</v>
      </c>
    </row>
    <row r="6836" spans="1:6" x14ac:dyDescent="0.25">
      <c r="A6836" s="348" t="s">
        <v>13273</v>
      </c>
      <c r="B6836" t="str">
        <f t="shared" si="106"/>
        <v>F3:0111 P1P2:0301 P3:00060</v>
      </c>
      <c r="C6836" s="348" t="s">
        <v>8592</v>
      </c>
      <c r="D6836" s="348" t="s">
        <v>7323</v>
      </c>
      <c r="E6836" s="348" t="s">
        <v>7335</v>
      </c>
      <c r="F6836" s="348" t="s">
        <v>7402</v>
      </c>
    </row>
    <row r="6837" spans="1:6" x14ac:dyDescent="0.25">
      <c r="A6837" s="348" t="s">
        <v>13273</v>
      </c>
      <c r="B6837" t="str">
        <f t="shared" si="106"/>
        <v>F3:0133 P1P2:0302 P3:00009</v>
      </c>
      <c r="C6837" s="348" t="s">
        <v>8592</v>
      </c>
      <c r="D6837" s="348" t="s">
        <v>7340</v>
      </c>
      <c r="E6837" s="348" t="s">
        <v>7456</v>
      </c>
      <c r="F6837" s="348" t="s">
        <v>7459</v>
      </c>
    </row>
    <row r="6838" spans="1:6" x14ac:dyDescent="0.25">
      <c r="A6838" s="348" t="s">
        <v>13274</v>
      </c>
      <c r="B6838" t="str">
        <f t="shared" si="106"/>
        <v>F3:0111 P1P2:0301 P3:00005</v>
      </c>
      <c r="C6838" s="348" t="s">
        <v>8631</v>
      </c>
      <c r="D6838" s="348" t="s">
        <v>7323</v>
      </c>
      <c r="E6838" s="348" t="s">
        <v>7335</v>
      </c>
      <c r="F6838" s="348" t="s">
        <v>7655</v>
      </c>
    </row>
    <row r="6839" spans="1:6" x14ac:dyDescent="0.25">
      <c r="A6839" s="348" t="s">
        <v>13274</v>
      </c>
      <c r="B6839" t="str">
        <f t="shared" si="106"/>
        <v>F3:0111 P1P2:0301 P3:00060</v>
      </c>
      <c r="C6839" s="348" t="s">
        <v>8631</v>
      </c>
      <c r="D6839" s="348" t="s">
        <v>7323</v>
      </c>
      <c r="E6839" s="348" t="s">
        <v>7335</v>
      </c>
      <c r="F6839" s="348" t="s">
        <v>7402</v>
      </c>
    </row>
    <row r="6840" spans="1:6" x14ac:dyDescent="0.25">
      <c r="A6840" s="348" t="s">
        <v>13274</v>
      </c>
      <c r="B6840" t="str">
        <f t="shared" si="106"/>
        <v>F3:0133 P1P2:0302 P3:00009</v>
      </c>
      <c r="C6840" s="348" t="s">
        <v>8631</v>
      </c>
      <c r="D6840" s="348" t="s">
        <v>7340</v>
      </c>
      <c r="E6840" s="348" t="s">
        <v>7456</v>
      </c>
      <c r="F6840" s="348" t="s">
        <v>7459</v>
      </c>
    </row>
    <row r="6841" spans="1:6" x14ac:dyDescent="0.25">
      <c r="A6841" s="348" t="s">
        <v>13275</v>
      </c>
      <c r="B6841" t="str">
        <f t="shared" si="106"/>
        <v>F3:0111 P1P2:0301 P3:00005</v>
      </c>
      <c r="C6841" s="348" t="s">
        <v>10171</v>
      </c>
      <c r="D6841" s="348" t="s">
        <v>7323</v>
      </c>
      <c r="E6841" s="348" t="s">
        <v>7335</v>
      </c>
      <c r="F6841" s="348" t="s">
        <v>7655</v>
      </c>
    </row>
    <row r="6842" spans="1:6" x14ac:dyDescent="0.25">
      <c r="A6842" s="348" t="s">
        <v>13275</v>
      </c>
      <c r="B6842" t="str">
        <f t="shared" si="106"/>
        <v>F3:1099 P1P2:9019 P3:00371</v>
      </c>
      <c r="C6842" s="348" t="s">
        <v>10171</v>
      </c>
      <c r="D6842" s="348" t="s">
        <v>8515</v>
      </c>
      <c r="E6842" s="348" t="s">
        <v>10350</v>
      </c>
      <c r="F6842" s="348" t="s">
        <v>10351</v>
      </c>
    </row>
    <row r="6843" spans="1:6" x14ac:dyDescent="0.25">
      <c r="A6843" s="348" t="s">
        <v>13276</v>
      </c>
      <c r="B6843" t="str">
        <f t="shared" si="106"/>
        <v>F3:0111 P1P2:0301 P3:00005</v>
      </c>
      <c r="C6843" s="348" t="s">
        <v>10191</v>
      </c>
      <c r="D6843" s="348" t="s">
        <v>7323</v>
      </c>
      <c r="E6843" s="348" t="s">
        <v>7335</v>
      </c>
      <c r="F6843" s="348" t="s">
        <v>7655</v>
      </c>
    </row>
    <row r="6844" spans="1:6" x14ac:dyDescent="0.25">
      <c r="A6844" s="348" t="s">
        <v>13277</v>
      </c>
      <c r="B6844" t="str">
        <f t="shared" si="106"/>
        <v>F3:0111 P1P2:0301 P3:00005</v>
      </c>
      <c r="C6844" s="348" t="s">
        <v>10212</v>
      </c>
      <c r="D6844" s="348" t="s">
        <v>7323</v>
      </c>
      <c r="E6844" s="348" t="s">
        <v>7335</v>
      </c>
      <c r="F6844" s="348" t="s">
        <v>7655</v>
      </c>
    </row>
    <row r="6845" spans="1:6" x14ac:dyDescent="0.25">
      <c r="A6845" s="348" t="s">
        <v>13278</v>
      </c>
      <c r="B6845" t="str">
        <f t="shared" si="106"/>
        <v>F3:0111 P1P2:0301 P3:00005</v>
      </c>
      <c r="C6845" s="348" t="s">
        <v>10177</v>
      </c>
      <c r="D6845" s="348" t="s">
        <v>7323</v>
      </c>
      <c r="E6845" s="348" t="s">
        <v>7335</v>
      </c>
      <c r="F6845" s="348" t="s">
        <v>7655</v>
      </c>
    </row>
    <row r="6846" spans="1:6" x14ac:dyDescent="0.25">
      <c r="A6846" s="348" t="s">
        <v>13279</v>
      </c>
      <c r="B6846" t="str">
        <f t="shared" si="106"/>
        <v>F3:0111 P1P2:0301 P3:00005</v>
      </c>
      <c r="C6846" s="348" t="s">
        <v>10167</v>
      </c>
      <c r="D6846" s="348" t="s">
        <v>7323</v>
      </c>
      <c r="E6846" s="348" t="s">
        <v>7335</v>
      </c>
      <c r="F6846" s="348" t="s">
        <v>7655</v>
      </c>
    </row>
    <row r="6847" spans="1:6" x14ac:dyDescent="0.25">
      <c r="A6847" s="348" t="s">
        <v>13280</v>
      </c>
      <c r="B6847" t="str">
        <f t="shared" si="106"/>
        <v>F3:0111 P1P2:0301 P3:00005</v>
      </c>
      <c r="C6847" s="348" t="s">
        <v>10137</v>
      </c>
      <c r="D6847" s="348" t="s">
        <v>7323</v>
      </c>
      <c r="E6847" s="348" t="s">
        <v>7335</v>
      </c>
      <c r="F6847" s="348" t="s">
        <v>7655</v>
      </c>
    </row>
    <row r="6848" spans="1:6" x14ac:dyDescent="0.25">
      <c r="A6848" s="348" t="s">
        <v>13281</v>
      </c>
      <c r="B6848" t="str">
        <f t="shared" si="106"/>
        <v>F3:0111 P1P2:0301 P3:00005</v>
      </c>
      <c r="C6848" s="348" t="s">
        <v>10217</v>
      </c>
      <c r="D6848" s="348" t="s">
        <v>7323</v>
      </c>
      <c r="E6848" s="348" t="s">
        <v>7335</v>
      </c>
      <c r="F6848" s="348" t="s">
        <v>7655</v>
      </c>
    </row>
    <row r="6849" spans="1:6" x14ac:dyDescent="0.25">
      <c r="A6849" s="348" t="s">
        <v>13282</v>
      </c>
      <c r="B6849" t="str">
        <f t="shared" si="106"/>
        <v>F3:0111 P1P2:0301 P3:00005</v>
      </c>
      <c r="C6849" s="348" t="s">
        <v>10183</v>
      </c>
      <c r="D6849" s="348" t="s">
        <v>7323</v>
      </c>
      <c r="E6849" s="348" t="s">
        <v>7335</v>
      </c>
      <c r="F6849" s="348" t="s">
        <v>7655</v>
      </c>
    </row>
    <row r="6850" spans="1:6" x14ac:dyDescent="0.25">
      <c r="A6850" s="348" t="s">
        <v>13283</v>
      </c>
      <c r="B6850" t="str">
        <f t="shared" ref="B6850:B6913" si="107">CONCATENATE("F3:",D6850," P1P2:",E6850," P3:",F6850)</f>
        <v>F3:0111 P1P2:0301 P3:00005</v>
      </c>
      <c r="C6850" s="348" t="s">
        <v>11594</v>
      </c>
      <c r="D6850" s="348" t="s">
        <v>7323</v>
      </c>
      <c r="E6850" s="348" t="s">
        <v>7335</v>
      </c>
      <c r="F6850" s="348" t="s">
        <v>7655</v>
      </c>
    </row>
    <row r="6851" spans="1:6" x14ac:dyDescent="0.25">
      <c r="A6851" s="348" t="s">
        <v>13284</v>
      </c>
      <c r="B6851" t="str">
        <f t="shared" si="107"/>
        <v>F3:0111 P1P2:0301 P3:00005</v>
      </c>
      <c r="C6851" s="348" t="s">
        <v>11559</v>
      </c>
      <c r="D6851" s="348" t="s">
        <v>7323</v>
      </c>
      <c r="E6851" s="348" t="s">
        <v>7335</v>
      </c>
      <c r="F6851" s="348" t="s">
        <v>7655</v>
      </c>
    </row>
    <row r="6852" spans="1:6" x14ac:dyDescent="0.25">
      <c r="A6852" s="348" t="s">
        <v>13285</v>
      </c>
      <c r="B6852" t="str">
        <f t="shared" si="107"/>
        <v>F3:0111 P1P2:0301 P3:00005</v>
      </c>
      <c r="C6852" s="348" t="s">
        <v>11534</v>
      </c>
      <c r="D6852" s="348" t="s">
        <v>7323</v>
      </c>
      <c r="E6852" s="348" t="s">
        <v>7335</v>
      </c>
      <c r="F6852" s="348" t="s">
        <v>7655</v>
      </c>
    </row>
    <row r="6853" spans="1:6" x14ac:dyDescent="0.25">
      <c r="A6853" s="348" t="s">
        <v>13286</v>
      </c>
      <c r="B6853" t="str">
        <f t="shared" si="107"/>
        <v>F3:0111 P1P2:0301 P3:00005</v>
      </c>
      <c r="C6853" s="348" t="s">
        <v>9806</v>
      </c>
      <c r="D6853" s="348" t="s">
        <v>7323</v>
      </c>
      <c r="E6853" s="348" t="s">
        <v>7335</v>
      </c>
      <c r="F6853" s="348" t="s">
        <v>7655</v>
      </c>
    </row>
    <row r="6854" spans="1:6" x14ac:dyDescent="0.25">
      <c r="A6854" s="348" t="s">
        <v>13286</v>
      </c>
      <c r="B6854" t="str">
        <f t="shared" si="107"/>
        <v>F3:0620 P1P2:7502 P3:00333</v>
      </c>
      <c r="C6854" s="348" t="s">
        <v>9806</v>
      </c>
      <c r="D6854" s="348" t="s">
        <v>8708</v>
      </c>
      <c r="E6854" s="348" t="s">
        <v>8709</v>
      </c>
      <c r="F6854" s="348" t="s">
        <v>12484</v>
      </c>
    </row>
    <row r="6855" spans="1:6" x14ac:dyDescent="0.25">
      <c r="A6855" s="348" t="s">
        <v>13286</v>
      </c>
      <c r="B6855" t="str">
        <f t="shared" si="107"/>
        <v>F3:0630 P1P2:7503 P3:00337</v>
      </c>
      <c r="C6855" s="348" t="s">
        <v>9806</v>
      </c>
      <c r="D6855" s="348" t="s">
        <v>12487</v>
      </c>
      <c r="E6855" s="348" t="s">
        <v>12488</v>
      </c>
      <c r="F6855" s="348" t="s">
        <v>12836</v>
      </c>
    </row>
    <row r="6856" spans="1:6" x14ac:dyDescent="0.25">
      <c r="A6856" s="348" t="s">
        <v>13287</v>
      </c>
      <c r="B6856" t="str">
        <f t="shared" si="107"/>
        <v>F3:0111 P1P2:0301 P3:00005</v>
      </c>
      <c r="C6856" s="348" t="s">
        <v>8787</v>
      </c>
      <c r="D6856" s="348" t="s">
        <v>7323</v>
      </c>
      <c r="E6856" s="348" t="s">
        <v>7335</v>
      </c>
      <c r="F6856" s="348" t="s">
        <v>7655</v>
      </c>
    </row>
    <row r="6857" spans="1:6" x14ac:dyDescent="0.25">
      <c r="A6857" s="348" t="s">
        <v>13287</v>
      </c>
      <c r="B6857" t="str">
        <f t="shared" si="107"/>
        <v>F3:0630 P1P2:7503 P3:00337</v>
      </c>
      <c r="C6857" s="348" t="s">
        <v>8787</v>
      </c>
      <c r="D6857" s="348" t="s">
        <v>12487</v>
      </c>
      <c r="E6857" s="348" t="s">
        <v>12488</v>
      </c>
      <c r="F6857" s="348" t="s">
        <v>12836</v>
      </c>
    </row>
    <row r="6858" spans="1:6" x14ac:dyDescent="0.25">
      <c r="A6858" s="348" t="s">
        <v>13287</v>
      </c>
      <c r="B6858" t="str">
        <f t="shared" si="107"/>
        <v>F3:0811 P1P2:8506 P3:00229</v>
      </c>
      <c r="C6858" s="348" t="s">
        <v>8787</v>
      </c>
      <c r="D6858" s="348" t="s">
        <v>12706</v>
      </c>
      <c r="E6858" s="348" t="s">
        <v>12707</v>
      </c>
      <c r="F6858" s="348" t="s">
        <v>12708</v>
      </c>
    </row>
    <row r="6859" spans="1:6" x14ac:dyDescent="0.25">
      <c r="A6859" s="348" t="s">
        <v>13288</v>
      </c>
      <c r="B6859" t="str">
        <f t="shared" si="107"/>
        <v>F3:0111 P1P2:0301 P3:00005</v>
      </c>
      <c r="C6859" s="348" t="s">
        <v>11960</v>
      </c>
      <c r="D6859" s="348" t="s">
        <v>7323</v>
      </c>
      <c r="E6859" s="348" t="s">
        <v>7335</v>
      </c>
      <c r="F6859" s="348" t="s">
        <v>7655</v>
      </c>
    </row>
    <row r="6860" spans="1:6" x14ac:dyDescent="0.25">
      <c r="A6860" s="348" t="s">
        <v>13288</v>
      </c>
      <c r="B6860" t="str">
        <f t="shared" si="107"/>
        <v>F3:0630 P1P2:7503 P3:00337</v>
      </c>
      <c r="C6860" s="348" t="s">
        <v>11960</v>
      </c>
      <c r="D6860" s="348" t="s">
        <v>12487</v>
      </c>
      <c r="E6860" s="348" t="s">
        <v>12488</v>
      </c>
      <c r="F6860" s="348" t="s">
        <v>12836</v>
      </c>
    </row>
    <row r="6861" spans="1:6" x14ac:dyDescent="0.25">
      <c r="A6861" s="348" t="s">
        <v>13289</v>
      </c>
      <c r="B6861" t="str">
        <f t="shared" si="107"/>
        <v>F3:0111 P1P2:0301 P3:00005</v>
      </c>
      <c r="C6861" s="348" t="s">
        <v>11990</v>
      </c>
      <c r="D6861" s="348" t="s">
        <v>7323</v>
      </c>
      <c r="E6861" s="348" t="s">
        <v>7335</v>
      </c>
      <c r="F6861" s="348" t="s">
        <v>7655</v>
      </c>
    </row>
    <row r="6862" spans="1:6" x14ac:dyDescent="0.25">
      <c r="A6862" s="348" t="s">
        <v>13289</v>
      </c>
      <c r="B6862" t="str">
        <f t="shared" si="107"/>
        <v>F3:0620 P1P2:7502 P3:00333</v>
      </c>
      <c r="C6862" s="348" t="s">
        <v>11990</v>
      </c>
      <c r="D6862" s="348" t="s">
        <v>8708</v>
      </c>
      <c r="E6862" s="348" t="s">
        <v>8709</v>
      </c>
      <c r="F6862" s="348" t="s">
        <v>12484</v>
      </c>
    </row>
    <row r="6863" spans="1:6" x14ac:dyDescent="0.25">
      <c r="A6863" s="348" t="s">
        <v>13289</v>
      </c>
      <c r="B6863" t="str">
        <f t="shared" si="107"/>
        <v>F3:0630 P1P2:7503 P3:00337</v>
      </c>
      <c r="C6863" s="348" t="s">
        <v>11990</v>
      </c>
      <c r="D6863" s="348" t="s">
        <v>12487</v>
      </c>
      <c r="E6863" s="348" t="s">
        <v>12488</v>
      </c>
      <c r="F6863" s="348" t="s">
        <v>12836</v>
      </c>
    </row>
    <row r="6864" spans="1:6" x14ac:dyDescent="0.25">
      <c r="A6864" s="348" t="s">
        <v>13290</v>
      </c>
      <c r="B6864" t="str">
        <f t="shared" si="107"/>
        <v>F3:0111 P1P2:0301 P3:00005</v>
      </c>
      <c r="C6864" s="348" t="s">
        <v>9788</v>
      </c>
      <c r="D6864" s="348" t="s">
        <v>7323</v>
      </c>
      <c r="E6864" s="348" t="s">
        <v>7335</v>
      </c>
      <c r="F6864" s="348" t="s">
        <v>7655</v>
      </c>
    </row>
    <row r="6865" spans="1:6" x14ac:dyDescent="0.25">
      <c r="A6865" s="348" t="s">
        <v>13290</v>
      </c>
      <c r="B6865" t="str">
        <f t="shared" si="107"/>
        <v>F3:0620 P1P2:7502 P3:00333</v>
      </c>
      <c r="C6865" s="348" t="s">
        <v>9788</v>
      </c>
      <c r="D6865" s="348" t="s">
        <v>8708</v>
      </c>
      <c r="E6865" s="348" t="s">
        <v>8709</v>
      </c>
      <c r="F6865" s="348" t="s">
        <v>12484</v>
      </c>
    </row>
    <row r="6866" spans="1:6" x14ac:dyDescent="0.25">
      <c r="A6866" s="348" t="s">
        <v>13290</v>
      </c>
      <c r="B6866" t="str">
        <f t="shared" si="107"/>
        <v>F3:0630 P1P2:7503 P3:00337</v>
      </c>
      <c r="C6866" s="348" t="s">
        <v>9788</v>
      </c>
      <c r="D6866" s="348" t="s">
        <v>12487</v>
      </c>
      <c r="E6866" s="348" t="s">
        <v>12488</v>
      </c>
      <c r="F6866" s="348" t="s">
        <v>12836</v>
      </c>
    </row>
    <row r="6867" spans="1:6" x14ac:dyDescent="0.25">
      <c r="A6867" s="348" t="s">
        <v>13291</v>
      </c>
      <c r="B6867" t="str">
        <f t="shared" si="107"/>
        <v>F3:0111 P1P2:0301 P3:00005</v>
      </c>
      <c r="C6867" s="348" t="s">
        <v>9800</v>
      </c>
      <c r="D6867" s="348" t="s">
        <v>7323</v>
      </c>
      <c r="E6867" s="348" t="s">
        <v>7335</v>
      </c>
      <c r="F6867" s="348" t="s">
        <v>7655</v>
      </c>
    </row>
    <row r="6868" spans="1:6" x14ac:dyDescent="0.25">
      <c r="A6868" s="348" t="s">
        <v>13291</v>
      </c>
      <c r="B6868" t="str">
        <f t="shared" si="107"/>
        <v>F3:0630 P1P2:7503 P3:00337</v>
      </c>
      <c r="C6868" s="348" t="s">
        <v>9800</v>
      </c>
      <c r="D6868" s="348" t="s">
        <v>12487</v>
      </c>
      <c r="E6868" s="348" t="s">
        <v>12488</v>
      </c>
      <c r="F6868" s="348" t="s">
        <v>12836</v>
      </c>
    </row>
    <row r="6869" spans="1:6" x14ac:dyDescent="0.25">
      <c r="A6869" s="348" t="s">
        <v>13291</v>
      </c>
      <c r="B6869" t="str">
        <f t="shared" si="107"/>
        <v>F3:0640 P1P2:7505 P3:00335</v>
      </c>
      <c r="C6869" s="348" t="s">
        <v>9800</v>
      </c>
      <c r="D6869" s="348" t="s">
        <v>12496</v>
      </c>
      <c r="E6869" s="348" t="s">
        <v>12497</v>
      </c>
      <c r="F6869" s="348" t="s">
        <v>12498</v>
      </c>
    </row>
    <row r="6870" spans="1:6" x14ac:dyDescent="0.25">
      <c r="A6870" s="348" t="s">
        <v>13292</v>
      </c>
      <c r="B6870" t="str">
        <f t="shared" si="107"/>
        <v>F3:0111 P1P2:0301 P3:00005</v>
      </c>
      <c r="C6870" s="348" t="s">
        <v>9776</v>
      </c>
      <c r="D6870" s="348" t="s">
        <v>7323</v>
      </c>
      <c r="E6870" s="348" t="s">
        <v>7335</v>
      </c>
      <c r="F6870" s="348" t="s">
        <v>7655</v>
      </c>
    </row>
    <row r="6871" spans="1:6" x14ac:dyDescent="0.25">
      <c r="A6871" s="348" t="s">
        <v>13292</v>
      </c>
      <c r="B6871" t="str">
        <f t="shared" si="107"/>
        <v>F3:0630 P1P2:7503 P3:00337</v>
      </c>
      <c r="C6871" s="348" t="s">
        <v>9776</v>
      </c>
      <c r="D6871" s="348" t="s">
        <v>12487</v>
      </c>
      <c r="E6871" s="348" t="s">
        <v>12488</v>
      </c>
      <c r="F6871" s="348" t="s">
        <v>12836</v>
      </c>
    </row>
    <row r="6872" spans="1:6" x14ac:dyDescent="0.25">
      <c r="A6872" s="348" t="s">
        <v>13293</v>
      </c>
      <c r="B6872" t="str">
        <f t="shared" si="107"/>
        <v>F3:0111 P1P2:0301 P3:00005</v>
      </c>
      <c r="C6872" s="348" t="s">
        <v>9824</v>
      </c>
      <c r="D6872" s="348" t="s">
        <v>7323</v>
      </c>
      <c r="E6872" s="348" t="s">
        <v>7335</v>
      </c>
      <c r="F6872" s="348" t="s">
        <v>7655</v>
      </c>
    </row>
    <row r="6873" spans="1:6" x14ac:dyDescent="0.25">
      <c r="A6873" s="348" t="s">
        <v>13294</v>
      </c>
      <c r="B6873" t="str">
        <f t="shared" si="107"/>
        <v>F3:0111 P1P2:0301 P3:00005</v>
      </c>
      <c r="C6873" s="348" t="s">
        <v>8835</v>
      </c>
      <c r="D6873" s="348" t="s">
        <v>7323</v>
      </c>
      <c r="E6873" s="348" t="s">
        <v>7335</v>
      </c>
      <c r="F6873" s="348" t="s">
        <v>7655</v>
      </c>
    </row>
    <row r="6874" spans="1:6" x14ac:dyDescent="0.25">
      <c r="A6874" s="348" t="s">
        <v>13295</v>
      </c>
      <c r="B6874" t="str">
        <f t="shared" si="107"/>
        <v>F3:0111 P1P2:0301 P3:00005</v>
      </c>
      <c r="C6874" s="348" t="s">
        <v>9135</v>
      </c>
      <c r="D6874" s="348" t="s">
        <v>7323</v>
      </c>
      <c r="E6874" s="348" t="s">
        <v>7335</v>
      </c>
      <c r="F6874" s="348" t="s">
        <v>7655</v>
      </c>
    </row>
    <row r="6875" spans="1:6" x14ac:dyDescent="0.25">
      <c r="A6875" s="348" t="s">
        <v>13296</v>
      </c>
      <c r="B6875" t="str">
        <f t="shared" si="107"/>
        <v>F3:0111 P1P2:0301 P3:00005</v>
      </c>
      <c r="C6875" s="348" t="s">
        <v>8872</v>
      </c>
      <c r="D6875" s="348" t="s">
        <v>7323</v>
      </c>
      <c r="E6875" s="348" t="s">
        <v>7335</v>
      </c>
      <c r="F6875" s="348" t="s">
        <v>7655</v>
      </c>
    </row>
    <row r="6876" spans="1:6" x14ac:dyDescent="0.25">
      <c r="A6876" s="348" t="s">
        <v>13297</v>
      </c>
      <c r="B6876" t="str">
        <f t="shared" si="107"/>
        <v>F3:0111 P1P2:0301 P3:00005</v>
      </c>
      <c r="C6876" s="348" t="s">
        <v>8884</v>
      </c>
      <c r="D6876" s="348" t="s">
        <v>7323</v>
      </c>
      <c r="E6876" s="348" t="s">
        <v>7335</v>
      </c>
      <c r="F6876" s="348" t="s">
        <v>7655</v>
      </c>
    </row>
    <row r="6877" spans="1:6" x14ac:dyDescent="0.25">
      <c r="A6877" s="348" t="s">
        <v>13298</v>
      </c>
      <c r="B6877" t="str">
        <f t="shared" si="107"/>
        <v>F3:0111 P1P2:0301 P3:00005</v>
      </c>
      <c r="C6877" s="348" t="s">
        <v>10613</v>
      </c>
      <c r="D6877" s="348" t="s">
        <v>7323</v>
      </c>
      <c r="E6877" s="348" t="s">
        <v>7335</v>
      </c>
      <c r="F6877" s="348" t="s">
        <v>7655</v>
      </c>
    </row>
    <row r="6878" spans="1:6" x14ac:dyDescent="0.25">
      <c r="A6878" s="348" t="s">
        <v>13299</v>
      </c>
      <c r="B6878" t="str">
        <f t="shared" si="107"/>
        <v>F3:0111 P1P2:0301 P3:00005</v>
      </c>
      <c r="C6878" s="348" t="s">
        <v>10622</v>
      </c>
      <c r="D6878" s="348" t="s">
        <v>7323</v>
      </c>
      <c r="E6878" s="348" t="s">
        <v>7335</v>
      </c>
      <c r="F6878" s="348" t="s">
        <v>7655</v>
      </c>
    </row>
    <row r="6879" spans="1:6" x14ac:dyDescent="0.25">
      <c r="A6879" s="348" t="s">
        <v>13300</v>
      </c>
      <c r="B6879" t="str">
        <f t="shared" si="107"/>
        <v>F3:0111 P1P2:0301 P3:00005</v>
      </c>
      <c r="C6879" s="348" t="s">
        <v>10634</v>
      </c>
      <c r="D6879" s="348" t="s">
        <v>7323</v>
      </c>
      <c r="E6879" s="348" t="s">
        <v>7335</v>
      </c>
      <c r="F6879" s="348" t="s">
        <v>7655</v>
      </c>
    </row>
    <row r="6880" spans="1:6" x14ac:dyDescent="0.25">
      <c r="A6880" s="348" t="s">
        <v>13301</v>
      </c>
      <c r="B6880" t="str">
        <f t="shared" si="107"/>
        <v>F3:0111 P1P2:0301 P3:00005</v>
      </c>
      <c r="C6880" s="348" t="s">
        <v>10627</v>
      </c>
      <c r="D6880" s="348" t="s">
        <v>7323</v>
      </c>
      <c r="E6880" s="348" t="s">
        <v>7335</v>
      </c>
      <c r="F6880" s="348" t="s">
        <v>7655</v>
      </c>
    </row>
    <row r="6881" spans="1:6" x14ac:dyDescent="0.25">
      <c r="A6881" s="348" t="s">
        <v>13302</v>
      </c>
      <c r="B6881" t="str">
        <f t="shared" si="107"/>
        <v>F3:0111 P1P2:0301 P3:00005</v>
      </c>
      <c r="C6881" s="348" t="s">
        <v>10604</v>
      </c>
      <c r="D6881" s="348" t="s">
        <v>7323</v>
      </c>
      <c r="E6881" s="348" t="s">
        <v>7335</v>
      </c>
      <c r="F6881" s="348" t="s">
        <v>7655</v>
      </c>
    </row>
    <row r="6882" spans="1:6" x14ac:dyDescent="0.25">
      <c r="A6882" s="348" t="s">
        <v>13303</v>
      </c>
      <c r="B6882" t="str">
        <f t="shared" si="107"/>
        <v>F3:0111 P1P2:0301 P3:00005</v>
      </c>
      <c r="C6882" s="348" t="s">
        <v>7853</v>
      </c>
      <c r="D6882" s="348" t="s">
        <v>7323</v>
      </c>
      <c r="E6882" s="348" t="s">
        <v>7335</v>
      </c>
      <c r="F6882" s="348" t="s">
        <v>7655</v>
      </c>
    </row>
    <row r="6883" spans="1:6" x14ac:dyDescent="0.25">
      <c r="A6883" s="348" t="s">
        <v>13303</v>
      </c>
      <c r="B6883" t="str">
        <f t="shared" si="107"/>
        <v>F3:0630 P1P2:7503 P3:00431</v>
      </c>
      <c r="C6883" s="348" t="s">
        <v>7853</v>
      </c>
      <c r="D6883" s="348" t="s">
        <v>12487</v>
      </c>
      <c r="E6883" s="348" t="s">
        <v>12488</v>
      </c>
      <c r="F6883" s="348" t="s">
        <v>12489</v>
      </c>
    </row>
    <row r="6884" spans="1:6" x14ac:dyDescent="0.25">
      <c r="A6884" s="348" t="s">
        <v>13304</v>
      </c>
      <c r="B6884" t="str">
        <f t="shared" si="107"/>
        <v>F3:0111 P1P2:0301 P3:00005</v>
      </c>
      <c r="C6884" s="348" t="s">
        <v>9401</v>
      </c>
      <c r="D6884" s="348" t="s">
        <v>7323</v>
      </c>
      <c r="E6884" s="348" t="s">
        <v>7335</v>
      </c>
      <c r="F6884" s="348" t="s">
        <v>7655</v>
      </c>
    </row>
    <row r="6885" spans="1:6" x14ac:dyDescent="0.25">
      <c r="A6885" s="348" t="s">
        <v>13305</v>
      </c>
      <c r="B6885" t="str">
        <f t="shared" si="107"/>
        <v>F3:0111 P1P2:0301 P3:00005</v>
      </c>
      <c r="C6885" s="348" t="s">
        <v>10643</v>
      </c>
      <c r="D6885" s="348" t="s">
        <v>7323</v>
      </c>
      <c r="E6885" s="348" t="s">
        <v>7335</v>
      </c>
      <c r="F6885" s="348" t="s">
        <v>7655</v>
      </c>
    </row>
    <row r="6886" spans="1:6" x14ac:dyDescent="0.25">
      <c r="A6886" s="348" t="s">
        <v>13306</v>
      </c>
      <c r="B6886" t="str">
        <f t="shared" si="107"/>
        <v>F3:0111 P1P2:0301 P3:00005</v>
      </c>
      <c r="C6886" s="348" t="s">
        <v>9602</v>
      </c>
      <c r="D6886" s="348" t="s">
        <v>7323</v>
      </c>
      <c r="E6886" s="348" t="s">
        <v>7335</v>
      </c>
      <c r="F6886" s="348" t="s">
        <v>7655</v>
      </c>
    </row>
    <row r="6887" spans="1:6" x14ac:dyDescent="0.25">
      <c r="A6887" s="348" t="s">
        <v>13306</v>
      </c>
      <c r="B6887" t="str">
        <f t="shared" si="107"/>
        <v>F3:0111 P1P2:0301 P3:00009</v>
      </c>
      <c r="C6887" s="348" t="s">
        <v>9602</v>
      </c>
      <c r="D6887" s="348" t="s">
        <v>7323</v>
      </c>
      <c r="E6887" s="348" t="s">
        <v>7335</v>
      </c>
      <c r="F6887" s="348" t="s">
        <v>7459</v>
      </c>
    </row>
    <row r="6888" spans="1:6" x14ac:dyDescent="0.25">
      <c r="A6888" s="348" t="s">
        <v>13307</v>
      </c>
      <c r="B6888" t="str">
        <f t="shared" si="107"/>
        <v>F3:0111 P1P2:0301 P3:00005</v>
      </c>
      <c r="C6888" s="348" t="s">
        <v>9613</v>
      </c>
      <c r="D6888" s="348" t="s">
        <v>7323</v>
      </c>
      <c r="E6888" s="348" t="s">
        <v>7335</v>
      </c>
      <c r="F6888" s="348" t="s">
        <v>7655</v>
      </c>
    </row>
    <row r="6889" spans="1:6" x14ac:dyDescent="0.25">
      <c r="A6889" s="348" t="s">
        <v>13307</v>
      </c>
      <c r="B6889" t="str">
        <f t="shared" si="107"/>
        <v>F3:0111 P1P2:0301 P3:00009</v>
      </c>
      <c r="C6889" s="348" t="s">
        <v>9613</v>
      </c>
      <c r="D6889" s="348" t="s">
        <v>7323</v>
      </c>
      <c r="E6889" s="348" t="s">
        <v>7335</v>
      </c>
      <c r="F6889" s="348" t="s">
        <v>7459</v>
      </c>
    </row>
    <row r="6890" spans="1:6" x14ac:dyDescent="0.25">
      <c r="A6890" s="348" t="s">
        <v>13308</v>
      </c>
      <c r="B6890" t="str">
        <f t="shared" si="107"/>
        <v>F3:0111 P1P2:0301 P3:00005</v>
      </c>
      <c r="C6890" s="348" t="s">
        <v>8136</v>
      </c>
      <c r="D6890" s="348" t="s">
        <v>7323</v>
      </c>
      <c r="E6890" s="348" t="s">
        <v>7335</v>
      </c>
      <c r="F6890" s="348" t="s">
        <v>7655</v>
      </c>
    </row>
    <row r="6891" spans="1:6" x14ac:dyDescent="0.25">
      <c r="A6891" s="348" t="s">
        <v>13308</v>
      </c>
      <c r="B6891" t="str">
        <f t="shared" si="107"/>
        <v>F3:0111 P1P2:0301 P3:00009</v>
      </c>
      <c r="C6891" s="348" t="s">
        <v>8136</v>
      </c>
      <c r="D6891" s="348" t="s">
        <v>7323</v>
      </c>
      <c r="E6891" s="348" t="s">
        <v>7335</v>
      </c>
      <c r="F6891" s="348" t="s">
        <v>7459</v>
      </c>
    </row>
    <row r="6892" spans="1:6" x14ac:dyDescent="0.25">
      <c r="A6892" s="348" t="s">
        <v>13309</v>
      </c>
      <c r="B6892" t="str">
        <f t="shared" si="107"/>
        <v>F3:0111 P1P2:0301 P3:00005</v>
      </c>
      <c r="C6892" s="348" t="s">
        <v>8140</v>
      </c>
      <c r="D6892" s="348" t="s">
        <v>7323</v>
      </c>
      <c r="E6892" s="348" t="s">
        <v>7335</v>
      </c>
      <c r="F6892" s="348" t="s">
        <v>7655</v>
      </c>
    </row>
    <row r="6893" spans="1:6" x14ac:dyDescent="0.25">
      <c r="A6893" s="348" t="s">
        <v>13309</v>
      </c>
      <c r="B6893" t="str">
        <f t="shared" si="107"/>
        <v>F3:0111 P1P2:0301 P3:00009</v>
      </c>
      <c r="C6893" s="348" t="s">
        <v>8140</v>
      </c>
      <c r="D6893" s="348" t="s">
        <v>7323</v>
      </c>
      <c r="E6893" s="348" t="s">
        <v>7335</v>
      </c>
      <c r="F6893" s="348" t="s">
        <v>7459</v>
      </c>
    </row>
    <row r="6894" spans="1:6" x14ac:dyDescent="0.25">
      <c r="A6894" s="348" t="s">
        <v>13310</v>
      </c>
      <c r="B6894" t="str">
        <f t="shared" si="107"/>
        <v>F3:0111 P1P2:0301 P3:00005</v>
      </c>
      <c r="C6894" s="348" t="s">
        <v>9553</v>
      </c>
      <c r="D6894" s="348" t="s">
        <v>7323</v>
      </c>
      <c r="E6894" s="348" t="s">
        <v>7335</v>
      </c>
      <c r="F6894" s="348" t="s">
        <v>7655</v>
      </c>
    </row>
    <row r="6895" spans="1:6" x14ac:dyDescent="0.25">
      <c r="A6895" s="348" t="s">
        <v>13310</v>
      </c>
      <c r="B6895" t="str">
        <f t="shared" si="107"/>
        <v>F3:0111 P1P2:0301 P3:00009</v>
      </c>
      <c r="C6895" s="348" t="s">
        <v>9553</v>
      </c>
      <c r="D6895" s="348" t="s">
        <v>7323</v>
      </c>
      <c r="E6895" s="348" t="s">
        <v>7335</v>
      </c>
      <c r="F6895" s="348" t="s">
        <v>7459</v>
      </c>
    </row>
    <row r="6896" spans="1:6" x14ac:dyDescent="0.25">
      <c r="A6896" s="348" t="s">
        <v>13311</v>
      </c>
      <c r="B6896" t="str">
        <f t="shared" si="107"/>
        <v>F3:0111 P1P2:0301 P3:00005</v>
      </c>
      <c r="C6896" s="348" t="s">
        <v>9592</v>
      </c>
      <c r="D6896" s="348" t="s">
        <v>7323</v>
      </c>
      <c r="E6896" s="348" t="s">
        <v>7335</v>
      </c>
      <c r="F6896" s="348" t="s">
        <v>7655</v>
      </c>
    </row>
    <row r="6897" spans="1:6" x14ac:dyDescent="0.25">
      <c r="A6897" s="348" t="s">
        <v>13311</v>
      </c>
      <c r="B6897" t="str">
        <f t="shared" si="107"/>
        <v>F3:0111 P1P2:0301 P3:00009</v>
      </c>
      <c r="C6897" s="348" t="s">
        <v>9592</v>
      </c>
      <c r="D6897" s="348" t="s">
        <v>7323</v>
      </c>
      <c r="E6897" s="348" t="s">
        <v>7335</v>
      </c>
      <c r="F6897" s="348" t="s">
        <v>7459</v>
      </c>
    </row>
    <row r="6898" spans="1:6" x14ac:dyDescent="0.25">
      <c r="A6898" s="348" t="s">
        <v>13312</v>
      </c>
      <c r="B6898" t="str">
        <f t="shared" si="107"/>
        <v>F3:0111 P1P2:0301 P3:00005</v>
      </c>
      <c r="C6898" s="348" t="s">
        <v>9606</v>
      </c>
      <c r="D6898" s="348" t="s">
        <v>7323</v>
      </c>
      <c r="E6898" s="348" t="s">
        <v>7335</v>
      </c>
      <c r="F6898" s="348" t="s">
        <v>7655</v>
      </c>
    </row>
    <row r="6899" spans="1:6" x14ac:dyDescent="0.25">
      <c r="A6899" s="348" t="s">
        <v>13312</v>
      </c>
      <c r="B6899" t="str">
        <f t="shared" si="107"/>
        <v>F3:0111 P1P2:0301 P3:00009</v>
      </c>
      <c r="C6899" s="348" t="s">
        <v>9606</v>
      </c>
      <c r="D6899" s="348" t="s">
        <v>7323</v>
      </c>
      <c r="E6899" s="348" t="s">
        <v>7335</v>
      </c>
      <c r="F6899" s="348" t="s">
        <v>7459</v>
      </c>
    </row>
    <row r="6900" spans="1:6" x14ac:dyDescent="0.25">
      <c r="A6900" s="348" t="s">
        <v>13313</v>
      </c>
      <c r="B6900" t="str">
        <f t="shared" si="107"/>
        <v>F3:0111 P1P2:0301 P3:00005</v>
      </c>
      <c r="C6900" s="348" t="s">
        <v>8134</v>
      </c>
      <c r="D6900" s="348" t="s">
        <v>7323</v>
      </c>
      <c r="E6900" s="348" t="s">
        <v>7335</v>
      </c>
      <c r="F6900" s="348" t="s">
        <v>7655</v>
      </c>
    </row>
    <row r="6901" spans="1:6" x14ac:dyDescent="0.25">
      <c r="A6901" s="348" t="s">
        <v>13313</v>
      </c>
      <c r="B6901" t="str">
        <f t="shared" si="107"/>
        <v>F3:0111 P1P2:0301 P3:00009</v>
      </c>
      <c r="C6901" s="348" t="s">
        <v>8134</v>
      </c>
      <c r="D6901" s="348" t="s">
        <v>7323</v>
      </c>
      <c r="E6901" s="348" t="s">
        <v>7335</v>
      </c>
      <c r="F6901" s="348" t="s">
        <v>7459</v>
      </c>
    </row>
    <row r="6902" spans="1:6" x14ac:dyDescent="0.25">
      <c r="A6902" s="348" t="s">
        <v>13314</v>
      </c>
      <c r="B6902" t="str">
        <f t="shared" si="107"/>
        <v>F3:0111 P1P2:0301 P3:00005</v>
      </c>
      <c r="C6902" s="348" t="s">
        <v>9577</v>
      </c>
      <c r="D6902" s="348" t="s">
        <v>7323</v>
      </c>
      <c r="E6902" s="348" t="s">
        <v>7335</v>
      </c>
      <c r="F6902" s="348" t="s">
        <v>7655</v>
      </c>
    </row>
    <row r="6903" spans="1:6" x14ac:dyDescent="0.25">
      <c r="A6903" s="348" t="s">
        <v>13314</v>
      </c>
      <c r="B6903" t="str">
        <f t="shared" si="107"/>
        <v>F3:0111 P1P2:0301 P3:00009</v>
      </c>
      <c r="C6903" s="348" t="s">
        <v>9577</v>
      </c>
      <c r="D6903" s="348" t="s">
        <v>7323</v>
      </c>
      <c r="E6903" s="348" t="s">
        <v>7335</v>
      </c>
      <c r="F6903" s="348" t="s">
        <v>7459</v>
      </c>
    </row>
    <row r="6904" spans="1:6" x14ac:dyDescent="0.25">
      <c r="A6904" s="348" t="s">
        <v>13315</v>
      </c>
      <c r="B6904" t="str">
        <f t="shared" si="107"/>
        <v>F3:0111 P1P2:0301 P3:00005</v>
      </c>
      <c r="C6904" s="348" t="s">
        <v>9567</v>
      </c>
      <c r="D6904" s="348" t="s">
        <v>7323</v>
      </c>
      <c r="E6904" s="348" t="s">
        <v>7335</v>
      </c>
      <c r="F6904" s="348" t="s">
        <v>7655</v>
      </c>
    </row>
    <row r="6905" spans="1:6" x14ac:dyDescent="0.25">
      <c r="A6905" s="348" t="s">
        <v>13315</v>
      </c>
      <c r="B6905" t="str">
        <f t="shared" si="107"/>
        <v>F3:0111 P1P2:0301 P3:00009</v>
      </c>
      <c r="C6905" s="348" t="s">
        <v>9567</v>
      </c>
      <c r="D6905" s="348" t="s">
        <v>7323</v>
      </c>
      <c r="E6905" s="348" t="s">
        <v>7335</v>
      </c>
      <c r="F6905" s="348" t="s">
        <v>7459</v>
      </c>
    </row>
    <row r="6906" spans="1:6" x14ac:dyDescent="0.25">
      <c r="A6906" s="348" t="s">
        <v>13316</v>
      </c>
      <c r="B6906" t="str">
        <f t="shared" si="107"/>
        <v>F3:0111 P1P2:0301 P3:00005</v>
      </c>
      <c r="C6906" s="348" t="s">
        <v>10772</v>
      </c>
      <c r="D6906" s="348" t="s">
        <v>7323</v>
      </c>
      <c r="E6906" s="348" t="s">
        <v>7335</v>
      </c>
      <c r="F6906" s="348" t="s">
        <v>7655</v>
      </c>
    </row>
    <row r="6907" spans="1:6" x14ac:dyDescent="0.25">
      <c r="A6907" s="348" t="s">
        <v>13317</v>
      </c>
      <c r="B6907" t="str">
        <f t="shared" si="107"/>
        <v>F3:0111 P1P2:0301 P3:00005</v>
      </c>
      <c r="C6907" s="348" t="s">
        <v>10695</v>
      </c>
      <c r="D6907" s="348" t="s">
        <v>7323</v>
      </c>
      <c r="E6907" s="348" t="s">
        <v>7335</v>
      </c>
      <c r="F6907" s="348" t="s">
        <v>7655</v>
      </c>
    </row>
    <row r="6908" spans="1:6" x14ac:dyDescent="0.25">
      <c r="A6908" s="348" t="s">
        <v>13318</v>
      </c>
      <c r="B6908" t="str">
        <f t="shared" si="107"/>
        <v>F3:0111 P1P2:0301 P3:00005</v>
      </c>
      <c r="C6908" s="348" t="s">
        <v>10766</v>
      </c>
      <c r="D6908" s="348" t="s">
        <v>7323</v>
      </c>
      <c r="E6908" s="348" t="s">
        <v>7335</v>
      </c>
      <c r="F6908" s="348" t="s">
        <v>7655</v>
      </c>
    </row>
    <row r="6909" spans="1:6" x14ac:dyDescent="0.25">
      <c r="A6909" s="348" t="s">
        <v>13319</v>
      </c>
      <c r="B6909" t="str">
        <f t="shared" si="107"/>
        <v>F3:0111 P1P2:0301 P3:00005</v>
      </c>
      <c r="C6909" s="348" t="s">
        <v>10722</v>
      </c>
      <c r="D6909" s="348" t="s">
        <v>7323</v>
      </c>
      <c r="E6909" s="348" t="s">
        <v>7335</v>
      </c>
      <c r="F6909" s="348" t="s">
        <v>7655</v>
      </c>
    </row>
    <row r="6910" spans="1:6" x14ac:dyDescent="0.25">
      <c r="A6910" s="348" t="s">
        <v>13320</v>
      </c>
      <c r="B6910" t="str">
        <f t="shared" si="107"/>
        <v>F3:0111 P1P2:0301 P3:00005</v>
      </c>
      <c r="C6910" s="348" t="s">
        <v>10711</v>
      </c>
      <c r="D6910" s="348" t="s">
        <v>7323</v>
      </c>
      <c r="E6910" s="348" t="s">
        <v>7335</v>
      </c>
      <c r="F6910" s="348" t="s">
        <v>7655</v>
      </c>
    </row>
    <row r="6911" spans="1:6" x14ac:dyDescent="0.25">
      <c r="A6911" s="348" t="s">
        <v>13320</v>
      </c>
      <c r="B6911" t="str">
        <f t="shared" si="107"/>
        <v>F3:0620 P1P2:7502 P3:00333</v>
      </c>
      <c r="C6911" s="348" t="s">
        <v>10711</v>
      </c>
      <c r="D6911" s="348" t="s">
        <v>8708</v>
      </c>
      <c r="E6911" s="348" t="s">
        <v>8709</v>
      </c>
      <c r="F6911" s="348" t="s">
        <v>12484</v>
      </c>
    </row>
    <row r="6912" spans="1:6" x14ac:dyDescent="0.25">
      <c r="A6912" s="348" t="s">
        <v>13321</v>
      </c>
      <c r="B6912" t="str">
        <f t="shared" si="107"/>
        <v>F3:0111 P1P2:0301 P3:00005</v>
      </c>
      <c r="C6912" s="348" t="s">
        <v>10709</v>
      </c>
      <c r="D6912" s="348" t="s">
        <v>7323</v>
      </c>
      <c r="E6912" s="348" t="s">
        <v>7335</v>
      </c>
      <c r="F6912" s="348" t="s">
        <v>7655</v>
      </c>
    </row>
    <row r="6913" spans="1:6" x14ac:dyDescent="0.25">
      <c r="A6913" s="348" t="s">
        <v>13322</v>
      </c>
      <c r="B6913" t="str">
        <f t="shared" si="107"/>
        <v>F3:0111 P1P2:0301 P3:00005</v>
      </c>
      <c r="C6913" s="348" t="s">
        <v>10742</v>
      </c>
      <c r="D6913" s="348" t="s">
        <v>7323</v>
      </c>
      <c r="E6913" s="348" t="s">
        <v>7335</v>
      </c>
      <c r="F6913" s="348" t="s">
        <v>7655</v>
      </c>
    </row>
    <row r="6914" spans="1:6" x14ac:dyDescent="0.25">
      <c r="A6914" s="348" t="s">
        <v>13322</v>
      </c>
      <c r="B6914" t="str">
        <f t="shared" ref="B6914:B6977" si="108">CONCATENATE("F3:",D6914," P1P2:",E6914," P3:",F6914)</f>
        <v>F3:0620 P1P2:7502 P3:00333</v>
      </c>
      <c r="C6914" s="348" t="s">
        <v>10742</v>
      </c>
      <c r="D6914" s="348" t="s">
        <v>8708</v>
      </c>
      <c r="E6914" s="348" t="s">
        <v>8709</v>
      </c>
      <c r="F6914" s="348" t="s">
        <v>12484</v>
      </c>
    </row>
    <row r="6915" spans="1:6" x14ac:dyDescent="0.25">
      <c r="A6915" s="348" t="s">
        <v>13323</v>
      </c>
      <c r="B6915" t="str">
        <f t="shared" si="108"/>
        <v>F3:0111 P1P2:0301 P3:00005</v>
      </c>
      <c r="C6915" s="348" t="s">
        <v>10700</v>
      </c>
      <c r="D6915" s="348" t="s">
        <v>7323</v>
      </c>
      <c r="E6915" s="348" t="s">
        <v>7335</v>
      </c>
      <c r="F6915" s="348" t="s">
        <v>7655</v>
      </c>
    </row>
    <row r="6916" spans="1:6" x14ac:dyDescent="0.25">
      <c r="A6916" s="348" t="s">
        <v>13324</v>
      </c>
      <c r="B6916" t="str">
        <f t="shared" si="108"/>
        <v>F3:0111 P1P2:0301 P3:00005</v>
      </c>
      <c r="C6916" s="348" t="s">
        <v>10812</v>
      </c>
      <c r="D6916" s="348" t="s">
        <v>7323</v>
      </c>
      <c r="E6916" s="348" t="s">
        <v>7335</v>
      </c>
      <c r="F6916" s="348" t="s">
        <v>7655</v>
      </c>
    </row>
    <row r="6917" spans="1:6" x14ac:dyDescent="0.25">
      <c r="A6917" s="348" t="s">
        <v>13324</v>
      </c>
      <c r="B6917" t="str">
        <f t="shared" si="108"/>
        <v>F3:0630 P1P2:7503 P3:00431</v>
      </c>
      <c r="C6917" s="348" t="s">
        <v>10812</v>
      </c>
      <c r="D6917" s="348" t="s">
        <v>12487</v>
      </c>
      <c r="E6917" s="348" t="s">
        <v>12488</v>
      </c>
      <c r="F6917" s="348" t="s">
        <v>12489</v>
      </c>
    </row>
    <row r="6918" spans="1:6" x14ac:dyDescent="0.25">
      <c r="A6918" s="348" t="s">
        <v>13325</v>
      </c>
      <c r="B6918" t="str">
        <f t="shared" si="108"/>
        <v>F3:0111 P1P2:0301 P3:00005</v>
      </c>
      <c r="C6918" s="348" t="s">
        <v>10720</v>
      </c>
      <c r="D6918" s="348" t="s">
        <v>7323</v>
      </c>
      <c r="E6918" s="348" t="s">
        <v>7335</v>
      </c>
      <c r="F6918" s="348" t="s">
        <v>7655</v>
      </c>
    </row>
    <row r="6919" spans="1:6" x14ac:dyDescent="0.25">
      <c r="A6919" s="348" t="s">
        <v>13325</v>
      </c>
      <c r="B6919" t="str">
        <f t="shared" si="108"/>
        <v>F3:0630 P1P2:7503 P3:00431</v>
      </c>
      <c r="C6919" s="348" t="s">
        <v>10720</v>
      </c>
      <c r="D6919" s="348" t="s">
        <v>12487</v>
      </c>
      <c r="E6919" s="348" t="s">
        <v>12488</v>
      </c>
      <c r="F6919" s="348" t="s">
        <v>12489</v>
      </c>
    </row>
    <row r="6920" spans="1:6" x14ac:dyDescent="0.25">
      <c r="A6920" s="348" t="s">
        <v>13326</v>
      </c>
      <c r="B6920" t="str">
        <f t="shared" si="108"/>
        <v>F3:0111 P1P2:0301 P3:00005</v>
      </c>
      <c r="C6920" s="348" t="s">
        <v>10739</v>
      </c>
      <c r="D6920" s="348" t="s">
        <v>7323</v>
      </c>
      <c r="E6920" s="348" t="s">
        <v>7335</v>
      </c>
      <c r="F6920" s="348" t="s">
        <v>7655</v>
      </c>
    </row>
    <row r="6921" spans="1:6" x14ac:dyDescent="0.25">
      <c r="A6921" s="348" t="s">
        <v>13327</v>
      </c>
      <c r="B6921" t="str">
        <f t="shared" si="108"/>
        <v>F3:0111 P1P2:0301 P3:00005</v>
      </c>
      <c r="C6921" s="348" t="s">
        <v>10761</v>
      </c>
      <c r="D6921" s="348" t="s">
        <v>7323</v>
      </c>
      <c r="E6921" s="348" t="s">
        <v>7335</v>
      </c>
      <c r="F6921" s="348" t="s">
        <v>7655</v>
      </c>
    </row>
    <row r="6922" spans="1:6" x14ac:dyDescent="0.25">
      <c r="A6922" s="348" t="s">
        <v>13328</v>
      </c>
      <c r="B6922" t="str">
        <f t="shared" si="108"/>
        <v>F3:0111 P1P2:0301 P3:00005</v>
      </c>
      <c r="C6922" s="348" t="s">
        <v>8230</v>
      </c>
      <c r="D6922" s="348" t="s">
        <v>7323</v>
      </c>
      <c r="E6922" s="348" t="s">
        <v>7335</v>
      </c>
      <c r="F6922" s="348" t="s">
        <v>7655</v>
      </c>
    </row>
    <row r="6923" spans="1:6" x14ac:dyDescent="0.25">
      <c r="A6923" s="348" t="s">
        <v>13329</v>
      </c>
      <c r="B6923" t="str">
        <f t="shared" si="108"/>
        <v>F3:0111 P1P2:0301 P3:00005</v>
      </c>
      <c r="C6923" s="348" t="s">
        <v>8263</v>
      </c>
      <c r="D6923" s="348" t="s">
        <v>7323</v>
      </c>
      <c r="E6923" s="348" t="s">
        <v>7335</v>
      </c>
      <c r="F6923" s="348" t="s">
        <v>7655</v>
      </c>
    </row>
    <row r="6924" spans="1:6" x14ac:dyDescent="0.25">
      <c r="A6924" s="348" t="s">
        <v>13330</v>
      </c>
      <c r="B6924" t="str">
        <f t="shared" si="108"/>
        <v>F3:0111 P1P2:0301 P3:00005</v>
      </c>
      <c r="C6924" s="348" t="s">
        <v>8249</v>
      </c>
      <c r="D6924" s="348" t="s">
        <v>7323</v>
      </c>
      <c r="E6924" s="348" t="s">
        <v>7335</v>
      </c>
      <c r="F6924" s="348" t="s">
        <v>7655</v>
      </c>
    </row>
    <row r="6925" spans="1:6" x14ac:dyDescent="0.25">
      <c r="A6925" s="348" t="s">
        <v>13331</v>
      </c>
      <c r="B6925" t="str">
        <f t="shared" si="108"/>
        <v>F3:0111 P1P2:0301 P3:00005</v>
      </c>
      <c r="C6925" s="348" t="s">
        <v>8212</v>
      </c>
      <c r="D6925" s="348" t="s">
        <v>7323</v>
      </c>
      <c r="E6925" s="348" t="s">
        <v>7335</v>
      </c>
      <c r="F6925" s="348" t="s">
        <v>7655</v>
      </c>
    </row>
    <row r="6926" spans="1:6" x14ac:dyDescent="0.25">
      <c r="A6926" s="348" t="s">
        <v>13332</v>
      </c>
      <c r="B6926" t="str">
        <f t="shared" si="108"/>
        <v>F3:0111 P1P2:0301 P3:00005</v>
      </c>
      <c r="C6926" s="348" t="s">
        <v>12210</v>
      </c>
      <c r="D6926" s="348" t="s">
        <v>7323</v>
      </c>
      <c r="E6926" s="348" t="s">
        <v>7335</v>
      </c>
      <c r="F6926" s="348" t="s">
        <v>7655</v>
      </c>
    </row>
    <row r="6927" spans="1:6" x14ac:dyDescent="0.25">
      <c r="A6927" s="348" t="s">
        <v>13333</v>
      </c>
      <c r="B6927" t="str">
        <f t="shared" si="108"/>
        <v>F3:0111 P1P2:0301 P3:00005</v>
      </c>
      <c r="C6927" s="348" t="s">
        <v>8291</v>
      </c>
      <c r="D6927" s="348" t="s">
        <v>7323</v>
      </c>
      <c r="E6927" s="348" t="s">
        <v>7335</v>
      </c>
      <c r="F6927" s="348" t="s">
        <v>7655</v>
      </c>
    </row>
    <row r="6928" spans="1:6" x14ac:dyDescent="0.25">
      <c r="A6928" s="348" t="s">
        <v>13334</v>
      </c>
      <c r="B6928" t="str">
        <f t="shared" si="108"/>
        <v>F3:0111 P1P2:0301 P3:00005</v>
      </c>
      <c r="C6928" s="348" t="s">
        <v>8245</v>
      </c>
      <c r="D6928" s="348" t="s">
        <v>7323</v>
      </c>
      <c r="E6928" s="348" t="s">
        <v>7335</v>
      </c>
      <c r="F6928" s="348" t="s">
        <v>7655</v>
      </c>
    </row>
    <row r="6929" spans="1:6" x14ac:dyDescent="0.25">
      <c r="A6929" s="348" t="s">
        <v>13335</v>
      </c>
      <c r="B6929" t="str">
        <f t="shared" si="108"/>
        <v>F3:0111 P1P2:0301 P3:00005</v>
      </c>
      <c r="C6929" s="348" t="s">
        <v>8243</v>
      </c>
      <c r="D6929" s="348" t="s">
        <v>7323</v>
      </c>
      <c r="E6929" s="348" t="s">
        <v>7335</v>
      </c>
      <c r="F6929" s="348" t="s">
        <v>7655</v>
      </c>
    </row>
    <row r="6930" spans="1:6" x14ac:dyDescent="0.25">
      <c r="A6930" s="348" t="s">
        <v>13336</v>
      </c>
      <c r="B6930" t="str">
        <f t="shared" si="108"/>
        <v>F3:0111 P1P2:0301 P3:00005</v>
      </c>
      <c r="C6930" s="348" t="s">
        <v>9503</v>
      </c>
      <c r="D6930" s="348" t="s">
        <v>7323</v>
      </c>
      <c r="E6930" s="348" t="s">
        <v>7335</v>
      </c>
      <c r="F6930" s="348" t="s">
        <v>7655</v>
      </c>
    </row>
    <row r="6931" spans="1:6" x14ac:dyDescent="0.25">
      <c r="A6931" s="348" t="s">
        <v>13336</v>
      </c>
      <c r="B6931" t="str">
        <f t="shared" si="108"/>
        <v>F3:0111 P1P2:0301 P3:00009</v>
      </c>
      <c r="C6931" s="348" t="s">
        <v>9503</v>
      </c>
      <c r="D6931" s="348" t="s">
        <v>7323</v>
      </c>
      <c r="E6931" s="348" t="s">
        <v>7335</v>
      </c>
      <c r="F6931" s="348" t="s">
        <v>7459</v>
      </c>
    </row>
    <row r="6932" spans="1:6" x14ac:dyDescent="0.25">
      <c r="A6932" s="348" t="s">
        <v>13337</v>
      </c>
      <c r="B6932" t="str">
        <f t="shared" si="108"/>
        <v>F3:0111 P1P2:0301 P3:00005</v>
      </c>
      <c r="C6932" s="348" t="s">
        <v>9464</v>
      </c>
      <c r="D6932" s="348" t="s">
        <v>7323</v>
      </c>
      <c r="E6932" s="348" t="s">
        <v>7335</v>
      </c>
      <c r="F6932" s="348" t="s">
        <v>7655</v>
      </c>
    </row>
    <row r="6933" spans="1:6" x14ac:dyDescent="0.25">
      <c r="A6933" s="348" t="s">
        <v>13337</v>
      </c>
      <c r="B6933" t="str">
        <f t="shared" si="108"/>
        <v>F3:0111 P1P2:0301 P3:00009</v>
      </c>
      <c r="C6933" s="348" t="s">
        <v>9464</v>
      </c>
      <c r="D6933" s="348" t="s">
        <v>7323</v>
      </c>
      <c r="E6933" s="348" t="s">
        <v>7335</v>
      </c>
      <c r="F6933" s="348" t="s">
        <v>7459</v>
      </c>
    </row>
    <row r="6934" spans="1:6" x14ac:dyDescent="0.25">
      <c r="A6934" s="348" t="s">
        <v>13338</v>
      </c>
      <c r="B6934" t="str">
        <f t="shared" si="108"/>
        <v>F3:0111 P1P2:0301 P3:00005</v>
      </c>
      <c r="C6934" s="348" t="s">
        <v>9354</v>
      </c>
      <c r="D6934" s="348" t="s">
        <v>7323</v>
      </c>
      <c r="E6934" s="348" t="s">
        <v>7335</v>
      </c>
      <c r="F6934" s="348" t="s">
        <v>7655</v>
      </c>
    </row>
    <row r="6935" spans="1:6" x14ac:dyDescent="0.25">
      <c r="A6935" s="348" t="s">
        <v>13338</v>
      </c>
      <c r="B6935" t="str">
        <f t="shared" si="108"/>
        <v>F3:0111 P1P2:0301 P3:00009</v>
      </c>
      <c r="C6935" s="348" t="s">
        <v>9354</v>
      </c>
      <c r="D6935" s="348" t="s">
        <v>7323</v>
      </c>
      <c r="E6935" s="348" t="s">
        <v>7335</v>
      </c>
      <c r="F6935" s="348" t="s">
        <v>7459</v>
      </c>
    </row>
    <row r="6936" spans="1:6" x14ac:dyDescent="0.25">
      <c r="A6936" s="348" t="s">
        <v>13339</v>
      </c>
      <c r="B6936" t="str">
        <f t="shared" si="108"/>
        <v>F3:0111 P1P2:0301 P3:00005</v>
      </c>
      <c r="C6936" s="348" t="s">
        <v>9489</v>
      </c>
      <c r="D6936" s="348" t="s">
        <v>7323</v>
      </c>
      <c r="E6936" s="348" t="s">
        <v>7335</v>
      </c>
      <c r="F6936" s="348" t="s">
        <v>7655</v>
      </c>
    </row>
    <row r="6937" spans="1:6" x14ac:dyDescent="0.25">
      <c r="A6937" s="348" t="s">
        <v>13339</v>
      </c>
      <c r="B6937" t="str">
        <f t="shared" si="108"/>
        <v>F3:0111 P1P2:0301 P3:00009</v>
      </c>
      <c r="C6937" s="348" t="s">
        <v>9489</v>
      </c>
      <c r="D6937" s="348" t="s">
        <v>7323</v>
      </c>
      <c r="E6937" s="348" t="s">
        <v>7335</v>
      </c>
      <c r="F6937" s="348" t="s">
        <v>7459</v>
      </c>
    </row>
    <row r="6938" spans="1:6" x14ac:dyDescent="0.25">
      <c r="A6938" s="348" t="s">
        <v>13339</v>
      </c>
      <c r="B6938" t="str">
        <f t="shared" si="108"/>
        <v>F3:0820 P1P2:8502 P3:00243</v>
      </c>
      <c r="C6938" s="348" t="s">
        <v>9489</v>
      </c>
      <c r="D6938" s="348" t="s">
        <v>7684</v>
      </c>
      <c r="E6938" s="348" t="s">
        <v>7725</v>
      </c>
      <c r="F6938" s="348" t="s">
        <v>13340</v>
      </c>
    </row>
    <row r="6939" spans="1:6" x14ac:dyDescent="0.25">
      <c r="A6939" s="348" t="s">
        <v>13341</v>
      </c>
      <c r="B6939" t="str">
        <f t="shared" si="108"/>
        <v>F3:0111 P1P2:0301 P3:00005</v>
      </c>
      <c r="C6939" s="348" t="s">
        <v>9441</v>
      </c>
      <c r="D6939" s="348" t="s">
        <v>7323</v>
      </c>
      <c r="E6939" s="348" t="s">
        <v>7335</v>
      </c>
      <c r="F6939" s="348" t="s">
        <v>7655</v>
      </c>
    </row>
    <row r="6940" spans="1:6" x14ac:dyDescent="0.25">
      <c r="A6940" s="348" t="s">
        <v>13341</v>
      </c>
      <c r="B6940" t="str">
        <f t="shared" si="108"/>
        <v>F3:0111 P1P2:0301 P3:00009</v>
      </c>
      <c r="C6940" s="348" t="s">
        <v>9441</v>
      </c>
      <c r="D6940" s="348" t="s">
        <v>7323</v>
      </c>
      <c r="E6940" s="348" t="s">
        <v>7335</v>
      </c>
      <c r="F6940" s="348" t="s">
        <v>7459</v>
      </c>
    </row>
    <row r="6941" spans="1:6" x14ac:dyDescent="0.25">
      <c r="A6941" s="348" t="s">
        <v>13341</v>
      </c>
      <c r="B6941" t="str">
        <f t="shared" si="108"/>
        <v>F3:0111 P1P2:0301 P3:00060</v>
      </c>
      <c r="C6941" s="348" t="s">
        <v>9441</v>
      </c>
      <c r="D6941" s="348" t="s">
        <v>7323</v>
      </c>
      <c r="E6941" s="348" t="s">
        <v>7335</v>
      </c>
      <c r="F6941" s="348" t="s">
        <v>7402</v>
      </c>
    </row>
    <row r="6942" spans="1:6" x14ac:dyDescent="0.25">
      <c r="A6942" s="348" t="s">
        <v>13342</v>
      </c>
      <c r="B6942" t="str">
        <f t="shared" si="108"/>
        <v>F3:0111 P1P2:0301 P3:00005</v>
      </c>
      <c r="C6942" s="348" t="s">
        <v>9496</v>
      </c>
      <c r="D6942" s="348" t="s">
        <v>7323</v>
      </c>
      <c r="E6942" s="348" t="s">
        <v>7335</v>
      </c>
      <c r="F6942" s="348" t="s">
        <v>7655</v>
      </c>
    </row>
    <row r="6943" spans="1:6" x14ac:dyDescent="0.25">
      <c r="A6943" s="348" t="s">
        <v>13342</v>
      </c>
      <c r="B6943" t="str">
        <f t="shared" si="108"/>
        <v>F3:0111 P1P2:0301 P3:00009</v>
      </c>
      <c r="C6943" s="348" t="s">
        <v>9496</v>
      </c>
      <c r="D6943" s="348" t="s">
        <v>7323</v>
      </c>
      <c r="E6943" s="348" t="s">
        <v>7335</v>
      </c>
      <c r="F6943" s="348" t="s">
        <v>7459</v>
      </c>
    </row>
    <row r="6944" spans="1:6" x14ac:dyDescent="0.25">
      <c r="A6944" s="348" t="s">
        <v>13342</v>
      </c>
      <c r="B6944" t="str">
        <f t="shared" si="108"/>
        <v>F3:0620 P1P2:7502 P3:00333</v>
      </c>
      <c r="C6944" s="348" t="s">
        <v>9496</v>
      </c>
      <c r="D6944" s="348" t="s">
        <v>8708</v>
      </c>
      <c r="E6944" s="348" t="s">
        <v>8709</v>
      </c>
      <c r="F6944" s="348" t="s">
        <v>12484</v>
      </c>
    </row>
    <row r="6945" spans="1:6" x14ac:dyDescent="0.25">
      <c r="A6945" s="348" t="s">
        <v>13342</v>
      </c>
      <c r="B6945" t="str">
        <f t="shared" si="108"/>
        <v>F3:0813 P1P2:8603 P3:00394</v>
      </c>
      <c r="C6945" s="348" t="s">
        <v>9496</v>
      </c>
      <c r="D6945" s="348" t="s">
        <v>7807</v>
      </c>
      <c r="E6945" s="348" t="s">
        <v>7808</v>
      </c>
      <c r="F6945" s="348" t="s">
        <v>7809</v>
      </c>
    </row>
    <row r="6946" spans="1:6" x14ac:dyDescent="0.25">
      <c r="A6946" s="348" t="s">
        <v>13343</v>
      </c>
      <c r="B6946" t="str">
        <f t="shared" si="108"/>
        <v>F3:0111 P1P2:0301 P3:00005</v>
      </c>
      <c r="C6946" s="348" t="s">
        <v>9470</v>
      </c>
      <c r="D6946" s="348" t="s">
        <v>7323</v>
      </c>
      <c r="E6946" s="348" t="s">
        <v>7335</v>
      </c>
      <c r="F6946" s="348" t="s">
        <v>7655</v>
      </c>
    </row>
    <row r="6947" spans="1:6" x14ac:dyDescent="0.25">
      <c r="A6947" s="348" t="s">
        <v>13343</v>
      </c>
      <c r="B6947" t="str">
        <f t="shared" si="108"/>
        <v>F3:0111 P1P2:0301 P3:00009</v>
      </c>
      <c r="C6947" s="348" t="s">
        <v>9470</v>
      </c>
      <c r="D6947" s="348" t="s">
        <v>7323</v>
      </c>
      <c r="E6947" s="348" t="s">
        <v>7335</v>
      </c>
      <c r="F6947" s="348" t="s">
        <v>7459</v>
      </c>
    </row>
    <row r="6948" spans="1:6" x14ac:dyDescent="0.25">
      <c r="A6948" s="348" t="s">
        <v>13343</v>
      </c>
      <c r="B6948" t="str">
        <f t="shared" si="108"/>
        <v>F3:0620 P1P2:7502 P3:00333</v>
      </c>
      <c r="C6948" s="348" t="s">
        <v>9470</v>
      </c>
      <c r="D6948" s="348" t="s">
        <v>8708</v>
      </c>
      <c r="E6948" s="348" t="s">
        <v>8709</v>
      </c>
      <c r="F6948" s="348" t="s">
        <v>12484</v>
      </c>
    </row>
    <row r="6949" spans="1:6" x14ac:dyDescent="0.25">
      <c r="A6949" s="348" t="s">
        <v>13343</v>
      </c>
      <c r="B6949" t="str">
        <f t="shared" si="108"/>
        <v>F3:1099 P1P2:9019 P3:00348</v>
      </c>
      <c r="C6949" s="348" t="s">
        <v>9470</v>
      </c>
      <c r="D6949" s="348" t="s">
        <v>8515</v>
      </c>
      <c r="E6949" s="348" t="s">
        <v>10350</v>
      </c>
      <c r="F6949" s="348" t="s">
        <v>7693</v>
      </c>
    </row>
    <row r="6950" spans="1:6" x14ac:dyDescent="0.25">
      <c r="A6950" s="348" t="s">
        <v>13344</v>
      </c>
      <c r="B6950" t="str">
        <f t="shared" si="108"/>
        <v>F3:0111 P1P2:0301 P3:00005</v>
      </c>
      <c r="C6950" s="348" t="s">
        <v>9444</v>
      </c>
      <c r="D6950" s="348" t="s">
        <v>7323</v>
      </c>
      <c r="E6950" s="348" t="s">
        <v>7335</v>
      </c>
      <c r="F6950" s="348" t="s">
        <v>7655</v>
      </c>
    </row>
    <row r="6951" spans="1:6" x14ac:dyDescent="0.25">
      <c r="A6951" s="348" t="s">
        <v>13344</v>
      </c>
      <c r="B6951" t="str">
        <f t="shared" si="108"/>
        <v>F3:0111 P1P2:0301 P3:00009</v>
      </c>
      <c r="C6951" s="348" t="s">
        <v>9444</v>
      </c>
      <c r="D6951" s="348" t="s">
        <v>7323</v>
      </c>
      <c r="E6951" s="348" t="s">
        <v>7335</v>
      </c>
      <c r="F6951" s="348" t="s">
        <v>7459</v>
      </c>
    </row>
    <row r="6952" spans="1:6" x14ac:dyDescent="0.25">
      <c r="A6952" s="348" t="s">
        <v>13344</v>
      </c>
      <c r="B6952" t="str">
        <f t="shared" si="108"/>
        <v>F3:0620 P1P2:7502 P3:00333</v>
      </c>
      <c r="C6952" s="348" t="s">
        <v>9444</v>
      </c>
      <c r="D6952" s="348" t="s">
        <v>8708</v>
      </c>
      <c r="E6952" s="348" t="s">
        <v>8709</v>
      </c>
      <c r="F6952" s="348" t="s">
        <v>12484</v>
      </c>
    </row>
    <row r="6953" spans="1:6" x14ac:dyDescent="0.25">
      <c r="A6953" s="348" t="s">
        <v>13344</v>
      </c>
      <c r="B6953" t="str">
        <f t="shared" si="108"/>
        <v>F3:0812 P1P2:8602 P3:00355</v>
      </c>
      <c r="C6953" s="348" t="s">
        <v>9444</v>
      </c>
      <c r="D6953" s="348" t="s">
        <v>7752</v>
      </c>
      <c r="E6953" s="348" t="s">
        <v>7753</v>
      </c>
      <c r="F6953" s="348" t="s">
        <v>7754</v>
      </c>
    </row>
    <row r="6954" spans="1:6" x14ac:dyDescent="0.25">
      <c r="A6954" s="348" t="s">
        <v>13345</v>
      </c>
      <c r="B6954" t="str">
        <f t="shared" si="108"/>
        <v>F3:0111 P1P2:0301 P3:00005</v>
      </c>
      <c r="C6954" s="348" t="s">
        <v>9414</v>
      </c>
      <c r="D6954" s="348" t="s">
        <v>7323</v>
      </c>
      <c r="E6954" s="348" t="s">
        <v>7335</v>
      </c>
      <c r="F6954" s="348" t="s">
        <v>7655</v>
      </c>
    </row>
    <row r="6955" spans="1:6" x14ac:dyDescent="0.25">
      <c r="A6955" s="348" t="s">
        <v>13345</v>
      </c>
      <c r="B6955" t="str">
        <f t="shared" si="108"/>
        <v>F3:0111 P1P2:0301 P3:00009</v>
      </c>
      <c r="C6955" s="348" t="s">
        <v>9414</v>
      </c>
      <c r="D6955" s="348" t="s">
        <v>7323</v>
      </c>
      <c r="E6955" s="348" t="s">
        <v>7335</v>
      </c>
      <c r="F6955" s="348" t="s">
        <v>7459</v>
      </c>
    </row>
    <row r="6956" spans="1:6" x14ac:dyDescent="0.25">
      <c r="A6956" s="348" t="s">
        <v>13346</v>
      </c>
      <c r="B6956" t="str">
        <f t="shared" si="108"/>
        <v>F3:0111 P1P2:0301 P3:00005</v>
      </c>
      <c r="C6956" s="348" t="s">
        <v>8359</v>
      </c>
      <c r="D6956" s="348" t="s">
        <v>7323</v>
      </c>
      <c r="E6956" s="348" t="s">
        <v>7335</v>
      </c>
      <c r="F6956" s="348" t="s">
        <v>7655</v>
      </c>
    </row>
    <row r="6957" spans="1:6" x14ac:dyDescent="0.25">
      <c r="A6957" s="348" t="s">
        <v>13346</v>
      </c>
      <c r="B6957" t="str">
        <f t="shared" si="108"/>
        <v>F3:0111 P1P2:0301 P3:00009</v>
      </c>
      <c r="C6957" s="348" t="s">
        <v>8359</v>
      </c>
      <c r="D6957" s="348" t="s">
        <v>7323</v>
      </c>
      <c r="E6957" s="348" t="s">
        <v>7335</v>
      </c>
      <c r="F6957" s="348" t="s">
        <v>7459</v>
      </c>
    </row>
    <row r="6958" spans="1:6" x14ac:dyDescent="0.25">
      <c r="A6958" s="348" t="s">
        <v>13346</v>
      </c>
      <c r="B6958" t="str">
        <f t="shared" si="108"/>
        <v>F3:0620 P1P2:7502 P3:00333</v>
      </c>
      <c r="C6958" s="348" t="s">
        <v>8359</v>
      </c>
      <c r="D6958" s="348" t="s">
        <v>8708</v>
      </c>
      <c r="E6958" s="348" t="s">
        <v>8709</v>
      </c>
      <c r="F6958" s="348" t="s">
        <v>12484</v>
      </c>
    </row>
    <row r="6959" spans="1:6" x14ac:dyDescent="0.25">
      <c r="A6959" s="348" t="s">
        <v>13347</v>
      </c>
      <c r="B6959" t="str">
        <f t="shared" si="108"/>
        <v>F3:0111 P1P2:0301 P3:00005</v>
      </c>
      <c r="C6959" s="348" t="s">
        <v>9522</v>
      </c>
      <c r="D6959" s="348" t="s">
        <v>7323</v>
      </c>
      <c r="E6959" s="348" t="s">
        <v>7335</v>
      </c>
      <c r="F6959" s="348" t="s">
        <v>7655</v>
      </c>
    </row>
    <row r="6960" spans="1:6" x14ac:dyDescent="0.25">
      <c r="A6960" s="348" t="s">
        <v>13347</v>
      </c>
      <c r="B6960" t="str">
        <f t="shared" si="108"/>
        <v>F3:0111 P1P2:0301 P3:00009</v>
      </c>
      <c r="C6960" s="348" t="s">
        <v>9522</v>
      </c>
      <c r="D6960" s="348" t="s">
        <v>7323</v>
      </c>
      <c r="E6960" s="348" t="s">
        <v>7335</v>
      </c>
      <c r="F6960" s="348" t="s">
        <v>7459</v>
      </c>
    </row>
    <row r="6961" spans="1:6" x14ac:dyDescent="0.25">
      <c r="A6961" s="348" t="s">
        <v>13348</v>
      </c>
      <c r="B6961" t="str">
        <f t="shared" si="108"/>
        <v>F3:0111 P1P2:0301 P3:00005</v>
      </c>
      <c r="C6961" s="348" t="s">
        <v>9385</v>
      </c>
      <c r="D6961" s="348" t="s">
        <v>7323</v>
      </c>
      <c r="E6961" s="348" t="s">
        <v>7335</v>
      </c>
      <c r="F6961" s="348" t="s">
        <v>7655</v>
      </c>
    </row>
    <row r="6962" spans="1:6" x14ac:dyDescent="0.25">
      <c r="A6962" s="348" t="s">
        <v>13348</v>
      </c>
      <c r="B6962" t="str">
        <f t="shared" si="108"/>
        <v>F3:0111 P1P2:0301 P3:00009</v>
      </c>
      <c r="C6962" s="348" t="s">
        <v>9385</v>
      </c>
      <c r="D6962" s="348" t="s">
        <v>7323</v>
      </c>
      <c r="E6962" s="348" t="s">
        <v>7335</v>
      </c>
      <c r="F6962" s="348" t="s">
        <v>7459</v>
      </c>
    </row>
    <row r="6963" spans="1:6" x14ac:dyDescent="0.25">
      <c r="A6963" s="348" t="s">
        <v>13349</v>
      </c>
      <c r="B6963" t="str">
        <f t="shared" si="108"/>
        <v>F3:0111 P1P2:0301 P3:00005</v>
      </c>
      <c r="C6963" s="348" t="s">
        <v>9372</v>
      </c>
      <c r="D6963" s="348" t="s">
        <v>7323</v>
      </c>
      <c r="E6963" s="348" t="s">
        <v>7335</v>
      </c>
      <c r="F6963" s="348" t="s">
        <v>7655</v>
      </c>
    </row>
    <row r="6964" spans="1:6" x14ac:dyDescent="0.25">
      <c r="A6964" s="348" t="s">
        <v>13349</v>
      </c>
      <c r="B6964" t="str">
        <f t="shared" si="108"/>
        <v>F3:0111 P1P2:0301 P3:00009</v>
      </c>
      <c r="C6964" s="348" t="s">
        <v>9372</v>
      </c>
      <c r="D6964" s="348" t="s">
        <v>7323</v>
      </c>
      <c r="E6964" s="348" t="s">
        <v>7335</v>
      </c>
      <c r="F6964" s="348" t="s">
        <v>7459</v>
      </c>
    </row>
    <row r="6965" spans="1:6" x14ac:dyDescent="0.25">
      <c r="A6965" s="348" t="s">
        <v>13350</v>
      </c>
      <c r="B6965" t="str">
        <f t="shared" si="108"/>
        <v>F3:0111 P1P2:0301 P3:00005</v>
      </c>
      <c r="C6965" s="348" t="s">
        <v>8173</v>
      </c>
      <c r="D6965" s="348" t="s">
        <v>7323</v>
      </c>
      <c r="E6965" s="348" t="s">
        <v>7335</v>
      </c>
      <c r="F6965" s="348" t="s">
        <v>7655</v>
      </c>
    </row>
    <row r="6966" spans="1:6" x14ac:dyDescent="0.25">
      <c r="A6966" s="348" t="s">
        <v>13350</v>
      </c>
      <c r="B6966" t="str">
        <f t="shared" si="108"/>
        <v>F3:0133 P1P2:0302 P3:00009</v>
      </c>
      <c r="C6966" s="348" t="s">
        <v>8173</v>
      </c>
      <c r="D6966" s="348" t="s">
        <v>7340</v>
      </c>
      <c r="E6966" s="348" t="s">
        <v>7456</v>
      </c>
      <c r="F6966" s="348" t="s">
        <v>7459</v>
      </c>
    </row>
    <row r="6967" spans="1:6" x14ac:dyDescent="0.25">
      <c r="A6967" s="348" t="s">
        <v>13350</v>
      </c>
      <c r="B6967" t="str">
        <f t="shared" si="108"/>
        <v>F3:0630 P1P2:7503 P3:00431</v>
      </c>
      <c r="C6967" s="348" t="s">
        <v>8173</v>
      </c>
      <c r="D6967" s="348" t="s">
        <v>12487</v>
      </c>
      <c r="E6967" s="348" t="s">
        <v>12488</v>
      </c>
      <c r="F6967" s="348" t="s">
        <v>12489</v>
      </c>
    </row>
    <row r="6968" spans="1:6" x14ac:dyDescent="0.25">
      <c r="A6968" s="348" t="s">
        <v>13351</v>
      </c>
      <c r="B6968" t="str">
        <f t="shared" si="108"/>
        <v>F3:0111 P1P2:0301 P3:00005</v>
      </c>
      <c r="C6968" s="348" t="s">
        <v>8168</v>
      </c>
      <c r="D6968" s="348" t="s">
        <v>7323</v>
      </c>
      <c r="E6968" s="348" t="s">
        <v>7335</v>
      </c>
      <c r="F6968" s="348" t="s">
        <v>7655</v>
      </c>
    </row>
    <row r="6969" spans="1:6" x14ac:dyDescent="0.25">
      <c r="A6969" s="348" t="s">
        <v>13351</v>
      </c>
      <c r="B6969" t="str">
        <f t="shared" si="108"/>
        <v>F3:0133 P1P2:0302 P3:00009</v>
      </c>
      <c r="C6969" s="348" t="s">
        <v>8168</v>
      </c>
      <c r="D6969" s="348" t="s">
        <v>7340</v>
      </c>
      <c r="E6969" s="348" t="s">
        <v>7456</v>
      </c>
      <c r="F6969" s="348" t="s">
        <v>7459</v>
      </c>
    </row>
    <row r="6970" spans="1:6" x14ac:dyDescent="0.25">
      <c r="A6970" s="348" t="s">
        <v>13352</v>
      </c>
      <c r="B6970" t="str">
        <f t="shared" si="108"/>
        <v>F3:0111 P1P2:0301 P3:00005</v>
      </c>
      <c r="C6970" s="348" t="s">
        <v>9740</v>
      </c>
      <c r="D6970" s="348" t="s">
        <v>7323</v>
      </c>
      <c r="E6970" s="348" t="s">
        <v>7335</v>
      </c>
      <c r="F6970" s="348" t="s">
        <v>7655</v>
      </c>
    </row>
    <row r="6971" spans="1:6" x14ac:dyDescent="0.25">
      <c r="A6971" s="348" t="s">
        <v>13352</v>
      </c>
      <c r="B6971" t="str">
        <f t="shared" si="108"/>
        <v>F3:0111 P1P2:0301 P3:00009</v>
      </c>
      <c r="C6971" s="348" t="s">
        <v>9740</v>
      </c>
      <c r="D6971" s="348" t="s">
        <v>7323</v>
      </c>
      <c r="E6971" s="348" t="s">
        <v>7335</v>
      </c>
      <c r="F6971" s="348" t="s">
        <v>7459</v>
      </c>
    </row>
    <row r="6972" spans="1:6" x14ac:dyDescent="0.25">
      <c r="A6972" s="348" t="s">
        <v>13353</v>
      </c>
      <c r="B6972" t="str">
        <f t="shared" si="108"/>
        <v>F3:0111 P1P2:0301 P3:00005</v>
      </c>
      <c r="C6972" s="348" t="s">
        <v>9648</v>
      </c>
      <c r="D6972" s="348" t="s">
        <v>7323</v>
      </c>
      <c r="E6972" s="348" t="s">
        <v>7335</v>
      </c>
      <c r="F6972" s="348" t="s">
        <v>7655</v>
      </c>
    </row>
    <row r="6973" spans="1:6" x14ac:dyDescent="0.25">
      <c r="A6973" s="348" t="s">
        <v>13353</v>
      </c>
      <c r="B6973" t="str">
        <f t="shared" si="108"/>
        <v>F3:0111 P1P2:0301 P3:00009</v>
      </c>
      <c r="C6973" s="348" t="s">
        <v>9648</v>
      </c>
      <c r="D6973" s="348" t="s">
        <v>7323</v>
      </c>
      <c r="E6973" s="348" t="s">
        <v>7335</v>
      </c>
      <c r="F6973" s="348" t="s">
        <v>7459</v>
      </c>
    </row>
    <row r="6974" spans="1:6" x14ac:dyDescent="0.25">
      <c r="A6974" s="348" t="s">
        <v>13354</v>
      </c>
      <c r="B6974" t="str">
        <f t="shared" si="108"/>
        <v>F3:0111 P1P2:0301 P3:00005</v>
      </c>
      <c r="C6974" s="348" t="s">
        <v>9725</v>
      </c>
      <c r="D6974" s="348" t="s">
        <v>7323</v>
      </c>
      <c r="E6974" s="348" t="s">
        <v>7335</v>
      </c>
      <c r="F6974" s="348" t="s">
        <v>7655</v>
      </c>
    </row>
    <row r="6975" spans="1:6" x14ac:dyDescent="0.25">
      <c r="A6975" s="348" t="s">
        <v>13354</v>
      </c>
      <c r="B6975" t="str">
        <f t="shared" si="108"/>
        <v>F3:0111 P1P2:0301 P3:00009</v>
      </c>
      <c r="C6975" s="348" t="s">
        <v>9725</v>
      </c>
      <c r="D6975" s="348" t="s">
        <v>7323</v>
      </c>
      <c r="E6975" s="348" t="s">
        <v>7335</v>
      </c>
      <c r="F6975" s="348" t="s">
        <v>7459</v>
      </c>
    </row>
    <row r="6976" spans="1:6" x14ac:dyDescent="0.25">
      <c r="A6976" s="348" t="s">
        <v>13355</v>
      </c>
      <c r="B6976" t="str">
        <f t="shared" si="108"/>
        <v>F3:0111 P1P2:0301 P3:00005</v>
      </c>
      <c r="C6976" s="348" t="s">
        <v>9639</v>
      </c>
      <c r="D6976" s="348" t="s">
        <v>7323</v>
      </c>
      <c r="E6976" s="348" t="s">
        <v>7335</v>
      </c>
      <c r="F6976" s="348" t="s">
        <v>7655</v>
      </c>
    </row>
    <row r="6977" spans="1:6" x14ac:dyDescent="0.25">
      <c r="A6977" s="348" t="s">
        <v>13355</v>
      </c>
      <c r="B6977" t="str">
        <f t="shared" si="108"/>
        <v>F3:0111 P1P2:0301 P3:00009</v>
      </c>
      <c r="C6977" s="348" t="s">
        <v>9639</v>
      </c>
      <c r="D6977" s="348" t="s">
        <v>7323</v>
      </c>
      <c r="E6977" s="348" t="s">
        <v>7335</v>
      </c>
      <c r="F6977" s="348" t="s">
        <v>7459</v>
      </c>
    </row>
    <row r="6978" spans="1:6" x14ac:dyDescent="0.25">
      <c r="A6978" s="348" t="s">
        <v>13356</v>
      </c>
      <c r="B6978" t="str">
        <f t="shared" ref="B6978:B7041" si="109">CONCATENATE("F3:",D6978," P1P2:",E6978," P3:",F6978)</f>
        <v>F3:0111 P1P2:0301 P3:00005</v>
      </c>
      <c r="C6978" s="348" t="s">
        <v>9723</v>
      </c>
      <c r="D6978" s="348" t="s">
        <v>7323</v>
      </c>
      <c r="E6978" s="348" t="s">
        <v>7335</v>
      </c>
      <c r="F6978" s="348" t="s">
        <v>7655</v>
      </c>
    </row>
    <row r="6979" spans="1:6" x14ac:dyDescent="0.25">
      <c r="A6979" s="348" t="s">
        <v>13356</v>
      </c>
      <c r="B6979" t="str">
        <f t="shared" si="109"/>
        <v>F3:0111 P1P2:0301 P3:00009</v>
      </c>
      <c r="C6979" s="348" t="s">
        <v>9723</v>
      </c>
      <c r="D6979" s="348" t="s">
        <v>7323</v>
      </c>
      <c r="E6979" s="348" t="s">
        <v>7335</v>
      </c>
      <c r="F6979" s="348" t="s">
        <v>7459</v>
      </c>
    </row>
    <row r="6980" spans="1:6" x14ac:dyDescent="0.25">
      <c r="A6980" s="348" t="s">
        <v>13357</v>
      </c>
      <c r="B6980" t="str">
        <f t="shared" si="109"/>
        <v>F3:0111 P1P2:0301 P3:00005</v>
      </c>
      <c r="C6980" s="348" t="s">
        <v>9850</v>
      </c>
      <c r="D6980" s="348" t="s">
        <v>7323</v>
      </c>
      <c r="E6980" s="348" t="s">
        <v>7335</v>
      </c>
      <c r="F6980" s="348" t="s">
        <v>7655</v>
      </c>
    </row>
    <row r="6981" spans="1:6" x14ac:dyDescent="0.25">
      <c r="A6981" s="348" t="s">
        <v>13357</v>
      </c>
      <c r="B6981" t="str">
        <f t="shared" si="109"/>
        <v>F3:0111 P1P2:0301 P3:00009</v>
      </c>
      <c r="C6981" s="348" t="s">
        <v>9850</v>
      </c>
      <c r="D6981" s="348" t="s">
        <v>7323</v>
      </c>
      <c r="E6981" s="348" t="s">
        <v>7335</v>
      </c>
      <c r="F6981" s="348" t="s">
        <v>7459</v>
      </c>
    </row>
    <row r="6982" spans="1:6" x14ac:dyDescent="0.25">
      <c r="A6982" s="348" t="s">
        <v>13358</v>
      </c>
      <c r="B6982" t="str">
        <f t="shared" si="109"/>
        <v>F3:0111 P1P2:0301 P3:00005</v>
      </c>
      <c r="C6982" s="348" t="s">
        <v>9713</v>
      </c>
      <c r="D6982" s="348" t="s">
        <v>7323</v>
      </c>
      <c r="E6982" s="348" t="s">
        <v>7335</v>
      </c>
      <c r="F6982" s="348" t="s">
        <v>7655</v>
      </c>
    </row>
    <row r="6983" spans="1:6" x14ac:dyDescent="0.25">
      <c r="A6983" s="348" t="s">
        <v>13358</v>
      </c>
      <c r="B6983" t="str">
        <f t="shared" si="109"/>
        <v>F3:0111 P1P2:0301 P3:00009</v>
      </c>
      <c r="C6983" s="348" t="s">
        <v>9713</v>
      </c>
      <c r="D6983" s="348" t="s">
        <v>7323</v>
      </c>
      <c r="E6983" s="348" t="s">
        <v>7335</v>
      </c>
      <c r="F6983" s="348" t="s">
        <v>7459</v>
      </c>
    </row>
    <row r="6984" spans="1:6" x14ac:dyDescent="0.25">
      <c r="A6984" s="348" t="s">
        <v>13359</v>
      </c>
      <c r="B6984" t="str">
        <f t="shared" si="109"/>
        <v>F3:0111 P1P2:0301 P3:00005</v>
      </c>
      <c r="C6984" s="348" t="s">
        <v>9631</v>
      </c>
      <c r="D6984" s="348" t="s">
        <v>7323</v>
      </c>
      <c r="E6984" s="348" t="s">
        <v>7335</v>
      </c>
      <c r="F6984" s="348" t="s">
        <v>7655</v>
      </c>
    </row>
    <row r="6985" spans="1:6" x14ac:dyDescent="0.25">
      <c r="A6985" s="348" t="s">
        <v>13359</v>
      </c>
      <c r="B6985" t="str">
        <f t="shared" si="109"/>
        <v>F3:0111 P1P2:0301 P3:00009</v>
      </c>
      <c r="C6985" s="348" t="s">
        <v>9631</v>
      </c>
      <c r="D6985" s="348" t="s">
        <v>7323</v>
      </c>
      <c r="E6985" s="348" t="s">
        <v>7335</v>
      </c>
      <c r="F6985" s="348" t="s">
        <v>7459</v>
      </c>
    </row>
    <row r="6986" spans="1:6" x14ac:dyDescent="0.25">
      <c r="A6986" s="348" t="s">
        <v>13360</v>
      </c>
      <c r="B6986" t="str">
        <f t="shared" si="109"/>
        <v>F3:0111 P1P2:0301 P3:00005</v>
      </c>
      <c r="C6986" s="348" t="s">
        <v>9688</v>
      </c>
      <c r="D6986" s="348" t="s">
        <v>7323</v>
      </c>
      <c r="E6986" s="348" t="s">
        <v>7335</v>
      </c>
      <c r="F6986" s="348" t="s">
        <v>7655</v>
      </c>
    </row>
    <row r="6987" spans="1:6" x14ac:dyDescent="0.25">
      <c r="A6987" s="348" t="s">
        <v>13360</v>
      </c>
      <c r="B6987" t="str">
        <f t="shared" si="109"/>
        <v>F3:0111 P1P2:0301 P3:00009</v>
      </c>
      <c r="C6987" s="348" t="s">
        <v>9688</v>
      </c>
      <c r="D6987" s="348" t="s">
        <v>7323</v>
      </c>
      <c r="E6987" s="348" t="s">
        <v>7335</v>
      </c>
      <c r="F6987" s="348" t="s">
        <v>7459</v>
      </c>
    </row>
    <row r="6988" spans="1:6" x14ac:dyDescent="0.25">
      <c r="A6988" s="348" t="s">
        <v>13361</v>
      </c>
      <c r="B6988" t="str">
        <f t="shared" si="109"/>
        <v>F3:0111 P1P2:0301 P3:00005</v>
      </c>
      <c r="C6988" s="348" t="s">
        <v>9733</v>
      </c>
      <c r="D6988" s="348" t="s">
        <v>7323</v>
      </c>
      <c r="E6988" s="348" t="s">
        <v>7335</v>
      </c>
      <c r="F6988" s="348" t="s">
        <v>7655</v>
      </c>
    </row>
    <row r="6989" spans="1:6" x14ac:dyDescent="0.25">
      <c r="A6989" s="348" t="s">
        <v>13361</v>
      </c>
      <c r="B6989" t="str">
        <f t="shared" si="109"/>
        <v>F3:0111 P1P2:0301 P3:00009</v>
      </c>
      <c r="C6989" s="348" t="s">
        <v>9733</v>
      </c>
      <c r="D6989" s="348" t="s">
        <v>7323</v>
      </c>
      <c r="E6989" s="348" t="s">
        <v>7335</v>
      </c>
      <c r="F6989" s="348" t="s">
        <v>7459</v>
      </c>
    </row>
    <row r="6990" spans="1:6" x14ac:dyDescent="0.25">
      <c r="A6990" s="348" t="s">
        <v>13362</v>
      </c>
      <c r="B6990" t="str">
        <f t="shared" si="109"/>
        <v>F3:0111 P1P2:0301 P3:00005</v>
      </c>
      <c r="C6990" s="348" t="s">
        <v>9881</v>
      </c>
      <c r="D6990" s="348" t="s">
        <v>7323</v>
      </c>
      <c r="E6990" s="348" t="s">
        <v>7335</v>
      </c>
      <c r="F6990" s="348" t="s">
        <v>7655</v>
      </c>
    </row>
    <row r="6991" spans="1:6" x14ac:dyDescent="0.25">
      <c r="A6991" s="348" t="s">
        <v>13362</v>
      </c>
      <c r="B6991" t="str">
        <f t="shared" si="109"/>
        <v>F3:0111 P1P2:0301 P3:00009</v>
      </c>
      <c r="C6991" s="348" t="s">
        <v>9881</v>
      </c>
      <c r="D6991" s="348" t="s">
        <v>7323</v>
      </c>
      <c r="E6991" s="348" t="s">
        <v>7335</v>
      </c>
      <c r="F6991" s="348" t="s">
        <v>7459</v>
      </c>
    </row>
    <row r="6992" spans="1:6" x14ac:dyDescent="0.25">
      <c r="A6992" s="348" t="s">
        <v>13363</v>
      </c>
      <c r="B6992" t="str">
        <f t="shared" si="109"/>
        <v>F3:0111 P1P2:0301 P3:00005</v>
      </c>
      <c r="C6992" s="348" t="s">
        <v>8732</v>
      </c>
      <c r="D6992" s="348" t="s">
        <v>7323</v>
      </c>
      <c r="E6992" s="348" t="s">
        <v>7335</v>
      </c>
      <c r="F6992" s="348" t="s">
        <v>7655</v>
      </c>
    </row>
    <row r="6993" spans="1:6" x14ac:dyDescent="0.25">
      <c r="A6993" s="348" t="s">
        <v>13363</v>
      </c>
      <c r="B6993" t="str">
        <f t="shared" si="109"/>
        <v>F3:0111 P1P2:0301 P3:00009</v>
      </c>
      <c r="C6993" s="348" t="s">
        <v>8732</v>
      </c>
      <c r="D6993" s="348" t="s">
        <v>7323</v>
      </c>
      <c r="E6993" s="348" t="s">
        <v>7335</v>
      </c>
      <c r="F6993" s="348" t="s">
        <v>7459</v>
      </c>
    </row>
    <row r="6994" spans="1:6" x14ac:dyDescent="0.25">
      <c r="A6994" s="348" t="s">
        <v>13364</v>
      </c>
      <c r="B6994" t="str">
        <f t="shared" si="109"/>
        <v>F3:0111 P1P2:0301 P3:00005</v>
      </c>
      <c r="C6994" s="348" t="s">
        <v>8805</v>
      </c>
      <c r="D6994" s="348" t="s">
        <v>7323</v>
      </c>
      <c r="E6994" s="348" t="s">
        <v>7335</v>
      </c>
      <c r="F6994" s="348" t="s">
        <v>7655</v>
      </c>
    </row>
    <row r="6995" spans="1:6" x14ac:dyDescent="0.25">
      <c r="A6995" s="348" t="s">
        <v>13364</v>
      </c>
      <c r="B6995" t="str">
        <f t="shared" si="109"/>
        <v>F3:0111 P1P2:0301 P3:00009</v>
      </c>
      <c r="C6995" s="348" t="s">
        <v>8805</v>
      </c>
      <c r="D6995" s="348" t="s">
        <v>7323</v>
      </c>
      <c r="E6995" s="348" t="s">
        <v>7335</v>
      </c>
      <c r="F6995" s="348" t="s">
        <v>7459</v>
      </c>
    </row>
    <row r="6996" spans="1:6" x14ac:dyDescent="0.25">
      <c r="A6996" s="348" t="s">
        <v>13365</v>
      </c>
      <c r="B6996" t="str">
        <f t="shared" si="109"/>
        <v>F3:0111 P1P2:0301 P3:00005</v>
      </c>
      <c r="C6996" s="348" t="s">
        <v>8715</v>
      </c>
      <c r="D6996" s="348" t="s">
        <v>7323</v>
      </c>
      <c r="E6996" s="348" t="s">
        <v>7335</v>
      </c>
      <c r="F6996" s="348" t="s">
        <v>7655</v>
      </c>
    </row>
    <row r="6997" spans="1:6" x14ac:dyDescent="0.25">
      <c r="A6997" s="348" t="s">
        <v>13365</v>
      </c>
      <c r="B6997" t="str">
        <f t="shared" si="109"/>
        <v>F3:0111 P1P2:0301 P3:00009</v>
      </c>
      <c r="C6997" s="348" t="s">
        <v>8715</v>
      </c>
      <c r="D6997" s="348" t="s">
        <v>7323</v>
      </c>
      <c r="E6997" s="348" t="s">
        <v>7335</v>
      </c>
      <c r="F6997" s="348" t="s">
        <v>7459</v>
      </c>
    </row>
    <row r="6998" spans="1:6" x14ac:dyDescent="0.25">
      <c r="A6998" s="348" t="s">
        <v>13366</v>
      </c>
      <c r="B6998" t="str">
        <f t="shared" si="109"/>
        <v>F3:0111 P1P2:0301 P3:00005</v>
      </c>
      <c r="C6998" s="348" t="s">
        <v>8741</v>
      </c>
      <c r="D6998" s="348" t="s">
        <v>7323</v>
      </c>
      <c r="E6998" s="348" t="s">
        <v>7335</v>
      </c>
      <c r="F6998" s="348" t="s">
        <v>7655</v>
      </c>
    </row>
    <row r="6999" spans="1:6" x14ac:dyDescent="0.25">
      <c r="A6999" s="348" t="s">
        <v>13366</v>
      </c>
      <c r="B6999" t="str">
        <f t="shared" si="109"/>
        <v>F3:0111 P1P2:0301 P3:00009</v>
      </c>
      <c r="C6999" s="348" t="s">
        <v>8741</v>
      </c>
      <c r="D6999" s="348" t="s">
        <v>7323</v>
      </c>
      <c r="E6999" s="348" t="s">
        <v>7335</v>
      </c>
      <c r="F6999" s="348" t="s">
        <v>7459</v>
      </c>
    </row>
    <row r="7000" spans="1:6" x14ac:dyDescent="0.25">
      <c r="A7000" s="348" t="s">
        <v>13367</v>
      </c>
      <c r="B7000" t="str">
        <f t="shared" si="109"/>
        <v>F3:0111 P1P2:0301 P3:00005</v>
      </c>
      <c r="C7000" s="348" t="s">
        <v>8774</v>
      </c>
      <c r="D7000" s="348" t="s">
        <v>7323</v>
      </c>
      <c r="E7000" s="348" t="s">
        <v>7335</v>
      </c>
      <c r="F7000" s="348" t="s">
        <v>7655</v>
      </c>
    </row>
    <row r="7001" spans="1:6" x14ac:dyDescent="0.25">
      <c r="A7001" s="348" t="s">
        <v>13367</v>
      </c>
      <c r="B7001" t="str">
        <f t="shared" si="109"/>
        <v>F3:0111 P1P2:0301 P3:00009</v>
      </c>
      <c r="C7001" s="348" t="s">
        <v>8774</v>
      </c>
      <c r="D7001" s="348" t="s">
        <v>7323</v>
      </c>
      <c r="E7001" s="348" t="s">
        <v>7335</v>
      </c>
      <c r="F7001" s="348" t="s">
        <v>7459</v>
      </c>
    </row>
    <row r="7002" spans="1:6" x14ac:dyDescent="0.25">
      <c r="A7002" s="348" t="s">
        <v>13367</v>
      </c>
      <c r="B7002" t="str">
        <f t="shared" si="109"/>
        <v>F3:0630 P1P2:7503 P3:00431</v>
      </c>
      <c r="C7002" s="348" t="s">
        <v>8774</v>
      </c>
      <c r="D7002" s="348" t="s">
        <v>12487</v>
      </c>
      <c r="E7002" s="348" t="s">
        <v>12488</v>
      </c>
      <c r="F7002" s="348" t="s">
        <v>12489</v>
      </c>
    </row>
    <row r="7003" spans="1:6" x14ac:dyDescent="0.25">
      <c r="A7003" s="348" t="s">
        <v>13368</v>
      </c>
      <c r="B7003" t="str">
        <f t="shared" si="109"/>
        <v>F3:0111 P1P2:0301 P3:00005</v>
      </c>
      <c r="C7003" s="348" t="s">
        <v>9899</v>
      </c>
      <c r="D7003" s="348" t="s">
        <v>7323</v>
      </c>
      <c r="E7003" s="348" t="s">
        <v>7335</v>
      </c>
      <c r="F7003" s="348" t="s">
        <v>7655</v>
      </c>
    </row>
    <row r="7004" spans="1:6" x14ac:dyDescent="0.25">
      <c r="A7004" s="348" t="s">
        <v>13368</v>
      </c>
      <c r="B7004" t="str">
        <f t="shared" si="109"/>
        <v>F3:0111 P1P2:0301 P3:00009</v>
      </c>
      <c r="C7004" s="348" t="s">
        <v>9899</v>
      </c>
      <c r="D7004" s="348" t="s">
        <v>7323</v>
      </c>
      <c r="E7004" s="348" t="s">
        <v>7335</v>
      </c>
      <c r="F7004" s="348" t="s">
        <v>7459</v>
      </c>
    </row>
    <row r="7005" spans="1:6" x14ac:dyDescent="0.25">
      <c r="A7005" s="348" t="s">
        <v>13369</v>
      </c>
      <c r="B7005" t="str">
        <f t="shared" si="109"/>
        <v>F3:0111 P1P2:0301 P3:00005</v>
      </c>
      <c r="C7005" s="348" t="s">
        <v>9965</v>
      </c>
      <c r="D7005" s="348" t="s">
        <v>7323</v>
      </c>
      <c r="E7005" s="348" t="s">
        <v>7335</v>
      </c>
      <c r="F7005" s="348" t="s">
        <v>7655</v>
      </c>
    </row>
    <row r="7006" spans="1:6" x14ac:dyDescent="0.25">
      <c r="A7006" s="348" t="s">
        <v>13369</v>
      </c>
      <c r="B7006" t="str">
        <f t="shared" si="109"/>
        <v>F3:0111 P1P2:0301 P3:00009</v>
      </c>
      <c r="C7006" s="348" t="s">
        <v>9965</v>
      </c>
      <c r="D7006" s="348" t="s">
        <v>7323</v>
      </c>
      <c r="E7006" s="348" t="s">
        <v>7335</v>
      </c>
      <c r="F7006" s="348" t="s">
        <v>7459</v>
      </c>
    </row>
    <row r="7007" spans="1:6" x14ac:dyDescent="0.25">
      <c r="A7007" s="348" t="s">
        <v>13370</v>
      </c>
      <c r="B7007" t="str">
        <f t="shared" si="109"/>
        <v>F3:0111 P1P2:0301 P3:00005</v>
      </c>
      <c r="C7007" s="348" t="s">
        <v>9943</v>
      </c>
      <c r="D7007" s="348" t="s">
        <v>7323</v>
      </c>
      <c r="E7007" s="348" t="s">
        <v>7335</v>
      </c>
      <c r="F7007" s="348" t="s">
        <v>7655</v>
      </c>
    </row>
    <row r="7008" spans="1:6" x14ac:dyDescent="0.25">
      <c r="A7008" s="348" t="s">
        <v>13370</v>
      </c>
      <c r="B7008" t="str">
        <f t="shared" si="109"/>
        <v>F3:0111 P1P2:0301 P3:00009</v>
      </c>
      <c r="C7008" s="348" t="s">
        <v>9943</v>
      </c>
      <c r="D7008" s="348" t="s">
        <v>7323</v>
      </c>
      <c r="E7008" s="348" t="s">
        <v>7335</v>
      </c>
      <c r="F7008" s="348" t="s">
        <v>7459</v>
      </c>
    </row>
    <row r="7009" spans="1:6" x14ac:dyDescent="0.25">
      <c r="A7009" s="348" t="s">
        <v>13371</v>
      </c>
      <c r="B7009" t="str">
        <f t="shared" si="109"/>
        <v>F3:0111 P1P2:0301 P3:00005</v>
      </c>
      <c r="C7009" s="348" t="s">
        <v>9963</v>
      </c>
      <c r="D7009" s="348" t="s">
        <v>7323</v>
      </c>
      <c r="E7009" s="348" t="s">
        <v>7335</v>
      </c>
      <c r="F7009" s="348" t="s">
        <v>7655</v>
      </c>
    </row>
    <row r="7010" spans="1:6" x14ac:dyDescent="0.25">
      <c r="A7010" s="348" t="s">
        <v>13371</v>
      </c>
      <c r="B7010" t="str">
        <f t="shared" si="109"/>
        <v>F3:0111 P1P2:0301 P3:00009</v>
      </c>
      <c r="C7010" s="348" t="s">
        <v>9963</v>
      </c>
      <c r="D7010" s="348" t="s">
        <v>7323</v>
      </c>
      <c r="E7010" s="348" t="s">
        <v>7335</v>
      </c>
      <c r="F7010" s="348" t="s">
        <v>7459</v>
      </c>
    </row>
    <row r="7011" spans="1:6" x14ac:dyDescent="0.25">
      <c r="A7011" s="348" t="s">
        <v>13372</v>
      </c>
      <c r="B7011" t="str">
        <f t="shared" si="109"/>
        <v>F3:0111 P1P2:0301 P3:00005</v>
      </c>
      <c r="C7011" s="348" t="s">
        <v>9928</v>
      </c>
      <c r="D7011" s="348" t="s">
        <v>7323</v>
      </c>
      <c r="E7011" s="348" t="s">
        <v>7335</v>
      </c>
      <c r="F7011" s="348" t="s">
        <v>7655</v>
      </c>
    </row>
    <row r="7012" spans="1:6" x14ac:dyDescent="0.25">
      <c r="A7012" s="348" t="s">
        <v>13372</v>
      </c>
      <c r="B7012" t="str">
        <f t="shared" si="109"/>
        <v>F3:0111 P1P2:0301 P3:00009</v>
      </c>
      <c r="C7012" s="348" t="s">
        <v>9928</v>
      </c>
      <c r="D7012" s="348" t="s">
        <v>7323</v>
      </c>
      <c r="E7012" s="348" t="s">
        <v>7335</v>
      </c>
      <c r="F7012" s="348" t="s">
        <v>7459</v>
      </c>
    </row>
    <row r="7013" spans="1:6" x14ac:dyDescent="0.25">
      <c r="A7013" s="348" t="s">
        <v>13373</v>
      </c>
      <c r="B7013" t="str">
        <f t="shared" si="109"/>
        <v>F3:0111 P1P2:0301 P3:00005</v>
      </c>
      <c r="C7013" s="348" t="s">
        <v>9884</v>
      </c>
      <c r="D7013" s="348" t="s">
        <v>7323</v>
      </c>
      <c r="E7013" s="348" t="s">
        <v>7335</v>
      </c>
      <c r="F7013" s="348" t="s">
        <v>7655</v>
      </c>
    </row>
    <row r="7014" spans="1:6" x14ac:dyDescent="0.25">
      <c r="A7014" s="348" t="s">
        <v>13373</v>
      </c>
      <c r="B7014" t="str">
        <f t="shared" si="109"/>
        <v>F3:0111 P1P2:0301 P3:00009</v>
      </c>
      <c r="C7014" s="348" t="s">
        <v>9884</v>
      </c>
      <c r="D7014" s="348" t="s">
        <v>7323</v>
      </c>
      <c r="E7014" s="348" t="s">
        <v>7335</v>
      </c>
      <c r="F7014" s="348" t="s">
        <v>7459</v>
      </c>
    </row>
    <row r="7015" spans="1:6" x14ac:dyDescent="0.25">
      <c r="A7015" s="348" t="s">
        <v>13373</v>
      </c>
      <c r="B7015" t="str">
        <f t="shared" si="109"/>
        <v>F3:0640 P1P2:7505 P3:00335</v>
      </c>
      <c r="C7015" s="348" t="s">
        <v>9884</v>
      </c>
      <c r="D7015" s="348" t="s">
        <v>12496</v>
      </c>
      <c r="E7015" s="348" t="s">
        <v>12497</v>
      </c>
      <c r="F7015" s="348" t="s">
        <v>12498</v>
      </c>
    </row>
    <row r="7016" spans="1:6" x14ac:dyDescent="0.25">
      <c r="A7016" s="348" t="s">
        <v>13374</v>
      </c>
      <c r="B7016" t="str">
        <f t="shared" si="109"/>
        <v>F3:0111 P1P2:0301 P3:00005</v>
      </c>
      <c r="C7016" s="348" t="s">
        <v>9931</v>
      </c>
      <c r="D7016" s="348" t="s">
        <v>7323</v>
      </c>
      <c r="E7016" s="348" t="s">
        <v>7335</v>
      </c>
      <c r="F7016" s="348" t="s">
        <v>7655</v>
      </c>
    </row>
    <row r="7017" spans="1:6" x14ac:dyDescent="0.25">
      <c r="A7017" s="348" t="s">
        <v>13374</v>
      </c>
      <c r="B7017" t="str">
        <f t="shared" si="109"/>
        <v>F3:0111 P1P2:0301 P3:00009</v>
      </c>
      <c r="C7017" s="348" t="s">
        <v>9931</v>
      </c>
      <c r="D7017" s="348" t="s">
        <v>7323</v>
      </c>
      <c r="E7017" s="348" t="s">
        <v>7335</v>
      </c>
      <c r="F7017" s="348" t="s">
        <v>7459</v>
      </c>
    </row>
    <row r="7018" spans="1:6" x14ac:dyDescent="0.25">
      <c r="A7018" s="348" t="s">
        <v>13375</v>
      </c>
      <c r="B7018" t="str">
        <f t="shared" si="109"/>
        <v>F3:0111 P1P2:0301 P3:00005</v>
      </c>
      <c r="C7018" s="348" t="s">
        <v>9957</v>
      </c>
      <c r="D7018" s="348" t="s">
        <v>7323</v>
      </c>
      <c r="E7018" s="348" t="s">
        <v>7335</v>
      </c>
      <c r="F7018" s="348" t="s">
        <v>7655</v>
      </c>
    </row>
    <row r="7019" spans="1:6" x14ac:dyDescent="0.25">
      <c r="A7019" s="348" t="s">
        <v>13375</v>
      </c>
      <c r="B7019" t="str">
        <f t="shared" si="109"/>
        <v>F3:0111 P1P2:0301 P3:00009</v>
      </c>
      <c r="C7019" s="348" t="s">
        <v>9957</v>
      </c>
      <c r="D7019" s="348" t="s">
        <v>7323</v>
      </c>
      <c r="E7019" s="348" t="s">
        <v>7335</v>
      </c>
      <c r="F7019" s="348" t="s">
        <v>7459</v>
      </c>
    </row>
    <row r="7020" spans="1:6" x14ac:dyDescent="0.25">
      <c r="A7020" s="348" t="s">
        <v>13376</v>
      </c>
      <c r="B7020" t="str">
        <f t="shared" si="109"/>
        <v>F3:0111 P1P2:0301 P3:00005</v>
      </c>
      <c r="C7020" s="348" t="s">
        <v>9975</v>
      </c>
      <c r="D7020" s="348" t="s">
        <v>7323</v>
      </c>
      <c r="E7020" s="348" t="s">
        <v>7335</v>
      </c>
      <c r="F7020" s="348" t="s">
        <v>7655</v>
      </c>
    </row>
    <row r="7021" spans="1:6" x14ac:dyDescent="0.25">
      <c r="A7021" s="348" t="s">
        <v>13376</v>
      </c>
      <c r="B7021" t="str">
        <f t="shared" si="109"/>
        <v>F3:0111 P1P2:0301 P3:00009</v>
      </c>
      <c r="C7021" s="348" t="s">
        <v>9975</v>
      </c>
      <c r="D7021" s="348" t="s">
        <v>7323</v>
      </c>
      <c r="E7021" s="348" t="s">
        <v>7335</v>
      </c>
      <c r="F7021" s="348" t="s">
        <v>7459</v>
      </c>
    </row>
    <row r="7022" spans="1:6" x14ac:dyDescent="0.25">
      <c r="A7022" s="348" t="s">
        <v>13376</v>
      </c>
      <c r="B7022" t="str">
        <f t="shared" si="109"/>
        <v>F3:0630 P1P2:7503 P3:00431</v>
      </c>
      <c r="C7022" s="348" t="s">
        <v>9975</v>
      </c>
      <c r="D7022" s="348" t="s">
        <v>12487</v>
      </c>
      <c r="E7022" s="348" t="s">
        <v>12488</v>
      </c>
      <c r="F7022" s="348" t="s">
        <v>12489</v>
      </c>
    </row>
    <row r="7023" spans="1:6" x14ac:dyDescent="0.25">
      <c r="A7023" s="348" t="s">
        <v>13376</v>
      </c>
      <c r="B7023" t="str">
        <f t="shared" si="109"/>
        <v>F3:0640 P1P2:7505 P3:00335</v>
      </c>
      <c r="C7023" s="348" t="s">
        <v>9975</v>
      </c>
      <c r="D7023" s="348" t="s">
        <v>12496</v>
      </c>
      <c r="E7023" s="348" t="s">
        <v>12497</v>
      </c>
      <c r="F7023" s="348" t="s">
        <v>12498</v>
      </c>
    </row>
    <row r="7024" spans="1:6" x14ac:dyDescent="0.25">
      <c r="A7024" s="348" t="s">
        <v>13377</v>
      </c>
      <c r="B7024" t="str">
        <f t="shared" si="109"/>
        <v>F3:0111 P1P2:0301 P3:00005</v>
      </c>
      <c r="C7024" s="348" t="s">
        <v>9888</v>
      </c>
      <c r="D7024" s="348" t="s">
        <v>7323</v>
      </c>
      <c r="E7024" s="348" t="s">
        <v>7335</v>
      </c>
      <c r="F7024" s="348" t="s">
        <v>7655</v>
      </c>
    </row>
    <row r="7025" spans="1:6" x14ac:dyDescent="0.25">
      <c r="A7025" s="348" t="s">
        <v>13377</v>
      </c>
      <c r="B7025" t="str">
        <f t="shared" si="109"/>
        <v>F3:0111 P1P2:0301 P3:00009</v>
      </c>
      <c r="C7025" s="348" t="s">
        <v>9888</v>
      </c>
      <c r="D7025" s="348" t="s">
        <v>7323</v>
      </c>
      <c r="E7025" s="348" t="s">
        <v>7335</v>
      </c>
      <c r="F7025" s="348" t="s">
        <v>7459</v>
      </c>
    </row>
    <row r="7026" spans="1:6" x14ac:dyDescent="0.25">
      <c r="A7026" s="348" t="s">
        <v>13378</v>
      </c>
      <c r="B7026" t="str">
        <f t="shared" si="109"/>
        <v>F3:0111 P1P2:0301 P3:00005</v>
      </c>
      <c r="C7026" s="348" t="s">
        <v>9945</v>
      </c>
      <c r="D7026" s="348" t="s">
        <v>7323</v>
      </c>
      <c r="E7026" s="348" t="s">
        <v>7335</v>
      </c>
      <c r="F7026" s="348" t="s">
        <v>7655</v>
      </c>
    </row>
    <row r="7027" spans="1:6" x14ac:dyDescent="0.25">
      <c r="A7027" s="348" t="s">
        <v>13378</v>
      </c>
      <c r="B7027" t="str">
        <f t="shared" si="109"/>
        <v>F3:0111 P1P2:0301 P3:00009</v>
      </c>
      <c r="C7027" s="348" t="s">
        <v>9945</v>
      </c>
      <c r="D7027" s="348" t="s">
        <v>7323</v>
      </c>
      <c r="E7027" s="348" t="s">
        <v>7335</v>
      </c>
      <c r="F7027" s="348" t="s">
        <v>7459</v>
      </c>
    </row>
    <row r="7028" spans="1:6" x14ac:dyDescent="0.25">
      <c r="A7028" s="348" t="s">
        <v>13379</v>
      </c>
      <c r="B7028" t="str">
        <f t="shared" si="109"/>
        <v>F3:0111 P1P2:0301 P3:00005</v>
      </c>
      <c r="C7028" s="348" t="s">
        <v>10261</v>
      </c>
      <c r="D7028" s="348" t="s">
        <v>7323</v>
      </c>
      <c r="E7028" s="348" t="s">
        <v>7335</v>
      </c>
      <c r="F7028" s="348" t="s">
        <v>7655</v>
      </c>
    </row>
    <row r="7029" spans="1:6" x14ac:dyDescent="0.25">
      <c r="A7029" s="348" t="s">
        <v>13380</v>
      </c>
      <c r="B7029" t="str">
        <f t="shared" si="109"/>
        <v>F3:0111 P1P2:0301 P3:00005</v>
      </c>
      <c r="C7029" s="348" t="s">
        <v>10303</v>
      </c>
      <c r="D7029" s="348" t="s">
        <v>7323</v>
      </c>
      <c r="E7029" s="348" t="s">
        <v>7335</v>
      </c>
      <c r="F7029" s="348" t="s">
        <v>7655</v>
      </c>
    </row>
    <row r="7030" spans="1:6" x14ac:dyDescent="0.25">
      <c r="A7030" s="348" t="s">
        <v>13381</v>
      </c>
      <c r="B7030" t="str">
        <f t="shared" si="109"/>
        <v>F3:0111 P1P2:0301 P3:00005</v>
      </c>
      <c r="C7030" s="348" t="s">
        <v>10284</v>
      </c>
      <c r="D7030" s="348" t="s">
        <v>7323</v>
      </c>
      <c r="E7030" s="348" t="s">
        <v>7335</v>
      </c>
      <c r="F7030" s="348" t="s">
        <v>7655</v>
      </c>
    </row>
    <row r="7031" spans="1:6" x14ac:dyDescent="0.25">
      <c r="A7031" s="348" t="s">
        <v>13381</v>
      </c>
      <c r="B7031" t="str">
        <f t="shared" si="109"/>
        <v>F3:0620 P1P2:7502 P3:00333</v>
      </c>
      <c r="C7031" s="348" t="s">
        <v>10284</v>
      </c>
      <c r="D7031" s="348" t="s">
        <v>8708</v>
      </c>
      <c r="E7031" s="348" t="s">
        <v>8709</v>
      </c>
      <c r="F7031" s="348" t="s">
        <v>12484</v>
      </c>
    </row>
    <row r="7032" spans="1:6" x14ac:dyDescent="0.25">
      <c r="A7032" s="348" t="s">
        <v>13382</v>
      </c>
      <c r="B7032" t="str">
        <f t="shared" si="109"/>
        <v>F3:0111 P1P2:0301 P3:00005</v>
      </c>
      <c r="C7032" s="348" t="s">
        <v>10271</v>
      </c>
      <c r="D7032" s="348" t="s">
        <v>7323</v>
      </c>
      <c r="E7032" s="348" t="s">
        <v>7335</v>
      </c>
      <c r="F7032" s="348" t="s">
        <v>7655</v>
      </c>
    </row>
    <row r="7033" spans="1:6" x14ac:dyDescent="0.25">
      <c r="A7033" s="348" t="s">
        <v>13383</v>
      </c>
      <c r="B7033" t="str">
        <f t="shared" si="109"/>
        <v>F3:0111 P1P2:0301 P3:00005</v>
      </c>
      <c r="C7033" s="348" t="s">
        <v>10229</v>
      </c>
      <c r="D7033" s="348" t="s">
        <v>7323</v>
      </c>
      <c r="E7033" s="348" t="s">
        <v>7335</v>
      </c>
      <c r="F7033" s="348" t="s">
        <v>7655</v>
      </c>
    </row>
    <row r="7034" spans="1:6" x14ac:dyDescent="0.25">
      <c r="A7034" s="348" t="s">
        <v>13384</v>
      </c>
      <c r="B7034" t="str">
        <f t="shared" si="109"/>
        <v>F3:0111 P1P2:0301 P3:00005</v>
      </c>
      <c r="C7034" s="348" t="s">
        <v>10293</v>
      </c>
      <c r="D7034" s="348" t="s">
        <v>7323</v>
      </c>
      <c r="E7034" s="348" t="s">
        <v>7335</v>
      </c>
      <c r="F7034" s="348" t="s">
        <v>7655</v>
      </c>
    </row>
    <row r="7035" spans="1:6" x14ac:dyDescent="0.25">
      <c r="A7035" s="348" t="s">
        <v>13385</v>
      </c>
      <c r="B7035" t="str">
        <f t="shared" si="109"/>
        <v>F3:0111 P1P2:0301 P3:00005</v>
      </c>
      <c r="C7035" s="348" t="s">
        <v>10983</v>
      </c>
      <c r="D7035" s="348" t="s">
        <v>7323</v>
      </c>
      <c r="E7035" s="348" t="s">
        <v>7335</v>
      </c>
      <c r="F7035" s="348" t="s">
        <v>7655</v>
      </c>
    </row>
    <row r="7036" spans="1:6" x14ac:dyDescent="0.25">
      <c r="A7036" s="348" t="s">
        <v>13386</v>
      </c>
      <c r="B7036" t="str">
        <f t="shared" si="109"/>
        <v>F3:0111 P1P2:0301 P3:00005</v>
      </c>
      <c r="C7036" s="348" t="s">
        <v>10931</v>
      </c>
      <c r="D7036" s="348" t="s">
        <v>7323</v>
      </c>
      <c r="E7036" s="348" t="s">
        <v>7335</v>
      </c>
      <c r="F7036" s="348" t="s">
        <v>7655</v>
      </c>
    </row>
    <row r="7037" spans="1:6" x14ac:dyDescent="0.25">
      <c r="A7037" s="348" t="s">
        <v>13387</v>
      </c>
      <c r="B7037" t="str">
        <f t="shared" si="109"/>
        <v>F3:0111 P1P2:0301 P3:00005</v>
      </c>
      <c r="C7037" s="348" t="s">
        <v>10970</v>
      </c>
      <c r="D7037" s="348" t="s">
        <v>7323</v>
      </c>
      <c r="E7037" s="348" t="s">
        <v>7335</v>
      </c>
      <c r="F7037" s="348" t="s">
        <v>7655</v>
      </c>
    </row>
    <row r="7038" spans="1:6" x14ac:dyDescent="0.25">
      <c r="A7038" s="348" t="s">
        <v>13388</v>
      </c>
      <c r="B7038" t="str">
        <f t="shared" si="109"/>
        <v>F3:0111 P1P2:0301 P3:00005</v>
      </c>
      <c r="C7038" s="348" t="s">
        <v>10953</v>
      </c>
      <c r="D7038" s="348" t="s">
        <v>7323</v>
      </c>
      <c r="E7038" s="348" t="s">
        <v>7335</v>
      </c>
      <c r="F7038" s="348" t="s">
        <v>7655</v>
      </c>
    </row>
    <row r="7039" spans="1:6" x14ac:dyDescent="0.25">
      <c r="A7039" s="348" t="s">
        <v>13389</v>
      </c>
      <c r="B7039" t="str">
        <f t="shared" si="109"/>
        <v>F3:0111 P1P2:0301 P3:00005</v>
      </c>
      <c r="C7039" s="348" t="s">
        <v>10926</v>
      </c>
      <c r="D7039" s="348" t="s">
        <v>7323</v>
      </c>
      <c r="E7039" s="348" t="s">
        <v>7335</v>
      </c>
      <c r="F7039" s="348" t="s">
        <v>7655</v>
      </c>
    </row>
    <row r="7040" spans="1:6" x14ac:dyDescent="0.25">
      <c r="A7040" s="348" t="s">
        <v>13390</v>
      </c>
      <c r="B7040" t="str">
        <f t="shared" si="109"/>
        <v>F3:0111 P1P2:0301 P3:00005</v>
      </c>
      <c r="C7040" s="348" t="s">
        <v>10959</v>
      </c>
      <c r="D7040" s="348" t="s">
        <v>7323</v>
      </c>
      <c r="E7040" s="348" t="s">
        <v>7335</v>
      </c>
      <c r="F7040" s="348" t="s">
        <v>7655</v>
      </c>
    </row>
    <row r="7041" spans="1:6" x14ac:dyDescent="0.25">
      <c r="A7041" s="348" t="s">
        <v>13390</v>
      </c>
      <c r="B7041" t="str">
        <f t="shared" si="109"/>
        <v>F3:0620 P1P2:7502 P3:00333</v>
      </c>
      <c r="C7041" s="348" t="s">
        <v>10959</v>
      </c>
      <c r="D7041" s="348" t="s">
        <v>8708</v>
      </c>
      <c r="E7041" s="348" t="s">
        <v>8709</v>
      </c>
      <c r="F7041" s="348" t="s">
        <v>12484</v>
      </c>
    </row>
    <row r="7042" spans="1:6" x14ac:dyDescent="0.25">
      <c r="A7042" s="348" t="s">
        <v>13391</v>
      </c>
      <c r="B7042" t="str">
        <f t="shared" ref="B7042:B7105" si="110">CONCATENATE("F3:",D7042," P1P2:",E7042," P3:",F7042)</f>
        <v>F3:0111 P1P2:0301 P3:00005</v>
      </c>
      <c r="C7042" s="348" t="s">
        <v>11170</v>
      </c>
      <c r="D7042" s="348" t="s">
        <v>7323</v>
      </c>
      <c r="E7042" s="348" t="s">
        <v>7335</v>
      </c>
      <c r="F7042" s="348" t="s">
        <v>7655</v>
      </c>
    </row>
    <row r="7043" spans="1:6" x14ac:dyDescent="0.25">
      <c r="A7043" s="348" t="s">
        <v>13392</v>
      </c>
      <c r="B7043" t="str">
        <f t="shared" si="110"/>
        <v>F3:0111 P1P2:0301 P3:00005</v>
      </c>
      <c r="C7043" s="348" t="s">
        <v>11023</v>
      </c>
      <c r="D7043" s="348" t="s">
        <v>7323</v>
      </c>
      <c r="E7043" s="348" t="s">
        <v>7335</v>
      </c>
      <c r="F7043" s="348" t="s">
        <v>7655</v>
      </c>
    </row>
    <row r="7044" spans="1:6" x14ac:dyDescent="0.25">
      <c r="A7044" s="348" t="s">
        <v>13393</v>
      </c>
      <c r="B7044" t="str">
        <f t="shared" si="110"/>
        <v>F3:0111 P1P2:0301 P3:00005</v>
      </c>
      <c r="C7044" s="348" t="s">
        <v>11037</v>
      </c>
      <c r="D7044" s="348" t="s">
        <v>7323</v>
      </c>
      <c r="E7044" s="348" t="s">
        <v>7335</v>
      </c>
      <c r="F7044" s="348" t="s">
        <v>7655</v>
      </c>
    </row>
    <row r="7045" spans="1:6" x14ac:dyDescent="0.25">
      <c r="A7045" s="348" t="s">
        <v>13394</v>
      </c>
      <c r="B7045" t="str">
        <f t="shared" si="110"/>
        <v>F3:0111 P1P2:0301 P3:00005</v>
      </c>
      <c r="C7045" s="348" t="s">
        <v>11006</v>
      </c>
      <c r="D7045" s="348" t="s">
        <v>7323</v>
      </c>
      <c r="E7045" s="348" t="s">
        <v>7335</v>
      </c>
      <c r="F7045" s="348" t="s">
        <v>7655</v>
      </c>
    </row>
    <row r="7046" spans="1:6" x14ac:dyDescent="0.25">
      <c r="A7046" s="348" t="s">
        <v>13395</v>
      </c>
      <c r="B7046" t="str">
        <f t="shared" si="110"/>
        <v>F3:0111 P1P2:0301 P3:00005</v>
      </c>
      <c r="C7046" s="348" t="s">
        <v>11059</v>
      </c>
      <c r="D7046" s="348" t="s">
        <v>7323</v>
      </c>
      <c r="E7046" s="348" t="s">
        <v>7335</v>
      </c>
      <c r="F7046" s="348" t="s">
        <v>7655</v>
      </c>
    </row>
    <row r="7047" spans="1:6" x14ac:dyDescent="0.25">
      <c r="A7047" s="348" t="s">
        <v>13396</v>
      </c>
      <c r="B7047" t="str">
        <f t="shared" si="110"/>
        <v>F3:0111 P1P2:0301 P3:00005</v>
      </c>
      <c r="C7047" s="348" t="s">
        <v>11146</v>
      </c>
      <c r="D7047" s="348" t="s">
        <v>7323</v>
      </c>
      <c r="E7047" s="348" t="s">
        <v>7335</v>
      </c>
      <c r="F7047" s="348" t="s">
        <v>7655</v>
      </c>
    </row>
    <row r="7048" spans="1:6" x14ac:dyDescent="0.25">
      <c r="A7048" s="348" t="s">
        <v>13397</v>
      </c>
      <c r="B7048" t="str">
        <f t="shared" si="110"/>
        <v>F3:0111 P1P2:0301 P3:00005</v>
      </c>
      <c r="C7048" s="348" t="s">
        <v>11141</v>
      </c>
      <c r="D7048" s="348" t="s">
        <v>7323</v>
      </c>
      <c r="E7048" s="348" t="s">
        <v>7335</v>
      </c>
      <c r="F7048" s="348" t="s">
        <v>7655</v>
      </c>
    </row>
    <row r="7049" spans="1:6" x14ac:dyDescent="0.25">
      <c r="A7049" s="348" t="s">
        <v>13398</v>
      </c>
      <c r="B7049" t="str">
        <f t="shared" si="110"/>
        <v>F3:0111 P1P2:0301 P3:00005</v>
      </c>
      <c r="C7049" s="348" t="s">
        <v>11113</v>
      </c>
      <c r="D7049" s="348" t="s">
        <v>7323</v>
      </c>
      <c r="E7049" s="348" t="s">
        <v>7335</v>
      </c>
      <c r="F7049" s="348" t="s">
        <v>7655</v>
      </c>
    </row>
    <row r="7050" spans="1:6" x14ac:dyDescent="0.25">
      <c r="A7050" s="348" t="s">
        <v>13399</v>
      </c>
      <c r="B7050" t="str">
        <f t="shared" si="110"/>
        <v>F3:0111 P1P2:0301 P3:00005</v>
      </c>
      <c r="C7050" s="348" t="s">
        <v>11033</v>
      </c>
      <c r="D7050" s="348" t="s">
        <v>7323</v>
      </c>
      <c r="E7050" s="348" t="s">
        <v>7335</v>
      </c>
      <c r="F7050" s="348" t="s">
        <v>7655</v>
      </c>
    </row>
    <row r="7051" spans="1:6" x14ac:dyDescent="0.25">
      <c r="A7051" s="348" t="s">
        <v>13400</v>
      </c>
      <c r="B7051" t="str">
        <f t="shared" si="110"/>
        <v>F3:0111 P1P2:0301 P3:00005</v>
      </c>
      <c r="C7051" s="348" t="s">
        <v>11175</v>
      </c>
      <c r="D7051" s="348" t="s">
        <v>7323</v>
      </c>
      <c r="E7051" s="348" t="s">
        <v>7335</v>
      </c>
      <c r="F7051" s="348" t="s">
        <v>7655</v>
      </c>
    </row>
    <row r="7052" spans="1:6" x14ac:dyDescent="0.25">
      <c r="A7052" s="348" t="s">
        <v>13401</v>
      </c>
      <c r="B7052" t="str">
        <f t="shared" si="110"/>
        <v>F3:0111 P1P2:0301 P3:00005</v>
      </c>
      <c r="C7052" s="348" t="s">
        <v>11015</v>
      </c>
      <c r="D7052" s="348" t="s">
        <v>7323</v>
      </c>
      <c r="E7052" s="348" t="s">
        <v>7335</v>
      </c>
      <c r="F7052" s="348" t="s">
        <v>7655</v>
      </c>
    </row>
    <row r="7053" spans="1:6" x14ac:dyDescent="0.25">
      <c r="A7053" s="348" t="s">
        <v>13402</v>
      </c>
      <c r="B7053" t="str">
        <f t="shared" si="110"/>
        <v>F3:0259 P1P2:3104 P3:00074</v>
      </c>
      <c r="C7053" s="348" t="s">
        <v>11934</v>
      </c>
      <c r="D7053" s="348" t="s">
        <v>7557</v>
      </c>
      <c r="E7053" s="348" t="s">
        <v>7568</v>
      </c>
      <c r="F7053" s="348" t="s">
        <v>7571</v>
      </c>
    </row>
    <row r="7054" spans="1:6" x14ac:dyDescent="0.25">
      <c r="A7054" s="348" t="s">
        <v>13403</v>
      </c>
      <c r="B7054" t="str">
        <f t="shared" si="110"/>
        <v>F3:0111 P1P2:0301 P3:00005</v>
      </c>
      <c r="C7054" s="348" t="s">
        <v>11208</v>
      </c>
      <c r="D7054" s="348" t="s">
        <v>7323</v>
      </c>
      <c r="E7054" s="348" t="s">
        <v>7335</v>
      </c>
      <c r="F7054" s="348" t="s">
        <v>7655</v>
      </c>
    </row>
    <row r="7055" spans="1:6" x14ac:dyDescent="0.25">
      <c r="A7055" s="348" t="s">
        <v>13404</v>
      </c>
      <c r="B7055" t="str">
        <f t="shared" si="110"/>
        <v>F3:0111 P1P2:0301 P3:00005</v>
      </c>
      <c r="C7055" s="348" t="s">
        <v>11194</v>
      </c>
      <c r="D7055" s="348" t="s">
        <v>7323</v>
      </c>
      <c r="E7055" s="348" t="s">
        <v>7335</v>
      </c>
      <c r="F7055" s="348" t="s">
        <v>7655</v>
      </c>
    </row>
    <row r="7056" spans="1:6" x14ac:dyDescent="0.25">
      <c r="A7056" s="348" t="s">
        <v>13405</v>
      </c>
      <c r="B7056" t="str">
        <f t="shared" si="110"/>
        <v>F3:0111 P1P2:0301 P3:00005</v>
      </c>
      <c r="C7056" s="348" t="s">
        <v>11248</v>
      </c>
      <c r="D7056" s="348" t="s">
        <v>7323</v>
      </c>
      <c r="E7056" s="348" t="s">
        <v>7335</v>
      </c>
      <c r="F7056" s="348" t="s">
        <v>7655</v>
      </c>
    </row>
    <row r="7057" spans="1:6" x14ac:dyDescent="0.25">
      <c r="A7057" s="348" t="s">
        <v>13406</v>
      </c>
      <c r="B7057" t="str">
        <f t="shared" si="110"/>
        <v>F3:0111 P1P2:0301 P3:00005</v>
      </c>
      <c r="C7057" s="348" t="s">
        <v>11215</v>
      </c>
      <c r="D7057" s="348" t="s">
        <v>7323</v>
      </c>
      <c r="E7057" s="348" t="s">
        <v>7335</v>
      </c>
      <c r="F7057" s="348" t="s">
        <v>7655</v>
      </c>
    </row>
    <row r="7058" spans="1:6" x14ac:dyDescent="0.25">
      <c r="A7058" s="348" t="s">
        <v>13406</v>
      </c>
      <c r="B7058" t="str">
        <f t="shared" si="110"/>
        <v>F3:0620 P1P2:7502 P3:00333</v>
      </c>
      <c r="C7058" s="348" t="s">
        <v>11215</v>
      </c>
      <c r="D7058" s="348" t="s">
        <v>8708</v>
      </c>
      <c r="E7058" s="348" t="s">
        <v>8709</v>
      </c>
      <c r="F7058" s="348" t="s">
        <v>12484</v>
      </c>
    </row>
    <row r="7059" spans="1:6" x14ac:dyDescent="0.25">
      <c r="A7059" s="348" t="s">
        <v>13407</v>
      </c>
      <c r="B7059" t="str">
        <f t="shared" si="110"/>
        <v>F3:0111 P1P2:0301 P3:00005</v>
      </c>
      <c r="C7059" s="348" t="s">
        <v>11234</v>
      </c>
      <c r="D7059" s="348" t="s">
        <v>7323</v>
      </c>
      <c r="E7059" s="348" t="s">
        <v>7335</v>
      </c>
      <c r="F7059" s="348" t="s">
        <v>7655</v>
      </c>
    </row>
    <row r="7060" spans="1:6" x14ac:dyDescent="0.25">
      <c r="A7060" s="348" t="s">
        <v>13407</v>
      </c>
      <c r="B7060" t="str">
        <f t="shared" si="110"/>
        <v>F3:0630 P1P2:7503 P3:00431</v>
      </c>
      <c r="C7060" s="348" t="s">
        <v>11234</v>
      </c>
      <c r="D7060" s="348" t="s">
        <v>12487</v>
      </c>
      <c r="E7060" s="348" t="s">
        <v>12488</v>
      </c>
      <c r="F7060" s="348" t="s">
        <v>12489</v>
      </c>
    </row>
    <row r="7061" spans="1:6" x14ac:dyDescent="0.25">
      <c r="A7061" s="348" t="s">
        <v>13408</v>
      </c>
      <c r="B7061" t="str">
        <f t="shared" si="110"/>
        <v>F3:0111 P1P2:0301 P3:00005</v>
      </c>
      <c r="C7061" s="348" t="s">
        <v>11227</v>
      </c>
      <c r="D7061" s="348" t="s">
        <v>7323</v>
      </c>
      <c r="E7061" s="348" t="s">
        <v>7335</v>
      </c>
      <c r="F7061" s="348" t="s">
        <v>7655</v>
      </c>
    </row>
    <row r="7062" spans="1:6" x14ac:dyDescent="0.25">
      <c r="A7062" s="348" t="s">
        <v>13409</v>
      </c>
      <c r="B7062" t="str">
        <f t="shared" si="110"/>
        <v>F3:0111 P1P2:0301 P3:00005</v>
      </c>
      <c r="C7062" s="348" t="s">
        <v>11218</v>
      </c>
      <c r="D7062" s="348" t="s">
        <v>7323</v>
      </c>
      <c r="E7062" s="348" t="s">
        <v>7335</v>
      </c>
      <c r="F7062" s="348" t="s">
        <v>7655</v>
      </c>
    </row>
    <row r="7063" spans="1:6" x14ac:dyDescent="0.25">
      <c r="A7063" s="348" t="s">
        <v>13410</v>
      </c>
      <c r="B7063" t="str">
        <f t="shared" si="110"/>
        <v>F3:0111 P1P2:0301 P3:00005</v>
      </c>
      <c r="C7063" s="348" t="s">
        <v>11196</v>
      </c>
      <c r="D7063" s="348" t="s">
        <v>7323</v>
      </c>
      <c r="E7063" s="348" t="s">
        <v>7335</v>
      </c>
      <c r="F7063" s="348" t="s">
        <v>7655</v>
      </c>
    </row>
    <row r="7064" spans="1:6" x14ac:dyDescent="0.25">
      <c r="A7064" s="348" t="s">
        <v>13411</v>
      </c>
      <c r="B7064" t="str">
        <f t="shared" si="110"/>
        <v>F3:0111 P1P2:0301 P3:00005</v>
      </c>
      <c r="C7064" s="348" t="s">
        <v>11768</v>
      </c>
      <c r="D7064" s="348" t="s">
        <v>7323</v>
      </c>
      <c r="E7064" s="348" t="s">
        <v>7335</v>
      </c>
      <c r="F7064" s="348" t="s">
        <v>7655</v>
      </c>
    </row>
    <row r="7065" spans="1:6" x14ac:dyDescent="0.25">
      <c r="A7065" s="348" t="s">
        <v>13412</v>
      </c>
      <c r="B7065" t="str">
        <f t="shared" si="110"/>
        <v>F3:0111 P1P2:0301 P3:00005</v>
      </c>
      <c r="C7065" s="348" t="s">
        <v>11265</v>
      </c>
      <c r="D7065" s="348" t="s">
        <v>7323</v>
      </c>
      <c r="E7065" s="348" t="s">
        <v>7335</v>
      </c>
      <c r="F7065" s="348" t="s">
        <v>7655</v>
      </c>
    </row>
    <row r="7066" spans="1:6" x14ac:dyDescent="0.25">
      <c r="A7066" s="348" t="s">
        <v>13413</v>
      </c>
      <c r="B7066" t="str">
        <f t="shared" si="110"/>
        <v>F3:0111 P1P2:0301 P3:00005</v>
      </c>
      <c r="C7066" s="348" t="s">
        <v>11274</v>
      </c>
      <c r="D7066" s="348" t="s">
        <v>7323</v>
      </c>
      <c r="E7066" s="348" t="s">
        <v>7335</v>
      </c>
      <c r="F7066" s="348" t="s">
        <v>7655</v>
      </c>
    </row>
    <row r="7067" spans="1:6" x14ac:dyDescent="0.25">
      <c r="A7067" s="348" t="s">
        <v>13413</v>
      </c>
      <c r="B7067" t="str">
        <f t="shared" si="110"/>
        <v>F3:0620 P1P2:7502 P3:00333</v>
      </c>
      <c r="C7067" s="348" t="s">
        <v>11274</v>
      </c>
      <c r="D7067" s="348" t="s">
        <v>8708</v>
      </c>
      <c r="E7067" s="348" t="s">
        <v>8709</v>
      </c>
      <c r="F7067" s="348" t="s">
        <v>12484</v>
      </c>
    </row>
    <row r="7068" spans="1:6" x14ac:dyDescent="0.25">
      <c r="A7068" s="348" t="s">
        <v>13413</v>
      </c>
      <c r="B7068" t="str">
        <f t="shared" si="110"/>
        <v>F3:0630 P1P2:7503 P3:00431</v>
      </c>
      <c r="C7068" s="348" t="s">
        <v>11274</v>
      </c>
      <c r="D7068" s="348" t="s">
        <v>12487</v>
      </c>
      <c r="E7068" s="348" t="s">
        <v>12488</v>
      </c>
      <c r="F7068" s="348" t="s">
        <v>12489</v>
      </c>
    </row>
    <row r="7069" spans="1:6" x14ac:dyDescent="0.25">
      <c r="A7069" s="348" t="s">
        <v>13414</v>
      </c>
      <c r="B7069" t="str">
        <f t="shared" si="110"/>
        <v>F3:0111 P1P2:0301 P3:00005</v>
      </c>
      <c r="C7069" s="348" t="s">
        <v>11250</v>
      </c>
      <c r="D7069" s="348" t="s">
        <v>7323</v>
      </c>
      <c r="E7069" s="348" t="s">
        <v>7335</v>
      </c>
      <c r="F7069" s="348" t="s">
        <v>7655</v>
      </c>
    </row>
    <row r="7070" spans="1:6" x14ac:dyDescent="0.25">
      <c r="A7070" s="348" t="s">
        <v>13415</v>
      </c>
      <c r="B7070" t="str">
        <f t="shared" si="110"/>
        <v>F3:0111 P1P2:0301 P3:00005</v>
      </c>
      <c r="C7070" s="348" t="s">
        <v>8096</v>
      </c>
      <c r="D7070" s="348" t="s">
        <v>7323</v>
      </c>
      <c r="E7070" s="348" t="s">
        <v>7335</v>
      </c>
      <c r="F7070" s="348" t="s">
        <v>7655</v>
      </c>
    </row>
    <row r="7071" spans="1:6" x14ac:dyDescent="0.25">
      <c r="A7071" s="348" t="s">
        <v>13415</v>
      </c>
      <c r="B7071" t="str">
        <f t="shared" si="110"/>
        <v>F3:0620 P1P2:7502 P3:00333</v>
      </c>
      <c r="C7071" s="348" t="s">
        <v>8096</v>
      </c>
      <c r="D7071" s="348" t="s">
        <v>8708</v>
      </c>
      <c r="E7071" s="348" t="s">
        <v>8709</v>
      </c>
      <c r="F7071" s="348" t="s">
        <v>12484</v>
      </c>
    </row>
    <row r="7072" spans="1:6" x14ac:dyDescent="0.25">
      <c r="A7072" s="348" t="s">
        <v>13415</v>
      </c>
      <c r="B7072" t="str">
        <f t="shared" si="110"/>
        <v>F3:0630 P1P2:7503 P3:00431</v>
      </c>
      <c r="C7072" s="348" t="s">
        <v>8096</v>
      </c>
      <c r="D7072" s="348" t="s">
        <v>12487</v>
      </c>
      <c r="E7072" s="348" t="s">
        <v>12488</v>
      </c>
      <c r="F7072" s="348" t="s">
        <v>12489</v>
      </c>
    </row>
    <row r="7073" spans="1:6" x14ac:dyDescent="0.25">
      <c r="A7073" s="348" t="s">
        <v>13416</v>
      </c>
      <c r="B7073" t="str">
        <f t="shared" si="110"/>
        <v>F3:0111 P1P2:0301 P3:00005</v>
      </c>
      <c r="C7073" s="348" t="s">
        <v>8085</v>
      </c>
      <c r="D7073" s="348" t="s">
        <v>7323</v>
      </c>
      <c r="E7073" s="348" t="s">
        <v>7335</v>
      </c>
      <c r="F7073" s="348" t="s">
        <v>7655</v>
      </c>
    </row>
    <row r="7074" spans="1:6" x14ac:dyDescent="0.25">
      <c r="A7074" s="348" t="s">
        <v>13417</v>
      </c>
      <c r="B7074" t="str">
        <f t="shared" si="110"/>
        <v>F3:0111 P1P2:0301 P3:00005</v>
      </c>
      <c r="C7074" s="348" t="s">
        <v>10788</v>
      </c>
      <c r="D7074" s="348" t="s">
        <v>7323</v>
      </c>
      <c r="E7074" s="348" t="s">
        <v>7335</v>
      </c>
      <c r="F7074" s="348" t="s">
        <v>7655</v>
      </c>
    </row>
    <row r="7075" spans="1:6" x14ac:dyDescent="0.25">
      <c r="A7075" s="348" t="s">
        <v>13417</v>
      </c>
      <c r="B7075" t="str">
        <f t="shared" si="110"/>
        <v>F3:0640 P1P2:7505 P3:00335</v>
      </c>
      <c r="C7075" s="348" t="s">
        <v>10788</v>
      </c>
      <c r="D7075" s="348" t="s">
        <v>12496</v>
      </c>
      <c r="E7075" s="348" t="s">
        <v>12497</v>
      </c>
      <c r="F7075" s="348" t="s">
        <v>12498</v>
      </c>
    </row>
    <row r="7076" spans="1:6" x14ac:dyDescent="0.25">
      <c r="A7076" s="348" t="s">
        <v>13418</v>
      </c>
      <c r="B7076" t="str">
        <f t="shared" si="110"/>
        <v>F3:0111 P1P2:0301 P3:00005</v>
      </c>
      <c r="C7076" s="348" t="s">
        <v>8107</v>
      </c>
      <c r="D7076" s="348" t="s">
        <v>7323</v>
      </c>
      <c r="E7076" s="348" t="s">
        <v>7335</v>
      </c>
      <c r="F7076" s="348" t="s">
        <v>7655</v>
      </c>
    </row>
    <row r="7077" spans="1:6" x14ac:dyDescent="0.25">
      <c r="A7077" s="348" t="s">
        <v>13418</v>
      </c>
      <c r="B7077" t="str">
        <f t="shared" si="110"/>
        <v>F3:0620 P1P2:7502 P3:00333</v>
      </c>
      <c r="C7077" s="348" t="s">
        <v>8107</v>
      </c>
      <c r="D7077" s="348" t="s">
        <v>8708</v>
      </c>
      <c r="E7077" s="348" t="s">
        <v>8709</v>
      </c>
      <c r="F7077" s="348" t="s">
        <v>12484</v>
      </c>
    </row>
    <row r="7078" spans="1:6" x14ac:dyDescent="0.25">
      <c r="A7078" s="348" t="s">
        <v>13419</v>
      </c>
      <c r="B7078" t="str">
        <f t="shared" si="110"/>
        <v>F3:0111 P1P2:0301 P3:00005</v>
      </c>
      <c r="C7078" s="348" t="s">
        <v>8060</v>
      </c>
      <c r="D7078" s="348" t="s">
        <v>7323</v>
      </c>
      <c r="E7078" s="348" t="s">
        <v>7335</v>
      </c>
      <c r="F7078" s="348" t="s">
        <v>7655</v>
      </c>
    </row>
    <row r="7079" spans="1:6" x14ac:dyDescent="0.25">
      <c r="A7079" s="348" t="s">
        <v>13420</v>
      </c>
      <c r="B7079" t="str">
        <f t="shared" si="110"/>
        <v>F3:0111 P1P2:0301 P3:00005</v>
      </c>
      <c r="C7079" s="348" t="s">
        <v>10797</v>
      </c>
      <c r="D7079" s="348" t="s">
        <v>7323</v>
      </c>
      <c r="E7079" s="348" t="s">
        <v>7335</v>
      </c>
      <c r="F7079" s="348" t="s">
        <v>7655</v>
      </c>
    </row>
    <row r="7080" spans="1:6" x14ac:dyDescent="0.25">
      <c r="A7080" s="348" t="s">
        <v>13420</v>
      </c>
      <c r="B7080" t="str">
        <f t="shared" si="110"/>
        <v>F3:0620 P1P2:7502 P3:00333</v>
      </c>
      <c r="C7080" s="348" t="s">
        <v>10797</v>
      </c>
      <c r="D7080" s="348" t="s">
        <v>8708</v>
      </c>
      <c r="E7080" s="348" t="s">
        <v>8709</v>
      </c>
      <c r="F7080" s="348" t="s">
        <v>12484</v>
      </c>
    </row>
    <row r="7081" spans="1:6" x14ac:dyDescent="0.25">
      <c r="A7081" s="348" t="s">
        <v>13421</v>
      </c>
      <c r="B7081" t="str">
        <f t="shared" si="110"/>
        <v>F3:0111 P1P2:0301 P3:00005</v>
      </c>
      <c r="C7081" s="348" t="s">
        <v>10794</v>
      </c>
      <c r="D7081" s="348" t="s">
        <v>7323</v>
      </c>
      <c r="E7081" s="348" t="s">
        <v>7335</v>
      </c>
      <c r="F7081" s="348" t="s">
        <v>7655</v>
      </c>
    </row>
    <row r="7082" spans="1:6" x14ac:dyDescent="0.25">
      <c r="A7082" s="348" t="s">
        <v>13421</v>
      </c>
      <c r="B7082" t="str">
        <f t="shared" si="110"/>
        <v>F3:0630 P1P2:7503 P3:00431</v>
      </c>
      <c r="C7082" s="348" t="s">
        <v>10794</v>
      </c>
      <c r="D7082" s="348" t="s">
        <v>12487</v>
      </c>
      <c r="E7082" s="348" t="s">
        <v>12488</v>
      </c>
      <c r="F7082" s="348" t="s">
        <v>12489</v>
      </c>
    </row>
    <row r="7083" spans="1:6" x14ac:dyDescent="0.25">
      <c r="A7083" s="348" t="s">
        <v>13422</v>
      </c>
      <c r="B7083" t="str">
        <f t="shared" si="110"/>
        <v>F3:0111 P1P2:0301 P3:00005</v>
      </c>
      <c r="C7083" s="348" t="s">
        <v>8074</v>
      </c>
      <c r="D7083" s="348" t="s">
        <v>7323</v>
      </c>
      <c r="E7083" s="348" t="s">
        <v>7335</v>
      </c>
      <c r="F7083" s="348" t="s">
        <v>7655</v>
      </c>
    </row>
    <row r="7084" spans="1:6" x14ac:dyDescent="0.25">
      <c r="A7084" s="348" t="s">
        <v>13423</v>
      </c>
      <c r="B7084" t="str">
        <f t="shared" si="110"/>
        <v>F3:0111 P1P2:0301 P3:00005</v>
      </c>
      <c r="C7084" s="348" t="s">
        <v>8110</v>
      </c>
      <c r="D7084" s="348" t="s">
        <v>7323</v>
      </c>
      <c r="E7084" s="348" t="s">
        <v>7335</v>
      </c>
      <c r="F7084" s="348" t="s">
        <v>7655</v>
      </c>
    </row>
    <row r="7085" spans="1:6" x14ac:dyDescent="0.25">
      <c r="A7085" s="348" t="s">
        <v>13424</v>
      </c>
      <c r="B7085" t="str">
        <f t="shared" si="110"/>
        <v>F3:0111 P1P2:0301 P3:00005</v>
      </c>
      <c r="C7085" s="348" t="s">
        <v>8063</v>
      </c>
      <c r="D7085" s="348" t="s">
        <v>7323</v>
      </c>
      <c r="E7085" s="348" t="s">
        <v>7335</v>
      </c>
      <c r="F7085" s="348" t="s">
        <v>7655</v>
      </c>
    </row>
    <row r="7086" spans="1:6" x14ac:dyDescent="0.25">
      <c r="A7086" s="348" t="s">
        <v>13425</v>
      </c>
      <c r="B7086" t="str">
        <f t="shared" si="110"/>
        <v>F3:0111 P1P2:0301 P3:00005</v>
      </c>
      <c r="C7086" s="348" t="s">
        <v>8087</v>
      </c>
      <c r="D7086" s="348" t="s">
        <v>7323</v>
      </c>
      <c r="E7086" s="348" t="s">
        <v>7335</v>
      </c>
      <c r="F7086" s="348" t="s">
        <v>7655</v>
      </c>
    </row>
    <row r="7087" spans="1:6" x14ac:dyDescent="0.25">
      <c r="A7087" s="348" t="s">
        <v>13425</v>
      </c>
      <c r="B7087" t="str">
        <f t="shared" si="110"/>
        <v>F3:0620 P1P2:7502 P3:00333</v>
      </c>
      <c r="C7087" s="348" t="s">
        <v>8087</v>
      </c>
      <c r="D7087" s="348" t="s">
        <v>8708</v>
      </c>
      <c r="E7087" s="348" t="s">
        <v>8709</v>
      </c>
      <c r="F7087" s="348" t="s">
        <v>12484</v>
      </c>
    </row>
    <row r="7088" spans="1:6" x14ac:dyDescent="0.25">
      <c r="A7088" s="348" t="s">
        <v>13426</v>
      </c>
      <c r="B7088" t="str">
        <f t="shared" si="110"/>
        <v>F3:0111 P1P2:0301 P3:00005</v>
      </c>
      <c r="C7088" s="348" t="s">
        <v>8382</v>
      </c>
      <c r="D7088" s="348" t="s">
        <v>7323</v>
      </c>
      <c r="E7088" s="348" t="s">
        <v>7335</v>
      </c>
      <c r="F7088" s="348" t="s">
        <v>7655</v>
      </c>
    </row>
    <row r="7089" spans="1:6" x14ac:dyDescent="0.25">
      <c r="A7089" s="348" t="s">
        <v>13427</v>
      </c>
      <c r="B7089" t="str">
        <f t="shared" si="110"/>
        <v>F3:0111 P1P2:0301 P3:00005</v>
      </c>
      <c r="C7089" s="348" t="s">
        <v>8336</v>
      </c>
      <c r="D7089" s="348" t="s">
        <v>7323</v>
      </c>
      <c r="E7089" s="348" t="s">
        <v>7335</v>
      </c>
      <c r="F7089" s="348" t="s">
        <v>7655</v>
      </c>
    </row>
    <row r="7090" spans="1:6" x14ac:dyDescent="0.25">
      <c r="A7090" s="348" t="s">
        <v>13428</v>
      </c>
      <c r="B7090" t="str">
        <f t="shared" si="110"/>
        <v>F3:0111 P1P2:0301 P3:00005</v>
      </c>
      <c r="C7090" s="348" t="s">
        <v>8374</v>
      </c>
      <c r="D7090" s="348" t="s">
        <v>7323</v>
      </c>
      <c r="E7090" s="348" t="s">
        <v>7335</v>
      </c>
      <c r="F7090" s="348" t="s">
        <v>7655</v>
      </c>
    </row>
    <row r="7091" spans="1:6" x14ac:dyDescent="0.25">
      <c r="A7091" s="348" t="s">
        <v>13429</v>
      </c>
      <c r="B7091" t="str">
        <f t="shared" si="110"/>
        <v>F3:0111 P1P2:0301 P3:00005</v>
      </c>
      <c r="C7091" s="348" t="s">
        <v>8350</v>
      </c>
      <c r="D7091" s="348" t="s">
        <v>7323</v>
      </c>
      <c r="E7091" s="348" t="s">
        <v>7335</v>
      </c>
      <c r="F7091" s="348" t="s">
        <v>7655</v>
      </c>
    </row>
    <row r="7092" spans="1:6" x14ac:dyDescent="0.25">
      <c r="A7092" s="348" t="s">
        <v>13430</v>
      </c>
      <c r="B7092" t="str">
        <f t="shared" si="110"/>
        <v>F3:0111 P1P2:0301 P3:00005</v>
      </c>
      <c r="C7092" s="348" t="s">
        <v>8409</v>
      </c>
      <c r="D7092" s="348" t="s">
        <v>7323</v>
      </c>
      <c r="E7092" s="348" t="s">
        <v>7335</v>
      </c>
      <c r="F7092" s="348" t="s">
        <v>7655</v>
      </c>
    </row>
    <row r="7093" spans="1:6" x14ac:dyDescent="0.25">
      <c r="A7093" s="348" t="s">
        <v>13431</v>
      </c>
      <c r="B7093" t="str">
        <f t="shared" si="110"/>
        <v>F3:0111 P1P2:0301 P3:00005</v>
      </c>
      <c r="C7093" s="348" t="s">
        <v>8352</v>
      </c>
      <c r="D7093" s="348" t="s">
        <v>7323</v>
      </c>
      <c r="E7093" s="348" t="s">
        <v>7335</v>
      </c>
      <c r="F7093" s="348" t="s">
        <v>7655</v>
      </c>
    </row>
    <row r="7094" spans="1:6" x14ac:dyDescent="0.25">
      <c r="A7094" s="348" t="s">
        <v>13432</v>
      </c>
      <c r="B7094" t="str">
        <f t="shared" si="110"/>
        <v>F3:0111 P1P2:0301 P3:00005</v>
      </c>
      <c r="C7094" s="348" t="s">
        <v>12353</v>
      </c>
      <c r="D7094" s="348" t="s">
        <v>7323</v>
      </c>
      <c r="E7094" s="348" t="s">
        <v>7335</v>
      </c>
      <c r="F7094" s="348" t="s">
        <v>7655</v>
      </c>
    </row>
    <row r="7095" spans="1:6" x14ac:dyDescent="0.25">
      <c r="A7095" s="348" t="s">
        <v>13433</v>
      </c>
      <c r="B7095" t="str">
        <f t="shared" si="110"/>
        <v>F3:0111 P1P2:0301 P3:00005</v>
      </c>
      <c r="C7095" s="348" t="s">
        <v>8254</v>
      </c>
      <c r="D7095" s="348" t="s">
        <v>7323</v>
      </c>
      <c r="E7095" s="348" t="s">
        <v>7335</v>
      </c>
      <c r="F7095" s="348" t="s">
        <v>7655</v>
      </c>
    </row>
    <row r="7096" spans="1:6" x14ac:dyDescent="0.25">
      <c r="A7096" s="348" t="s">
        <v>13434</v>
      </c>
      <c r="B7096" t="str">
        <f t="shared" si="110"/>
        <v>F3:0111 P1P2:0301 P3:00005</v>
      </c>
      <c r="C7096" s="348" t="s">
        <v>9339</v>
      </c>
      <c r="D7096" s="348" t="s">
        <v>7323</v>
      </c>
      <c r="E7096" s="348" t="s">
        <v>7335</v>
      </c>
      <c r="F7096" s="348" t="s">
        <v>7655</v>
      </c>
    </row>
    <row r="7097" spans="1:6" x14ac:dyDescent="0.25">
      <c r="A7097" s="348" t="s">
        <v>13434</v>
      </c>
      <c r="B7097" t="str">
        <f t="shared" si="110"/>
        <v>F3:0620 P1P2:7502 P3:00329</v>
      </c>
      <c r="C7097" s="348" t="s">
        <v>9339</v>
      </c>
      <c r="D7097" s="348" t="s">
        <v>8708</v>
      </c>
      <c r="E7097" s="348" t="s">
        <v>8709</v>
      </c>
      <c r="F7097" s="348" t="s">
        <v>12506</v>
      </c>
    </row>
    <row r="7098" spans="1:6" x14ac:dyDescent="0.25">
      <c r="A7098" s="348" t="s">
        <v>13434</v>
      </c>
      <c r="B7098" t="str">
        <f t="shared" si="110"/>
        <v>F3:0640 P1P2:7505 P3:00335</v>
      </c>
      <c r="C7098" s="348" t="s">
        <v>9339</v>
      </c>
      <c r="D7098" s="348" t="s">
        <v>12496</v>
      </c>
      <c r="E7098" s="348" t="s">
        <v>12497</v>
      </c>
      <c r="F7098" s="348" t="s">
        <v>12498</v>
      </c>
    </row>
    <row r="7099" spans="1:6" x14ac:dyDescent="0.25">
      <c r="A7099" s="348" t="s">
        <v>13435</v>
      </c>
      <c r="B7099" t="str">
        <f t="shared" si="110"/>
        <v>F3:0111 P1P2:0301 P3:00005</v>
      </c>
      <c r="C7099" s="348" t="s">
        <v>9352</v>
      </c>
      <c r="D7099" s="348" t="s">
        <v>7323</v>
      </c>
      <c r="E7099" s="348" t="s">
        <v>7335</v>
      </c>
      <c r="F7099" s="348" t="s">
        <v>7655</v>
      </c>
    </row>
    <row r="7100" spans="1:6" x14ac:dyDescent="0.25">
      <c r="A7100" s="348" t="s">
        <v>13436</v>
      </c>
      <c r="B7100" t="str">
        <f t="shared" si="110"/>
        <v>F3:0111 P1P2:0301 P3:00005</v>
      </c>
      <c r="C7100" s="348" t="s">
        <v>9265</v>
      </c>
      <c r="D7100" s="348" t="s">
        <v>7323</v>
      </c>
      <c r="E7100" s="348" t="s">
        <v>7335</v>
      </c>
      <c r="F7100" s="348" t="s">
        <v>7655</v>
      </c>
    </row>
    <row r="7101" spans="1:6" x14ac:dyDescent="0.25">
      <c r="A7101" s="348" t="s">
        <v>13437</v>
      </c>
      <c r="B7101" t="str">
        <f t="shared" si="110"/>
        <v>F3:0111 P1P2:0301 P3:00005</v>
      </c>
      <c r="C7101" s="348" t="s">
        <v>9231</v>
      </c>
      <c r="D7101" s="348" t="s">
        <v>7323</v>
      </c>
      <c r="E7101" s="348" t="s">
        <v>7335</v>
      </c>
      <c r="F7101" s="348" t="s">
        <v>7655</v>
      </c>
    </row>
    <row r="7102" spans="1:6" x14ac:dyDescent="0.25">
      <c r="A7102" s="348" t="s">
        <v>13438</v>
      </c>
      <c r="B7102" t="str">
        <f t="shared" si="110"/>
        <v>F3:0111 P1P2:0301 P3:00005</v>
      </c>
      <c r="C7102" s="348" t="s">
        <v>9298</v>
      </c>
      <c r="D7102" s="348" t="s">
        <v>7323</v>
      </c>
      <c r="E7102" s="348" t="s">
        <v>7335</v>
      </c>
      <c r="F7102" s="348" t="s">
        <v>7655</v>
      </c>
    </row>
    <row r="7103" spans="1:6" x14ac:dyDescent="0.25">
      <c r="A7103" s="348" t="s">
        <v>13439</v>
      </c>
      <c r="B7103" t="str">
        <f t="shared" si="110"/>
        <v>F3:0111 P1P2:0301 P3:00005</v>
      </c>
      <c r="C7103" s="348" t="s">
        <v>9296</v>
      </c>
      <c r="D7103" s="348" t="s">
        <v>7323</v>
      </c>
      <c r="E7103" s="348" t="s">
        <v>7335</v>
      </c>
      <c r="F7103" s="348" t="s">
        <v>7655</v>
      </c>
    </row>
    <row r="7104" spans="1:6" x14ac:dyDescent="0.25">
      <c r="A7104" s="348" t="s">
        <v>13440</v>
      </c>
      <c r="B7104" t="str">
        <f t="shared" si="110"/>
        <v>F3:0111 P1P2:0301 P3:00005</v>
      </c>
      <c r="C7104" s="348" t="s">
        <v>9284</v>
      </c>
      <c r="D7104" s="348" t="s">
        <v>7323</v>
      </c>
      <c r="E7104" s="348" t="s">
        <v>7335</v>
      </c>
      <c r="F7104" s="348" t="s">
        <v>7655</v>
      </c>
    </row>
    <row r="7105" spans="1:6" x14ac:dyDescent="0.25">
      <c r="A7105" s="348" t="s">
        <v>13441</v>
      </c>
      <c r="B7105" t="str">
        <f t="shared" si="110"/>
        <v>F3:0111 P1P2:0301 P3:00005</v>
      </c>
      <c r="C7105" s="348" t="s">
        <v>9228</v>
      </c>
      <c r="D7105" s="348" t="s">
        <v>7323</v>
      </c>
      <c r="E7105" s="348" t="s">
        <v>7335</v>
      </c>
      <c r="F7105" s="348" t="s">
        <v>7655</v>
      </c>
    </row>
    <row r="7106" spans="1:6" x14ac:dyDescent="0.25">
      <c r="A7106" s="348" t="s">
        <v>13442</v>
      </c>
      <c r="B7106" t="str">
        <f t="shared" ref="B7106:B7169" si="111">CONCATENATE("F3:",D7106," P1P2:",E7106," P3:",F7106)</f>
        <v>F3:0111 P1P2:0301 P3:00005</v>
      </c>
      <c r="C7106" s="348" t="s">
        <v>9320</v>
      </c>
      <c r="D7106" s="348" t="s">
        <v>7323</v>
      </c>
      <c r="E7106" s="348" t="s">
        <v>7335</v>
      </c>
      <c r="F7106" s="348" t="s">
        <v>7655</v>
      </c>
    </row>
    <row r="7107" spans="1:6" x14ac:dyDescent="0.25">
      <c r="A7107" s="348" t="s">
        <v>13443</v>
      </c>
      <c r="B7107" t="str">
        <f t="shared" si="111"/>
        <v>F3:0111 P1P2:0301 P3:00005</v>
      </c>
      <c r="C7107" s="348" t="s">
        <v>9407</v>
      </c>
      <c r="D7107" s="348" t="s">
        <v>7323</v>
      </c>
      <c r="E7107" s="348" t="s">
        <v>7335</v>
      </c>
      <c r="F7107" s="348" t="s">
        <v>7655</v>
      </c>
    </row>
    <row r="7108" spans="1:6" x14ac:dyDescent="0.25">
      <c r="A7108" s="348" t="s">
        <v>13444</v>
      </c>
      <c r="B7108" t="str">
        <f t="shared" si="111"/>
        <v>F3:0111 P1P2:0301 P3:00005</v>
      </c>
      <c r="C7108" s="348" t="s">
        <v>9331</v>
      </c>
      <c r="D7108" s="348" t="s">
        <v>7323</v>
      </c>
      <c r="E7108" s="348" t="s">
        <v>7335</v>
      </c>
      <c r="F7108" s="348" t="s">
        <v>7655</v>
      </c>
    </row>
    <row r="7109" spans="1:6" x14ac:dyDescent="0.25">
      <c r="A7109" s="348" t="s">
        <v>13445</v>
      </c>
      <c r="B7109" t="str">
        <f t="shared" si="111"/>
        <v>F3:0111 P1P2:0301 P3:00005</v>
      </c>
      <c r="C7109" s="348" t="s">
        <v>9262</v>
      </c>
      <c r="D7109" s="348" t="s">
        <v>7323</v>
      </c>
      <c r="E7109" s="348" t="s">
        <v>7335</v>
      </c>
      <c r="F7109" s="348" t="s">
        <v>7655</v>
      </c>
    </row>
    <row r="7110" spans="1:6" x14ac:dyDescent="0.25">
      <c r="A7110" s="348" t="s">
        <v>13446</v>
      </c>
      <c r="B7110" t="str">
        <f t="shared" si="111"/>
        <v>F3:0111 P1P2:0301 P3:00005</v>
      </c>
      <c r="C7110" s="348" t="s">
        <v>9251</v>
      </c>
      <c r="D7110" s="348" t="s">
        <v>7323</v>
      </c>
      <c r="E7110" s="348" t="s">
        <v>7335</v>
      </c>
      <c r="F7110" s="348" t="s">
        <v>7655</v>
      </c>
    </row>
    <row r="7111" spans="1:6" x14ac:dyDescent="0.25">
      <c r="A7111" s="348" t="s">
        <v>13447</v>
      </c>
      <c r="B7111" t="str">
        <f t="shared" si="111"/>
        <v>F3:0111 P1P2:0301 P3:00005</v>
      </c>
      <c r="C7111" s="348" t="s">
        <v>9248</v>
      </c>
      <c r="D7111" s="348" t="s">
        <v>7323</v>
      </c>
      <c r="E7111" s="348" t="s">
        <v>7335</v>
      </c>
      <c r="F7111" s="348" t="s">
        <v>7655</v>
      </c>
    </row>
    <row r="7112" spans="1:6" x14ac:dyDescent="0.25">
      <c r="A7112" s="348" t="s">
        <v>13448</v>
      </c>
      <c r="B7112" t="str">
        <f t="shared" si="111"/>
        <v>F3:0111 P1P2:0301 P3:00005</v>
      </c>
      <c r="C7112" s="348" t="s">
        <v>9278</v>
      </c>
      <c r="D7112" s="348" t="s">
        <v>7323</v>
      </c>
      <c r="E7112" s="348" t="s">
        <v>7335</v>
      </c>
      <c r="F7112" s="348" t="s">
        <v>7655</v>
      </c>
    </row>
    <row r="7113" spans="1:6" x14ac:dyDescent="0.25">
      <c r="A7113" s="348" t="s">
        <v>13449</v>
      </c>
      <c r="B7113" t="str">
        <f t="shared" si="111"/>
        <v>F3:0111 P1P2:0301 P3:00005</v>
      </c>
      <c r="C7113" s="348" t="s">
        <v>9010</v>
      </c>
      <c r="D7113" s="348" t="s">
        <v>7323</v>
      </c>
      <c r="E7113" s="348" t="s">
        <v>7335</v>
      </c>
      <c r="F7113" s="348" t="s">
        <v>7655</v>
      </c>
    </row>
    <row r="7114" spans="1:6" x14ac:dyDescent="0.25">
      <c r="A7114" s="348" t="s">
        <v>13449</v>
      </c>
      <c r="B7114" t="str">
        <f t="shared" si="111"/>
        <v>F3:0111 P1P2:0301 P3:00009</v>
      </c>
      <c r="C7114" s="348" t="s">
        <v>9010</v>
      </c>
      <c r="D7114" s="348" t="s">
        <v>7323</v>
      </c>
      <c r="E7114" s="348" t="s">
        <v>7335</v>
      </c>
      <c r="F7114" s="348" t="s">
        <v>7459</v>
      </c>
    </row>
    <row r="7115" spans="1:6" x14ac:dyDescent="0.25">
      <c r="A7115" s="348" t="s">
        <v>13450</v>
      </c>
      <c r="B7115" t="str">
        <f t="shared" si="111"/>
        <v>F3:0111 P1P2:0301 P3:00005</v>
      </c>
      <c r="C7115" s="348" t="s">
        <v>8948</v>
      </c>
      <c r="D7115" s="348" t="s">
        <v>7323</v>
      </c>
      <c r="E7115" s="348" t="s">
        <v>7335</v>
      </c>
      <c r="F7115" s="348" t="s">
        <v>7655</v>
      </c>
    </row>
    <row r="7116" spans="1:6" x14ac:dyDescent="0.25">
      <c r="A7116" s="348" t="s">
        <v>13450</v>
      </c>
      <c r="B7116" t="str">
        <f t="shared" si="111"/>
        <v>F3:0111 P1P2:0301 P3:00009</v>
      </c>
      <c r="C7116" s="348" t="s">
        <v>8948</v>
      </c>
      <c r="D7116" s="348" t="s">
        <v>7323</v>
      </c>
      <c r="E7116" s="348" t="s">
        <v>7335</v>
      </c>
      <c r="F7116" s="348" t="s">
        <v>7459</v>
      </c>
    </row>
    <row r="7117" spans="1:6" x14ac:dyDescent="0.25">
      <c r="A7117" s="348" t="s">
        <v>13451</v>
      </c>
      <c r="B7117" t="str">
        <f t="shared" si="111"/>
        <v>F3:0111 P1P2:0301 P3:00005</v>
      </c>
      <c r="C7117" s="348" t="s">
        <v>8952</v>
      </c>
      <c r="D7117" s="348" t="s">
        <v>7323</v>
      </c>
      <c r="E7117" s="348" t="s">
        <v>7335</v>
      </c>
      <c r="F7117" s="348" t="s">
        <v>7655</v>
      </c>
    </row>
    <row r="7118" spans="1:6" x14ac:dyDescent="0.25">
      <c r="A7118" s="348" t="s">
        <v>13451</v>
      </c>
      <c r="B7118" t="str">
        <f t="shared" si="111"/>
        <v>F3:0111 P1P2:0301 P3:00009</v>
      </c>
      <c r="C7118" s="348" t="s">
        <v>8952</v>
      </c>
      <c r="D7118" s="348" t="s">
        <v>7323</v>
      </c>
      <c r="E7118" s="348" t="s">
        <v>7335</v>
      </c>
      <c r="F7118" s="348" t="s">
        <v>7459</v>
      </c>
    </row>
    <row r="7119" spans="1:6" x14ac:dyDescent="0.25">
      <c r="A7119" s="348" t="s">
        <v>13452</v>
      </c>
      <c r="B7119" t="str">
        <f t="shared" si="111"/>
        <v>F3:0111 P1P2:0301 P3:00005</v>
      </c>
      <c r="C7119" s="348" t="s">
        <v>8986</v>
      </c>
      <c r="D7119" s="348" t="s">
        <v>7323</v>
      </c>
      <c r="E7119" s="348" t="s">
        <v>7335</v>
      </c>
      <c r="F7119" s="348" t="s">
        <v>7655</v>
      </c>
    </row>
    <row r="7120" spans="1:6" x14ac:dyDescent="0.25">
      <c r="A7120" s="348" t="s">
        <v>13452</v>
      </c>
      <c r="B7120" t="str">
        <f t="shared" si="111"/>
        <v>F3:0111 P1P2:0301 P3:00009</v>
      </c>
      <c r="C7120" s="348" t="s">
        <v>8986</v>
      </c>
      <c r="D7120" s="348" t="s">
        <v>7323</v>
      </c>
      <c r="E7120" s="348" t="s">
        <v>7335</v>
      </c>
      <c r="F7120" s="348" t="s">
        <v>7459</v>
      </c>
    </row>
    <row r="7121" spans="1:6" x14ac:dyDescent="0.25">
      <c r="A7121" s="348" t="s">
        <v>13452</v>
      </c>
      <c r="B7121" t="str">
        <f t="shared" si="111"/>
        <v>F3:0630 P1P2:7503 P3:00431</v>
      </c>
      <c r="C7121" s="348" t="s">
        <v>8986</v>
      </c>
      <c r="D7121" s="348" t="s">
        <v>12487</v>
      </c>
      <c r="E7121" s="348" t="s">
        <v>12488</v>
      </c>
      <c r="F7121" s="348" t="s">
        <v>12489</v>
      </c>
    </row>
    <row r="7122" spans="1:6" x14ac:dyDescent="0.25">
      <c r="A7122" s="348" t="s">
        <v>13453</v>
      </c>
      <c r="B7122" t="str">
        <f t="shared" si="111"/>
        <v>F3:0111 P1P2:0301 P3:00005</v>
      </c>
      <c r="C7122" s="348" t="s">
        <v>8973</v>
      </c>
      <c r="D7122" s="348" t="s">
        <v>7323</v>
      </c>
      <c r="E7122" s="348" t="s">
        <v>7335</v>
      </c>
      <c r="F7122" s="348" t="s">
        <v>7655</v>
      </c>
    </row>
    <row r="7123" spans="1:6" x14ac:dyDescent="0.25">
      <c r="A7123" s="348" t="s">
        <v>13453</v>
      </c>
      <c r="B7123" t="str">
        <f t="shared" si="111"/>
        <v>F3:0111 P1P2:0301 P3:00009</v>
      </c>
      <c r="C7123" s="348" t="s">
        <v>8973</v>
      </c>
      <c r="D7123" s="348" t="s">
        <v>7323</v>
      </c>
      <c r="E7123" s="348" t="s">
        <v>7335</v>
      </c>
      <c r="F7123" s="348" t="s">
        <v>7459</v>
      </c>
    </row>
    <row r="7124" spans="1:6" x14ac:dyDescent="0.25">
      <c r="A7124" s="348" t="s">
        <v>13453</v>
      </c>
      <c r="B7124" t="str">
        <f t="shared" si="111"/>
        <v>F3:0921 P1P2:8804 P3:00201</v>
      </c>
      <c r="C7124" s="348" t="s">
        <v>8973</v>
      </c>
      <c r="D7124" s="348" t="s">
        <v>7646</v>
      </c>
      <c r="E7124" s="348" t="s">
        <v>7647</v>
      </c>
      <c r="F7124" s="348" t="s">
        <v>7648</v>
      </c>
    </row>
    <row r="7125" spans="1:6" x14ac:dyDescent="0.25">
      <c r="A7125" s="348" t="s">
        <v>13454</v>
      </c>
      <c r="B7125" t="str">
        <f t="shared" si="111"/>
        <v>F3:0111 P1P2:0301 P3:00005</v>
      </c>
      <c r="C7125" s="348" t="s">
        <v>9002</v>
      </c>
      <c r="D7125" s="348" t="s">
        <v>7323</v>
      </c>
      <c r="E7125" s="348" t="s">
        <v>7335</v>
      </c>
      <c r="F7125" s="348" t="s">
        <v>7655</v>
      </c>
    </row>
    <row r="7126" spans="1:6" x14ac:dyDescent="0.25">
      <c r="A7126" s="348" t="s">
        <v>13454</v>
      </c>
      <c r="B7126" t="str">
        <f t="shared" si="111"/>
        <v>F3:0111 P1P2:0301 P3:00009</v>
      </c>
      <c r="C7126" s="348" t="s">
        <v>9002</v>
      </c>
      <c r="D7126" s="348" t="s">
        <v>7323</v>
      </c>
      <c r="E7126" s="348" t="s">
        <v>7335</v>
      </c>
      <c r="F7126" s="348" t="s">
        <v>7459</v>
      </c>
    </row>
    <row r="7127" spans="1:6" x14ac:dyDescent="0.25">
      <c r="A7127" s="348" t="s">
        <v>13454</v>
      </c>
      <c r="B7127" t="str">
        <f t="shared" si="111"/>
        <v>F3:0620 P1P2:7502 P3:00333</v>
      </c>
      <c r="C7127" s="348" t="s">
        <v>9002</v>
      </c>
      <c r="D7127" s="348" t="s">
        <v>8708</v>
      </c>
      <c r="E7127" s="348" t="s">
        <v>8709</v>
      </c>
      <c r="F7127" s="348" t="s">
        <v>12484</v>
      </c>
    </row>
    <row r="7128" spans="1:6" x14ac:dyDescent="0.25">
      <c r="A7128" s="348" t="s">
        <v>13454</v>
      </c>
      <c r="B7128" t="str">
        <f t="shared" si="111"/>
        <v>F3:0630 P1P2:7503 P3:00431</v>
      </c>
      <c r="C7128" s="348" t="s">
        <v>9002</v>
      </c>
      <c r="D7128" s="348" t="s">
        <v>12487</v>
      </c>
      <c r="E7128" s="348" t="s">
        <v>12488</v>
      </c>
      <c r="F7128" s="348" t="s">
        <v>12489</v>
      </c>
    </row>
    <row r="7129" spans="1:6" x14ac:dyDescent="0.25">
      <c r="A7129" s="348" t="s">
        <v>13454</v>
      </c>
      <c r="B7129" t="str">
        <f t="shared" si="111"/>
        <v>F3:0813 P1P2:8603 P3:00239</v>
      </c>
      <c r="C7129" s="348" t="s">
        <v>9002</v>
      </c>
      <c r="D7129" s="348" t="s">
        <v>7807</v>
      </c>
      <c r="E7129" s="348" t="s">
        <v>7808</v>
      </c>
      <c r="F7129" s="348" t="s">
        <v>12949</v>
      </c>
    </row>
    <row r="7130" spans="1:6" x14ac:dyDescent="0.25">
      <c r="A7130" s="348" t="s">
        <v>13455</v>
      </c>
      <c r="B7130" t="str">
        <f t="shared" si="111"/>
        <v>F3:0111 P1P2:0301 P3:00005</v>
      </c>
      <c r="C7130" s="348" t="s">
        <v>9026</v>
      </c>
      <c r="D7130" s="348" t="s">
        <v>7323</v>
      </c>
      <c r="E7130" s="348" t="s">
        <v>7335</v>
      </c>
      <c r="F7130" s="348" t="s">
        <v>7655</v>
      </c>
    </row>
    <row r="7131" spans="1:6" x14ac:dyDescent="0.25">
      <c r="A7131" s="348" t="s">
        <v>13455</v>
      </c>
      <c r="B7131" t="str">
        <f t="shared" si="111"/>
        <v>F3:0111 P1P2:0301 P3:00009</v>
      </c>
      <c r="C7131" s="348" t="s">
        <v>9026</v>
      </c>
      <c r="D7131" s="348" t="s">
        <v>7323</v>
      </c>
      <c r="E7131" s="348" t="s">
        <v>7335</v>
      </c>
      <c r="F7131" s="348" t="s">
        <v>7459</v>
      </c>
    </row>
    <row r="7132" spans="1:6" x14ac:dyDescent="0.25">
      <c r="A7132" s="348" t="s">
        <v>13455</v>
      </c>
      <c r="B7132" t="str">
        <f t="shared" si="111"/>
        <v>F3:0620 P1P2:7502 P3:00333</v>
      </c>
      <c r="C7132" s="348" t="s">
        <v>9026</v>
      </c>
      <c r="D7132" s="348" t="s">
        <v>8708</v>
      </c>
      <c r="E7132" s="348" t="s">
        <v>8709</v>
      </c>
      <c r="F7132" s="348" t="s">
        <v>12484</v>
      </c>
    </row>
    <row r="7133" spans="1:6" x14ac:dyDescent="0.25">
      <c r="A7133" s="348" t="s">
        <v>13455</v>
      </c>
      <c r="B7133" t="str">
        <f t="shared" si="111"/>
        <v>F3:0630 P1P2:7503 P3:00431</v>
      </c>
      <c r="C7133" s="348" t="s">
        <v>9026</v>
      </c>
      <c r="D7133" s="348" t="s">
        <v>12487</v>
      </c>
      <c r="E7133" s="348" t="s">
        <v>12488</v>
      </c>
      <c r="F7133" s="348" t="s">
        <v>12489</v>
      </c>
    </row>
    <row r="7134" spans="1:6" x14ac:dyDescent="0.25">
      <c r="A7134" s="348" t="s">
        <v>13456</v>
      </c>
      <c r="B7134" t="str">
        <f t="shared" si="111"/>
        <v>F3:0111 P1P2:0301 P3:00005</v>
      </c>
      <c r="C7134" s="348" t="s">
        <v>8961</v>
      </c>
      <c r="D7134" s="348" t="s">
        <v>7323</v>
      </c>
      <c r="E7134" s="348" t="s">
        <v>7335</v>
      </c>
      <c r="F7134" s="348" t="s">
        <v>7655</v>
      </c>
    </row>
    <row r="7135" spans="1:6" x14ac:dyDescent="0.25">
      <c r="A7135" s="348" t="s">
        <v>13456</v>
      </c>
      <c r="B7135" t="str">
        <f t="shared" si="111"/>
        <v>F3:0111 P1P2:0301 P3:00009</v>
      </c>
      <c r="C7135" s="348" t="s">
        <v>8961</v>
      </c>
      <c r="D7135" s="348" t="s">
        <v>7323</v>
      </c>
      <c r="E7135" s="348" t="s">
        <v>7335</v>
      </c>
      <c r="F7135" s="348" t="s">
        <v>7459</v>
      </c>
    </row>
    <row r="7136" spans="1:6" x14ac:dyDescent="0.25">
      <c r="A7136" s="348" t="s">
        <v>13457</v>
      </c>
      <c r="B7136" t="str">
        <f t="shared" si="111"/>
        <v>F3:0111 P1P2:0301 P3:00005</v>
      </c>
      <c r="C7136" s="348" t="s">
        <v>9531</v>
      </c>
      <c r="D7136" s="348" t="s">
        <v>7323</v>
      </c>
      <c r="E7136" s="348" t="s">
        <v>7335</v>
      </c>
      <c r="F7136" s="348" t="s">
        <v>7655</v>
      </c>
    </row>
    <row r="7137" spans="1:6" x14ac:dyDescent="0.25">
      <c r="A7137" s="348" t="s">
        <v>13458</v>
      </c>
      <c r="B7137" t="str">
        <f t="shared" si="111"/>
        <v>F3:0111 P1P2:0301 P3:00005</v>
      </c>
      <c r="C7137" s="348" t="s">
        <v>11343</v>
      </c>
      <c r="D7137" s="348" t="s">
        <v>7323</v>
      </c>
      <c r="E7137" s="348" t="s">
        <v>7335</v>
      </c>
      <c r="F7137" s="348" t="s">
        <v>7655</v>
      </c>
    </row>
    <row r="7138" spans="1:6" x14ac:dyDescent="0.25">
      <c r="A7138" s="348" t="s">
        <v>13459</v>
      </c>
      <c r="B7138" t="str">
        <f t="shared" si="111"/>
        <v>F3:0111 P1P2:0301 P3:00005</v>
      </c>
      <c r="C7138" s="348" t="s">
        <v>11337</v>
      </c>
      <c r="D7138" s="348" t="s">
        <v>7323</v>
      </c>
      <c r="E7138" s="348" t="s">
        <v>7335</v>
      </c>
      <c r="F7138" s="348" t="s">
        <v>7655</v>
      </c>
    </row>
    <row r="7139" spans="1:6" x14ac:dyDescent="0.25">
      <c r="A7139" s="348" t="s">
        <v>13459</v>
      </c>
      <c r="B7139" t="str">
        <f t="shared" si="111"/>
        <v>F3:0630 P1P2:7503 P3:00431</v>
      </c>
      <c r="C7139" s="348" t="s">
        <v>11337</v>
      </c>
      <c r="D7139" s="348" t="s">
        <v>12487</v>
      </c>
      <c r="E7139" s="348" t="s">
        <v>12488</v>
      </c>
      <c r="F7139" s="348" t="s">
        <v>12489</v>
      </c>
    </row>
    <row r="7140" spans="1:6" x14ac:dyDescent="0.25">
      <c r="A7140" s="348" t="s">
        <v>13460</v>
      </c>
      <c r="B7140" t="str">
        <f t="shared" si="111"/>
        <v>F3:0111 P1P2:0301 P3:00005</v>
      </c>
      <c r="C7140" s="348" t="s">
        <v>11284</v>
      </c>
      <c r="D7140" s="348" t="s">
        <v>7323</v>
      </c>
      <c r="E7140" s="348" t="s">
        <v>7335</v>
      </c>
      <c r="F7140" s="348" t="s">
        <v>7655</v>
      </c>
    </row>
    <row r="7141" spans="1:6" x14ac:dyDescent="0.25">
      <c r="A7141" s="348" t="s">
        <v>13461</v>
      </c>
      <c r="B7141" t="str">
        <f t="shared" si="111"/>
        <v>F3:0111 P1P2:0301 P3:00005</v>
      </c>
      <c r="C7141" s="348" t="s">
        <v>9543</v>
      </c>
      <c r="D7141" s="348" t="s">
        <v>7323</v>
      </c>
      <c r="E7141" s="348" t="s">
        <v>7335</v>
      </c>
      <c r="F7141" s="348" t="s">
        <v>7655</v>
      </c>
    </row>
    <row r="7142" spans="1:6" x14ac:dyDescent="0.25">
      <c r="A7142" s="348" t="s">
        <v>13462</v>
      </c>
      <c r="B7142" t="str">
        <f t="shared" si="111"/>
        <v>F3:0111 P1P2:0301 P3:00005</v>
      </c>
      <c r="C7142" s="348" t="s">
        <v>11296</v>
      </c>
      <c r="D7142" s="348" t="s">
        <v>7323</v>
      </c>
      <c r="E7142" s="348" t="s">
        <v>7335</v>
      </c>
      <c r="F7142" s="348" t="s">
        <v>7655</v>
      </c>
    </row>
    <row r="7143" spans="1:6" x14ac:dyDescent="0.25">
      <c r="A7143" s="348" t="s">
        <v>13463</v>
      </c>
      <c r="B7143" t="str">
        <f t="shared" si="111"/>
        <v>F3:0111 P1P2:0301 P3:00005</v>
      </c>
      <c r="C7143" s="348" t="s">
        <v>11319</v>
      </c>
      <c r="D7143" s="348" t="s">
        <v>7323</v>
      </c>
      <c r="E7143" s="348" t="s">
        <v>7335</v>
      </c>
      <c r="F7143" s="348" t="s">
        <v>7655</v>
      </c>
    </row>
    <row r="7144" spans="1:6" x14ac:dyDescent="0.25">
      <c r="A7144" s="348" t="s">
        <v>13464</v>
      </c>
      <c r="B7144" t="str">
        <f t="shared" si="111"/>
        <v>F3:0111 P1P2:0301 P3:00005</v>
      </c>
      <c r="C7144" s="348" t="s">
        <v>11286</v>
      </c>
      <c r="D7144" s="348" t="s">
        <v>7323</v>
      </c>
      <c r="E7144" s="348" t="s">
        <v>7335</v>
      </c>
      <c r="F7144" s="348" t="s">
        <v>7655</v>
      </c>
    </row>
    <row r="7145" spans="1:6" x14ac:dyDescent="0.25">
      <c r="A7145" s="348" t="s">
        <v>13465</v>
      </c>
      <c r="B7145" t="str">
        <f t="shared" si="111"/>
        <v>F3:0111 P1P2:0301 P3:00005</v>
      </c>
      <c r="C7145" s="348" t="s">
        <v>11327</v>
      </c>
      <c r="D7145" s="348" t="s">
        <v>7323</v>
      </c>
      <c r="E7145" s="348" t="s">
        <v>7335</v>
      </c>
      <c r="F7145" s="348" t="s">
        <v>7655</v>
      </c>
    </row>
    <row r="7146" spans="1:6" x14ac:dyDescent="0.25">
      <c r="A7146" s="348" t="s">
        <v>13466</v>
      </c>
      <c r="B7146" t="str">
        <f t="shared" si="111"/>
        <v>F3:0111 P1P2:0301 P3:00005</v>
      </c>
      <c r="C7146" s="348" t="s">
        <v>11325</v>
      </c>
      <c r="D7146" s="348" t="s">
        <v>7323</v>
      </c>
      <c r="E7146" s="348" t="s">
        <v>7335</v>
      </c>
      <c r="F7146" s="348" t="s">
        <v>7655</v>
      </c>
    </row>
    <row r="7147" spans="1:6" x14ac:dyDescent="0.25">
      <c r="A7147" s="348" t="s">
        <v>13467</v>
      </c>
      <c r="B7147" t="str">
        <f t="shared" si="111"/>
        <v>F3:0111 P1P2:0301 P3:00005</v>
      </c>
      <c r="C7147" s="348" t="s">
        <v>11649</v>
      </c>
      <c r="D7147" s="348" t="s">
        <v>7323</v>
      </c>
      <c r="E7147" s="348" t="s">
        <v>7335</v>
      </c>
      <c r="F7147" s="348" t="s">
        <v>7655</v>
      </c>
    </row>
    <row r="7148" spans="1:6" x14ac:dyDescent="0.25">
      <c r="A7148" s="348" t="s">
        <v>13467</v>
      </c>
      <c r="B7148" t="str">
        <f t="shared" si="111"/>
        <v>F3:0111 P1P2:0301 P3:00009</v>
      </c>
      <c r="C7148" s="348" t="s">
        <v>11649</v>
      </c>
      <c r="D7148" s="348" t="s">
        <v>7323</v>
      </c>
      <c r="E7148" s="348" t="s">
        <v>7335</v>
      </c>
      <c r="F7148" s="348" t="s">
        <v>7459</v>
      </c>
    </row>
    <row r="7149" spans="1:6" x14ac:dyDescent="0.25">
      <c r="A7149" s="348" t="s">
        <v>13467</v>
      </c>
      <c r="B7149" t="str">
        <f t="shared" si="111"/>
        <v>F3:0630 P1P2:7503 P3:00431</v>
      </c>
      <c r="C7149" s="348" t="s">
        <v>11649</v>
      </c>
      <c r="D7149" s="348" t="s">
        <v>12487</v>
      </c>
      <c r="E7149" s="348" t="s">
        <v>12488</v>
      </c>
      <c r="F7149" s="348" t="s">
        <v>12489</v>
      </c>
    </row>
    <row r="7150" spans="1:6" x14ac:dyDescent="0.25">
      <c r="A7150" s="348" t="s">
        <v>13468</v>
      </c>
      <c r="B7150" t="str">
        <f t="shared" si="111"/>
        <v>F3:0111 P1P2:0301 P3:00005</v>
      </c>
      <c r="C7150" s="348" t="s">
        <v>11655</v>
      </c>
      <c r="D7150" s="348" t="s">
        <v>7323</v>
      </c>
      <c r="E7150" s="348" t="s">
        <v>7335</v>
      </c>
      <c r="F7150" s="348" t="s">
        <v>7655</v>
      </c>
    </row>
    <row r="7151" spans="1:6" x14ac:dyDescent="0.25">
      <c r="A7151" s="348" t="s">
        <v>13468</v>
      </c>
      <c r="B7151" t="str">
        <f t="shared" si="111"/>
        <v>F3:0111 P1P2:0301 P3:00009</v>
      </c>
      <c r="C7151" s="348" t="s">
        <v>11655</v>
      </c>
      <c r="D7151" s="348" t="s">
        <v>7323</v>
      </c>
      <c r="E7151" s="348" t="s">
        <v>7335</v>
      </c>
      <c r="F7151" s="348" t="s">
        <v>7459</v>
      </c>
    </row>
    <row r="7152" spans="1:6" x14ac:dyDescent="0.25">
      <c r="A7152" s="348" t="s">
        <v>13469</v>
      </c>
      <c r="B7152" t="str">
        <f t="shared" si="111"/>
        <v>F3:0111 P1P2:0301 P3:00005</v>
      </c>
      <c r="C7152" s="348" t="s">
        <v>11758</v>
      </c>
      <c r="D7152" s="348" t="s">
        <v>7323</v>
      </c>
      <c r="E7152" s="348" t="s">
        <v>7335</v>
      </c>
      <c r="F7152" s="348" t="s">
        <v>7655</v>
      </c>
    </row>
    <row r="7153" spans="1:6" x14ac:dyDescent="0.25">
      <c r="A7153" s="348" t="s">
        <v>13469</v>
      </c>
      <c r="B7153" t="str">
        <f t="shared" si="111"/>
        <v>F3:0111 P1P2:0301 P3:00009</v>
      </c>
      <c r="C7153" s="348" t="s">
        <v>11758</v>
      </c>
      <c r="D7153" s="348" t="s">
        <v>7323</v>
      </c>
      <c r="E7153" s="348" t="s">
        <v>7335</v>
      </c>
      <c r="F7153" s="348" t="s">
        <v>7459</v>
      </c>
    </row>
    <row r="7154" spans="1:6" x14ac:dyDescent="0.25">
      <c r="A7154" s="348" t="s">
        <v>13469</v>
      </c>
      <c r="B7154" t="str">
        <f t="shared" si="111"/>
        <v>F3:0630 P1P2:7503 P3:00337</v>
      </c>
      <c r="C7154" s="348" t="s">
        <v>11758</v>
      </c>
      <c r="D7154" s="348" t="s">
        <v>12487</v>
      </c>
      <c r="E7154" s="348" t="s">
        <v>12488</v>
      </c>
      <c r="F7154" s="348" t="s">
        <v>12836</v>
      </c>
    </row>
    <row r="7155" spans="1:6" x14ac:dyDescent="0.25">
      <c r="A7155" s="348" t="s">
        <v>13470</v>
      </c>
      <c r="B7155" t="str">
        <f t="shared" si="111"/>
        <v>F3:0111 P1P2:0301 P3:00005</v>
      </c>
      <c r="C7155" s="348" t="s">
        <v>11681</v>
      </c>
      <c r="D7155" s="348" t="s">
        <v>7323</v>
      </c>
      <c r="E7155" s="348" t="s">
        <v>7335</v>
      </c>
      <c r="F7155" s="348" t="s">
        <v>7655</v>
      </c>
    </row>
    <row r="7156" spans="1:6" x14ac:dyDescent="0.25">
      <c r="A7156" s="348" t="s">
        <v>13470</v>
      </c>
      <c r="B7156" t="str">
        <f t="shared" si="111"/>
        <v>F3:0111 P1P2:0301 P3:00009</v>
      </c>
      <c r="C7156" s="348" t="s">
        <v>11681</v>
      </c>
      <c r="D7156" s="348" t="s">
        <v>7323</v>
      </c>
      <c r="E7156" s="348" t="s">
        <v>7335</v>
      </c>
      <c r="F7156" s="348" t="s">
        <v>7459</v>
      </c>
    </row>
    <row r="7157" spans="1:6" x14ac:dyDescent="0.25">
      <c r="A7157" s="348" t="s">
        <v>13470</v>
      </c>
      <c r="B7157" t="str">
        <f t="shared" si="111"/>
        <v>F3:0620 P1P2:7502 P3:00333</v>
      </c>
      <c r="C7157" s="348" t="s">
        <v>11681</v>
      </c>
      <c r="D7157" s="348" t="s">
        <v>8708</v>
      </c>
      <c r="E7157" s="348" t="s">
        <v>8709</v>
      </c>
      <c r="F7157" s="348" t="s">
        <v>12484</v>
      </c>
    </row>
    <row r="7158" spans="1:6" x14ac:dyDescent="0.25">
      <c r="A7158" s="348" t="s">
        <v>13470</v>
      </c>
      <c r="B7158" t="str">
        <f t="shared" si="111"/>
        <v>F3:0630 P1P2:7503 P3:00337</v>
      </c>
      <c r="C7158" s="348" t="s">
        <v>11681</v>
      </c>
      <c r="D7158" s="348" t="s">
        <v>12487</v>
      </c>
      <c r="E7158" s="348" t="s">
        <v>12488</v>
      </c>
      <c r="F7158" s="348" t="s">
        <v>12836</v>
      </c>
    </row>
    <row r="7159" spans="1:6" x14ac:dyDescent="0.25">
      <c r="A7159" s="348" t="s">
        <v>13471</v>
      </c>
      <c r="B7159" t="str">
        <f t="shared" si="111"/>
        <v>F3:0111 P1P2:0301 P3:00005</v>
      </c>
      <c r="C7159" s="348" t="s">
        <v>11696</v>
      </c>
      <c r="D7159" s="348" t="s">
        <v>7323</v>
      </c>
      <c r="E7159" s="348" t="s">
        <v>7335</v>
      </c>
      <c r="F7159" s="348" t="s">
        <v>7655</v>
      </c>
    </row>
    <row r="7160" spans="1:6" x14ac:dyDescent="0.25">
      <c r="A7160" s="348" t="s">
        <v>13471</v>
      </c>
      <c r="B7160" t="str">
        <f t="shared" si="111"/>
        <v>F3:0133 P1P2:0302 P3:00009</v>
      </c>
      <c r="C7160" s="348" t="s">
        <v>11696</v>
      </c>
      <c r="D7160" s="348" t="s">
        <v>7340</v>
      </c>
      <c r="E7160" s="348" t="s">
        <v>7456</v>
      </c>
      <c r="F7160" s="348" t="s">
        <v>7459</v>
      </c>
    </row>
    <row r="7161" spans="1:6" x14ac:dyDescent="0.25">
      <c r="A7161" s="348" t="s">
        <v>13471</v>
      </c>
      <c r="B7161" t="str">
        <f t="shared" si="111"/>
        <v>F3:0620 P1P2:7502 P3:00333</v>
      </c>
      <c r="C7161" s="348" t="s">
        <v>11696</v>
      </c>
      <c r="D7161" s="348" t="s">
        <v>8708</v>
      </c>
      <c r="E7161" s="348" t="s">
        <v>8709</v>
      </c>
      <c r="F7161" s="348" t="s">
        <v>12484</v>
      </c>
    </row>
    <row r="7162" spans="1:6" x14ac:dyDescent="0.25">
      <c r="A7162" s="348" t="s">
        <v>13472</v>
      </c>
      <c r="B7162" t="str">
        <f t="shared" si="111"/>
        <v>F3:0111 P1P2:0301 P3:00005</v>
      </c>
      <c r="C7162" s="348" t="s">
        <v>11708</v>
      </c>
      <c r="D7162" s="348" t="s">
        <v>7323</v>
      </c>
      <c r="E7162" s="348" t="s">
        <v>7335</v>
      </c>
      <c r="F7162" s="348" t="s">
        <v>7655</v>
      </c>
    </row>
    <row r="7163" spans="1:6" x14ac:dyDescent="0.25">
      <c r="A7163" s="348" t="s">
        <v>13472</v>
      </c>
      <c r="B7163" t="str">
        <f t="shared" si="111"/>
        <v>F3:0133 P1P2:0302 P3:00009</v>
      </c>
      <c r="C7163" s="348" t="s">
        <v>11708</v>
      </c>
      <c r="D7163" s="348" t="s">
        <v>7340</v>
      </c>
      <c r="E7163" s="348" t="s">
        <v>7456</v>
      </c>
      <c r="F7163" s="348" t="s">
        <v>7459</v>
      </c>
    </row>
    <row r="7164" spans="1:6" x14ac:dyDescent="0.25">
      <c r="A7164" s="348" t="s">
        <v>13472</v>
      </c>
      <c r="B7164" t="str">
        <f t="shared" si="111"/>
        <v>F3:0569 P1P2:7009 P3:00170</v>
      </c>
      <c r="C7164" s="348" t="s">
        <v>11708</v>
      </c>
      <c r="D7164" s="348" t="s">
        <v>12617</v>
      </c>
      <c r="E7164" s="348" t="s">
        <v>13127</v>
      </c>
      <c r="F7164" s="348" t="s">
        <v>13128</v>
      </c>
    </row>
    <row r="7165" spans="1:6" x14ac:dyDescent="0.25">
      <c r="A7165" s="348" t="s">
        <v>13473</v>
      </c>
      <c r="B7165" t="str">
        <f t="shared" si="111"/>
        <v>F3:0111 P1P2:0301 P3:00005</v>
      </c>
      <c r="C7165" s="348" t="s">
        <v>11717</v>
      </c>
      <c r="D7165" s="348" t="s">
        <v>7323</v>
      </c>
      <c r="E7165" s="348" t="s">
        <v>7335</v>
      </c>
      <c r="F7165" s="348" t="s">
        <v>7655</v>
      </c>
    </row>
    <row r="7166" spans="1:6" x14ac:dyDescent="0.25">
      <c r="A7166" s="348" t="s">
        <v>13473</v>
      </c>
      <c r="B7166" t="str">
        <f t="shared" si="111"/>
        <v>F3:0133 P1P2:0302 P3:00009</v>
      </c>
      <c r="C7166" s="348" t="s">
        <v>11717</v>
      </c>
      <c r="D7166" s="348" t="s">
        <v>7340</v>
      </c>
      <c r="E7166" s="348" t="s">
        <v>7456</v>
      </c>
      <c r="F7166" s="348" t="s">
        <v>7459</v>
      </c>
    </row>
    <row r="7167" spans="1:6" x14ac:dyDescent="0.25">
      <c r="A7167" s="348" t="s">
        <v>13473</v>
      </c>
      <c r="B7167" t="str">
        <f t="shared" si="111"/>
        <v>F3:0620 P1P2:7502 P3:00333</v>
      </c>
      <c r="C7167" s="348" t="s">
        <v>11717</v>
      </c>
      <c r="D7167" s="348" t="s">
        <v>8708</v>
      </c>
      <c r="E7167" s="348" t="s">
        <v>8709</v>
      </c>
      <c r="F7167" s="348" t="s">
        <v>12484</v>
      </c>
    </row>
    <row r="7168" spans="1:6" x14ac:dyDescent="0.25">
      <c r="A7168" s="348" t="s">
        <v>13474</v>
      </c>
      <c r="B7168" t="str">
        <f t="shared" si="111"/>
        <v>F3:0111 P1P2:0301 P3:00005</v>
      </c>
      <c r="C7168" s="348" t="s">
        <v>11688</v>
      </c>
      <c r="D7168" s="348" t="s">
        <v>7323</v>
      </c>
      <c r="E7168" s="348" t="s">
        <v>7335</v>
      </c>
      <c r="F7168" s="348" t="s">
        <v>7655</v>
      </c>
    </row>
    <row r="7169" spans="1:6" x14ac:dyDescent="0.25">
      <c r="A7169" s="348" t="s">
        <v>13474</v>
      </c>
      <c r="B7169" t="str">
        <f t="shared" si="111"/>
        <v>F3:0133 P1P2:0302 P3:00009</v>
      </c>
      <c r="C7169" s="348" t="s">
        <v>11688</v>
      </c>
      <c r="D7169" s="348" t="s">
        <v>7340</v>
      </c>
      <c r="E7169" s="348" t="s">
        <v>7456</v>
      </c>
      <c r="F7169" s="348" t="s">
        <v>7459</v>
      </c>
    </row>
    <row r="7170" spans="1:6" x14ac:dyDescent="0.25">
      <c r="A7170" s="348" t="s">
        <v>13474</v>
      </c>
      <c r="B7170" t="str">
        <f t="shared" ref="B7170:B7233" si="112">CONCATENATE("F3:",D7170," P1P2:",E7170," P3:",F7170)</f>
        <v>F3:0620 P1P2:7502 P3:00333</v>
      </c>
      <c r="C7170" s="348" t="s">
        <v>11688</v>
      </c>
      <c r="D7170" s="348" t="s">
        <v>8708</v>
      </c>
      <c r="E7170" s="348" t="s">
        <v>8709</v>
      </c>
      <c r="F7170" s="348" t="s">
        <v>12484</v>
      </c>
    </row>
    <row r="7171" spans="1:6" x14ac:dyDescent="0.25">
      <c r="A7171" s="348" t="s">
        <v>13475</v>
      </c>
      <c r="B7171" t="str">
        <f t="shared" si="112"/>
        <v>F3:0111 P1P2:0301 P3:00005</v>
      </c>
      <c r="C7171" s="348" t="s">
        <v>11730</v>
      </c>
      <c r="D7171" s="348" t="s">
        <v>7323</v>
      </c>
      <c r="E7171" s="348" t="s">
        <v>7335</v>
      </c>
      <c r="F7171" s="348" t="s">
        <v>7655</v>
      </c>
    </row>
    <row r="7172" spans="1:6" x14ac:dyDescent="0.25">
      <c r="A7172" s="348" t="s">
        <v>13475</v>
      </c>
      <c r="B7172" t="str">
        <f t="shared" si="112"/>
        <v>F3:0133 P1P2:0302 P3:00009</v>
      </c>
      <c r="C7172" s="348" t="s">
        <v>11730</v>
      </c>
      <c r="D7172" s="348" t="s">
        <v>7340</v>
      </c>
      <c r="E7172" s="348" t="s">
        <v>7456</v>
      </c>
      <c r="F7172" s="348" t="s">
        <v>7459</v>
      </c>
    </row>
    <row r="7173" spans="1:6" x14ac:dyDescent="0.25">
      <c r="A7173" s="348" t="s">
        <v>13475</v>
      </c>
      <c r="B7173" t="str">
        <f t="shared" si="112"/>
        <v>F3:0911 P1P2:8802 P3:00199</v>
      </c>
      <c r="C7173" s="348" t="s">
        <v>11730</v>
      </c>
      <c r="D7173" s="348" t="s">
        <v>7657</v>
      </c>
      <c r="E7173" s="348" t="s">
        <v>7658</v>
      </c>
      <c r="F7173" s="348" t="s">
        <v>7659</v>
      </c>
    </row>
    <row r="7174" spans="1:6" x14ac:dyDescent="0.25">
      <c r="A7174" s="348" t="s">
        <v>13476</v>
      </c>
      <c r="B7174" t="str">
        <f t="shared" si="112"/>
        <v>F3:0111 P1P2:0301 P3:00005</v>
      </c>
      <c r="C7174" s="348" t="s">
        <v>11362</v>
      </c>
      <c r="D7174" s="348" t="s">
        <v>7323</v>
      </c>
      <c r="E7174" s="348" t="s">
        <v>7335</v>
      </c>
      <c r="F7174" s="348" t="s">
        <v>7655</v>
      </c>
    </row>
    <row r="7175" spans="1:6" x14ac:dyDescent="0.25">
      <c r="A7175" s="348" t="s">
        <v>13476</v>
      </c>
      <c r="B7175" t="str">
        <f t="shared" si="112"/>
        <v>F3:0133 P1P2:0302 P3:00009</v>
      </c>
      <c r="C7175" s="348" t="s">
        <v>11362</v>
      </c>
      <c r="D7175" s="348" t="s">
        <v>7340</v>
      </c>
      <c r="E7175" s="348" t="s">
        <v>7456</v>
      </c>
      <c r="F7175" s="348" t="s">
        <v>7459</v>
      </c>
    </row>
    <row r="7176" spans="1:6" x14ac:dyDescent="0.25">
      <c r="A7176" s="348" t="s">
        <v>13477</v>
      </c>
      <c r="B7176" t="str">
        <f t="shared" si="112"/>
        <v>F3:0111 P1P2:0301 P3:00005</v>
      </c>
      <c r="C7176" s="348" t="s">
        <v>8413</v>
      </c>
      <c r="D7176" s="348" t="s">
        <v>7323</v>
      </c>
      <c r="E7176" s="348" t="s">
        <v>7335</v>
      </c>
      <c r="F7176" s="348" t="s">
        <v>7655</v>
      </c>
    </row>
    <row r="7177" spans="1:6" x14ac:dyDescent="0.25">
      <c r="A7177" s="348" t="s">
        <v>13477</v>
      </c>
      <c r="B7177" t="str">
        <f t="shared" si="112"/>
        <v>F3:0133 P1P2:0302 P3:00009</v>
      </c>
      <c r="C7177" s="348" t="s">
        <v>8413</v>
      </c>
      <c r="D7177" s="348" t="s">
        <v>7340</v>
      </c>
      <c r="E7177" s="348" t="s">
        <v>7456</v>
      </c>
      <c r="F7177" s="348" t="s">
        <v>7459</v>
      </c>
    </row>
    <row r="7178" spans="1:6" x14ac:dyDescent="0.25">
      <c r="A7178" s="348" t="s">
        <v>13478</v>
      </c>
      <c r="B7178" t="str">
        <f t="shared" si="112"/>
        <v>F3:0111 P1P2:0301 P3:00005</v>
      </c>
      <c r="C7178" s="348" t="s">
        <v>11470</v>
      </c>
      <c r="D7178" s="348" t="s">
        <v>7323</v>
      </c>
      <c r="E7178" s="348" t="s">
        <v>7335</v>
      </c>
      <c r="F7178" s="348" t="s">
        <v>7655</v>
      </c>
    </row>
    <row r="7179" spans="1:6" x14ac:dyDescent="0.25">
      <c r="A7179" s="348" t="s">
        <v>13478</v>
      </c>
      <c r="B7179" t="str">
        <f t="shared" si="112"/>
        <v>F3:0133 P1P2:0302 P3:00009</v>
      </c>
      <c r="C7179" s="348" t="s">
        <v>11470</v>
      </c>
      <c r="D7179" s="348" t="s">
        <v>7340</v>
      </c>
      <c r="E7179" s="348" t="s">
        <v>7456</v>
      </c>
      <c r="F7179" s="348" t="s">
        <v>7459</v>
      </c>
    </row>
    <row r="7180" spans="1:6" x14ac:dyDescent="0.25">
      <c r="A7180" s="348" t="s">
        <v>13479</v>
      </c>
      <c r="B7180" t="str">
        <f t="shared" si="112"/>
        <v>F3:0111 P1P2:0301 P3:00005</v>
      </c>
      <c r="C7180" s="348" t="s">
        <v>11450</v>
      </c>
      <c r="D7180" s="348" t="s">
        <v>7323</v>
      </c>
      <c r="E7180" s="348" t="s">
        <v>7335</v>
      </c>
      <c r="F7180" s="348" t="s">
        <v>7655</v>
      </c>
    </row>
    <row r="7181" spans="1:6" x14ac:dyDescent="0.25">
      <c r="A7181" s="348" t="s">
        <v>13479</v>
      </c>
      <c r="B7181" t="str">
        <f t="shared" si="112"/>
        <v>F3:0133 P1P2:0302 P3:00009</v>
      </c>
      <c r="C7181" s="348" t="s">
        <v>11450</v>
      </c>
      <c r="D7181" s="348" t="s">
        <v>7340</v>
      </c>
      <c r="E7181" s="348" t="s">
        <v>7456</v>
      </c>
      <c r="F7181" s="348" t="s">
        <v>7459</v>
      </c>
    </row>
    <row r="7182" spans="1:6" x14ac:dyDescent="0.25">
      <c r="A7182" s="348" t="s">
        <v>13480</v>
      </c>
      <c r="B7182" t="str">
        <f t="shared" si="112"/>
        <v>F3:0111 P1P2:0301 P3:00005</v>
      </c>
      <c r="C7182" s="348" t="s">
        <v>11468</v>
      </c>
      <c r="D7182" s="348" t="s">
        <v>7323</v>
      </c>
      <c r="E7182" s="348" t="s">
        <v>7335</v>
      </c>
      <c r="F7182" s="348" t="s">
        <v>7655</v>
      </c>
    </row>
    <row r="7183" spans="1:6" x14ac:dyDescent="0.25">
      <c r="A7183" s="348" t="s">
        <v>13480</v>
      </c>
      <c r="B7183" t="str">
        <f t="shared" si="112"/>
        <v>F3:0133 P1P2:0302 P3:00009</v>
      </c>
      <c r="C7183" s="348" t="s">
        <v>11468</v>
      </c>
      <c r="D7183" s="348" t="s">
        <v>7340</v>
      </c>
      <c r="E7183" s="348" t="s">
        <v>7456</v>
      </c>
      <c r="F7183" s="348" t="s">
        <v>7459</v>
      </c>
    </row>
    <row r="7184" spans="1:6" x14ac:dyDescent="0.25">
      <c r="A7184" s="348" t="s">
        <v>13481</v>
      </c>
      <c r="B7184" t="str">
        <f t="shared" si="112"/>
        <v>F3:0111 P1P2:0301 P3:00005</v>
      </c>
      <c r="C7184" s="348" t="s">
        <v>11426</v>
      </c>
      <c r="D7184" s="348" t="s">
        <v>7323</v>
      </c>
      <c r="E7184" s="348" t="s">
        <v>7335</v>
      </c>
      <c r="F7184" s="348" t="s">
        <v>7655</v>
      </c>
    </row>
    <row r="7185" spans="1:6" x14ac:dyDescent="0.25">
      <c r="A7185" s="348" t="s">
        <v>13481</v>
      </c>
      <c r="B7185" t="str">
        <f t="shared" si="112"/>
        <v>F3:0133 P1P2:0302 P3:00009</v>
      </c>
      <c r="C7185" s="348" t="s">
        <v>11426</v>
      </c>
      <c r="D7185" s="348" t="s">
        <v>7340</v>
      </c>
      <c r="E7185" s="348" t="s">
        <v>7456</v>
      </c>
      <c r="F7185" s="348" t="s">
        <v>7459</v>
      </c>
    </row>
    <row r="7186" spans="1:6" x14ac:dyDescent="0.25">
      <c r="A7186" s="348" t="s">
        <v>13482</v>
      </c>
      <c r="B7186" t="str">
        <f t="shared" si="112"/>
        <v>F3:0111 P1P2:0301 P3:00005</v>
      </c>
      <c r="C7186" s="348" t="s">
        <v>11403</v>
      </c>
      <c r="D7186" s="348" t="s">
        <v>7323</v>
      </c>
      <c r="E7186" s="348" t="s">
        <v>7335</v>
      </c>
      <c r="F7186" s="348" t="s">
        <v>7655</v>
      </c>
    </row>
    <row r="7187" spans="1:6" x14ac:dyDescent="0.25">
      <c r="A7187" s="348" t="s">
        <v>13482</v>
      </c>
      <c r="B7187" t="str">
        <f t="shared" si="112"/>
        <v>F3:0133 P1P2:0302 P3:00009</v>
      </c>
      <c r="C7187" s="348" t="s">
        <v>11403</v>
      </c>
      <c r="D7187" s="348" t="s">
        <v>7340</v>
      </c>
      <c r="E7187" s="348" t="s">
        <v>7456</v>
      </c>
      <c r="F7187" s="348" t="s">
        <v>7459</v>
      </c>
    </row>
    <row r="7188" spans="1:6" x14ac:dyDescent="0.25">
      <c r="A7188" s="348" t="s">
        <v>13483</v>
      </c>
      <c r="B7188" t="str">
        <f t="shared" si="112"/>
        <v>F3:0111 P1P2:0301 P3:00005</v>
      </c>
      <c r="C7188" s="348" t="s">
        <v>11359</v>
      </c>
      <c r="D7188" s="348" t="s">
        <v>7323</v>
      </c>
      <c r="E7188" s="348" t="s">
        <v>7335</v>
      </c>
      <c r="F7188" s="348" t="s">
        <v>7655</v>
      </c>
    </row>
    <row r="7189" spans="1:6" x14ac:dyDescent="0.25">
      <c r="A7189" s="348" t="s">
        <v>13483</v>
      </c>
      <c r="B7189" t="str">
        <f t="shared" si="112"/>
        <v>F3:0133 P1P2:0302 P3:00009</v>
      </c>
      <c r="C7189" s="348" t="s">
        <v>11359</v>
      </c>
      <c r="D7189" s="348" t="s">
        <v>7340</v>
      </c>
      <c r="E7189" s="348" t="s">
        <v>7456</v>
      </c>
      <c r="F7189" s="348" t="s">
        <v>7459</v>
      </c>
    </row>
    <row r="7190" spans="1:6" x14ac:dyDescent="0.25">
      <c r="A7190" s="348" t="s">
        <v>13484</v>
      </c>
      <c r="B7190" t="str">
        <f t="shared" si="112"/>
        <v>F3:0111 P1P2:0301 P3:00005</v>
      </c>
      <c r="C7190" s="348" t="s">
        <v>11411</v>
      </c>
      <c r="D7190" s="348" t="s">
        <v>7323</v>
      </c>
      <c r="E7190" s="348" t="s">
        <v>7335</v>
      </c>
      <c r="F7190" s="348" t="s">
        <v>7655</v>
      </c>
    </row>
    <row r="7191" spans="1:6" x14ac:dyDescent="0.25">
      <c r="A7191" s="348" t="s">
        <v>13484</v>
      </c>
      <c r="B7191" t="str">
        <f t="shared" si="112"/>
        <v>F3:0133 P1P2:0302 P3:00009</v>
      </c>
      <c r="C7191" s="348" t="s">
        <v>11411</v>
      </c>
      <c r="D7191" s="348" t="s">
        <v>7340</v>
      </c>
      <c r="E7191" s="348" t="s">
        <v>7456</v>
      </c>
      <c r="F7191" s="348" t="s">
        <v>7459</v>
      </c>
    </row>
    <row r="7192" spans="1:6" x14ac:dyDescent="0.25">
      <c r="A7192" s="348" t="s">
        <v>13485</v>
      </c>
      <c r="B7192" t="str">
        <f t="shared" si="112"/>
        <v>F3:0111 P1P2:0301 P3:00005</v>
      </c>
      <c r="C7192" s="348" t="s">
        <v>10080</v>
      </c>
      <c r="D7192" s="348" t="s">
        <v>7323</v>
      </c>
      <c r="E7192" s="348" t="s">
        <v>7335</v>
      </c>
      <c r="F7192" s="348" t="s">
        <v>7655</v>
      </c>
    </row>
    <row r="7193" spans="1:6" x14ac:dyDescent="0.25">
      <c r="A7193" s="348" t="s">
        <v>13486</v>
      </c>
      <c r="B7193" t="str">
        <f t="shared" si="112"/>
        <v>F3:0111 P1P2:0301 P3:00005</v>
      </c>
      <c r="C7193" s="348" t="s">
        <v>10086</v>
      </c>
      <c r="D7193" s="348" t="s">
        <v>7323</v>
      </c>
      <c r="E7193" s="348" t="s">
        <v>7335</v>
      </c>
      <c r="F7193" s="348" t="s">
        <v>7655</v>
      </c>
    </row>
    <row r="7194" spans="1:6" x14ac:dyDescent="0.25">
      <c r="A7194" s="348" t="s">
        <v>13487</v>
      </c>
      <c r="B7194" t="str">
        <f t="shared" si="112"/>
        <v>F3:0111 P1P2:0301 P3:00005</v>
      </c>
      <c r="C7194" s="348" t="s">
        <v>10027</v>
      </c>
      <c r="D7194" s="348" t="s">
        <v>7323</v>
      </c>
      <c r="E7194" s="348" t="s">
        <v>7335</v>
      </c>
      <c r="F7194" s="348" t="s">
        <v>7655</v>
      </c>
    </row>
    <row r="7195" spans="1:6" x14ac:dyDescent="0.25">
      <c r="A7195" s="348" t="s">
        <v>13488</v>
      </c>
      <c r="B7195" t="str">
        <f t="shared" si="112"/>
        <v>F3:0111 P1P2:0301 P3:00005</v>
      </c>
      <c r="C7195" s="348" t="s">
        <v>7414</v>
      </c>
      <c r="D7195" s="348" t="s">
        <v>7323</v>
      </c>
      <c r="E7195" s="348" t="s">
        <v>7335</v>
      </c>
      <c r="F7195" s="348" t="s">
        <v>7655</v>
      </c>
    </row>
    <row r="7196" spans="1:6" x14ac:dyDescent="0.25">
      <c r="A7196" s="348" t="s">
        <v>13489</v>
      </c>
      <c r="B7196" t="str">
        <f t="shared" si="112"/>
        <v>F3:0111 P1P2:0301 P3:00005</v>
      </c>
      <c r="C7196" s="348" t="s">
        <v>10047</v>
      </c>
      <c r="D7196" s="348" t="s">
        <v>7323</v>
      </c>
      <c r="E7196" s="348" t="s">
        <v>7335</v>
      </c>
      <c r="F7196" s="348" t="s">
        <v>7655</v>
      </c>
    </row>
    <row r="7197" spans="1:6" x14ac:dyDescent="0.25">
      <c r="A7197" s="348" t="s">
        <v>13490</v>
      </c>
      <c r="B7197" t="str">
        <f t="shared" si="112"/>
        <v>F3:0111 P1P2:0301 P3:00005</v>
      </c>
      <c r="C7197" s="348" t="s">
        <v>10015</v>
      </c>
      <c r="D7197" s="348" t="s">
        <v>7323</v>
      </c>
      <c r="E7197" s="348" t="s">
        <v>7335</v>
      </c>
      <c r="F7197" s="348" t="s">
        <v>7655</v>
      </c>
    </row>
    <row r="7198" spans="1:6" x14ac:dyDescent="0.25">
      <c r="A7198" s="348" t="s">
        <v>13491</v>
      </c>
      <c r="B7198" t="str">
        <f t="shared" si="112"/>
        <v>F3:0111 P1P2:0301 P3:00005</v>
      </c>
      <c r="C7198" s="348" t="s">
        <v>10008</v>
      </c>
      <c r="D7198" s="348" t="s">
        <v>7323</v>
      </c>
      <c r="E7198" s="348" t="s">
        <v>7335</v>
      </c>
      <c r="F7198" s="348" t="s">
        <v>7655</v>
      </c>
    </row>
    <row r="7199" spans="1:6" x14ac:dyDescent="0.25">
      <c r="A7199" s="348" t="s">
        <v>13492</v>
      </c>
      <c r="B7199" t="str">
        <f t="shared" si="112"/>
        <v>F3:0111 P1P2:0301 P3:00005</v>
      </c>
      <c r="C7199" s="348" t="s">
        <v>10109</v>
      </c>
      <c r="D7199" s="348" t="s">
        <v>7323</v>
      </c>
      <c r="E7199" s="348" t="s">
        <v>7335</v>
      </c>
      <c r="F7199" s="348" t="s">
        <v>7655</v>
      </c>
    </row>
    <row r="7200" spans="1:6" x14ac:dyDescent="0.25">
      <c r="A7200" s="348" t="s">
        <v>13493</v>
      </c>
      <c r="B7200" t="str">
        <f t="shared" si="112"/>
        <v>F3:0111 P1P2:0301 P3:00005</v>
      </c>
      <c r="C7200" s="348" t="s">
        <v>10033</v>
      </c>
      <c r="D7200" s="348" t="s">
        <v>7323</v>
      </c>
      <c r="E7200" s="348" t="s">
        <v>7335</v>
      </c>
      <c r="F7200" s="348" t="s">
        <v>7655</v>
      </c>
    </row>
    <row r="7201" spans="1:6" x14ac:dyDescent="0.25">
      <c r="A7201" s="348" t="s">
        <v>13494</v>
      </c>
      <c r="B7201" t="str">
        <f t="shared" si="112"/>
        <v>F3:0111 P1P2:0301 P3:00005</v>
      </c>
      <c r="C7201" s="348" t="s">
        <v>10006</v>
      </c>
      <c r="D7201" s="348" t="s">
        <v>7323</v>
      </c>
      <c r="E7201" s="348" t="s">
        <v>7335</v>
      </c>
      <c r="F7201" s="348" t="s">
        <v>7655</v>
      </c>
    </row>
    <row r="7202" spans="1:6" x14ac:dyDescent="0.25">
      <c r="A7202" s="348" t="s">
        <v>13495</v>
      </c>
      <c r="B7202" t="str">
        <f t="shared" si="112"/>
        <v>F3:0111 P1P2:0301 P3:00005</v>
      </c>
      <c r="C7202" s="348" t="s">
        <v>10073</v>
      </c>
      <c r="D7202" s="348" t="s">
        <v>7323</v>
      </c>
      <c r="E7202" s="348" t="s">
        <v>7335</v>
      </c>
      <c r="F7202" s="348" t="s">
        <v>7655</v>
      </c>
    </row>
    <row r="7203" spans="1:6" x14ac:dyDescent="0.25">
      <c r="A7203" s="348" t="s">
        <v>13496</v>
      </c>
      <c r="B7203" t="str">
        <f t="shared" si="112"/>
        <v>F3:0111 P1P2:0301 P3:00005</v>
      </c>
      <c r="C7203" s="348" t="s">
        <v>9768</v>
      </c>
      <c r="D7203" s="348" t="s">
        <v>7323</v>
      </c>
      <c r="E7203" s="348" t="s">
        <v>7335</v>
      </c>
      <c r="F7203" s="348" t="s">
        <v>7655</v>
      </c>
    </row>
    <row r="7204" spans="1:6" x14ac:dyDescent="0.25">
      <c r="A7204" s="348" t="s">
        <v>13496</v>
      </c>
      <c r="B7204" t="str">
        <f t="shared" si="112"/>
        <v>F3:0630 P1P2:7503 P3:00431</v>
      </c>
      <c r="C7204" s="348" t="s">
        <v>9768</v>
      </c>
      <c r="D7204" s="348" t="s">
        <v>12487</v>
      </c>
      <c r="E7204" s="348" t="s">
        <v>12488</v>
      </c>
      <c r="F7204" s="348" t="s">
        <v>12489</v>
      </c>
    </row>
    <row r="7205" spans="1:6" x14ac:dyDescent="0.25">
      <c r="A7205" s="348" t="s">
        <v>13497</v>
      </c>
      <c r="B7205" t="str">
        <f t="shared" si="112"/>
        <v>F3:0111 P1P2:0301 P3:00005</v>
      </c>
      <c r="C7205" s="348" t="s">
        <v>8000</v>
      </c>
      <c r="D7205" s="348" t="s">
        <v>7323</v>
      </c>
      <c r="E7205" s="348" t="s">
        <v>7335</v>
      </c>
      <c r="F7205" s="348" t="s">
        <v>7655</v>
      </c>
    </row>
    <row r="7206" spans="1:6" x14ac:dyDescent="0.25">
      <c r="A7206" s="348" t="s">
        <v>13497</v>
      </c>
      <c r="B7206" t="str">
        <f t="shared" si="112"/>
        <v>F3:0133 P1P2:0302 P3:00009</v>
      </c>
      <c r="C7206" s="348" t="s">
        <v>8000</v>
      </c>
      <c r="D7206" s="348" t="s">
        <v>7340</v>
      </c>
      <c r="E7206" s="348" t="s">
        <v>7456</v>
      </c>
      <c r="F7206" s="348" t="s">
        <v>7459</v>
      </c>
    </row>
    <row r="7207" spans="1:6" x14ac:dyDescent="0.25">
      <c r="A7207" s="348" t="s">
        <v>13497</v>
      </c>
      <c r="B7207" t="str">
        <f t="shared" si="112"/>
        <v>F3:0630 P1P2:7503 P3:00337</v>
      </c>
      <c r="C7207" s="348" t="s">
        <v>8000</v>
      </c>
      <c r="D7207" s="348" t="s">
        <v>12487</v>
      </c>
      <c r="E7207" s="348" t="s">
        <v>12488</v>
      </c>
      <c r="F7207" s="348" t="s">
        <v>12836</v>
      </c>
    </row>
    <row r="7208" spans="1:6" x14ac:dyDescent="0.25">
      <c r="A7208" s="348" t="s">
        <v>13498</v>
      </c>
      <c r="B7208" t="str">
        <f t="shared" si="112"/>
        <v>F3:0111 P1P2:0301 P3:00005</v>
      </c>
      <c r="C7208" s="348" t="s">
        <v>7880</v>
      </c>
      <c r="D7208" s="348" t="s">
        <v>7323</v>
      </c>
      <c r="E7208" s="348" t="s">
        <v>7335</v>
      </c>
      <c r="F7208" s="348" t="s">
        <v>7655</v>
      </c>
    </row>
    <row r="7209" spans="1:6" x14ac:dyDescent="0.25">
      <c r="A7209" s="348" t="s">
        <v>13498</v>
      </c>
      <c r="B7209" t="str">
        <f t="shared" si="112"/>
        <v>F3:0133 P1P2:0302 P3:00009</v>
      </c>
      <c r="C7209" s="348" t="s">
        <v>7880</v>
      </c>
      <c r="D7209" s="348" t="s">
        <v>7340</v>
      </c>
      <c r="E7209" s="348" t="s">
        <v>7456</v>
      </c>
      <c r="F7209" s="348" t="s">
        <v>7459</v>
      </c>
    </row>
    <row r="7210" spans="1:6" x14ac:dyDescent="0.25">
      <c r="A7210" s="348" t="s">
        <v>13499</v>
      </c>
      <c r="B7210" t="str">
        <f t="shared" si="112"/>
        <v>F3:0111 P1P2:0301 P3:00005</v>
      </c>
      <c r="C7210" s="348" t="s">
        <v>8004</v>
      </c>
      <c r="D7210" s="348" t="s">
        <v>7323</v>
      </c>
      <c r="E7210" s="348" t="s">
        <v>7335</v>
      </c>
      <c r="F7210" s="348" t="s">
        <v>7655</v>
      </c>
    </row>
    <row r="7211" spans="1:6" x14ac:dyDescent="0.25">
      <c r="A7211" s="348" t="s">
        <v>13499</v>
      </c>
      <c r="B7211" t="str">
        <f t="shared" si="112"/>
        <v>F3:0133 P1P2:0302 P3:00009</v>
      </c>
      <c r="C7211" s="348" t="s">
        <v>8004</v>
      </c>
      <c r="D7211" s="348" t="s">
        <v>7340</v>
      </c>
      <c r="E7211" s="348" t="s">
        <v>7456</v>
      </c>
      <c r="F7211" s="348" t="s">
        <v>7459</v>
      </c>
    </row>
    <row r="7212" spans="1:6" x14ac:dyDescent="0.25">
      <c r="A7212" s="348" t="s">
        <v>13500</v>
      </c>
      <c r="B7212" t="str">
        <f t="shared" si="112"/>
        <v>F3:0111 P1P2:0301 P3:00005</v>
      </c>
      <c r="C7212" s="348" t="s">
        <v>8002</v>
      </c>
      <c r="D7212" s="348" t="s">
        <v>7323</v>
      </c>
      <c r="E7212" s="348" t="s">
        <v>7335</v>
      </c>
      <c r="F7212" s="348" t="s">
        <v>7655</v>
      </c>
    </row>
    <row r="7213" spans="1:6" x14ac:dyDescent="0.25">
      <c r="A7213" s="348" t="s">
        <v>13500</v>
      </c>
      <c r="B7213" t="str">
        <f t="shared" si="112"/>
        <v>F3:0133 P1P2:0302 P3:00009</v>
      </c>
      <c r="C7213" s="348" t="s">
        <v>8002</v>
      </c>
      <c r="D7213" s="348" t="s">
        <v>7340</v>
      </c>
      <c r="E7213" s="348" t="s">
        <v>7456</v>
      </c>
      <c r="F7213" s="348" t="s">
        <v>7459</v>
      </c>
    </row>
    <row r="7214" spans="1:6" x14ac:dyDescent="0.25">
      <c r="A7214" s="348" t="s">
        <v>13500</v>
      </c>
      <c r="B7214" t="str">
        <f t="shared" si="112"/>
        <v>F3:0419 P1P2:5001 P3:00005</v>
      </c>
      <c r="C7214" s="348" t="s">
        <v>8002</v>
      </c>
      <c r="D7214" s="348" t="s">
        <v>7409</v>
      </c>
      <c r="E7214" s="348" t="s">
        <v>9991</v>
      </c>
      <c r="F7214" s="348" t="s">
        <v>7655</v>
      </c>
    </row>
    <row r="7215" spans="1:6" x14ac:dyDescent="0.25">
      <c r="A7215" s="348" t="s">
        <v>13500</v>
      </c>
      <c r="B7215" t="str">
        <f t="shared" si="112"/>
        <v>F3:0429 P1P2:5101 P3:00005</v>
      </c>
      <c r="C7215" s="348" t="s">
        <v>8002</v>
      </c>
      <c r="D7215" s="348" t="s">
        <v>13501</v>
      </c>
      <c r="E7215" s="348" t="s">
        <v>13502</v>
      </c>
      <c r="F7215" s="348" t="s">
        <v>7655</v>
      </c>
    </row>
    <row r="7216" spans="1:6" x14ac:dyDescent="0.25">
      <c r="A7216" s="348" t="s">
        <v>13500</v>
      </c>
      <c r="B7216" t="str">
        <f t="shared" si="112"/>
        <v>F3:0443 P1P2:6101 P3:00005</v>
      </c>
      <c r="C7216" s="348" t="s">
        <v>8002</v>
      </c>
      <c r="D7216" s="348" t="s">
        <v>10127</v>
      </c>
      <c r="E7216" s="348" t="s">
        <v>10128</v>
      </c>
      <c r="F7216" s="348" t="s">
        <v>7655</v>
      </c>
    </row>
    <row r="7217" spans="1:6" x14ac:dyDescent="0.25">
      <c r="A7217" s="348" t="s">
        <v>13503</v>
      </c>
      <c r="B7217" t="str">
        <f t="shared" si="112"/>
        <v>F3:0111 P1P2:0301 P3:00005</v>
      </c>
      <c r="C7217" s="348" t="s">
        <v>7812</v>
      </c>
      <c r="D7217" s="348" t="s">
        <v>7323</v>
      </c>
      <c r="E7217" s="348" t="s">
        <v>7335</v>
      </c>
      <c r="F7217" s="348" t="s">
        <v>7655</v>
      </c>
    </row>
    <row r="7218" spans="1:6" x14ac:dyDescent="0.25">
      <c r="A7218" s="348" t="s">
        <v>13503</v>
      </c>
      <c r="B7218" t="str">
        <f t="shared" si="112"/>
        <v>F3:0133 P1P2:0302 P3:00009</v>
      </c>
      <c r="C7218" s="348" t="s">
        <v>7812</v>
      </c>
      <c r="D7218" s="348" t="s">
        <v>7340</v>
      </c>
      <c r="E7218" s="348" t="s">
        <v>7456</v>
      </c>
      <c r="F7218" s="348" t="s">
        <v>7459</v>
      </c>
    </row>
    <row r="7219" spans="1:6" x14ac:dyDescent="0.25">
      <c r="A7219" s="348" t="s">
        <v>13504</v>
      </c>
      <c r="B7219" t="str">
        <f t="shared" si="112"/>
        <v>F3:0111 P1P2:0301 P3:00005</v>
      </c>
      <c r="C7219" s="348" t="s">
        <v>7978</v>
      </c>
      <c r="D7219" s="348" t="s">
        <v>7323</v>
      </c>
      <c r="E7219" s="348" t="s">
        <v>7335</v>
      </c>
      <c r="F7219" s="348" t="s">
        <v>7655</v>
      </c>
    </row>
    <row r="7220" spans="1:6" x14ac:dyDescent="0.25">
      <c r="A7220" s="348" t="s">
        <v>13505</v>
      </c>
      <c r="B7220" t="str">
        <f t="shared" si="112"/>
        <v>F3:0111 P1P2:0301 P3:00005</v>
      </c>
      <c r="C7220" s="348" t="s">
        <v>7636</v>
      </c>
      <c r="D7220" s="348" t="s">
        <v>7323</v>
      </c>
      <c r="E7220" s="348" t="s">
        <v>7335</v>
      </c>
      <c r="F7220" s="348" t="s">
        <v>7655</v>
      </c>
    </row>
    <row r="7221" spans="1:6" x14ac:dyDescent="0.25">
      <c r="A7221" s="348" t="s">
        <v>13506</v>
      </c>
      <c r="B7221" t="str">
        <f t="shared" si="112"/>
        <v>F3:0111 P1P2:0301 P3:00005</v>
      </c>
      <c r="C7221" s="348" t="s">
        <v>7846</v>
      </c>
      <c r="D7221" s="348" t="s">
        <v>7323</v>
      </c>
      <c r="E7221" s="348" t="s">
        <v>7335</v>
      </c>
      <c r="F7221" s="348" t="s">
        <v>7655</v>
      </c>
    </row>
    <row r="7222" spans="1:6" x14ac:dyDescent="0.25">
      <c r="A7222" s="348" t="s">
        <v>13506</v>
      </c>
      <c r="B7222" t="str">
        <f t="shared" si="112"/>
        <v>F3:0133 P1P2:0302 P3:00009</v>
      </c>
      <c r="C7222" s="348" t="s">
        <v>7846</v>
      </c>
      <c r="D7222" s="348" t="s">
        <v>7340</v>
      </c>
      <c r="E7222" s="348" t="s">
        <v>7456</v>
      </c>
      <c r="F7222" s="348" t="s">
        <v>7459</v>
      </c>
    </row>
    <row r="7223" spans="1:6" x14ac:dyDescent="0.25">
      <c r="A7223" s="348" t="s">
        <v>13507</v>
      </c>
      <c r="B7223" t="str">
        <f t="shared" si="112"/>
        <v>F3:0111 P1P2:0301 P3:00005</v>
      </c>
      <c r="C7223" s="348" t="s">
        <v>7703</v>
      </c>
      <c r="D7223" s="348" t="s">
        <v>7323</v>
      </c>
      <c r="E7223" s="348" t="s">
        <v>7335</v>
      </c>
      <c r="F7223" s="348" t="s">
        <v>7655</v>
      </c>
    </row>
    <row r="7224" spans="1:6" x14ac:dyDescent="0.25">
      <c r="A7224" s="348" t="s">
        <v>13507</v>
      </c>
      <c r="B7224" t="str">
        <f t="shared" si="112"/>
        <v>F3:0133 P1P2:0302 P3:00009</v>
      </c>
      <c r="C7224" s="348" t="s">
        <v>7703</v>
      </c>
      <c r="D7224" s="348" t="s">
        <v>7340</v>
      </c>
      <c r="E7224" s="348" t="s">
        <v>7456</v>
      </c>
      <c r="F7224" s="348" t="s">
        <v>7459</v>
      </c>
    </row>
    <row r="7225" spans="1:6" x14ac:dyDescent="0.25">
      <c r="A7225" s="348" t="s">
        <v>13507</v>
      </c>
      <c r="B7225" t="str">
        <f t="shared" si="112"/>
        <v>F3:0259 P1P2:3104 P3:00074</v>
      </c>
      <c r="C7225" s="348" t="s">
        <v>7703</v>
      </c>
      <c r="D7225" s="348" t="s">
        <v>7557</v>
      </c>
      <c r="E7225" s="348" t="s">
        <v>7568</v>
      </c>
      <c r="F7225" s="348" t="s">
        <v>7571</v>
      </c>
    </row>
    <row r="7226" spans="1:6" x14ac:dyDescent="0.25">
      <c r="A7226" s="348" t="s">
        <v>13508</v>
      </c>
      <c r="B7226" t="str">
        <f t="shared" si="112"/>
        <v>F3:0111 P1P2:0301 P3:00005</v>
      </c>
      <c r="C7226" s="348" t="s">
        <v>7997</v>
      </c>
      <c r="D7226" s="348" t="s">
        <v>7323</v>
      </c>
      <c r="E7226" s="348" t="s">
        <v>7335</v>
      </c>
      <c r="F7226" s="348" t="s">
        <v>7655</v>
      </c>
    </row>
    <row r="7227" spans="1:6" x14ac:dyDescent="0.25">
      <c r="A7227" s="348" t="s">
        <v>13508</v>
      </c>
      <c r="B7227" t="str">
        <f t="shared" si="112"/>
        <v>F3:0133 P1P2:0302 P3:00009</v>
      </c>
      <c r="C7227" s="348" t="s">
        <v>7997</v>
      </c>
      <c r="D7227" s="348" t="s">
        <v>7340</v>
      </c>
      <c r="E7227" s="348" t="s">
        <v>7456</v>
      </c>
      <c r="F7227" s="348" t="s">
        <v>7459</v>
      </c>
    </row>
    <row r="7228" spans="1:6" x14ac:dyDescent="0.25">
      <c r="A7228" s="348" t="s">
        <v>13509</v>
      </c>
      <c r="B7228" t="str">
        <f t="shared" si="112"/>
        <v>F3:0111 P1P2:0301 P3:00005</v>
      </c>
      <c r="C7228" s="348" t="s">
        <v>7981</v>
      </c>
      <c r="D7228" s="348" t="s">
        <v>7323</v>
      </c>
      <c r="E7228" s="348" t="s">
        <v>7335</v>
      </c>
      <c r="F7228" s="348" t="s">
        <v>7655</v>
      </c>
    </row>
    <row r="7229" spans="1:6" x14ac:dyDescent="0.25">
      <c r="A7229" s="348" t="s">
        <v>13509</v>
      </c>
      <c r="B7229" t="str">
        <f t="shared" si="112"/>
        <v>F3:0111 P1P2:0301 P3:00245</v>
      </c>
      <c r="C7229" s="348" t="s">
        <v>7981</v>
      </c>
      <c r="D7229" s="348" t="s">
        <v>7323</v>
      </c>
      <c r="E7229" s="348" t="s">
        <v>7335</v>
      </c>
      <c r="F7229" s="348" t="s">
        <v>7982</v>
      </c>
    </row>
    <row r="7230" spans="1:6" x14ac:dyDescent="0.25">
      <c r="A7230" s="348" t="s">
        <v>13509</v>
      </c>
      <c r="B7230" t="str">
        <f t="shared" si="112"/>
        <v>F3:0133 P1P2:0302 P3:00009</v>
      </c>
      <c r="C7230" s="348" t="s">
        <v>7981</v>
      </c>
      <c r="D7230" s="348" t="s">
        <v>7340</v>
      </c>
      <c r="E7230" s="348" t="s">
        <v>7456</v>
      </c>
      <c r="F7230" s="348" t="s">
        <v>7459</v>
      </c>
    </row>
    <row r="7231" spans="1:6" x14ac:dyDescent="0.25">
      <c r="A7231" s="348" t="s">
        <v>13509</v>
      </c>
      <c r="B7231" t="str">
        <f t="shared" si="112"/>
        <v>F3:0133 P1P2:0302 P3:00245</v>
      </c>
      <c r="C7231" s="348" t="s">
        <v>7981</v>
      </c>
      <c r="D7231" s="348" t="s">
        <v>7340</v>
      </c>
      <c r="E7231" s="348" t="s">
        <v>7456</v>
      </c>
      <c r="F7231" s="348" t="s">
        <v>7982</v>
      </c>
    </row>
    <row r="7232" spans="1:6" x14ac:dyDescent="0.25">
      <c r="A7232" s="348" t="s">
        <v>13509</v>
      </c>
      <c r="B7232" t="str">
        <f t="shared" si="112"/>
        <v>F3:0669 P1P2:7508 P3:00331</v>
      </c>
      <c r="C7232" s="348" t="s">
        <v>7981</v>
      </c>
      <c r="D7232" s="348" t="s">
        <v>10346</v>
      </c>
      <c r="E7232" s="348" t="s">
        <v>13510</v>
      </c>
      <c r="F7232" s="348" t="s">
        <v>13511</v>
      </c>
    </row>
    <row r="7233" spans="1:6" x14ac:dyDescent="0.25">
      <c r="A7233" s="348" t="s">
        <v>13512</v>
      </c>
      <c r="B7233" t="str">
        <f t="shared" si="112"/>
        <v>F3:0111 P1P2:0301 P3:00005</v>
      </c>
      <c r="C7233" s="348" t="s">
        <v>7986</v>
      </c>
      <c r="D7233" s="348" t="s">
        <v>7323</v>
      </c>
      <c r="E7233" s="348" t="s">
        <v>7335</v>
      </c>
      <c r="F7233" s="348" t="s">
        <v>7655</v>
      </c>
    </row>
    <row r="7234" spans="1:6" x14ac:dyDescent="0.25">
      <c r="A7234" s="348" t="s">
        <v>13512</v>
      </c>
      <c r="B7234" t="str">
        <f t="shared" ref="B7234:B7297" si="113">CONCATENATE("F3:",D7234," P1P2:",E7234," P3:",F7234)</f>
        <v>F3:0133 P1P2:0302 P3:00009</v>
      </c>
      <c r="C7234" s="348" t="s">
        <v>7986</v>
      </c>
      <c r="D7234" s="348" t="s">
        <v>7340</v>
      </c>
      <c r="E7234" s="348" t="s">
        <v>7456</v>
      </c>
      <c r="F7234" s="348" t="s">
        <v>7459</v>
      </c>
    </row>
    <row r="7235" spans="1:6" x14ac:dyDescent="0.25">
      <c r="A7235" s="348" t="s">
        <v>13513</v>
      </c>
      <c r="B7235" t="str">
        <f t="shared" si="113"/>
        <v>F3:0111 P1P2:0301 P3:00005</v>
      </c>
      <c r="C7235" s="348" t="s">
        <v>7973</v>
      </c>
      <c r="D7235" s="348" t="s">
        <v>7323</v>
      </c>
      <c r="E7235" s="348" t="s">
        <v>7335</v>
      </c>
      <c r="F7235" s="348" t="s">
        <v>7655</v>
      </c>
    </row>
    <row r="7236" spans="1:6" x14ac:dyDescent="0.25">
      <c r="A7236" s="348" t="s">
        <v>13514</v>
      </c>
      <c r="B7236" t="str">
        <f t="shared" si="113"/>
        <v>F3:0111 P1P2:0301 P3:00005</v>
      </c>
      <c r="C7236" s="348" t="s">
        <v>13515</v>
      </c>
      <c r="D7236" s="348" t="s">
        <v>7323</v>
      </c>
      <c r="E7236" s="348" t="s">
        <v>7335</v>
      </c>
      <c r="F7236" s="348" t="s">
        <v>7655</v>
      </c>
    </row>
    <row r="7237" spans="1:6" x14ac:dyDescent="0.25">
      <c r="A7237" s="348" t="s">
        <v>13514</v>
      </c>
      <c r="B7237" t="str">
        <f t="shared" si="113"/>
        <v>F3:0133 P1P2:0302 P3:00009</v>
      </c>
      <c r="C7237" s="348" t="s">
        <v>13515</v>
      </c>
      <c r="D7237" s="348" t="s">
        <v>7340</v>
      </c>
      <c r="E7237" s="348" t="s">
        <v>7456</v>
      </c>
      <c r="F7237" s="348" t="s">
        <v>7459</v>
      </c>
    </row>
    <row r="7238" spans="1:6" x14ac:dyDescent="0.25">
      <c r="A7238" s="348" t="s">
        <v>13514</v>
      </c>
      <c r="B7238" t="str">
        <f t="shared" si="113"/>
        <v>F3:0259 P1P2:3104 P3:00074</v>
      </c>
      <c r="C7238" s="348" t="s">
        <v>13515</v>
      </c>
      <c r="D7238" s="348" t="s">
        <v>7557</v>
      </c>
      <c r="E7238" s="348" t="s">
        <v>7568</v>
      </c>
      <c r="F7238" s="348" t="s">
        <v>7571</v>
      </c>
    </row>
    <row r="7239" spans="1:6" x14ac:dyDescent="0.25">
      <c r="A7239" s="348" t="s">
        <v>13514</v>
      </c>
      <c r="B7239" t="str">
        <f t="shared" si="113"/>
        <v>F3:0820 P1P2:8502 P3:00234</v>
      </c>
      <c r="C7239" s="348" t="s">
        <v>13515</v>
      </c>
      <c r="D7239" s="348" t="s">
        <v>7684</v>
      </c>
      <c r="E7239" s="348" t="s">
        <v>7725</v>
      </c>
      <c r="F7239" s="348" t="s">
        <v>7726</v>
      </c>
    </row>
    <row r="7240" spans="1:6" x14ac:dyDescent="0.25">
      <c r="A7240" s="348" t="s">
        <v>13516</v>
      </c>
      <c r="B7240" t="str">
        <f t="shared" si="113"/>
        <v>F3:0111 P1P2:0301 P3:00005</v>
      </c>
      <c r="C7240" s="348" t="s">
        <v>13517</v>
      </c>
      <c r="D7240" s="348" t="s">
        <v>7323</v>
      </c>
      <c r="E7240" s="348" t="s">
        <v>7335</v>
      </c>
      <c r="F7240" s="348" t="s">
        <v>7655</v>
      </c>
    </row>
    <row r="7241" spans="1:6" x14ac:dyDescent="0.25">
      <c r="A7241" s="348" t="s">
        <v>13516</v>
      </c>
      <c r="B7241" t="str">
        <f t="shared" si="113"/>
        <v>F3:0133 P1P2:0302 P3:00009</v>
      </c>
      <c r="C7241" s="348" t="s">
        <v>13517</v>
      </c>
      <c r="D7241" s="348" t="s">
        <v>7340</v>
      </c>
      <c r="E7241" s="348" t="s">
        <v>7456</v>
      </c>
      <c r="F7241" s="348" t="s">
        <v>7459</v>
      </c>
    </row>
    <row r="7242" spans="1:6" x14ac:dyDescent="0.25">
      <c r="A7242" s="348" t="s">
        <v>13516</v>
      </c>
      <c r="B7242" t="str">
        <f t="shared" si="113"/>
        <v>F3:0259 P1P2:3104 P3:00074</v>
      </c>
      <c r="C7242" s="348" t="s">
        <v>13517</v>
      </c>
      <c r="D7242" s="348" t="s">
        <v>7557</v>
      </c>
      <c r="E7242" s="348" t="s">
        <v>7568</v>
      </c>
      <c r="F7242" s="348" t="s">
        <v>7571</v>
      </c>
    </row>
    <row r="7243" spans="1:6" x14ac:dyDescent="0.25">
      <c r="A7243" s="348" t="s">
        <v>13518</v>
      </c>
      <c r="B7243" t="str">
        <f t="shared" si="113"/>
        <v>F3:0111 P1P2:0301 P3:00005</v>
      </c>
      <c r="C7243" s="348" t="s">
        <v>7991</v>
      </c>
      <c r="D7243" s="348" t="s">
        <v>7323</v>
      </c>
      <c r="E7243" s="348" t="s">
        <v>7335</v>
      </c>
      <c r="F7243" s="348" t="s">
        <v>7655</v>
      </c>
    </row>
    <row r="7244" spans="1:6" x14ac:dyDescent="0.25">
      <c r="A7244" s="348" t="s">
        <v>13518</v>
      </c>
      <c r="B7244" t="str">
        <f t="shared" si="113"/>
        <v>F3:0133 P1P2:0302 P3:00009</v>
      </c>
      <c r="C7244" s="348" t="s">
        <v>7991</v>
      </c>
      <c r="D7244" s="348" t="s">
        <v>7340</v>
      </c>
      <c r="E7244" s="348" t="s">
        <v>7456</v>
      </c>
      <c r="F7244" s="348" t="s">
        <v>7459</v>
      </c>
    </row>
    <row r="7245" spans="1:6" x14ac:dyDescent="0.25">
      <c r="A7245" s="348" t="s">
        <v>13518</v>
      </c>
      <c r="B7245" t="str">
        <f t="shared" si="113"/>
        <v>F3:0259 P1P2:3104 P3:00074</v>
      </c>
      <c r="C7245" s="348" t="s">
        <v>7991</v>
      </c>
      <c r="D7245" s="348" t="s">
        <v>7557</v>
      </c>
      <c r="E7245" s="348" t="s">
        <v>7568</v>
      </c>
      <c r="F7245" s="348" t="s">
        <v>7571</v>
      </c>
    </row>
    <row r="7246" spans="1:6" x14ac:dyDescent="0.25">
      <c r="A7246" s="348" t="s">
        <v>13518</v>
      </c>
      <c r="B7246" t="str">
        <f t="shared" si="113"/>
        <v>F3:0813 P1P2:8603 P3:00394</v>
      </c>
      <c r="C7246" s="348" t="s">
        <v>7991</v>
      </c>
      <c r="D7246" s="348" t="s">
        <v>7807</v>
      </c>
      <c r="E7246" s="348" t="s">
        <v>7808</v>
      </c>
      <c r="F7246" s="348" t="s">
        <v>7809</v>
      </c>
    </row>
    <row r="7247" spans="1:6" x14ac:dyDescent="0.25">
      <c r="A7247" s="348" t="s">
        <v>13518</v>
      </c>
      <c r="B7247" t="str">
        <f t="shared" si="113"/>
        <v>F3:0950 P1P2:8814 P3:00211</v>
      </c>
      <c r="C7247" s="348" t="s">
        <v>7991</v>
      </c>
      <c r="D7247" s="348" t="s">
        <v>7344</v>
      </c>
      <c r="E7247" s="348" t="s">
        <v>7642</v>
      </c>
      <c r="F7247" s="348" t="s">
        <v>7643</v>
      </c>
    </row>
    <row r="7248" spans="1:6" x14ac:dyDescent="0.25">
      <c r="A7248" s="348" t="s">
        <v>13519</v>
      </c>
      <c r="B7248" t="str">
        <f t="shared" si="113"/>
        <v>F3:0111 P1P2:0301 P3:00005</v>
      </c>
      <c r="C7248" s="348" t="s">
        <v>7989</v>
      </c>
      <c r="D7248" s="348" t="s">
        <v>7323</v>
      </c>
      <c r="E7248" s="348" t="s">
        <v>7335</v>
      </c>
      <c r="F7248" s="348" t="s">
        <v>7655</v>
      </c>
    </row>
    <row r="7249" spans="1:6" x14ac:dyDescent="0.25">
      <c r="A7249" s="348" t="s">
        <v>13519</v>
      </c>
      <c r="B7249" t="str">
        <f t="shared" si="113"/>
        <v>F3:0133 P1P2:0302 P3:00009</v>
      </c>
      <c r="C7249" s="348" t="s">
        <v>7989</v>
      </c>
      <c r="D7249" s="348" t="s">
        <v>7340</v>
      </c>
      <c r="E7249" s="348" t="s">
        <v>7456</v>
      </c>
      <c r="F7249" s="348" t="s">
        <v>7459</v>
      </c>
    </row>
    <row r="7250" spans="1:6" x14ac:dyDescent="0.25">
      <c r="A7250" s="348" t="s">
        <v>13520</v>
      </c>
      <c r="B7250" t="str">
        <f t="shared" si="113"/>
        <v>F3:0111 P1P2:0301 P3:00005</v>
      </c>
      <c r="C7250" s="348" t="s">
        <v>7916</v>
      </c>
      <c r="D7250" s="348" t="s">
        <v>7323</v>
      </c>
      <c r="E7250" s="348" t="s">
        <v>7335</v>
      </c>
      <c r="F7250" s="348" t="s">
        <v>7655</v>
      </c>
    </row>
    <row r="7251" spans="1:6" x14ac:dyDescent="0.25">
      <c r="A7251" s="348" t="s">
        <v>13520</v>
      </c>
      <c r="B7251" t="str">
        <f t="shared" si="113"/>
        <v>F3:0133 P1P2:0302 P3:00009</v>
      </c>
      <c r="C7251" s="348" t="s">
        <v>7916</v>
      </c>
      <c r="D7251" s="348" t="s">
        <v>7340</v>
      </c>
      <c r="E7251" s="348" t="s">
        <v>7456</v>
      </c>
      <c r="F7251" s="348" t="s">
        <v>7459</v>
      </c>
    </row>
    <row r="7252" spans="1:6" x14ac:dyDescent="0.25">
      <c r="A7252" s="348" t="s">
        <v>13520</v>
      </c>
      <c r="B7252" t="str">
        <f t="shared" si="113"/>
        <v>F3:0820 P1P2:8502 P3:00234</v>
      </c>
      <c r="C7252" s="348" t="s">
        <v>7916</v>
      </c>
      <c r="D7252" s="348" t="s">
        <v>7684</v>
      </c>
      <c r="E7252" s="348" t="s">
        <v>7725</v>
      </c>
      <c r="F7252" s="348" t="s">
        <v>7726</v>
      </c>
    </row>
    <row r="7253" spans="1:6" x14ac:dyDescent="0.25">
      <c r="A7253" s="348" t="s">
        <v>13521</v>
      </c>
      <c r="B7253" t="str">
        <f t="shared" si="113"/>
        <v>F3:0111 P1P2:0301 P3:00005</v>
      </c>
      <c r="C7253" s="348" t="s">
        <v>7720</v>
      </c>
      <c r="D7253" s="348" t="s">
        <v>7323</v>
      </c>
      <c r="E7253" s="348" t="s">
        <v>7335</v>
      </c>
      <c r="F7253" s="348" t="s">
        <v>7655</v>
      </c>
    </row>
    <row r="7254" spans="1:6" x14ac:dyDescent="0.25">
      <c r="A7254" s="348" t="s">
        <v>13522</v>
      </c>
      <c r="B7254" t="str">
        <f t="shared" si="113"/>
        <v>F3:0111 P1P2:0301 P3:00005</v>
      </c>
      <c r="C7254" s="348" t="s">
        <v>13523</v>
      </c>
      <c r="D7254" s="348" t="s">
        <v>7323</v>
      </c>
      <c r="E7254" s="348" t="s">
        <v>7335</v>
      </c>
      <c r="F7254" s="348" t="s">
        <v>7655</v>
      </c>
    </row>
    <row r="7255" spans="1:6" x14ac:dyDescent="0.25">
      <c r="A7255" s="348" t="s">
        <v>13524</v>
      </c>
      <c r="B7255" t="str">
        <f t="shared" si="113"/>
        <v>F3:0813 P1P2:8603 P3:00394</v>
      </c>
      <c r="C7255" s="348" t="s">
        <v>7836</v>
      </c>
      <c r="D7255" s="348" t="s">
        <v>7807</v>
      </c>
      <c r="E7255" s="348" t="s">
        <v>7808</v>
      </c>
      <c r="F7255" s="348" t="s">
        <v>7809</v>
      </c>
    </row>
    <row r="7256" spans="1:6" x14ac:dyDescent="0.25">
      <c r="A7256" s="348" t="s">
        <v>13525</v>
      </c>
      <c r="B7256" t="str">
        <f t="shared" si="113"/>
        <v>F3:0111 P1P2:0301 P3:00005</v>
      </c>
      <c r="C7256" s="348" t="s">
        <v>9060</v>
      </c>
      <c r="D7256" s="348" t="s">
        <v>7323</v>
      </c>
      <c r="E7256" s="348" t="s">
        <v>7335</v>
      </c>
      <c r="F7256" s="348" t="s">
        <v>7655</v>
      </c>
    </row>
    <row r="7257" spans="1:6" x14ac:dyDescent="0.25">
      <c r="A7257" s="348" t="s">
        <v>13526</v>
      </c>
      <c r="B7257" t="str">
        <f t="shared" si="113"/>
        <v>F3:0443 P1P2:6101 P3:00005</v>
      </c>
      <c r="C7257" s="348" t="s">
        <v>7973</v>
      </c>
      <c r="D7257" s="348" t="s">
        <v>10127</v>
      </c>
      <c r="E7257" s="348" t="s">
        <v>10128</v>
      </c>
      <c r="F7257" s="348" t="s">
        <v>7655</v>
      </c>
    </row>
    <row r="7258" spans="1:6" x14ac:dyDescent="0.25">
      <c r="A7258" s="348" t="s">
        <v>13527</v>
      </c>
      <c r="B7258" t="str">
        <f t="shared" si="113"/>
        <v>F3:0419 P1P2:5001 P3:00005</v>
      </c>
      <c r="C7258" s="348" t="s">
        <v>13515</v>
      </c>
      <c r="D7258" s="348" t="s">
        <v>7409</v>
      </c>
      <c r="E7258" s="348" t="s">
        <v>9991</v>
      </c>
      <c r="F7258" s="348" t="s">
        <v>7655</v>
      </c>
    </row>
    <row r="7259" spans="1:6" x14ac:dyDescent="0.25">
      <c r="A7259" s="348" t="s">
        <v>13528</v>
      </c>
      <c r="B7259" t="str">
        <f t="shared" si="113"/>
        <v>F3:0443 P1P2:6101 P3:00005</v>
      </c>
      <c r="C7259" s="348" t="s">
        <v>13515</v>
      </c>
      <c r="D7259" s="348" t="s">
        <v>10127</v>
      </c>
      <c r="E7259" s="348" t="s">
        <v>10128</v>
      </c>
      <c r="F7259" s="348" t="s">
        <v>7655</v>
      </c>
    </row>
    <row r="7260" spans="1:6" x14ac:dyDescent="0.25">
      <c r="A7260" s="348" t="s">
        <v>13529</v>
      </c>
      <c r="B7260" t="str">
        <f t="shared" si="113"/>
        <v>F3:0443 P1P2:6101 P3:00005</v>
      </c>
      <c r="C7260" s="348" t="s">
        <v>13517</v>
      </c>
      <c r="D7260" s="348" t="s">
        <v>10127</v>
      </c>
      <c r="E7260" s="348" t="s">
        <v>10128</v>
      </c>
      <c r="F7260" s="348" t="s">
        <v>7655</v>
      </c>
    </row>
    <row r="7261" spans="1:6" x14ac:dyDescent="0.25">
      <c r="A7261" s="348" t="s">
        <v>13530</v>
      </c>
      <c r="B7261" t="str">
        <f t="shared" si="113"/>
        <v>F3:0960 P1P2:8813 P3:00210</v>
      </c>
      <c r="C7261" s="348" t="s">
        <v>7978</v>
      </c>
      <c r="D7261" s="348" t="s">
        <v>7968</v>
      </c>
      <c r="E7261" s="348" t="s">
        <v>7969</v>
      </c>
      <c r="F7261" s="348" t="s">
        <v>10332</v>
      </c>
    </row>
    <row r="7262" spans="1:6" x14ac:dyDescent="0.25">
      <c r="A7262" s="348" t="s">
        <v>13531</v>
      </c>
      <c r="B7262" t="str">
        <f t="shared" si="113"/>
        <v>F3:0111 P1P2:0301 P3:00005</v>
      </c>
      <c r="C7262" s="348" t="s">
        <v>13532</v>
      </c>
      <c r="D7262" s="348" t="s">
        <v>7323</v>
      </c>
      <c r="E7262" s="348" t="s">
        <v>7335</v>
      </c>
      <c r="F7262" s="348" t="s">
        <v>7655</v>
      </c>
    </row>
    <row r="7263" spans="1:6" x14ac:dyDescent="0.25">
      <c r="A7263" s="348" t="s">
        <v>13533</v>
      </c>
      <c r="B7263" t="str">
        <f t="shared" si="113"/>
        <v>F3:0429 P1P2:5101 P3:00005</v>
      </c>
      <c r="C7263" s="348" t="s">
        <v>13532</v>
      </c>
      <c r="D7263" s="348" t="s">
        <v>13501</v>
      </c>
      <c r="E7263" s="348" t="s">
        <v>13502</v>
      </c>
      <c r="F7263" s="348" t="s">
        <v>7655</v>
      </c>
    </row>
    <row r="7264" spans="1:6" x14ac:dyDescent="0.25">
      <c r="A7264" s="348" t="s">
        <v>13534</v>
      </c>
      <c r="B7264" t="str">
        <f t="shared" si="113"/>
        <v>F3:0419 P1P2:6901 P3:00005</v>
      </c>
      <c r="C7264" s="348" t="s">
        <v>7413</v>
      </c>
      <c r="D7264" s="348" t="s">
        <v>7409</v>
      </c>
      <c r="E7264" s="348" t="s">
        <v>7410</v>
      </c>
      <c r="F7264" s="348" t="s">
        <v>7655</v>
      </c>
    </row>
    <row r="7265" spans="1:6" x14ac:dyDescent="0.25">
      <c r="A7265" s="348" t="s">
        <v>13535</v>
      </c>
      <c r="B7265" t="str">
        <f t="shared" si="113"/>
        <v>F3:0259 P1P2:3104 P3:00074</v>
      </c>
      <c r="C7265" s="348" t="s">
        <v>7413</v>
      </c>
      <c r="D7265" s="348" t="s">
        <v>7557</v>
      </c>
      <c r="E7265" s="348" t="s">
        <v>7568</v>
      </c>
      <c r="F7265" s="348" t="s">
        <v>7571</v>
      </c>
    </row>
    <row r="7266" spans="1:6" x14ac:dyDescent="0.25">
      <c r="A7266" s="348" t="s">
        <v>13536</v>
      </c>
      <c r="B7266" t="str">
        <f t="shared" si="113"/>
        <v>F3:0133 P1P2:0302 P3:00009</v>
      </c>
      <c r="C7266" s="348" t="s">
        <v>13523</v>
      </c>
      <c r="D7266" s="348" t="s">
        <v>7340</v>
      </c>
      <c r="E7266" s="348" t="s">
        <v>7456</v>
      </c>
      <c r="F7266" s="348" t="s">
        <v>7459</v>
      </c>
    </row>
    <row r="7267" spans="1:6" x14ac:dyDescent="0.25">
      <c r="A7267" s="348" t="s">
        <v>13536</v>
      </c>
      <c r="B7267" t="str">
        <f t="shared" si="113"/>
        <v>F3:0922 P1P2:8806 P3:00389</v>
      </c>
      <c r="C7267" s="348" t="s">
        <v>13523</v>
      </c>
      <c r="D7267" s="348" t="s">
        <v>7637</v>
      </c>
      <c r="E7267" s="348" t="s">
        <v>7638</v>
      </c>
      <c r="F7267" s="348" t="s">
        <v>7640</v>
      </c>
    </row>
    <row r="7268" spans="1:6" x14ac:dyDescent="0.25">
      <c r="A7268" s="348" t="s">
        <v>13537</v>
      </c>
      <c r="B7268" t="str">
        <f t="shared" si="113"/>
        <v>F3:0419 P1P2:5001 P3:00005</v>
      </c>
      <c r="C7268" s="348" t="s">
        <v>13523</v>
      </c>
      <c r="D7268" s="348" t="s">
        <v>7409</v>
      </c>
      <c r="E7268" s="348" t="s">
        <v>9991</v>
      </c>
      <c r="F7268" s="348" t="s">
        <v>7655</v>
      </c>
    </row>
    <row r="7269" spans="1:6" x14ac:dyDescent="0.25">
      <c r="A7269" s="348" t="s">
        <v>13538</v>
      </c>
      <c r="B7269" t="str">
        <f t="shared" si="113"/>
        <v>F3:0443 P1P2:6101 P3:00005</v>
      </c>
      <c r="C7269" s="348" t="s">
        <v>13523</v>
      </c>
      <c r="D7269" s="348" t="s">
        <v>10127</v>
      </c>
      <c r="E7269" s="348" t="s">
        <v>10128</v>
      </c>
      <c r="F7269" s="348" t="s">
        <v>7655</v>
      </c>
    </row>
    <row r="7270" spans="1:6" x14ac:dyDescent="0.25">
      <c r="A7270" s="348" t="s">
        <v>13539</v>
      </c>
      <c r="B7270" t="str">
        <f t="shared" si="113"/>
        <v>F3:0419 P1P2:5001 P3:00005</v>
      </c>
      <c r="C7270" s="348" t="s">
        <v>7720</v>
      </c>
      <c r="D7270" s="348" t="s">
        <v>7409</v>
      </c>
      <c r="E7270" s="348" t="s">
        <v>9991</v>
      </c>
      <c r="F7270" s="348" t="s">
        <v>7655</v>
      </c>
    </row>
    <row r="7271" spans="1:6" x14ac:dyDescent="0.25">
      <c r="A7271" s="348" t="s">
        <v>13540</v>
      </c>
      <c r="B7271" t="str">
        <f t="shared" si="113"/>
        <v>F3:0960 P1P2:8813 P3:00210</v>
      </c>
      <c r="C7271" s="348" t="s">
        <v>7720</v>
      </c>
      <c r="D7271" s="348" t="s">
        <v>7968</v>
      </c>
      <c r="E7271" s="348" t="s">
        <v>7969</v>
      </c>
      <c r="F7271" s="348" t="s">
        <v>10332</v>
      </c>
    </row>
    <row r="7272" spans="1:6" x14ac:dyDescent="0.25">
      <c r="A7272" s="348" t="s">
        <v>13541</v>
      </c>
      <c r="B7272" t="str">
        <f t="shared" si="113"/>
        <v>F3:0419 P1P2:5001 P3:00005</v>
      </c>
      <c r="C7272" s="348" t="s">
        <v>7989</v>
      </c>
      <c r="D7272" s="348" t="s">
        <v>7409</v>
      </c>
      <c r="E7272" s="348" t="s">
        <v>9991</v>
      </c>
      <c r="F7272" s="348" t="s">
        <v>7655</v>
      </c>
    </row>
    <row r="7273" spans="1:6" x14ac:dyDescent="0.25">
      <c r="A7273" s="348" t="s">
        <v>13542</v>
      </c>
      <c r="B7273" t="str">
        <f t="shared" si="113"/>
        <v>F3:0443 P1P2:6101 P3:00005</v>
      </c>
      <c r="C7273" s="348" t="s">
        <v>7989</v>
      </c>
      <c r="D7273" s="348" t="s">
        <v>10127</v>
      </c>
      <c r="E7273" s="348" t="s">
        <v>10128</v>
      </c>
      <c r="F7273" s="348" t="s">
        <v>7655</v>
      </c>
    </row>
    <row r="7274" spans="1:6" x14ac:dyDescent="0.25">
      <c r="A7274" s="348" t="s">
        <v>13543</v>
      </c>
      <c r="B7274" t="str">
        <f t="shared" si="113"/>
        <v>F3:0419 P1P2:5001 P3:00005</v>
      </c>
      <c r="C7274" s="348" t="s">
        <v>7991</v>
      </c>
      <c r="D7274" s="348" t="s">
        <v>7409</v>
      </c>
      <c r="E7274" s="348" t="s">
        <v>9991</v>
      </c>
      <c r="F7274" s="348" t="s">
        <v>7655</v>
      </c>
    </row>
    <row r="7275" spans="1:6" x14ac:dyDescent="0.25">
      <c r="A7275" s="348" t="s">
        <v>13544</v>
      </c>
      <c r="B7275" t="str">
        <f t="shared" si="113"/>
        <v>F3:0960 P1P2:8813 P3:00210</v>
      </c>
      <c r="C7275" s="348" t="s">
        <v>7991</v>
      </c>
      <c r="D7275" s="348" t="s">
        <v>7968</v>
      </c>
      <c r="E7275" s="348" t="s">
        <v>7969</v>
      </c>
      <c r="F7275" s="348" t="s">
        <v>10332</v>
      </c>
    </row>
    <row r="7276" spans="1:6" x14ac:dyDescent="0.25">
      <c r="A7276" s="348" t="s">
        <v>13545</v>
      </c>
      <c r="B7276" t="str">
        <f t="shared" si="113"/>
        <v>F3:0419 P1P2:6901 P3:00005</v>
      </c>
      <c r="C7276" s="348" t="s">
        <v>7846</v>
      </c>
      <c r="D7276" s="348" t="s">
        <v>7409</v>
      </c>
      <c r="E7276" s="348" t="s">
        <v>7410</v>
      </c>
      <c r="F7276" s="348" t="s">
        <v>7655</v>
      </c>
    </row>
    <row r="7277" spans="1:6" x14ac:dyDescent="0.25">
      <c r="A7277" s="348" t="s">
        <v>13545</v>
      </c>
      <c r="B7277" t="str">
        <f t="shared" si="113"/>
        <v>F3:0429 P1P2:5101 P3:00005</v>
      </c>
      <c r="C7277" s="348" t="s">
        <v>7846</v>
      </c>
      <c r="D7277" s="348" t="s">
        <v>13501</v>
      </c>
      <c r="E7277" s="348" t="s">
        <v>13502</v>
      </c>
      <c r="F7277" s="348" t="s">
        <v>7655</v>
      </c>
    </row>
    <row r="7278" spans="1:6" x14ac:dyDescent="0.25">
      <c r="A7278" s="348" t="s">
        <v>13546</v>
      </c>
      <c r="B7278" t="str">
        <f t="shared" si="113"/>
        <v>F3:0419 P1P2:5001 P3:00005</v>
      </c>
      <c r="C7278" s="348" t="s">
        <v>7846</v>
      </c>
      <c r="D7278" s="348" t="s">
        <v>7409</v>
      </c>
      <c r="E7278" s="348" t="s">
        <v>9991</v>
      </c>
      <c r="F7278" s="348" t="s">
        <v>7655</v>
      </c>
    </row>
    <row r="7279" spans="1:6" x14ac:dyDescent="0.25">
      <c r="A7279" s="348" t="s">
        <v>13546</v>
      </c>
      <c r="B7279" t="str">
        <f t="shared" si="113"/>
        <v>F3:0443 P1P2:6101 P3:00005</v>
      </c>
      <c r="C7279" s="348" t="s">
        <v>7846</v>
      </c>
      <c r="D7279" s="348" t="s">
        <v>10127</v>
      </c>
      <c r="E7279" s="348" t="s">
        <v>10128</v>
      </c>
      <c r="F7279" s="348" t="s">
        <v>7655</v>
      </c>
    </row>
    <row r="7280" spans="1:6" x14ac:dyDescent="0.25">
      <c r="A7280" s="348" t="s">
        <v>13547</v>
      </c>
      <c r="B7280" t="str">
        <f t="shared" si="113"/>
        <v>F3:0950 P1P2:8815 P3:00215</v>
      </c>
      <c r="C7280" s="348" t="s">
        <v>7846</v>
      </c>
      <c r="D7280" s="348" t="s">
        <v>7344</v>
      </c>
      <c r="E7280" s="348" t="s">
        <v>7949</v>
      </c>
      <c r="F7280" s="348" t="s">
        <v>7950</v>
      </c>
    </row>
    <row r="7281" spans="1:6" x14ac:dyDescent="0.25">
      <c r="A7281" s="348" t="s">
        <v>13547</v>
      </c>
      <c r="B7281" t="str">
        <f t="shared" si="113"/>
        <v>F3:0960 P1P2:8813 P3:00210</v>
      </c>
      <c r="C7281" s="348" t="s">
        <v>7846</v>
      </c>
      <c r="D7281" s="348" t="s">
        <v>7968</v>
      </c>
      <c r="E7281" s="348" t="s">
        <v>7969</v>
      </c>
      <c r="F7281" s="348" t="s">
        <v>10332</v>
      </c>
    </row>
    <row r="7282" spans="1:6" x14ac:dyDescent="0.25">
      <c r="A7282" s="348" t="s">
        <v>13548</v>
      </c>
      <c r="B7282" t="str">
        <f t="shared" si="113"/>
        <v>F3:0419 P1P2:5001 P3:00005</v>
      </c>
      <c r="C7282" s="348" t="s">
        <v>7703</v>
      </c>
      <c r="D7282" s="348" t="s">
        <v>7409</v>
      </c>
      <c r="E7282" s="348" t="s">
        <v>9991</v>
      </c>
      <c r="F7282" s="348" t="s">
        <v>7655</v>
      </c>
    </row>
    <row r="7283" spans="1:6" x14ac:dyDescent="0.25">
      <c r="A7283" s="348" t="s">
        <v>13549</v>
      </c>
      <c r="B7283" t="str">
        <f t="shared" si="113"/>
        <v>F3:0443 P1P2:6101 P3:00005</v>
      </c>
      <c r="C7283" s="348" t="s">
        <v>7703</v>
      </c>
      <c r="D7283" s="348" t="s">
        <v>10127</v>
      </c>
      <c r="E7283" s="348" t="s">
        <v>10128</v>
      </c>
      <c r="F7283" s="348" t="s">
        <v>7655</v>
      </c>
    </row>
    <row r="7284" spans="1:6" x14ac:dyDescent="0.25">
      <c r="A7284" s="348" t="s">
        <v>13550</v>
      </c>
      <c r="B7284" t="str">
        <f t="shared" si="113"/>
        <v>F3:0960 P1P2:8813 P3:00210</v>
      </c>
      <c r="C7284" s="348" t="s">
        <v>7703</v>
      </c>
      <c r="D7284" s="348" t="s">
        <v>7968</v>
      </c>
      <c r="E7284" s="348" t="s">
        <v>7969</v>
      </c>
      <c r="F7284" s="348" t="s">
        <v>10332</v>
      </c>
    </row>
    <row r="7285" spans="1:6" x14ac:dyDescent="0.25">
      <c r="A7285" s="348" t="s">
        <v>13551</v>
      </c>
      <c r="B7285" t="str">
        <f t="shared" si="113"/>
        <v>F3:0960 P1P2:8813 P3:00221</v>
      </c>
      <c r="C7285" s="348" t="s">
        <v>7703</v>
      </c>
      <c r="D7285" s="348" t="s">
        <v>7968</v>
      </c>
      <c r="E7285" s="348" t="s">
        <v>7969</v>
      </c>
      <c r="F7285" s="348" t="s">
        <v>7976</v>
      </c>
    </row>
    <row r="7286" spans="1:6" x14ac:dyDescent="0.25">
      <c r="A7286" s="348" t="s">
        <v>13552</v>
      </c>
      <c r="B7286" t="str">
        <f t="shared" si="113"/>
        <v>F3:0960 P1P2:8813 P3:00210</v>
      </c>
      <c r="C7286" s="348" t="s">
        <v>7997</v>
      </c>
      <c r="D7286" s="348" t="s">
        <v>7968</v>
      </c>
      <c r="E7286" s="348" t="s">
        <v>7969</v>
      </c>
      <c r="F7286" s="348" t="s">
        <v>10332</v>
      </c>
    </row>
    <row r="7287" spans="1:6" x14ac:dyDescent="0.25">
      <c r="A7287" s="348" t="s">
        <v>13553</v>
      </c>
      <c r="B7287" t="str">
        <f t="shared" si="113"/>
        <v>F3:0419 P1P2:5001 P3:00005</v>
      </c>
      <c r="C7287" s="348" t="s">
        <v>7880</v>
      </c>
      <c r="D7287" s="348" t="s">
        <v>7409</v>
      </c>
      <c r="E7287" s="348" t="s">
        <v>9991</v>
      </c>
      <c r="F7287" s="348" t="s">
        <v>7655</v>
      </c>
    </row>
    <row r="7288" spans="1:6" x14ac:dyDescent="0.25">
      <c r="A7288" s="348" t="s">
        <v>13554</v>
      </c>
      <c r="B7288" t="str">
        <f t="shared" si="113"/>
        <v>F3:0443 P1P2:6101 P3:00005</v>
      </c>
      <c r="C7288" s="348" t="s">
        <v>7880</v>
      </c>
      <c r="D7288" s="348" t="s">
        <v>10127</v>
      </c>
      <c r="E7288" s="348" t="s">
        <v>10128</v>
      </c>
      <c r="F7288" s="348" t="s">
        <v>7655</v>
      </c>
    </row>
    <row r="7289" spans="1:6" x14ac:dyDescent="0.25">
      <c r="A7289" s="348" t="s">
        <v>13555</v>
      </c>
      <c r="B7289" t="str">
        <f t="shared" si="113"/>
        <v>F3:0419 P1P2:5001 P3:00005</v>
      </c>
      <c r="C7289" s="348" t="s">
        <v>8004</v>
      </c>
      <c r="D7289" s="348" t="s">
        <v>7409</v>
      </c>
      <c r="E7289" s="348" t="s">
        <v>9991</v>
      </c>
      <c r="F7289" s="348" t="s">
        <v>7655</v>
      </c>
    </row>
    <row r="7290" spans="1:6" x14ac:dyDescent="0.25">
      <c r="A7290" s="348" t="s">
        <v>13556</v>
      </c>
      <c r="B7290" t="str">
        <f t="shared" si="113"/>
        <v>F3:0443 P1P2:6101 P3:00005</v>
      </c>
      <c r="C7290" s="348" t="s">
        <v>8004</v>
      </c>
      <c r="D7290" s="348" t="s">
        <v>10127</v>
      </c>
      <c r="E7290" s="348" t="s">
        <v>10128</v>
      </c>
      <c r="F7290" s="348" t="s">
        <v>7655</v>
      </c>
    </row>
    <row r="7291" spans="1:6" x14ac:dyDescent="0.25">
      <c r="A7291" s="348" t="s">
        <v>13556</v>
      </c>
      <c r="B7291" t="str">
        <f t="shared" si="113"/>
        <v>F3:0474 P1P2:6105 P3:00068</v>
      </c>
      <c r="C7291" s="348" t="s">
        <v>8004</v>
      </c>
      <c r="D7291" s="348" t="s">
        <v>12614</v>
      </c>
      <c r="E7291" s="348" t="s">
        <v>13557</v>
      </c>
      <c r="F7291" s="348" t="s">
        <v>13147</v>
      </c>
    </row>
    <row r="7292" spans="1:6" x14ac:dyDescent="0.25">
      <c r="A7292" s="348" t="s">
        <v>13558</v>
      </c>
      <c r="B7292" t="str">
        <f t="shared" si="113"/>
        <v>F3:0419 P1P2:6901 P3:00005</v>
      </c>
      <c r="C7292" s="348" t="s">
        <v>8004</v>
      </c>
      <c r="D7292" s="348" t="s">
        <v>7409</v>
      </c>
      <c r="E7292" s="348" t="s">
        <v>7410</v>
      </c>
      <c r="F7292" s="348" t="s">
        <v>7655</v>
      </c>
    </row>
    <row r="7293" spans="1:6" x14ac:dyDescent="0.25">
      <c r="A7293" s="348" t="s">
        <v>13559</v>
      </c>
      <c r="B7293" t="str">
        <f t="shared" si="113"/>
        <v>F3:0259 P1P2:3104 P3:00074</v>
      </c>
      <c r="C7293" s="348" t="s">
        <v>7960</v>
      </c>
      <c r="D7293" s="348" t="s">
        <v>7557</v>
      </c>
      <c r="E7293" s="348" t="s">
        <v>7568</v>
      </c>
      <c r="F7293" s="348" t="s">
        <v>7571</v>
      </c>
    </row>
    <row r="7294" spans="1:6" x14ac:dyDescent="0.25">
      <c r="A7294" s="348" t="s">
        <v>13560</v>
      </c>
      <c r="B7294" t="str">
        <f t="shared" si="113"/>
        <v>F3:0960 P1P2:8813 P3:00210</v>
      </c>
      <c r="C7294" s="348" t="s">
        <v>7880</v>
      </c>
      <c r="D7294" s="348" t="s">
        <v>7968</v>
      </c>
      <c r="E7294" s="348" t="s">
        <v>7969</v>
      </c>
      <c r="F7294" s="348" t="s">
        <v>10332</v>
      </c>
    </row>
    <row r="7295" spans="1:6" x14ac:dyDescent="0.25">
      <c r="A7295" s="348" t="s">
        <v>13561</v>
      </c>
      <c r="B7295" t="str">
        <f t="shared" si="113"/>
        <v>F3:0960 P1P2:8813 P3:00210</v>
      </c>
      <c r="C7295" s="348" t="s">
        <v>8004</v>
      </c>
      <c r="D7295" s="348" t="s">
        <v>7968</v>
      </c>
      <c r="E7295" s="348" t="s">
        <v>7969</v>
      </c>
      <c r="F7295" s="348" t="s">
        <v>10332</v>
      </c>
    </row>
    <row r="7296" spans="1:6" x14ac:dyDescent="0.25">
      <c r="A7296" s="348" t="s">
        <v>13562</v>
      </c>
      <c r="B7296" t="str">
        <f t="shared" si="113"/>
        <v>F3:0960 P1P2:8813 P3:00210</v>
      </c>
      <c r="C7296" s="348" t="s">
        <v>8002</v>
      </c>
      <c r="D7296" s="348" t="s">
        <v>7968</v>
      </c>
      <c r="E7296" s="348" t="s">
        <v>7969</v>
      </c>
      <c r="F7296" s="348" t="s">
        <v>10332</v>
      </c>
    </row>
    <row r="7297" spans="1:6" x14ac:dyDescent="0.25">
      <c r="A7297" s="348" t="s">
        <v>13563</v>
      </c>
      <c r="B7297" t="str">
        <f t="shared" si="113"/>
        <v>F3:0820 P1P2:8502 P3:00234</v>
      </c>
      <c r="C7297" s="348" t="s">
        <v>9592</v>
      </c>
      <c r="D7297" s="348" t="s">
        <v>7684</v>
      </c>
      <c r="E7297" s="348" t="s">
        <v>7725</v>
      </c>
      <c r="F7297" s="348" t="s">
        <v>7726</v>
      </c>
    </row>
    <row r="7298" spans="1:6" x14ac:dyDescent="0.25">
      <c r="A7298" s="348" t="s">
        <v>13564</v>
      </c>
      <c r="B7298" t="str">
        <f t="shared" ref="B7298:B7361" si="114">CONCATENATE("F3:",D7298," P1P2:",E7298," P3:",F7298)</f>
        <v>F3:0419 P1P2:6901 P3:00005</v>
      </c>
      <c r="C7298" s="348" t="s">
        <v>7916</v>
      </c>
      <c r="D7298" s="348" t="s">
        <v>7409</v>
      </c>
      <c r="E7298" s="348" t="s">
        <v>7410</v>
      </c>
      <c r="F7298" s="348" t="s">
        <v>7655</v>
      </c>
    </row>
    <row r="7299" spans="1:6" x14ac:dyDescent="0.25">
      <c r="A7299" s="348" t="s">
        <v>13565</v>
      </c>
      <c r="B7299" t="str">
        <f t="shared" si="114"/>
        <v>F3:0861 P1P2:8501 P3:00005</v>
      </c>
      <c r="C7299" s="348" t="s">
        <v>7916</v>
      </c>
      <c r="D7299" s="348" t="s">
        <v>7952</v>
      </c>
      <c r="E7299" s="348" t="s">
        <v>7953</v>
      </c>
      <c r="F7299" s="348" t="s">
        <v>7655</v>
      </c>
    </row>
    <row r="7300" spans="1:6" x14ac:dyDescent="0.25">
      <c r="A7300" s="348" t="s">
        <v>13566</v>
      </c>
      <c r="B7300" t="str">
        <f t="shared" si="114"/>
        <v>F3:0820 P1P2:8502 P3:00234</v>
      </c>
      <c r="C7300" s="348" t="s">
        <v>7703</v>
      </c>
      <c r="D7300" s="348" t="s">
        <v>7684</v>
      </c>
      <c r="E7300" s="348" t="s">
        <v>7725</v>
      </c>
      <c r="F7300" s="348" t="s">
        <v>7726</v>
      </c>
    </row>
    <row r="7301" spans="1:6" x14ac:dyDescent="0.25">
      <c r="A7301" s="348" t="s">
        <v>13567</v>
      </c>
      <c r="B7301" t="str">
        <f t="shared" si="114"/>
        <v>F3:0820 P1P2:8502 P3:00233</v>
      </c>
      <c r="C7301" s="348" t="s">
        <v>7997</v>
      </c>
      <c r="D7301" s="348" t="s">
        <v>7684</v>
      </c>
      <c r="E7301" s="348" t="s">
        <v>7725</v>
      </c>
      <c r="F7301" s="348" t="s">
        <v>9219</v>
      </c>
    </row>
    <row r="7302" spans="1:6" x14ac:dyDescent="0.25">
      <c r="A7302" s="348" t="s">
        <v>13568</v>
      </c>
      <c r="B7302" t="str">
        <f t="shared" si="114"/>
        <v>F3:0960 P1P2:8813 P3:00060</v>
      </c>
      <c r="C7302" s="348" t="s">
        <v>8004</v>
      </c>
      <c r="D7302" s="348" t="s">
        <v>7968</v>
      </c>
      <c r="E7302" s="348" t="s">
        <v>7969</v>
      </c>
      <c r="F7302" s="348" t="s">
        <v>7402</v>
      </c>
    </row>
    <row r="7303" spans="1:6" x14ac:dyDescent="0.25">
      <c r="A7303" s="348" t="s">
        <v>13569</v>
      </c>
      <c r="B7303" t="str">
        <f t="shared" si="114"/>
        <v>F3:0911 P1P2:8802 P3:00199</v>
      </c>
      <c r="C7303" s="348" t="s">
        <v>9274</v>
      </c>
      <c r="D7303" s="348" t="s">
        <v>7657</v>
      </c>
      <c r="E7303" s="348" t="s">
        <v>7658</v>
      </c>
      <c r="F7303" s="348" t="s">
        <v>7659</v>
      </c>
    </row>
    <row r="7304" spans="1:6" x14ac:dyDescent="0.25">
      <c r="A7304" s="348" t="s">
        <v>13569</v>
      </c>
      <c r="B7304" t="str">
        <f t="shared" si="114"/>
        <v>F3:0911 P1P2:8802 P3:00448</v>
      </c>
      <c r="C7304" s="348" t="s">
        <v>9274</v>
      </c>
      <c r="D7304" s="348" t="s">
        <v>7657</v>
      </c>
      <c r="E7304" s="348" t="s">
        <v>7658</v>
      </c>
      <c r="F7304" s="348" t="s">
        <v>7641</v>
      </c>
    </row>
    <row r="7305" spans="1:6" x14ac:dyDescent="0.25">
      <c r="A7305" s="348" t="s">
        <v>13570</v>
      </c>
      <c r="B7305" t="str">
        <f t="shared" si="114"/>
        <v>F3:0911 P1P2:8802 P3:00199</v>
      </c>
      <c r="C7305" s="348" t="s">
        <v>10641</v>
      </c>
      <c r="D7305" s="348" t="s">
        <v>7657</v>
      </c>
      <c r="E7305" s="348" t="s">
        <v>7658</v>
      </c>
      <c r="F7305" s="348" t="s">
        <v>7659</v>
      </c>
    </row>
    <row r="7306" spans="1:6" x14ac:dyDescent="0.25">
      <c r="A7306" s="348" t="s">
        <v>13570</v>
      </c>
      <c r="B7306" t="str">
        <f t="shared" si="114"/>
        <v>F3:0911 P1P2:8802 P3:00448</v>
      </c>
      <c r="C7306" s="348" t="s">
        <v>10641</v>
      </c>
      <c r="D7306" s="348" t="s">
        <v>7657</v>
      </c>
      <c r="E7306" s="348" t="s">
        <v>7658</v>
      </c>
      <c r="F7306" s="348" t="s">
        <v>7641</v>
      </c>
    </row>
    <row r="7307" spans="1:6" x14ac:dyDescent="0.25">
      <c r="A7307" s="348" t="s">
        <v>13571</v>
      </c>
      <c r="B7307" t="str">
        <f t="shared" si="114"/>
        <v>F3:0820 P1P2:8503 P3:00232</v>
      </c>
      <c r="C7307" s="348" t="s">
        <v>9585</v>
      </c>
      <c r="D7307" s="348" t="s">
        <v>7684</v>
      </c>
      <c r="E7307" s="348" t="s">
        <v>7685</v>
      </c>
      <c r="F7307" s="348" t="s">
        <v>7686</v>
      </c>
    </row>
    <row r="7308" spans="1:6" x14ac:dyDescent="0.25">
      <c r="A7308" s="348" t="s">
        <v>13572</v>
      </c>
      <c r="B7308" t="str">
        <f t="shared" si="114"/>
        <v>F3:0861 P1P2:8501 P3:00005</v>
      </c>
      <c r="C7308" s="348" t="s">
        <v>8002</v>
      </c>
      <c r="D7308" s="348" t="s">
        <v>7952</v>
      </c>
      <c r="E7308" s="348" t="s">
        <v>7953</v>
      </c>
      <c r="F7308" s="348" t="s">
        <v>7655</v>
      </c>
    </row>
    <row r="7309" spans="1:6" x14ac:dyDescent="0.25">
      <c r="A7309" s="348" t="s">
        <v>13573</v>
      </c>
      <c r="B7309" t="str">
        <f t="shared" si="114"/>
        <v>F3:0419 P1P2:6901 P3:00005</v>
      </c>
      <c r="C7309" s="348" t="s">
        <v>7973</v>
      </c>
      <c r="D7309" s="348" t="s">
        <v>7409</v>
      </c>
      <c r="E7309" s="348" t="s">
        <v>7410</v>
      </c>
      <c r="F7309" s="348" t="s">
        <v>7655</v>
      </c>
    </row>
    <row r="7310" spans="1:6" x14ac:dyDescent="0.25">
      <c r="A7310" s="348" t="s">
        <v>13574</v>
      </c>
      <c r="B7310" t="str">
        <f t="shared" si="114"/>
        <v>F3:0911 P1P2:8802 P3:00199</v>
      </c>
      <c r="C7310" s="348" t="s">
        <v>11215</v>
      </c>
      <c r="D7310" s="348" t="s">
        <v>7657</v>
      </c>
      <c r="E7310" s="348" t="s">
        <v>7658</v>
      </c>
      <c r="F7310" s="348" t="s">
        <v>7659</v>
      </c>
    </row>
    <row r="7311" spans="1:6" x14ac:dyDescent="0.25">
      <c r="A7311" s="348" t="s">
        <v>13574</v>
      </c>
      <c r="B7311" t="str">
        <f t="shared" si="114"/>
        <v>F3:0911 P1P2:8802 P3:00448</v>
      </c>
      <c r="C7311" s="348" t="s">
        <v>11215</v>
      </c>
      <c r="D7311" s="348" t="s">
        <v>7657</v>
      </c>
      <c r="E7311" s="348" t="s">
        <v>7658</v>
      </c>
      <c r="F7311" s="348" t="s">
        <v>7641</v>
      </c>
    </row>
    <row r="7312" spans="1:6" x14ac:dyDescent="0.25">
      <c r="A7312" s="348" t="s">
        <v>13575</v>
      </c>
      <c r="B7312" t="str">
        <f t="shared" si="114"/>
        <v>F3:0911 P1P2:8802 P3:00199</v>
      </c>
      <c r="C7312" s="348" t="s">
        <v>10668</v>
      </c>
      <c r="D7312" s="348" t="s">
        <v>7657</v>
      </c>
      <c r="E7312" s="348" t="s">
        <v>7658</v>
      </c>
      <c r="F7312" s="348" t="s">
        <v>7659</v>
      </c>
    </row>
    <row r="7313" spans="1:6" x14ac:dyDescent="0.25">
      <c r="A7313" s="348" t="s">
        <v>13575</v>
      </c>
      <c r="B7313" t="str">
        <f t="shared" si="114"/>
        <v>F3:0911 P1P2:8802 P3:00448</v>
      </c>
      <c r="C7313" s="348" t="s">
        <v>10668</v>
      </c>
      <c r="D7313" s="348" t="s">
        <v>7657</v>
      </c>
      <c r="E7313" s="348" t="s">
        <v>7658</v>
      </c>
      <c r="F7313" s="348" t="s">
        <v>7641</v>
      </c>
    </row>
    <row r="7314" spans="1:6" x14ac:dyDescent="0.25">
      <c r="A7314" s="348" t="s">
        <v>13576</v>
      </c>
      <c r="B7314" t="str">
        <f t="shared" si="114"/>
        <v>F3:0820 P1P2:8502 P3:00234</v>
      </c>
      <c r="C7314" s="348" t="s">
        <v>10668</v>
      </c>
      <c r="D7314" s="348" t="s">
        <v>7684</v>
      </c>
      <c r="E7314" s="348" t="s">
        <v>7725</v>
      </c>
      <c r="F7314" s="348" t="s">
        <v>7726</v>
      </c>
    </row>
    <row r="7315" spans="1:6" x14ac:dyDescent="0.25">
      <c r="A7315" s="348" t="s">
        <v>13577</v>
      </c>
      <c r="B7315" t="str">
        <f t="shared" si="114"/>
        <v>F3:1012 P1P2:9010 P3:00348</v>
      </c>
      <c r="C7315" s="348" t="s">
        <v>9164</v>
      </c>
      <c r="D7315" s="348" t="s">
        <v>7679</v>
      </c>
      <c r="E7315" s="348" t="s">
        <v>7680</v>
      </c>
      <c r="F7315" s="348" t="s">
        <v>7693</v>
      </c>
    </row>
    <row r="7316" spans="1:6" x14ac:dyDescent="0.25">
      <c r="A7316" s="348" t="s">
        <v>13578</v>
      </c>
      <c r="B7316" t="str">
        <f t="shared" si="114"/>
        <v>F3:0820 P1P2:8502 P3:00234</v>
      </c>
      <c r="C7316" s="348" t="s">
        <v>8952</v>
      </c>
      <c r="D7316" s="348" t="s">
        <v>7684</v>
      </c>
      <c r="E7316" s="348" t="s">
        <v>7725</v>
      </c>
      <c r="F7316" s="348" t="s">
        <v>7726</v>
      </c>
    </row>
    <row r="7317" spans="1:6" x14ac:dyDescent="0.25">
      <c r="A7317" s="348" t="s">
        <v>13579</v>
      </c>
      <c r="B7317" t="str">
        <f t="shared" si="114"/>
        <v>F3:0820 P1P2:8502 P3:00234</v>
      </c>
      <c r="C7317" s="348" t="s">
        <v>8928</v>
      </c>
      <c r="D7317" s="348" t="s">
        <v>7684</v>
      </c>
      <c r="E7317" s="348" t="s">
        <v>7725</v>
      </c>
      <c r="F7317" s="348" t="s">
        <v>7726</v>
      </c>
    </row>
    <row r="7318" spans="1:6" x14ac:dyDescent="0.25">
      <c r="A7318" s="348" t="s">
        <v>13580</v>
      </c>
      <c r="B7318" t="str">
        <f t="shared" si="114"/>
        <v>F3:0911 P1P2:8802 P3:00199</v>
      </c>
      <c r="C7318" s="348" t="s">
        <v>8954</v>
      </c>
      <c r="D7318" s="348" t="s">
        <v>7657</v>
      </c>
      <c r="E7318" s="348" t="s">
        <v>7658</v>
      </c>
      <c r="F7318" s="348" t="s">
        <v>7659</v>
      </c>
    </row>
    <row r="7319" spans="1:6" x14ac:dyDescent="0.25">
      <c r="A7319" s="348" t="s">
        <v>13581</v>
      </c>
      <c r="B7319" t="str">
        <f t="shared" si="114"/>
        <v>F3:0911 P1P2:8802 P3:00199</v>
      </c>
      <c r="C7319" s="348" t="s">
        <v>8291</v>
      </c>
      <c r="D7319" s="348" t="s">
        <v>7657</v>
      </c>
      <c r="E7319" s="348" t="s">
        <v>7658</v>
      </c>
      <c r="F7319" s="348" t="s">
        <v>7659</v>
      </c>
    </row>
    <row r="7320" spans="1:6" x14ac:dyDescent="0.25">
      <c r="A7320" s="348" t="s">
        <v>13581</v>
      </c>
      <c r="B7320" t="str">
        <f t="shared" si="114"/>
        <v>F3:0911 P1P2:8802 P3:00448</v>
      </c>
      <c r="C7320" s="348" t="s">
        <v>8291</v>
      </c>
      <c r="D7320" s="348" t="s">
        <v>7657</v>
      </c>
      <c r="E7320" s="348" t="s">
        <v>7658</v>
      </c>
      <c r="F7320" s="348" t="s">
        <v>7641</v>
      </c>
    </row>
    <row r="7321" spans="1:6" x14ac:dyDescent="0.25">
      <c r="A7321" s="348" t="s">
        <v>13582</v>
      </c>
      <c r="B7321" t="str">
        <f t="shared" si="114"/>
        <v>F3:0820 P1P2:8502 P3:00231</v>
      </c>
      <c r="C7321" s="348" t="s">
        <v>10914</v>
      </c>
      <c r="D7321" s="348" t="s">
        <v>7684</v>
      </c>
      <c r="E7321" s="348" t="s">
        <v>7725</v>
      </c>
      <c r="F7321" s="348" t="s">
        <v>7834</v>
      </c>
    </row>
    <row r="7322" spans="1:6" x14ac:dyDescent="0.25">
      <c r="A7322" s="348" t="s">
        <v>13583</v>
      </c>
      <c r="B7322" t="str">
        <f t="shared" si="114"/>
        <v>F3:0911 P1P2:8802 P3:00199</v>
      </c>
      <c r="C7322" s="348" t="s">
        <v>10604</v>
      </c>
      <c r="D7322" s="348" t="s">
        <v>7657</v>
      </c>
      <c r="E7322" s="348" t="s">
        <v>7658</v>
      </c>
      <c r="F7322" s="348" t="s">
        <v>7659</v>
      </c>
    </row>
    <row r="7323" spans="1:6" x14ac:dyDescent="0.25">
      <c r="A7323" s="348" t="s">
        <v>13583</v>
      </c>
      <c r="B7323" t="str">
        <f t="shared" si="114"/>
        <v>F3:0911 P1P2:8802 P3:00448</v>
      </c>
      <c r="C7323" s="348" t="s">
        <v>10604</v>
      </c>
      <c r="D7323" s="348" t="s">
        <v>7657</v>
      </c>
      <c r="E7323" s="348" t="s">
        <v>7658</v>
      </c>
      <c r="F7323" s="348" t="s">
        <v>7641</v>
      </c>
    </row>
    <row r="7324" spans="1:6" x14ac:dyDescent="0.25">
      <c r="A7324" s="348" t="s">
        <v>13584</v>
      </c>
      <c r="B7324" t="str">
        <f t="shared" si="114"/>
        <v>F3:0911 P1P2:8802 P3:00199</v>
      </c>
      <c r="C7324" s="348" t="s">
        <v>8096</v>
      </c>
      <c r="D7324" s="348" t="s">
        <v>7657</v>
      </c>
      <c r="E7324" s="348" t="s">
        <v>7658</v>
      </c>
      <c r="F7324" s="348" t="s">
        <v>7659</v>
      </c>
    </row>
    <row r="7325" spans="1:6" x14ac:dyDescent="0.25">
      <c r="A7325" s="348" t="s">
        <v>13584</v>
      </c>
      <c r="B7325" t="str">
        <f t="shared" si="114"/>
        <v>F3:0911 P1P2:8802 P3:00448</v>
      </c>
      <c r="C7325" s="348" t="s">
        <v>8096</v>
      </c>
      <c r="D7325" s="348" t="s">
        <v>7657</v>
      </c>
      <c r="E7325" s="348" t="s">
        <v>7658</v>
      </c>
      <c r="F7325" s="348" t="s">
        <v>7641</v>
      </c>
    </row>
    <row r="7326" spans="1:6" x14ac:dyDescent="0.25">
      <c r="A7326" s="348" t="s">
        <v>13585</v>
      </c>
      <c r="B7326" t="str">
        <f t="shared" si="114"/>
        <v>F3:0820 P1P2:8502 P3:00234</v>
      </c>
      <c r="C7326" s="348" t="s">
        <v>8004</v>
      </c>
      <c r="D7326" s="348" t="s">
        <v>7684</v>
      </c>
      <c r="E7326" s="348" t="s">
        <v>7725</v>
      </c>
      <c r="F7326" s="348" t="s">
        <v>7726</v>
      </c>
    </row>
    <row r="7327" spans="1:6" x14ac:dyDescent="0.25">
      <c r="A7327" s="348" t="s">
        <v>13586</v>
      </c>
      <c r="B7327" t="str">
        <f t="shared" si="114"/>
        <v>F3:0911 P1P2:8802 P3:00199</v>
      </c>
      <c r="C7327" s="348" t="s">
        <v>9385</v>
      </c>
      <c r="D7327" s="348" t="s">
        <v>7657</v>
      </c>
      <c r="E7327" s="348" t="s">
        <v>7658</v>
      </c>
      <c r="F7327" s="348" t="s">
        <v>7659</v>
      </c>
    </row>
    <row r="7328" spans="1:6" x14ac:dyDescent="0.25">
      <c r="A7328" s="348" t="s">
        <v>13586</v>
      </c>
      <c r="B7328" t="str">
        <f t="shared" si="114"/>
        <v>F3:0911 P1P2:8802 P3:00448</v>
      </c>
      <c r="C7328" s="348" t="s">
        <v>9385</v>
      </c>
      <c r="D7328" s="348" t="s">
        <v>7657</v>
      </c>
      <c r="E7328" s="348" t="s">
        <v>7658</v>
      </c>
      <c r="F7328" s="348" t="s">
        <v>7641</v>
      </c>
    </row>
    <row r="7329" spans="1:6" x14ac:dyDescent="0.25">
      <c r="A7329" s="348" t="s">
        <v>13587</v>
      </c>
      <c r="B7329" t="str">
        <f t="shared" si="114"/>
        <v>F3:0911 P1P2:8802 P3:00199</v>
      </c>
      <c r="C7329" s="348" t="s">
        <v>9489</v>
      </c>
      <c r="D7329" s="348" t="s">
        <v>7657</v>
      </c>
      <c r="E7329" s="348" t="s">
        <v>7658</v>
      </c>
      <c r="F7329" s="348" t="s">
        <v>7659</v>
      </c>
    </row>
    <row r="7330" spans="1:6" x14ac:dyDescent="0.25">
      <c r="A7330" s="348" t="s">
        <v>13587</v>
      </c>
      <c r="B7330" t="str">
        <f t="shared" si="114"/>
        <v>F3:0911 P1P2:8802 P3:00448</v>
      </c>
      <c r="C7330" s="348" t="s">
        <v>9489</v>
      </c>
      <c r="D7330" s="348" t="s">
        <v>7657</v>
      </c>
      <c r="E7330" s="348" t="s">
        <v>7658</v>
      </c>
      <c r="F7330" s="348" t="s">
        <v>7641</v>
      </c>
    </row>
    <row r="7331" spans="1:6" x14ac:dyDescent="0.25">
      <c r="A7331" s="348" t="s">
        <v>13588</v>
      </c>
      <c r="B7331" t="str">
        <f t="shared" si="114"/>
        <v>F3:0820 P1P2:8502 P3:00234</v>
      </c>
      <c r="C7331" s="348" t="s">
        <v>9278</v>
      </c>
      <c r="D7331" s="348" t="s">
        <v>7684</v>
      </c>
      <c r="E7331" s="348" t="s">
        <v>7725</v>
      </c>
      <c r="F7331" s="348" t="s">
        <v>7726</v>
      </c>
    </row>
    <row r="7332" spans="1:6" x14ac:dyDescent="0.25">
      <c r="A7332" s="348" t="s">
        <v>13589</v>
      </c>
      <c r="B7332" t="str">
        <f t="shared" si="114"/>
        <v>F3:0820 P1P2:8502 P3:00231</v>
      </c>
      <c r="C7332" s="348" t="s">
        <v>9379</v>
      </c>
      <c r="D7332" s="348" t="s">
        <v>7684</v>
      </c>
      <c r="E7332" s="348" t="s">
        <v>7725</v>
      </c>
      <c r="F7332" s="348" t="s">
        <v>7834</v>
      </c>
    </row>
    <row r="7333" spans="1:6" x14ac:dyDescent="0.25">
      <c r="A7333" s="348" t="s">
        <v>13590</v>
      </c>
      <c r="B7333" t="str">
        <f t="shared" si="114"/>
        <v>F3:0911 P1P2:8802 P3:00199</v>
      </c>
      <c r="C7333" s="348" t="s">
        <v>11037</v>
      </c>
      <c r="D7333" s="348" t="s">
        <v>7657</v>
      </c>
      <c r="E7333" s="348" t="s">
        <v>7658</v>
      </c>
      <c r="F7333" s="348" t="s">
        <v>7659</v>
      </c>
    </row>
    <row r="7334" spans="1:6" x14ac:dyDescent="0.25">
      <c r="A7334" s="348" t="s">
        <v>13590</v>
      </c>
      <c r="B7334" t="str">
        <f t="shared" si="114"/>
        <v>F3:0911 P1P2:8802 P3:00448</v>
      </c>
      <c r="C7334" s="348" t="s">
        <v>11037</v>
      </c>
      <c r="D7334" s="348" t="s">
        <v>7657</v>
      </c>
      <c r="E7334" s="348" t="s">
        <v>7658</v>
      </c>
      <c r="F7334" s="348" t="s">
        <v>7641</v>
      </c>
    </row>
    <row r="7335" spans="1:6" x14ac:dyDescent="0.25">
      <c r="A7335" s="348" t="s">
        <v>13591</v>
      </c>
      <c r="B7335" t="str">
        <f t="shared" si="114"/>
        <v>F3:0911 P1P2:8802 P3:00199</v>
      </c>
      <c r="C7335" s="348" t="s">
        <v>11113</v>
      </c>
      <c r="D7335" s="348" t="s">
        <v>7657</v>
      </c>
      <c r="E7335" s="348" t="s">
        <v>7658</v>
      </c>
      <c r="F7335" s="348" t="s">
        <v>7659</v>
      </c>
    </row>
    <row r="7336" spans="1:6" x14ac:dyDescent="0.25">
      <c r="A7336" s="348" t="s">
        <v>13591</v>
      </c>
      <c r="B7336" t="str">
        <f t="shared" si="114"/>
        <v>F3:0911 P1P2:8802 P3:00448</v>
      </c>
      <c r="C7336" s="348" t="s">
        <v>11113</v>
      </c>
      <c r="D7336" s="348" t="s">
        <v>7657</v>
      </c>
      <c r="E7336" s="348" t="s">
        <v>7658</v>
      </c>
      <c r="F7336" s="348" t="s">
        <v>7641</v>
      </c>
    </row>
    <row r="7337" spans="1:6" x14ac:dyDescent="0.25">
      <c r="A7337" s="348" t="s">
        <v>13592</v>
      </c>
      <c r="B7337" t="str">
        <f t="shared" si="114"/>
        <v>F3:0911 P1P2:8802 P3:00199</v>
      </c>
      <c r="C7337" s="348" t="s">
        <v>11141</v>
      </c>
      <c r="D7337" s="348" t="s">
        <v>7657</v>
      </c>
      <c r="E7337" s="348" t="s">
        <v>7658</v>
      </c>
      <c r="F7337" s="348" t="s">
        <v>7659</v>
      </c>
    </row>
    <row r="7338" spans="1:6" x14ac:dyDescent="0.25">
      <c r="A7338" s="348" t="s">
        <v>13592</v>
      </c>
      <c r="B7338" t="str">
        <f t="shared" si="114"/>
        <v>F3:0911 P1P2:8802 P3:00448</v>
      </c>
      <c r="C7338" s="348" t="s">
        <v>11141</v>
      </c>
      <c r="D7338" s="348" t="s">
        <v>7657</v>
      </c>
      <c r="E7338" s="348" t="s">
        <v>7658</v>
      </c>
      <c r="F7338" s="348" t="s">
        <v>7641</v>
      </c>
    </row>
    <row r="7339" spans="1:6" x14ac:dyDescent="0.25">
      <c r="A7339" s="348" t="s">
        <v>13593</v>
      </c>
      <c r="B7339" t="str">
        <f t="shared" si="114"/>
        <v>F3:0911 P1P2:8802 P3:00199</v>
      </c>
      <c r="C7339" s="348" t="s">
        <v>11001</v>
      </c>
      <c r="D7339" s="348" t="s">
        <v>7657</v>
      </c>
      <c r="E7339" s="348" t="s">
        <v>7658</v>
      </c>
      <c r="F7339" s="348" t="s">
        <v>7659</v>
      </c>
    </row>
    <row r="7340" spans="1:6" x14ac:dyDescent="0.25">
      <c r="A7340" s="348" t="s">
        <v>13593</v>
      </c>
      <c r="B7340" t="str">
        <f t="shared" si="114"/>
        <v>F3:0911 P1P2:8802 P3:00448</v>
      </c>
      <c r="C7340" s="348" t="s">
        <v>11001</v>
      </c>
      <c r="D7340" s="348" t="s">
        <v>7657</v>
      </c>
      <c r="E7340" s="348" t="s">
        <v>7658</v>
      </c>
      <c r="F7340" s="348" t="s">
        <v>7641</v>
      </c>
    </row>
    <row r="7341" spans="1:6" x14ac:dyDescent="0.25">
      <c r="A7341" s="348" t="s">
        <v>13594</v>
      </c>
      <c r="B7341" t="str">
        <f t="shared" si="114"/>
        <v>F3:0911 P1P2:8802 P3:00199</v>
      </c>
      <c r="C7341" s="348" t="s">
        <v>11116</v>
      </c>
      <c r="D7341" s="348" t="s">
        <v>7657</v>
      </c>
      <c r="E7341" s="348" t="s">
        <v>7658</v>
      </c>
      <c r="F7341" s="348" t="s">
        <v>7659</v>
      </c>
    </row>
    <row r="7342" spans="1:6" x14ac:dyDescent="0.25">
      <c r="A7342" s="348" t="s">
        <v>13594</v>
      </c>
      <c r="B7342" t="str">
        <f t="shared" si="114"/>
        <v>F3:0911 P1P2:8802 P3:00448</v>
      </c>
      <c r="C7342" s="348" t="s">
        <v>11116</v>
      </c>
      <c r="D7342" s="348" t="s">
        <v>7657</v>
      </c>
      <c r="E7342" s="348" t="s">
        <v>7658</v>
      </c>
      <c r="F7342" s="348" t="s">
        <v>7641</v>
      </c>
    </row>
    <row r="7343" spans="1:6" x14ac:dyDescent="0.25">
      <c r="A7343" s="348" t="s">
        <v>13595</v>
      </c>
      <c r="B7343" t="str">
        <f t="shared" si="114"/>
        <v>F3:0911 P1P2:8802 P3:00199</v>
      </c>
      <c r="C7343" s="348" t="s">
        <v>11116</v>
      </c>
      <c r="D7343" s="348" t="s">
        <v>7657</v>
      </c>
      <c r="E7343" s="348" t="s">
        <v>7658</v>
      </c>
      <c r="F7343" s="348" t="s">
        <v>7659</v>
      </c>
    </row>
    <row r="7344" spans="1:6" x14ac:dyDescent="0.25">
      <c r="A7344" s="348" t="s">
        <v>13595</v>
      </c>
      <c r="B7344" t="str">
        <f t="shared" si="114"/>
        <v>F3:0911 P1P2:8802 P3:00448</v>
      </c>
      <c r="C7344" s="348" t="s">
        <v>11116</v>
      </c>
      <c r="D7344" s="348" t="s">
        <v>7657</v>
      </c>
      <c r="E7344" s="348" t="s">
        <v>7658</v>
      </c>
      <c r="F7344" s="348" t="s">
        <v>7641</v>
      </c>
    </row>
    <row r="7345" spans="1:6" x14ac:dyDescent="0.25">
      <c r="A7345" s="348" t="s">
        <v>13596</v>
      </c>
      <c r="B7345" t="str">
        <f t="shared" si="114"/>
        <v>F3:0820 P1P2:8502 P3:00231</v>
      </c>
      <c r="C7345" s="348" t="s">
        <v>11015</v>
      </c>
      <c r="D7345" s="348" t="s">
        <v>7684</v>
      </c>
      <c r="E7345" s="348" t="s">
        <v>7725</v>
      </c>
      <c r="F7345" s="348" t="s">
        <v>7834</v>
      </c>
    </row>
    <row r="7346" spans="1:6" x14ac:dyDescent="0.25">
      <c r="A7346" s="348" t="s">
        <v>13597</v>
      </c>
      <c r="B7346" t="str">
        <f t="shared" si="114"/>
        <v>F3:0911 P1P2:8802 P3:00199</v>
      </c>
      <c r="C7346" s="348" t="s">
        <v>11063</v>
      </c>
      <c r="D7346" s="348" t="s">
        <v>7657</v>
      </c>
      <c r="E7346" s="348" t="s">
        <v>7658</v>
      </c>
      <c r="F7346" s="348" t="s">
        <v>7659</v>
      </c>
    </row>
    <row r="7347" spans="1:6" x14ac:dyDescent="0.25">
      <c r="A7347" s="348" t="s">
        <v>13597</v>
      </c>
      <c r="B7347" t="str">
        <f t="shared" si="114"/>
        <v>F3:0911 P1P2:8802 P3:00448</v>
      </c>
      <c r="C7347" s="348" t="s">
        <v>11063</v>
      </c>
      <c r="D7347" s="348" t="s">
        <v>7657</v>
      </c>
      <c r="E7347" s="348" t="s">
        <v>7658</v>
      </c>
      <c r="F7347" s="348" t="s">
        <v>7641</v>
      </c>
    </row>
    <row r="7348" spans="1:6" x14ac:dyDescent="0.25">
      <c r="A7348" s="348" t="s">
        <v>13598</v>
      </c>
      <c r="B7348" t="str">
        <f t="shared" si="114"/>
        <v>F3:0820 P1P2:8502 P3:00231</v>
      </c>
      <c r="C7348" s="348" t="s">
        <v>11006</v>
      </c>
      <c r="D7348" s="348" t="s">
        <v>7684</v>
      </c>
      <c r="E7348" s="348" t="s">
        <v>7725</v>
      </c>
      <c r="F7348" s="348" t="s">
        <v>7834</v>
      </c>
    </row>
    <row r="7349" spans="1:6" x14ac:dyDescent="0.25">
      <c r="A7349" s="348" t="s">
        <v>13599</v>
      </c>
      <c r="B7349" t="str">
        <f t="shared" si="114"/>
        <v>F3:0820 P1P2:8502 P3:00234</v>
      </c>
      <c r="C7349" s="348" t="s">
        <v>12271</v>
      </c>
      <c r="D7349" s="348" t="s">
        <v>7684</v>
      </c>
      <c r="E7349" s="348" t="s">
        <v>7725</v>
      </c>
      <c r="F7349" s="348" t="s">
        <v>7726</v>
      </c>
    </row>
    <row r="7350" spans="1:6" x14ac:dyDescent="0.25">
      <c r="A7350" s="348" t="s">
        <v>13600</v>
      </c>
      <c r="B7350" t="str">
        <f t="shared" si="114"/>
        <v>F3:0911 P1P2:8802 P3:00199</v>
      </c>
      <c r="C7350" s="348" t="s">
        <v>9468</v>
      </c>
      <c r="D7350" s="348" t="s">
        <v>7657</v>
      </c>
      <c r="E7350" s="348" t="s">
        <v>7658</v>
      </c>
      <c r="F7350" s="348" t="s">
        <v>7659</v>
      </c>
    </row>
    <row r="7351" spans="1:6" x14ac:dyDescent="0.25">
      <c r="A7351" s="348" t="s">
        <v>13600</v>
      </c>
      <c r="B7351" t="str">
        <f t="shared" si="114"/>
        <v>F3:0911 P1P2:8802 P3:00448</v>
      </c>
      <c r="C7351" s="348" t="s">
        <v>9468</v>
      </c>
      <c r="D7351" s="348" t="s">
        <v>7657</v>
      </c>
      <c r="E7351" s="348" t="s">
        <v>7658</v>
      </c>
      <c r="F7351" s="348" t="s">
        <v>7641</v>
      </c>
    </row>
    <row r="7352" spans="1:6" x14ac:dyDescent="0.25">
      <c r="A7352" s="348" t="s">
        <v>13601</v>
      </c>
      <c r="B7352" t="str">
        <f t="shared" si="114"/>
        <v>F3:0820 P1P2:8502 P3:00231</v>
      </c>
      <c r="C7352" s="348" t="s">
        <v>9422</v>
      </c>
      <c r="D7352" s="348" t="s">
        <v>7684</v>
      </c>
      <c r="E7352" s="348" t="s">
        <v>7725</v>
      </c>
      <c r="F7352" s="348" t="s">
        <v>7834</v>
      </c>
    </row>
    <row r="7353" spans="1:6" x14ac:dyDescent="0.25">
      <c r="A7353" s="348" t="s">
        <v>13602</v>
      </c>
      <c r="B7353" t="str">
        <f t="shared" si="114"/>
        <v>F3:0911 P1P2:8802 P3:00199</v>
      </c>
      <c r="C7353" s="348" t="s">
        <v>8466</v>
      </c>
      <c r="D7353" s="348" t="s">
        <v>7657</v>
      </c>
      <c r="E7353" s="348" t="s">
        <v>7658</v>
      </c>
      <c r="F7353" s="348" t="s">
        <v>7659</v>
      </c>
    </row>
    <row r="7354" spans="1:6" x14ac:dyDescent="0.25">
      <c r="A7354" s="348" t="s">
        <v>13602</v>
      </c>
      <c r="B7354" t="str">
        <f t="shared" si="114"/>
        <v>F3:0911 P1P2:8802 P3:00448</v>
      </c>
      <c r="C7354" s="348" t="s">
        <v>8466</v>
      </c>
      <c r="D7354" s="348" t="s">
        <v>7657</v>
      </c>
      <c r="E7354" s="348" t="s">
        <v>7658</v>
      </c>
      <c r="F7354" s="348" t="s">
        <v>7641</v>
      </c>
    </row>
    <row r="7355" spans="1:6" x14ac:dyDescent="0.25">
      <c r="A7355" s="348" t="s">
        <v>13603</v>
      </c>
      <c r="B7355" t="str">
        <f t="shared" si="114"/>
        <v>F3:1040 P1P2:9006 P3:00282</v>
      </c>
      <c r="C7355" s="348" t="s">
        <v>11903</v>
      </c>
      <c r="D7355" s="348" t="s">
        <v>7691</v>
      </c>
      <c r="E7355" s="348" t="s">
        <v>7692</v>
      </c>
      <c r="F7355" s="348" t="s">
        <v>7854</v>
      </c>
    </row>
    <row r="7356" spans="1:6" x14ac:dyDescent="0.25">
      <c r="A7356" s="348" t="s">
        <v>13604</v>
      </c>
      <c r="B7356" t="str">
        <f t="shared" si="114"/>
        <v>F3:0820 P1P2:8502 P3:00233</v>
      </c>
      <c r="C7356" s="348" t="s">
        <v>7812</v>
      </c>
      <c r="D7356" s="348" t="s">
        <v>7684</v>
      </c>
      <c r="E7356" s="348" t="s">
        <v>7725</v>
      </c>
      <c r="F7356" s="348" t="s">
        <v>9219</v>
      </c>
    </row>
    <row r="7357" spans="1:6" x14ac:dyDescent="0.25">
      <c r="A7357" s="348" t="s">
        <v>13605</v>
      </c>
      <c r="B7357" t="str">
        <f t="shared" si="114"/>
        <v>F3:0820 P1P2:8503 P3:00232</v>
      </c>
      <c r="C7357" s="348" t="s">
        <v>7991</v>
      </c>
      <c r="D7357" s="348" t="s">
        <v>7684</v>
      </c>
      <c r="E7357" s="348" t="s">
        <v>7685</v>
      </c>
      <c r="F7357" s="348" t="s">
        <v>7686</v>
      </c>
    </row>
    <row r="7358" spans="1:6" x14ac:dyDescent="0.25">
      <c r="A7358" s="348" t="s">
        <v>13606</v>
      </c>
      <c r="B7358" t="str">
        <f t="shared" si="114"/>
        <v>F3:0820 P1P2:8502 P3:00234</v>
      </c>
      <c r="C7358" s="348" t="s">
        <v>7991</v>
      </c>
      <c r="D7358" s="348" t="s">
        <v>7684</v>
      </c>
      <c r="E7358" s="348" t="s">
        <v>7725</v>
      </c>
      <c r="F7358" s="348" t="s">
        <v>7726</v>
      </c>
    </row>
    <row r="7359" spans="1:6" x14ac:dyDescent="0.25">
      <c r="A7359" s="348" t="s">
        <v>13607</v>
      </c>
      <c r="B7359" t="str">
        <f t="shared" si="114"/>
        <v>F3:0911 P1P2:8802 P3:00199</v>
      </c>
      <c r="C7359" s="348" t="s">
        <v>11898</v>
      </c>
      <c r="D7359" s="348" t="s">
        <v>7657</v>
      </c>
      <c r="E7359" s="348" t="s">
        <v>7658</v>
      </c>
      <c r="F7359" s="348" t="s">
        <v>7659</v>
      </c>
    </row>
    <row r="7360" spans="1:6" x14ac:dyDescent="0.25">
      <c r="A7360" s="348" t="s">
        <v>13607</v>
      </c>
      <c r="B7360" t="str">
        <f t="shared" si="114"/>
        <v>F3:0911 P1P2:8802 P3:00448</v>
      </c>
      <c r="C7360" s="348" t="s">
        <v>11898</v>
      </c>
      <c r="D7360" s="348" t="s">
        <v>7657</v>
      </c>
      <c r="E7360" s="348" t="s">
        <v>7658</v>
      </c>
      <c r="F7360" s="348" t="s">
        <v>7641</v>
      </c>
    </row>
    <row r="7361" spans="1:6" x14ac:dyDescent="0.25">
      <c r="A7361" s="348" t="s">
        <v>13608</v>
      </c>
      <c r="B7361" t="str">
        <f t="shared" si="114"/>
        <v>F3:0911 P1P2:8802 P3:00199</v>
      </c>
      <c r="C7361" s="348" t="s">
        <v>11898</v>
      </c>
      <c r="D7361" s="348" t="s">
        <v>7657</v>
      </c>
      <c r="E7361" s="348" t="s">
        <v>7658</v>
      </c>
      <c r="F7361" s="348" t="s">
        <v>7659</v>
      </c>
    </row>
    <row r="7362" spans="1:6" x14ac:dyDescent="0.25">
      <c r="A7362" s="348" t="s">
        <v>13608</v>
      </c>
      <c r="B7362" t="str">
        <f t="shared" ref="B7362:B7425" si="115">CONCATENATE("F3:",D7362," P1P2:",E7362," P3:",F7362)</f>
        <v>F3:0911 P1P2:8802 P3:00448</v>
      </c>
      <c r="C7362" s="348" t="s">
        <v>11898</v>
      </c>
      <c r="D7362" s="348" t="s">
        <v>7657</v>
      </c>
      <c r="E7362" s="348" t="s">
        <v>7658</v>
      </c>
      <c r="F7362" s="348" t="s">
        <v>7641</v>
      </c>
    </row>
    <row r="7363" spans="1:6" x14ac:dyDescent="0.25">
      <c r="A7363" s="348" t="s">
        <v>13609</v>
      </c>
      <c r="B7363" t="str">
        <f t="shared" si="115"/>
        <v>F3:0911 P1P2:8802 P3:00199</v>
      </c>
      <c r="C7363" s="348" t="s">
        <v>11898</v>
      </c>
      <c r="D7363" s="348" t="s">
        <v>7657</v>
      </c>
      <c r="E7363" s="348" t="s">
        <v>7658</v>
      </c>
      <c r="F7363" s="348" t="s">
        <v>7659</v>
      </c>
    </row>
    <row r="7364" spans="1:6" x14ac:dyDescent="0.25">
      <c r="A7364" s="348" t="s">
        <v>13609</v>
      </c>
      <c r="B7364" t="str">
        <f t="shared" si="115"/>
        <v>F3:0911 P1P2:8802 P3:00448</v>
      </c>
      <c r="C7364" s="348" t="s">
        <v>11898</v>
      </c>
      <c r="D7364" s="348" t="s">
        <v>7657</v>
      </c>
      <c r="E7364" s="348" t="s">
        <v>7658</v>
      </c>
      <c r="F7364" s="348" t="s">
        <v>7641</v>
      </c>
    </row>
    <row r="7365" spans="1:6" x14ac:dyDescent="0.25">
      <c r="A7365" s="348" t="s">
        <v>13610</v>
      </c>
      <c r="B7365" t="str">
        <f t="shared" si="115"/>
        <v>F3:0820 P1P2:8503 P3:00232</v>
      </c>
      <c r="C7365" s="348" t="s">
        <v>11898</v>
      </c>
      <c r="D7365" s="348" t="s">
        <v>7684</v>
      </c>
      <c r="E7365" s="348" t="s">
        <v>7685</v>
      </c>
      <c r="F7365" s="348" t="s">
        <v>7686</v>
      </c>
    </row>
    <row r="7366" spans="1:6" x14ac:dyDescent="0.25">
      <c r="A7366" s="348" t="s">
        <v>13611</v>
      </c>
      <c r="B7366" t="str">
        <f t="shared" si="115"/>
        <v>F3:0950 P1P2:8814 P3:00211</v>
      </c>
      <c r="C7366" s="348" t="s">
        <v>11898</v>
      </c>
      <c r="D7366" s="348" t="s">
        <v>7344</v>
      </c>
      <c r="E7366" s="348" t="s">
        <v>7642</v>
      </c>
      <c r="F7366" s="348" t="s">
        <v>7643</v>
      </c>
    </row>
    <row r="7367" spans="1:6" x14ac:dyDescent="0.25">
      <c r="A7367" s="348" t="s">
        <v>13612</v>
      </c>
      <c r="B7367" t="str">
        <f t="shared" si="115"/>
        <v>F3:0950 P1P2:8814 P3:00211</v>
      </c>
      <c r="C7367" s="348" t="s">
        <v>11746</v>
      </c>
      <c r="D7367" s="348" t="s">
        <v>7344</v>
      </c>
      <c r="E7367" s="348" t="s">
        <v>7642</v>
      </c>
      <c r="F7367" s="348" t="s">
        <v>7643</v>
      </c>
    </row>
    <row r="7368" spans="1:6" x14ac:dyDescent="0.25">
      <c r="A7368" s="348" t="s">
        <v>13613</v>
      </c>
      <c r="B7368" t="str">
        <f t="shared" si="115"/>
        <v>F3:0911 P1P2:8802 P3:00199</v>
      </c>
      <c r="C7368" s="348" t="s">
        <v>11735</v>
      </c>
      <c r="D7368" s="348" t="s">
        <v>7657</v>
      </c>
      <c r="E7368" s="348" t="s">
        <v>7658</v>
      </c>
      <c r="F7368" s="348" t="s">
        <v>7659</v>
      </c>
    </row>
    <row r="7369" spans="1:6" x14ac:dyDescent="0.25">
      <c r="A7369" s="348" t="s">
        <v>13613</v>
      </c>
      <c r="B7369" t="str">
        <f t="shared" si="115"/>
        <v>F3:0911 P1P2:8802 P3:00448</v>
      </c>
      <c r="C7369" s="348" t="s">
        <v>11735</v>
      </c>
      <c r="D7369" s="348" t="s">
        <v>7657</v>
      </c>
      <c r="E7369" s="348" t="s">
        <v>7658</v>
      </c>
      <c r="F7369" s="348" t="s">
        <v>7641</v>
      </c>
    </row>
    <row r="7370" spans="1:6" x14ac:dyDescent="0.25">
      <c r="A7370" s="348" t="s">
        <v>13614</v>
      </c>
      <c r="B7370" t="str">
        <f t="shared" si="115"/>
        <v>F3:0820 P1P2:8503 P3:00232</v>
      </c>
      <c r="C7370" s="348" t="s">
        <v>10158</v>
      </c>
      <c r="D7370" s="348" t="s">
        <v>7684</v>
      </c>
      <c r="E7370" s="348" t="s">
        <v>7685</v>
      </c>
      <c r="F7370" s="348" t="s">
        <v>7686</v>
      </c>
    </row>
    <row r="7371" spans="1:6" x14ac:dyDescent="0.25">
      <c r="A7371" s="348" t="s">
        <v>13615</v>
      </c>
      <c r="B7371" t="str">
        <f t="shared" si="115"/>
        <v>F3:0950 P1P2:8814 P3:00209</v>
      </c>
      <c r="C7371" s="348" t="s">
        <v>10207</v>
      </c>
      <c r="D7371" s="348" t="s">
        <v>7344</v>
      </c>
      <c r="E7371" s="348" t="s">
        <v>7642</v>
      </c>
      <c r="F7371" s="348" t="s">
        <v>7860</v>
      </c>
    </row>
    <row r="7372" spans="1:6" x14ac:dyDescent="0.25">
      <c r="A7372" s="348" t="s">
        <v>13616</v>
      </c>
      <c r="B7372" t="str">
        <f t="shared" si="115"/>
        <v>F3:0820 P1P2:8503 P3:00232</v>
      </c>
      <c r="C7372" s="348" t="s">
        <v>10155</v>
      </c>
      <c r="D7372" s="348" t="s">
        <v>7684</v>
      </c>
      <c r="E7372" s="348" t="s">
        <v>7685</v>
      </c>
      <c r="F7372" s="348" t="s">
        <v>7686</v>
      </c>
    </row>
    <row r="7373" spans="1:6" x14ac:dyDescent="0.25">
      <c r="A7373" s="348" t="s">
        <v>13617</v>
      </c>
      <c r="B7373" t="str">
        <f t="shared" si="115"/>
        <v>F3:0820 P1P2:8503 P3:00232</v>
      </c>
      <c r="C7373" s="348" t="s">
        <v>10139</v>
      </c>
      <c r="D7373" s="348" t="s">
        <v>7684</v>
      </c>
      <c r="E7373" s="348" t="s">
        <v>7685</v>
      </c>
      <c r="F7373" s="348" t="s">
        <v>7686</v>
      </c>
    </row>
    <row r="7374" spans="1:6" x14ac:dyDescent="0.25">
      <c r="A7374" s="348" t="s">
        <v>13618</v>
      </c>
      <c r="B7374" t="str">
        <f t="shared" si="115"/>
        <v>F3:0820 P1P2:8503 P3:00232</v>
      </c>
      <c r="C7374" s="348" t="s">
        <v>11180</v>
      </c>
      <c r="D7374" s="348" t="s">
        <v>7684</v>
      </c>
      <c r="E7374" s="348" t="s">
        <v>7685</v>
      </c>
      <c r="F7374" s="348" t="s">
        <v>7686</v>
      </c>
    </row>
    <row r="7375" spans="1:6" x14ac:dyDescent="0.25">
      <c r="A7375" s="348" t="s">
        <v>13619</v>
      </c>
      <c r="B7375" t="str">
        <f t="shared" si="115"/>
        <v>F3:0820 P1P2:8502 P3:00231</v>
      </c>
      <c r="C7375" s="348" t="s">
        <v>9470</v>
      </c>
      <c r="D7375" s="348" t="s">
        <v>7684</v>
      </c>
      <c r="E7375" s="348" t="s">
        <v>7725</v>
      </c>
      <c r="F7375" s="348" t="s">
        <v>7834</v>
      </c>
    </row>
    <row r="7376" spans="1:6" x14ac:dyDescent="0.25">
      <c r="A7376" s="348" t="s">
        <v>13620</v>
      </c>
      <c r="B7376" t="str">
        <f t="shared" si="115"/>
        <v>F3:0820 P1P2:8502 P3:00231</v>
      </c>
      <c r="C7376" s="348" t="s">
        <v>9383</v>
      </c>
      <c r="D7376" s="348" t="s">
        <v>7684</v>
      </c>
      <c r="E7376" s="348" t="s">
        <v>7725</v>
      </c>
      <c r="F7376" s="348" t="s">
        <v>7834</v>
      </c>
    </row>
    <row r="7377" spans="1:6" x14ac:dyDescent="0.25">
      <c r="A7377" s="348" t="s">
        <v>13621</v>
      </c>
      <c r="B7377" t="str">
        <f t="shared" si="115"/>
        <v>F3:0259 P1P2:3104 P3:00074</v>
      </c>
      <c r="C7377" s="348" t="s">
        <v>7945</v>
      </c>
      <c r="D7377" s="348" t="s">
        <v>7557</v>
      </c>
      <c r="E7377" s="348" t="s">
        <v>7568</v>
      </c>
      <c r="F7377" s="348" t="s">
        <v>7571</v>
      </c>
    </row>
    <row r="7378" spans="1:6" x14ac:dyDescent="0.25">
      <c r="A7378" s="348" t="s">
        <v>13622</v>
      </c>
      <c r="B7378" t="str">
        <f t="shared" si="115"/>
        <v>F3:0820 P1P2:8502 P3:00234</v>
      </c>
      <c r="C7378" s="348" t="s">
        <v>7880</v>
      </c>
      <c r="D7378" s="348" t="s">
        <v>7684</v>
      </c>
      <c r="E7378" s="348" t="s">
        <v>7725</v>
      </c>
      <c r="F7378" s="348" t="s">
        <v>7726</v>
      </c>
    </row>
    <row r="7379" spans="1:6" x14ac:dyDescent="0.25">
      <c r="A7379" s="348" t="s">
        <v>13623</v>
      </c>
      <c r="B7379" t="str">
        <f t="shared" si="115"/>
        <v>F3:0820 P1P2:8503 P3:00232</v>
      </c>
      <c r="C7379" s="348" t="s">
        <v>7880</v>
      </c>
      <c r="D7379" s="348" t="s">
        <v>7684</v>
      </c>
      <c r="E7379" s="348" t="s">
        <v>7685</v>
      </c>
      <c r="F7379" s="348" t="s">
        <v>7686</v>
      </c>
    </row>
    <row r="7380" spans="1:6" x14ac:dyDescent="0.25">
      <c r="A7380" s="348" t="s">
        <v>13624</v>
      </c>
      <c r="B7380" t="str">
        <f t="shared" si="115"/>
        <v>F3:0820 P1P2:8503 P3:00232</v>
      </c>
      <c r="C7380" s="348" t="s">
        <v>7880</v>
      </c>
      <c r="D7380" s="348" t="s">
        <v>7684</v>
      </c>
      <c r="E7380" s="348" t="s">
        <v>7685</v>
      </c>
      <c r="F7380" s="348" t="s">
        <v>7686</v>
      </c>
    </row>
    <row r="7381" spans="1:6" x14ac:dyDescent="0.25">
      <c r="A7381" s="348" t="s">
        <v>13625</v>
      </c>
      <c r="B7381" t="str">
        <f t="shared" si="115"/>
        <v>F3:0950 P1P2:8814 P3:00211</v>
      </c>
      <c r="C7381" s="348" t="s">
        <v>7984</v>
      </c>
      <c r="D7381" s="348" t="s">
        <v>7344</v>
      </c>
      <c r="E7381" s="348" t="s">
        <v>7642</v>
      </c>
      <c r="F7381" s="348" t="s">
        <v>7643</v>
      </c>
    </row>
    <row r="7382" spans="1:6" x14ac:dyDescent="0.25">
      <c r="A7382" s="348" t="s">
        <v>13626</v>
      </c>
      <c r="B7382" t="str">
        <f t="shared" si="115"/>
        <v>F3:0911 P1P2:8802 P3:00199</v>
      </c>
      <c r="C7382" s="348" t="s">
        <v>11087</v>
      </c>
      <c r="D7382" s="348" t="s">
        <v>7657</v>
      </c>
      <c r="E7382" s="348" t="s">
        <v>7658</v>
      </c>
      <c r="F7382" s="348" t="s">
        <v>7659</v>
      </c>
    </row>
    <row r="7383" spans="1:6" x14ac:dyDescent="0.25">
      <c r="A7383" s="348" t="s">
        <v>13626</v>
      </c>
      <c r="B7383" t="str">
        <f t="shared" si="115"/>
        <v>F3:0911 P1P2:8802 P3:00448</v>
      </c>
      <c r="C7383" s="348" t="s">
        <v>11087</v>
      </c>
      <c r="D7383" s="348" t="s">
        <v>7657</v>
      </c>
      <c r="E7383" s="348" t="s">
        <v>7658</v>
      </c>
      <c r="F7383" s="348" t="s">
        <v>7641</v>
      </c>
    </row>
    <row r="7384" spans="1:6" x14ac:dyDescent="0.25">
      <c r="A7384" s="348" t="s">
        <v>13627</v>
      </c>
      <c r="B7384" t="str">
        <f t="shared" si="115"/>
        <v>F3:0911 P1P2:8802 P3:00199</v>
      </c>
      <c r="C7384" s="348" t="s">
        <v>10996</v>
      </c>
      <c r="D7384" s="348" t="s">
        <v>7657</v>
      </c>
      <c r="E7384" s="348" t="s">
        <v>7658</v>
      </c>
      <c r="F7384" s="348" t="s">
        <v>7659</v>
      </c>
    </row>
    <row r="7385" spans="1:6" x14ac:dyDescent="0.25">
      <c r="A7385" s="348" t="s">
        <v>13627</v>
      </c>
      <c r="B7385" t="str">
        <f t="shared" si="115"/>
        <v>F3:0911 P1P2:8802 P3:00448</v>
      </c>
      <c r="C7385" s="348" t="s">
        <v>10996</v>
      </c>
      <c r="D7385" s="348" t="s">
        <v>7657</v>
      </c>
      <c r="E7385" s="348" t="s">
        <v>7658</v>
      </c>
      <c r="F7385" s="348" t="s">
        <v>7641</v>
      </c>
    </row>
    <row r="7386" spans="1:6" x14ac:dyDescent="0.25">
      <c r="A7386" s="348" t="s">
        <v>13628</v>
      </c>
      <c r="B7386" t="str">
        <f t="shared" si="115"/>
        <v>F3:0911 P1P2:8802 P3:00199</v>
      </c>
      <c r="C7386" s="348" t="s">
        <v>11084</v>
      </c>
      <c r="D7386" s="348" t="s">
        <v>7657</v>
      </c>
      <c r="E7386" s="348" t="s">
        <v>7658</v>
      </c>
      <c r="F7386" s="348" t="s">
        <v>7659</v>
      </c>
    </row>
    <row r="7387" spans="1:6" x14ac:dyDescent="0.25">
      <c r="A7387" s="348" t="s">
        <v>13628</v>
      </c>
      <c r="B7387" t="str">
        <f t="shared" si="115"/>
        <v>F3:0911 P1P2:8802 P3:00448</v>
      </c>
      <c r="C7387" s="348" t="s">
        <v>11084</v>
      </c>
      <c r="D7387" s="348" t="s">
        <v>7657</v>
      </c>
      <c r="E7387" s="348" t="s">
        <v>7658</v>
      </c>
      <c r="F7387" s="348" t="s">
        <v>7641</v>
      </c>
    </row>
    <row r="7388" spans="1:6" x14ac:dyDescent="0.25">
      <c r="A7388" s="348" t="s">
        <v>13629</v>
      </c>
      <c r="B7388" t="str">
        <f t="shared" si="115"/>
        <v>F3:0812 P1P2:8602 P3:00355</v>
      </c>
      <c r="C7388" s="348" t="s">
        <v>7703</v>
      </c>
      <c r="D7388" s="348" t="s">
        <v>7752</v>
      </c>
      <c r="E7388" s="348" t="s">
        <v>7753</v>
      </c>
      <c r="F7388" s="348" t="s">
        <v>7754</v>
      </c>
    </row>
    <row r="7389" spans="1:6" x14ac:dyDescent="0.25">
      <c r="A7389" s="348" t="s">
        <v>13630</v>
      </c>
      <c r="B7389" t="str">
        <f t="shared" si="115"/>
        <v>F3:0911 P1P2:8802 P3:00199</v>
      </c>
      <c r="C7389" s="348" t="s">
        <v>11225</v>
      </c>
      <c r="D7389" s="348" t="s">
        <v>7657</v>
      </c>
      <c r="E7389" s="348" t="s">
        <v>7658</v>
      </c>
      <c r="F7389" s="348" t="s">
        <v>7659</v>
      </c>
    </row>
    <row r="7390" spans="1:6" x14ac:dyDescent="0.25">
      <c r="A7390" s="348" t="s">
        <v>13630</v>
      </c>
      <c r="B7390" t="str">
        <f t="shared" si="115"/>
        <v>F3:0911 P1P2:8802 P3:00448</v>
      </c>
      <c r="C7390" s="348" t="s">
        <v>11225</v>
      </c>
      <c r="D7390" s="348" t="s">
        <v>7657</v>
      </c>
      <c r="E7390" s="348" t="s">
        <v>7658</v>
      </c>
      <c r="F7390" s="348" t="s">
        <v>7641</v>
      </c>
    </row>
    <row r="7391" spans="1:6" x14ac:dyDescent="0.25">
      <c r="A7391" s="348" t="s">
        <v>13631</v>
      </c>
      <c r="B7391" t="str">
        <f t="shared" si="115"/>
        <v>F3:0911 P1P2:8802 P3:00199</v>
      </c>
      <c r="C7391" s="348" t="s">
        <v>10742</v>
      </c>
      <c r="D7391" s="348" t="s">
        <v>7657</v>
      </c>
      <c r="E7391" s="348" t="s">
        <v>7658</v>
      </c>
      <c r="F7391" s="348" t="s">
        <v>7659</v>
      </c>
    </row>
    <row r="7392" spans="1:6" x14ac:dyDescent="0.25">
      <c r="A7392" s="348" t="s">
        <v>13631</v>
      </c>
      <c r="B7392" t="str">
        <f t="shared" si="115"/>
        <v>F3:0911 P1P2:8802 P3:00448</v>
      </c>
      <c r="C7392" s="348" t="s">
        <v>10742</v>
      </c>
      <c r="D7392" s="348" t="s">
        <v>7657</v>
      </c>
      <c r="E7392" s="348" t="s">
        <v>7658</v>
      </c>
      <c r="F7392" s="348" t="s">
        <v>7641</v>
      </c>
    </row>
    <row r="7393" spans="1:6" x14ac:dyDescent="0.25">
      <c r="A7393" s="348" t="s">
        <v>13632</v>
      </c>
      <c r="B7393" t="str">
        <f t="shared" si="115"/>
        <v>F3:0950 P1P2:8814 P3:00211</v>
      </c>
      <c r="C7393" s="348" t="s">
        <v>8004</v>
      </c>
      <c r="D7393" s="348" t="s">
        <v>7344</v>
      </c>
      <c r="E7393" s="348" t="s">
        <v>7642</v>
      </c>
      <c r="F7393" s="348" t="s">
        <v>7643</v>
      </c>
    </row>
    <row r="7394" spans="1:6" x14ac:dyDescent="0.25">
      <c r="A7394" s="348" t="s">
        <v>13633</v>
      </c>
      <c r="B7394" t="str">
        <f t="shared" si="115"/>
        <v>F3:0911 P1P2:8802 P3:00199</v>
      </c>
      <c r="C7394" s="348" t="s">
        <v>8835</v>
      </c>
      <c r="D7394" s="348" t="s">
        <v>7657</v>
      </c>
      <c r="E7394" s="348" t="s">
        <v>7658</v>
      </c>
      <c r="F7394" s="348" t="s">
        <v>7659</v>
      </c>
    </row>
    <row r="7395" spans="1:6" x14ac:dyDescent="0.25">
      <c r="A7395" s="348" t="s">
        <v>13633</v>
      </c>
      <c r="B7395" t="str">
        <f t="shared" si="115"/>
        <v>F3:0911 P1P2:8802 P3:00448</v>
      </c>
      <c r="C7395" s="348" t="s">
        <v>8835</v>
      </c>
      <c r="D7395" s="348" t="s">
        <v>7657</v>
      </c>
      <c r="E7395" s="348" t="s">
        <v>7658</v>
      </c>
      <c r="F7395" s="348" t="s">
        <v>7641</v>
      </c>
    </row>
    <row r="7396" spans="1:6" x14ac:dyDescent="0.25">
      <c r="A7396" s="348" t="s">
        <v>13634</v>
      </c>
      <c r="B7396" t="str">
        <f t="shared" si="115"/>
        <v>F3:0911 P1P2:8802 P3:00199</v>
      </c>
      <c r="C7396" s="348" t="s">
        <v>8838</v>
      </c>
      <c r="D7396" s="348" t="s">
        <v>7657</v>
      </c>
      <c r="E7396" s="348" t="s">
        <v>7658</v>
      </c>
      <c r="F7396" s="348" t="s">
        <v>7659</v>
      </c>
    </row>
    <row r="7397" spans="1:6" x14ac:dyDescent="0.25">
      <c r="A7397" s="348" t="s">
        <v>13634</v>
      </c>
      <c r="B7397" t="str">
        <f t="shared" si="115"/>
        <v>F3:0911 P1P2:8802 P3:00448</v>
      </c>
      <c r="C7397" s="348" t="s">
        <v>8838</v>
      </c>
      <c r="D7397" s="348" t="s">
        <v>7657</v>
      </c>
      <c r="E7397" s="348" t="s">
        <v>7658</v>
      </c>
      <c r="F7397" s="348" t="s">
        <v>7641</v>
      </c>
    </row>
    <row r="7398" spans="1:6" x14ac:dyDescent="0.25">
      <c r="A7398" s="348" t="s">
        <v>13635</v>
      </c>
      <c r="B7398" t="str">
        <f t="shared" si="115"/>
        <v>F3:0911 P1P2:8802 P3:00199</v>
      </c>
      <c r="C7398" s="348" t="s">
        <v>9553</v>
      </c>
      <c r="D7398" s="348" t="s">
        <v>7657</v>
      </c>
      <c r="E7398" s="348" t="s">
        <v>7658</v>
      </c>
      <c r="F7398" s="348" t="s">
        <v>7659</v>
      </c>
    </row>
    <row r="7399" spans="1:6" x14ac:dyDescent="0.25">
      <c r="A7399" s="348" t="s">
        <v>13635</v>
      </c>
      <c r="B7399" t="str">
        <f t="shared" si="115"/>
        <v>F3:0911 P1P2:8802 P3:00448</v>
      </c>
      <c r="C7399" s="348" t="s">
        <v>9553</v>
      </c>
      <c r="D7399" s="348" t="s">
        <v>7657</v>
      </c>
      <c r="E7399" s="348" t="s">
        <v>7658</v>
      </c>
      <c r="F7399" s="348" t="s">
        <v>7641</v>
      </c>
    </row>
    <row r="7400" spans="1:6" x14ac:dyDescent="0.25">
      <c r="A7400" s="348" t="s">
        <v>13636</v>
      </c>
      <c r="B7400" t="str">
        <f t="shared" si="115"/>
        <v>F3:0950 P1P2:8814 P3:00211</v>
      </c>
      <c r="C7400" s="348" t="s">
        <v>8000</v>
      </c>
      <c r="D7400" s="348" t="s">
        <v>7344</v>
      </c>
      <c r="E7400" s="348" t="s">
        <v>7642</v>
      </c>
      <c r="F7400" s="348" t="s">
        <v>7643</v>
      </c>
    </row>
    <row r="7401" spans="1:6" x14ac:dyDescent="0.25">
      <c r="A7401" s="348" t="s">
        <v>13637</v>
      </c>
      <c r="B7401" t="str">
        <f t="shared" si="115"/>
        <v>F3:0820 P1P2:8502 P3:00234</v>
      </c>
      <c r="C7401" s="348" t="s">
        <v>10090</v>
      </c>
      <c r="D7401" s="348" t="s">
        <v>7684</v>
      </c>
      <c r="E7401" s="348" t="s">
        <v>7725</v>
      </c>
      <c r="F7401" s="348" t="s">
        <v>7726</v>
      </c>
    </row>
    <row r="7402" spans="1:6" x14ac:dyDescent="0.25">
      <c r="A7402" s="348" t="s">
        <v>13638</v>
      </c>
      <c r="B7402" t="str">
        <f t="shared" si="115"/>
        <v>F3:0911 P1P2:8802 P3:00199</v>
      </c>
      <c r="C7402" s="348" t="s">
        <v>7844</v>
      </c>
      <c r="D7402" s="348" t="s">
        <v>7657</v>
      </c>
      <c r="E7402" s="348" t="s">
        <v>7658</v>
      </c>
      <c r="F7402" s="348" t="s">
        <v>7659</v>
      </c>
    </row>
    <row r="7403" spans="1:6" x14ac:dyDescent="0.25">
      <c r="A7403" s="348" t="s">
        <v>13638</v>
      </c>
      <c r="B7403" t="str">
        <f t="shared" si="115"/>
        <v>F3:0911 P1P2:8802 P3:00448</v>
      </c>
      <c r="C7403" s="348" t="s">
        <v>7844</v>
      </c>
      <c r="D7403" s="348" t="s">
        <v>7657</v>
      </c>
      <c r="E7403" s="348" t="s">
        <v>7658</v>
      </c>
      <c r="F7403" s="348" t="s">
        <v>7641</v>
      </c>
    </row>
    <row r="7404" spans="1:6" x14ac:dyDescent="0.25">
      <c r="A7404" s="348" t="s">
        <v>13639</v>
      </c>
      <c r="B7404" t="str">
        <f t="shared" si="115"/>
        <v>F3:1070 P1P2:9012 P3:00325</v>
      </c>
      <c r="C7404" s="348" t="s">
        <v>7945</v>
      </c>
      <c r="D7404" s="348" t="s">
        <v>7849</v>
      </c>
      <c r="E7404" s="348" t="s">
        <v>7850</v>
      </c>
      <c r="F7404" s="348" t="s">
        <v>13640</v>
      </c>
    </row>
    <row r="7405" spans="1:6" x14ac:dyDescent="0.25">
      <c r="A7405" s="348" t="s">
        <v>13641</v>
      </c>
      <c r="B7405" t="str">
        <f t="shared" si="115"/>
        <v>F3:0950 P1P2:8814 P3:00209</v>
      </c>
      <c r="C7405" s="348" t="s">
        <v>7964</v>
      </c>
      <c r="D7405" s="348" t="s">
        <v>7344</v>
      </c>
      <c r="E7405" s="348" t="s">
        <v>7642</v>
      </c>
      <c r="F7405" s="348" t="s">
        <v>7860</v>
      </c>
    </row>
    <row r="7406" spans="1:6" x14ac:dyDescent="0.25">
      <c r="A7406" s="348" t="s">
        <v>13642</v>
      </c>
      <c r="B7406" t="str">
        <f t="shared" si="115"/>
        <v>F3:0911 P1P2:8802 P3:00199</v>
      </c>
      <c r="C7406" s="348" t="s">
        <v>8136</v>
      </c>
      <c r="D7406" s="348" t="s">
        <v>7657</v>
      </c>
      <c r="E7406" s="348" t="s">
        <v>7658</v>
      </c>
      <c r="F7406" s="348" t="s">
        <v>7659</v>
      </c>
    </row>
    <row r="7407" spans="1:6" x14ac:dyDescent="0.25">
      <c r="A7407" s="348" t="s">
        <v>13642</v>
      </c>
      <c r="B7407" t="str">
        <f t="shared" si="115"/>
        <v>F3:0911 P1P2:8802 P3:00448</v>
      </c>
      <c r="C7407" s="348" t="s">
        <v>8136</v>
      </c>
      <c r="D7407" s="348" t="s">
        <v>7657</v>
      </c>
      <c r="E7407" s="348" t="s">
        <v>7658</v>
      </c>
      <c r="F7407" s="348" t="s">
        <v>7641</v>
      </c>
    </row>
    <row r="7408" spans="1:6" x14ac:dyDescent="0.25">
      <c r="A7408" s="348" t="s">
        <v>13643</v>
      </c>
      <c r="B7408" t="str">
        <f t="shared" si="115"/>
        <v>F3:0950 P1P2:8814 P3:00209</v>
      </c>
      <c r="C7408" s="348" t="s">
        <v>8667</v>
      </c>
      <c r="D7408" s="348" t="s">
        <v>7344</v>
      </c>
      <c r="E7408" s="348" t="s">
        <v>7642</v>
      </c>
      <c r="F7408" s="348" t="s">
        <v>7860</v>
      </c>
    </row>
    <row r="7409" spans="1:6" x14ac:dyDescent="0.25">
      <c r="A7409" s="348" t="s">
        <v>13644</v>
      </c>
      <c r="B7409" t="str">
        <f t="shared" si="115"/>
        <v>F3:0911 P1P2:8802 P3:00199</v>
      </c>
      <c r="C7409" s="348" t="s">
        <v>8263</v>
      </c>
      <c r="D7409" s="348" t="s">
        <v>7657</v>
      </c>
      <c r="E7409" s="348" t="s">
        <v>7658</v>
      </c>
      <c r="F7409" s="348" t="s">
        <v>7659</v>
      </c>
    </row>
    <row r="7410" spans="1:6" x14ac:dyDescent="0.25">
      <c r="A7410" s="348" t="s">
        <v>13644</v>
      </c>
      <c r="B7410" t="str">
        <f t="shared" si="115"/>
        <v>F3:0911 P1P2:8802 P3:00448</v>
      </c>
      <c r="C7410" s="348" t="s">
        <v>8263</v>
      </c>
      <c r="D7410" s="348" t="s">
        <v>7657</v>
      </c>
      <c r="E7410" s="348" t="s">
        <v>7658</v>
      </c>
      <c r="F7410" s="348" t="s">
        <v>7641</v>
      </c>
    </row>
    <row r="7411" spans="1:6" x14ac:dyDescent="0.25">
      <c r="A7411" s="348" t="s">
        <v>13645</v>
      </c>
      <c r="B7411" t="str">
        <f t="shared" si="115"/>
        <v>F3:0820 P1P2:8502 P3:00234</v>
      </c>
      <c r="C7411" s="348" t="s">
        <v>10167</v>
      </c>
      <c r="D7411" s="348" t="s">
        <v>7684</v>
      </c>
      <c r="E7411" s="348" t="s">
        <v>7725</v>
      </c>
      <c r="F7411" s="348" t="s">
        <v>7726</v>
      </c>
    </row>
    <row r="7412" spans="1:6" x14ac:dyDescent="0.25">
      <c r="A7412" s="348" t="s">
        <v>13646</v>
      </c>
      <c r="B7412" t="str">
        <f t="shared" si="115"/>
        <v>F3:0911 P1P2:8802 P3:00199</v>
      </c>
      <c r="C7412" s="348" t="s">
        <v>8072</v>
      </c>
      <c r="D7412" s="348" t="s">
        <v>7657</v>
      </c>
      <c r="E7412" s="348" t="s">
        <v>7658</v>
      </c>
      <c r="F7412" s="348" t="s">
        <v>7659</v>
      </c>
    </row>
    <row r="7413" spans="1:6" x14ac:dyDescent="0.25">
      <c r="A7413" s="348" t="s">
        <v>13646</v>
      </c>
      <c r="B7413" t="str">
        <f t="shared" si="115"/>
        <v>F3:0911 P1P2:8802 P3:00448</v>
      </c>
      <c r="C7413" s="348" t="s">
        <v>8072</v>
      </c>
      <c r="D7413" s="348" t="s">
        <v>7657</v>
      </c>
      <c r="E7413" s="348" t="s">
        <v>7658</v>
      </c>
      <c r="F7413" s="348" t="s">
        <v>7641</v>
      </c>
    </row>
    <row r="7414" spans="1:6" x14ac:dyDescent="0.25">
      <c r="A7414" s="348" t="s">
        <v>13647</v>
      </c>
      <c r="B7414" t="str">
        <f t="shared" si="115"/>
        <v>F3:0911 P1P2:8802 P3:00199</v>
      </c>
      <c r="C7414" s="348" t="s">
        <v>8057</v>
      </c>
      <c r="D7414" s="348" t="s">
        <v>7657</v>
      </c>
      <c r="E7414" s="348" t="s">
        <v>7658</v>
      </c>
      <c r="F7414" s="348" t="s">
        <v>7659</v>
      </c>
    </row>
    <row r="7415" spans="1:6" x14ac:dyDescent="0.25">
      <c r="A7415" s="348" t="s">
        <v>13647</v>
      </c>
      <c r="B7415" t="str">
        <f t="shared" si="115"/>
        <v>F3:0911 P1P2:8802 P3:00448</v>
      </c>
      <c r="C7415" s="348" t="s">
        <v>8057</v>
      </c>
      <c r="D7415" s="348" t="s">
        <v>7657</v>
      </c>
      <c r="E7415" s="348" t="s">
        <v>7658</v>
      </c>
      <c r="F7415" s="348" t="s">
        <v>7641</v>
      </c>
    </row>
    <row r="7416" spans="1:6" x14ac:dyDescent="0.25">
      <c r="A7416" s="348" t="s">
        <v>13648</v>
      </c>
      <c r="B7416" t="str">
        <f t="shared" si="115"/>
        <v>F3:0911 P1P2:8802 P3:00199</v>
      </c>
      <c r="C7416" s="348" t="s">
        <v>11175</v>
      </c>
      <c r="D7416" s="348" t="s">
        <v>7657</v>
      </c>
      <c r="E7416" s="348" t="s">
        <v>7658</v>
      </c>
      <c r="F7416" s="348" t="s">
        <v>7659</v>
      </c>
    </row>
    <row r="7417" spans="1:6" x14ac:dyDescent="0.25">
      <c r="A7417" s="348" t="s">
        <v>13648</v>
      </c>
      <c r="B7417" t="str">
        <f t="shared" si="115"/>
        <v>F3:0911 P1P2:8802 P3:00448</v>
      </c>
      <c r="C7417" s="348" t="s">
        <v>11175</v>
      </c>
      <c r="D7417" s="348" t="s">
        <v>7657</v>
      </c>
      <c r="E7417" s="348" t="s">
        <v>7658</v>
      </c>
      <c r="F7417" s="348" t="s">
        <v>7641</v>
      </c>
    </row>
    <row r="7418" spans="1:6" x14ac:dyDescent="0.25">
      <c r="A7418" s="348" t="s">
        <v>13649</v>
      </c>
      <c r="B7418" t="str">
        <f t="shared" si="115"/>
        <v>F3:0820 P1P2:8502 P3:00231</v>
      </c>
      <c r="C7418" s="348" t="s">
        <v>11151</v>
      </c>
      <c r="D7418" s="348" t="s">
        <v>7684</v>
      </c>
      <c r="E7418" s="348" t="s">
        <v>7725</v>
      </c>
      <c r="F7418" s="348" t="s">
        <v>7834</v>
      </c>
    </row>
    <row r="7419" spans="1:6" x14ac:dyDescent="0.25">
      <c r="A7419" s="348" t="s">
        <v>13650</v>
      </c>
      <c r="B7419" t="str">
        <f t="shared" si="115"/>
        <v>F3:0820 P1P2:8502 P3:00231</v>
      </c>
      <c r="C7419" s="348" t="s">
        <v>11071</v>
      </c>
      <c r="D7419" s="348" t="s">
        <v>7684</v>
      </c>
      <c r="E7419" s="348" t="s">
        <v>7725</v>
      </c>
      <c r="F7419" s="348" t="s">
        <v>7834</v>
      </c>
    </row>
    <row r="7420" spans="1:6" x14ac:dyDescent="0.25">
      <c r="A7420" s="348" t="s">
        <v>13651</v>
      </c>
      <c r="B7420" t="str">
        <f t="shared" si="115"/>
        <v>F3:0911 P1P2:8802 P3:00199</v>
      </c>
      <c r="C7420" s="348" t="s">
        <v>9806</v>
      </c>
      <c r="D7420" s="348" t="s">
        <v>7657</v>
      </c>
      <c r="E7420" s="348" t="s">
        <v>7658</v>
      </c>
      <c r="F7420" s="348" t="s">
        <v>7659</v>
      </c>
    </row>
    <row r="7421" spans="1:6" x14ac:dyDescent="0.25">
      <c r="A7421" s="348" t="s">
        <v>13651</v>
      </c>
      <c r="B7421" t="str">
        <f t="shared" si="115"/>
        <v>F3:0911 P1P2:8802 P3:00448</v>
      </c>
      <c r="C7421" s="348" t="s">
        <v>9806</v>
      </c>
      <c r="D7421" s="348" t="s">
        <v>7657</v>
      </c>
      <c r="E7421" s="348" t="s">
        <v>7658</v>
      </c>
      <c r="F7421" s="348" t="s">
        <v>7641</v>
      </c>
    </row>
    <row r="7422" spans="1:6" x14ac:dyDescent="0.25">
      <c r="A7422" s="348" t="s">
        <v>13652</v>
      </c>
      <c r="B7422" t="str">
        <f t="shared" si="115"/>
        <v>F3:0911 P1P2:8802 P3:00199</v>
      </c>
      <c r="C7422" s="348" t="s">
        <v>10229</v>
      </c>
      <c r="D7422" s="348" t="s">
        <v>7657</v>
      </c>
      <c r="E7422" s="348" t="s">
        <v>7658</v>
      </c>
      <c r="F7422" s="348" t="s">
        <v>7659</v>
      </c>
    </row>
    <row r="7423" spans="1:6" x14ac:dyDescent="0.25">
      <c r="A7423" s="348" t="s">
        <v>13652</v>
      </c>
      <c r="B7423" t="str">
        <f t="shared" si="115"/>
        <v>F3:0911 P1P2:8802 P3:00448</v>
      </c>
      <c r="C7423" s="348" t="s">
        <v>10229</v>
      </c>
      <c r="D7423" s="348" t="s">
        <v>7657</v>
      </c>
      <c r="E7423" s="348" t="s">
        <v>7658</v>
      </c>
      <c r="F7423" s="348" t="s">
        <v>7641</v>
      </c>
    </row>
    <row r="7424" spans="1:6" x14ac:dyDescent="0.25">
      <c r="A7424" s="348" t="s">
        <v>13653</v>
      </c>
      <c r="B7424" t="str">
        <f t="shared" si="115"/>
        <v>F3:0911 P1P2:8802 P3:00199</v>
      </c>
      <c r="C7424" s="348" t="s">
        <v>10303</v>
      </c>
      <c r="D7424" s="348" t="s">
        <v>7657</v>
      </c>
      <c r="E7424" s="348" t="s">
        <v>7658</v>
      </c>
      <c r="F7424" s="348" t="s">
        <v>7659</v>
      </c>
    </row>
    <row r="7425" spans="1:6" x14ac:dyDescent="0.25">
      <c r="A7425" s="348" t="s">
        <v>13653</v>
      </c>
      <c r="B7425" t="str">
        <f t="shared" si="115"/>
        <v>F3:0911 P1P2:8802 P3:00448</v>
      </c>
      <c r="C7425" s="348" t="s">
        <v>10303</v>
      </c>
      <c r="D7425" s="348" t="s">
        <v>7657</v>
      </c>
      <c r="E7425" s="348" t="s">
        <v>7658</v>
      </c>
      <c r="F7425" s="348" t="s">
        <v>7641</v>
      </c>
    </row>
    <row r="7426" spans="1:6" x14ac:dyDescent="0.25">
      <c r="A7426" s="348" t="s">
        <v>13654</v>
      </c>
      <c r="B7426" t="str">
        <f t="shared" ref="B7426:B7489" si="116">CONCATENATE("F3:",D7426," P1P2:",E7426," P3:",F7426)</f>
        <v>F3:0820 P1P2:8502 P3:00231</v>
      </c>
      <c r="C7426" s="348" t="s">
        <v>9305</v>
      </c>
      <c r="D7426" s="348" t="s">
        <v>7684</v>
      </c>
      <c r="E7426" s="348" t="s">
        <v>7725</v>
      </c>
      <c r="F7426" s="348" t="s">
        <v>7834</v>
      </c>
    </row>
    <row r="7427" spans="1:6" x14ac:dyDescent="0.25">
      <c r="A7427" s="348" t="s">
        <v>13655</v>
      </c>
      <c r="B7427" t="str">
        <f t="shared" si="116"/>
        <v>F3:0820 P1P2:8502 P3:00231</v>
      </c>
      <c r="C7427" s="348" t="s">
        <v>10067</v>
      </c>
      <c r="D7427" s="348" t="s">
        <v>7684</v>
      </c>
      <c r="E7427" s="348" t="s">
        <v>7725</v>
      </c>
      <c r="F7427" s="348" t="s">
        <v>7834</v>
      </c>
    </row>
    <row r="7428" spans="1:6" x14ac:dyDescent="0.25">
      <c r="A7428" s="348" t="s">
        <v>13656</v>
      </c>
      <c r="B7428" t="str">
        <f t="shared" si="116"/>
        <v>F3:0812 P1P2:8602 P3:00355</v>
      </c>
      <c r="C7428" s="348" t="s">
        <v>7768</v>
      </c>
      <c r="D7428" s="348" t="s">
        <v>7752</v>
      </c>
      <c r="E7428" s="348" t="s">
        <v>7753</v>
      </c>
      <c r="F7428" s="348" t="s">
        <v>7754</v>
      </c>
    </row>
    <row r="7429" spans="1:6" x14ac:dyDescent="0.25">
      <c r="A7429" s="348" t="s">
        <v>13657</v>
      </c>
      <c r="B7429" t="str">
        <f t="shared" si="116"/>
        <v>F3:0911 P1P2:8802 P3:00199</v>
      </c>
      <c r="C7429" s="348" t="s">
        <v>9619</v>
      </c>
      <c r="D7429" s="348" t="s">
        <v>7657</v>
      </c>
      <c r="E7429" s="348" t="s">
        <v>7658</v>
      </c>
      <c r="F7429" s="348" t="s">
        <v>7659</v>
      </c>
    </row>
    <row r="7430" spans="1:6" x14ac:dyDescent="0.25">
      <c r="A7430" s="348" t="s">
        <v>13657</v>
      </c>
      <c r="B7430" t="str">
        <f t="shared" si="116"/>
        <v>F3:0911 P1P2:8802 P3:00448</v>
      </c>
      <c r="C7430" s="348" t="s">
        <v>9619</v>
      </c>
      <c r="D7430" s="348" t="s">
        <v>7657</v>
      </c>
      <c r="E7430" s="348" t="s">
        <v>7658</v>
      </c>
      <c r="F7430" s="348" t="s">
        <v>7641</v>
      </c>
    </row>
    <row r="7431" spans="1:6" x14ac:dyDescent="0.25">
      <c r="A7431" s="348" t="s">
        <v>13658</v>
      </c>
      <c r="B7431" t="str">
        <f t="shared" si="116"/>
        <v>F3:0820 P1P2:8502 P3:00231</v>
      </c>
      <c r="C7431" s="348" t="s">
        <v>9622</v>
      </c>
      <c r="D7431" s="348" t="s">
        <v>7684</v>
      </c>
      <c r="E7431" s="348" t="s">
        <v>7725</v>
      </c>
      <c r="F7431" s="348" t="s">
        <v>7834</v>
      </c>
    </row>
    <row r="7432" spans="1:6" x14ac:dyDescent="0.25">
      <c r="A7432" s="348" t="s">
        <v>13659</v>
      </c>
      <c r="B7432" t="str">
        <f t="shared" si="116"/>
        <v>F3:0820 P1P2:8502 P3:00234</v>
      </c>
      <c r="C7432" s="348" t="s">
        <v>8413</v>
      </c>
      <c r="D7432" s="348" t="s">
        <v>7684</v>
      </c>
      <c r="E7432" s="348" t="s">
        <v>7725</v>
      </c>
      <c r="F7432" s="348" t="s">
        <v>7726</v>
      </c>
    </row>
    <row r="7433" spans="1:6" x14ac:dyDescent="0.25">
      <c r="A7433" s="348" t="s">
        <v>13660</v>
      </c>
      <c r="B7433" t="str">
        <f t="shared" si="116"/>
        <v>F3:0911 P1P2:8802 P3:00199</v>
      </c>
      <c r="C7433" s="348" t="s">
        <v>11419</v>
      </c>
      <c r="D7433" s="348" t="s">
        <v>7657</v>
      </c>
      <c r="E7433" s="348" t="s">
        <v>7658</v>
      </c>
      <c r="F7433" s="348" t="s">
        <v>7659</v>
      </c>
    </row>
    <row r="7434" spans="1:6" x14ac:dyDescent="0.25">
      <c r="A7434" s="348" t="s">
        <v>13660</v>
      </c>
      <c r="B7434" t="str">
        <f t="shared" si="116"/>
        <v>F3:0911 P1P2:8802 P3:00448</v>
      </c>
      <c r="C7434" s="348" t="s">
        <v>11419</v>
      </c>
      <c r="D7434" s="348" t="s">
        <v>7657</v>
      </c>
      <c r="E7434" s="348" t="s">
        <v>7658</v>
      </c>
      <c r="F7434" s="348" t="s">
        <v>7641</v>
      </c>
    </row>
    <row r="7435" spans="1:6" x14ac:dyDescent="0.25">
      <c r="A7435" s="348" t="s">
        <v>13661</v>
      </c>
      <c r="B7435" t="str">
        <f t="shared" si="116"/>
        <v>F3:0911 P1P2:8802 P3:00199</v>
      </c>
      <c r="C7435" s="348" t="s">
        <v>11352</v>
      </c>
      <c r="D7435" s="348" t="s">
        <v>7657</v>
      </c>
      <c r="E7435" s="348" t="s">
        <v>7658</v>
      </c>
      <c r="F7435" s="348" t="s">
        <v>7659</v>
      </c>
    </row>
    <row r="7436" spans="1:6" x14ac:dyDescent="0.25">
      <c r="A7436" s="348" t="s">
        <v>13661</v>
      </c>
      <c r="B7436" t="str">
        <f t="shared" si="116"/>
        <v>F3:0911 P1P2:8802 P3:00448</v>
      </c>
      <c r="C7436" s="348" t="s">
        <v>11352</v>
      </c>
      <c r="D7436" s="348" t="s">
        <v>7657</v>
      </c>
      <c r="E7436" s="348" t="s">
        <v>7658</v>
      </c>
      <c r="F7436" s="348" t="s">
        <v>7641</v>
      </c>
    </row>
    <row r="7437" spans="1:6" x14ac:dyDescent="0.25">
      <c r="A7437" s="348" t="s">
        <v>13662</v>
      </c>
      <c r="B7437" t="str">
        <f t="shared" si="116"/>
        <v>F3:0820 P1P2:8502 P3:00234</v>
      </c>
      <c r="C7437" s="348" t="s">
        <v>11396</v>
      </c>
      <c r="D7437" s="348" t="s">
        <v>7684</v>
      </c>
      <c r="E7437" s="348" t="s">
        <v>7725</v>
      </c>
      <c r="F7437" s="348" t="s">
        <v>7726</v>
      </c>
    </row>
    <row r="7438" spans="1:6" x14ac:dyDescent="0.25">
      <c r="A7438" s="348" t="s">
        <v>13663</v>
      </c>
      <c r="B7438" t="str">
        <f t="shared" si="116"/>
        <v>F3:0911 P1P2:8802 P3:00199</v>
      </c>
      <c r="C7438" s="348" t="s">
        <v>9508</v>
      </c>
      <c r="D7438" s="348" t="s">
        <v>7657</v>
      </c>
      <c r="E7438" s="348" t="s">
        <v>7658</v>
      </c>
      <c r="F7438" s="348" t="s">
        <v>7659</v>
      </c>
    </row>
    <row r="7439" spans="1:6" x14ac:dyDescent="0.25">
      <c r="A7439" s="348" t="s">
        <v>13663</v>
      </c>
      <c r="B7439" t="str">
        <f t="shared" si="116"/>
        <v>F3:0911 P1P2:8802 P3:00448</v>
      </c>
      <c r="C7439" s="348" t="s">
        <v>9508</v>
      </c>
      <c r="D7439" s="348" t="s">
        <v>7657</v>
      </c>
      <c r="E7439" s="348" t="s">
        <v>7658</v>
      </c>
      <c r="F7439" s="348" t="s">
        <v>7641</v>
      </c>
    </row>
    <row r="7440" spans="1:6" x14ac:dyDescent="0.25">
      <c r="A7440" s="348" t="s">
        <v>13664</v>
      </c>
      <c r="B7440" t="str">
        <f t="shared" si="116"/>
        <v>F3:0950 P1P2:8814 P3:00211</v>
      </c>
      <c r="C7440" s="348" t="s">
        <v>7720</v>
      </c>
      <c r="D7440" s="348" t="s">
        <v>7344</v>
      </c>
      <c r="E7440" s="348" t="s">
        <v>7642</v>
      </c>
      <c r="F7440" s="348" t="s">
        <v>7643</v>
      </c>
    </row>
    <row r="7441" spans="1:6" x14ac:dyDescent="0.25">
      <c r="A7441" s="348" t="s">
        <v>13665</v>
      </c>
      <c r="B7441" t="str">
        <f t="shared" si="116"/>
        <v>F3:0911 P1P2:8802 P3:00199</v>
      </c>
      <c r="C7441" s="348" t="s">
        <v>11250</v>
      </c>
      <c r="D7441" s="348" t="s">
        <v>7657</v>
      </c>
      <c r="E7441" s="348" t="s">
        <v>7658</v>
      </c>
      <c r="F7441" s="348" t="s">
        <v>7659</v>
      </c>
    </row>
    <row r="7442" spans="1:6" x14ac:dyDescent="0.25">
      <c r="A7442" s="348" t="s">
        <v>13665</v>
      </c>
      <c r="B7442" t="str">
        <f t="shared" si="116"/>
        <v>F3:0911 P1P2:8802 P3:00448</v>
      </c>
      <c r="C7442" s="348" t="s">
        <v>11250</v>
      </c>
      <c r="D7442" s="348" t="s">
        <v>7657</v>
      </c>
      <c r="E7442" s="348" t="s">
        <v>7658</v>
      </c>
      <c r="F7442" s="348" t="s">
        <v>7641</v>
      </c>
    </row>
    <row r="7443" spans="1:6" x14ac:dyDescent="0.25">
      <c r="A7443" s="348" t="s">
        <v>13666</v>
      </c>
      <c r="B7443" t="str">
        <f t="shared" si="116"/>
        <v>F3:0911 P1P2:8802 P3:00199</v>
      </c>
      <c r="C7443" s="348" t="s">
        <v>10898</v>
      </c>
      <c r="D7443" s="348" t="s">
        <v>7657</v>
      </c>
      <c r="E7443" s="348" t="s">
        <v>7658</v>
      </c>
      <c r="F7443" s="348" t="s">
        <v>7659</v>
      </c>
    </row>
    <row r="7444" spans="1:6" x14ac:dyDescent="0.25">
      <c r="A7444" s="348" t="s">
        <v>13666</v>
      </c>
      <c r="B7444" t="str">
        <f t="shared" si="116"/>
        <v>F3:0911 P1P2:8802 P3:00448</v>
      </c>
      <c r="C7444" s="348" t="s">
        <v>10898</v>
      </c>
      <c r="D7444" s="348" t="s">
        <v>7657</v>
      </c>
      <c r="E7444" s="348" t="s">
        <v>7658</v>
      </c>
      <c r="F7444" s="348" t="s">
        <v>7641</v>
      </c>
    </row>
    <row r="7445" spans="1:6" x14ac:dyDescent="0.25">
      <c r="A7445" s="348" t="s">
        <v>13667</v>
      </c>
      <c r="B7445" t="str">
        <f t="shared" si="116"/>
        <v>F3:0820 P1P2:8502 P3:00231</v>
      </c>
      <c r="C7445" s="348" t="s">
        <v>8645</v>
      </c>
      <c r="D7445" s="348" t="s">
        <v>7684</v>
      </c>
      <c r="E7445" s="348" t="s">
        <v>7725</v>
      </c>
      <c r="F7445" s="348" t="s">
        <v>7834</v>
      </c>
    </row>
    <row r="7446" spans="1:6" x14ac:dyDescent="0.25">
      <c r="A7446" s="348" t="s">
        <v>13668</v>
      </c>
      <c r="B7446" t="str">
        <f t="shared" si="116"/>
        <v>F3:0911 P1P2:8802 P3:00199</v>
      </c>
      <c r="C7446" s="348" t="s">
        <v>8330</v>
      </c>
      <c r="D7446" s="348" t="s">
        <v>7657</v>
      </c>
      <c r="E7446" s="348" t="s">
        <v>7658</v>
      </c>
      <c r="F7446" s="348" t="s">
        <v>7659</v>
      </c>
    </row>
    <row r="7447" spans="1:6" x14ac:dyDescent="0.25">
      <c r="A7447" s="348" t="s">
        <v>13668</v>
      </c>
      <c r="B7447" t="str">
        <f t="shared" si="116"/>
        <v>F3:0911 P1P2:8802 P3:00448</v>
      </c>
      <c r="C7447" s="348" t="s">
        <v>8330</v>
      </c>
      <c r="D7447" s="348" t="s">
        <v>7657</v>
      </c>
      <c r="E7447" s="348" t="s">
        <v>7658</v>
      </c>
      <c r="F7447" s="348" t="s">
        <v>7641</v>
      </c>
    </row>
    <row r="7448" spans="1:6" x14ac:dyDescent="0.25">
      <c r="A7448" s="348" t="s">
        <v>13669</v>
      </c>
      <c r="B7448" t="str">
        <f t="shared" si="116"/>
        <v>F3:0911 P1P2:8802 P3:00199</v>
      </c>
      <c r="C7448" s="348" t="s">
        <v>8401</v>
      </c>
      <c r="D7448" s="348" t="s">
        <v>7657</v>
      </c>
      <c r="E7448" s="348" t="s">
        <v>7658</v>
      </c>
      <c r="F7448" s="348" t="s">
        <v>7659</v>
      </c>
    </row>
    <row r="7449" spans="1:6" x14ac:dyDescent="0.25">
      <c r="A7449" s="348" t="s">
        <v>13669</v>
      </c>
      <c r="B7449" t="str">
        <f t="shared" si="116"/>
        <v>F3:0911 P1P2:8802 P3:00448</v>
      </c>
      <c r="C7449" s="348" t="s">
        <v>8401</v>
      </c>
      <c r="D7449" s="348" t="s">
        <v>7657</v>
      </c>
      <c r="E7449" s="348" t="s">
        <v>7658</v>
      </c>
      <c r="F7449" s="348" t="s">
        <v>7641</v>
      </c>
    </row>
    <row r="7450" spans="1:6" x14ac:dyDescent="0.25">
      <c r="A7450" s="348" t="s">
        <v>13670</v>
      </c>
      <c r="B7450" t="str">
        <f t="shared" si="116"/>
        <v>F3:0911 P1P2:8802 P3:00199</v>
      </c>
      <c r="C7450" s="348" t="s">
        <v>9278</v>
      </c>
      <c r="D7450" s="348" t="s">
        <v>7657</v>
      </c>
      <c r="E7450" s="348" t="s">
        <v>7658</v>
      </c>
      <c r="F7450" s="348" t="s">
        <v>7659</v>
      </c>
    </row>
    <row r="7451" spans="1:6" x14ac:dyDescent="0.25">
      <c r="A7451" s="348" t="s">
        <v>13670</v>
      </c>
      <c r="B7451" t="str">
        <f t="shared" si="116"/>
        <v>F3:0911 P1P2:8802 P3:00448</v>
      </c>
      <c r="C7451" s="348" t="s">
        <v>9278</v>
      </c>
      <c r="D7451" s="348" t="s">
        <v>7657</v>
      </c>
      <c r="E7451" s="348" t="s">
        <v>7658</v>
      </c>
      <c r="F7451" s="348" t="s">
        <v>7641</v>
      </c>
    </row>
    <row r="7452" spans="1:6" x14ac:dyDescent="0.25">
      <c r="A7452" s="348" t="s">
        <v>13671</v>
      </c>
      <c r="B7452" t="str">
        <f t="shared" si="116"/>
        <v>F3:0820 P1P2:8502 P3:00234</v>
      </c>
      <c r="C7452" s="348" t="s">
        <v>9418</v>
      </c>
      <c r="D7452" s="348" t="s">
        <v>7684</v>
      </c>
      <c r="E7452" s="348" t="s">
        <v>7725</v>
      </c>
      <c r="F7452" s="348" t="s">
        <v>7726</v>
      </c>
    </row>
    <row r="7453" spans="1:6" x14ac:dyDescent="0.25">
      <c r="A7453" s="348" t="s">
        <v>13672</v>
      </c>
      <c r="B7453" t="str">
        <f t="shared" si="116"/>
        <v>F3:0911 P1P2:8802 P3:00199</v>
      </c>
      <c r="C7453" s="348" t="s">
        <v>11203</v>
      </c>
      <c r="D7453" s="348" t="s">
        <v>7657</v>
      </c>
      <c r="E7453" s="348" t="s">
        <v>7658</v>
      </c>
      <c r="F7453" s="348" t="s">
        <v>7659</v>
      </c>
    </row>
    <row r="7454" spans="1:6" x14ac:dyDescent="0.25">
      <c r="A7454" s="348" t="s">
        <v>13672</v>
      </c>
      <c r="B7454" t="str">
        <f t="shared" si="116"/>
        <v>F3:0911 P1P2:8802 P3:00448</v>
      </c>
      <c r="C7454" s="348" t="s">
        <v>11203</v>
      </c>
      <c r="D7454" s="348" t="s">
        <v>7657</v>
      </c>
      <c r="E7454" s="348" t="s">
        <v>7658</v>
      </c>
      <c r="F7454" s="348" t="s">
        <v>7641</v>
      </c>
    </row>
    <row r="7455" spans="1:6" x14ac:dyDescent="0.25">
      <c r="A7455" s="348" t="s">
        <v>13673</v>
      </c>
      <c r="B7455" t="str">
        <f t="shared" si="116"/>
        <v>F3:1012 P1P2:9010 P3:00299</v>
      </c>
      <c r="C7455" s="348" t="s">
        <v>11903</v>
      </c>
      <c r="D7455" s="348" t="s">
        <v>7679</v>
      </c>
      <c r="E7455" s="348" t="s">
        <v>7680</v>
      </c>
      <c r="F7455" s="348" t="s">
        <v>12116</v>
      </c>
    </row>
    <row r="7456" spans="1:6" x14ac:dyDescent="0.25">
      <c r="A7456" s="348" t="s">
        <v>13674</v>
      </c>
      <c r="B7456" t="str">
        <f t="shared" si="116"/>
        <v>F3:0911 P1P2:8802 P3:00199</v>
      </c>
      <c r="C7456" s="348" t="s">
        <v>11742</v>
      </c>
      <c r="D7456" s="348" t="s">
        <v>7657</v>
      </c>
      <c r="E7456" s="348" t="s">
        <v>7658</v>
      </c>
      <c r="F7456" s="348" t="s">
        <v>7659</v>
      </c>
    </row>
    <row r="7457" spans="1:6" x14ac:dyDescent="0.25">
      <c r="A7457" s="348" t="s">
        <v>13674</v>
      </c>
      <c r="B7457" t="str">
        <f t="shared" si="116"/>
        <v>F3:0911 P1P2:8802 P3:00448</v>
      </c>
      <c r="C7457" s="348" t="s">
        <v>11742</v>
      </c>
      <c r="D7457" s="348" t="s">
        <v>7657</v>
      </c>
      <c r="E7457" s="348" t="s">
        <v>7658</v>
      </c>
      <c r="F7457" s="348" t="s">
        <v>7641</v>
      </c>
    </row>
    <row r="7458" spans="1:6" x14ac:dyDescent="0.25">
      <c r="A7458" s="348" t="s">
        <v>13675</v>
      </c>
      <c r="B7458" t="str">
        <f t="shared" si="116"/>
        <v>F3:0911 P1P2:8802 P3:00199</v>
      </c>
      <c r="C7458" s="348" t="s">
        <v>11742</v>
      </c>
      <c r="D7458" s="348" t="s">
        <v>7657</v>
      </c>
      <c r="E7458" s="348" t="s">
        <v>7658</v>
      </c>
      <c r="F7458" s="348" t="s">
        <v>7659</v>
      </c>
    </row>
    <row r="7459" spans="1:6" x14ac:dyDescent="0.25">
      <c r="A7459" s="348" t="s">
        <v>13675</v>
      </c>
      <c r="B7459" t="str">
        <f t="shared" si="116"/>
        <v>F3:0911 P1P2:8802 P3:00448</v>
      </c>
      <c r="C7459" s="348" t="s">
        <v>11742</v>
      </c>
      <c r="D7459" s="348" t="s">
        <v>7657</v>
      </c>
      <c r="E7459" s="348" t="s">
        <v>7658</v>
      </c>
      <c r="F7459" s="348" t="s">
        <v>7641</v>
      </c>
    </row>
    <row r="7460" spans="1:6" x14ac:dyDescent="0.25">
      <c r="A7460" s="348" t="s">
        <v>13676</v>
      </c>
      <c r="B7460" t="str">
        <f t="shared" si="116"/>
        <v>F3:0911 P1P2:8802 P3:00199</v>
      </c>
      <c r="C7460" s="348" t="s">
        <v>9592</v>
      </c>
      <c r="D7460" s="348" t="s">
        <v>7657</v>
      </c>
      <c r="E7460" s="348" t="s">
        <v>7658</v>
      </c>
      <c r="F7460" s="348" t="s">
        <v>7659</v>
      </c>
    </row>
    <row r="7461" spans="1:6" x14ac:dyDescent="0.25">
      <c r="A7461" s="348" t="s">
        <v>13676</v>
      </c>
      <c r="B7461" t="str">
        <f t="shared" si="116"/>
        <v>F3:0911 P1P2:8802 P3:00448</v>
      </c>
      <c r="C7461" s="348" t="s">
        <v>9592</v>
      </c>
      <c r="D7461" s="348" t="s">
        <v>7657</v>
      </c>
      <c r="E7461" s="348" t="s">
        <v>7658</v>
      </c>
      <c r="F7461" s="348" t="s">
        <v>7641</v>
      </c>
    </row>
    <row r="7462" spans="1:6" x14ac:dyDescent="0.25">
      <c r="A7462" s="348" t="s">
        <v>13677</v>
      </c>
      <c r="B7462" t="str">
        <f t="shared" si="116"/>
        <v>F3:0911 P1P2:8802 P3:00199</v>
      </c>
      <c r="C7462" s="348" t="s">
        <v>8140</v>
      </c>
      <c r="D7462" s="348" t="s">
        <v>7657</v>
      </c>
      <c r="E7462" s="348" t="s">
        <v>7658</v>
      </c>
      <c r="F7462" s="348" t="s">
        <v>7659</v>
      </c>
    </row>
    <row r="7463" spans="1:6" x14ac:dyDescent="0.25">
      <c r="A7463" s="348" t="s">
        <v>13677</v>
      </c>
      <c r="B7463" t="str">
        <f t="shared" si="116"/>
        <v>F3:0911 P1P2:8802 P3:00448</v>
      </c>
      <c r="C7463" s="348" t="s">
        <v>8140</v>
      </c>
      <c r="D7463" s="348" t="s">
        <v>7657</v>
      </c>
      <c r="E7463" s="348" t="s">
        <v>7658</v>
      </c>
      <c r="F7463" s="348" t="s">
        <v>7641</v>
      </c>
    </row>
    <row r="7464" spans="1:6" x14ac:dyDescent="0.25">
      <c r="A7464" s="348" t="s">
        <v>13678</v>
      </c>
      <c r="B7464" t="str">
        <f t="shared" si="116"/>
        <v>F3:0812 P1P2:8602 P3:00355</v>
      </c>
      <c r="C7464" s="348" t="s">
        <v>8004</v>
      </c>
      <c r="D7464" s="348" t="s">
        <v>7752</v>
      </c>
      <c r="E7464" s="348" t="s">
        <v>7753</v>
      </c>
      <c r="F7464" s="348" t="s">
        <v>7754</v>
      </c>
    </row>
    <row r="7465" spans="1:6" x14ac:dyDescent="0.25">
      <c r="A7465" s="348" t="s">
        <v>13679</v>
      </c>
      <c r="B7465" t="str">
        <f t="shared" si="116"/>
        <v>F3:0820 P1P2:8502 P3:00234</v>
      </c>
      <c r="C7465" s="348" t="s">
        <v>7880</v>
      </c>
      <c r="D7465" s="348" t="s">
        <v>7684</v>
      </c>
      <c r="E7465" s="348" t="s">
        <v>7725</v>
      </c>
      <c r="F7465" s="348" t="s">
        <v>7726</v>
      </c>
    </row>
    <row r="7466" spans="1:6" x14ac:dyDescent="0.25">
      <c r="A7466" s="348" t="s">
        <v>13680</v>
      </c>
      <c r="B7466" t="str">
        <f t="shared" si="116"/>
        <v>F3:0820 P1P2:8502 P3:00234</v>
      </c>
      <c r="C7466" s="348" t="s">
        <v>7880</v>
      </c>
      <c r="D7466" s="348" t="s">
        <v>7684</v>
      </c>
      <c r="E7466" s="348" t="s">
        <v>7725</v>
      </c>
      <c r="F7466" s="348" t="s">
        <v>7726</v>
      </c>
    </row>
    <row r="7467" spans="1:6" x14ac:dyDescent="0.25">
      <c r="A7467" s="348" t="s">
        <v>13681</v>
      </c>
      <c r="B7467" t="str">
        <f t="shared" si="116"/>
        <v>F3:0813 P1P2:8603 P3:00394</v>
      </c>
      <c r="C7467" s="348" t="s">
        <v>9993</v>
      </c>
      <c r="D7467" s="348" t="s">
        <v>7807</v>
      </c>
      <c r="E7467" s="348" t="s">
        <v>7808</v>
      </c>
      <c r="F7467" s="348" t="s">
        <v>7809</v>
      </c>
    </row>
    <row r="7468" spans="1:6" x14ac:dyDescent="0.25">
      <c r="A7468" s="348" t="s">
        <v>13682</v>
      </c>
      <c r="B7468" t="str">
        <f t="shared" si="116"/>
        <v>F3:0911 P1P2:8802 P3:00199</v>
      </c>
      <c r="C7468" s="348" t="s">
        <v>10602</v>
      </c>
      <c r="D7468" s="348" t="s">
        <v>7657</v>
      </c>
      <c r="E7468" s="348" t="s">
        <v>7658</v>
      </c>
      <c r="F7468" s="348" t="s">
        <v>7659</v>
      </c>
    </row>
    <row r="7469" spans="1:6" x14ac:dyDescent="0.25">
      <c r="A7469" s="348" t="s">
        <v>13682</v>
      </c>
      <c r="B7469" t="str">
        <f t="shared" si="116"/>
        <v>F3:0911 P1P2:8802 P3:00448</v>
      </c>
      <c r="C7469" s="348" t="s">
        <v>10602</v>
      </c>
      <c r="D7469" s="348" t="s">
        <v>7657</v>
      </c>
      <c r="E7469" s="348" t="s">
        <v>7658</v>
      </c>
      <c r="F7469" s="348" t="s">
        <v>7641</v>
      </c>
    </row>
    <row r="7470" spans="1:6" x14ac:dyDescent="0.25">
      <c r="A7470" s="348" t="s">
        <v>13683</v>
      </c>
      <c r="B7470" t="str">
        <f t="shared" si="116"/>
        <v>F3:0911 P1P2:8802 P3:00199</v>
      </c>
      <c r="C7470" s="348" t="s">
        <v>9567</v>
      </c>
      <c r="D7470" s="348" t="s">
        <v>7657</v>
      </c>
      <c r="E7470" s="348" t="s">
        <v>7658</v>
      </c>
      <c r="F7470" s="348" t="s">
        <v>7659</v>
      </c>
    </row>
    <row r="7471" spans="1:6" x14ac:dyDescent="0.25">
      <c r="A7471" s="348" t="s">
        <v>13683</v>
      </c>
      <c r="B7471" t="str">
        <f t="shared" si="116"/>
        <v>F3:0911 P1P2:8802 P3:00448</v>
      </c>
      <c r="C7471" s="348" t="s">
        <v>9567</v>
      </c>
      <c r="D7471" s="348" t="s">
        <v>7657</v>
      </c>
      <c r="E7471" s="348" t="s">
        <v>7658</v>
      </c>
      <c r="F7471" s="348" t="s">
        <v>7641</v>
      </c>
    </row>
    <row r="7472" spans="1:6" x14ac:dyDescent="0.25">
      <c r="A7472" s="348" t="s">
        <v>13684</v>
      </c>
      <c r="B7472" t="str">
        <f t="shared" si="116"/>
        <v>F3:0950 P1P2:8814 P3:00211</v>
      </c>
      <c r="C7472" s="348" t="s">
        <v>8000</v>
      </c>
      <c r="D7472" s="348" t="s">
        <v>7344</v>
      </c>
      <c r="E7472" s="348" t="s">
        <v>7642</v>
      </c>
      <c r="F7472" s="348" t="s">
        <v>7643</v>
      </c>
    </row>
    <row r="7473" spans="1:6" x14ac:dyDescent="0.25">
      <c r="A7473" s="348" t="s">
        <v>13685</v>
      </c>
      <c r="B7473" t="str">
        <f t="shared" si="116"/>
        <v>F3:0922 P1P2:8806 P3:00204</v>
      </c>
      <c r="C7473" s="348" t="s">
        <v>7989</v>
      </c>
      <c r="D7473" s="348" t="s">
        <v>7637</v>
      </c>
      <c r="E7473" s="348" t="s">
        <v>7638</v>
      </c>
      <c r="F7473" s="348" t="s">
        <v>7814</v>
      </c>
    </row>
    <row r="7474" spans="1:6" x14ac:dyDescent="0.25">
      <c r="A7474" s="348" t="s">
        <v>13686</v>
      </c>
      <c r="B7474" t="str">
        <f t="shared" si="116"/>
        <v>F3:0911 P1P2:8802 P3:00199</v>
      </c>
      <c r="C7474" s="348" t="s">
        <v>10252</v>
      </c>
      <c r="D7474" s="348" t="s">
        <v>7657</v>
      </c>
      <c r="E7474" s="348" t="s">
        <v>7658</v>
      </c>
      <c r="F7474" s="348" t="s">
        <v>7659</v>
      </c>
    </row>
    <row r="7475" spans="1:6" x14ac:dyDescent="0.25">
      <c r="A7475" s="348" t="s">
        <v>13686</v>
      </c>
      <c r="B7475" t="str">
        <f t="shared" si="116"/>
        <v>F3:0911 P1P2:8802 P3:00448</v>
      </c>
      <c r="C7475" s="348" t="s">
        <v>10252</v>
      </c>
      <c r="D7475" s="348" t="s">
        <v>7657</v>
      </c>
      <c r="E7475" s="348" t="s">
        <v>7658</v>
      </c>
      <c r="F7475" s="348" t="s">
        <v>7641</v>
      </c>
    </row>
    <row r="7476" spans="1:6" x14ac:dyDescent="0.25">
      <c r="A7476" s="348" t="s">
        <v>13687</v>
      </c>
      <c r="B7476" t="str">
        <f t="shared" si="116"/>
        <v>F3:0911 P1P2:8802 P3:00199</v>
      </c>
      <c r="C7476" s="348" t="s">
        <v>11234</v>
      </c>
      <c r="D7476" s="348" t="s">
        <v>7657</v>
      </c>
      <c r="E7476" s="348" t="s">
        <v>7658</v>
      </c>
      <c r="F7476" s="348" t="s">
        <v>7659</v>
      </c>
    </row>
    <row r="7477" spans="1:6" x14ac:dyDescent="0.25">
      <c r="A7477" s="348" t="s">
        <v>13687</v>
      </c>
      <c r="B7477" t="str">
        <f t="shared" si="116"/>
        <v>F3:0911 P1P2:8802 P3:00448</v>
      </c>
      <c r="C7477" s="348" t="s">
        <v>11234</v>
      </c>
      <c r="D7477" s="348" t="s">
        <v>7657</v>
      </c>
      <c r="E7477" s="348" t="s">
        <v>7658</v>
      </c>
      <c r="F7477" s="348" t="s">
        <v>7641</v>
      </c>
    </row>
    <row r="7478" spans="1:6" x14ac:dyDescent="0.25">
      <c r="A7478" s="348" t="s">
        <v>13688</v>
      </c>
      <c r="B7478" t="str">
        <f t="shared" si="116"/>
        <v>F3:0820 P1P2:8502 P3:00231</v>
      </c>
      <c r="C7478" s="348" t="s">
        <v>9072</v>
      </c>
      <c r="D7478" s="348" t="s">
        <v>7684</v>
      </c>
      <c r="E7478" s="348" t="s">
        <v>7725</v>
      </c>
      <c r="F7478" s="348" t="s">
        <v>7834</v>
      </c>
    </row>
    <row r="7479" spans="1:6" x14ac:dyDescent="0.25">
      <c r="A7479" s="348" t="s">
        <v>13689</v>
      </c>
      <c r="B7479" t="str">
        <f t="shared" si="116"/>
        <v>F3:0820 P1P2:8502 P3:00231</v>
      </c>
      <c r="C7479" s="348" t="s">
        <v>9069</v>
      </c>
      <c r="D7479" s="348" t="s">
        <v>7684</v>
      </c>
      <c r="E7479" s="348" t="s">
        <v>7725</v>
      </c>
      <c r="F7479" s="348" t="s">
        <v>7834</v>
      </c>
    </row>
    <row r="7480" spans="1:6" x14ac:dyDescent="0.25">
      <c r="A7480" s="348" t="s">
        <v>13690</v>
      </c>
      <c r="B7480" t="str">
        <f t="shared" si="116"/>
        <v>F3:0950 P1P2:8814 P3:00209</v>
      </c>
      <c r="C7480" s="348" t="s">
        <v>10687</v>
      </c>
      <c r="D7480" s="348" t="s">
        <v>7344</v>
      </c>
      <c r="E7480" s="348" t="s">
        <v>7642</v>
      </c>
      <c r="F7480" s="348" t="s">
        <v>7860</v>
      </c>
    </row>
    <row r="7481" spans="1:6" x14ac:dyDescent="0.25">
      <c r="A7481" s="348" t="s">
        <v>13691</v>
      </c>
      <c r="B7481" t="str">
        <f t="shared" si="116"/>
        <v>F3:0812 P1P2:8602 P3:00238</v>
      </c>
      <c r="C7481" s="348" t="s">
        <v>10759</v>
      </c>
      <c r="D7481" s="348" t="s">
        <v>7752</v>
      </c>
      <c r="E7481" s="348" t="s">
        <v>7753</v>
      </c>
      <c r="F7481" s="348" t="s">
        <v>8038</v>
      </c>
    </row>
    <row r="7482" spans="1:6" x14ac:dyDescent="0.25">
      <c r="A7482" s="348" t="s">
        <v>13692</v>
      </c>
      <c r="B7482" t="str">
        <f t="shared" si="116"/>
        <v>F3:0259 P1P2:3104 P3:00074</v>
      </c>
      <c r="C7482" s="348" t="s">
        <v>7978</v>
      </c>
      <c r="D7482" s="348" t="s">
        <v>7557</v>
      </c>
      <c r="E7482" s="348" t="s">
        <v>7568</v>
      </c>
      <c r="F7482" s="348" t="s">
        <v>7571</v>
      </c>
    </row>
    <row r="7483" spans="1:6" x14ac:dyDescent="0.25">
      <c r="A7483" s="348" t="s">
        <v>13693</v>
      </c>
      <c r="B7483" t="str">
        <f t="shared" si="116"/>
        <v>F3:0911 P1P2:8802 P3:00199</v>
      </c>
      <c r="C7483" s="348" t="s">
        <v>12542</v>
      </c>
      <c r="D7483" s="348" t="s">
        <v>7657</v>
      </c>
      <c r="E7483" s="348" t="s">
        <v>7658</v>
      </c>
      <c r="F7483" s="348" t="s">
        <v>7659</v>
      </c>
    </row>
    <row r="7484" spans="1:6" x14ac:dyDescent="0.25">
      <c r="A7484" s="348" t="s">
        <v>13693</v>
      </c>
      <c r="B7484" t="str">
        <f t="shared" si="116"/>
        <v>F3:0911 P1P2:8802 P3:00448</v>
      </c>
      <c r="C7484" s="348" t="s">
        <v>12542</v>
      </c>
      <c r="D7484" s="348" t="s">
        <v>7657</v>
      </c>
      <c r="E7484" s="348" t="s">
        <v>7658</v>
      </c>
      <c r="F7484" s="348" t="s">
        <v>7641</v>
      </c>
    </row>
    <row r="7485" spans="1:6" x14ac:dyDescent="0.25">
      <c r="A7485" s="348" t="s">
        <v>13694</v>
      </c>
      <c r="B7485" t="str">
        <f t="shared" si="116"/>
        <v>F3:0911 P1P2:8802 P3:00199</v>
      </c>
      <c r="C7485" s="348" t="s">
        <v>8018</v>
      </c>
      <c r="D7485" s="348" t="s">
        <v>7657</v>
      </c>
      <c r="E7485" s="348" t="s">
        <v>7658</v>
      </c>
      <c r="F7485" s="348" t="s">
        <v>7659</v>
      </c>
    </row>
    <row r="7486" spans="1:6" x14ac:dyDescent="0.25">
      <c r="A7486" s="348" t="s">
        <v>13694</v>
      </c>
      <c r="B7486" t="str">
        <f t="shared" si="116"/>
        <v>F3:0911 P1P2:8802 P3:00448</v>
      </c>
      <c r="C7486" s="348" t="s">
        <v>8018</v>
      </c>
      <c r="D7486" s="348" t="s">
        <v>7657</v>
      </c>
      <c r="E7486" s="348" t="s">
        <v>7658</v>
      </c>
      <c r="F7486" s="348" t="s">
        <v>7641</v>
      </c>
    </row>
    <row r="7487" spans="1:6" x14ac:dyDescent="0.25">
      <c r="A7487" s="348" t="s">
        <v>13695</v>
      </c>
      <c r="B7487" t="str">
        <f t="shared" si="116"/>
        <v>F3:0911 P1P2:8802 P3:00199</v>
      </c>
      <c r="C7487" s="348" t="s">
        <v>8063</v>
      </c>
      <c r="D7487" s="348" t="s">
        <v>7657</v>
      </c>
      <c r="E7487" s="348" t="s">
        <v>7658</v>
      </c>
      <c r="F7487" s="348" t="s">
        <v>7659</v>
      </c>
    </row>
    <row r="7488" spans="1:6" x14ac:dyDescent="0.25">
      <c r="A7488" s="348" t="s">
        <v>13695</v>
      </c>
      <c r="B7488" t="str">
        <f t="shared" si="116"/>
        <v>F3:0911 P1P2:8802 P3:00448</v>
      </c>
      <c r="C7488" s="348" t="s">
        <v>8063</v>
      </c>
      <c r="D7488" s="348" t="s">
        <v>7657</v>
      </c>
      <c r="E7488" s="348" t="s">
        <v>7658</v>
      </c>
      <c r="F7488" s="348" t="s">
        <v>7641</v>
      </c>
    </row>
    <row r="7489" spans="1:6" x14ac:dyDescent="0.25">
      <c r="A7489" s="348" t="s">
        <v>13696</v>
      </c>
      <c r="B7489" t="str">
        <f t="shared" si="116"/>
        <v>F3:0820 P1P2:8503 P3:00232</v>
      </c>
      <c r="C7489" s="348" t="s">
        <v>9982</v>
      </c>
      <c r="D7489" s="348" t="s">
        <v>7684</v>
      </c>
      <c r="E7489" s="348" t="s">
        <v>7685</v>
      </c>
      <c r="F7489" s="348" t="s">
        <v>7686</v>
      </c>
    </row>
    <row r="7490" spans="1:6" x14ac:dyDescent="0.25">
      <c r="A7490" s="348" t="s">
        <v>13697</v>
      </c>
      <c r="B7490" t="str">
        <f t="shared" ref="B7490:B7553" si="117">CONCATENATE("F3:",D7490," P1P2:",E7490," P3:",F7490)</f>
        <v>F3:0911 P1P2:8802 P3:00199</v>
      </c>
      <c r="C7490" s="348" t="s">
        <v>8505</v>
      </c>
      <c r="D7490" s="348" t="s">
        <v>7657</v>
      </c>
      <c r="E7490" s="348" t="s">
        <v>7658</v>
      </c>
      <c r="F7490" s="348" t="s">
        <v>7659</v>
      </c>
    </row>
    <row r="7491" spans="1:6" x14ac:dyDescent="0.25">
      <c r="A7491" s="348" t="s">
        <v>13697</v>
      </c>
      <c r="B7491" t="str">
        <f t="shared" si="117"/>
        <v>F3:0911 P1P2:8802 P3:00448</v>
      </c>
      <c r="C7491" s="348" t="s">
        <v>8505</v>
      </c>
      <c r="D7491" s="348" t="s">
        <v>7657</v>
      </c>
      <c r="E7491" s="348" t="s">
        <v>7658</v>
      </c>
      <c r="F7491" s="348" t="s">
        <v>7641</v>
      </c>
    </row>
    <row r="7492" spans="1:6" x14ac:dyDescent="0.25">
      <c r="A7492" s="348" t="s">
        <v>13698</v>
      </c>
      <c r="B7492" t="str">
        <f t="shared" si="117"/>
        <v>F3:0950 P1P2:8814 P3:00211</v>
      </c>
      <c r="C7492" s="348" t="s">
        <v>7768</v>
      </c>
      <c r="D7492" s="348" t="s">
        <v>7344</v>
      </c>
      <c r="E7492" s="348" t="s">
        <v>7642</v>
      </c>
      <c r="F7492" s="348" t="s">
        <v>7643</v>
      </c>
    </row>
    <row r="7493" spans="1:6" x14ac:dyDescent="0.25">
      <c r="A7493" s="348" t="s">
        <v>13699</v>
      </c>
      <c r="B7493" t="str">
        <f t="shared" si="117"/>
        <v>F3:0911 P1P2:8802 P3:00199</v>
      </c>
      <c r="C7493" s="348" t="s">
        <v>8371</v>
      </c>
      <c r="D7493" s="348" t="s">
        <v>7657</v>
      </c>
      <c r="E7493" s="348" t="s">
        <v>7658</v>
      </c>
      <c r="F7493" s="348" t="s">
        <v>7659</v>
      </c>
    </row>
    <row r="7494" spans="1:6" x14ac:dyDescent="0.25">
      <c r="A7494" s="348" t="s">
        <v>13699</v>
      </c>
      <c r="B7494" t="str">
        <f t="shared" si="117"/>
        <v>F3:0911 P1P2:8802 P3:00448</v>
      </c>
      <c r="C7494" s="348" t="s">
        <v>8371</v>
      </c>
      <c r="D7494" s="348" t="s">
        <v>7657</v>
      </c>
      <c r="E7494" s="348" t="s">
        <v>7658</v>
      </c>
      <c r="F7494" s="348" t="s">
        <v>7641</v>
      </c>
    </row>
    <row r="7495" spans="1:6" x14ac:dyDescent="0.25">
      <c r="A7495" s="348" t="s">
        <v>13700</v>
      </c>
      <c r="B7495" t="str">
        <f t="shared" si="117"/>
        <v>F3:0911 P1P2:8802 P3:00199</v>
      </c>
      <c r="C7495" s="348" t="s">
        <v>9063</v>
      </c>
      <c r="D7495" s="348" t="s">
        <v>7657</v>
      </c>
      <c r="E7495" s="348" t="s">
        <v>7658</v>
      </c>
      <c r="F7495" s="348" t="s">
        <v>7659</v>
      </c>
    </row>
    <row r="7496" spans="1:6" x14ac:dyDescent="0.25">
      <c r="A7496" s="348" t="s">
        <v>13700</v>
      </c>
      <c r="B7496" t="str">
        <f t="shared" si="117"/>
        <v>F3:0911 P1P2:8802 P3:00448</v>
      </c>
      <c r="C7496" s="348" t="s">
        <v>9063</v>
      </c>
      <c r="D7496" s="348" t="s">
        <v>7657</v>
      </c>
      <c r="E7496" s="348" t="s">
        <v>7658</v>
      </c>
      <c r="F7496" s="348" t="s">
        <v>7641</v>
      </c>
    </row>
    <row r="7497" spans="1:6" x14ac:dyDescent="0.25">
      <c r="A7497" s="348" t="s">
        <v>13701</v>
      </c>
      <c r="B7497" t="str">
        <f t="shared" si="117"/>
        <v>F3:0911 P1P2:8802 P3:00199</v>
      </c>
      <c r="C7497" s="348" t="s">
        <v>10611</v>
      </c>
      <c r="D7497" s="348" t="s">
        <v>7657</v>
      </c>
      <c r="E7497" s="348" t="s">
        <v>7658</v>
      </c>
      <c r="F7497" s="348" t="s">
        <v>7659</v>
      </c>
    </row>
    <row r="7498" spans="1:6" x14ac:dyDescent="0.25">
      <c r="A7498" s="348" t="s">
        <v>13701</v>
      </c>
      <c r="B7498" t="str">
        <f t="shared" si="117"/>
        <v>F3:0911 P1P2:8802 P3:00448</v>
      </c>
      <c r="C7498" s="348" t="s">
        <v>10611</v>
      </c>
      <c r="D7498" s="348" t="s">
        <v>7657</v>
      </c>
      <c r="E7498" s="348" t="s">
        <v>7658</v>
      </c>
      <c r="F7498" s="348" t="s">
        <v>7641</v>
      </c>
    </row>
    <row r="7499" spans="1:6" x14ac:dyDescent="0.25">
      <c r="A7499" s="348" t="s">
        <v>13702</v>
      </c>
      <c r="B7499" t="str">
        <f t="shared" si="117"/>
        <v>F3:0911 P1P2:8802 P3:00199</v>
      </c>
      <c r="C7499" s="348" t="s">
        <v>10648</v>
      </c>
      <c r="D7499" s="348" t="s">
        <v>7657</v>
      </c>
      <c r="E7499" s="348" t="s">
        <v>7658</v>
      </c>
      <c r="F7499" s="348" t="s">
        <v>7659</v>
      </c>
    </row>
    <row r="7500" spans="1:6" x14ac:dyDescent="0.25">
      <c r="A7500" s="348" t="s">
        <v>13702</v>
      </c>
      <c r="B7500" t="str">
        <f t="shared" si="117"/>
        <v>F3:0911 P1P2:8802 P3:00448</v>
      </c>
      <c r="C7500" s="348" t="s">
        <v>10648</v>
      </c>
      <c r="D7500" s="348" t="s">
        <v>7657</v>
      </c>
      <c r="E7500" s="348" t="s">
        <v>7658</v>
      </c>
      <c r="F7500" s="348" t="s">
        <v>7641</v>
      </c>
    </row>
    <row r="7501" spans="1:6" x14ac:dyDescent="0.25">
      <c r="A7501" s="348" t="s">
        <v>13703</v>
      </c>
      <c r="B7501" t="str">
        <f t="shared" si="117"/>
        <v>F3:0911 P1P2:8802 P3:00199</v>
      </c>
      <c r="C7501" s="348" t="s">
        <v>10622</v>
      </c>
      <c r="D7501" s="348" t="s">
        <v>7657</v>
      </c>
      <c r="E7501" s="348" t="s">
        <v>7658</v>
      </c>
      <c r="F7501" s="348" t="s">
        <v>7659</v>
      </c>
    </row>
    <row r="7502" spans="1:6" x14ac:dyDescent="0.25">
      <c r="A7502" s="348" t="s">
        <v>13703</v>
      </c>
      <c r="B7502" t="str">
        <f t="shared" si="117"/>
        <v>F3:0911 P1P2:8802 P3:00448</v>
      </c>
      <c r="C7502" s="348" t="s">
        <v>10622</v>
      </c>
      <c r="D7502" s="348" t="s">
        <v>7657</v>
      </c>
      <c r="E7502" s="348" t="s">
        <v>7658</v>
      </c>
      <c r="F7502" s="348" t="s">
        <v>7641</v>
      </c>
    </row>
    <row r="7503" spans="1:6" x14ac:dyDescent="0.25">
      <c r="A7503" s="348" t="s">
        <v>13704</v>
      </c>
      <c r="B7503" t="str">
        <f t="shared" si="117"/>
        <v>F3:0812 P1P2:8602 P3:00238</v>
      </c>
      <c r="C7503" s="348" t="s">
        <v>11898</v>
      </c>
      <c r="D7503" s="348" t="s">
        <v>7752</v>
      </c>
      <c r="E7503" s="348" t="s">
        <v>7753</v>
      </c>
      <c r="F7503" s="348" t="s">
        <v>8038</v>
      </c>
    </row>
    <row r="7504" spans="1:6" x14ac:dyDescent="0.25">
      <c r="A7504" s="348" t="s">
        <v>13705</v>
      </c>
      <c r="B7504" t="str">
        <f t="shared" si="117"/>
        <v>F3:0812 P1P2:8602 P3:00238</v>
      </c>
      <c r="C7504" s="348" t="s">
        <v>11835</v>
      </c>
      <c r="D7504" s="348" t="s">
        <v>7752</v>
      </c>
      <c r="E7504" s="348" t="s">
        <v>7753</v>
      </c>
      <c r="F7504" s="348" t="s">
        <v>8038</v>
      </c>
    </row>
    <row r="7505" spans="1:6" x14ac:dyDescent="0.25">
      <c r="A7505" s="348" t="s">
        <v>13706</v>
      </c>
      <c r="B7505" t="str">
        <f t="shared" si="117"/>
        <v>F3:0820 P1P2:8502 P3:00234</v>
      </c>
      <c r="C7505" s="348" t="s">
        <v>7701</v>
      </c>
      <c r="D7505" s="348" t="s">
        <v>7684</v>
      </c>
      <c r="E7505" s="348" t="s">
        <v>7725</v>
      </c>
      <c r="F7505" s="348" t="s">
        <v>7726</v>
      </c>
    </row>
    <row r="7506" spans="1:6" x14ac:dyDescent="0.25">
      <c r="A7506" s="348" t="s">
        <v>13707</v>
      </c>
      <c r="B7506" t="str">
        <f t="shared" si="117"/>
        <v>F3:0911 P1P2:8802 P3:00199</v>
      </c>
      <c r="C7506" s="348" t="s">
        <v>11035</v>
      </c>
      <c r="D7506" s="348" t="s">
        <v>7657</v>
      </c>
      <c r="E7506" s="348" t="s">
        <v>7658</v>
      </c>
      <c r="F7506" s="348" t="s">
        <v>7659</v>
      </c>
    </row>
    <row r="7507" spans="1:6" x14ac:dyDescent="0.25">
      <c r="A7507" s="348" t="s">
        <v>13707</v>
      </c>
      <c r="B7507" t="str">
        <f t="shared" si="117"/>
        <v>F3:0911 P1P2:8802 P3:00448</v>
      </c>
      <c r="C7507" s="348" t="s">
        <v>11035</v>
      </c>
      <c r="D7507" s="348" t="s">
        <v>7657</v>
      </c>
      <c r="E7507" s="348" t="s">
        <v>7658</v>
      </c>
      <c r="F7507" s="348" t="s">
        <v>7641</v>
      </c>
    </row>
    <row r="7508" spans="1:6" x14ac:dyDescent="0.25">
      <c r="A7508" s="348" t="s">
        <v>13708</v>
      </c>
      <c r="B7508" t="str">
        <f t="shared" si="117"/>
        <v>F3:0820 P1P2:8502 P3:00234</v>
      </c>
      <c r="C7508" s="348" t="s">
        <v>8660</v>
      </c>
      <c r="D7508" s="348" t="s">
        <v>7684</v>
      </c>
      <c r="E7508" s="348" t="s">
        <v>7725</v>
      </c>
      <c r="F7508" s="348" t="s">
        <v>7726</v>
      </c>
    </row>
    <row r="7509" spans="1:6" x14ac:dyDescent="0.25">
      <c r="A7509" s="348" t="s">
        <v>13709</v>
      </c>
      <c r="B7509" t="str">
        <f t="shared" si="117"/>
        <v>F3:0812 P1P2:8602 P3:00355</v>
      </c>
      <c r="C7509" s="348" t="s">
        <v>8526</v>
      </c>
      <c r="D7509" s="348" t="s">
        <v>7752</v>
      </c>
      <c r="E7509" s="348" t="s">
        <v>7753</v>
      </c>
      <c r="F7509" s="348" t="s">
        <v>7754</v>
      </c>
    </row>
    <row r="7510" spans="1:6" x14ac:dyDescent="0.25">
      <c r="A7510" s="348" t="s">
        <v>13710</v>
      </c>
      <c r="B7510" t="str">
        <f t="shared" si="117"/>
        <v>F3:0820 P1P2:8502 P3:00234</v>
      </c>
      <c r="C7510" s="348" t="s">
        <v>8658</v>
      </c>
      <c r="D7510" s="348" t="s">
        <v>7684</v>
      </c>
      <c r="E7510" s="348" t="s">
        <v>7725</v>
      </c>
      <c r="F7510" s="348" t="s">
        <v>7726</v>
      </c>
    </row>
    <row r="7511" spans="1:6" x14ac:dyDescent="0.25">
      <c r="A7511" s="348" t="s">
        <v>13711</v>
      </c>
      <c r="B7511" t="str">
        <f t="shared" si="117"/>
        <v>F3:0259 P1P2:3104 P3:00074</v>
      </c>
      <c r="C7511" s="348" t="s">
        <v>7973</v>
      </c>
      <c r="D7511" s="348" t="s">
        <v>7557</v>
      </c>
      <c r="E7511" s="348" t="s">
        <v>7568</v>
      </c>
      <c r="F7511" s="348" t="s">
        <v>7571</v>
      </c>
    </row>
    <row r="7512" spans="1:6" x14ac:dyDescent="0.25">
      <c r="A7512" s="348" t="s">
        <v>13712</v>
      </c>
      <c r="B7512" t="str">
        <f t="shared" si="117"/>
        <v>F3:0820 P1P2:8502 P3:00231</v>
      </c>
      <c r="C7512" s="348" t="s">
        <v>11156</v>
      </c>
      <c r="D7512" s="348" t="s">
        <v>7684</v>
      </c>
      <c r="E7512" s="348" t="s">
        <v>7725</v>
      </c>
      <c r="F7512" s="348" t="s">
        <v>7834</v>
      </c>
    </row>
    <row r="7513" spans="1:6" x14ac:dyDescent="0.25">
      <c r="A7513" s="348" t="s">
        <v>13713</v>
      </c>
      <c r="B7513" t="str">
        <f t="shared" si="117"/>
        <v>F3:0911 P1P2:8802 P3:00199</v>
      </c>
      <c r="C7513" s="348" t="s">
        <v>9496</v>
      </c>
      <c r="D7513" s="348" t="s">
        <v>7657</v>
      </c>
      <c r="E7513" s="348" t="s">
        <v>7658</v>
      </c>
      <c r="F7513" s="348" t="s">
        <v>7659</v>
      </c>
    </row>
    <row r="7514" spans="1:6" x14ac:dyDescent="0.25">
      <c r="A7514" s="348" t="s">
        <v>13713</v>
      </c>
      <c r="B7514" t="str">
        <f t="shared" si="117"/>
        <v>F3:0911 P1P2:8802 P3:00448</v>
      </c>
      <c r="C7514" s="348" t="s">
        <v>9496</v>
      </c>
      <c r="D7514" s="348" t="s">
        <v>7657</v>
      </c>
      <c r="E7514" s="348" t="s">
        <v>7658</v>
      </c>
      <c r="F7514" s="348" t="s">
        <v>7641</v>
      </c>
    </row>
    <row r="7515" spans="1:6" x14ac:dyDescent="0.25">
      <c r="A7515" s="348" t="s">
        <v>13714</v>
      </c>
      <c r="B7515" t="str">
        <f t="shared" si="117"/>
        <v>F3:0813 P1P2:8603 P3:00394</v>
      </c>
      <c r="C7515" s="348" t="s">
        <v>8004</v>
      </c>
      <c r="D7515" s="348" t="s">
        <v>7807</v>
      </c>
      <c r="E7515" s="348" t="s">
        <v>7808</v>
      </c>
      <c r="F7515" s="348" t="s">
        <v>7809</v>
      </c>
    </row>
    <row r="7516" spans="1:6" x14ac:dyDescent="0.25">
      <c r="A7516" s="348" t="s">
        <v>13715</v>
      </c>
      <c r="B7516" t="str">
        <f t="shared" si="117"/>
        <v>F3:1012 P1P2:9010 P3:00347</v>
      </c>
      <c r="C7516" s="348" t="s">
        <v>11033</v>
      </c>
      <c r="D7516" s="348" t="s">
        <v>7679</v>
      </c>
      <c r="E7516" s="348" t="s">
        <v>7680</v>
      </c>
      <c r="F7516" s="348" t="s">
        <v>7681</v>
      </c>
    </row>
    <row r="7517" spans="1:6" x14ac:dyDescent="0.25">
      <c r="A7517" s="348" t="s">
        <v>13716</v>
      </c>
      <c r="B7517" t="str">
        <f t="shared" si="117"/>
        <v>F3:0812 P1P2:8602 P3:00355</v>
      </c>
      <c r="C7517" s="348" t="s">
        <v>7967</v>
      </c>
      <c r="D7517" s="348" t="s">
        <v>7752</v>
      </c>
      <c r="E7517" s="348" t="s">
        <v>7753</v>
      </c>
      <c r="F7517" s="348" t="s">
        <v>7754</v>
      </c>
    </row>
    <row r="7518" spans="1:6" x14ac:dyDescent="0.25">
      <c r="A7518" s="348" t="s">
        <v>13717</v>
      </c>
      <c r="B7518" t="str">
        <f t="shared" si="117"/>
        <v>F3:0911 P1P2:8802 P3:00199</v>
      </c>
      <c r="C7518" s="348" t="s">
        <v>8952</v>
      </c>
      <c r="D7518" s="348" t="s">
        <v>7657</v>
      </c>
      <c r="E7518" s="348" t="s">
        <v>7658</v>
      </c>
      <c r="F7518" s="348" t="s">
        <v>7659</v>
      </c>
    </row>
    <row r="7519" spans="1:6" x14ac:dyDescent="0.25">
      <c r="A7519" s="348" t="s">
        <v>13718</v>
      </c>
      <c r="B7519" t="str">
        <f t="shared" si="117"/>
        <v>F3:0911 P1P2:8802 P3:00199</v>
      </c>
      <c r="C7519" s="348" t="s">
        <v>11023</v>
      </c>
      <c r="D7519" s="348" t="s">
        <v>7657</v>
      </c>
      <c r="E7519" s="348" t="s">
        <v>7658</v>
      </c>
      <c r="F7519" s="348" t="s">
        <v>7659</v>
      </c>
    </row>
    <row r="7520" spans="1:6" x14ac:dyDescent="0.25">
      <c r="A7520" s="348" t="s">
        <v>13718</v>
      </c>
      <c r="B7520" t="str">
        <f t="shared" si="117"/>
        <v>F3:0911 P1P2:8802 P3:00448</v>
      </c>
      <c r="C7520" s="348" t="s">
        <v>11023</v>
      </c>
      <c r="D7520" s="348" t="s">
        <v>7657</v>
      </c>
      <c r="E7520" s="348" t="s">
        <v>7658</v>
      </c>
      <c r="F7520" s="348" t="s">
        <v>7641</v>
      </c>
    </row>
    <row r="7521" spans="1:6" x14ac:dyDescent="0.25">
      <c r="A7521" s="348" t="s">
        <v>13719</v>
      </c>
      <c r="B7521" t="str">
        <f t="shared" si="117"/>
        <v>F3:0820 P1P2:8502 P3:00234</v>
      </c>
      <c r="C7521" s="348" t="s">
        <v>7880</v>
      </c>
      <c r="D7521" s="348" t="s">
        <v>7684</v>
      </c>
      <c r="E7521" s="348" t="s">
        <v>7725</v>
      </c>
      <c r="F7521" s="348" t="s">
        <v>7726</v>
      </c>
    </row>
    <row r="7522" spans="1:6" x14ac:dyDescent="0.25">
      <c r="A7522" s="348" t="s">
        <v>13720</v>
      </c>
      <c r="B7522" t="str">
        <f t="shared" si="117"/>
        <v>F3:0911 P1P2:8802 P3:00199</v>
      </c>
      <c r="C7522" s="348" t="s">
        <v>11227</v>
      </c>
      <c r="D7522" s="348" t="s">
        <v>7657</v>
      </c>
      <c r="E7522" s="348" t="s">
        <v>7658</v>
      </c>
      <c r="F7522" s="348" t="s">
        <v>7659</v>
      </c>
    </row>
    <row r="7523" spans="1:6" x14ac:dyDescent="0.25">
      <c r="A7523" s="348" t="s">
        <v>13720</v>
      </c>
      <c r="B7523" t="str">
        <f t="shared" si="117"/>
        <v>F3:0911 P1P2:8802 P3:00448</v>
      </c>
      <c r="C7523" s="348" t="s">
        <v>11227</v>
      </c>
      <c r="D7523" s="348" t="s">
        <v>7657</v>
      </c>
      <c r="E7523" s="348" t="s">
        <v>7658</v>
      </c>
      <c r="F7523" s="348" t="s">
        <v>7641</v>
      </c>
    </row>
    <row r="7524" spans="1:6" x14ac:dyDescent="0.25">
      <c r="A7524" s="348" t="s">
        <v>13721</v>
      </c>
      <c r="B7524" t="str">
        <f t="shared" si="117"/>
        <v>F3:0922 P1P2:8806 P3:00203</v>
      </c>
      <c r="C7524" s="348" t="s">
        <v>7945</v>
      </c>
      <c r="D7524" s="348" t="s">
        <v>7637</v>
      </c>
      <c r="E7524" s="348" t="s">
        <v>7638</v>
      </c>
      <c r="F7524" s="348" t="s">
        <v>7639</v>
      </c>
    </row>
    <row r="7525" spans="1:6" x14ac:dyDescent="0.25">
      <c r="A7525" s="348" t="s">
        <v>13722</v>
      </c>
      <c r="B7525" t="str">
        <f t="shared" si="117"/>
        <v>F3:0911 P1P2:8802 P3:00199</v>
      </c>
      <c r="C7525" s="348" t="s">
        <v>9428</v>
      </c>
      <c r="D7525" s="348" t="s">
        <v>7657</v>
      </c>
      <c r="E7525" s="348" t="s">
        <v>7658</v>
      </c>
      <c r="F7525" s="348" t="s">
        <v>7659</v>
      </c>
    </row>
    <row r="7526" spans="1:6" x14ac:dyDescent="0.25">
      <c r="A7526" s="348" t="s">
        <v>13723</v>
      </c>
      <c r="B7526" t="str">
        <f t="shared" si="117"/>
        <v>F3:0111 P1P2:0301 P3:00005</v>
      </c>
      <c r="C7526" s="348" t="s">
        <v>9993</v>
      </c>
      <c r="D7526" s="348" t="s">
        <v>7323</v>
      </c>
      <c r="E7526" s="348" t="s">
        <v>7335</v>
      </c>
      <c r="F7526" s="348" t="s">
        <v>7655</v>
      </c>
    </row>
    <row r="7527" spans="1:6" x14ac:dyDescent="0.25">
      <c r="A7527" s="348" t="s">
        <v>13724</v>
      </c>
      <c r="B7527" t="str">
        <f t="shared" si="117"/>
        <v>F3:0911 P1P2:8802 P3:00199</v>
      </c>
      <c r="C7527" s="348" t="s">
        <v>11655</v>
      </c>
      <c r="D7527" s="348" t="s">
        <v>7657</v>
      </c>
      <c r="E7527" s="348" t="s">
        <v>7658</v>
      </c>
      <c r="F7527" s="348" t="s">
        <v>7659</v>
      </c>
    </row>
    <row r="7528" spans="1:6" x14ac:dyDescent="0.25">
      <c r="A7528" s="348" t="s">
        <v>13724</v>
      </c>
      <c r="B7528" t="str">
        <f t="shared" si="117"/>
        <v>F3:0911 P1P2:8802 P3:00448</v>
      </c>
      <c r="C7528" s="348" t="s">
        <v>11655</v>
      </c>
      <c r="D7528" s="348" t="s">
        <v>7657</v>
      </c>
      <c r="E7528" s="348" t="s">
        <v>7658</v>
      </c>
      <c r="F7528" s="348" t="s">
        <v>7641</v>
      </c>
    </row>
    <row r="7529" spans="1:6" x14ac:dyDescent="0.25">
      <c r="A7529" s="348" t="s">
        <v>13725</v>
      </c>
      <c r="B7529" t="str">
        <f t="shared" si="117"/>
        <v>F3:0820 P1P2:8502 P3:00234</v>
      </c>
      <c r="C7529" s="348" t="s">
        <v>9024</v>
      </c>
      <c r="D7529" s="348" t="s">
        <v>7684</v>
      </c>
      <c r="E7529" s="348" t="s">
        <v>7725</v>
      </c>
      <c r="F7529" s="348" t="s">
        <v>7726</v>
      </c>
    </row>
    <row r="7530" spans="1:6" x14ac:dyDescent="0.25">
      <c r="A7530" s="348" t="s">
        <v>13726</v>
      </c>
      <c r="B7530" t="str">
        <f t="shared" si="117"/>
        <v>F3:0820 P1P2:8503 P3:00232</v>
      </c>
      <c r="C7530" s="348" t="s">
        <v>8939</v>
      </c>
      <c r="D7530" s="348" t="s">
        <v>7684</v>
      </c>
      <c r="E7530" s="348" t="s">
        <v>7685</v>
      </c>
      <c r="F7530" s="348" t="s">
        <v>7686</v>
      </c>
    </row>
    <row r="7531" spans="1:6" x14ac:dyDescent="0.25">
      <c r="A7531" s="348" t="s">
        <v>13727</v>
      </c>
      <c r="B7531" t="str">
        <f t="shared" si="117"/>
        <v>F3:0820 P1P2:8503 P3:00232</v>
      </c>
      <c r="C7531" s="348" t="s">
        <v>9611</v>
      </c>
      <c r="D7531" s="348" t="s">
        <v>7684</v>
      </c>
      <c r="E7531" s="348" t="s">
        <v>7685</v>
      </c>
      <c r="F7531" s="348" t="s">
        <v>7686</v>
      </c>
    </row>
    <row r="7532" spans="1:6" x14ac:dyDescent="0.25">
      <c r="A7532" s="348" t="s">
        <v>13728</v>
      </c>
      <c r="B7532" t="str">
        <f t="shared" si="117"/>
        <v>F3:0911 P1P2:8802 P3:00199</v>
      </c>
      <c r="C7532" s="348" t="s">
        <v>9581</v>
      </c>
      <c r="D7532" s="348" t="s">
        <v>7657</v>
      </c>
      <c r="E7532" s="348" t="s">
        <v>7658</v>
      </c>
      <c r="F7532" s="348" t="s">
        <v>7659</v>
      </c>
    </row>
    <row r="7533" spans="1:6" x14ac:dyDescent="0.25">
      <c r="A7533" s="348" t="s">
        <v>13728</v>
      </c>
      <c r="B7533" t="str">
        <f t="shared" si="117"/>
        <v>F3:0911 P1P2:8802 P3:00448</v>
      </c>
      <c r="C7533" s="348" t="s">
        <v>9581</v>
      </c>
      <c r="D7533" s="348" t="s">
        <v>7657</v>
      </c>
      <c r="E7533" s="348" t="s">
        <v>7658</v>
      </c>
      <c r="F7533" s="348" t="s">
        <v>7641</v>
      </c>
    </row>
    <row r="7534" spans="1:6" x14ac:dyDescent="0.25">
      <c r="A7534" s="348" t="s">
        <v>13729</v>
      </c>
      <c r="B7534" t="str">
        <f t="shared" si="117"/>
        <v>F3:0321 P1P2:3702 P3:00336</v>
      </c>
      <c r="C7534" s="348" t="s">
        <v>9547</v>
      </c>
      <c r="D7534" s="348" t="s">
        <v>7467</v>
      </c>
      <c r="E7534" s="348" t="s">
        <v>7468</v>
      </c>
      <c r="F7534" s="348" t="s">
        <v>12026</v>
      </c>
    </row>
    <row r="7535" spans="1:6" x14ac:dyDescent="0.25">
      <c r="A7535" s="348" t="s">
        <v>13730</v>
      </c>
      <c r="B7535" t="str">
        <f t="shared" si="117"/>
        <v>F3:0820 P1P2:8502 P3:00233</v>
      </c>
      <c r="C7535" s="348" t="s">
        <v>7984</v>
      </c>
      <c r="D7535" s="348" t="s">
        <v>7684</v>
      </c>
      <c r="E7535" s="348" t="s">
        <v>7725</v>
      </c>
      <c r="F7535" s="348" t="s">
        <v>9219</v>
      </c>
    </row>
    <row r="7536" spans="1:6" x14ac:dyDescent="0.25">
      <c r="A7536" s="348" t="s">
        <v>13731</v>
      </c>
      <c r="B7536" t="str">
        <f t="shared" si="117"/>
        <v>F3:0820 P1P2:8502 P3:00233</v>
      </c>
      <c r="C7536" s="348" t="s">
        <v>7984</v>
      </c>
      <c r="D7536" s="348" t="s">
        <v>7684</v>
      </c>
      <c r="E7536" s="348" t="s">
        <v>7725</v>
      </c>
      <c r="F7536" s="348" t="s">
        <v>9219</v>
      </c>
    </row>
    <row r="7537" spans="1:6" x14ac:dyDescent="0.25">
      <c r="A7537" s="348" t="s">
        <v>13732</v>
      </c>
      <c r="B7537" t="str">
        <f t="shared" si="117"/>
        <v>F3:0911 P1P2:8802 P3:00199</v>
      </c>
      <c r="C7537" s="348" t="s">
        <v>8466</v>
      </c>
      <c r="D7537" s="348" t="s">
        <v>7657</v>
      </c>
      <c r="E7537" s="348" t="s">
        <v>7658</v>
      </c>
      <c r="F7537" s="348" t="s">
        <v>7659</v>
      </c>
    </row>
    <row r="7538" spans="1:6" x14ac:dyDescent="0.25">
      <c r="A7538" s="348" t="s">
        <v>13732</v>
      </c>
      <c r="B7538" t="str">
        <f t="shared" si="117"/>
        <v>F3:0911 P1P2:8802 P3:00448</v>
      </c>
      <c r="C7538" s="348" t="s">
        <v>8466</v>
      </c>
      <c r="D7538" s="348" t="s">
        <v>7657</v>
      </c>
      <c r="E7538" s="348" t="s">
        <v>7658</v>
      </c>
      <c r="F7538" s="348" t="s">
        <v>7641</v>
      </c>
    </row>
    <row r="7539" spans="1:6" x14ac:dyDescent="0.25">
      <c r="A7539" s="348" t="s">
        <v>13733</v>
      </c>
      <c r="B7539" t="str">
        <f t="shared" si="117"/>
        <v>F3:0820 P1P2:8502 P3:00231</v>
      </c>
      <c r="C7539" s="348" t="s">
        <v>12036</v>
      </c>
      <c r="D7539" s="348" t="s">
        <v>7684</v>
      </c>
      <c r="E7539" s="348" t="s">
        <v>7725</v>
      </c>
      <c r="F7539" s="348" t="s">
        <v>7834</v>
      </c>
    </row>
    <row r="7540" spans="1:6" x14ac:dyDescent="0.25">
      <c r="A7540" s="348" t="s">
        <v>13734</v>
      </c>
      <c r="B7540" t="str">
        <f t="shared" si="117"/>
        <v>F3:0820 P1P2:8502 P3:00234</v>
      </c>
      <c r="C7540" s="348" t="s">
        <v>8673</v>
      </c>
      <c r="D7540" s="348" t="s">
        <v>7684</v>
      </c>
      <c r="E7540" s="348" t="s">
        <v>7725</v>
      </c>
      <c r="F7540" s="348" t="s">
        <v>7726</v>
      </c>
    </row>
    <row r="7541" spans="1:6" x14ac:dyDescent="0.25">
      <c r="A7541" s="348" t="s">
        <v>13735</v>
      </c>
      <c r="B7541" t="str">
        <f t="shared" si="117"/>
        <v>F3:0820 P1P2:8502 P3:00234</v>
      </c>
      <c r="C7541" s="348" t="s">
        <v>7749</v>
      </c>
      <c r="D7541" s="348" t="s">
        <v>7684</v>
      </c>
      <c r="E7541" s="348" t="s">
        <v>7725</v>
      </c>
      <c r="F7541" s="348" t="s">
        <v>7726</v>
      </c>
    </row>
    <row r="7542" spans="1:6" x14ac:dyDescent="0.25">
      <c r="A7542" s="348" t="s">
        <v>13736</v>
      </c>
      <c r="B7542" t="str">
        <f t="shared" si="117"/>
        <v>F3:0820 P1P2:8502 P3:00234</v>
      </c>
      <c r="C7542" s="348" t="s">
        <v>7765</v>
      </c>
      <c r="D7542" s="348" t="s">
        <v>7684</v>
      </c>
      <c r="E7542" s="348" t="s">
        <v>7725</v>
      </c>
      <c r="F7542" s="348" t="s">
        <v>7726</v>
      </c>
    </row>
    <row r="7543" spans="1:6" x14ac:dyDescent="0.25">
      <c r="A7543" s="348" t="s">
        <v>13737</v>
      </c>
      <c r="B7543" t="str">
        <f t="shared" si="117"/>
        <v>F3:0820 P1P2:8502 P3:00231</v>
      </c>
      <c r="C7543" s="348" t="s">
        <v>10650</v>
      </c>
      <c r="D7543" s="348" t="s">
        <v>7684</v>
      </c>
      <c r="E7543" s="348" t="s">
        <v>7725</v>
      </c>
      <c r="F7543" s="348" t="s">
        <v>7834</v>
      </c>
    </row>
    <row r="7544" spans="1:6" x14ac:dyDescent="0.25">
      <c r="A7544" s="348" t="s">
        <v>13738</v>
      </c>
      <c r="B7544" t="str">
        <f t="shared" si="117"/>
        <v>F3:1040 P1P2:9006 P3:00282</v>
      </c>
      <c r="C7544" s="348" t="s">
        <v>8423</v>
      </c>
      <c r="D7544" s="348" t="s">
        <v>7691</v>
      </c>
      <c r="E7544" s="348" t="s">
        <v>7692</v>
      </c>
      <c r="F7544" s="348" t="s">
        <v>7854</v>
      </c>
    </row>
    <row r="7545" spans="1:6" x14ac:dyDescent="0.25">
      <c r="A7545" s="348" t="s">
        <v>13739</v>
      </c>
      <c r="B7545" t="str">
        <f t="shared" si="117"/>
        <v>F3:0911 P1P2:8802 P3:00199</v>
      </c>
      <c r="C7545" s="348" t="s">
        <v>8727</v>
      </c>
      <c r="D7545" s="348" t="s">
        <v>7657</v>
      </c>
      <c r="E7545" s="348" t="s">
        <v>7658</v>
      </c>
      <c r="F7545" s="348" t="s">
        <v>7659</v>
      </c>
    </row>
    <row r="7546" spans="1:6" x14ac:dyDescent="0.25">
      <c r="A7546" s="348" t="s">
        <v>13739</v>
      </c>
      <c r="B7546" t="str">
        <f t="shared" si="117"/>
        <v>F3:0911 P1P2:8802 P3:00448</v>
      </c>
      <c r="C7546" s="348" t="s">
        <v>8727</v>
      </c>
      <c r="D7546" s="348" t="s">
        <v>7657</v>
      </c>
      <c r="E7546" s="348" t="s">
        <v>7658</v>
      </c>
      <c r="F7546" s="348" t="s">
        <v>7641</v>
      </c>
    </row>
    <row r="7547" spans="1:6" x14ac:dyDescent="0.25">
      <c r="A7547" s="348" t="s">
        <v>13740</v>
      </c>
      <c r="B7547" t="str">
        <f t="shared" si="117"/>
        <v>F3:0911 P1P2:8802 P3:00199</v>
      </c>
      <c r="C7547" s="348" t="s">
        <v>7945</v>
      </c>
      <c r="D7547" s="348" t="s">
        <v>7657</v>
      </c>
      <c r="E7547" s="348" t="s">
        <v>7658</v>
      </c>
      <c r="F7547" s="348" t="s">
        <v>7659</v>
      </c>
    </row>
    <row r="7548" spans="1:6" x14ac:dyDescent="0.25">
      <c r="A7548" s="348" t="s">
        <v>13740</v>
      </c>
      <c r="B7548" t="str">
        <f t="shared" si="117"/>
        <v>F3:0911 P1P2:8802 P3:00448</v>
      </c>
      <c r="C7548" s="348" t="s">
        <v>7945</v>
      </c>
      <c r="D7548" s="348" t="s">
        <v>7657</v>
      </c>
      <c r="E7548" s="348" t="s">
        <v>7658</v>
      </c>
      <c r="F7548" s="348" t="s">
        <v>7641</v>
      </c>
    </row>
    <row r="7549" spans="1:6" x14ac:dyDescent="0.25">
      <c r="A7549" s="348" t="s">
        <v>13741</v>
      </c>
      <c r="B7549" t="str">
        <f t="shared" si="117"/>
        <v>F3:0911 P1P2:8802 P3:00199</v>
      </c>
      <c r="C7549" s="348" t="s">
        <v>9818</v>
      </c>
      <c r="D7549" s="348" t="s">
        <v>7657</v>
      </c>
      <c r="E7549" s="348" t="s">
        <v>7658</v>
      </c>
      <c r="F7549" s="348" t="s">
        <v>7659</v>
      </c>
    </row>
    <row r="7550" spans="1:6" x14ac:dyDescent="0.25">
      <c r="A7550" s="348" t="s">
        <v>13741</v>
      </c>
      <c r="B7550" t="str">
        <f t="shared" si="117"/>
        <v>F3:0911 P1P2:8802 P3:00448</v>
      </c>
      <c r="C7550" s="348" t="s">
        <v>9818</v>
      </c>
      <c r="D7550" s="348" t="s">
        <v>7657</v>
      </c>
      <c r="E7550" s="348" t="s">
        <v>7658</v>
      </c>
      <c r="F7550" s="348" t="s">
        <v>7641</v>
      </c>
    </row>
    <row r="7551" spans="1:6" x14ac:dyDescent="0.25">
      <c r="A7551" s="348" t="s">
        <v>13742</v>
      </c>
      <c r="B7551" t="str">
        <f t="shared" si="117"/>
        <v>F3:1012 P1P2:9010 P3:00347</v>
      </c>
      <c r="C7551" s="348" t="s">
        <v>10224</v>
      </c>
      <c r="D7551" s="348" t="s">
        <v>7679</v>
      </c>
      <c r="E7551" s="348" t="s">
        <v>7680</v>
      </c>
      <c r="F7551" s="348" t="s">
        <v>7681</v>
      </c>
    </row>
    <row r="7552" spans="1:6" x14ac:dyDescent="0.25">
      <c r="A7552" s="348" t="s">
        <v>13743</v>
      </c>
      <c r="B7552" t="str">
        <f t="shared" si="117"/>
        <v>F3:0911 P1P2:8802 P3:00199</v>
      </c>
      <c r="C7552" s="348" t="s">
        <v>7945</v>
      </c>
      <c r="D7552" s="348" t="s">
        <v>7657</v>
      </c>
      <c r="E7552" s="348" t="s">
        <v>7658</v>
      </c>
      <c r="F7552" s="348" t="s">
        <v>7659</v>
      </c>
    </row>
    <row r="7553" spans="1:6" x14ac:dyDescent="0.25">
      <c r="A7553" s="348" t="s">
        <v>13743</v>
      </c>
      <c r="B7553" t="str">
        <f t="shared" si="117"/>
        <v>F3:0911 P1P2:8802 P3:00448</v>
      </c>
      <c r="C7553" s="348" t="s">
        <v>7945</v>
      </c>
      <c r="D7553" s="348" t="s">
        <v>7657</v>
      </c>
      <c r="E7553" s="348" t="s">
        <v>7658</v>
      </c>
      <c r="F7553" s="348" t="s">
        <v>7641</v>
      </c>
    </row>
    <row r="7554" spans="1:6" x14ac:dyDescent="0.25">
      <c r="A7554" s="348" t="s">
        <v>13744</v>
      </c>
      <c r="B7554" t="str">
        <f t="shared" ref="B7554:B7617" si="118">CONCATENATE("F3:",D7554," P1P2:",E7554," P3:",F7554)</f>
        <v>F3:0911 P1P2:8802 P3:00199</v>
      </c>
      <c r="C7554" s="348" t="s">
        <v>7901</v>
      </c>
      <c r="D7554" s="348" t="s">
        <v>7657</v>
      </c>
      <c r="E7554" s="348" t="s">
        <v>7658</v>
      </c>
      <c r="F7554" s="348" t="s">
        <v>7659</v>
      </c>
    </row>
    <row r="7555" spans="1:6" x14ac:dyDescent="0.25">
      <c r="A7555" s="348" t="s">
        <v>13744</v>
      </c>
      <c r="B7555" t="str">
        <f t="shared" si="118"/>
        <v>F3:0911 P1P2:8802 P3:00448</v>
      </c>
      <c r="C7555" s="348" t="s">
        <v>7901</v>
      </c>
      <c r="D7555" s="348" t="s">
        <v>7657</v>
      </c>
      <c r="E7555" s="348" t="s">
        <v>7658</v>
      </c>
      <c r="F7555" s="348" t="s">
        <v>7641</v>
      </c>
    </row>
    <row r="7556" spans="1:6" x14ac:dyDescent="0.25">
      <c r="A7556" s="348" t="s">
        <v>13745</v>
      </c>
      <c r="B7556" t="str">
        <f t="shared" si="118"/>
        <v>F3:0911 P1P2:8802 P3:00199</v>
      </c>
      <c r="C7556" s="348" t="s">
        <v>9383</v>
      </c>
      <c r="D7556" s="348" t="s">
        <v>7657</v>
      </c>
      <c r="E7556" s="348" t="s">
        <v>7658</v>
      </c>
      <c r="F7556" s="348" t="s">
        <v>7659</v>
      </c>
    </row>
    <row r="7557" spans="1:6" x14ac:dyDescent="0.25">
      <c r="A7557" s="348" t="s">
        <v>13745</v>
      </c>
      <c r="B7557" t="str">
        <f t="shared" si="118"/>
        <v>F3:0911 P1P2:8802 P3:00448</v>
      </c>
      <c r="C7557" s="348" t="s">
        <v>9383</v>
      </c>
      <c r="D7557" s="348" t="s">
        <v>7657</v>
      </c>
      <c r="E7557" s="348" t="s">
        <v>7658</v>
      </c>
      <c r="F7557" s="348" t="s">
        <v>7641</v>
      </c>
    </row>
    <row r="7558" spans="1:6" x14ac:dyDescent="0.25">
      <c r="A7558" s="348" t="s">
        <v>13746</v>
      </c>
      <c r="B7558" t="str">
        <f t="shared" si="118"/>
        <v>F3:0911 P1P2:8802 P3:00199</v>
      </c>
      <c r="C7558" s="348" t="s">
        <v>10004</v>
      </c>
      <c r="D7558" s="348" t="s">
        <v>7657</v>
      </c>
      <c r="E7558" s="348" t="s">
        <v>7658</v>
      </c>
      <c r="F7558" s="348" t="s">
        <v>7659</v>
      </c>
    </row>
    <row r="7559" spans="1:6" x14ac:dyDescent="0.25">
      <c r="A7559" s="348" t="s">
        <v>13746</v>
      </c>
      <c r="B7559" t="str">
        <f t="shared" si="118"/>
        <v>F3:0911 P1P2:8802 P3:00448</v>
      </c>
      <c r="C7559" s="348" t="s">
        <v>10004</v>
      </c>
      <c r="D7559" s="348" t="s">
        <v>7657</v>
      </c>
      <c r="E7559" s="348" t="s">
        <v>7658</v>
      </c>
      <c r="F7559" s="348" t="s">
        <v>7641</v>
      </c>
    </row>
    <row r="7560" spans="1:6" x14ac:dyDescent="0.25">
      <c r="A7560" s="348" t="s">
        <v>13747</v>
      </c>
      <c r="B7560" t="str">
        <f t="shared" si="118"/>
        <v>F3:0911 P1P2:8802 P3:00199</v>
      </c>
      <c r="C7560" s="348" t="s">
        <v>11198</v>
      </c>
      <c r="D7560" s="348" t="s">
        <v>7657</v>
      </c>
      <c r="E7560" s="348" t="s">
        <v>7658</v>
      </c>
      <c r="F7560" s="348" t="s">
        <v>7659</v>
      </c>
    </row>
    <row r="7561" spans="1:6" x14ac:dyDescent="0.25">
      <c r="A7561" s="348" t="s">
        <v>13747</v>
      </c>
      <c r="B7561" t="str">
        <f t="shared" si="118"/>
        <v>F3:0911 P1P2:8802 P3:00448</v>
      </c>
      <c r="C7561" s="348" t="s">
        <v>11198</v>
      </c>
      <c r="D7561" s="348" t="s">
        <v>7657</v>
      </c>
      <c r="E7561" s="348" t="s">
        <v>7658</v>
      </c>
      <c r="F7561" s="348" t="s">
        <v>7641</v>
      </c>
    </row>
    <row r="7562" spans="1:6" x14ac:dyDescent="0.25">
      <c r="A7562" s="348" t="s">
        <v>13748</v>
      </c>
      <c r="B7562" t="str">
        <f t="shared" si="118"/>
        <v>F3:0911 P1P2:8802 P3:00199</v>
      </c>
      <c r="C7562" s="348" t="s">
        <v>8311</v>
      </c>
      <c r="D7562" s="348" t="s">
        <v>7657</v>
      </c>
      <c r="E7562" s="348" t="s">
        <v>7658</v>
      </c>
      <c r="F7562" s="348" t="s">
        <v>7659</v>
      </c>
    </row>
    <row r="7563" spans="1:6" x14ac:dyDescent="0.25">
      <c r="A7563" s="348" t="s">
        <v>13748</v>
      </c>
      <c r="B7563" t="str">
        <f t="shared" si="118"/>
        <v>F3:0911 P1P2:8802 P3:00448</v>
      </c>
      <c r="C7563" s="348" t="s">
        <v>8311</v>
      </c>
      <c r="D7563" s="348" t="s">
        <v>7657</v>
      </c>
      <c r="E7563" s="348" t="s">
        <v>7658</v>
      </c>
      <c r="F7563" s="348" t="s">
        <v>7641</v>
      </c>
    </row>
    <row r="7564" spans="1:6" x14ac:dyDescent="0.25">
      <c r="A7564" s="348" t="s">
        <v>13749</v>
      </c>
      <c r="B7564" t="str">
        <f t="shared" si="118"/>
        <v>F3:0911 P1P2:8802 P3:00199</v>
      </c>
      <c r="C7564" s="348" t="s">
        <v>8085</v>
      </c>
      <c r="D7564" s="348" t="s">
        <v>7657</v>
      </c>
      <c r="E7564" s="348" t="s">
        <v>7658</v>
      </c>
      <c r="F7564" s="348" t="s">
        <v>7659</v>
      </c>
    </row>
    <row r="7565" spans="1:6" x14ac:dyDescent="0.25">
      <c r="A7565" s="348" t="s">
        <v>13749</v>
      </c>
      <c r="B7565" t="str">
        <f t="shared" si="118"/>
        <v>F3:0911 P1P2:8802 P3:00448</v>
      </c>
      <c r="C7565" s="348" t="s">
        <v>8085</v>
      </c>
      <c r="D7565" s="348" t="s">
        <v>7657</v>
      </c>
      <c r="E7565" s="348" t="s">
        <v>7658</v>
      </c>
      <c r="F7565" s="348" t="s">
        <v>7641</v>
      </c>
    </row>
    <row r="7566" spans="1:6" x14ac:dyDescent="0.25">
      <c r="A7566" s="348" t="s">
        <v>13750</v>
      </c>
      <c r="B7566" t="str">
        <f t="shared" si="118"/>
        <v>F3:0911 P1P2:8802 P3:00199</v>
      </c>
      <c r="C7566" s="348" t="s">
        <v>7688</v>
      </c>
      <c r="D7566" s="348" t="s">
        <v>7657</v>
      </c>
      <c r="E7566" s="348" t="s">
        <v>7658</v>
      </c>
      <c r="F7566" s="348" t="s">
        <v>7659</v>
      </c>
    </row>
    <row r="7567" spans="1:6" x14ac:dyDescent="0.25">
      <c r="A7567" s="348" t="s">
        <v>13750</v>
      </c>
      <c r="B7567" t="str">
        <f t="shared" si="118"/>
        <v>F3:0911 P1P2:8802 P3:00448</v>
      </c>
      <c r="C7567" s="348" t="s">
        <v>7688</v>
      </c>
      <c r="D7567" s="348" t="s">
        <v>7657</v>
      </c>
      <c r="E7567" s="348" t="s">
        <v>7658</v>
      </c>
      <c r="F7567" s="348" t="s">
        <v>7641</v>
      </c>
    </row>
    <row r="7568" spans="1:6" x14ac:dyDescent="0.25">
      <c r="A7568" s="348" t="s">
        <v>13751</v>
      </c>
      <c r="B7568" t="str">
        <f t="shared" si="118"/>
        <v>F3:0911 P1P2:8802 P3:00199</v>
      </c>
      <c r="C7568" s="348" t="s">
        <v>10820</v>
      </c>
      <c r="D7568" s="348" t="s">
        <v>7657</v>
      </c>
      <c r="E7568" s="348" t="s">
        <v>7658</v>
      </c>
      <c r="F7568" s="348" t="s">
        <v>7659</v>
      </c>
    </row>
    <row r="7569" spans="1:6" x14ac:dyDescent="0.25">
      <c r="A7569" s="348" t="s">
        <v>13751</v>
      </c>
      <c r="B7569" t="str">
        <f t="shared" si="118"/>
        <v>F3:0911 P1P2:8802 P3:00448</v>
      </c>
      <c r="C7569" s="348" t="s">
        <v>10820</v>
      </c>
      <c r="D7569" s="348" t="s">
        <v>7657</v>
      </c>
      <c r="E7569" s="348" t="s">
        <v>7658</v>
      </c>
      <c r="F7569" s="348" t="s">
        <v>7641</v>
      </c>
    </row>
    <row r="7570" spans="1:6" x14ac:dyDescent="0.25">
      <c r="A7570" s="348" t="s">
        <v>13752</v>
      </c>
      <c r="B7570" t="str">
        <f t="shared" si="118"/>
        <v>F3:0922 P1P2:8806 P3:00203</v>
      </c>
      <c r="C7570" s="348" t="s">
        <v>7945</v>
      </c>
      <c r="D7570" s="348" t="s">
        <v>7637</v>
      </c>
      <c r="E7570" s="348" t="s">
        <v>7638</v>
      </c>
      <c r="F7570" s="348" t="s">
        <v>7639</v>
      </c>
    </row>
    <row r="7571" spans="1:6" x14ac:dyDescent="0.25">
      <c r="A7571" s="348" t="s">
        <v>13753</v>
      </c>
      <c r="B7571" t="str">
        <f t="shared" si="118"/>
        <v>F3:0812 P1P2:8602 P3:00355</v>
      </c>
      <c r="C7571" s="348" t="s">
        <v>11993</v>
      </c>
      <c r="D7571" s="348" t="s">
        <v>7752</v>
      </c>
      <c r="E7571" s="348" t="s">
        <v>7753</v>
      </c>
      <c r="F7571" s="348" t="s">
        <v>7754</v>
      </c>
    </row>
    <row r="7572" spans="1:6" x14ac:dyDescent="0.25">
      <c r="A7572" s="348" t="s">
        <v>13754</v>
      </c>
      <c r="B7572" t="str">
        <f t="shared" si="118"/>
        <v>F3:0820 P1P2:8502 P3:00233</v>
      </c>
      <c r="C7572" s="348" t="s">
        <v>7986</v>
      </c>
      <c r="D7572" s="348" t="s">
        <v>7684</v>
      </c>
      <c r="E7572" s="348" t="s">
        <v>7725</v>
      </c>
      <c r="F7572" s="348" t="s">
        <v>9219</v>
      </c>
    </row>
    <row r="7573" spans="1:6" x14ac:dyDescent="0.25">
      <c r="A7573" s="348" t="s">
        <v>13755</v>
      </c>
      <c r="B7573" t="str">
        <f t="shared" si="118"/>
        <v>F3:0112 P1P2:0501 P3:00005</v>
      </c>
      <c r="C7573" s="348" t="s">
        <v>7986</v>
      </c>
      <c r="D7573" s="348" t="s">
        <v>7369</v>
      </c>
      <c r="E7573" s="348" t="s">
        <v>7370</v>
      </c>
      <c r="F7573" s="348" t="s">
        <v>7655</v>
      </c>
    </row>
    <row r="7574" spans="1:6" x14ac:dyDescent="0.25">
      <c r="A7574" s="348" t="s">
        <v>13756</v>
      </c>
      <c r="B7574" t="str">
        <f t="shared" si="118"/>
        <v>F3:0911 P1P2:8802 P3:00199</v>
      </c>
      <c r="C7574" s="348" t="s">
        <v>8946</v>
      </c>
      <c r="D7574" s="348" t="s">
        <v>7657</v>
      </c>
      <c r="E7574" s="348" t="s">
        <v>7658</v>
      </c>
      <c r="F7574" s="348" t="s">
        <v>7659</v>
      </c>
    </row>
    <row r="7575" spans="1:6" x14ac:dyDescent="0.25">
      <c r="A7575" s="348" t="s">
        <v>13757</v>
      </c>
      <c r="B7575" t="str">
        <f t="shared" si="118"/>
        <v>F3:0323 P1P2:3703 P3:00336</v>
      </c>
      <c r="C7575" s="348" t="s">
        <v>11162</v>
      </c>
      <c r="D7575" s="348" t="s">
        <v>13758</v>
      </c>
      <c r="E7575" s="348" t="s">
        <v>13759</v>
      </c>
      <c r="F7575" s="348" t="s">
        <v>12026</v>
      </c>
    </row>
    <row r="7576" spans="1:6" x14ac:dyDescent="0.25">
      <c r="A7576" s="348" t="s">
        <v>13760</v>
      </c>
      <c r="B7576" t="str">
        <f t="shared" si="118"/>
        <v>F3:0911 P1P2:8802 P3:00199</v>
      </c>
      <c r="C7576" s="348" t="s">
        <v>8948</v>
      </c>
      <c r="D7576" s="348" t="s">
        <v>7657</v>
      </c>
      <c r="E7576" s="348" t="s">
        <v>7658</v>
      </c>
      <c r="F7576" s="348" t="s">
        <v>7659</v>
      </c>
    </row>
    <row r="7577" spans="1:6" x14ac:dyDescent="0.25">
      <c r="A7577" s="348" t="s">
        <v>13761</v>
      </c>
      <c r="B7577" t="str">
        <f t="shared" si="118"/>
        <v>F3:0813 P1P2:8603 P3:00394</v>
      </c>
      <c r="C7577" s="348" t="s">
        <v>9024</v>
      </c>
      <c r="D7577" s="348" t="s">
        <v>7807</v>
      </c>
      <c r="E7577" s="348" t="s">
        <v>7808</v>
      </c>
      <c r="F7577" s="348" t="s">
        <v>7809</v>
      </c>
    </row>
    <row r="7578" spans="1:6" x14ac:dyDescent="0.25">
      <c r="A7578" s="348" t="s">
        <v>13762</v>
      </c>
      <c r="B7578" t="str">
        <f t="shared" si="118"/>
        <v>F3:0911 P1P2:8802 P3:00199</v>
      </c>
      <c r="C7578" s="348" t="s">
        <v>11027</v>
      </c>
      <c r="D7578" s="348" t="s">
        <v>7657</v>
      </c>
      <c r="E7578" s="348" t="s">
        <v>7658</v>
      </c>
      <c r="F7578" s="348" t="s">
        <v>7659</v>
      </c>
    </row>
    <row r="7579" spans="1:6" x14ac:dyDescent="0.25">
      <c r="A7579" s="348" t="s">
        <v>13762</v>
      </c>
      <c r="B7579" t="str">
        <f t="shared" si="118"/>
        <v>F3:0911 P1P2:8802 P3:00448</v>
      </c>
      <c r="C7579" s="348" t="s">
        <v>11027</v>
      </c>
      <c r="D7579" s="348" t="s">
        <v>7657</v>
      </c>
      <c r="E7579" s="348" t="s">
        <v>7658</v>
      </c>
      <c r="F7579" s="348" t="s">
        <v>7641</v>
      </c>
    </row>
    <row r="7580" spans="1:6" x14ac:dyDescent="0.25">
      <c r="A7580" s="348" t="s">
        <v>13763</v>
      </c>
      <c r="B7580" t="str">
        <f t="shared" si="118"/>
        <v>F3:0911 P1P2:8802 P3:00199</v>
      </c>
      <c r="C7580" s="348" t="s">
        <v>9032</v>
      </c>
      <c r="D7580" s="348" t="s">
        <v>7657</v>
      </c>
      <c r="E7580" s="348" t="s">
        <v>7658</v>
      </c>
      <c r="F7580" s="348" t="s">
        <v>7659</v>
      </c>
    </row>
    <row r="7581" spans="1:6" x14ac:dyDescent="0.25">
      <c r="A7581" s="348" t="s">
        <v>13763</v>
      </c>
      <c r="B7581" t="str">
        <f t="shared" si="118"/>
        <v>F3:0911 P1P2:8802 P3:00448</v>
      </c>
      <c r="C7581" s="348" t="s">
        <v>9032</v>
      </c>
      <c r="D7581" s="348" t="s">
        <v>7657</v>
      </c>
      <c r="E7581" s="348" t="s">
        <v>7658</v>
      </c>
      <c r="F7581" s="348" t="s">
        <v>7641</v>
      </c>
    </row>
    <row r="7582" spans="1:6" x14ac:dyDescent="0.25">
      <c r="A7582" s="348" t="s">
        <v>13764</v>
      </c>
      <c r="B7582" t="str">
        <f t="shared" si="118"/>
        <v>F3:0820 P1P2:8502 P3:00234</v>
      </c>
      <c r="C7582" s="348" t="s">
        <v>10224</v>
      </c>
      <c r="D7582" s="348" t="s">
        <v>7684</v>
      </c>
      <c r="E7582" s="348" t="s">
        <v>7725</v>
      </c>
      <c r="F7582" s="348" t="s">
        <v>7726</v>
      </c>
    </row>
    <row r="7583" spans="1:6" x14ac:dyDescent="0.25">
      <c r="A7583" s="348" t="s">
        <v>13765</v>
      </c>
      <c r="B7583" t="str">
        <f t="shared" si="118"/>
        <v>F3:1040 P1P2:9006 P3:00348</v>
      </c>
      <c r="C7583" s="348" t="s">
        <v>10267</v>
      </c>
      <c r="D7583" s="348" t="s">
        <v>7691</v>
      </c>
      <c r="E7583" s="348" t="s">
        <v>7692</v>
      </c>
      <c r="F7583" s="348" t="s">
        <v>7693</v>
      </c>
    </row>
    <row r="7584" spans="1:6" x14ac:dyDescent="0.25">
      <c r="A7584" s="348" t="s">
        <v>13766</v>
      </c>
      <c r="B7584" t="str">
        <f t="shared" si="118"/>
        <v>F3:0911 P1P2:8802 P3:00199</v>
      </c>
      <c r="C7584" s="348" t="s">
        <v>11120</v>
      </c>
      <c r="D7584" s="348" t="s">
        <v>7657</v>
      </c>
      <c r="E7584" s="348" t="s">
        <v>7658</v>
      </c>
      <c r="F7584" s="348" t="s">
        <v>7659</v>
      </c>
    </row>
    <row r="7585" spans="1:6" x14ac:dyDescent="0.25">
      <c r="A7585" s="348" t="s">
        <v>13766</v>
      </c>
      <c r="B7585" t="str">
        <f t="shared" si="118"/>
        <v>F3:0911 P1P2:8802 P3:00448</v>
      </c>
      <c r="C7585" s="348" t="s">
        <v>11120</v>
      </c>
      <c r="D7585" s="348" t="s">
        <v>7657</v>
      </c>
      <c r="E7585" s="348" t="s">
        <v>7658</v>
      </c>
      <c r="F7585" s="348" t="s">
        <v>7641</v>
      </c>
    </row>
    <row r="7586" spans="1:6" x14ac:dyDescent="0.25">
      <c r="A7586" s="348" t="s">
        <v>13767</v>
      </c>
      <c r="B7586" t="str">
        <f t="shared" si="118"/>
        <v>F3:0820 P1P2:8502 P3:00234</v>
      </c>
      <c r="C7586" s="348" t="s">
        <v>11120</v>
      </c>
      <c r="D7586" s="348" t="s">
        <v>7684</v>
      </c>
      <c r="E7586" s="348" t="s">
        <v>7725</v>
      </c>
      <c r="F7586" s="348" t="s">
        <v>7726</v>
      </c>
    </row>
    <row r="7587" spans="1:6" x14ac:dyDescent="0.25">
      <c r="A7587" s="348" t="s">
        <v>13768</v>
      </c>
      <c r="B7587" t="str">
        <f t="shared" si="118"/>
        <v>F3:0911 P1P2:8802 P3:00199</v>
      </c>
      <c r="C7587" s="348" t="s">
        <v>10293</v>
      </c>
      <c r="D7587" s="348" t="s">
        <v>7657</v>
      </c>
      <c r="E7587" s="348" t="s">
        <v>7658</v>
      </c>
      <c r="F7587" s="348" t="s">
        <v>7659</v>
      </c>
    </row>
    <row r="7588" spans="1:6" x14ac:dyDescent="0.25">
      <c r="A7588" s="348" t="s">
        <v>13768</v>
      </c>
      <c r="B7588" t="str">
        <f t="shared" si="118"/>
        <v>F3:0911 P1P2:8802 P3:00448</v>
      </c>
      <c r="C7588" s="348" t="s">
        <v>10293</v>
      </c>
      <c r="D7588" s="348" t="s">
        <v>7657</v>
      </c>
      <c r="E7588" s="348" t="s">
        <v>7658</v>
      </c>
      <c r="F7588" s="348" t="s">
        <v>7641</v>
      </c>
    </row>
    <row r="7589" spans="1:6" x14ac:dyDescent="0.25">
      <c r="A7589" s="348" t="s">
        <v>13769</v>
      </c>
      <c r="B7589" t="str">
        <f t="shared" si="118"/>
        <v>F3:1099 P1P2:9019 P3:00371</v>
      </c>
      <c r="C7589" s="348" t="s">
        <v>10284</v>
      </c>
      <c r="D7589" s="348" t="s">
        <v>8515</v>
      </c>
      <c r="E7589" s="348" t="s">
        <v>10350</v>
      </c>
      <c r="F7589" s="348" t="s">
        <v>10351</v>
      </c>
    </row>
    <row r="7590" spans="1:6" x14ac:dyDescent="0.25">
      <c r="A7590" s="348" t="s">
        <v>13770</v>
      </c>
      <c r="B7590" t="str">
        <f t="shared" si="118"/>
        <v>F3:0813 P1P2:8603 P3:00394</v>
      </c>
      <c r="C7590" s="348" t="s">
        <v>9293</v>
      </c>
      <c r="D7590" s="348" t="s">
        <v>7807</v>
      </c>
      <c r="E7590" s="348" t="s">
        <v>7808</v>
      </c>
      <c r="F7590" s="348" t="s">
        <v>7809</v>
      </c>
    </row>
    <row r="7591" spans="1:6" x14ac:dyDescent="0.25">
      <c r="A7591" s="348" t="s">
        <v>13771</v>
      </c>
      <c r="B7591" t="str">
        <f t="shared" si="118"/>
        <v>F3:0911 P1P2:8802 P3:00199</v>
      </c>
      <c r="C7591" s="348" t="s">
        <v>8074</v>
      </c>
      <c r="D7591" s="348" t="s">
        <v>7657</v>
      </c>
      <c r="E7591" s="348" t="s">
        <v>7658</v>
      </c>
      <c r="F7591" s="348" t="s">
        <v>7659</v>
      </c>
    </row>
    <row r="7592" spans="1:6" x14ac:dyDescent="0.25">
      <c r="A7592" s="348" t="s">
        <v>13771</v>
      </c>
      <c r="B7592" t="str">
        <f t="shared" si="118"/>
        <v>F3:0911 P1P2:8802 P3:00448</v>
      </c>
      <c r="C7592" s="348" t="s">
        <v>8074</v>
      </c>
      <c r="D7592" s="348" t="s">
        <v>7657</v>
      </c>
      <c r="E7592" s="348" t="s">
        <v>7658</v>
      </c>
      <c r="F7592" s="348" t="s">
        <v>7641</v>
      </c>
    </row>
    <row r="7593" spans="1:6" x14ac:dyDescent="0.25">
      <c r="A7593" s="348" t="s">
        <v>13772</v>
      </c>
      <c r="B7593" t="str">
        <f t="shared" si="118"/>
        <v>F3:0911 P1P2:8802 P3:00199</v>
      </c>
      <c r="C7593" s="348" t="s">
        <v>8018</v>
      </c>
      <c r="D7593" s="348" t="s">
        <v>7657</v>
      </c>
      <c r="E7593" s="348" t="s">
        <v>7658</v>
      </c>
      <c r="F7593" s="348" t="s">
        <v>7659</v>
      </c>
    </row>
    <row r="7594" spans="1:6" x14ac:dyDescent="0.25">
      <c r="A7594" s="348" t="s">
        <v>13773</v>
      </c>
      <c r="B7594" t="str">
        <f t="shared" si="118"/>
        <v>F3:1099 P1P2:9019 P3:00371</v>
      </c>
      <c r="C7594" s="348" t="s">
        <v>9202</v>
      </c>
      <c r="D7594" s="348" t="s">
        <v>8515</v>
      </c>
      <c r="E7594" s="348" t="s">
        <v>10350</v>
      </c>
      <c r="F7594" s="348" t="s">
        <v>10351</v>
      </c>
    </row>
    <row r="7595" spans="1:6" x14ac:dyDescent="0.25">
      <c r="A7595" s="348" t="s">
        <v>13774</v>
      </c>
      <c r="B7595" t="str">
        <f t="shared" si="118"/>
        <v>F3:0820 P1P2:8502 P3:00231</v>
      </c>
      <c r="C7595" s="348" t="s">
        <v>8082</v>
      </c>
      <c r="D7595" s="348" t="s">
        <v>7684</v>
      </c>
      <c r="E7595" s="348" t="s">
        <v>7725</v>
      </c>
      <c r="F7595" s="348" t="s">
        <v>7834</v>
      </c>
    </row>
    <row r="7596" spans="1:6" x14ac:dyDescent="0.25">
      <c r="A7596" s="348" t="s">
        <v>13775</v>
      </c>
      <c r="B7596" t="str">
        <f t="shared" si="118"/>
        <v>F3:0111 P1P2:0301 P3:00005</v>
      </c>
      <c r="C7596" s="348" t="s">
        <v>8004</v>
      </c>
      <c r="D7596" s="348" t="s">
        <v>7323</v>
      </c>
      <c r="E7596" s="348" t="s">
        <v>7335</v>
      </c>
      <c r="F7596" s="348" t="s">
        <v>7655</v>
      </c>
    </row>
    <row r="7597" spans="1:6" x14ac:dyDescent="0.25">
      <c r="A7597" s="348" t="s">
        <v>13776</v>
      </c>
      <c r="B7597" t="str">
        <f t="shared" si="118"/>
        <v>F3:0429 P1P2:5101 P3:00005</v>
      </c>
      <c r="C7597" s="348" t="s">
        <v>8004</v>
      </c>
      <c r="D7597" s="348" t="s">
        <v>13501</v>
      </c>
      <c r="E7597" s="348" t="s">
        <v>13502</v>
      </c>
      <c r="F7597" s="348" t="s">
        <v>7655</v>
      </c>
    </row>
    <row r="7598" spans="1:6" x14ac:dyDescent="0.25">
      <c r="A7598" s="348" t="s">
        <v>13777</v>
      </c>
      <c r="B7598" t="str">
        <f t="shared" si="118"/>
        <v>F3:0921 P1P2:8804 P3:00201</v>
      </c>
      <c r="C7598" s="348" t="s">
        <v>8004</v>
      </c>
      <c r="D7598" s="348" t="s">
        <v>7646</v>
      </c>
      <c r="E7598" s="348" t="s">
        <v>7647</v>
      </c>
      <c r="F7598" s="348" t="s">
        <v>7648</v>
      </c>
    </row>
    <row r="7599" spans="1:6" x14ac:dyDescent="0.25">
      <c r="A7599" s="348" t="s">
        <v>13777</v>
      </c>
      <c r="B7599" t="str">
        <f t="shared" si="118"/>
        <v>F3:0921 P1P2:8804 P3:00448</v>
      </c>
      <c r="C7599" s="348" t="s">
        <v>8004</v>
      </c>
      <c r="D7599" s="348" t="s">
        <v>7646</v>
      </c>
      <c r="E7599" s="348" t="s">
        <v>7647</v>
      </c>
      <c r="F7599" s="348" t="s">
        <v>7641</v>
      </c>
    </row>
    <row r="7600" spans="1:6" x14ac:dyDescent="0.25">
      <c r="A7600" s="348" t="s">
        <v>13778</v>
      </c>
      <c r="B7600" t="str">
        <f t="shared" si="118"/>
        <v>F3:0922 P1P2:8806 P3:00389</v>
      </c>
      <c r="C7600" s="348" t="s">
        <v>8004</v>
      </c>
      <c r="D7600" s="348" t="s">
        <v>7637</v>
      </c>
      <c r="E7600" s="348" t="s">
        <v>7638</v>
      </c>
      <c r="F7600" s="348" t="s">
        <v>7640</v>
      </c>
    </row>
    <row r="7601" spans="1:6" x14ac:dyDescent="0.25">
      <c r="A7601" s="348" t="s">
        <v>13779</v>
      </c>
      <c r="B7601" t="str">
        <f t="shared" si="118"/>
        <v>F3:0820 P1P2:8502 P3:00234</v>
      </c>
      <c r="C7601" s="348" t="s">
        <v>9393</v>
      </c>
      <c r="D7601" s="348" t="s">
        <v>7684</v>
      </c>
      <c r="E7601" s="348" t="s">
        <v>7725</v>
      </c>
      <c r="F7601" s="348" t="s">
        <v>7726</v>
      </c>
    </row>
    <row r="7602" spans="1:6" x14ac:dyDescent="0.25">
      <c r="A7602" s="348" t="s">
        <v>13780</v>
      </c>
      <c r="B7602" t="str">
        <f t="shared" si="118"/>
        <v>F3:0911 P1P2:8802 P3:00199</v>
      </c>
      <c r="C7602" s="348" t="s">
        <v>9016</v>
      </c>
      <c r="D7602" s="348" t="s">
        <v>7657</v>
      </c>
      <c r="E7602" s="348" t="s">
        <v>7658</v>
      </c>
      <c r="F7602" s="348" t="s">
        <v>7659</v>
      </c>
    </row>
    <row r="7603" spans="1:6" x14ac:dyDescent="0.25">
      <c r="A7603" s="348" t="s">
        <v>13781</v>
      </c>
      <c r="B7603" t="str">
        <f t="shared" si="118"/>
        <v>F3:0911 P1P2:8802 P3:00199</v>
      </c>
      <c r="C7603" s="348" t="s">
        <v>9000</v>
      </c>
      <c r="D7603" s="348" t="s">
        <v>7657</v>
      </c>
      <c r="E7603" s="348" t="s">
        <v>7658</v>
      </c>
      <c r="F7603" s="348" t="s">
        <v>7659</v>
      </c>
    </row>
    <row r="7604" spans="1:6" x14ac:dyDescent="0.25">
      <c r="A7604" s="348" t="s">
        <v>13781</v>
      </c>
      <c r="B7604" t="str">
        <f t="shared" si="118"/>
        <v>F3:0911 P1P2:8802 P3:00448</v>
      </c>
      <c r="C7604" s="348" t="s">
        <v>9000</v>
      </c>
      <c r="D7604" s="348" t="s">
        <v>7657</v>
      </c>
      <c r="E7604" s="348" t="s">
        <v>7658</v>
      </c>
      <c r="F7604" s="348" t="s">
        <v>7641</v>
      </c>
    </row>
    <row r="7605" spans="1:6" x14ac:dyDescent="0.25">
      <c r="A7605" s="348" t="s">
        <v>13782</v>
      </c>
      <c r="B7605" t="str">
        <f t="shared" si="118"/>
        <v>F3:0921 P1P2:8804 P3:00201</v>
      </c>
      <c r="C7605" s="348" t="s">
        <v>8004</v>
      </c>
      <c r="D7605" s="348" t="s">
        <v>7646</v>
      </c>
      <c r="E7605" s="348" t="s">
        <v>7647</v>
      </c>
      <c r="F7605" s="348" t="s">
        <v>7648</v>
      </c>
    </row>
    <row r="7606" spans="1:6" x14ac:dyDescent="0.25">
      <c r="A7606" s="348" t="s">
        <v>13782</v>
      </c>
      <c r="B7606" t="str">
        <f t="shared" si="118"/>
        <v>F3:0921 P1P2:8804 P3:00448</v>
      </c>
      <c r="C7606" s="348" t="s">
        <v>8004</v>
      </c>
      <c r="D7606" s="348" t="s">
        <v>7646</v>
      </c>
      <c r="E7606" s="348" t="s">
        <v>7647</v>
      </c>
      <c r="F7606" s="348" t="s">
        <v>7641</v>
      </c>
    </row>
    <row r="7607" spans="1:6" x14ac:dyDescent="0.25">
      <c r="A7607" s="348" t="s">
        <v>13783</v>
      </c>
      <c r="B7607" t="str">
        <f t="shared" si="118"/>
        <v>F3:0921 P1P2:8804 P3:00201</v>
      </c>
      <c r="C7607" s="348" t="s">
        <v>8004</v>
      </c>
      <c r="D7607" s="348" t="s">
        <v>7646</v>
      </c>
      <c r="E7607" s="348" t="s">
        <v>7647</v>
      </c>
      <c r="F7607" s="348" t="s">
        <v>7648</v>
      </c>
    </row>
    <row r="7608" spans="1:6" x14ac:dyDescent="0.25">
      <c r="A7608" s="348" t="s">
        <v>13783</v>
      </c>
      <c r="B7608" t="str">
        <f t="shared" si="118"/>
        <v>F3:0921 P1P2:8804 P3:00448</v>
      </c>
      <c r="C7608" s="348" t="s">
        <v>8004</v>
      </c>
      <c r="D7608" s="348" t="s">
        <v>7646</v>
      </c>
      <c r="E7608" s="348" t="s">
        <v>7647</v>
      </c>
      <c r="F7608" s="348" t="s">
        <v>7641</v>
      </c>
    </row>
    <row r="7609" spans="1:6" x14ac:dyDescent="0.25">
      <c r="A7609" s="348" t="s">
        <v>13784</v>
      </c>
      <c r="B7609" t="str">
        <f t="shared" si="118"/>
        <v>F3:0911 P1P2:8802 P3:00199</v>
      </c>
      <c r="C7609" s="348" t="s">
        <v>10957</v>
      </c>
      <c r="D7609" s="348" t="s">
        <v>7657</v>
      </c>
      <c r="E7609" s="348" t="s">
        <v>7658</v>
      </c>
      <c r="F7609" s="348" t="s">
        <v>7659</v>
      </c>
    </row>
    <row r="7610" spans="1:6" x14ac:dyDescent="0.25">
      <c r="A7610" s="348" t="s">
        <v>13784</v>
      </c>
      <c r="B7610" t="str">
        <f t="shared" si="118"/>
        <v>F3:0911 P1P2:8802 P3:00448</v>
      </c>
      <c r="C7610" s="348" t="s">
        <v>10957</v>
      </c>
      <c r="D7610" s="348" t="s">
        <v>7657</v>
      </c>
      <c r="E7610" s="348" t="s">
        <v>7658</v>
      </c>
      <c r="F7610" s="348" t="s">
        <v>7641</v>
      </c>
    </row>
    <row r="7611" spans="1:6" x14ac:dyDescent="0.25">
      <c r="A7611" s="348" t="s">
        <v>13785</v>
      </c>
      <c r="B7611" t="str">
        <f t="shared" si="118"/>
        <v>F3:0921 P1P2:8804 P3:00201</v>
      </c>
      <c r="C7611" s="348" t="s">
        <v>8004</v>
      </c>
      <c r="D7611" s="348" t="s">
        <v>7646</v>
      </c>
      <c r="E7611" s="348" t="s">
        <v>7647</v>
      </c>
      <c r="F7611" s="348" t="s">
        <v>7648</v>
      </c>
    </row>
    <row r="7612" spans="1:6" x14ac:dyDescent="0.25">
      <c r="A7612" s="348" t="s">
        <v>13785</v>
      </c>
      <c r="B7612" t="str">
        <f t="shared" si="118"/>
        <v>F3:0921 P1P2:8804 P3:00448</v>
      </c>
      <c r="C7612" s="348" t="s">
        <v>8004</v>
      </c>
      <c r="D7612" s="348" t="s">
        <v>7646</v>
      </c>
      <c r="E7612" s="348" t="s">
        <v>7647</v>
      </c>
      <c r="F7612" s="348" t="s">
        <v>7641</v>
      </c>
    </row>
    <row r="7613" spans="1:6" x14ac:dyDescent="0.25">
      <c r="A7613" s="348" t="s">
        <v>13786</v>
      </c>
      <c r="B7613" t="str">
        <f t="shared" si="118"/>
        <v>F3:0921 P1P2:8804 P3:00201</v>
      </c>
      <c r="C7613" s="348" t="s">
        <v>8004</v>
      </c>
      <c r="D7613" s="348" t="s">
        <v>7646</v>
      </c>
      <c r="E7613" s="348" t="s">
        <v>7647</v>
      </c>
      <c r="F7613" s="348" t="s">
        <v>7648</v>
      </c>
    </row>
    <row r="7614" spans="1:6" x14ac:dyDescent="0.25">
      <c r="A7614" s="348" t="s">
        <v>13786</v>
      </c>
      <c r="B7614" t="str">
        <f t="shared" si="118"/>
        <v>F3:0921 P1P2:8804 P3:00448</v>
      </c>
      <c r="C7614" s="348" t="s">
        <v>8004</v>
      </c>
      <c r="D7614" s="348" t="s">
        <v>7646</v>
      </c>
      <c r="E7614" s="348" t="s">
        <v>7647</v>
      </c>
      <c r="F7614" s="348" t="s">
        <v>7641</v>
      </c>
    </row>
    <row r="7615" spans="1:6" x14ac:dyDescent="0.25">
      <c r="A7615" s="348" t="s">
        <v>13787</v>
      </c>
      <c r="B7615" t="str">
        <f t="shared" si="118"/>
        <v>F3:0921 P1P2:8804 P3:00201</v>
      </c>
      <c r="C7615" s="348" t="s">
        <v>8004</v>
      </c>
      <c r="D7615" s="348" t="s">
        <v>7646</v>
      </c>
      <c r="E7615" s="348" t="s">
        <v>7647</v>
      </c>
      <c r="F7615" s="348" t="s">
        <v>7648</v>
      </c>
    </row>
    <row r="7616" spans="1:6" x14ac:dyDescent="0.25">
      <c r="A7616" s="348" t="s">
        <v>13787</v>
      </c>
      <c r="B7616" t="str">
        <f t="shared" si="118"/>
        <v>F3:0921 P1P2:8804 P3:00448</v>
      </c>
      <c r="C7616" s="348" t="s">
        <v>8004</v>
      </c>
      <c r="D7616" s="348" t="s">
        <v>7646</v>
      </c>
      <c r="E7616" s="348" t="s">
        <v>7647</v>
      </c>
      <c r="F7616" s="348" t="s">
        <v>7641</v>
      </c>
    </row>
    <row r="7617" spans="1:6" x14ac:dyDescent="0.25">
      <c r="A7617" s="348" t="s">
        <v>13788</v>
      </c>
      <c r="B7617" t="str">
        <f t="shared" si="118"/>
        <v>F3:0921 P1P2:8804 P3:00201</v>
      </c>
      <c r="C7617" s="348" t="s">
        <v>8004</v>
      </c>
      <c r="D7617" s="348" t="s">
        <v>7646</v>
      </c>
      <c r="E7617" s="348" t="s">
        <v>7647</v>
      </c>
      <c r="F7617" s="348" t="s">
        <v>7648</v>
      </c>
    </row>
    <row r="7618" spans="1:6" x14ac:dyDescent="0.25">
      <c r="A7618" s="348" t="s">
        <v>13788</v>
      </c>
      <c r="B7618" t="str">
        <f t="shared" ref="B7618:B7681" si="119">CONCATENATE("F3:",D7618," P1P2:",E7618," P3:",F7618)</f>
        <v>F3:0921 P1P2:8804 P3:00448</v>
      </c>
      <c r="C7618" s="348" t="s">
        <v>8004</v>
      </c>
      <c r="D7618" s="348" t="s">
        <v>7646</v>
      </c>
      <c r="E7618" s="348" t="s">
        <v>7647</v>
      </c>
      <c r="F7618" s="348" t="s">
        <v>7641</v>
      </c>
    </row>
    <row r="7619" spans="1:6" x14ac:dyDescent="0.25">
      <c r="A7619" s="348" t="s">
        <v>13789</v>
      </c>
      <c r="B7619" t="str">
        <f t="shared" si="119"/>
        <v>F3:0921 P1P2:8804 P3:00201</v>
      </c>
      <c r="C7619" s="348" t="s">
        <v>8004</v>
      </c>
      <c r="D7619" s="348" t="s">
        <v>7646</v>
      </c>
      <c r="E7619" s="348" t="s">
        <v>7647</v>
      </c>
      <c r="F7619" s="348" t="s">
        <v>7648</v>
      </c>
    </row>
    <row r="7620" spans="1:6" x14ac:dyDescent="0.25">
      <c r="A7620" s="348" t="s">
        <v>13789</v>
      </c>
      <c r="B7620" t="str">
        <f t="shared" si="119"/>
        <v>F3:0921 P1P2:8804 P3:00448</v>
      </c>
      <c r="C7620" s="348" t="s">
        <v>8004</v>
      </c>
      <c r="D7620" s="348" t="s">
        <v>7646</v>
      </c>
      <c r="E7620" s="348" t="s">
        <v>7647</v>
      </c>
      <c r="F7620" s="348" t="s">
        <v>7641</v>
      </c>
    </row>
    <row r="7621" spans="1:6" x14ac:dyDescent="0.25">
      <c r="A7621" s="348" t="s">
        <v>13790</v>
      </c>
      <c r="B7621" t="str">
        <f t="shared" si="119"/>
        <v>F3:0911 P1P2:8802 P3:00199</v>
      </c>
      <c r="C7621" s="348" t="s">
        <v>10983</v>
      </c>
      <c r="D7621" s="348" t="s">
        <v>7657</v>
      </c>
      <c r="E7621" s="348" t="s">
        <v>7658</v>
      </c>
      <c r="F7621" s="348" t="s">
        <v>7659</v>
      </c>
    </row>
    <row r="7622" spans="1:6" x14ac:dyDescent="0.25">
      <c r="A7622" s="348" t="s">
        <v>13790</v>
      </c>
      <c r="B7622" t="str">
        <f t="shared" si="119"/>
        <v>F3:0911 P1P2:8802 P3:00448</v>
      </c>
      <c r="C7622" s="348" t="s">
        <v>10983</v>
      </c>
      <c r="D7622" s="348" t="s">
        <v>7657</v>
      </c>
      <c r="E7622" s="348" t="s">
        <v>7658</v>
      </c>
      <c r="F7622" s="348" t="s">
        <v>7641</v>
      </c>
    </row>
    <row r="7623" spans="1:6" x14ac:dyDescent="0.25">
      <c r="A7623" s="348" t="s">
        <v>13791</v>
      </c>
      <c r="B7623" t="str">
        <f t="shared" si="119"/>
        <v>F3:0921 P1P2:8804 P3:00201</v>
      </c>
      <c r="C7623" s="348" t="s">
        <v>8004</v>
      </c>
      <c r="D7623" s="348" t="s">
        <v>7646</v>
      </c>
      <c r="E7623" s="348" t="s">
        <v>7647</v>
      </c>
      <c r="F7623" s="348" t="s">
        <v>7648</v>
      </c>
    </row>
    <row r="7624" spans="1:6" x14ac:dyDescent="0.25">
      <c r="A7624" s="348" t="s">
        <v>13791</v>
      </c>
      <c r="B7624" t="str">
        <f t="shared" si="119"/>
        <v>F3:0921 P1P2:8804 P3:00448</v>
      </c>
      <c r="C7624" s="348" t="s">
        <v>8004</v>
      </c>
      <c r="D7624" s="348" t="s">
        <v>7646</v>
      </c>
      <c r="E7624" s="348" t="s">
        <v>7647</v>
      </c>
      <c r="F7624" s="348" t="s">
        <v>7641</v>
      </c>
    </row>
    <row r="7625" spans="1:6" x14ac:dyDescent="0.25">
      <c r="A7625" s="348" t="s">
        <v>13792</v>
      </c>
      <c r="B7625" t="str">
        <f t="shared" si="119"/>
        <v>F3:1012 P1P2:9010 P3:00348</v>
      </c>
      <c r="C7625" s="348" t="s">
        <v>10951</v>
      </c>
      <c r="D7625" s="348" t="s">
        <v>7679</v>
      </c>
      <c r="E7625" s="348" t="s">
        <v>7680</v>
      </c>
      <c r="F7625" s="348" t="s">
        <v>7693</v>
      </c>
    </row>
    <row r="7626" spans="1:6" x14ac:dyDescent="0.25">
      <c r="A7626" s="348" t="s">
        <v>13793</v>
      </c>
      <c r="B7626" t="str">
        <f t="shared" si="119"/>
        <v>F3:0921 P1P2:8804 P3:00201</v>
      </c>
      <c r="C7626" s="348" t="s">
        <v>8004</v>
      </c>
      <c r="D7626" s="348" t="s">
        <v>7646</v>
      </c>
      <c r="E7626" s="348" t="s">
        <v>7647</v>
      </c>
      <c r="F7626" s="348" t="s">
        <v>7648</v>
      </c>
    </row>
    <row r="7627" spans="1:6" x14ac:dyDescent="0.25">
      <c r="A7627" s="348" t="s">
        <v>13793</v>
      </c>
      <c r="B7627" t="str">
        <f t="shared" si="119"/>
        <v>F3:0921 P1P2:8804 P3:00448</v>
      </c>
      <c r="C7627" s="348" t="s">
        <v>8004</v>
      </c>
      <c r="D7627" s="348" t="s">
        <v>7646</v>
      </c>
      <c r="E7627" s="348" t="s">
        <v>7647</v>
      </c>
      <c r="F7627" s="348" t="s">
        <v>7641</v>
      </c>
    </row>
    <row r="7628" spans="1:6" x14ac:dyDescent="0.25">
      <c r="A7628" s="348" t="s">
        <v>13794</v>
      </c>
      <c r="B7628" t="str">
        <f t="shared" si="119"/>
        <v>F3:0911 P1P2:8802 P3:00199</v>
      </c>
      <c r="C7628" s="348" t="s">
        <v>10931</v>
      </c>
      <c r="D7628" s="348" t="s">
        <v>7657</v>
      </c>
      <c r="E7628" s="348" t="s">
        <v>7658</v>
      </c>
      <c r="F7628" s="348" t="s">
        <v>7659</v>
      </c>
    </row>
    <row r="7629" spans="1:6" x14ac:dyDescent="0.25">
      <c r="A7629" s="348" t="s">
        <v>13794</v>
      </c>
      <c r="B7629" t="str">
        <f t="shared" si="119"/>
        <v>F3:0911 P1P2:8802 P3:00448</v>
      </c>
      <c r="C7629" s="348" t="s">
        <v>10931</v>
      </c>
      <c r="D7629" s="348" t="s">
        <v>7657</v>
      </c>
      <c r="E7629" s="348" t="s">
        <v>7658</v>
      </c>
      <c r="F7629" s="348" t="s">
        <v>7641</v>
      </c>
    </row>
    <row r="7630" spans="1:6" x14ac:dyDescent="0.25">
      <c r="A7630" s="348" t="s">
        <v>13795</v>
      </c>
      <c r="B7630" t="str">
        <f t="shared" si="119"/>
        <v>F3:0921 P1P2:8804 P3:00201</v>
      </c>
      <c r="C7630" s="348" t="s">
        <v>8004</v>
      </c>
      <c r="D7630" s="348" t="s">
        <v>7646</v>
      </c>
      <c r="E7630" s="348" t="s">
        <v>7647</v>
      </c>
      <c r="F7630" s="348" t="s">
        <v>7648</v>
      </c>
    </row>
    <row r="7631" spans="1:6" x14ac:dyDescent="0.25">
      <c r="A7631" s="348" t="s">
        <v>13795</v>
      </c>
      <c r="B7631" t="str">
        <f t="shared" si="119"/>
        <v>F3:0921 P1P2:8804 P3:00448</v>
      </c>
      <c r="C7631" s="348" t="s">
        <v>8004</v>
      </c>
      <c r="D7631" s="348" t="s">
        <v>7646</v>
      </c>
      <c r="E7631" s="348" t="s">
        <v>7647</v>
      </c>
      <c r="F7631" s="348" t="s">
        <v>7641</v>
      </c>
    </row>
    <row r="7632" spans="1:6" x14ac:dyDescent="0.25">
      <c r="A7632" s="348" t="s">
        <v>13796</v>
      </c>
      <c r="B7632" t="str">
        <f t="shared" si="119"/>
        <v>F3:0911 P1P2:8802 P3:00199</v>
      </c>
      <c r="C7632" s="348" t="s">
        <v>10974</v>
      </c>
      <c r="D7632" s="348" t="s">
        <v>7657</v>
      </c>
      <c r="E7632" s="348" t="s">
        <v>7658</v>
      </c>
      <c r="F7632" s="348" t="s">
        <v>7659</v>
      </c>
    </row>
    <row r="7633" spans="1:6" x14ac:dyDescent="0.25">
      <c r="A7633" s="348" t="s">
        <v>13796</v>
      </c>
      <c r="B7633" t="str">
        <f t="shared" si="119"/>
        <v>F3:0911 P1P2:8802 P3:00448</v>
      </c>
      <c r="C7633" s="348" t="s">
        <v>10974</v>
      </c>
      <c r="D7633" s="348" t="s">
        <v>7657</v>
      </c>
      <c r="E7633" s="348" t="s">
        <v>7658</v>
      </c>
      <c r="F7633" s="348" t="s">
        <v>7641</v>
      </c>
    </row>
    <row r="7634" spans="1:6" x14ac:dyDescent="0.25">
      <c r="A7634" s="348" t="s">
        <v>13797</v>
      </c>
      <c r="B7634" t="str">
        <f t="shared" si="119"/>
        <v>F3:0911 P1P2:8802 P3:00199</v>
      </c>
      <c r="C7634" s="348" t="s">
        <v>10970</v>
      </c>
      <c r="D7634" s="348" t="s">
        <v>7657</v>
      </c>
      <c r="E7634" s="348" t="s">
        <v>7658</v>
      </c>
      <c r="F7634" s="348" t="s">
        <v>7659</v>
      </c>
    </row>
    <row r="7635" spans="1:6" x14ac:dyDescent="0.25">
      <c r="A7635" s="348" t="s">
        <v>13797</v>
      </c>
      <c r="B7635" t="str">
        <f t="shared" si="119"/>
        <v>F3:0911 P1P2:8802 P3:00448</v>
      </c>
      <c r="C7635" s="348" t="s">
        <v>10970</v>
      </c>
      <c r="D7635" s="348" t="s">
        <v>7657</v>
      </c>
      <c r="E7635" s="348" t="s">
        <v>7658</v>
      </c>
      <c r="F7635" s="348" t="s">
        <v>7641</v>
      </c>
    </row>
    <row r="7636" spans="1:6" x14ac:dyDescent="0.25">
      <c r="A7636" s="348" t="s">
        <v>13798</v>
      </c>
      <c r="B7636" t="str">
        <f t="shared" si="119"/>
        <v>F3:0921 P1P2:8804 P3:00201</v>
      </c>
      <c r="C7636" s="348" t="s">
        <v>8004</v>
      </c>
      <c r="D7636" s="348" t="s">
        <v>7646</v>
      </c>
      <c r="E7636" s="348" t="s">
        <v>7647</v>
      </c>
      <c r="F7636" s="348" t="s">
        <v>7648</v>
      </c>
    </row>
    <row r="7637" spans="1:6" x14ac:dyDescent="0.25">
      <c r="A7637" s="348" t="s">
        <v>13798</v>
      </c>
      <c r="B7637" t="str">
        <f t="shared" si="119"/>
        <v>F3:0921 P1P2:8804 P3:00448</v>
      </c>
      <c r="C7637" s="348" t="s">
        <v>8004</v>
      </c>
      <c r="D7637" s="348" t="s">
        <v>7646</v>
      </c>
      <c r="E7637" s="348" t="s">
        <v>7647</v>
      </c>
      <c r="F7637" s="348" t="s">
        <v>7641</v>
      </c>
    </row>
    <row r="7638" spans="1:6" x14ac:dyDescent="0.25">
      <c r="A7638" s="348" t="s">
        <v>13799</v>
      </c>
      <c r="B7638" t="str">
        <f t="shared" si="119"/>
        <v>F3:0922 P1P2:8806 P3:00203</v>
      </c>
      <c r="C7638" s="348" t="s">
        <v>8004</v>
      </c>
      <c r="D7638" s="348" t="s">
        <v>7637</v>
      </c>
      <c r="E7638" s="348" t="s">
        <v>7638</v>
      </c>
      <c r="F7638" s="348" t="s">
        <v>7639</v>
      </c>
    </row>
    <row r="7639" spans="1:6" x14ac:dyDescent="0.25">
      <c r="A7639" s="348" t="s">
        <v>13799</v>
      </c>
      <c r="B7639" t="str">
        <f t="shared" si="119"/>
        <v>F3:0922 P1P2:8806 P3:00204</v>
      </c>
      <c r="C7639" s="348" t="s">
        <v>8004</v>
      </c>
      <c r="D7639" s="348" t="s">
        <v>7637</v>
      </c>
      <c r="E7639" s="348" t="s">
        <v>7638</v>
      </c>
      <c r="F7639" s="348" t="s">
        <v>7814</v>
      </c>
    </row>
    <row r="7640" spans="1:6" x14ac:dyDescent="0.25">
      <c r="A7640" s="348" t="s">
        <v>13800</v>
      </c>
      <c r="B7640" t="str">
        <f t="shared" si="119"/>
        <v>F3:0921 P1P2:8804 P3:00201</v>
      </c>
      <c r="C7640" s="348" t="s">
        <v>8004</v>
      </c>
      <c r="D7640" s="348" t="s">
        <v>7646</v>
      </c>
      <c r="E7640" s="348" t="s">
        <v>7647</v>
      </c>
      <c r="F7640" s="348" t="s">
        <v>7648</v>
      </c>
    </row>
    <row r="7641" spans="1:6" x14ac:dyDescent="0.25">
      <c r="A7641" s="348" t="s">
        <v>13800</v>
      </c>
      <c r="B7641" t="str">
        <f t="shared" si="119"/>
        <v>F3:0921 P1P2:8804 P3:00448</v>
      </c>
      <c r="C7641" s="348" t="s">
        <v>8004</v>
      </c>
      <c r="D7641" s="348" t="s">
        <v>7646</v>
      </c>
      <c r="E7641" s="348" t="s">
        <v>7647</v>
      </c>
      <c r="F7641" s="348" t="s">
        <v>7641</v>
      </c>
    </row>
    <row r="7642" spans="1:6" x14ac:dyDescent="0.25">
      <c r="A7642" s="348" t="s">
        <v>13801</v>
      </c>
      <c r="B7642" t="str">
        <f t="shared" si="119"/>
        <v>F3:0921 P1P2:8804 P3:00201</v>
      </c>
      <c r="C7642" s="348" t="s">
        <v>8004</v>
      </c>
      <c r="D7642" s="348" t="s">
        <v>7646</v>
      </c>
      <c r="E7642" s="348" t="s">
        <v>7647</v>
      </c>
      <c r="F7642" s="348" t="s">
        <v>7648</v>
      </c>
    </row>
    <row r="7643" spans="1:6" x14ac:dyDescent="0.25">
      <c r="A7643" s="348" t="s">
        <v>13801</v>
      </c>
      <c r="B7643" t="str">
        <f t="shared" si="119"/>
        <v>F3:0921 P1P2:8804 P3:00448</v>
      </c>
      <c r="C7643" s="348" t="s">
        <v>8004</v>
      </c>
      <c r="D7643" s="348" t="s">
        <v>7646</v>
      </c>
      <c r="E7643" s="348" t="s">
        <v>7647</v>
      </c>
      <c r="F7643" s="348" t="s">
        <v>7641</v>
      </c>
    </row>
    <row r="7644" spans="1:6" x14ac:dyDescent="0.25">
      <c r="A7644" s="348" t="s">
        <v>13802</v>
      </c>
      <c r="B7644" t="str">
        <f t="shared" si="119"/>
        <v>F3:0911 P1P2:8802 P3:00199</v>
      </c>
      <c r="C7644" s="348" t="s">
        <v>10615</v>
      </c>
      <c r="D7644" s="348" t="s">
        <v>7657</v>
      </c>
      <c r="E7644" s="348" t="s">
        <v>7658</v>
      </c>
      <c r="F7644" s="348" t="s">
        <v>7659</v>
      </c>
    </row>
    <row r="7645" spans="1:6" x14ac:dyDescent="0.25">
      <c r="A7645" s="348" t="s">
        <v>13802</v>
      </c>
      <c r="B7645" t="str">
        <f t="shared" si="119"/>
        <v>F3:0911 P1P2:8802 P3:00448</v>
      </c>
      <c r="C7645" s="348" t="s">
        <v>10615</v>
      </c>
      <c r="D7645" s="348" t="s">
        <v>7657</v>
      </c>
      <c r="E7645" s="348" t="s">
        <v>7658</v>
      </c>
      <c r="F7645" s="348" t="s">
        <v>7641</v>
      </c>
    </row>
    <row r="7646" spans="1:6" x14ac:dyDescent="0.25">
      <c r="A7646" s="348" t="s">
        <v>13803</v>
      </c>
      <c r="B7646" t="str">
        <f t="shared" si="119"/>
        <v>F3:0911 P1P2:8802 P3:00199</v>
      </c>
      <c r="C7646" s="348" t="s">
        <v>10959</v>
      </c>
      <c r="D7646" s="348" t="s">
        <v>7657</v>
      </c>
      <c r="E7646" s="348" t="s">
        <v>7658</v>
      </c>
      <c r="F7646" s="348" t="s">
        <v>7659</v>
      </c>
    </row>
    <row r="7647" spans="1:6" x14ac:dyDescent="0.25">
      <c r="A7647" s="348" t="s">
        <v>13803</v>
      </c>
      <c r="B7647" t="str">
        <f t="shared" si="119"/>
        <v>F3:0911 P1P2:8802 P3:00448</v>
      </c>
      <c r="C7647" s="348" t="s">
        <v>10959</v>
      </c>
      <c r="D7647" s="348" t="s">
        <v>7657</v>
      </c>
      <c r="E7647" s="348" t="s">
        <v>7658</v>
      </c>
      <c r="F7647" s="348" t="s">
        <v>7641</v>
      </c>
    </row>
    <row r="7648" spans="1:6" x14ac:dyDescent="0.25">
      <c r="A7648" s="348" t="s">
        <v>13804</v>
      </c>
      <c r="B7648" t="str">
        <f t="shared" si="119"/>
        <v>F3:0112 P1P2:0501 P3:00005</v>
      </c>
      <c r="C7648" s="348" t="s">
        <v>8004</v>
      </c>
      <c r="D7648" s="348" t="s">
        <v>7369</v>
      </c>
      <c r="E7648" s="348" t="s">
        <v>7370</v>
      </c>
      <c r="F7648" s="348" t="s">
        <v>7655</v>
      </c>
    </row>
    <row r="7649" spans="1:6" x14ac:dyDescent="0.25">
      <c r="A7649" s="348" t="s">
        <v>13805</v>
      </c>
      <c r="B7649" t="str">
        <f t="shared" si="119"/>
        <v>F3:0820 P1P2:8502 P3:00234</v>
      </c>
      <c r="C7649" s="348" t="s">
        <v>9503</v>
      </c>
      <c r="D7649" s="348" t="s">
        <v>7684</v>
      </c>
      <c r="E7649" s="348" t="s">
        <v>7725</v>
      </c>
      <c r="F7649" s="348" t="s">
        <v>7726</v>
      </c>
    </row>
    <row r="7650" spans="1:6" x14ac:dyDescent="0.25">
      <c r="A7650" s="348" t="s">
        <v>13806</v>
      </c>
      <c r="B7650" t="str">
        <f t="shared" si="119"/>
        <v>F3:0911 P1P2:8802 P3:00199</v>
      </c>
      <c r="C7650" s="348" t="s">
        <v>9503</v>
      </c>
      <c r="D7650" s="348" t="s">
        <v>7657</v>
      </c>
      <c r="E7650" s="348" t="s">
        <v>7658</v>
      </c>
      <c r="F7650" s="348" t="s">
        <v>7659</v>
      </c>
    </row>
    <row r="7651" spans="1:6" x14ac:dyDescent="0.25">
      <c r="A7651" s="348" t="s">
        <v>13806</v>
      </c>
      <c r="B7651" t="str">
        <f t="shared" si="119"/>
        <v>F3:0911 P1P2:8802 P3:00448</v>
      </c>
      <c r="C7651" s="348" t="s">
        <v>9503</v>
      </c>
      <c r="D7651" s="348" t="s">
        <v>7657</v>
      </c>
      <c r="E7651" s="348" t="s">
        <v>7658</v>
      </c>
      <c r="F7651" s="348" t="s">
        <v>7641</v>
      </c>
    </row>
    <row r="7652" spans="1:6" x14ac:dyDescent="0.25">
      <c r="A7652" s="348" t="s">
        <v>13807</v>
      </c>
      <c r="B7652" t="str">
        <f t="shared" si="119"/>
        <v>F3:0820 P1P2:8503 P3:00232</v>
      </c>
      <c r="C7652" s="348" t="s">
        <v>9354</v>
      </c>
      <c r="D7652" s="348" t="s">
        <v>7684</v>
      </c>
      <c r="E7652" s="348" t="s">
        <v>7685</v>
      </c>
      <c r="F7652" s="348" t="s">
        <v>7686</v>
      </c>
    </row>
    <row r="7653" spans="1:6" x14ac:dyDescent="0.25">
      <c r="A7653" s="348" t="s">
        <v>13808</v>
      </c>
      <c r="B7653" t="str">
        <f t="shared" si="119"/>
        <v>F3:0911 P1P2:8802 P3:00199</v>
      </c>
      <c r="C7653" s="348" t="s">
        <v>9422</v>
      </c>
      <c r="D7653" s="348" t="s">
        <v>7657</v>
      </c>
      <c r="E7653" s="348" t="s">
        <v>7658</v>
      </c>
      <c r="F7653" s="348" t="s">
        <v>7659</v>
      </c>
    </row>
    <row r="7654" spans="1:6" x14ac:dyDescent="0.25">
      <c r="A7654" s="348" t="s">
        <v>13808</v>
      </c>
      <c r="B7654" t="str">
        <f t="shared" si="119"/>
        <v>F3:0911 P1P2:8802 P3:00448</v>
      </c>
      <c r="C7654" s="348" t="s">
        <v>9422</v>
      </c>
      <c r="D7654" s="348" t="s">
        <v>7657</v>
      </c>
      <c r="E7654" s="348" t="s">
        <v>7658</v>
      </c>
      <c r="F7654" s="348" t="s">
        <v>7641</v>
      </c>
    </row>
    <row r="7655" spans="1:6" x14ac:dyDescent="0.25">
      <c r="A7655" s="348" t="s">
        <v>13809</v>
      </c>
      <c r="B7655" t="str">
        <f t="shared" si="119"/>
        <v>F3:0911 P1P2:8802 P3:00199</v>
      </c>
      <c r="C7655" s="348" t="s">
        <v>11719</v>
      </c>
      <c r="D7655" s="348" t="s">
        <v>7657</v>
      </c>
      <c r="E7655" s="348" t="s">
        <v>7658</v>
      </c>
      <c r="F7655" s="348" t="s">
        <v>7659</v>
      </c>
    </row>
    <row r="7656" spans="1:6" x14ac:dyDescent="0.25">
      <c r="A7656" s="348" t="s">
        <v>13809</v>
      </c>
      <c r="B7656" t="str">
        <f t="shared" si="119"/>
        <v>F3:0911 P1P2:8802 P3:00448</v>
      </c>
      <c r="C7656" s="348" t="s">
        <v>11719</v>
      </c>
      <c r="D7656" s="348" t="s">
        <v>7657</v>
      </c>
      <c r="E7656" s="348" t="s">
        <v>7658</v>
      </c>
      <c r="F7656" s="348" t="s">
        <v>7641</v>
      </c>
    </row>
    <row r="7657" spans="1:6" x14ac:dyDescent="0.25">
      <c r="A7657" s="348" t="s">
        <v>13810</v>
      </c>
      <c r="B7657" t="str">
        <f t="shared" si="119"/>
        <v>F3:0921 P1P2:8804 P3:00201</v>
      </c>
      <c r="C7657" s="348" t="s">
        <v>8004</v>
      </c>
      <c r="D7657" s="348" t="s">
        <v>7646</v>
      </c>
      <c r="E7657" s="348" t="s">
        <v>7647</v>
      </c>
      <c r="F7657" s="348" t="s">
        <v>7648</v>
      </c>
    </row>
    <row r="7658" spans="1:6" x14ac:dyDescent="0.25">
      <c r="A7658" s="348" t="s">
        <v>13810</v>
      </c>
      <c r="B7658" t="str">
        <f t="shared" si="119"/>
        <v>F3:0921 P1P2:8804 P3:00448</v>
      </c>
      <c r="C7658" s="348" t="s">
        <v>8004</v>
      </c>
      <c r="D7658" s="348" t="s">
        <v>7646</v>
      </c>
      <c r="E7658" s="348" t="s">
        <v>7647</v>
      </c>
      <c r="F7658" s="348" t="s">
        <v>7641</v>
      </c>
    </row>
    <row r="7659" spans="1:6" x14ac:dyDescent="0.25">
      <c r="A7659" s="348" t="s">
        <v>13811</v>
      </c>
      <c r="B7659" t="str">
        <f t="shared" si="119"/>
        <v>F3:0921 P1P2:8804 P3:00201</v>
      </c>
      <c r="C7659" s="348" t="s">
        <v>8004</v>
      </c>
      <c r="D7659" s="348" t="s">
        <v>7646</v>
      </c>
      <c r="E7659" s="348" t="s">
        <v>7647</v>
      </c>
      <c r="F7659" s="348" t="s">
        <v>7648</v>
      </c>
    </row>
    <row r="7660" spans="1:6" x14ac:dyDescent="0.25">
      <c r="A7660" s="348" t="s">
        <v>13811</v>
      </c>
      <c r="B7660" t="str">
        <f t="shared" si="119"/>
        <v>F3:0921 P1P2:8804 P3:00448</v>
      </c>
      <c r="C7660" s="348" t="s">
        <v>8004</v>
      </c>
      <c r="D7660" s="348" t="s">
        <v>7646</v>
      </c>
      <c r="E7660" s="348" t="s">
        <v>7647</v>
      </c>
      <c r="F7660" s="348" t="s">
        <v>7641</v>
      </c>
    </row>
    <row r="7661" spans="1:6" x14ac:dyDescent="0.25">
      <c r="A7661" s="348" t="s">
        <v>13812</v>
      </c>
      <c r="B7661" t="str">
        <f t="shared" si="119"/>
        <v>F3:0820 P1P2:8503 P3:00232</v>
      </c>
      <c r="C7661" s="348" t="s">
        <v>11746</v>
      </c>
      <c r="D7661" s="348" t="s">
        <v>7684</v>
      </c>
      <c r="E7661" s="348" t="s">
        <v>7685</v>
      </c>
      <c r="F7661" s="348" t="s">
        <v>7686</v>
      </c>
    </row>
    <row r="7662" spans="1:6" x14ac:dyDescent="0.25">
      <c r="A7662" s="348" t="s">
        <v>13813</v>
      </c>
      <c r="B7662" t="str">
        <f t="shared" si="119"/>
        <v>F3:0921 P1P2:8804 P3:00201</v>
      </c>
      <c r="C7662" s="348" t="s">
        <v>8004</v>
      </c>
      <c r="D7662" s="348" t="s">
        <v>7646</v>
      </c>
      <c r="E7662" s="348" t="s">
        <v>7647</v>
      </c>
      <c r="F7662" s="348" t="s">
        <v>7648</v>
      </c>
    </row>
    <row r="7663" spans="1:6" x14ac:dyDescent="0.25">
      <c r="A7663" s="348" t="s">
        <v>13813</v>
      </c>
      <c r="B7663" t="str">
        <f t="shared" si="119"/>
        <v>F3:0921 P1P2:8804 P3:00448</v>
      </c>
      <c r="C7663" s="348" t="s">
        <v>8004</v>
      </c>
      <c r="D7663" s="348" t="s">
        <v>7646</v>
      </c>
      <c r="E7663" s="348" t="s">
        <v>7647</v>
      </c>
      <c r="F7663" s="348" t="s">
        <v>7641</v>
      </c>
    </row>
    <row r="7664" spans="1:6" x14ac:dyDescent="0.25">
      <c r="A7664" s="348" t="s">
        <v>13814</v>
      </c>
      <c r="B7664" t="str">
        <f t="shared" si="119"/>
        <v>F3:1012 P1P2:9010 P3:00347</v>
      </c>
      <c r="C7664" s="348" t="s">
        <v>11746</v>
      </c>
      <c r="D7664" s="348" t="s">
        <v>7679</v>
      </c>
      <c r="E7664" s="348" t="s">
        <v>7680</v>
      </c>
      <c r="F7664" s="348" t="s">
        <v>7681</v>
      </c>
    </row>
    <row r="7665" spans="1:6" x14ac:dyDescent="0.25">
      <c r="A7665" s="348" t="s">
        <v>13815</v>
      </c>
      <c r="B7665" t="str">
        <f t="shared" si="119"/>
        <v>F3:0820 P1P2:8502 P3:00231</v>
      </c>
      <c r="C7665" s="348" t="s">
        <v>11730</v>
      </c>
      <c r="D7665" s="348" t="s">
        <v>7684</v>
      </c>
      <c r="E7665" s="348" t="s">
        <v>7725</v>
      </c>
      <c r="F7665" s="348" t="s">
        <v>7834</v>
      </c>
    </row>
    <row r="7666" spans="1:6" x14ac:dyDescent="0.25">
      <c r="A7666" s="348" t="s">
        <v>13816</v>
      </c>
      <c r="B7666" t="str">
        <f t="shared" si="119"/>
        <v>F3:0820 P1P2:8502 P3:00234</v>
      </c>
      <c r="C7666" s="348" t="s">
        <v>11742</v>
      </c>
      <c r="D7666" s="348" t="s">
        <v>7684</v>
      </c>
      <c r="E7666" s="348" t="s">
        <v>7725</v>
      </c>
      <c r="F7666" s="348" t="s">
        <v>7726</v>
      </c>
    </row>
    <row r="7667" spans="1:6" x14ac:dyDescent="0.25">
      <c r="A7667" s="348" t="s">
        <v>13817</v>
      </c>
      <c r="B7667" t="str">
        <f t="shared" si="119"/>
        <v>F3:0922 P1P2:8806 P3:00203</v>
      </c>
      <c r="C7667" s="348" t="s">
        <v>8004</v>
      </c>
      <c r="D7667" s="348" t="s">
        <v>7637</v>
      </c>
      <c r="E7667" s="348" t="s">
        <v>7638</v>
      </c>
      <c r="F7667" s="348" t="s">
        <v>7639</v>
      </c>
    </row>
    <row r="7668" spans="1:6" x14ac:dyDescent="0.25">
      <c r="A7668" s="348" t="s">
        <v>13817</v>
      </c>
      <c r="B7668" t="str">
        <f t="shared" si="119"/>
        <v>F3:0922 P1P2:8806 P3:00448</v>
      </c>
      <c r="C7668" s="348" t="s">
        <v>8004</v>
      </c>
      <c r="D7668" s="348" t="s">
        <v>7637</v>
      </c>
      <c r="E7668" s="348" t="s">
        <v>7638</v>
      </c>
      <c r="F7668" s="348" t="s">
        <v>7641</v>
      </c>
    </row>
    <row r="7669" spans="1:6" x14ac:dyDescent="0.25">
      <c r="A7669" s="348" t="s">
        <v>13818</v>
      </c>
      <c r="B7669" t="str">
        <f t="shared" si="119"/>
        <v>F3:0922 P1P2:8806 P3:00203</v>
      </c>
      <c r="C7669" s="348" t="s">
        <v>8004</v>
      </c>
      <c r="D7669" s="348" t="s">
        <v>7637</v>
      </c>
      <c r="E7669" s="348" t="s">
        <v>7638</v>
      </c>
      <c r="F7669" s="348" t="s">
        <v>7639</v>
      </c>
    </row>
    <row r="7670" spans="1:6" x14ac:dyDescent="0.25">
      <c r="A7670" s="348" t="s">
        <v>13818</v>
      </c>
      <c r="B7670" t="str">
        <f t="shared" si="119"/>
        <v>F3:0922 P1P2:8806 P3:00448</v>
      </c>
      <c r="C7670" s="348" t="s">
        <v>8004</v>
      </c>
      <c r="D7670" s="348" t="s">
        <v>7637</v>
      </c>
      <c r="E7670" s="348" t="s">
        <v>7638</v>
      </c>
      <c r="F7670" s="348" t="s">
        <v>7641</v>
      </c>
    </row>
    <row r="7671" spans="1:6" x14ac:dyDescent="0.25">
      <c r="A7671" s="348" t="s">
        <v>13819</v>
      </c>
      <c r="B7671" t="str">
        <f t="shared" si="119"/>
        <v>F3:0922 P1P2:8806 P3:00203</v>
      </c>
      <c r="C7671" s="348" t="s">
        <v>8004</v>
      </c>
      <c r="D7671" s="348" t="s">
        <v>7637</v>
      </c>
      <c r="E7671" s="348" t="s">
        <v>7638</v>
      </c>
      <c r="F7671" s="348" t="s">
        <v>7639</v>
      </c>
    </row>
    <row r="7672" spans="1:6" x14ac:dyDescent="0.25">
      <c r="A7672" s="348" t="s">
        <v>13819</v>
      </c>
      <c r="B7672" t="str">
        <f t="shared" si="119"/>
        <v>F3:0922 P1P2:8806 P3:00204</v>
      </c>
      <c r="C7672" s="348" t="s">
        <v>8004</v>
      </c>
      <c r="D7672" s="348" t="s">
        <v>7637</v>
      </c>
      <c r="E7672" s="348" t="s">
        <v>7638</v>
      </c>
      <c r="F7672" s="348" t="s">
        <v>7814</v>
      </c>
    </row>
    <row r="7673" spans="1:6" x14ac:dyDescent="0.25">
      <c r="A7673" s="348" t="s">
        <v>13819</v>
      </c>
      <c r="B7673" t="str">
        <f t="shared" si="119"/>
        <v>F3:0922 P1P2:8806 P3:00448</v>
      </c>
      <c r="C7673" s="348" t="s">
        <v>8004</v>
      </c>
      <c r="D7673" s="348" t="s">
        <v>7637</v>
      </c>
      <c r="E7673" s="348" t="s">
        <v>7638</v>
      </c>
      <c r="F7673" s="348" t="s">
        <v>7641</v>
      </c>
    </row>
    <row r="7674" spans="1:6" x14ac:dyDescent="0.25">
      <c r="A7674" s="348" t="s">
        <v>13820</v>
      </c>
      <c r="B7674" t="str">
        <f t="shared" si="119"/>
        <v>F3:0922 P1P2:8806 P3:00203</v>
      </c>
      <c r="C7674" s="348" t="s">
        <v>8004</v>
      </c>
      <c r="D7674" s="348" t="s">
        <v>7637</v>
      </c>
      <c r="E7674" s="348" t="s">
        <v>7638</v>
      </c>
      <c r="F7674" s="348" t="s">
        <v>7639</v>
      </c>
    </row>
    <row r="7675" spans="1:6" x14ac:dyDescent="0.25">
      <c r="A7675" s="348" t="s">
        <v>13820</v>
      </c>
      <c r="B7675" t="str">
        <f t="shared" si="119"/>
        <v>F3:0922 P1P2:8806 P3:00448</v>
      </c>
      <c r="C7675" s="348" t="s">
        <v>8004</v>
      </c>
      <c r="D7675" s="348" t="s">
        <v>7637</v>
      </c>
      <c r="E7675" s="348" t="s">
        <v>7638</v>
      </c>
      <c r="F7675" s="348" t="s">
        <v>7641</v>
      </c>
    </row>
    <row r="7676" spans="1:6" x14ac:dyDescent="0.25">
      <c r="A7676" s="348" t="s">
        <v>13821</v>
      </c>
      <c r="B7676" t="str">
        <f t="shared" si="119"/>
        <v>F3:0922 P1P2:8806 P3:00203</v>
      </c>
      <c r="C7676" s="348" t="s">
        <v>8004</v>
      </c>
      <c r="D7676" s="348" t="s">
        <v>7637</v>
      </c>
      <c r="E7676" s="348" t="s">
        <v>7638</v>
      </c>
      <c r="F7676" s="348" t="s">
        <v>7639</v>
      </c>
    </row>
    <row r="7677" spans="1:6" x14ac:dyDescent="0.25">
      <c r="A7677" s="348" t="s">
        <v>13821</v>
      </c>
      <c r="B7677" t="str">
        <f t="shared" si="119"/>
        <v>F3:0922 P1P2:8806 P3:00448</v>
      </c>
      <c r="C7677" s="348" t="s">
        <v>8004</v>
      </c>
      <c r="D7677" s="348" t="s">
        <v>7637</v>
      </c>
      <c r="E7677" s="348" t="s">
        <v>7638</v>
      </c>
      <c r="F7677" s="348" t="s">
        <v>7641</v>
      </c>
    </row>
    <row r="7678" spans="1:6" x14ac:dyDescent="0.25">
      <c r="A7678" s="348" t="s">
        <v>13822</v>
      </c>
      <c r="B7678" t="str">
        <f t="shared" si="119"/>
        <v>F3:0922 P1P2:8806 P3:00203</v>
      </c>
      <c r="C7678" s="348" t="s">
        <v>8004</v>
      </c>
      <c r="D7678" s="348" t="s">
        <v>7637</v>
      </c>
      <c r="E7678" s="348" t="s">
        <v>7638</v>
      </c>
      <c r="F7678" s="348" t="s">
        <v>7639</v>
      </c>
    </row>
    <row r="7679" spans="1:6" x14ac:dyDescent="0.25">
      <c r="A7679" s="348" t="s">
        <v>13822</v>
      </c>
      <c r="B7679" t="str">
        <f t="shared" si="119"/>
        <v>F3:0922 P1P2:8806 P3:00448</v>
      </c>
      <c r="C7679" s="348" t="s">
        <v>8004</v>
      </c>
      <c r="D7679" s="348" t="s">
        <v>7637</v>
      </c>
      <c r="E7679" s="348" t="s">
        <v>7638</v>
      </c>
      <c r="F7679" s="348" t="s">
        <v>7641</v>
      </c>
    </row>
    <row r="7680" spans="1:6" x14ac:dyDescent="0.25">
      <c r="A7680" s="348" t="s">
        <v>13823</v>
      </c>
      <c r="B7680" t="str">
        <f t="shared" si="119"/>
        <v>F3:0922 P1P2:8806 P3:00203</v>
      </c>
      <c r="C7680" s="348" t="s">
        <v>8004</v>
      </c>
      <c r="D7680" s="348" t="s">
        <v>7637</v>
      </c>
      <c r="E7680" s="348" t="s">
        <v>7638</v>
      </c>
      <c r="F7680" s="348" t="s">
        <v>7639</v>
      </c>
    </row>
    <row r="7681" spans="1:6" x14ac:dyDescent="0.25">
      <c r="A7681" s="348" t="s">
        <v>13823</v>
      </c>
      <c r="B7681" t="str">
        <f t="shared" si="119"/>
        <v>F3:0922 P1P2:8806 P3:00448</v>
      </c>
      <c r="C7681" s="348" t="s">
        <v>8004</v>
      </c>
      <c r="D7681" s="348" t="s">
        <v>7637</v>
      </c>
      <c r="E7681" s="348" t="s">
        <v>7638</v>
      </c>
      <c r="F7681" s="348" t="s">
        <v>7641</v>
      </c>
    </row>
    <row r="7682" spans="1:6" x14ac:dyDescent="0.25">
      <c r="A7682" s="348" t="s">
        <v>13824</v>
      </c>
      <c r="B7682" t="str">
        <f t="shared" ref="B7682:B7745" si="120">CONCATENATE("F3:",D7682," P1P2:",E7682," P3:",F7682)</f>
        <v>F3:1040 P1P2:9006 P3:00282</v>
      </c>
      <c r="C7682" s="348" t="s">
        <v>11742</v>
      </c>
      <c r="D7682" s="348" t="s">
        <v>7691</v>
      </c>
      <c r="E7682" s="348" t="s">
        <v>7692</v>
      </c>
      <c r="F7682" s="348" t="s">
        <v>7854</v>
      </c>
    </row>
    <row r="7683" spans="1:6" x14ac:dyDescent="0.25">
      <c r="A7683" s="348" t="s">
        <v>13824</v>
      </c>
      <c r="B7683" t="str">
        <f t="shared" si="120"/>
        <v>F3:1040 P1P2:9006 P3:00326</v>
      </c>
      <c r="C7683" s="348" t="s">
        <v>11742</v>
      </c>
      <c r="D7683" s="348" t="s">
        <v>7691</v>
      </c>
      <c r="E7683" s="348" t="s">
        <v>7692</v>
      </c>
      <c r="F7683" s="348" t="s">
        <v>13162</v>
      </c>
    </row>
    <row r="7684" spans="1:6" x14ac:dyDescent="0.25">
      <c r="A7684" s="348" t="s">
        <v>13825</v>
      </c>
      <c r="B7684" t="str">
        <f t="shared" si="120"/>
        <v>F3:0911 P1P2:8802 P3:00199</v>
      </c>
      <c r="C7684" s="348" t="s">
        <v>9414</v>
      </c>
      <c r="D7684" s="348" t="s">
        <v>7657</v>
      </c>
      <c r="E7684" s="348" t="s">
        <v>7658</v>
      </c>
      <c r="F7684" s="348" t="s">
        <v>7659</v>
      </c>
    </row>
    <row r="7685" spans="1:6" x14ac:dyDescent="0.25">
      <c r="A7685" s="348" t="s">
        <v>13825</v>
      </c>
      <c r="B7685" t="str">
        <f t="shared" si="120"/>
        <v>F3:0911 P1P2:8802 P3:00448</v>
      </c>
      <c r="C7685" s="348" t="s">
        <v>9414</v>
      </c>
      <c r="D7685" s="348" t="s">
        <v>7657</v>
      </c>
      <c r="E7685" s="348" t="s">
        <v>7658</v>
      </c>
      <c r="F7685" s="348" t="s">
        <v>7641</v>
      </c>
    </row>
    <row r="7686" spans="1:6" x14ac:dyDescent="0.25">
      <c r="A7686" s="348" t="s">
        <v>13826</v>
      </c>
      <c r="B7686" t="str">
        <f t="shared" si="120"/>
        <v>F3:0820 P1P2:8503 P3:00232</v>
      </c>
      <c r="C7686" s="348" t="s">
        <v>11723</v>
      </c>
      <c r="D7686" s="348" t="s">
        <v>7684</v>
      </c>
      <c r="E7686" s="348" t="s">
        <v>7685</v>
      </c>
      <c r="F7686" s="348" t="s">
        <v>7686</v>
      </c>
    </row>
    <row r="7687" spans="1:6" x14ac:dyDescent="0.25">
      <c r="A7687" s="348" t="s">
        <v>13827</v>
      </c>
      <c r="B7687" t="str">
        <f t="shared" si="120"/>
        <v>F3:0419 P1P2:5001 P3:00005</v>
      </c>
      <c r="C7687" s="348" t="s">
        <v>13116</v>
      </c>
      <c r="D7687" s="348" t="s">
        <v>7409</v>
      </c>
      <c r="E7687" s="348" t="s">
        <v>9991</v>
      </c>
      <c r="F7687" s="348" t="s">
        <v>7655</v>
      </c>
    </row>
    <row r="7688" spans="1:6" x14ac:dyDescent="0.25">
      <c r="A7688" s="348" t="s">
        <v>13828</v>
      </c>
      <c r="B7688" t="str">
        <f t="shared" si="120"/>
        <v>F3:0429 P1P2:5101 P3:00005</v>
      </c>
      <c r="C7688" s="348" t="s">
        <v>13116</v>
      </c>
      <c r="D7688" s="348" t="s">
        <v>13501</v>
      </c>
      <c r="E7688" s="348" t="s">
        <v>13502</v>
      </c>
      <c r="F7688" s="348" t="s">
        <v>7655</v>
      </c>
    </row>
    <row r="7689" spans="1:6" x14ac:dyDescent="0.25">
      <c r="A7689" s="348" t="s">
        <v>13829</v>
      </c>
      <c r="B7689" t="str">
        <f t="shared" si="120"/>
        <v>F3:0443 P1P2:6101 P3:00005</v>
      </c>
      <c r="C7689" s="348" t="s">
        <v>13116</v>
      </c>
      <c r="D7689" s="348" t="s">
        <v>10127</v>
      </c>
      <c r="E7689" s="348" t="s">
        <v>10128</v>
      </c>
      <c r="F7689" s="348" t="s">
        <v>7655</v>
      </c>
    </row>
    <row r="7690" spans="1:6" x14ac:dyDescent="0.25">
      <c r="A7690" s="348" t="s">
        <v>13830</v>
      </c>
      <c r="B7690" t="str">
        <f t="shared" si="120"/>
        <v>F3:0820 P1P2:8502 P3:00234</v>
      </c>
      <c r="C7690" s="348" t="s">
        <v>9486</v>
      </c>
      <c r="D7690" s="348" t="s">
        <v>7684</v>
      </c>
      <c r="E7690" s="348" t="s">
        <v>7725</v>
      </c>
      <c r="F7690" s="348" t="s">
        <v>7726</v>
      </c>
    </row>
    <row r="7691" spans="1:6" x14ac:dyDescent="0.25">
      <c r="A7691" s="348" t="s">
        <v>13831</v>
      </c>
      <c r="B7691" t="str">
        <f t="shared" si="120"/>
        <v>F3:0911 P1P2:8802 P3:00199</v>
      </c>
      <c r="C7691" s="348" t="s">
        <v>9491</v>
      </c>
      <c r="D7691" s="348" t="s">
        <v>7657</v>
      </c>
      <c r="E7691" s="348" t="s">
        <v>7658</v>
      </c>
      <c r="F7691" s="348" t="s">
        <v>7659</v>
      </c>
    </row>
    <row r="7692" spans="1:6" x14ac:dyDescent="0.25">
      <c r="A7692" s="348" t="s">
        <v>13831</v>
      </c>
      <c r="B7692" t="str">
        <f t="shared" si="120"/>
        <v>F3:0911 P1P2:8802 P3:00448</v>
      </c>
      <c r="C7692" s="348" t="s">
        <v>9491</v>
      </c>
      <c r="D7692" s="348" t="s">
        <v>7657</v>
      </c>
      <c r="E7692" s="348" t="s">
        <v>7658</v>
      </c>
      <c r="F7692" s="348" t="s">
        <v>7641</v>
      </c>
    </row>
    <row r="7693" spans="1:6" x14ac:dyDescent="0.25">
      <c r="A7693" s="348" t="s">
        <v>13832</v>
      </c>
      <c r="B7693" t="str">
        <f t="shared" si="120"/>
        <v>F3:0820 P1P2:8502 P3:00231</v>
      </c>
      <c r="C7693" s="348" t="s">
        <v>9508</v>
      </c>
      <c r="D7693" s="348" t="s">
        <v>7684</v>
      </c>
      <c r="E7693" s="348" t="s">
        <v>7725</v>
      </c>
      <c r="F7693" s="348" t="s">
        <v>7834</v>
      </c>
    </row>
    <row r="7694" spans="1:6" x14ac:dyDescent="0.25">
      <c r="A7694" s="348" t="s">
        <v>13833</v>
      </c>
      <c r="B7694" t="str">
        <f t="shared" si="120"/>
        <v>F3:0911 P1P2:8802 P3:00199</v>
      </c>
      <c r="C7694" s="348" t="s">
        <v>9522</v>
      </c>
      <c r="D7694" s="348" t="s">
        <v>7657</v>
      </c>
      <c r="E7694" s="348" t="s">
        <v>7658</v>
      </c>
      <c r="F7694" s="348" t="s">
        <v>7659</v>
      </c>
    </row>
    <row r="7695" spans="1:6" x14ac:dyDescent="0.25">
      <c r="A7695" s="348" t="s">
        <v>13833</v>
      </c>
      <c r="B7695" t="str">
        <f t="shared" si="120"/>
        <v>F3:0911 P1P2:8802 P3:00448</v>
      </c>
      <c r="C7695" s="348" t="s">
        <v>9522</v>
      </c>
      <c r="D7695" s="348" t="s">
        <v>7657</v>
      </c>
      <c r="E7695" s="348" t="s">
        <v>7658</v>
      </c>
      <c r="F7695" s="348" t="s">
        <v>7641</v>
      </c>
    </row>
    <row r="7696" spans="1:6" x14ac:dyDescent="0.25">
      <c r="A7696" s="348" t="s">
        <v>13834</v>
      </c>
      <c r="B7696" t="str">
        <f t="shared" si="120"/>
        <v>F3:0911 P1P2:8802 P3:00199</v>
      </c>
      <c r="C7696" s="348" t="s">
        <v>9518</v>
      </c>
      <c r="D7696" s="348" t="s">
        <v>7657</v>
      </c>
      <c r="E7696" s="348" t="s">
        <v>7658</v>
      </c>
      <c r="F7696" s="348" t="s">
        <v>7659</v>
      </c>
    </row>
    <row r="7697" spans="1:6" x14ac:dyDescent="0.25">
      <c r="A7697" s="348" t="s">
        <v>13834</v>
      </c>
      <c r="B7697" t="str">
        <f t="shared" si="120"/>
        <v>F3:0911 P1P2:8802 P3:00448</v>
      </c>
      <c r="C7697" s="348" t="s">
        <v>9518</v>
      </c>
      <c r="D7697" s="348" t="s">
        <v>7657</v>
      </c>
      <c r="E7697" s="348" t="s">
        <v>7658</v>
      </c>
      <c r="F7697" s="348" t="s">
        <v>7641</v>
      </c>
    </row>
    <row r="7698" spans="1:6" x14ac:dyDescent="0.25">
      <c r="A7698" s="348" t="s">
        <v>13835</v>
      </c>
      <c r="B7698" t="str">
        <f t="shared" si="120"/>
        <v>F3:0112 P1P2:0501 P3:00005</v>
      </c>
      <c r="C7698" s="348" t="s">
        <v>13116</v>
      </c>
      <c r="D7698" s="348" t="s">
        <v>7369</v>
      </c>
      <c r="E7698" s="348" t="s">
        <v>7370</v>
      </c>
      <c r="F7698" s="348" t="s">
        <v>7655</v>
      </c>
    </row>
    <row r="7699" spans="1:6" x14ac:dyDescent="0.25">
      <c r="A7699" s="348" t="s">
        <v>13836</v>
      </c>
      <c r="B7699" t="str">
        <f t="shared" si="120"/>
        <v>F3:0820 P1P2:8502 P3:00234</v>
      </c>
      <c r="C7699" s="348" t="s">
        <v>11423</v>
      </c>
      <c r="D7699" s="348" t="s">
        <v>7684</v>
      </c>
      <c r="E7699" s="348" t="s">
        <v>7725</v>
      </c>
      <c r="F7699" s="348" t="s">
        <v>7726</v>
      </c>
    </row>
    <row r="7700" spans="1:6" x14ac:dyDescent="0.25">
      <c r="A7700" s="348" t="s">
        <v>13837</v>
      </c>
      <c r="B7700" t="str">
        <f t="shared" si="120"/>
        <v>F3:0820 P1P2:8502 P3:00234</v>
      </c>
      <c r="C7700" s="348" t="s">
        <v>11423</v>
      </c>
      <c r="D7700" s="348" t="s">
        <v>7684</v>
      </c>
      <c r="E7700" s="348" t="s">
        <v>7725</v>
      </c>
      <c r="F7700" s="348" t="s">
        <v>7726</v>
      </c>
    </row>
    <row r="7701" spans="1:6" x14ac:dyDescent="0.25">
      <c r="A7701" s="348" t="s">
        <v>13838</v>
      </c>
      <c r="B7701" t="str">
        <f t="shared" si="120"/>
        <v>F3:0911 P1P2:8802 P3:00199</v>
      </c>
      <c r="C7701" s="348" t="s">
        <v>11428</v>
      </c>
      <c r="D7701" s="348" t="s">
        <v>7657</v>
      </c>
      <c r="E7701" s="348" t="s">
        <v>7658</v>
      </c>
      <c r="F7701" s="348" t="s">
        <v>7659</v>
      </c>
    </row>
    <row r="7702" spans="1:6" x14ac:dyDescent="0.25">
      <c r="A7702" s="348" t="s">
        <v>13838</v>
      </c>
      <c r="B7702" t="str">
        <f t="shared" si="120"/>
        <v>F3:0911 P1P2:8802 P3:00448</v>
      </c>
      <c r="C7702" s="348" t="s">
        <v>11428</v>
      </c>
      <c r="D7702" s="348" t="s">
        <v>7657</v>
      </c>
      <c r="E7702" s="348" t="s">
        <v>7658</v>
      </c>
      <c r="F7702" s="348" t="s">
        <v>7641</v>
      </c>
    </row>
    <row r="7703" spans="1:6" x14ac:dyDescent="0.25">
      <c r="A7703" s="348" t="s">
        <v>13839</v>
      </c>
      <c r="B7703" t="str">
        <f t="shared" si="120"/>
        <v>F3:0820 P1P2:8502 P3:00234</v>
      </c>
      <c r="C7703" s="348" t="s">
        <v>8295</v>
      </c>
      <c r="D7703" s="348" t="s">
        <v>7684</v>
      </c>
      <c r="E7703" s="348" t="s">
        <v>7725</v>
      </c>
      <c r="F7703" s="348" t="s">
        <v>7726</v>
      </c>
    </row>
    <row r="7704" spans="1:6" x14ac:dyDescent="0.25">
      <c r="A7704" s="348" t="s">
        <v>13840</v>
      </c>
      <c r="B7704" t="str">
        <f t="shared" si="120"/>
        <v>F3:0911 P1P2:8802 P3:00199</v>
      </c>
      <c r="C7704" s="348" t="s">
        <v>11435</v>
      </c>
      <c r="D7704" s="348" t="s">
        <v>7657</v>
      </c>
      <c r="E7704" s="348" t="s">
        <v>7658</v>
      </c>
      <c r="F7704" s="348" t="s">
        <v>7659</v>
      </c>
    </row>
    <row r="7705" spans="1:6" x14ac:dyDescent="0.25">
      <c r="A7705" s="348" t="s">
        <v>13840</v>
      </c>
      <c r="B7705" t="str">
        <f t="shared" si="120"/>
        <v>F3:0911 P1P2:8802 P3:00448</v>
      </c>
      <c r="C7705" s="348" t="s">
        <v>11435</v>
      </c>
      <c r="D7705" s="348" t="s">
        <v>7657</v>
      </c>
      <c r="E7705" s="348" t="s">
        <v>7658</v>
      </c>
      <c r="F7705" s="348" t="s">
        <v>7641</v>
      </c>
    </row>
    <row r="7706" spans="1:6" x14ac:dyDescent="0.25">
      <c r="A7706" s="348" t="s">
        <v>13841</v>
      </c>
      <c r="B7706" t="str">
        <f t="shared" si="120"/>
        <v>F3:1020 P1P2:9004 P3:00348</v>
      </c>
      <c r="C7706" s="348" t="s">
        <v>11371</v>
      </c>
      <c r="D7706" s="348" t="s">
        <v>7836</v>
      </c>
      <c r="E7706" s="348" t="s">
        <v>7837</v>
      </c>
      <c r="F7706" s="348" t="s">
        <v>7693</v>
      </c>
    </row>
    <row r="7707" spans="1:6" x14ac:dyDescent="0.25">
      <c r="A7707" s="348" t="s">
        <v>13842</v>
      </c>
      <c r="B7707" t="str">
        <f t="shared" si="120"/>
        <v>F3:0921 P1P2:8804 P3:00389</v>
      </c>
      <c r="C7707" s="348" t="s">
        <v>13517</v>
      </c>
      <c r="D7707" s="348" t="s">
        <v>7646</v>
      </c>
      <c r="E7707" s="348" t="s">
        <v>7647</v>
      </c>
      <c r="F7707" s="348" t="s">
        <v>7640</v>
      </c>
    </row>
    <row r="7708" spans="1:6" x14ac:dyDescent="0.25">
      <c r="A7708" s="348" t="s">
        <v>13842</v>
      </c>
      <c r="B7708" t="str">
        <f t="shared" si="120"/>
        <v>F3:0989 P1P2:8801 P3:00005</v>
      </c>
      <c r="C7708" s="348" t="s">
        <v>13517</v>
      </c>
      <c r="D7708" s="348" t="s">
        <v>7939</v>
      </c>
      <c r="E7708" s="348" t="s">
        <v>7940</v>
      </c>
      <c r="F7708" s="348" t="s">
        <v>7655</v>
      </c>
    </row>
    <row r="7709" spans="1:6" x14ac:dyDescent="0.25">
      <c r="A7709" s="348" t="s">
        <v>13842</v>
      </c>
      <c r="B7709" t="str">
        <f t="shared" si="120"/>
        <v>F3:0989 P1P2:8801 P3:00060</v>
      </c>
      <c r="C7709" s="348" t="s">
        <v>13517</v>
      </c>
      <c r="D7709" s="348" t="s">
        <v>7939</v>
      </c>
      <c r="E7709" s="348" t="s">
        <v>7940</v>
      </c>
      <c r="F7709" s="348" t="s">
        <v>7402</v>
      </c>
    </row>
    <row r="7710" spans="1:6" x14ac:dyDescent="0.25">
      <c r="A7710" s="348" t="s">
        <v>13843</v>
      </c>
      <c r="B7710" t="str">
        <f t="shared" si="120"/>
        <v>F3:0921 P1P2:8804 P3:00201</v>
      </c>
      <c r="C7710" s="348" t="s">
        <v>13517</v>
      </c>
      <c r="D7710" s="348" t="s">
        <v>7646</v>
      </c>
      <c r="E7710" s="348" t="s">
        <v>7647</v>
      </c>
      <c r="F7710" s="348" t="s">
        <v>7648</v>
      </c>
    </row>
    <row r="7711" spans="1:6" x14ac:dyDescent="0.25">
      <c r="A7711" s="348" t="s">
        <v>13843</v>
      </c>
      <c r="B7711" t="str">
        <f t="shared" si="120"/>
        <v>F3:0921 P1P2:8804 P3:00448</v>
      </c>
      <c r="C7711" s="348" t="s">
        <v>13517</v>
      </c>
      <c r="D7711" s="348" t="s">
        <v>7646</v>
      </c>
      <c r="E7711" s="348" t="s">
        <v>7647</v>
      </c>
      <c r="F7711" s="348" t="s">
        <v>7641</v>
      </c>
    </row>
    <row r="7712" spans="1:6" x14ac:dyDescent="0.25">
      <c r="A7712" s="348" t="s">
        <v>13844</v>
      </c>
      <c r="B7712" t="str">
        <f t="shared" si="120"/>
        <v>F3:0950 P1P2:8814 P3:00209</v>
      </c>
      <c r="C7712" s="348" t="s">
        <v>13517</v>
      </c>
      <c r="D7712" s="348" t="s">
        <v>7344</v>
      </c>
      <c r="E7712" s="348" t="s">
        <v>7642</v>
      </c>
      <c r="F7712" s="348" t="s">
        <v>7860</v>
      </c>
    </row>
    <row r="7713" spans="1:6" x14ac:dyDescent="0.25">
      <c r="A7713" s="348" t="s">
        <v>13845</v>
      </c>
      <c r="B7713" t="str">
        <f t="shared" si="120"/>
        <v>F3:0812 P1P2:8602 P3:00238</v>
      </c>
      <c r="C7713" s="348" t="s">
        <v>13517</v>
      </c>
      <c r="D7713" s="348" t="s">
        <v>7752</v>
      </c>
      <c r="E7713" s="348" t="s">
        <v>7753</v>
      </c>
      <c r="F7713" s="348" t="s">
        <v>8038</v>
      </c>
    </row>
    <row r="7714" spans="1:6" x14ac:dyDescent="0.25">
      <c r="A7714" s="348" t="s">
        <v>13846</v>
      </c>
      <c r="B7714" t="str">
        <f t="shared" si="120"/>
        <v>F3:0950 P1P2:8814 P3:00209</v>
      </c>
      <c r="C7714" s="348" t="s">
        <v>13517</v>
      </c>
      <c r="D7714" s="348" t="s">
        <v>7344</v>
      </c>
      <c r="E7714" s="348" t="s">
        <v>7642</v>
      </c>
      <c r="F7714" s="348" t="s">
        <v>7860</v>
      </c>
    </row>
    <row r="7715" spans="1:6" x14ac:dyDescent="0.25">
      <c r="A7715" s="348" t="s">
        <v>13847</v>
      </c>
      <c r="B7715" t="str">
        <f t="shared" si="120"/>
        <v>F3:0820 P1P2:8502 P3:00231</v>
      </c>
      <c r="C7715" s="348" t="s">
        <v>13517</v>
      </c>
      <c r="D7715" s="348" t="s">
        <v>7684</v>
      </c>
      <c r="E7715" s="348" t="s">
        <v>7725</v>
      </c>
      <c r="F7715" s="348" t="s">
        <v>7834</v>
      </c>
    </row>
    <row r="7716" spans="1:6" x14ac:dyDescent="0.25">
      <c r="A7716" s="348" t="s">
        <v>13848</v>
      </c>
      <c r="B7716" t="str">
        <f t="shared" si="120"/>
        <v>F3:0950 P1P2:8814 P3:00209</v>
      </c>
      <c r="C7716" s="348" t="s">
        <v>13517</v>
      </c>
      <c r="D7716" s="348" t="s">
        <v>7344</v>
      </c>
      <c r="E7716" s="348" t="s">
        <v>7642</v>
      </c>
      <c r="F7716" s="348" t="s">
        <v>7860</v>
      </c>
    </row>
    <row r="7717" spans="1:6" x14ac:dyDescent="0.25">
      <c r="A7717" s="348" t="s">
        <v>13849</v>
      </c>
      <c r="B7717" t="str">
        <f t="shared" si="120"/>
        <v>F3:0960 P1P2:8813 P3:00210</v>
      </c>
      <c r="C7717" s="348" t="s">
        <v>13517</v>
      </c>
      <c r="D7717" s="348" t="s">
        <v>7968</v>
      </c>
      <c r="E7717" s="348" t="s">
        <v>7969</v>
      </c>
      <c r="F7717" s="348" t="s">
        <v>10332</v>
      </c>
    </row>
    <row r="7718" spans="1:6" x14ac:dyDescent="0.25">
      <c r="A7718" s="348" t="s">
        <v>13850</v>
      </c>
      <c r="B7718" t="str">
        <f t="shared" si="120"/>
        <v>F3:0950 P1P2:8814 P3:00211</v>
      </c>
      <c r="C7718" s="348" t="s">
        <v>13517</v>
      </c>
      <c r="D7718" s="348" t="s">
        <v>7344</v>
      </c>
      <c r="E7718" s="348" t="s">
        <v>7642</v>
      </c>
      <c r="F7718" s="348" t="s">
        <v>7643</v>
      </c>
    </row>
    <row r="7719" spans="1:6" x14ac:dyDescent="0.25">
      <c r="A7719" s="348" t="s">
        <v>13851</v>
      </c>
      <c r="B7719" t="str">
        <f t="shared" si="120"/>
        <v>F3:0950 P1P2:8814 P3:00211</v>
      </c>
      <c r="C7719" s="348" t="s">
        <v>13517</v>
      </c>
      <c r="D7719" s="348" t="s">
        <v>7344</v>
      </c>
      <c r="E7719" s="348" t="s">
        <v>7642</v>
      </c>
      <c r="F7719" s="348" t="s">
        <v>7643</v>
      </c>
    </row>
    <row r="7720" spans="1:6" x14ac:dyDescent="0.25">
      <c r="A7720" s="348" t="s">
        <v>13852</v>
      </c>
      <c r="B7720" t="str">
        <f t="shared" si="120"/>
        <v>F3:0820 P1P2:8503 P3:00232</v>
      </c>
      <c r="C7720" s="348" t="s">
        <v>8216</v>
      </c>
      <c r="D7720" s="348" t="s">
        <v>7684</v>
      </c>
      <c r="E7720" s="348" t="s">
        <v>7685</v>
      </c>
      <c r="F7720" s="348" t="s">
        <v>7686</v>
      </c>
    </row>
    <row r="7721" spans="1:6" x14ac:dyDescent="0.25">
      <c r="A7721" s="348" t="s">
        <v>13853</v>
      </c>
      <c r="B7721" t="str">
        <f t="shared" si="120"/>
        <v>F3:0922 P1P2:8806 P3:00203</v>
      </c>
      <c r="C7721" s="348" t="s">
        <v>13517</v>
      </c>
      <c r="D7721" s="348" t="s">
        <v>7637</v>
      </c>
      <c r="E7721" s="348" t="s">
        <v>7638</v>
      </c>
      <c r="F7721" s="348" t="s">
        <v>7639</v>
      </c>
    </row>
    <row r="7722" spans="1:6" x14ac:dyDescent="0.25">
      <c r="A7722" s="348" t="s">
        <v>13853</v>
      </c>
      <c r="B7722" t="str">
        <f t="shared" si="120"/>
        <v>F3:0922 P1P2:8806 P3:00204</v>
      </c>
      <c r="C7722" s="348" t="s">
        <v>13517</v>
      </c>
      <c r="D7722" s="348" t="s">
        <v>7637</v>
      </c>
      <c r="E7722" s="348" t="s">
        <v>7638</v>
      </c>
      <c r="F7722" s="348" t="s">
        <v>7814</v>
      </c>
    </row>
    <row r="7723" spans="1:6" x14ac:dyDescent="0.25">
      <c r="A7723" s="348" t="s">
        <v>13854</v>
      </c>
      <c r="B7723" t="str">
        <f t="shared" si="120"/>
        <v>F3:0921 P1P2:8804 P3:00201</v>
      </c>
      <c r="C7723" s="348" t="s">
        <v>13517</v>
      </c>
      <c r="D7723" s="348" t="s">
        <v>7646</v>
      </c>
      <c r="E7723" s="348" t="s">
        <v>7647</v>
      </c>
      <c r="F7723" s="348" t="s">
        <v>7648</v>
      </c>
    </row>
    <row r="7724" spans="1:6" x14ac:dyDescent="0.25">
      <c r="A7724" s="348" t="s">
        <v>13854</v>
      </c>
      <c r="B7724" t="str">
        <f t="shared" si="120"/>
        <v>F3:0921 P1P2:8804 P3:00448</v>
      </c>
      <c r="C7724" s="348" t="s">
        <v>13517</v>
      </c>
      <c r="D7724" s="348" t="s">
        <v>7646</v>
      </c>
      <c r="E7724" s="348" t="s">
        <v>7647</v>
      </c>
      <c r="F7724" s="348" t="s">
        <v>7641</v>
      </c>
    </row>
    <row r="7725" spans="1:6" x14ac:dyDescent="0.25">
      <c r="A7725" s="348" t="s">
        <v>13855</v>
      </c>
      <c r="B7725" t="str">
        <f t="shared" si="120"/>
        <v>F3:0921 P1P2:8804 P3:00201</v>
      </c>
      <c r="C7725" s="348" t="s">
        <v>13517</v>
      </c>
      <c r="D7725" s="348" t="s">
        <v>7646</v>
      </c>
      <c r="E7725" s="348" t="s">
        <v>7647</v>
      </c>
      <c r="F7725" s="348" t="s">
        <v>7648</v>
      </c>
    </row>
    <row r="7726" spans="1:6" x14ac:dyDescent="0.25">
      <c r="A7726" s="348" t="s">
        <v>13855</v>
      </c>
      <c r="B7726" t="str">
        <f t="shared" si="120"/>
        <v>F3:0921 P1P2:8804 P3:00448</v>
      </c>
      <c r="C7726" s="348" t="s">
        <v>13517</v>
      </c>
      <c r="D7726" s="348" t="s">
        <v>7646</v>
      </c>
      <c r="E7726" s="348" t="s">
        <v>7647</v>
      </c>
      <c r="F7726" s="348" t="s">
        <v>7641</v>
      </c>
    </row>
    <row r="7727" spans="1:6" x14ac:dyDescent="0.25">
      <c r="A7727" s="348" t="s">
        <v>13856</v>
      </c>
      <c r="B7727" t="str">
        <f t="shared" si="120"/>
        <v>F3:0921 P1P2:8804 P3:00201</v>
      </c>
      <c r="C7727" s="348" t="s">
        <v>13517</v>
      </c>
      <c r="D7727" s="348" t="s">
        <v>7646</v>
      </c>
      <c r="E7727" s="348" t="s">
        <v>7647</v>
      </c>
      <c r="F7727" s="348" t="s">
        <v>7648</v>
      </c>
    </row>
    <row r="7728" spans="1:6" x14ac:dyDescent="0.25">
      <c r="A7728" s="348" t="s">
        <v>13856</v>
      </c>
      <c r="B7728" t="str">
        <f t="shared" si="120"/>
        <v>F3:0921 P1P2:8804 P3:00448</v>
      </c>
      <c r="C7728" s="348" t="s">
        <v>13517</v>
      </c>
      <c r="D7728" s="348" t="s">
        <v>7646</v>
      </c>
      <c r="E7728" s="348" t="s">
        <v>7647</v>
      </c>
      <c r="F7728" s="348" t="s">
        <v>7641</v>
      </c>
    </row>
    <row r="7729" spans="1:6" x14ac:dyDescent="0.25">
      <c r="A7729" s="348" t="s">
        <v>13857</v>
      </c>
      <c r="B7729" t="str">
        <f t="shared" si="120"/>
        <v>F3:0921 P1P2:8804 P3:00201</v>
      </c>
      <c r="C7729" s="348" t="s">
        <v>13517</v>
      </c>
      <c r="D7729" s="348" t="s">
        <v>7646</v>
      </c>
      <c r="E7729" s="348" t="s">
        <v>7647</v>
      </c>
      <c r="F7729" s="348" t="s">
        <v>7648</v>
      </c>
    </row>
    <row r="7730" spans="1:6" x14ac:dyDescent="0.25">
      <c r="A7730" s="348" t="s">
        <v>13857</v>
      </c>
      <c r="B7730" t="str">
        <f t="shared" si="120"/>
        <v>F3:0921 P1P2:8804 P3:00448</v>
      </c>
      <c r="C7730" s="348" t="s">
        <v>13517</v>
      </c>
      <c r="D7730" s="348" t="s">
        <v>7646</v>
      </c>
      <c r="E7730" s="348" t="s">
        <v>7647</v>
      </c>
      <c r="F7730" s="348" t="s">
        <v>7641</v>
      </c>
    </row>
    <row r="7731" spans="1:6" x14ac:dyDescent="0.25">
      <c r="A7731" s="348" t="s">
        <v>13858</v>
      </c>
      <c r="B7731" t="str">
        <f t="shared" si="120"/>
        <v>F3:0921 P1P2:8804 P3:00201</v>
      </c>
      <c r="C7731" s="348" t="s">
        <v>13517</v>
      </c>
      <c r="D7731" s="348" t="s">
        <v>7646</v>
      </c>
      <c r="E7731" s="348" t="s">
        <v>7647</v>
      </c>
      <c r="F7731" s="348" t="s">
        <v>7648</v>
      </c>
    </row>
    <row r="7732" spans="1:6" x14ac:dyDescent="0.25">
      <c r="A7732" s="348" t="s">
        <v>13858</v>
      </c>
      <c r="B7732" t="str">
        <f t="shared" si="120"/>
        <v>F3:0921 P1P2:8804 P3:00448</v>
      </c>
      <c r="C7732" s="348" t="s">
        <v>13517</v>
      </c>
      <c r="D7732" s="348" t="s">
        <v>7646</v>
      </c>
      <c r="E7732" s="348" t="s">
        <v>7647</v>
      </c>
      <c r="F7732" s="348" t="s">
        <v>7641</v>
      </c>
    </row>
    <row r="7733" spans="1:6" x14ac:dyDescent="0.25">
      <c r="A7733" s="348" t="s">
        <v>13859</v>
      </c>
      <c r="B7733" t="str">
        <f t="shared" si="120"/>
        <v>F3:0921 P1P2:8804 P3:00201</v>
      </c>
      <c r="C7733" s="348" t="s">
        <v>13517</v>
      </c>
      <c r="D7733" s="348" t="s">
        <v>7646</v>
      </c>
      <c r="E7733" s="348" t="s">
        <v>7647</v>
      </c>
      <c r="F7733" s="348" t="s">
        <v>7648</v>
      </c>
    </row>
    <row r="7734" spans="1:6" x14ac:dyDescent="0.25">
      <c r="A7734" s="348" t="s">
        <v>13859</v>
      </c>
      <c r="B7734" t="str">
        <f t="shared" si="120"/>
        <v>F3:0921 P1P2:8804 P3:00448</v>
      </c>
      <c r="C7734" s="348" t="s">
        <v>13517</v>
      </c>
      <c r="D7734" s="348" t="s">
        <v>7646</v>
      </c>
      <c r="E7734" s="348" t="s">
        <v>7647</v>
      </c>
      <c r="F7734" s="348" t="s">
        <v>7641</v>
      </c>
    </row>
    <row r="7735" spans="1:6" x14ac:dyDescent="0.25">
      <c r="A7735" s="348" t="s">
        <v>13860</v>
      </c>
      <c r="B7735" t="str">
        <f t="shared" si="120"/>
        <v>F3:0921 P1P2:8804 P3:00201</v>
      </c>
      <c r="C7735" s="348" t="s">
        <v>13517</v>
      </c>
      <c r="D7735" s="348" t="s">
        <v>7646</v>
      </c>
      <c r="E7735" s="348" t="s">
        <v>7647</v>
      </c>
      <c r="F7735" s="348" t="s">
        <v>7648</v>
      </c>
    </row>
    <row r="7736" spans="1:6" x14ac:dyDescent="0.25">
      <c r="A7736" s="348" t="s">
        <v>13860</v>
      </c>
      <c r="B7736" t="str">
        <f t="shared" si="120"/>
        <v>F3:0921 P1P2:8804 P3:00448</v>
      </c>
      <c r="C7736" s="348" t="s">
        <v>13517</v>
      </c>
      <c r="D7736" s="348" t="s">
        <v>7646</v>
      </c>
      <c r="E7736" s="348" t="s">
        <v>7647</v>
      </c>
      <c r="F7736" s="348" t="s">
        <v>7641</v>
      </c>
    </row>
    <row r="7737" spans="1:6" x14ac:dyDescent="0.25">
      <c r="A7737" s="348" t="s">
        <v>13861</v>
      </c>
      <c r="B7737" t="str">
        <f t="shared" si="120"/>
        <v>F3:0921 P1P2:8804 P3:00201</v>
      </c>
      <c r="C7737" s="348" t="s">
        <v>13517</v>
      </c>
      <c r="D7737" s="348" t="s">
        <v>7646</v>
      </c>
      <c r="E7737" s="348" t="s">
        <v>7647</v>
      </c>
      <c r="F7737" s="348" t="s">
        <v>7648</v>
      </c>
    </row>
    <row r="7738" spans="1:6" x14ac:dyDescent="0.25">
      <c r="A7738" s="348" t="s">
        <v>13861</v>
      </c>
      <c r="B7738" t="str">
        <f t="shared" si="120"/>
        <v>F3:0921 P1P2:8804 P3:00448</v>
      </c>
      <c r="C7738" s="348" t="s">
        <v>13517</v>
      </c>
      <c r="D7738" s="348" t="s">
        <v>7646</v>
      </c>
      <c r="E7738" s="348" t="s">
        <v>7647</v>
      </c>
      <c r="F7738" s="348" t="s">
        <v>7641</v>
      </c>
    </row>
    <row r="7739" spans="1:6" x14ac:dyDescent="0.25">
      <c r="A7739" s="348" t="s">
        <v>13862</v>
      </c>
      <c r="B7739" t="str">
        <f t="shared" si="120"/>
        <v>F3:0921 P1P2:8804 P3:00201</v>
      </c>
      <c r="C7739" s="348" t="s">
        <v>13517</v>
      </c>
      <c r="D7739" s="348" t="s">
        <v>7646</v>
      </c>
      <c r="E7739" s="348" t="s">
        <v>7647</v>
      </c>
      <c r="F7739" s="348" t="s">
        <v>7648</v>
      </c>
    </row>
    <row r="7740" spans="1:6" x14ac:dyDescent="0.25">
      <c r="A7740" s="348" t="s">
        <v>13862</v>
      </c>
      <c r="B7740" t="str">
        <f t="shared" si="120"/>
        <v>F3:0921 P1P2:8804 P3:00448</v>
      </c>
      <c r="C7740" s="348" t="s">
        <v>13517</v>
      </c>
      <c r="D7740" s="348" t="s">
        <v>7646</v>
      </c>
      <c r="E7740" s="348" t="s">
        <v>7647</v>
      </c>
      <c r="F7740" s="348" t="s">
        <v>7641</v>
      </c>
    </row>
    <row r="7741" spans="1:6" x14ac:dyDescent="0.25">
      <c r="A7741" s="348" t="s">
        <v>13863</v>
      </c>
      <c r="B7741" t="str">
        <f t="shared" si="120"/>
        <v>F3:0921 P1P2:8804 P3:00201</v>
      </c>
      <c r="C7741" s="348" t="s">
        <v>13517</v>
      </c>
      <c r="D7741" s="348" t="s">
        <v>7646</v>
      </c>
      <c r="E7741" s="348" t="s">
        <v>7647</v>
      </c>
      <c r="F7741" s="348" t="s">
        <v>7648</v>
      </c>
    </row>
    <row r="7742" spans="1:6" x14ac:dyDescent="0.25">
      <c r="A7742" s="348" t="s">
        <v>13863</v>
      </c>
      <c r="B7742" t="str">
        <f t="shared" si="120"/>
        <v>F3:0921 P1P2:8804 P3:00448</v>
      </c>
      <c r="C7742" s="348" t="s">
        <v>13517</v>
      </c>
      <c r="D7742" s="348" t="s">
        <v>7646</v>
      </c>
      <c r="E7742" s="348" t="s">
        <v>7647</v>
      </c>
      <c r="F7742" s="348" t="s">
        <v>7641</v>
      </c>
    </row>
    <row r="7743" spans="1:6" x14ac:dyDescent="0.25">
      <c r="A7743" s="348" t="s">
        <v>13864</v>
      </c>
      <c r="B7743" t="str">
        <f t="shared" si="120"/>
        <v>F3:0921 P1P2:8804 P3:00201</v>
      </c>
      <c r="C7743" s="348" t="s">
        <v>13517</v>
      </c>
      <c r="D7743" s="348" t="s">
        <v>7646</v>
      </c>
      <c r="E7743" s="348" t="s">
        <v>7647</v>
      </c>
      <c r="F7743" s="348" t="s">
        <v>7648</v>
      </c>
    </row>
    <row r="7744" spans="1:6" x14ac:dyDescent="0.25">
      <c r="A7744" s="348" t="s">
        <v>13864</v>
      </c>
      <c r="B7744" t="str">
        <f t="shared" si="120"/>
        <v>F3:0921 P1P2:8804 P3:00448</v>
      </c>
      <c r="C7744" s="348" t="s">
        <v>13517</v>
      </c>
      <c r="D7744" s="348" t="s">
        <v>7646</v>
      </c>
      <c r="E7744" s="348" t="s">
        <v>7647</v>
      </c>
      <c r="F7744" s="348" t="s">
        <v>7641</v>
      </c>
    </row>
    <row r="7745" spans="1:6" x14ac:dyDescent="0.25">
      <c r="A7745" s="348" t="s">
        <v>13865</v>
      </c>
      <c r="B7745" t="str">
        <f t="shared" si="120"/>
        <v>F3:0921 P1P2:8804 P3:00201</v>
      </c>
      <c r="C7745" s="348" t="s">
        <v>13517</v>
      </c>
      <c r="D7745" s="348" t="s">
        <v>7646</v>
      </c>
      <c r="E7745" s="348" t="s">
        <v>7647</v>
      </c>
      <c r="F7745" s="348" t="s">
        <v>7648</v>
      </c>
    </row>
    <row r="7746" spans="1:6" x14ac:dyDescent="0.25">
      <c r="A7746" s="348" t="s">
        <v>13865</v>
      </c>
      <c r="B7746" t="str">
        <f t="shared" ref="B7746:B7809" si="121">CONCATENATE("F3:",D7746," P1P2:",E7746," P3:",F7746)</f>
        <v>F3:0921 P1P2:8804 P3:00448</v>
      </c>
      <c r="C7746" s="348" t="s">
        <v>13517</v>
      </c>
      <c r="D7746" s="348" t="s">
        <v>7646</v>
      </c>
      <c r="E7746" s="348" t="s">
        <v>7647</v>
      </c>
      <c r="F7746" s="348" t="s">
        <v>7641</v>
      </c>
    </row>
    <row r="7747" spans="1:6" x14ac:dyDescent="0.25">
      <c r="A7747" s="348" t="s">
        <v>13866</v>
      </c>
      <c r="B7747" t="str">
        <f t="shared" si="121"/>
        <v>F3:0921 P1P2:8804 P3:00201</v>
      </c>
      <c r="C7747" s="348" t="s">
        <v>13517</v>
      </c>
      <c r="D7747" s="348" t="s">
        <v>7646</v>
      </c>
      <c r="E7747" s="348" t="s">
        <v>7647</v>
      </c>
      <c r="F7747" s="348" t="s">
        <v>7648</v>
      </c>
    </row>
    <row r="7748" spans="1:6" x14ac:dyDescent="0.25">
      <c r="A7748" s="348" t="s">
        <v>13866</v>
      </c>
      <c r="B7748" t="str">
        <f t="shared" si="121"/>
        <v>F3:0921 P1P2:8804 P3:00448</v>
      </c>
      <c r="C7748" s="348" t="s">
        <v>13517</v>
      </c>
      <c r="D7748" s="348" t="s">
        <v>7646</v>
      </c>
      <c r="E7748" s="348" t="s">
        <v>7647</v>
      </c>
      <c r="F7748" s="348" t="s">
        <v>7641</v>
      </c>
    </row>
    <row r="7749" spans="1:6" x14ac:dyDescent="0.25">
      <c r="A7749" s="348" t="s">
        <v>13867</v>
      </c>
      <c r="B7749" t="str">
        <f t="shared" si="121"/>
        <v>F3:0921 P1P2:8804 P3:00201</v>
      </c>
      <c r="C7749" s="348" t="s">
        <v>13517</v>
      </c>
      <c r="D7749" s="348" t="s">
        <v>7646</v>
      </c>
      <c r="E7749" s="348" t="s">
        <v>7647</v>
      </c>
      <c r="F7749" s="348" t="s">
        <v>7648</v>
      </c>
    </row>
    <row r="7750" spans="1:6" x14ac:dyDescent="0.25">
      <c r="A7750" s="348" t="s">
        <v>13867</v>
      </c>
      <c r="B7750" t="str">
        <f t="shared" si="121"/>
        <v>F3:0921 P1P2:8804 P3:00448</v>
      </c>
      <c r="C7750" s="348" t="s">
        <v>13517</v>
      </c>
      <c r="D7750" s="348" t="s">
        <v>7646</v>
      </c>
      <c r="E7750" s="348" t="s">
        <v>7647</v>
      </c>
      <c r="F7750" s="348" t="s">
        <v>7641</v>
      </c>
    </row>
    <row r="7751" spans="1:6" x14ac:dyDescent="0.25">
      <c r="A7751" s="348" t="s">
        <v>13868</v>
      </c>
      <c r="B7751" t="str">
        <f t="shared" si="121"/>
        <v>F3:0921 P1P2:8804 P3:00201</v>
      </c>
      <c r="C7751" s="348" t="s">
        <v>13517</v>
      </c>
      <c r="D7751" s="348" t="s">
        <v>7646</v>
      </c>
      <c r="E7751" s="348" t="s">
        <v>7647</v>
      </c>
      <c r="F7751" s="348" t="s">
        <v>7648</v>
      </c>
    </row>
    <row r="7752" spans="1:6" x14ac:dyDescent="0.25">
      <c r="A7752" s="348" t="s">
        <v>13868</v>
      </c>
      <c r="B7752" t="str">
        <f t="shared" si="121"/>
        <v>F3:0921 P1P2:8804 P3:00448</v>
      </c>
      <c r="C7752" s="348" t="s">
        <v>13517</v>
      </c>
      <c r="D7752" s="348" t="s">
        <v>7646</v>
      </c>
      <c r="E7752" s="348" t="s">
        <v>7647</v>
      </c>
      <c r="F7752" s="348" t="s">
        <v>7641</v>
      </c>
    </row>
    <row r="7753" spans="1:6" x14ac:dyDescent="0.25">
      <c r="A7753" s="348" t="s">
        <v>13869</v>
      </c>
      <c r="B7753" t="str">
        <f t="shared" si="121"/>
        <v>F3:0921 P1P2:8804 P3:00201</v>
      </c>
      <c r="C7753" s="348" t="s">
        <v>13517</v>
      </c>
      <c r="D7753" s="348" t="s">
        <v>7646</v>
      </c>
      <c r="E7753" s="348" t="s">
        <v>7647</v>
      </c>
      <c r="F7753" s="348" t="s">
        <v>7648</v>
      </c>
    </row>
    <row r="7754" spans="1:6" x14ac:dyDescent="0.25">
      <c r="A7754" s="348" t="s">
        <v>13869</v>
      </c>
      <c r="B7754" t="str">
        <f t="shared" si="121"/>
        <v>F3:0921 P1P2:8804 P3:00448</v>
      </c>
      <c r="C7754" s="348" t="s">
        <v>13517</v>
      </c>
      <c r="D7754" s="348" t="s">
        <v>7646</v>
      </c>
      <c r="E7754" s="348" t="s">
        <v>7647</v>
      </c>
      <c r="F7754" s="348" t="s">
        <v>7641</v>
      </c>
    </row>
    <row r="7755" spans="1:6" x14ac:dyDescent="0.25">
      <c r="A7755" s="348" t="s">
        <v>13870</v>
      </c>
      <c r="B7755" t="str">
        <f t="shared" si="121"/>
        <v>F3:0921 P1P2:8804 P3:00201</v>
      </c>
      <c r="C7755" s="348" t="s">
        <v>13517</v>
      </c>
      <c r="D7755" s="348" t="s">
        <v>7646</v>
      </c>
      <c r="E7755" s="348" t="s">
        <v>7647</v>
      </c>
      <c r="F7755" s="348" t="s">
        <v>7648</v>
      </c>
    </row>
    <row r="7756" spans="1:6" x14ac:dyDescent="0.25">
      <c r="A7756" s="348" t="s">
        <v>13870</v>
      </c>
      <c r="B7756" t="str">
        <f t="shared" si="121"/>
        <v>F3:0921 P1P2:8804 P3:00448</v>
      </c>
      <c r="C7756" s="348" t="s">
        <v>13517</v>
      </c>
      <c r="D7756" s="348" t="s">
        <v>7646</v>
      </c>
      <c r="E7756" s="348" t="s">
        <v>7647</v>
      </c>
      <c r="F7756" s="348" t="s">
        <v>7641</v>
      </c>
    </row>
    <row r="7757" spans="1:6" x14ac:dyDescent="0.25">
      <c r="A7757" s="348" t="s">
        <v>13871</v>
      </c>
      <c r="B7757" t="str">
        <f t="shared" si="121"/>
        <v>F3:0921 P1P2:8804 P3:00201</v>
      </c>
      <c r="C7757" s="348" t="s">
        <v>13517</v>
      </c>
      <c r="D7757" s="348" t="s">
        <v>7646</v>
      </c>
      <c r="E7757" s="348" t="s">
        <v>7647</v>
      </c>
      <c r="F7757" s="348" t="s">
        <v>7648</v>
      </c>
    </row>
    <row r="7758" spans="1:6" x14ac:dyDescent="0.25">
      <c r="A7758" s="348" t="s">
        <v>13871</v>
      </c>
      <c r="B7758" t="str">
        <f t="shared" si="121"/>
        <v>F3:0921 P1P2:8804 P3:00448</v>
      </c>
      <c r="C7758" s="348" t="s">
        <v>13517</v>
      </c>
      <c r="D7758" s="348" t="s">
        <v>7646</v>
      </c>
      <c r="E7758" s="348" t="s">
        <v>7647</v>
      </c>
      <c r="F7758" s="348" t="s">
        <v>7641</v>
      </c>
    </row>
    <row r="7759" spans="1:6" x14ac:dyDescent="0.25">
      <c r="A7759" s="348" t="s">
        <v>13872</v>
      </c>
      <c r="B7759" t="str">
        <f t="shared" si="121"/>
        <v>F3:0921 P1P2:8804 P3:00201</v>
      </c>
      <c r="C7759" s="348" t="s">
        <v>13517</v>
      </c>
      <c r="D7759" s="348" t="s">
        <v>7646</v>
      </c>
      <c r="E7759" s="348" t="s">
        <v>7647</v>
      </c>
      <c r="F7759" s="348" t="s">
        <v>7648</v>
      </c>
    </row>
    <row r="7760" spans="1:6" x14ac:dyDescent="0.25">
      <c r="A7760" s="348" t="s">
        <v>13872</v>
      </c>
      <c r="B7760" t="str">
        <f t="shared" si="121"/>
        <v>F3:0921 P1P2:8804 P3:00448</v>
      </c>
      <c r="C7760" s="348" t="s">
        <v>13517</v>
      </c>
      <c r="D7760" s="348" t="s">
        <v>7646</v>
      </c>
      <c r="E7760" s="348" t="s">
        <v>7647</v>
      </c>
      <c r="F7760" s="348" t="s">
        <v>7641</v>
      </c>
    </row>
    <row r="7761" spans="1:6" x14ac:dyDescent="0.25">
      <c r="A7761" s="348" t="s">
        <v>13873</v>
      </c>
      <c r="B7761" t="str">
        <f t="shared" si="121"/>
        <v>F3:0921 P1P2:8804 P3:00201</v>
      </c>
      <c r="C7761" s="348" t="s">
        <v>13517</v>
      </c>
      <c r="D7761" s="348" t="s">
        <v>7646</v>
      </c>
      <c r="E7761" s="348" t="s">
        <v>7647</v>
      </c>
      <c r="F7761" s="348" t="s">
        <v>7648</v>
      </c>
    </row>
    <row r="7762" spans="1:6" x14ac:dyDescent="0.25">
      <c r="A7762" s="348" t="s">
        <v>13873</v>
      </c>
      <c r="B7762" t="str">
        <f t="shared" si="121"/>
        <v>F3:0921 P1P2:8804 P3:00448</v>
      </c>
      <c r="C7762" s="348" t="s">
        <v>13517</v>
      </c>
      <c r="D7762" s="348" t="s">
        <v>7646</v>
      </c>
      <c r="E7762" s="348" t="s">
        <v>7647</v>
      </c>
      <c r="F7762" s="348" t="s">
        <v>7641</v>
      </c>
    </row>
    <row r="7763" spans="1:6" x14ac:dyDescent="0.25">
      <c r="A7763" s="348" t="s">
        <v>13874</v>
      </c>
      <c r="B7763" t="str">
        <f t="shared" si="121"/>
        <v>F3:0921 P1P2:8804 P3:00201</v>
      </c>
      <c r="C7763" s="348" t="s">
        <v>13517</v>
      </c>
      <c r="D7763" s="348" t="s">
        <v>7646</v>
      </c>
      <c r="E7763" s="348" t="s">
        <v>7647</v>
      </c>
      <c r="F7763" s="348" t="s">
        <v>7648</v>
      </c>
    </row>
    <row r="7764" spans="1:6" x14ac:dyDescent="0.25">
      <c r="A7764" s="348" t="s">
        <v>13874</v>
      </c>
      <c r="B7764" t="str">
        <f t="shared" si="121"/>
        <v>F3:0921 P1P2:8804 P3:00448</v>
      </c>
      <c r="C7764" s="348" t="s">
        <v>13517</v>
      </c>
      <c r="D7764" s="348" t="s">
        <v>7646</v>
      </c>
      <c r="E7764" s="348" t="s">
        <v>7647</v>
      </c>
      <c r="F7764" s="348" t="s">
        <v>7641</v>
      </c>
    </row>
    <row r="7765" spans="1:6" x14ac:dyDescent="0.25">
      <c r="A7765" s="348" t="s">
        <v>13875</v>
      </c>
      <c r="B7765" t="str">
        <f t="shared" si="121"/>
        <v>F3:0921 P1P2:8804 P3:00201</v>
      </c>
      <c r="C7765" s="348" t="s">
        <v>13517</v>
      </c>
      <c r="D7765" s="348" t="s">
        <v>7646</v>
      </c>
      <c r="E7765" s="348" t="s">
        <v>7647</v>
      </c>
      <c r="F7765" s="348" t="s">
        <v>7648</v>
      </c>
    </row>
    <row r="7766" spans="1:6" x14ac:dyDescent="0.25">
      <c r="A7766" s="348" t="s">
        <v>13875</v>
      </c>
      <c r="B7766" t="str">
        <f t="shared" si="121"/>
        <v>F3:0921 P1P2:8804 P3:00448</v>
      </c>
      <c r="C7766" s="348" t="s">
        <v>13517</v>
      </c>
      <c r="D7766" s="348" t="s">
        <v>7646</v>
      </c>
      <c r="E7766" s="348" t="s">
        <v>7647</v>
      </c>
      <c r="F7766" s="348" t="s">
        <v>7641</v>
      </c>
    </row>
    <row r="7767" spans="1:6" x14ac:dyDescent="0.25">
      <c r="A7767" s="348" t="s">
        <v>13876</v>
      </c>
      <c r="B7767" t="str">
        <f t="shared" si="121"/>
        <v>F3:0921 P1P2:8804 P3:00201</v>
      </c>
      <c r="C7767" s="348" t="s">
        <v>13517</v>
      </c>
      <c r="D7767" s="348" t="s">
        <v>7646</v>
      </c>
      <c r="E7767" s="348" t="s">
        <v>7647</v>
      </c>
      <c r="F7767" s="348" t="s">
        <v>7648</v>
      </c>
    </row>
    <row r="7768" spans="1:6" x14ac:dyDescent="0.25">
      <c r="A7768" s="348" t="s">
        <v>13876</v>
      </c>
      <c r="B7768" t="str">
        <f t="shared" si="121"/>
        <v>F3:0921 P1P2:8804 P3:00448</v>
      </c>
      <c r="C7768" s="348" t="s">
        <v>13517</v>
      </c>
      <c r="D7768" s="348" t="s">
        <v>7646</v>
      </c>
      <c r="E7768" s="348" t="s">
        <v>7647</v>
      </c>
      <c r="F7768" s="348" t="s">
        <v>7641</v>
      </c>
    </row>
    <row r="7769" spans="1:6" x14ac:dyDescent="0.25">
      <c r="A7769" s="348" t="s">
        <v>13877</v>
      </c>
      <c r="B7769" t="str">
        <f t="shared" si="121"/>
        <v>F3:0921 P1P2:8804 P3:00201</v>
      </c>
      <c r="C7769" s="348" t="s">
        <v>13517</v>
      </c>
      <c r="D7769" s="348" t="s">
        <v>7646</v>
      </c>
      <c r="E7769" s="348" t="s">
        <v>7647</v>
      </c>
      <c r="F7769" s="348" t="s">
        <v>7648</v>
      </c>
    </row>
    <row r="7770" spans="1:6" x14ac:dyDescent="0.25">
      <c r="A7770" s="348" t="s">
        <v>13877</v>
      </c>
      <c r="B7770" t="str">
        <f t="shared" si="121"/>
        <v>F3:0921 P1P2:8804 P3:00448</v>
      </c>
      <c r="C7770" s="348" t="s">
        <v>13517</v>
      </c>
      <c r="D7770" s="348" t="s">
        <v>7646</v>
      </c>
      <c r="E7770" s="348" t="s">
        <v>7647</v>
      </c>
      <c r="F7770" s="348" t="s">
        <v>7641</v>
      </c>
    </row>
    <row r="7771" spans="1:6" x14ac:dyDescent="0.25">
      <c r="A7771" s="348" t="s">
        <v>13878</v>
      </c>
      <c r="B7771" t="str">
        <f t="shared" si="121"/>
        <v>F3:0419 P1P2:5001 P3:00005</v>
      </c>
      <c r="C7771" s="348" t="s">
        <v>13517</v>
      </c>
      <c r="D7771" s="348" t="s">
        <v>7409</v>
      </c>
      <c r="E7771" s="348" t="s">
        <v>9991</v>
      </c>
      <c r="F7771" s="348" t="s">
        <v>7655</v>
      </c>
    </row>
    <row r="7772" spans="1:6" x14ac:dyDescent="0.25">
      <c r="A7772" s="348" t="s">
        <v>13879</v>
      </c>
      <c r="B7772" t="str">
        <f t="shared" si="121"/>
        <v>F3:0861 P1P2:8501 P3:00005</v>
      </c>
      <c r="C7772" s="348" t="s">
        <v>13517</v>
      </c>
      <c r="D7772" s="348" t="s">
        <v>7952</v>
      </c>
      <c r="E7772" s="348" t="s">
        <v>7953</v>
      </c>
      <c r="F7772" s="348" t="s">
        <v>7655</v>
      </c>
    </row>
    <row r="7773" spans="1:6" x14ac:dyDescent="0.25">
      <c r="A7773" s="348" t="s">
        <v>13880</v>
      </c>
      <c r="B7773" t="str">
        <f t="shared" si="121"/>
        <v>F3:0419 P1P2:6901 P3:00005</v>
      </c>
      <c r="C7773" s="348" t="s">
        <v>13517</v>
      </c>
      <c r="D7773" s="348" t="s">
        <v>7409</v>
      </c>
      <c r="E7773" s="348" t="s">
        <v>7410</v>
      </c>
      <c r="F7773" s="348" t="s">
        <v>7655</v>
      </c>
    </row>
    <row r="7774" spans="1:6" x14ac:dyDescent="0.25">
      <c r="A7774" s="348" t="s">
        <v>13881</v>
      </c>
      <c r="B7774" t="str">
        <f t="shared" si="121"/>
        <v>F3:0419 P1P2:5001 P3:00005</v>
      </c>
      <c r="C7774" s="348" t="s">
        <v>7981</v>
      </c>
      <c r="D7774" s="348" t="s">
        <v>7409</v>
      </c>
      <c r="E7774" s="348" t="s">
        <v>9991</v>
      </c>
      <c r="F7774" s="348" t="s">
        <v>7655</v>
      </c>
    </row>
    <row r="7775" spans="1:6" x14ac:dyDescent="0.25">
      <c r="A7775" s="348" t="s">
        <v>13881</v>
      </c>
      <c r="B7775" t="str">
        <f t="shared" si="121"/>
        <v>F3:0419 P1P2:5001 P3:00245</v>
      </c>
      <c r="C7775" s="348" t="s">
        <v>7981</v>
      </c>
      <c r="D7775" s="348" t="s">
        <v>7409</v>
      </c>
      <c r="E7775" s="348" t="s">
        <v>9991</v>
      </c>
      <c r="F7775" s="348" t="s">
        <v>7982</v>
      </c>
    </row>
    <row r="7776" spans="1:6" x14ac:dyDescent="0.25">
      <c r="A7776" s="348" t="s">
        <v>13882</v>
      </c>
      <c r="B7776" t="str">
        <f t="shared" si="121"/>
        <v>F3:0112 P1P2:0501 P3:00005</v>
      </c>
      <c r="C7776" s="348" t="s">
        <v>7981</v>
      </c>
      <c r="D7776" s="348" t="s">
        <v>7369</v>
      </c>
      <c r="E7776" s="348" t="s">
        <v>7370</v>
      </c>
      <c r="F7776" s="348" t="s">
        <v>7655</v>
      </c>
    </row>
    <row r="7777" spans="1:6" x14ac:dyDescent="0.25">
      <c r="A7777" s="348" t="s">
        <v>13882</v>
      </c>
      <c r="B7777" t="str">
        <f t="shared" si="121"/>
        <v>F3:0112 P1P2:0501 P3:00245</v>
      </c>
      <c r="C7777" s="348" t="s">
        <v>7981</v>
      </c>
      <c r="D7777" s="348" t="s">
        <v>7369</v>
      </c>
      <c r="E7777" s="348" t="s">
        <v>7370</v>
      </c>
      <c r="F7777" s="348" t="s">
        <v>7982</v>
      </c>
    </row>
    <row r="7778" spans="1:6" x14ac:dyDescent="0.25">
      <c r="A7778" s="348" t="s">
        <v>13883</v>
      </c>
      <c r="B7778" t="str">
        <f t="shared" si="121"/>
        <v>F3:0950 P1P2:8814 P3:00211</v>
      </c>
      <c r="C7778" s="348" t="s">
        <v>7981</v>
      </c>
      <c r="D7778" s="348" t="s">
        <v>7344</v>
      </c>
      <c r="E7778" s="348" t="s">
        <v>7642</v>
      </c>
      <c r="F7778" s="348" t="s">
        <v>7643</v>
      </c>
    </row>
    <row r="7779" spans="1:6" x14ac:dyDescent="0.25">
      <c r="A7779" s="348" t="s">
        <v>13884</v>
      </c>
      <c r="B7779" t="str">
        <f t="shared" si="121"/>
        <v>F3:0922 P1P2:8806 P3:00203</v>
      </c>
      <c r="C7779" s="348" t="s">
        <v>7981</v>
      </c>
      <c r="D7779" s="348" t="s">
        <v>7637</v>
      </c>
      <c r="E7779" s="348" t="s">
        <v>7638</v>
      </c>
      <c r="F7779" s="348" t="s">
        <v>7639</v>
      </c>
    </row>
    <row r="7780" spans="1:6" x14ac:dyDescent="0.25">
      <c r="A7780" s="348" t="s">
        <v>13884</v>
      </c>
      <c r="B7780" t="str">
        <f t="shared" si="121"/>
        <v>F3:0922 P1P2:8806 P3:00392</v>
      </c>
      <c r="C7780" s="348" t="s">
        <v>7981</v>
      </c>
      <c r="D7780" s="348" t="s">
        <v>7637</v>
      </c>
      <c r="E7780" s="348" t="s">
        <v>7638</v>
      </c>
      <c r="F7780" s="348" t="s">
        <v>13885</v>
      </c>
    </row>
    <row r="7781" spans="1:6" x14ac:dyDescent="0.25">
      <c r="A7781" s="348" t="s">
        <v>13884</v>
      </c>
      <c r="B7781" t="str">
        <f t="shared" si="121"/>
        <v>F3:0922 P1P2:8806 P3:00448</v>
      </c>
      <c r="C7781" s="348" t="s">
        <v>7981</v>
      </c>
      <c r="D7781" s="348" t="s">
        <v>7637</v>
      </c>
      <c r="E7781" s="348" t="s">
        <v>7638</v>
      </c>
      <c r="F7781" s="348" t="s">
        <v>7641</v>
      </c>
    </row>
    <row r="7782" spans="1:6" x14ac:dyDescent="0.25">
      <c r="A7782" s="348" t="s">
        <v>13886</v>
      </c>
      <c r="B7782" t="str">
        <f t="shared" si="121"/>
        <v>F3:0922 P1P2:8806 P3:00203</v>
      </c>
      <c r="C7782" s="348" t="s">
        <v>7981</v>
      </c>
      <c r="D7782" s="348" t="s">
        <v>7637</v>
      </c>
      <c r="E7782" s="348" t="s">
        <v>7638</v>
      </c>
      <c r="F7782" s="348" t="s">
        <v>7639</v>
      </c>
    </row>
    <row r="7783" spans="1:6" x14ac:dyDescent="0.25">
      <c r="A7783" s="348" t="s">
        <v>13886</v>
      </c>
      <c r="B7783" t="str">
        <f t="shared" si="121"/>
        <v>F3:0922 P1P2:8806 P3:00392</v>
      </c>
      <c r="C7783" s="348" t="s">
        <v>7981</v>
      </c>
      <c r="D7783" s="348" t="s">
        <v>7637</v>
      </c>
      <c r="E7783" s="348" t="s">
        <v>7638</v>
      </c>
      <c r="F7783" s="348" t="s">
        <v>13885</v>
      </c>
    </row>
    <row r="7784" spans="1:6" x14ac:dyDescent="0.25">
      <c r="A7784" s="348" t="s">
        <v>13887</v>
      </c>
      <c r="B7784" t="str">
        <f t="shared" si="121"/>
        <v>F3:0921 P1P2:8804 P3:00201</v>
      </c>
      <c r="C7784" s="348" t="s">
        <v>7981</v>
      </c>
      <c r="D7784" s="348" t="s">
        <v>7646</v>
      </c>
      <c r="E7784" s="348" t="s">
        <v>7647</v>
      </c>
      <c r="F7784" s="348" t="s">
        <v>7648</v>
      </c>
    </row>
    <row r="7785" spans="1:6" x14ac:dyDescent="0.25">
      <c r="A7785" s="348" t="s">
        <v>13887</v>
      </c>
      <c r="B7785" t="str">
        <f t="shared" si="121"/>
        <v>F3:0921 P1P2:8804 P3:00392</v>
      </c>
      <c r="C7785" s="348" t="s">
        <v>7981</v>
      </c>
      <c r="D7785" s="348" t="s">
        <v>7646</v>
      </c>
      <c r="E7785" s="348" t="s">
        <v>7647</v>
      </c>
      <c r="F7785" s="348" t="s">
        <v>13885</v>
      </c>
    </row>
    <row r="7786" spans="1:6" x14ac:dyDescent="0.25">
      <c r="A7786" s="348" t="s">
        <v>13888</v>
      </c>
      <c r="B7786" t="str">
        <f t="shared" si="121"/>
        <v>F3:0921 P1P2:8804 P3:00201</v>
      </c>
      <c r="C7786" s="348" t="s">
        <v>7981</v>
      </c>
      <c r="D7786" s="348" t="s">
        <v>7646</v>
      </c>
      <c r="E7786" s="348" t="s">
        <v>7647</v>
      </c>
      <c r="F7786" s="348" t="s">
        <v>7648</v>
      </c>
    </row>
    <row r="7787" spans="1:6" x14ac:dyDescent="0.25">
      <c r="A7787" s="348" t="s">
        <v>13888</v>
      </c>
      <c r="B7787" t="str">
        <f t="shared" si="121"/>
        <v>F3:0921 P1P2:8804 P3:00448</v>
      </c>
      <c r="C7787" s="348" t="s">
        <v>7981</v>
      </c>
      <c r="D7787" s="348" t="s">
        <v>7646</v>
      </c>
      <c r="E7787" s="348" t="s">
        <v>7647</v>
      </c>
      <c r="F7787" s="348" t="s">
        <v>7641</v>
      </c>
    </row>
    <row r="7788" spans="1:6" x14ac:dyDescent="0.25">
      <c r="A7788" s="348" t="s">
        <v>13889</v>
      </c>
      <c r="B7788" t="str">
        <f t="shared" si="121"/>
        <v>F3:0921 P1P2:8804 P3:00201</v>
      </c>
      <c r="C7788" s="348" t="s">
        <v>7981</v>
      </c>
      <c r="D7788" s="348" t="s">
        <v>7646</v>
      </c>
      <c r="E7788" s="348" t="s">
        <v>7647</v>
      </c>
      <c r="F7788" s="348" t="s">
        <v>7648</v>
      </c>
    </row>
    <row r="7789" spans="1:6" x14ac:dyDescent="0.25">
      <c r="A7789" s="348" t="s">
        <v>13889</v>
      </c>
      <c r="B7789" t="str">
        <f t="shared" si="121"/>
        <v>F3:0921 P1P2:8804 P3:00392</v>
      </c>
      <c r="C7789" s="348" t="s">
        <v>7981</v>
      </c>
      <c r="D7789" s="348" t="s">
        <v>7646</v>
      </c>
      <c r="E7789" s="348" t="s">
        <v>7647</v>
      </c>
      <c r="F7789" s="348" t="s">
        <v>13885</v>
      </c>
    </row>
    <row r="7790" spans="1:6" x14ac:dyDescent="0.25">
      <c r="A7790" s="348" t="s">
        <v>13890</v>
      </c>
      <c r="B7790" t="str">
        <f t="shared" si="121"/>
        <v>F3:0921 P1P2:8804 P3:00201</v>
      </c>
      <c r="C7790" s="348" t="s">
        <v>7981</v>
      </c>
      <c r="D7790" s="348" t="s">
        <v>7646</v>
      </c>
      <c r="E7790" s="348" t="s">
        <v>7647</v>
      </c>
      <c r="F7790" s="348" t="s">
        <v>7648</v>
      </c>
    </row>
    <row r="7791" spans="1:6" x14ac:dyDescent="0.25">
      <c r="A7791" s="348" t="s">
        <v>13890</v>
      </c>
      <c r="B7791" t="str">
        <f t="shared" si="121"/>
        <v>F3:0921 P1P2:8804 P3:00392</v>
      </c>
      <c r="C7791" s="348" t="s">
        <v>7981</v>
      </c>
      <c r="D7791" s="348" t="s">
        <v>7646</v>
      </c>
      <c r="E7791" s="348" t="s">
        <v>7647</v>
      </c>
      <c r="F7791" s="348" t="s">
        <v>13885</v>
      </c>
    </row>
    <row r="7792" spans="1:6" x14ac:dyDescent="0.25">
      <c r="A7792" s="348" t="s">
        <v>13891</v>
      </c>
      <c r="B7792" t="str">
        <f t="shared" si="121"/>
        <v>F3:0921 P1P2:8804 P3:00201</v>
      </c>
      <c r="C7792" s="348" t="s">
        <v>7981</v>
      </c>
      <c r="D7792" s="348" t="s">
        <v>7646</v>
      </c>
      <c r="E7792" s="348" t="s">
        <v>7647</v>
      </c>
      <c r="F7792" s="348" t="s">
        <v>7648</v>
      </c>
    </row>
    <row r="7793" spans="1:6" x14ac:dyDescent="0.25">
      <c r="A7793" s="348" t="s">
        <v>13891</v>
      </c>
      <c r="B7793" t="str">
        <f t="shared" si="121"/>
        <v>F3:0921 P1P2:8804 P3:00392</v>
      </c>
      <c r="C7793" s="348" t="s">
        <v>7981</v>
      </c>
      <c r="D7793" s="348" t="s">
        <v>7646</v>
      </c>
      <c r="E7793" s="348" t="s">
        <v>7647</v>
      </c>
      <c r="F7793" s="348" t="s">
        <v>13885</v>
      </c>
    </row>
    <row r="7794" spans="1:6" x14ac:dyDescent="0.25">
      <c r="A7794" s="348" t="s">
        <v>13891</v>
      </c>
      <c r="B7794" t="str">
        <f t="shared" si="121"/>
        <v>F3:0921 P1P2:8804 P3:00448</v>
      </c>
      <c r="C7794" s="348" t="s">
        <v>7981</v>
      </c>
      <c r="D7794" s="348" t="s">
        <v>7646</v>
      </c>
      <c r="E7794" s="348" t="s">
        <v>7647</v>
      </c>
      <c r="F7794" s="348" t="s">
        <v>7641</v>
      </c>
    </row>
    <row r="7795" spans="1:6" x14ac:dyDescent="0.25">
      <c r="A7795" s="348" t="s">
        <v>13892</v>
      </c>
      <c r="B7795" t="str">
        <f t="shared" si="121"/>
        <v>F3:0921 P1P2:8804 P3:00201</v>
      </c>
      <c r="C7795" s="348" t="s">
        <v>7981</v>
      </c>
      <c r="D7795" s="348" t="s">
        <v>7646</v>
      </c>
      <c r="E7795" s="348" t="s">
        <v>7647</v>
      </c>
      <c r="F7795" s="348" t="s">
        <v>7648</v>
      </c>
    </row>
    <row r="7796" spans="1:6" x14ac:dyDescent="0.25">
      <c r="A7796" s="348" t="s">
        <v>13892</v>
      </c>
      <c r="B7796" t="str">
        <f t="shared" si="121"/>
        <v>F3:0921 P1P2:8804 P3:00392</v>
      </c>
      <c r="C7796" s="348" t="s">
        <v>7981</v>
      </c>
      <c r="D7796" s="348" t="s">
        <v>7646</v>
      </c>
      <c r="E7796" s="348" t="s">
        <v>7647</v>
      </c>
      <c r="F7796" s="348" t="s">
        <v>13885</v>
      </c>
    </row>
    <row r="7797" spans="1:6" x14ac:dyDescent="0.25">
      <c r="A7797" s="348" t="s">
        <v>13892</v>
      </c>
      <c r="B7797" t="str">
        <f t="shared" si="121"/>
        <v>F3:0921 P1P2:8804 P3:00448</v>
      </c>
      <c r="C7797" s="348" t="s">
        <v>7981</v>
      </c>
      <c r="D7797" s="348" t="s">
        <v>7646</v>
      </c>
      <c r="E7797" s="348" t="s">
        <v>7647</v>
      </c>
      <c r="F7797" s="348" t="s">
        <v>7641</v>
      </c>
    </row>
    <row r="7798" spans="1:6" x14ac:dyDescent="0.25">
      <c r="A7798" s="348" t="s">
        <v>13893</v>
      </c>
      <c r="B7798" t="str">
        <f t="shared" si="121"/>
        <v>F3:0921 P1P2:8804 P3:00201</v>
      </c>
      <c r="C7798" s="348" t="s">
        <v>7981</v>
      </c>
      <c r="D7798" s="348" t="s">
        <v>7646</v>
      </c>
      <c r="E7798" s="348" t="s">
        <v>7647</v>
      </c>
      <c r="F7798" s="348" t="s">
        <v>7648</v>
      </c>
    </row>
    <row r="7799" spans="1:6" x14ac:dyDescent="0.25">
      <c r="A7799" s="348" t="s">
        <v>13893</v>
      </c>
      <c r="B7799" t="str">
        <f t="shared" si="121"/>
        <v>F3:0921 P1P2:8804 P3:00392</v>
      </c>
      <c r="C7799" s="348" t="s">
        <v>7981</v>
      </c>
      <c r="D7799" s="348" t="s">
        <v>7646</v>
      </c>
      <c r="E7799" s="348" t="s">
        <v>7647</v>
      </c>
      <c r="F7799" s="348" t="s">
        <v>13885</v>
      </c>
    </row>
    <row r="7800" spans="1:6" x14ac:dyDescent="0.25">
      <c r="A7800" s="348" t="s">
        <v>13893</v>
      </c>
      <c r="B7800" t="str">
        <f t="shared" si="121"/>
        <v>F3:0921 P1P2:8804 P3:00448</v>
      </c>
      <c r="C7800" s="348" t="s">
        <v>7981</v>
      </c>
      <c r="D7800" s="348" t="s">
        <v>7646</v>
      </c>
      <c r="E7800" s="348" t="s">
        <v>7647</v>
      </c>
      <c r="F7800" s="348" t="s">
        <v>7641</v>
      </c>
    </row>
    <row r="7801" spans="1:6" x14ac:dyDescent="0.25">
      <c r="A7801" s="348" t="s">
        <v>13894</v>
      </c>
      <c r="B7801" t="str">
        <f t="shared" si="121"/>
        <v>F3:0921 P1P2:8804 P3:00201</v>
      </c>
      <c r="C7801" s="348" t="s">
        <v>7981</v>
      </c>
      <c r="D7801" s="348" t="s">
        <v>7646</v>
      </c>
      <c r="E7801" s="348" t="s">
        <v>7647</v>
      </c>
      <c r="F7801" s="348" t="s">
        <v>7648</v>
      </c>
    </row>
    <row r="7802" spans="1:6" x14ac:dyDescent="0.25">
      <c r="A7802" s="348" t="s">
        <v>13894</v>
      </c>
      <c r="B7802" t="str">
        <f t="shared" si="121"/>
        <v>F3:0921 P1P2:8804 P3:00392</v>
      </c>
      <c r="C7802" s="348" t="s">
        <v>7981</v>
      </c>
      <c r="D7802" s="348" t="s">
        <v>7646</v>
      </c>
      <c r="E7802" s="348" t="s">
        <v>7647</v>
      </c>
      <c r="F7802" s="348" t="s">
        <v>13885</v>
      </c>
    </row>
    <row r="7803" spans="1:6" x14ac:dyDescent="0.25">
      <c r="A7803" s="348" t="s">
        <v>13895</v>
      </c>
      <c r="B7803" t="str">
        <f t="shared" si="121"/>
        <v>F3:0921 P1P2:8804 P3:00201</v>
      </c>
      <c r="C7803" s="348" t="s">
        <v>7981</v>
      </c>
      <c r="D7803" s="348" t="s">
        <v>7646</v>
      </c>
      <c r="E7803" s="348" t="s">
        <v>7647</v>
      </c>
      <c r="F7803" s="348" t="s">
        <v>7648</v>
      </c>
    </row>
    <row r="7804" spans="1:6" x14ac:dyDescent="0.25">
      <c r="A7804" s="348" t="s">
        <v>13895</v>
      </c>
      <c r="B7804" t="str">
        <f t="shared" si="121"/>
        <v>F3:0921 P1P2:8804 P3:00392</v>
      </c>
      <c r="C7804" s="348" t="s">
        <v>7981</v>
      </c>
      <c r="D7804" s="348" t="s">
        <v>7646</v>
      </c>
      <c r="E7804" s="348" t="s">
        <v>7647</v>
      </c>
      <c r="F7804" s="348" t="s">
        <v>13885</v>
      </c>
    </row>
    <row r="7805" spans="1:6" x14ac:dyDescent="0.25">
      <c r="A7805" s="348" t="s">
        <v>13895</v>
      </c>
      <c r="B7805" t="str">
        <f t="shared" si="121"/>
        <v>F3:0921 P1P2:8804 P3:00448</v>
      </c>
      <c r="C7805" s="348" t="s">
        <v>7981</v>
      </c>
      <c r="D7805" s="348" t="s">
        <v>7646</v>
      </c>
      <c r="E7805" s="348" t="s">
        <v>7647</v>
      </c>
      <c r="F7805" s="348" t="s">
        <v>7641</v>
      </c>
    </row>
    <row r="7806" spans="1:6" x14ac:dyDescent="0.25">
      <c r="A7806" s="348" t="s">
        <v>13896</v>
      </c>
      <c r="B7806" t="str">
        <f t="shared" si="121"/>
        <v>F3:0921 P1P2:8804 P3:00201</v>
      </c>
      <c r="C7806" s="348" t="s">
        <v>7981</v>
      </c>
      <c r="D7806" s="348" t="s">
        <v>7646</v>
      </c>
      <c r="E7806" s="348" t="s">
        <v>7647</v>
      </c>
      <c r="F7806" s="348" t="s">
        <v>7648</v>
      </c>
    </row>
    <row r="7807" spans="1:6" x14ac:dyDescent="0.25">
      <c r="A7807" s="348" t="s">
        <v>13896</v>
      </c>
      <c r="B7807" t="str">
        <f t="shared" si="121"/>
        <v>F3:0921 P1P2:8804 P3:00392</v>
      </c>
      <c r="C7807" s="348" t="s">
        <v>7981</v>
      </c>
      <c r="D7807" s="348" t="s">
        <v>7646</v>
      </c>
      <c r="E7807" s="348" t="s">
        <v>7647</v>
      </c>
      <c r="F7807" s="348" t="s">
        <v>13885</v>
      </c>
    </row>
    <row r="7808" spans="1:6" x14ac:dyDescent="0.25">
      <c r="A7808" s="348" t="s">
        <v>13896</v>
      </c>
      <c r="B7808" t="str">
        <f t="shared" si="121"/>
        <v>F3:0921 P1P2:8804 P3:00448</v>
      </c>
      <c r="C7808" s="348" t="s">
        <v>7981</v>
      </c>
      <c r="D7808" s="348" t="s">
        <v>7646</v>
      </c>
      <c r="E7808" s="348" t="s">
        <v>7647</v>
      </c>
      <c r="F7808" s="348" t="s">
        <v>7641</v>
      </c>
    </row>
    <row r="7809" spans="1:6" x14ac:dyDescent="0.25">
      <c r="A7809" s="348" t="s">
        <v>13897</v>
      </c>
      <c r="B7809" t="str">
        <f t="shared" si="121"/>
        <v>F3:0921 P1P2:8804 P3:00201</v>
      </c>
      <c r="C7809" s="348" t="s">
        <v>7981</v>
      </c>
      <c r="D7809" s="348" t="s">
        <v>7646</v>
      </c>
      <c r="E7809" s="348" t="s">
        <v>7647</v>
      </c>
      <c r="F7809" s="348" t="s">
        <v>7648</v>
      </c>
    </row>
    <row r="7810" spans="1:6" x14ac:dyDescent="0.25">
      <c r="A7810" s="348" t="s">
        <v>13897</v>
      </c>
      <c r="B7810" t="str">
        <f t="shared" ref="B7810:B7873" si="122">CONCATENATE("F3:",D7810," P1P2:",E7810," P3:",F7810)</f>
        <v>F3:0921 P1P2:8804 P3:00392</v>
      </c>
      <c r="C7810" s="348" t="s">
        <v>7981</v>
      </c>
      <c r="D7810" s="348" t="s">
        <v>7646</v>
      </c>
      <c r="E7810" s="348" t="s">
        <v>7647</v>
      </c>
      <c r="F7810" s="348" t="s">
        <v>13885</v>
      </c>
    </row>
    <row r="7811" spans="1:6" x14ac:dyDescent="0.25">
      <c r="A7811" s="348" t="s">
        <v>13897</v>
      </c>
      <c r="B7811" t="str">
        <f t="shared" si="122"/>
        <v>F3:0921 P1P2:8804 P3:00448</v>
      </c>
      <c r="C7811" s="348" t="s">
        <v>7981</v>
      </c>
      <c r="D7811" s="348" t="s">
        <v>7646</v>
      </c>
      <c r="E7811" s="348" t="s">
        <v>7647</v>
      </c>
      <c r="F7811" s="348" t="s">
        <v>7641</v>
      </c>
    </row>
    <row r="7812" spans="1:6" x14ac:dyDescent="0.25">
      <c r="A7812" s="348" t="s">
        <v>13898</v>
      </c>
      <c r="B7812" t="str">
        <f t="shared" si="122"/>
        <v>F3:0921 P1P2:8804 P3:00201</v>
      </c>
      <c r="C7812" s="348" t="s">
        <v>7981</v>
      </c>
      <c r="D7812" s="348" t="s">
        <v>7646</v>
      </c>
      <c r="E7812" s="348" t="s">
        <v>7647</v>
      </c>
      <c r="F7812" s="348" t="s">
        <v>7648</v>
      </c>
    </row>
    <row r="7813" spans="1:6" x14ac:dyDescent="0.25">
      <c r="A7813" s="348" t="s">
        <v>13898</v>
      </c>
      <c r="B7813" t="str">
        <f t="shared" si="122"/>
        <v>F3:0921 P1P2:8804 P3:00392</v>
      </c>
      <c r="C7813" s="348" t="s">
        <v>7981</v>
      </c>
      <c r="D7813" s="348" t="s">
        <v>7646</v>
      </c>
      <c r="E7813" s="348" t="s">
        <v>7647</v>
      </c>
      <c r="F7813" s="348" t="s">
        <v>13885</v>
      </c>
    </row>
    <row r="7814" spans="1:6" x14ac:dyDescent="0.25">
      <c r="A7814" s="348" t="s">
        <v>13899</v>
      </c>
      <c r="B7814" t="str">
        <f t="shared" si="122"/>
        <v>F3:0921 P1P2:8804 P3:00201</v>
      </c>
      <c r="C7814" s="348" t="s">
        <v>7981</v>
      </c>
      <c r="D7814" s="348" t="s">
        <v>7646</v>
      </c>
      <c r="E7814" s="348" t="s">
        <v>7647</v>
      </c>
      <c r="F7814" s="348" t="s">
        <v>7648</v>
      </c>
    </row>
    <row r="7815" spans="1:6" x14ac:dyDescent="0.25">
      <c r="A7815" s="348" t="s">
        <v>13899</v>
      </c>
      <c r="B7815" t="str">
        <f t="shared" si="122"/>
        <v>F3:0921 P1P2:8804 P3:00392</v>
      </c>
      <c r="C7815" s="348" t="s">
        <v>7981</v>
      </c>
      <c r="D7815" s="348" t="s">
        <v>7646</v>
      </c>
      <c r="E7815" s="348" t="s">
        <v>7647</v>
      </c>
      <c r="F7815" s="348" t="s">
        <v>13885</v>
      </c>
    </row>
    <row r="7816" spans="1:6" x14ac:dyDescent="0.25">
      <c r="A7816" s="348" t="s">
        <v>13899</v>
      </c>
      <c r="B7816" t="str">
        <f t="shared" si="122"/>
        <v>F3:0921 P1P2:8804 P3:00448</v>
      </c>
      <c r="C7816" s="348" t="s">
        <v>7981</v>
      </c>
      <c r="D7816" s="348" t="s">
        <v>7646</v>
      </c>
      <c r="E7816" s="348" t="s">
        <v>7647</v>
      </c>
      <c r="F7816" s="348" t="s">
        <v>7641</v>
      </c>
    </row>
    <row r="7817" spans="1:6" x14ac:dyDescent="0.25">
      <c r="A7817" s="348" t="s">
        <v>13900</v>
      </c>
      <c r="B7817" t="str">
        <f t="shared" si="122"/>
        <v>F3:0921 P1P2:8804 P3:00201</v>
      </c>
      <c r="C7817" s="348" t="s">
        <v>7981</v>
      </c>
      <c r="D7817" s="348" t="s">
        <v>7646</v>
      </c>
      <c r="E7817" s="348" t="s">
        <v>7647</v>
      </c>
      <c r="F7817" s="348" t="s">
        <v>7648</v>
      </c>
    </row>
    <row r="7818" spans="1:6" x14ac:dyDescent="0.25">
      <c r="A7818" s="348" t="s">
        <v>13900</v>
      </c>
      <c r="B7818" t="str">
        <f t="shared" si="122"/>
        <v>F3:0921 P1P2:8804 P3:00392</v>
      </c>
      <c r="C7818" s="348" t="s">
        <v>7981</v>
      </c>
      <c r="D7818" s="348" t="s">
        <v>7646</v>
      </c>
      <c r="E7818" s="348" t="s">
        <v>7647</v>
      </c>
      <c r="F7818" s="348" t="s">
        <v>13885</v>
      </c>
    </row>
    <row r="7819" spans="1:6" x14ac:dyDescent="0.25">
      <c r="A7819" s="348" t="s">
        <v>13900</v>
      </c>
      <c r="B7819" t="str">
        <f t="shared" si="122"/>
        <v>F3:0921 P1P2:8804 P3:00448</v>
      </c>
      <c r="C7819" s="348" t="s">
        <v>7981</v>
      </c>
      <c r="D7819" s="348" t="s">
        <v>7646</v>
      </c>
      <c r="E7819" s="348" t="s">
        <v>7647</v>
      </c>
      <c r="F7819" s="348" t="s">
        <v>7641</v>
      </c>
    </row>
    <row r="7820" spans="1:6" x14ac:dyDescent="0.25">
      <c r="A7820" s="348" t="s">
        <v>13901</v>
      </c>
      <c r="B7820" t="str">
        <f t="shared" si="122"/>
        <v>F3:0820 P1P2:8502 P3:00234</v>
      </c>
      <c r="C7820" s="348" t="s">
        <v>9899</v>
      </c>
      <c r="D7820" s="348" t="s">
        <v>7684</v>
      </c>
      <c r="E7820" s="348" t="s">
        <v>7725</v>
      </c>
      <c r="F7820" s="348" t="s">
        <v>7726</v>
      </c>
    </row>
    <row r="7821" spans="1:6" x14ac:dyDescent="0.25">
      <c r="A7821" s="348" t="s">
        <v>13902</v>
      </c>
      <c r="B7821" t="str">
        <f t="shared" si="122"/>
        <v>F3:0820 P1P2:8502 P3:00234</v>
      </c>
      <c r="C7821" s="348" t="s">
        <v>9973</v>
      </c>
      <c r="D7821" s="348" t="s">
        <v>7684</v>
      </c>
      <c r="E7821" s="348" t="s">
        <v>7725</v>
      </c>
      <c r="F7821" s="348" t="s">
        <v>7726</v>
      </c>
    </row>
    <row r="7822" spans="1:6" x14ac:dyDescent="0.25">
      <c r="A7822" s="348" t="s">
        <v>13903</v>
      </c>
      <c r="B7822" t="str">
        <f t="shared" si="122"/>
        <v>F3:0820 P1P2:8502 P3:00234</v>
      </c>
      <c r="C7822" s="348" t="s">
        <v>9982</v>
      </c>
      <c r="D7822" s="348" t="s">
        <v>7684</v>
      </c>
      <c r="E7822" s="348" t="s">
        <v>7725</v>
      </c>
      <c r="F7822" s="348" t="s">
        <v>7726</v>
      </c>
    </row>
    <row r="7823" spans="1:6" x14ac:dyDescent="0.25">
      <c r="A7823" s="348" t="s">
        <v>13904</v>
      </c>
      <c r="B7823" t="str">
        <f t="shared" si="122"/>
        <v>F3:0812 P1P2:8602 P3:00355</v>
      </c>
      <c r="C7823" s="348" t="s">
        <v>9886</v>
      </c>
      <c r="D7823" s="348" t="s">
        <v>7752</v>
      </c>
      <c r="E7823" s="348" t="s">
        <v>7753</v>
      </c>
      <c r="F7823" s="348" t="s">
        <v>7754</v>
      </c>
    </row>
    <row r="7824" spans="1:6" x14ac:dyDescent="0.25">
      <c r="A7824" s="348" t="s">
        <v>13905</v>
      </c>
      <c r="B7824" t="str">
        <f t="shared" si="122"/>
        <v>F3:0820 P1P2:8502 P3:00234</v>
      </c>
      <c r="C7824" s="348" t="s">
        <v>9931</v>
      </c>
      <c r="D7824" s="348" t="s">
        <v>7684</v>
      </c>
      <c r="E7824" s="348" t="s">
        <v>7725</v>
      </c>
      <c r="F7824" s="348" t="s">
        <v>7726</v>
      </c>
    </row>
    <row r="7825" spans="1:6" x14ac:dyDescent="0.25">
      <c r="A7825" s="348" t="s">
        <v>13906</v>
      </c>
      <c r="B7825" t="str">
        <f t="shared" si="122"/>
        <v>F3:0820 P1P2:8502 P3:00234</v>
      </c>
      <c r="C7825" s="348" t="s">
        <v>9975</v>
      </c>
      <c r="D7825" s="348" t="s">
        <v>7684</v>
      </c>
      <c r="E7825" s="348" t="s">
        <v>7725</v>
      </c>
      <c r="F7825" s="348" t="s">
        <v>7726</v>
      </c>
    </row>
    <row r="7826" spans="1:6" x14ac:dyDescent="0.25">
      <c r="A7826" s="348" t="s">
        <v>13907</v>
      </c>
      <c r="B7826" t="str">
        <f t="shared" si="122"/>
        <v>F3:0820 P1P2:8502 P3:00234</v>
      </c>
      <c r="C7826" s="348" t="s">
        <v>9986</v>
      </c>
      <c r="D7826" s="348" t="s">
        <v>7684</v>
      </c>
      <c r="E7826" s="348" t="s">
        <v>7725</v>
      </c>
      <c r="F7826" s="348" t="s">
        <v>7726</v>
      </c>
    </row>
    <row r="7827" spans="1:6" x14ac:dyDescent="0.25">
      <c r="A7827" s="348" t="s">
        <v>13908</v>
      </c>
      <c r="B7827" t="str">
        <f t="shared" si="122"/>
        <v>F3:0820 P1P2:8503 P3:00232</v>
      </c>
      <c r="C7827" s="348" t="s">
        <v>9910</v>
      </c>
      <c r="D7827" s="348" t="s">
        <v>7684</v>
      </c>
      <c r="E7827" s="348" t="s">
        <v>7685</v>
      </c>
      <c r="F7827" s="348" t="s">
        <v>7686</v>
      </c>
    </row>
    <row r="7828" spans="1:6" x14ac:dyDescent="0.25">
      <c r="A7828" s="348" t="s">
        <v>13909</v>
      </c>
      <c r="B7828" t="str">
        <f t="shared" si="122"/>
        <v>F3:0820 P1P2:8503 P3:00232</v>
      </c>
      <c r="C7828" s="348" t="s">
        <v>12213</v>
      </c>
      <c r="D7828" s="348" t="s">
        <v>7684</v>
      </c>
      <c r="E7828" s="348" t="s">
        <v>7685</v>
      </c>
      <c r="F7828" s="348" t="s">
        <v>7686</v>
      </c>
    </row>
    <row r="7829" spans="1:6" x14ac:dyDescent="0.25">
      <c r="A7829" s="348" t="s">
        <v>13910</v>
      </c>
      <c r="B7829" t="str">
        <f t="shared" si="122"/>
        <v>F3:0820 P1P2:8502 P3:00234</v>
      </c>
      <c r="C7829" s="348" t="s">
        <v>8732</v>
      </c>
      <c r="D7829" s="348" t="s">
        <v>7684</v>
      </c>
      <c r="E7829" s="348" t="s">
        <v>7725</v>
      </c>
      <c r="F7829" s="348" t="s">
        <v>7726</v>
      </c>
    </row>
    <row r="7830" spans="1:6" x14ac:dyDescent="0.25">
      <c r="A7830" s="348" t="s">
        <v>13911</v>
      </c>
      <c r="B7830" t="str">
        <f t="shared" si="122"/>
        <v>F3:0911 P1P2:8802 P3:00199</v>
      </c>
      <c r="C7830" s="348" t="s">
        <v>8817</v>
      </c>
      <c r="D7830" s="348" t="s">
        <v>7657</v>
      </c>
      <c r="E7830" s="348" t="s">
        <v>7658</v>
      </c>
      <c r="F7830" s="348" t="s">
        <v>7659</v>
      </c>
    </row>
    <row r="7831" spans="1:6" x14ac:dyDescent="0.25">
      <c r="A7831" s="348" t="s">
        <v>13911</v>
      </c>
      <c r="B7831" t="str">
        <f t="shared" si="122"/>
        <v>F3:0911 P1P2:8802 P3:00448</v>
      </c>
      <c r="C7831" s="348" t="s">
        <v>8817</v>
      </c>
      <c r="D7831" s="348" t="s">
        <v>7657</v>
      </c>
      <c r="E7831" s="348" t="s">
        <v>7658</v>
      </c>
      <c r="F7831" s="348" t="s">
        <v>7641</v>
      </c>
    </row>
    <row r="7832" spans="1:6" x14ac:dyDescent="0.25">
      <c r="A7832" s="348" t="s">
        <v>13912</v>
      </c>
      <c r="B7832" t="str">
        <f t="shared" si="122"/>
        <v>F3:0820 P1P2:8502 P3:00224</v>
      </c>
      <c r="C7832" s="348" t="s">
        <v>8817</v>
      </c>
      <c r="D7832" s="348" t="s">
        <v>7684</v>
      </c>
      <c r="E7832" s="348" t="s">
        <v>7725</v>
      </c>
      <c r="F7832" s="348" t="s">
        <v>8746</v>
      </c>
    </row>
    <row r="7833" spans="1:6" x14ac:dyDescent="0.25">
      <c r="A7833" s="348" t="s">
        <v>13913</v>
      </c>
      <c r="B7833" t="str">
        <f t="shared" si="122"/>
        <v>F3:0820 P1P2:8502 P3:00224</v>
      </c>
      <c r="C7833" s="348" t="s">
        <v>8817</v>
      </c>
      <c r="D7833" s="348" t="s">
        <v>7684</v>
      </c>
      <c r="E7833" s="348" t="s">
        <v>7725</v>
      </c>
      <c r="F7833" s="348" t="s">
        <v>8746</v>
      </c>
    </row>
    <row r="7834" spans="1:6" x14ac:dyDescent="0.25">
      <c r="A7834" s="348" t="s">
        <v>13914</v>
      </c>
      <c r="B7834" t="str">
        <f t="shared" si="122"/>
        <v>F3:0820 P1P2:8502 P3:00233</v>
      </c>
      <c r="C7834" s="348" t="s">
        <v>9829</v>
      </c>
      <c r="D7834" s="348" t="s">
        <v>7684</v>
      </c>
      <c r="E7834" s="348" t="s">
        <v>7725</v>
      </c>
      <c r="F7834" s="348" t="s">
        <v>9219</v>
      </c>
    </row>
    <row r="7835" spans="1:6" x14ac:dyDescent="0.25">
      <c r="A7835" s="348" t="s">
        <v>13915</v>
      </c>
      <c r="B7835" t="str">
        <f t="shared" si="122"/>
        <v>F3:0429 P1P2:5101 P3:00005</v>
      </c>
      <c r="C7835" s="348" t="s">
        <v>7989</v>
      </c>
      <c r="D7835" s="348" t="s">
        <v>13501</v>
      </c>
      <c r="E7835" s="348" t="s">
        <v>13502</v>
      </c>
      <c r="F7835" s="348" t="s">
        <v>7655</v>
      </c>
    </row>
    <row r="7836" spans="1:6" x14ac:dyDescent="0.25">
      <c r="A7836" s="348" t="s">
        <v>13916</v>
      </c>
      <c r="B7836" t="str">
        <f t="shared" si="122"/>
        <v>F3:0321 P1P2:3702 P3:00359</v>
      </c>
      <c r="C7836" s="348" t="s">
        <v>9803</v>
      </c>
      <c r="D7836" s="348" t="s">
        <v>7467</v>
      </c>
      <c r="E7836" s="348" t="s">
        <v>7468</v>
      </c>
      <c r="F7836" s="348" t="s">
        <v>12605</v>
      </c>
    </row>
    <row r="7837" spans="1:6" x14ac:dyDescent="0.25">
      <c r="A7837" s="348" t="s">
        <v>13917</v>
      </c>
      <c r="B7837" t="str">
        <f t="shared" si="122"/>
        <v>F3:0820 P1P2:8502 P3:00233</v>
      </c>
      <c r="C7837" s="348" t="s">
        <v>9813</v>
      </c>
      <c r="D7837" s="348" t="s">
        <v>7684</v>
      </c>
      <c r="E7837" s="348" t="s">
        <v>7725</v>
      </c>
      <c r="F7837" s="348" t="s">
        <v>9219</v>
      </c>
    </row>
    <row r="7838" spans="1:6" x14ac:dyDescent="0.25">
      <c r="A7838" s="348" t="s">
        <v>13918</v>
      </c>
      <c r="B7838" t="str">
        <f t="shared" si="122"/>
        <v>F3:0820 P1P2:8502 P3:00233</v>
      </c>
      <c r="C7838" s="348" t="s">
        <v>9813</v>
      </c>
      <c r="D7838" s="348" t="s">
        <v>7684</v>
      </c>
      <c r="E7838" s="348" t="s">
        <v>7725</v>
      </c>
      <c r="F7838" s="348" t="s">
        <v>9219</v>
      </c>
    </row>
    <row r="7839" spans="1:6" x14ac:dyDescent="0.25">
      <c r="A7839" s="348" t="s">
        <v>13919</v>
      </c>
      <c r="B7839" t="str">
        <f t="shared" si="122"/>
        <v>F3:0112 P1P2:0501 P3:00005</v>
      </c>
      <c r="C7839" s="348" t="s">
        <v>7989</v>
      </c>
      <c r="D7839" s="348" t="s">
        <v>7369</v>
      </c>
      <c r="E7839" s="348" t="s">
        <v>7370</v>
      </c>
      <c r="F7839" s="348" t="s">
        <v>7655</v>
      </c>
    </row>
    <row r="7840" spans="1:6" x14ac:dyDescent="0.25">
      <c r="A7840" s="348" t="s">
        <v>13920</v>
      </c>
      <c r="B7840" t="str">
        <f t="shared" si="122"/>
        <v>F3:0912 P1P2:8803 P3:00200</v>
      </c>
      <c r="C7840" s="348" t="s">
        <v>7989</v>
      </c>
      <c r="D7840" s="348" t="s">
        <v>7651</v>
      </c>
      <c r="E7840" s="348" t="s">
        <v>7652</v>
      </c>
      <c r="F7840" s="348" t="s">
        <v>7653</v>
      </c>
    </row>
    <row r="7841" spans="1:6" x14ac:dyDescent="0.25">
      <c r="A7841" s="348" t="s">
        <v>13920</v>
      </c>
      <c r="B7841" t="str">
        <f t="shared" si="122"/>
        <v>F3:0912 P1P2:8803 P3:00448</v>
      </c>
      <c r="C7841" s="348" t="s">
        <v>7989</v>
      </c>
      <c r="D7841" s="348" t="s">
        <v>7651</v>
      </c>
      <c r="E7841" s="348" t="s">
        <v>7652</v>
      </c>
      <c r="F7841" s="348" t="s">
        <v>7641</v>
      </c>
    </row>
    <row r="7842" spans="1:6" x14ac:dyDescent="0.25">
      <c r="A7842" s="348" t="s">
        <v>13921</v>
      </c>
      <c r="B7842" t="str">
        <f t="shared" si="122"/>
        <v>F3:0921 P1P2:8804 P3:00201</v>
      </c>
      <c r="C7842" s="348" t="s">
        <v>7989</v>
      </c>
      <c r="D7842" s="348" t="s">
        <v>7646</v>
      </c>
      <c r="E7842" s="348" t="s">
        <v>7647</v>
      </c>
      <c r="F7842" s="348" t="s">
        <v>7648</v>
      </c>
    </row>
    <row r="7843" spans="1:6" x14ac:dyDescent="0.25">
      <c r="A7843" s="348" t="s">
        <v>13921</v>
      </c>
      <c r="B7843" t="str">
        <f t="shared" si="122"/>
        <v>F3:0921 P1P2:8804 P3:00448</v>
      </c>
      <c r="C7843" s="348" t="s">
        <v>7989</v>
      </c>
      <c r="D7843" s="348" t="s">
        <v>7646</v>
      </c>
      <c r="E7843" s="348" t="s">
        <v>7647</v>
      </c>
      <c r="F7843" s="348" t="s">
        <v>7641</v>
      </c>
    </row>
    <row r="7844" spans="1:6" x14ac:dyDescent="0.25">
      <c r="A7844" s="348" t="s">
        <v>13922</v>
      </c>
      <c r="B7844" t="str">
        <f t="shared" si="122"/>
        <v>F3:1040 P1P2:9006 P3:00282</v>
      </c>
      <c r="C7844" s="348" t="s">
        <v>8311</v>
      </c>
      <c r="D7844" s="348" t="s">
        <v>7691</v>
      </c>
      <c r="E7844" s="348" t="s">
        <v>7692</v>
      </c>
      <c r="F7844" s="348" t="s">
        <v>7854</v>
      </c>
    </row>
    <row r="7845" spans="1:6" x14ac:dyDescent="0.25">
      <c r="A7845" s="348" t="s">
        <v>13923</v>
      </c>
      <c r="B7845" t="str">
        <f t="shared" si="122"/>
        <v>F3:0812 P1P2:8602 P3:00355</v>
      </c>
      <c r="C7845" s="348" t="s">
        <v>9547</v>
      </c>
      <c r="D7845" s="348" t="s">
        <v>7752</v>
      </c>
      <c r="E7845" s="348" t="s">
        <v>7753</v>
      </c>
      <c r="F7845" s="348" t="s">
        <v>7754</v>
      </c>
    </row>
    <row r="7846" spans="1:6" x14ac:dyDescent="0.25">
      <c r="A7846" s="348" t="s">
        <v>13924</v>
      </c>
      <c r="B7846" t="str">
        <f t="shared" si="122"/>
        <v>F3:0911 P1P2:8802 P3:00199</v>
      </c>
      <c r="C7846" s="348" t="s">
        <v>8311</v>
      </c>
      <c r="D7846" s="348" t="s">
        <v>7657</v>
      </c>
      <c r="E7846" s="348" t="s">
        <v>7658</v>
      </c>
      <c r="F7846" s="348" t="s">
        <v>7659</v>
      </c>
    </row>
    <row r="7847" spans="1:6" x14ac:dyDescent="0.25">
      <c r="A7847" s="348" t="s">
        <v>13924</v>
      </c>
      <c r="B7847" t="str">
        <f t="shared" si="122"/>
        <v>F3:0911 P1P2:8802 P3:00448</v>
      </c>
      <c r="C7847" s="348" t="s">
        <v>8311</v>
      </c>
      <c r="D7847" s="348" t="s">
        <v>7657</v>
      </c>
      <c r="E7847" s="348" t="s">
        <v>7658</v>
      </c>
      <c r="F7847" s="348" t="s">
        <v>7641</v>
      </c>
    </row>
    <row r="7848" spans="1:6" x14ac:dyDescent="0.25">
      <c r="A7848" s="348" t="s">
        <v>13925</v>
      </c>
      <c r="B7848" t="str">
        <f t="shared" si="122"/>
        <v>F3:0911 P1P2:8802 P3:00199</v>
      </c>
      <c r="C7848" s="348" t="s">
        <v>8784</v>
      </c>
      <c r="D7848" s="348" t="s">
        <v>7657</v>
      </c>
      <c r="E7848" s="348" t="s">
        <v>7658</v>
      </c>
      <c r="F7848" s="348" t="s">
        <v>7659</v>
      </c>
    </row>
    <row r="7849" spans="1:6" x14ac:dyDescent="0.25">
      <c r="A7849" s="348" t="s">
        <v>13925</v>
      </c>
      <c r="B7849" t="str">
        <f t="shared" si="122"/>
        <v>F3:0911 P1P2:8802 P3:00448</v>
      </c>
      <c r="C7849" s="348" t="s">
        <v>8784</v>
      </c>
      <c r="D7849" s="348" t="s">
        <v>7657</v>
      </c>
      <c r="E7849" s="348" t="s">
        <v>7658</v>
      </c>
      <c r="F7849" s="348" t="s">
        <v>7641</v>
      </c>
    </row>
    <row r="7850" spans="1:6" x14ac:dyDescent="0.25">
      <c r="A7850" s="348" t="s">
        <v>13926</v>
      </c>
      <c r="B7850" t="str">
        <f t="shared" si="122"/>
        <v>F3:0911 P1P2:8802 P3:00199</v>
      </c>
      <c r="C7850" s="348" t="s">
        <v>8311</v>
      </c>
      <c r="D7850" s="348" t="s">
        <v>7657</v>
      </c>
      <c r="E7850" s="348" t="s">
        <v>7658</v>
      </c>
      <c r="F7850" s="348" t="s">
        <v>7659</v>
      </c>
    </row>
    <row r="7851" spans="1:6" x14ac:dyDescent="0.25">
      <c r="A7851" s="348" t="s">
        <v>13926</v>
      </c>
      <c r="B7851" t="str">
        <f t="shared" si="122"/>
        <v>F3:0911 P1P2:8802 P3:00448</v>
      </c>
      <c r="C7851" s="348" t="s">
        <v>8311</v>
      </c>
      <c r="D7851" s="348" t="s">
        <v>7657</v>
      </c>
      <c r="E7851" s="348" t="s">
        <v>7658</v>
      </c>
      <c r="F7851" s="348" t="s">
        <v>7641</v>
      </c>
    </row>
    <row r="7852" spans="1:6" x14ac:dyDescent="0.25">
      <c r="A7852" s="348" t="s">
        <v>13927</v>
      </c>
      <c r="B7852" t="str">
        <f t="shared" si="122"/>
        <v>F3:0921 P1P2:8804 P3:00201</v>
      </c>
      <c r="C7852" s="348" t="s">
        <v>7989</v>
      </c>
      <c r="D7852" s="348" t="s">
        <v>7646</v>
      </c>
      <c r="E7852" s="348" t="s">
        <v>7647</v>
      </c>
      <c r="F7852" s="348" t="s">
        <v>7648</v>
      </c>
    </row>
    <row r="7853" spans="1:6" x14ac:dyDescent="0.25">
      <c r="A7853" s="348" t="s">
        <v>13927</v>
      </c>
      <c r="B7853" t="str">
        <f t="shared" si="122"/>
        <v>F3:0921 P1P2:8804 P3:00448</v>
      </c>
      <c r="C7853" s="348" t="s">
        <v>7989</v>
      </c>
      <c r="D7853" s="348" t="s">
        <v>7646</v>
      </c>
      <c r="E7853" s="348" t="s">
        <v>7647</v>
      </c>
      <c r="F7853" s="348" t="s">
        <v>7641</v>
      </c>
    </row>
    <row r="7854" spans="1:6" x14ac:dyDescent="0.25">
      <c r="A7854" s="348" t="s">
        <v>13928</v>
      </c>
      <c r="B7854" t="str">
        <f t="shared" si="122"/>
        <v>F3:0921 P1P2:8804 P3:00201</v>
      </c>
      <c r="C7854" s="348" t="s">
        <v>7989</v>
      </c>
      <c r="D7854" s="348" t="s">
        <v>7646</v>
      </c>
      <c r="E7854" s="348" t="s">
        <v>7647</v>
      </c>
      <c r="F7854" s="348" t="s">
        <v>7648</v>
      </c>
    </row>
    <row r="7855" spans="1:6" x14ac:dyDescent="0.25">
      <c r="A7855" s="348" t="s">
        <v>13928</v>
      </c>
      <c r="B7855" t="str">
        <f t="shared" si="122"/>
        <v>F3:0921 P1P2:8804 P3:00448</v>
      </c>
      <c r="C7855" s="348" t="s">
        <v>7989</v>
      </c>
      <c r="D7855" s="348" t="s">
        <v>7646</v>
      </c>
      <c r="E7855" s="348" t="s">
        <v>7647</v>
      </c>
      <c r="F7855" s="348" t="s">
        <v>7641</v>
      </c>
    </row>
    <row r="7856" spans="1:6" x14ac:dyDescent="0.25">
      <c r="A7856" s="348" t="s">
        <v>13929</v>
      </c>
      <c r="B7856" t="str">
        <f t="shared" si="122"/>
        <v>F3:0921 P1P2:8804 P3:00201</v>
      </c>
      <c r="C7856" s="348" t="s">
        <v>7989</v>
      </c>
      <c r="D7856" s="348" t="s">
        <v>7646</v>
      </c>
      <c r="E7856" s="348" t="s">
        <v>7647</v>
      </c>
      <c r="F7856" s="348" t="s">
        <v>7648</v>
      </c>
    </row>
    <row r="7857" spans="1:6" x14ac:dyDescent="0.25">
      <c r="A7857" s="348" t="s">
        <v>13929</v>
      </c>
      <c r="B7857" t="str">
        <f t="shared" si="122"/>
        <v>F3:0921 P1P2:8804 P3:00448</v>
      </c>
      <c r="C7857" s="348" t="s">
        <v>7989</v>
      </c>
      <c r="D7857" s="348" t="s">
        <v>7646</v>
      </c>
      <c r="E7857" s="348" t="s">
        <v>7647</v>
      </c>
      <c r="F7857" s="348" t="s">
        <v>7641</v>
      </c>
    </row>
    <row r="7858" spans="1:6" x14ac:dyDescent="0.25">
      <c r="A7858" s="348" t="s">
        <v>13930</v>
      </c>
      <c r="B7858" t="str">
        <f t="shared" si="122"/>
        <v>F3:0921 P1P2:8804 P3:00201</v>
      </c>
      <c r="C7858" s="348" t="s">
        <v>7989</v>
      </c>
      <c r="D7858" s="348" t="s">
        <v>7646</v>
      </c>
      <c r="E7858" s="348" t="s">
        <v>7647</v>
      </c>
      <c r="F7858" s="348" t="s">
        <v>7648</v>
      </c>
    </row>
    <row r="7859" spans="1:6" x14ac:dyDescent="0.25">
      <c r="A7859" s="348" t="s">
        <v>13930</v>
      </c>
      <c r="B7859" t="str">
        <f t="shared" si="122"/>
        <v>F3:0921 P1P2:8804 P3:00448</v>
      </c>
      <c r="C7859" s="348" t="s">
        <v>7989</v>
      </c>
      <c r="D7859" s="348" t="s">
        <v>7646</v>
      </c>
      <c r="E7859" s="348" t="s">
        <v>7647</v>
      </c>
      <c r="F7859" s="348" t="s">
        <v>7641</v>
      </c>
    </row>
    <row r="7860" spans="1:6" x14ac:dyDescent="0.25">
      <c r="A7860" s="348" t="s">
        <v>13931</v>
      </c>
      <c r="B7860" t="str">
        <f t="shared" si="122"/>
        <v>F3:0921 P1P2:8804 P3:00201</v>
      </c>
      <c r="C7860" s="348" t="s">
        <v>7989</v>
      </c>
      <c r="D7860" s="348" t="s">
        <v>7646</v>
      </c>
      <c r="E7860" s="348" t="s">
        <v>7647</v>
      </c>
      <c r="F7860" s="348" t="s">
        <v>7648</v>
      </c>
    </row>
    <row r="7861" spans="1:6" x14ac:dyDescent="0.25">
      <c r="A7861" s="348" t="s">
        <v>13931</v>
      </c>
      <c r="B7861" t="str">
        <f t="shared" si="122"/>
        <v>F3:0921 P1P2:8804 P3:00448</v>
      </c>
      <c r="C7861" s="348" t="s">
        <v>7989</v>
      </c>
      <c r="D7861" s="348" t="s">
        <v>7646</v>
      </c>
      <c r="E7861" s="348" t="s">
        <v>7647</v>
      </c>
      <c r="F7861" s="348" t="s">
        <v>7641</v>
      </c>
    </row>
    <row r="7862" spans="1:6" x14ac:dyDescent="0.25">
      <c r="A7862" s="348" t="s">
        <v>13932</v>
      </c>
      <c r="B7862" t="str">
        <f t="shared" si="122"/>
        <v>F3:0921 P1P2:8804 P3:00201</v>
      </c>
      <c r="C7862" s="348" t="s">
        <v>7989</v>
      </c>
      <c r="D7862" s="348" t="s">
        <v>7646</v>
      </c>
      <c r="E7862" s="348" t="s">
        <v>7647</v>
      </c>
      <c r="F7862" s="348" t="s">
        <v>7648</v>
      </c>
    </row>
    <row r="7863" spans="1:6" x14ac:dyDescent="0.25">
      <c r="A7863" s="348" t="s">
        <v>13932</v>
      </c>
      <c r="B7863" t="str">
        <f t="shared" si="122"/>
        <v>F3:0921 P1P2:8804 P3:00389</v>
      </c>
      <c r="C7863" s="348" t="s">
        <v>7989</v>
      </c>
      <c r="D7863" s="348" t="s">
        <v>7646</v>
      </c>
      <c r="E7863" s="348" t="s">
        <v>7647</v>
      </c>
      <c r="F7863" s="348" t="s">
        <v>7640</v>
      </c>
    </row>
    <row r="7864" spans="1:6" x14ac:dyDescent="0.25">
      <c r="A7864" s="348" t="s">
        <v>13932</v>
      </c>
      <c r="B7864" t="str">
        <f t="shared" si="122"/>
        <v>F3:0921 P1P2:8804 P3:00448</v>
      </c>
      <c r="C7864" s="348" t="s">
        <v>7989</v>
      </c>
      <c r="D7864" s="348" t="s">
        <v>7646</v>
      </c>
      <c r="E7864" s="348" t="s">
        <v>7647</v>
      </c>
      <c r="F7864" s="348" t="s">
        <v>7641</v>
      </c>
    </row>
    <row r="7865" spans="1:6" x14ac:dyDescent="0.25">
      <c r="A7865" s="348" t="s">
        <v>13933</v>
      </c>
      <c r="B7865" t="str">
        <f t="shared" si="122"/>
        <v>F3:0921 P1P2:8804 P3:00201</v>
      </c>
      <c r="C7865" s="348" t="s">
        <v>7989</v>
      </c>
      <c r="D7865" s="348" t="s">
        <v>7646</v>
      </c>
      <c r="E7865" s="348" t="s">
        <v>7647</v>
      </c>
      <c r="F7865" s="348" t="s">
        <v>7648</v>
      </c>
    </row>
    <row r="7866" spans="1:6" x14ac:dyDescent="0.25">
      <c r="A7866" s="348" t="s">
        <v>13933</v>
      </c>
      <c r="B7866" t="str">
        <f t="shared" si="122"/>
        <v>F3:0921 P1P2:8804 P3:00448</v>
      </c>
      <c r="C7866" s="348" t="s">
        <v>7989</v>
      </c>
      <c r="D7866" s="348" t="s">
        <v>7646</v>
      </c>
      <c r="E7866" s="348" t="s">
        <v>7647</v>
      </c>
      <c r="F7866" s="348" t="s">
        <v>7641</v>
      </c>
    </row>
    <row r="7867" spans="1:6" x14ac:dyDescent="0.25">
      <c r="A7867" s="348" t="s">
        <v>13934</v>
      </c>
      <c r="B7867" t="str">
        <f t="shared" si="122"/>
        <v>F3:0921 P1P2:8804 P3:00201</v>
      </c>
      <c r="C7867" s="348" t="s">
        <v>7989</v>
      </c>
      <c r="D7867" s="348" t="s">
        <v>7646</v>
      </c>
      <c r="E7867" s="348" t="s">
        <v>7647</v>
      </c>
      <c r="F7867" s="348" t="s">
        <v>7648</v>
      </c>
    </row>
    <row r="7868" spans="1:6" x14ac:dyDescent="0.25">
      <c r="A7868" s="348" t="s">
        <v>13934</v>
      </c>
      <c r="B7868" t="str">
        <f t="shared" si="122"/>
        <v>F3:0921 P1P2:8804 P3:00448</v>
      </c>
      <c r="C7868" s="348" t="s">
        <v>7989</v>
      </c>
      <c r="D7868" s="348" t="s">
        <v>7646</v>
      </c>
      <c r="E7868" s="348" t="s">
        <v>7647</v>
      </c>
      <c r="F7868" s="348" t="s">
        <v>7641</v>
      </c>
    </row>
    <row r="7869" spans="1:6" x14ac:dyDescent="0.25">
      <c r="A7869" s="348" t="s">
        <v>13935</v>
      </c>
      <c r="B7869" t="str">
        <f t="shared" si="122"/>
        <v>F3:0820 P1P2:8502 P3:00234</v>
      </c>
      <c r="C7869" s="348" t="s">
        <v>9559</v>
      </c>
      <c r="D7869" s="348" t="s">
        <v>7684</v>
      </c>
      <c r="E7869" s="348" t="s">
        <v>7725</v>
      </c>
      <c r="F7869" s="348" t="s">
        <v>7726</v>
      </c>
    </row>
    <row r="7870" spans="1:6" x14ac:dyDescent="0.25">
      <c r="A7870" s="348" t="s">
        <v>13936</v>
      </c>
      <c r="B7870" t="str">
        <f t="shared" si="122"/>
        <v>F3:0813 P1P2:8603 P3:00394</v>
      </c>
      <c r="C7870" s="348" t="s">
        <v>8835</v>
      </c>
      <c r="D7870" s="348" t="s">
        <v>7807</v>
      </c>
      <c r="E7870" s="348" t="s">
        <v>7808</v>
      </c>
      <c r="F7870" s="348" t="s">
        <v>7809</v>
      </c>
    </row>
    <row r="7871" spans="1:6" x14ac:dyDescent="0.25">
      <c r="A7871" s="348" t="s">
        <v>13937</v>
      </c>
      <c r="B7871" t="str">
        <f t="shared" si="122"/>
        <v>F3:0820 P1P2:8502 P3:00233</v>
      </c>
      <c r="C7871" s="348" t="s">
        <v>9873</v>
      </c>
      <c r="D7871" s="348" t="s">
        <v>7684</v>
      </c>
      <c r="E7871" s="348" t="s">
        <v>7725</v>
      </c>
      <c r="F7871" s="348" t="s">
        <v>9219</v>
      </c>
    </row>
    <row r="7872" spans="1:6" x14ac:dyDescent="0.25">
      <c r="A7872" s="348" t="s">
        <v>13938</v>
      </c>
      <c r="B7872" t="str">
        <f t="shared" si="122"/>
        <v>F3:0912 P1P2:8803 P3:00200</v>
      </c>
      <c r="C7872" s="348" t="s">
        <v>7989</v>
      </c>
      <c r="D7872" s="348" t="s">
        <v>7651</v>
      </c>
      <c r="E7872" s="348" t="s">
        <v>7652</v>
      </c>
      <c r="F7872" s="348" t="s">
        <v>7653</v>
      </c>
    </row>
    <row r="7873" spans="1:6" x14ac:dyDescent="0.25">
      <c r="A7873" s="348" t="s">
        <v>13938</v>
      </c>
      <c r="B7873" t="str">
        <f t="shared" si="122"/>
        <v>F3:0912 P1P2:8803 P3:00448</v>
      </c>
      <c r="C7873" s="348" t="s">
        <v>7989</v>
      </c>
      <c r="D7873" s="348" t="s">
        <v>7651</v>
      </c>
      <c r="E7873" s="348" t="s">
        <v>7652</v>
      </c>
      <c r="F7873" s="348" t="s">
        <v>7641</v>
      </c>
    </row>
    <row r="7874" spans="1:6" x14ac:dyDescent="0.25">
      <c r="A7874" s="348" t="s">
        <v>13939</v>
      </c>
      <c r="B7874" t="str">
        <f t="shared" ref="B7874:B7937" si="123">CONCATENATE("F3:",D7874," P1P2:",E7874," P3:",F7874)</f>
        <v>F3:0921 P1P2:8804 P3:00201</v>
      </c>
      <c r="C7874" s="348" t="s">
        <v>7989</v>
      </c>
      <c r="D7874" s="348" t="s">
        <v>7646</v>
      </c>
      <c r="E7874" s="348" t="s">
        <v>7647</v>
      </c>
      <c r="F7874" s="348" t="s">
        <v>7648</v>
      </c>
    </row>
    <row r="7875" spans="1:6" x14ac:dyDescent="0.25">
      <c r="A7875" s="348" t="s">
        <v>13939</v>
      </c>
      <c r="B7875" t="str">
        <f t="shared" si="123"/>
        <v>F3:0921 P1P2:8804 P3:00448</v>
      </c>
      <c r="C7875" s="348" t="s">
        <v>7989</v>
      </c>
      <c r="D7875" s="348" t="s">
        <v>7646</v>
      </c>
      <c r="E7875" s="348" t="s">
        <v>7647</v>
      </c>
      <c r="F7875" s="348" t="s">
        <v>7641</v>
      </c>
    </row>
    <row r="7876" spans="1:6" x14ac:dyDescent="0.25">
      <c r="A7876" s="348" t="s">
        <v>13940</v>
      </c>
      <c r="B7876" t="str">
        <f t="shared" si="123"/>
        <v>F3:0911 P1P2:8802 P3:00199</v>
      </c>
      <c r="C7876" s="348" t="s">
        <v>8796</v>
      </c>
      <c r="D7876" s="348" t="s">
        <v>7657</v>
      </c>
      <c r="E7876" s="348" t="s">
        <v>7658</v>
      </c>
      <c r="F7876" s="348" t="s">
        <v>7659</v>
      </c>
    </row>
    <row r="7877" spans="1:6" x14ac:dyDescent="0.25">
      <c r="A7877" s="348" t="s">
        <v>13940</v>
      </c>
      <c r="B7877" t="str">
        <f t="shared" si="123"/>
        <v>F3:0911 P1P2:8802 P3:00448</v>
      </c>
      <c r="C7877" s="348" t="s">
        <v>8796</v>
      </c>
      <c r="D7877" s="348" t="s">
        <v>7657</v>
      </c>
      <c r="E7877" s="348" t="s">
        <v>7658</v>
      </c>
      <c r="F7877" s="348" t="s">
        <v>7641</v>
      </c>
    </row>
    <row r="7878" spans="1:6" x14ac:dyDescent="0.25">
      <c r="A7878" s="348" t="s">
        <v>13941</v>
      </c>
      <c r="B7878" t="str">
        <f t="shared" si="123"/>
        <v>F3:0921 P1P2:8804 P3:00201</v>
      </c>
      <c r="C7878" s="348" t="s">
        <v>7989</v>
      </c>
      <c r="D7878" s="348" t="s">
        <v>7646</v>
      </c>
      <c r="E7878" s="348" t="s">
        <v>7647</v>
      </c>
      <c r="F7878" s="348" t="s">
        <v>7648</v>
      </c>
    </row>
    <row r="7879" spans="1:6" x14ac:dyDescent="0.25">
      <c r="A7879" s="348" t="s">
        <v>13941</v>
      </c>
      <c r="B7879" t="str">
        <f t="shared" si="123"/>
        <v>F3:0921 P1P2:8804 P3:00448</v>
      </c>
      <c r="C7879" s="348" t="s">
        <v>7989</v>
      </c>
      <c r="D7879" s="348" t="s">
        <v>7646</v>
      </c>
      <c r="E7879" s="348" t="s">
        <v>7647</v>
      </c>
      <c r="F7879" s="348" t="s">
        <v>7641</v>
      </c>
    </row>
    <row r="7880" spans="1:6" x14ac:dyDescent="0.25">
      <c r="A7880" s="348" t="s">
        <v>13942</v>
      </c>
      <c r="B7880" t="str">
        <f t="shared" si="123"/>
        <v>F3:0921 P1P2:8804 P3:00201</v>
      </c>
      <c r="C7880" s="348" t="s">
        <v>7989</v>
      </c>
      <c r="D7880" s="348" t="s">
        <v>7646</v>
      </c>
      <c r="E7880" s="348" t="s">
        <v>7647</v>
      </c>
      <c r="F7880" s="348" t="s">
        <v>7648</v>
      </c>
    </row>
    <row r="7881" spans="1:6" x14ac:dyDescent="0.25">
      <c r="A7881" s="348" t="s">
        <v>13942</v>
      </c>
      <c r="B7881" t="str">
        <f t="shared" si="123"/>
        <v>F3:0921 P1P2:8804 P3:00448</v>
      </c>
      <c r="C7881" s="348" t="s">
        <v>7989</v>
      </c>
      <c r="D7881" s="348" t="s">
        <v>7646</v>
      </c>
      <c r="E7881" s="348" t="s">
        <v>7647</v>
      </c>
      <c r="F7881" s="348" t="s">
        <v>7641</v>
      </c>
    </row>
    <row r="7882" spans="1:6" x14ac:dyDescent="0.25">
      <c r="A7882" s="348" t="s">
        <v>13943</v>
      </c>
      <c r="B7882" t="str">
        <f t="shared" si="123"/>
        <v>F3:0820 P1P2:8503 P3:00232</v>
      </c>
      <c r="C7882" s="348" t="s">
        <v>8850</v>
      </c>
      <c r="D7882" s="348" t="s">
        <v>7684</v>
      </c>
      <c r="E7882" s="348" t="s">
        <v>7685</v>
      </c>
      <c r="F7882" s="348" t="s">
        <v>7686</v>
      </c>
    </row>
    <row r="7883" spans="1:6" x14ac:dyDescent="0.25">
      <c r="A7883" s="348" t="s">
        <v>13944</v>
      </c>
      <c r="B7883" t="str">
        <f t="shared" si="123"/>
        <v>F3:0921 P1P2:8804 P3:00201</v>
      </c>
      <c r="C7883" s="348" t="s">
        <v>7989</v>
      </c>
      <c r="D7883" s="348" t="s">
        <v>7646</v>
      </c>
      <c r="E7883" s="348" t="s">
        <v>7647</v>
      </c>
      <c r="F7883" s="348" t="s">
        <v>7648</v>
      </c>
    </row>
    <row r="7884" spans="1:6" x14ac:dyDescent="0.25">
      <c r="A7884" s="348" t="s">
        <v>13944</v>
      </c>
      <c r="B7884" t="str">
        <f t="shared" si="123"/>
        <v>F3:0921 P1P2:8804 P3:00448</v>
      </c>
      <c r="C7884" s="348" t="s">
        <v>7989</v>
      </c>
      <c r="D7884" s="348" t="s">
        <v>7646</v>
      </c>
      <c r="E7884" s="348" t="s">
        <v>7647</v>
      </c>
      <c r="F7884" s="348" t="s">
        <v>7641</v>
      </c>
    </row>
    <row r="7885" spans="1:6" x14ac:dyDescent="0.25">
      <c r="A7885" s="348" t="s">
        <v>13945</v>
      </c>
      <c r="B7885" t="str">
        <f t="shared" si="123"/>
        <v>F3:0921 P1P2:8804 P3:00201</v>
      </c>
      <c r="C7885" s="348" t="s">
        <v>7989</v>
      </c>
      <c r="D7885" s="348" t="s">
        <v>7646</v>
      </c>
      <c r="E7885" s="348" t="s">
        <v>7647</v>
      </c>
      <c r="F7885" s="348" t="s">
        <v>7648</v>
      </c>
    </row>
    <row r="7886" spans="1:6" x14ac:dyDescent="0.25">
      <c r="A7886" s="348" t="s">
        <v>13945</v>
      </c>
      <c r="B7886" t="str">
        <f t="shared" si="123"/>
        <v>F3:0921 P1P2:8804 P3:00448</v>
      </c>
      <c r="C7886" s="348" t="s">
        <v>7989</v>
      </c>
      <c r="D7886" s="348" t="s">
        <v>7646</v>
      </c>
      <c r="E7886" s="348" t="s">
        <v>7647</v>
      </c>
      <c r="F7886" s="348" t="s">
        <v>7641</v>
      </c>
    </row>
    <row r="7887" spans="1:6" x14ac:dyDescent="0.25">
      <c r="A7887" s="348" t="s">
        <v>13946</v>
      </c>
      <c r="B7887" t="str">
        <f t="shared" si="123"/>
        <v>F3:0921 P1P2:8804 P3:00201</v>
      </c>
      <c r="C7887" s="348" t="s">
        <v>7989</v>
      </c>
      <c r="D7887" s="348" t="s">
        <v>7646</v>
      </c>
      <c r="E7887" s="348" t="s">
        <v>7647</v>
      </c>
      <c r="F7887" s="348" t="s">
        <v>7648</v>
      </c>
    </row>
    <row r="7888" spans="1:6" x14ac:dyDescent="0.25">
      <c r="A7888" s="348" t="s">
        <v>13946</v>
      </c>
      <c r="B7888" t="str">
        <f t="shared" si="123"/>
        <v>F3:0921 P1P2:8804 P3:00389</v>
      </c>
      <c r="C7888" s="348" t="s">
        <v>7989</v>
      </c>
      <c r="D7888" s="348" t="s">
        <v>7646</v>
      </c>
      <c r="E7888" s="348" t="s">
        <v>7647</v>
      </c>
      <c r="F7888" s="348" t="s">
        <v>7640</v>
      </c>
    </row>
    <row r="7889" spans="1:6" x14ac:dyDescent="0.25">
      <c r="A7889" s="348" t="s">
        <v>13946</v>
      </c>
      <c r="B7889" t="str">
        <f t="shared" si="123"/>
        <v>F3:0921 P1P2:8804 P3:00448</v>
      </c>
      <c r="C7889" s="348" t="s">
        <v>7989</v>
      </c>
      <c r="D7889" s="348" t="s">
        <v>7646</v>
      </c>
      <c r="E7889" s="348" t="s">
        <v>7647</v>
      </c>
      <c r="F7889" s="348" t="s">
        <v>7641</v>
      </c>
    </row>
    <row r="7890" spans="1:6" x14ac:dyDescent="0.25">
      <c r="A7890" s="348" t="s">
        <v>13947</v>
      </c>
      <c r="B7890" t="str">
        <f t="shared" si="123"/>
        <v>F3:0921 P1P2:8804 P3:00201</v>
      </c>
      <c r="C7890" s="348" t="s">
        <v>7989</v>
      </c>
      <c r="D7890" s="348" t="s">
        <v>7646</v>
      </c>
      <c r="E7890" s="348" t="s">
        <v>7647</v>
      </c>
      <c r="F7890" s="348" t="s">
        <v>7648</v>
      </c>
    </row>
    <row r="7891" spans="1:6" x14ac:dyDescent="0.25">
      <c r="A7891" s="348" t="s">
        <v>13947</v>
      </c>
      <c r="B7891" t="str">
        <f t="shared" si="123"/>
        <v>F3:0921 P1P2:8804 P3:00448</v>
      </c>
      <c r="C7891" s="348" t="s">
        <v>7989</v>
      </c>
      <c r="D7891" s="348" t="s">
        <v>7646</v>
      </c>
      <c r="E7891" s="348" t="s">
        <v>7647</v>
      </c>
      <c r="F7891" s="348" t="s">
        <v>7641</v>
      </c>
    </row>
    <row r="7892" spans="1:6" x14ac:dyDescent="0.25">
      <c r="A7892" s="348" t="s">
        <v>13948</v>
      </c>
      <c r="B7892" t="str">
        <f t="shared" si="123"/>
        <v>F3:0921 P1P2:8804 P3:00201</v>
      </c>
      <c r="C7892" s="348" t="s">
        <v>7989</v>
      </c>
      <c r="D7892" s="348" t="s">
        <v>7646</v>
      </c>
      <c r="E7892" s="348" t="s">
        <v>7647</v>
      </c>
      <c r="F7892" s="348" t="s">
        <v>7648</v>
      </c>
    </row>
    <row r="7893" spans="1:6" x14ac:dyDescent="0.25">
      <c r="A7893" s="348" t="s">
        <v>13948</v>
      </c>
      <c r="B7893" t="str">
        <f t="shared" si="123"/>
        <v>F3:0921 P1P2:8804 P3:00448</v>
      </c>
      <c r="C7893" s="348" t="s">
        <v>7989</v>
      </c>
      <c r="D7893" s="348" t="s">
        <v>7646</v>
      </c>
      <c r="E7893" s="348" t="s">
        <v>7647</v>
      </c>
      <c r="F7893" s="348" t="s">
        <v>7641</v>
      </c>
    </row>
    <row r="7894" spans="1:6" x14ac:dyDescent="0.25">
      <c r="A7894" s="348" t="s">
        <v>13949</v>
      </c>
      <c r="B7894" t="str">
        <f t="shared" si="123"/>
        <v>F3:0812 P1P2:8602 P3:00355</v>
      </c>
      <c r="C7894" s="348" t="s">
        <v>9740</v>
      </c>
      <c r="D7894" s="348" t="s">
        <v>7752</v>
      </c>
      <c r="E7894" s="348" t="s">
        <v>7753</v>
      </c>
      <c r="F7894" s="348" t="s">
        <v>7754</v>
      </c>
    </row>
    <row r="7895" spans="1:6" x14ac:dyDescent="0.25">
      <c r="A7895" s="348" t="s">
        <v>13950</v>
      </c>
      <c r="B7895" t="str">
        <f t="shared" si="123"/>
        <v>F3:0921 P1P2:8804 P3:00201</v>
      </c>
      <c r="C7895" s="348" t="s">
        <v>7989</v>
      </c>
      <c r="D7895" s="348" t="s">
        <v>7646</v>
      </c>
      <c r="E7895" s="348" t="s">
        <v>7647</v>
      </c>
      <c r="F7895" s="348" t="s">
        <v>7648</v>
      </c>
    </row>
    <row r="7896" spans="1:6" x14ac:dyDescent="0.25">
      <c r="A7896" s="348" t="s">
        <v>13950</v>
      </c>
      <c r="B7896" t="str">
        <f t="shared" si="123"/>
        <v>F3:0921 P1P2:8804 P3:00448</v>
      </c>
      <c r="C7896" s="348" t="s">
        <v>7989</v>
      </c>
      <c r="D7896" s="348" t="s">
        <v>7646</v>
      </c>
      <c r="E7896" s="348" t="s">
        <v>7647</v>
      </c>
      <c r="F7896" s="348" t="s">
        <v>7641</v>
      </c>
    </row>
    <row r="7897" spans="1:6" x14ac:dyDescent="0.25">
      <c r="A7897" s="348" t="s">
        <v>13951</v>
      </c>
      <c r="B7897" t="str">
        <f t="shared" si="123"/>
        <v>F3:0921 P1P2:8804 P3:00201</v>
      </c>
      <c r="C7897" s="348" t="s">
        <v>7989</v>
      </c>
      <c r="D7897" s="348" t="s">
        <v>7646</v>
      </c>
      <c r="E7897" s="348" t="s">
        <v>7647</v>
      </c>
      <c r="F7897" s="348" t="s">
        <v>7648</v>
      </c>
    </row>
    <row r="7898" spans="1:6" x14ac:dyDescent="0.25">
      <c r="A7898" s="348" t="s">
        <v>13951</v>
      </c>
      <c r="B7898" t="str">
        <f t="shared" si="123"/>
        <v>F3:0921 P1P2:8804 P3:00389</v>
      </c>
      <c r="C7898" s="348" t="s">
        <v>7989</v>
      </c>
      <c r="D7898" s="348" t="s">
        <v>7646</v>
      </c>
      <c r="E7898" s="348" t="s">
        <v>7647</v>
      </c>
      <c r="F7898" s="348" t="s">
        <v>7640</v>
      </c>
    </row>
    <row r="7899" spans="1:6" x14ac:dyDescent="0.25">
      <c r="A7899" s="348" t="s">
        <v>13951</v>
      </c>
      <c r="B7899" t="str">
        <f t="shared" si="123"/>
        <v>F3:0921 P1P2:8804 P3:00448</v>
      </c>
      <c r="C7899" s="348" t="s">
        <v>7989</v>
      </c>
      <c r="D7899" s="348" t="s">
        <v>7646</v>
      </c>
      <c r="E7899" s="348" t="s">
        <v>7647</v>
      </c>
      <c r="F7899" s="348" t="s">
        <v>7641</v>
      </c>
    </row>
    <row r="7900" spans="1:6" x14ac:dyDescent="0.25">
      <c r="A7900" s="348" t="s">
        <v>13952</v>
      </c>
      <c r="B7900" t="str">
        <f t="shared" si="123"/>
        <v>F3:0911 P1P2:8802 P3:00199</v>
      </c>
      <c r="C7900" s="348" t="s">
        <v>9818</v>
      </c>
      <c r="D7900" s="348" t="s">
        <v>7657</v>
      </c>
      <c r="E7900" s="348" t="s">
        <v>7658</v>
      </c>
      <c r="F7900" s="348" t="s">
        <v>7659</v>
      </c>
    </row>
    <row r="7901" spans="1:6" x14ac:dyDescent="0.25">
      <c r="A7901" s="348" t="s">
        <v>13952</v>
      </c>
      <c r="B7901" t="str">
        <f t="shared" si="123"/>
        <v>F3:0911 P1P2:8802 P3:00448</v>
      </c>
      <c r="C7901" s="348" t="s">
        <v>9818</v>
      </c>
      <c r="D7901" s="348" t="s">
        <v>7657</v>
      </c>
      <c r="E7901" s="348" t="s">
        <v>7658</v>
      </c>
      <c r="F7901" s="348" t="s">
        <v>7641</v>
      </c>
    </row>
    <row r="7902" spans="1:6" x14ac:dyDescent="0.25">
      <c r="A7902" s="348" t="s">
        <v>13953</v>
      </c>
      <c r="B7902" t="str">
        <f t="shared" si="123"/>
        <v>F3:0911 P1P2:8802 P3:00199</v>
      </c>
      <c r="C7902" s="348" t="s">
        <v>11236</v>
      </c>
      <c r="D7902" s="348" t="s">
        <v>7657</v>
      </c>
      <c r="E7902" s="348" t="s">
        <v>7658</v>
      </c>
      <c r="F7902" s="348" t="s">
        <v>7659</v>
      </c>
    </row>
    <row r="7903" spans="1:6" x14ac:dyDescent="0.25">
      <c r="A7903" s="348" t="s">
        <v>13953</v>
      </c>
      <c r="B7903" t="str">
        <f t="shared" si="123"/>
        <v>F3:0911 P1P2:8802 P3:00448</v>
      </c>
      <c r="C7903" s="348" t="s">
        <v>11236</v>
      </c>
      <c r="D7903" s="348" t="s">
        <v>7657</v>
      </c>
      <c r="E7903" s="348" t="s">
        <v>7658</v>
      </c>
      <c r="F7903" s="348" t="s">
        <v>7641</v>
      </c>
    </row>
    <row r="7904" spans="1:6" x14ac:dyDescent="0.25">
      <c r="A7904" s="348" t="s">
        <v>13954</v>
      </c>
      <c r="B7904" t="str">
        <f t="shared" si="123"/>
        <v>F3:0950 P1P2:8814 P3:00211</v>
      </c>
      <c r="C7904" s="348" t="s">
        <v>9624</v>
      </c>
      <c r="D7904" s="348" t="s">
        <v>7344</v>
      </c>
      <c r="E7904" s="348" t="s">
        <v>7642</v>
      </c>
      <c r="F7904" s="348" t="s">
        <v>7643</v>
      </c>
    </row>
    <row r="7905" spans="1:6" x14ac:dyDescent="0.25">
      <c r="A7905" s="348" t="s">
        <v>13955</v>
      </c>
      <c r="B7905" t="str">
        <f t="shared" si="123"/>
        <v>F3:0812 P1P2:8602 P3:00355</v>
      </c>
      <c r="C7905" s="348" t="s">
        <v>9624</v>
      </c>
      <c r="D7905" s="348" t="s">
        <v>7752</v>
      </c>
      <c r="E7905" s="348" t="s">
        <v>7753</v>
      </c>
      <c r="F7905" s="348" t="s">
        <v>7754</v>
      </c>
    </row>
    <row r="7906" spans="1:6" x14ac:dyDescent="0.25">
      <c r="A7906" s="348" t="s">
        <v>13956</v>
      </c>
      <c r="B7906" t="str">
        <f t="shared" si="123"/>
        <v>F3:0921 P1P2:8804 P3:00201</v>
      </c>
      <c r="C7906" s="348" t="s">
        <v>7989</v>
      </c>
      <c r="D7906" s="348" t="s">
        <v>7646</v>
      </c>
      <c r="E7906" s="348" t="s">
        <v>7647</v>
      </c>
      <c r="F7906" s="348" t="s">
        <v>7648</v>
      </c>
    </row>
    <row r="7907" spans="1:6" x14ac:dyDescent="0.25">
      <c r="A7907" s="348" t="s">
        <v>13956</v>
      </c>
      <c r="B7907" t="str">
        <f t="shared" si="123"/>
        <v>F3:0921 P1P2:8804 P3:00448</v>
      </c>
      <c r="C7907" s="348" t="s">
        <v>7989</v>
      </c>
      <c r="D7907" s="348" t="s">
        <v>7646</v>
      </c>
      <c r="E7907" s="348" t="s">
        <v>7647</v>
      </c>
      <c r="F7907" s="348" t="s">
        <v>7641</v>
      </c>
    </row>
    <row r="7908" spans="1:6" x14ac:dyDescent="0.25">
      <c r="A7908" s="348" t="s">
        <v>13957</v>
      </c>
      <c r="B7908" t="str">
        <f t="shared" si="123"/>
        <v>F3:0812 P1P2:8602 P3:00355</v>
      </c>
      <c r="C7908" s="348" t="s">
        <v>9818</v>
      </c>
      <c r="D7908" s="348" t="s">
        <v>7752</v>
      </c>
      <c r="E7908" s="348" t="s">
        <v>7753</v>
      </c>
      <c r="F7908" s="348" t="s">
        <v>7754</v>
      </c>
    </row>
    <row r="7909" spans="1:6" x14ac:dyDescent="0.25">
      <c r="A7909" s="348" t="s">
        <v>13958</v>
      </c>
      <c r="B7909" t="str">
        <f t="shared" si="123"/>
        <v>F3:0921 P1P2:8804 P3:00201</v>
      </c>
      <c r="C7909" s="348" t="s">
        <v>7989</v>
      </c>
      <c r="D7909" s="348" t="s">
        <v>7646</v>
      </c>
      <c r="E7909" s="348" t="s">
        <v>7647</v>
      </c>
      <c r="F7909" s="348" t="s">
        <v>7648</v>
      </c>
    </row>
    <row r="7910" spans="1:6" x14ac:dyDescent="0.25">
      <c r="A7910" s="348" t="s">
        <v>13958</v>
      </c>
      <c r="B7910" t="str">
        <f t="shared" si="123"/>
        <v>F3:0921 P1P2:8804 P3:00448</v>
      </c>
      <c r="C7910" s="348" t="s">
        <v>7989</v>
      </c>
      <c r="D7910" s="348" t="s">
        <v>7646</v>
      </c>
      <c r="E7910" s="348" t="s">
        <v>7647</v>
      </c>
      <c r="F7910" s="348" t="s">
        <v>7641</v>
      </c>
    </row>
    <row r="7911" spans="1:6" x14ac:dyDescent="0.25">
      <c r="A7911" s="348" t="s">
        <v>13959</v>
      </c>
      <c r="B7911" t="str">
        <f t="shared" si="123"/>
        <v>F3:0921 P1P2:8804 P3:00201</v>
      </c>
      <c r="C7911" s="348" t="s">
        <v>7989</v>
      </c>
      <c r="D7911" s="348" t="s">
        <v>7646</v>
      </c>
      <c r="E7911" s="348" t="s">
        <v>7647</v>
      </c>
      <c r="F7911" s="348" t="s">
        <v>7648</v>
      </c>
    </row>
    <row r="7912" spans="1:6" x14ac:dyDescent="0.25">
      <c r="A7912" s="348" t="s">
        <v>13959</v>
      </c>
      <c r="B7912" t="str">
        <f t="shared" si="123"/>
        <v>F3:0921 P1P2:8804 P3:00448</v>
      </c>
      <c r="C7912" s="348" t="s">
        <v>7989</v>
      </c>
      <c r="D7912" s="348" t="s">
        <v>7646</v>
      </c>
      <c r="E7912" s="348" t="s">
        <v>7647</v>
      </c>
      <c r="F7912" s="348" t="s">
        <v>7641</v>
      </c>
    </row>
    <row r="7913" spans="1:6" x14ac:dyDescent="0.25">
      <c r="A7913" s="348" t="s">
        <v>13960</v>
      </c>
      <c r="B7913" t="str">
        <f t="shared" si="123"/>
        <v>F3:0812 P1P2:8602 P3:00355</v>
      </c>
      <c r="C7913" s="348" t="s">
        <v>9635</v>
      </c>
      <c r="D7913" s="348" t="s">
        <v>7752</v>
      </c>
      <c r="E7913" s="348" t="s">
        <v>7753</v>
      </c>
      <c r="F7913" s="348" t="s">
        <v>7754</v>
      </c>
    </row>
    <row r="7914" spans="1:6" x14ac:dyDescent="0.25">
      <c r="A7914" s="348" t="s">
        <v>13961</v>
      </c>
      <c r="B7914" t="str">
        <f t="shared" si="123"/>
        <v>F3:0813 P1P2:8603 P3:00394</v>
      </c>
      <c r="C7914" s="348" t="s">
        <v>8336</v>
      </c>
      <c r="D7914" s="348" t="s">
        <v>7807</v>
      </c>
      <c r="E7914" s="348" t="s">
        <v>7808</v>
      </c>
      <c r="F7914" s="348" t="s">
        <v>7809</v>
      </c>
    </row>
    <row r="7915" spans="1:6" x14ac:dyDescent="0.25">
      <c r="A7915" s="348" t="s">
        <v>13962</v>
      </c>
      <c r="B7915" t="str">
        <f t="shared" si="123"/>
        <v>F3:0921 P1P2:8804 P3:00201</v>
      </c>
      <c r="C7915" s="348" t="s">
        <v>7989</v>
      </c>
      <c r="D7915" s="348" t="s">
        <v>7646</v>
      </c>
      <c r="E7915" s="348" t="s">
        <v>7647</v>
      </c>
      <c r="F7915" s="348" t="s">
        <v>7648</v>
      </c>
    </row>
    <row r="7916" spans="1:6" x14ac:dyDescent="0.25">
      <c r="A7916" s="348" t="s">
        <v>13962</v>
      </c>
      <c r="B7916" t="str">
        <f t="shared" si="123"/>
        <v>F3:0921 P1P2:8804 P3:00448</v>
      </c>
      <c r="C7916" s="348" t="s">
        <v>7989</v>
      </c>
      <c r="D7916" s="348" t="s">
        <v>7646</v>
      </c>
      <c r="E7916" s="348" t="s">
        <v>7647</v>
      </c>
      <c r="F7916" s="348" t="s">
        <v>7641</v>
      </c>
    </row>
    <row r="7917" spans="1:6" x14ac:dyDescent="0.25">
      <c r="A7917" s="348" t="s">
        <v>13963</v>
      </c>
      <c r="B7917" t="str">
        <f t="shared" si="123"/>
        <v>F3:0812 P1P2:8602 P3:00355</v>
      </c>
      <c r="C7917" s="348" t="s">
        <v>9847</v>
      </c>
      <c r="D7917" s="348" t="s">
        <v>7752</v>
      </c>
      <c r="E7917" s="348" t="s">
        <v>7753</v>
      </c>
      <c r="F7917" s="348" t="s">
        <v>7754</v>
      </c>
    </row>
    <row r="7918" spans="1:6" x14ac:dyDescent="0.25">
      <c r="A7918" s="348" t="s">
        <v>13964</v>
      </c>
      <c r="B7918" t="str">
        <f t="shared" si="123"/>
        <v>F3:0812 P1P2:8602 P3:00355</v>
      </c>
      <c r="C7918" s="348" t="s">
        <v>9645</v>
      </c>
      <c r="D7918" s="348" t="s">
        <v>7752</v>
      </c>
      <c r="E7918" s="348" t="s">
        <v>7753</v>
      </c>
      <c r="F7918" s="348" t="s">
        <v>7754</v>
      </c>
    </row>
    <row r="7919" spans="1:6" x14ac:dyDescent="0.25">
      <c r="A7919" s="348" t="s">
        <v>13965</v>
      </c>
      <c r="B7919" t="str">
        <f t="shared" si="123"/>
        <v>F3:0820 P1P2:8502 P3:00231</v>
      </c>
      <c r="C7919" s="348" t="s">
        <v>8327</v>
      </c>
      <c r="D7919" s="348" t="s">
        <v>7684</v>
      </c>
      <c r="E7919" s="348" t="s">
        <v>7725</v>
      </c>
      <c r="F7919" s="348" t="s">
        <v>7834</v>
      </c>
    </row>
    <row r="7920" spans="1:6" x14ac:dyDescent="0.25">
      <c r="A7920" s="348" t="s">
        <v>13966</v>
      </c>
      <c r="B7920" t="str">
        <f t="shared" si="123"/>
        <v>F3:0820 P1P2:8502 P3:00233</v>
      </c>
      <c r="C7920" s="348" t="s">
        <v>11990</v>
      </c>
      <c r="D7920" s="348" t="s">
        <v>7684</v>
      </c>
      <c r="E7920" s="348" t="s">
        <v>7725</v>
      </c>
      <c r="F7920" s="348" t="s">
        <v>9219</v>
      </c>
    </row>
    <row r="7921" spans="1:6" x14ac:dyDescent="0.25">
      <c r="A7921" s="348" t="s">
        <v>13967</v>
      </c>
      <c r="B7921" t="str">
        <f t="shared" si="123"/>
        <v>F3:0812 P1P2:8602 P3:00355</v>
      </c>
      <c r="C7921" s="348" t="s">
        <v>9680</v>
      </c>
      <c r="D7921" s="348" t="s">
        <v>7752</v>
      </c>
      <c r="E7921" s="348" t="s">
        <v>7753</v>
      </c>
      <c r="F7921" s="348" t="s">
        <v>7754</v>
      </c>
    </row>
    <row r="7922" spans="1:6" x14ac:dyDescent="0.25">
      <c r="A7922" s="348" t="s">
        <v>13968</v>
      </c>
      <c r="B7922" t="str">
        <f t="shared" si="123"/>
        <v>F3:1099 P1P2:9019 P3:00371</v>
      </c>
      <c r="C7922" s="348" t="s">
        <v>9680</v>
      </c>
      <c r="D7922" s="348" t="s">
        <v>8515</v>
      </c>
      <c r="E7922" s="348" t="s">
        <v>10350</v>
      </c>
      <c r="F7922" s="348" t="s">
        <v>10351</v>
      </c>
    </row>
    <row r="7923" spans="1:6" x14ac:dyDescent="0.25">
      <c r="A7923" s="348" t="s">
        <v>13969</v>
      </c>
      <c r="B7923" t="str">
        <f t="shared" si="123"/>
        <v>F3:0321 P1P2:3702 P3:00089</v>
      </c>
      <c r="C7923" s="348" t="s">
        <v>9680</v>
      </c>
      <c r="D7923" s="348" t="s">
        <v>7467</v>
      </c>
      <c r="E7923" s="348" t="s">
        <v>7468</v>
      </c>
      <c r="F7923" s="348" t="s">
        <v>7469</v>
      </c>
    </row>
    <row r="7924" spans="1:6" x14ac:dyDescent="0.25">
      <c r="A7924" s="348" t="s">
        <v>13970</v>
      </c>
      <c r="B7924" t="str">
        <f t="shared" si="123"/>
        <v>F3:0812 P1P2:8602 P3:00238</v>
      </c>
      <c r="C7924" s="348" t="s">
        <v>8897</v>
      </c>
      <c r="D7924" s="348" t="s">
        <v>7752</v>
      </c>
      <c r="E7924" s="348" t="s">
        <v>7753</v>
      </c>
      <c r="F7924" s="348" t="s">
        <v>8038</v>
      </c>
    </row>
    <row r="7925" spans="1:6" x14ac:dyDescent="0.25">
      <c r="A7925" s="348" t="s">
        <v>13971</v>
      </c>
      <c r="B7925" t="str">
        <f t="shared" si="123"/>
        <v>F3:0950 P1P2:8814 P3:00209</v>
      </c>
      <c r="C7925" s="348" t="s">
        <v>9875</v>
      </c>
      <c r="D7925" s="348" t="s">
        <v>7344</v>
      </c>
      <c r="E7925" s="348" t="s">
        <v>7642</v>
      </c>
      <c r="F7925" s="348" t="s">
        <v>7860</v>
      </c>
    </row>
    <row r="7926" spans="1:6" x14ac:dyDescent="0.25">
      <c r="A7926" s="348" t="s">
        <v>13972</v>
      </c>
      <c r="B7926" t="str">
        <f t="shared" si="123"/>
        <v>F3:0820 P1P2:8503 P3:00232</v>
      </c>
      <c r="C7926" s="348" t="s">
        <v>9875</v>
      </c>
      <c r="D7926" s="348" t="s">
        <v>7684</v>
      </c>
      <c r="E7926" s="348" t="s">
        <v>7685</v>
      </c>
      <c r="F7926" s="348" t="s">
        <v>7686</v>
      </c>
    </row>
    <row r="7927" spans="1:6" x14ac:dyDescent="0.25">
      <c r="A7927" s="348" t="s">
        <v>13973</v>
      </c>
      <c r="B7927" t="str">
        <f t="shared" si="123"/>
        <v>F3:0812 P1P2:8602 P3:00355</v>
      </c>
      <c r="C7927" s="348" t="s">
        <v>9725</v>
      </c>
      <c r="D7927" s="348" t="s">
        <v>7752</v>
      </c>
      <c r="E7927" s="348" t="s">
        <v>7753</v>
      </c>
      <c r="F7927" s="348" t="s">
        <v>7754</v>
      </c>
    </row>
    <row r="7928" spans="1:6" x14ac:dyDescent="0.25">
      <c r="A7928" s="348" t="s">
        <v>13974</v>
      </c>
      <c r="B7928" t="str">
        <f t="shared" si="123"/>
        <v>F3:0813 P1P2:8603 P3:00394</v>
      </c>
      <c r="C7928" s="348" t="s">
        <v>9725</v>
      </c>
      <c r="D7928" s="348" t="s">
        <v>7807</v>
      </c>
      <c r="E7928" s="348" t="s">
        <v>7808</v>
      </c>
      <c r="F7928" s="348" t="s">
        <v>7809</v>
      </c>
    </row>
    <row r="7929" spans="1:6" x14ac:dyDescent="0.25">
      <c r="A7929" s="348" t="s">
        <v>13975</v>
      </c>
      <c r="B7929" t="str">
        <f t="shared" si="123"/>
        <v>F3:0820 P1P2:8502 P3:00233</v>
      </c>
      <c r="C7929" s="348" t="s">
        <v>9875</v>
      </c>
      <c r="D7929" s="348" t="s">
        <v>7684</v>
      </c>
      <c r="E7929" s="348" t="s">
        <v>7725</v>
      </c>
      <c r="F7929" s="348" t="s">
        <v>9219</v>
      </c>
    </row>
    <row r="7930" spans="1:6" x14ac:dyDescent="0.25">
      <c r="A7930" s="348" t="s">
        <v>13976</v>
      </c>
      <c r="B7930" t="str">
        <f t="shared" si="123"/>
        <v>F3:0820 P1P2:8502 P3:00233</v>
      </c>
      <c r="C7930" s="348" t="s">
        <v>9875</v>
      </c>
      <c r="D7930" s="348" t="s">
        <v>7684</v>
      </c>
      <c r="E7930" s="348" t="s">
        <v>7725</v>
      </c>
      <c r="F7930" s="348" t="s">
        <v>9219</v>
      </c>
    </row>
    <row r="7931" spans="1:6" x14ac:dyDescent="0.25">
      <c r="A7931" s="348" t="s">
        <v>13977</v>
      </c>
      <c r="B7931" t="str">
        <f t="shared" si="123"/>
        <v>F3:0812 P1P2:8602 P3:00355</v>
      </c>
      <c r="C7931" s="348" t="s">
        <v>9837</v>
      </c>
      <c r="D7931" s="348" t="s">
        <v>7752</v>
      </c>
      <c r="E7931" s="348" t="s">
        <v>7753</v>
      </c>
      <c r="F7931" s="348" t="s">
        <v>7754</v>
      </c>
    </row>
    <row r="7932" spans="1:6" x14ac:dyDescent="0.25">
      <c r="A7932" s="348" t="s">
        <v>13978</v>
      </c>
      <c r="B7932" t="str">
        <f t="shared" si="123"/>
        <v>F3:1040 P1P2:9006 P3:00282</v>
      </c>
      <c r="C7932" s="348" t="s">
        <v>9694</v>
      </c>
      <c r="D7932" s="348" t="s">
        <v>7691</v>
      </c>
      <c r="E7932" s="348" t="s">
        <v>7692</v>
      </c>
      <c r="F7932" s="348" t="s">
        <v>7854</v>
      </c>
    </row>
    <row r="7933" spans="1:6" x14ac:dyDescent="0.25">
      <c r="A7933" s="348" t="s">
        <v>13979</v>
      </c>
      <c r="B7933" t="str">
        <f t="shared" si="123"/>
        <v>F3:0321 P1P2:3702 P3:00089</v>
      </c>
      <c r="C7933" s="348" t="s">
        <v>9663</v>
      </c>
      <c r="D7933" s="348" t="s">
        <v>7467</v>
      </c>
      <c r="E7933" s="348" t="s">
        <v>7468</v>
      </c>
      <c r="F7933" s="348" t="s">
        <v>7469</v>
      </c>
    </row>
    <row r="7934" spans="1:6" x14ac:dyDescent="0.25">
      <c r="A7934" s="348" t="s">
        <v>13980</v>
      </c>
      <c r="B7934" t="str">
        <f t="shared" si="123"/>
        <v>F3:0911 P1P2:8802 P3:00199</v>
      </c>
      <c r="C7934" s="348" t="s">
        <v>11240</v>
      </c>
      <c r="D7934" s="348" t="s">
        <v>7657</v>
      </c>
      <c r="E7934" s="348" t="s">
        <v>7658</v>
      </c>
      <c r="F7934" s="348" t="s">
        <v>7659</v>
      </c>
    </row>
    <row r="7935" spans="1:6" x14ac:dyDescent="0.25">
      <c r="A7935" s="348" t="s">
        <v>13980</v>
      </c>
      <c r="B7935" t="str">
        <f t="shared" si="123"/>
        <v>F3:0911 P1P2:8802 P3:00448</v>
      </c>
      <c r="C7935" s="348" t="s">
        <v>11240</v>
      </c>
      <c r="D7935" s="348" t="s">
        <v>7657</v>
      </c>
      <c r="E7935" s="348" t="s">
        <v>7658</v>
      </c>
      <c r="F7935" s="348" t="s">
        <v>7641</v>
      </c>
    </row>
    <row r="7936" spans="1:6" x14ac:dyDescent="0.25">
      <c r="A7936" s="348" t="s">
        <v>13981</v>
      </c>
      <c r="B7936" t="str">
        <f t="shared" si="123"/>
        <v>F3:0812 P1P2:8602 P3:00355</v>
      </c>
      <c r="C7936" s="348" t="s">
        <v>9655</v>
      </c>
      <c r="D7936" s="348" t="s">
        <v>7752</v>
      </c>
      <c r="E7936" s="348" t="s">
        <v>7753</v>
      </c>
      <c r="F7936" s="348" t="s">
        <v>7754</v>
      </c>
    </row>
    <row r="7937" spans="1:6" x14ac:dyDescent="0.25">
      <c r="A7937" s="348" t="s">
        <v>13982</v>
      </c>
      <c r="B7937" t="str">
        <f t="shared" si="123"/>
        <v>F3:0820 P1P2:8502 P3:00231</v>
      </c>
      <c r="C7937" s="348" t="s">
        <v>8921</v>
      </c>
      <c r="D7937" s="348" t="s">
        <v>7684</v>
      </c>
      <c r="E7937" s="348" t="s">
        <v>7725</v>
      </c>
      <c r="F7937" s="348" t="s">
        <v>7834</v>
      </c>
    </row>
    <row r="7938" spans="1:6" x14ac:dyDescent="0.25">
      <c r="A7938" s="348" t="s">
        <v>13983</v>
      </c>
      <c r="B7938" t="str">
        <f t="shared" ref="B7938:B8001" si="124">CONCATENATE("F3:",D7938," P1P2:",E7938," P3:",F7938)</f>
        <v>F3:0812 P1P2:8602 P3:00355</v>
      </c>
      <c r="C7938" s="348" t="s">
        <v>9669</v>
      </c>
      <c r="D7938" s="348" t="s">
        <v>7752</v>
      </c>
      <c r="E7938" s="348" t="s">
        <v>7753</v>
      </c>
      <c r="F7938" s="348" t="s">
        <v>7754</v>
      </c>
    </row>
    <row r="7939" spans="1:6" x14ac:dyDescent="0.25">
      <c r="A7939" s="348" t="s">
        <v>13984</v>
      </c>
      <c r="B7939" t="str">
        <f t="shared" si="124"/>
        <v>F3:0820 P1P2:8503 P3:00232</v>
      </c>
      <c r="C7939" s="348" t="s">
        <v>8921</v>
      </c>
      <c r="D7939" s="348" t="s">
        <v>7684</v>
      </c>
      <c r="E7939" s="348" t="s">
        <v>7685</v>
      </c>
      <c r="F7939" s="348" t="s">
        <v>7686</v>
      </c>
    </row>
    <row r="7940" spans="1:6" x14ac:dyDescent="0.25">
      <c r="A7940" s="348" t="s">
        <v>13985</v>
      </c>
      <c r="B7940" t="str">
        <f t="shared" si="124"/>
        <v>F3:0911 P1P2:8802 P3:00199</v>
      </c>
      <c r="C7940" s="348" t="s">
        <v>8921</v>
      </c>
      <c r="D7940" s="348" t="s">
        <v>7657</v>
      </c>
      <c r="E7940" s="348" t="s">
        <v>7658</v>
      </c>
      <c r="F7940" s="348" t="s">
        <v>7659</v>
      </c>
    </row>
    <row r="7941" spans="1:6" x14ac:dyDescent="0.25">
      <c r="A7941" s="348" t="s">
        <v>13985</v>
      </c>
      <c r="B7941" t="str">
        <f t="shared" si="124"/>
        <v>F3:0911 P1P2:8802 P3:00448</v>
      </c>
      <c r="C7941" s="348" t="s">
        <v>8921</v>
      </c>
      <c r="D7941" s="348" t="s">
        <v>7657</v>
      </c>
      <c r="E7941" s="348" t="s">
        <v>7658</v>
      </c>
      <c r="F7941" s="348" t="s">
        <v>7641</v>
      </c>
    </row>
    <row r="7942" spans="1:6" x14ac:dyDescent="0.25">
      <c r="A7942" s="348" t="s">
        <v>13986</v>
      </c>
      <c r="B7942" t="str">
        <f t="shared" si="124"/>
        <v>F3:0812 P1P2:8602 P3:00355</v>
      </c>
      <c r="C7942" s="348" t="s">
        <v>9676</v>
      </c>
      <c r="D7942" s="348" t="s">
        <v>7752</v>
      </c>
      <c r="E7942" s="348" t="s">
        <v>7753</v>
      </c>
      <c r="F7942" s="348" t="s">
        <v>7754</v>
      </c>
    </row>
    <row r="7943" spans="1:6" x14ac:dyDescent="0.25">
      <c r="A7943" s="348" t="s">
        <v>13987</v>
      </c>
      <c r="B7943" t="str">
        <f t="shared" si="124"/>
        <v>F3:0812 P1P2:8602 P3:00355</v>
      </c>
      <c r="C7943" s="348" t="s">
        <v>9698</v>
      </c>
      <c r="D7943" s="348" t="s">
        <v>7752</v>
      </c>
      <c r="E7943" s="348" t="s">
        <v>7753</v>
      </c>
      <c r="F7943" s="348" t="s">
        <v>7754</v>
      </c>
    </row>
    <row r="7944" spans="1:6" x14ac:dyDescent="0.25">
      <c r="A7944" s="348" t="s">
        <v>13988</v>
      </c>
      <c r="B7944" t="str">
        <f t="shared" si="124"/>
        <v>F3:0820 P1P2:8503 P3:00235</v>
      </c>
      <c r="C7944" s="348" t="s">
        <v>9705</v>
      </c>
      <c r="D7944" s="348" t="s">
        <v>7684</v>
      </c>
      <c r="E7944" s="348" t="s">
        <v>7685</v>
      </c>
      <c r="F7944" s="348" t="s">
        <v>13989</v>
      </c>
    </row>
    <row r="7945" spans="1:6" x14ac:dyDescent="0.25">
      <c r="A7945" s="348" t="s">
        <v>13990</v>
      </c>
      <c r="B7945" t="str">
        <f t="shared" si="124"/>
        <v>F3:0812 P1P2:8602 P3:00355</v>
      </c>
      <c r="C7945" s="348" t="s">
        <v>9705</v>
      </c>
      <c r="D7945" s="348" t="s">
        <v>7752</v>
      </c>
      <c r="E7945" s="348" t="s">
        <v>7753</v>
      </c>
      <c r="F7945" s="348" t="s">
        <v>7754</v>
      </c>
    </row>
    <row r="7946" spans="1:6" x14ac:dyDescent="0.25">
      <c r="A7946" s="348" t="s">
        <v>13991</v>
      </c>
      <c r="B7946" t="str">
        <f t="shared" si="124"/>
        <v>F3:1099 P1P2:9019 P3:00371</v>
      </c>
      <c r="C7946" s="348" t="s">
        <v>9705</v>
      </c>
      <c r="D7946" s="348" t="s">
        <v>8515</v>
      </c>
      <c r="E7946" s="348" t="s">
        <v>10350</v>
      </c>
      <c r="F7946" s="348" t="s">
        <v>10351</v>
      </c>
    </row>
    <row r="7947" spans="1:6" x14ac:dyDescent="0.25">
      <c r="A7947" s="348" t="s">
        <v>13992</v>
      </c>
      <c r="B7947" t="str">
        <f t="shared" si="124"/>
        <v>F3:0922 P1P2:8806 P3:00203</v>
      </c>
      <c r="C7947" s="348" t="s">
        <v>7989</v>
      </c>
      <c r="D7947" s="348" t="s">
        <v>7637</v>
      </c>
      <c r="E7947" s="348" t="s">
        <v>7638</v>
      </c>
      <c r="F7947" s="348" t="s">
        <v>7639</v>
      </c>
    </row>
    <row r="7948" spans="1:6" x14ac:dyDescent="0.25">
      <c r="A7948" s="348" t="s">
        <v>13992</v>
      </c>
      <c r="B7948" t="str">
        <f t="shared" si="124"/>
        <v>F3:0922 P1P2:8806 P3:00389</v>
      </c>
      <c r="C7948" s="348" t="s">
        <v>7989</v>
      </c>
      <c r="D7948" s="348" t="s">
        <v>7637</v>
      </c>
      <c r="E7948" s="348" t="s">
        <v>7638</v>
      </c>
      <c r="F7948" s="348" t="s">
        <v>7640</v>
      </c>
    </row>
    <row r="7949" spans="1:6" x14ac:dyDescent="0.25">
      <c r="A7949" s="348" t="s">
        <v>13992</v>
      </c>
      <c r="B7949" t="str">
        <f t="shared" si="124"/>
        <v>F3:0922 P1P2:8806 P3:00448</v>
      </c>
      <c r="C7949" s="348" t="s">
        <v>7989</v>
      </c>
      <c r="D7949" s="348" t="s">
        <v>7637</v>
      </c>
      <c r="E7949" s="348" t="s">
        <v>7638</v>
      </c>
      <c r="F7949" s="348" t="s">
        <v>7641</v>
      </c>
    </row>
    <row r="7950" spans="1:6" x14ac:dyDescent="0.25">
      <c r="A7950" s="348" t="s">
        <v>13993</v>
      </c>
      <c r="B7950" t="str">
        <f t="shared" si="124"/>
        <v>F3:0911 P1P2:8802 P3:00199</v>
      </c>
      <c r="C7950" s="348" t="s">
        <v>11196</v>
      </c>
      <c r="D7950" s="348" t="s">
        <v>7657</v>
      </c>
      <c r="E7950" s="348" t="s">
        <v>7658</v>
      </c>
      <c r="F7950" s="348" t="s">
        <v>7659</v>
      </c>
    </row>
    <row r="7951" spans="1:6" x14ac:dyDescent="0.25">
      <c r="A7951" s="348" t="s">
        <v>13993</v>
      </c>
      <c r="B7951" t="str">
        <f t="shared" si="124"/>
        <v>F3:0911 P1P2:8802 P3:00448</v>
      </c>
      <c r="C7951" s="348" t="s">
        <v>11196</v>
      </c>
      <c r="D7951" s="348" t="s">
        <v>7657</v>
      </c>
      <c r="E7951" s="348" t="s">
        <v>7658</v>
      </c>
      <c r="F7951" s="348" t="s">
        <v>7641</v>
      </c>
    </row>
    <row r="7952" spans="1:6" x14ac:dyDescent="0.25">
      <c r="A7952" s="348" t="s">
        <v>13994</v>
      </c>
      <c r="B7952" t="str">
        <f t="shared" si="124"/>
        <v>F3:0922 P1P2:8806 P3:00203</v>
      </c>
      <c r="C7952" s="348" t="s">
        <v>7989</v>
      </c>
      <c r="D7952" s="348" t="s">
        <v>7637</v>
      </c>
      <c r="E7952" s="348" t="s">
        <v>7638</v>
      </c>
      <c r="F7952" s="348" t="s">
        <v>7639</v>
      </c>
    </row>
    <row r="7953" spans="1:6" x14ac:dyDescent="0.25">
      <c r="A7953" s="348" t="s">
        <v>13994</v>
      </c>
      <c r="B7953" t="str">
        <f t="shared" si="124"/>
        <v>F3:0922 P1P2:8806 P3:00389</v>
      </c>
      <c r="C7953" s="348" t="s">
        <v>7989</v>
      </c>
      <c r="D7953" s="348" t="s">
        <v>7637</v>
      </c>
      <c r="E7953" s="348" t="s">
        <v>7638</v>
      </c>
      <c r="F7953" s="348" t="s">
        <v>7640</v>
      </c>
    </row>
    <row r="7954" spans="1:6" x14ac:dyDescent="0.25">
      <c r="A7954" s="348" t="s">
        <v>13994</v>
      </c>
      <c r="B7954" t="str">
        <f t="shared" si="124"/>
        <v>F3:0922 P1P2:8806 P3:00448</v>
      </c>
      <c r="C7954" s="348" t="s">
        <v>7989</v>
      </c>
      <c r="D7954" s="348" t="s">
        <v>7637</v>
      </c>
      <c r="E7954" s="348" t="s">
        <v>7638</v>
      </c>
      <c r="F7954" s="348" t="s">
        <v>7641</v>
      </c>
    </row>
    <row r="7955" spans="1:6" x14ac:dyDescent="0.25">
      <c r="A7955" s="348" t="s">
        <v>13995</v>
      </c>
      <c r="B7955" t="str">
        <f t="shared" si="124"/>
        <v>F3:0921 P1P2:8804 P3:00201</v>
      </c>
      <c r="C7955" s="348" t="s">
        <v>7989</v>
      </c>
      <c r="D7955" s="348" t="s">
        <v>7646</v>
      </c>
      <c r="E7955" s="348" t="s">
        <v>7647</v>
      </c>
      <c r="F7955" s="348" t="s">
        <v>7648</v>
      </c>
    </row>
    <row r="7956" spans="1:6" x14ac:dyDescent="0.25">
      <c r="A7956" s="348" t="s">
        <v>13995</v>
      </c>
      <c r="B7956" t="str">
        <f t="shared" si="124"/>
        <v>F3:0921 P1P2:8804 P3:00448</v>
      </c>
      <c r="C7956" s="348" t="s">
        <v>7989</v>
      </c>
      <c r="D7956" s="348" t="s">
        <v>7646</v>
      </c>
      <c r="E7956" s="348" t="s">
        <v>7647</v>
      </c>
      <c r="F7956" s="348" t="s">
        <v>7641</v>
      </c>
    </row>
    <row r="7957" spans="1:6" x14ac:dyDescent="0.25">
      <c r="A7957" s="348" t="s">
        <v>13996</v>
      </c>
      <c r="B7957" t="str">
        <f t="shared" si="124"/>
        <v>F3:0922 P1P2:8806 P3:00203</v>
      </c>
      <c r="C7957" s="348" t="s">
        <v>7989</v>
      </c>
      <c r="D7957" s="348" t="s">
        <v>7637</v>
      </c>
      <c r="E7957" s="348" t="s">
        <v>7638</v>
      </c>
      <c r="F7957" s="348" t="s">
        <v>7639</v>
      </c>
    </row>
    <row r="7958" spans="1:6" x14ac:dyDescent="0.25">
      <c r="A7958" s="348" t="s">
        <v>13996</v>
      </c>
      <c r="B7958" t="str">
        <f t="shared" si="124"/>
        <v>F3:0922 P1P2:8806 P3:00448</v>
      </c>
      <c r="C7958" s="348" t="s">
        <v>7989</v>
      </c>
      <c r="D7958" s="348" t="s">
        <v>7637</v>
      </c>
      <c r="E7958" s="348" t="s">
        <v>7638</v>
      </c>
      <c r="F7958" s="348" t="s">
        <v>7641</v>
      </c>
    </row>
    <row r="7959" spans="1:6" x14ac:dyDescent="0.25">
      <c r="A7959" s="348" t="s">
        <v>13997</v>
      </c>
      <c r="B7959" t="str">
        <f t="shared" si="124"/>
        <v>F3:0922 P1P2:8806 P3:00203</v>
      </c>
      <c r="C7959" s="348" t="s">
        <v>7989</v>
      </c>
      <c r="D7959" s="348" t="s">
        <v>7637</v>
      </c>
      <c r="E7959" s="348" t="s">
        <v>7638</v>
      </c>
      <c r="F7959" s="348" t="s">
        <v>7639</v>
      </c>
    </row>
    <row r="7960" spans="1:6" x14ac:dyDescent="0.25">
      <c r="A7960" s="348" t="s">
        <v>13997</v>
      </c>
      <c r="B7960" t="str">
        <f t="shared" si="124"/>
        <v>F3:0922 P1P2:8806 P3:00448</v>
      </c>
      <c r="C7960" s="348" t="s">
        <v>7989</v>
      </c>
      <c r="D7960" s="348" t="s">
        <v>7637</v>
      </c>
      <c r="E7960" s="348" t="s">
        <v>7638</v>
      </c>
      <c r="F7960" s="348" t="s">
        <v>7641</v>
      </c>
    </row>
    <row r="7961" spans="1:6" x14ac:dyDescent="0.25">
      <c r="A7961" s="348" t="s">
        <v>13998</v>
      </c>
      <c r="B7961" t="str">
        <f t="shared" si="124"/>
        <v>F3:0922 P1P2:8806 P3:00203</v>
      </c>
      <c r="C7961" s="348" t="s">
        <v>7989</v>
      </c>
      <c r="D7961" s="348" t="s">
        <v>7637</v>
      </c>
      <c r="E7961" s="348" t="s">
        <v>7638</v>
      </c>
      <c r="F7961" s="348" t="s">
        <v>7639</v>
      </c>
    </row>
    <row r="7962" spans="1:6" x14ac:dyDescent="0.25">
      <c r="A7962" s="348" t="s">
        <v>13998</v>
      </c>
      <c r="B7962" t="str">
        <f t="shared" si="124"/>
        <v>F3:0922 P1P2:8806 P3:00389</v>
      </c>
      <c r="C7962" s="348" t="s">
        <v>7989</v>
      </c>
      <c r="D7962" s="348" t="s">
        <v>7637</v>
      </c>
      <c r="E7962" s="348" t="s">
        <v>7638</v>
      </c>
      <c r="F7962" s="348" t="s">
        <v>7640</v>
      </c>
    </row>
    <row r="7963" spans="1:6" x14ac:dyDescent="0.25">
      <c r="A7963" s="348" t="s">
        <v>13998</v>
      </c>
      <c r="B7963" t="str">
        <f t="shared" si="124"/>
        <v>F3:0922 P1P2:8806 P3:00448</v>
      </c>
      <c r="C7963" s="348" t="s">
        <v>7989</v>
      </c>
      <c r="D7963" s="348" t="s">
        <v>7637</v>
      </c>
      <c r="E7963" s="348" t="s">
        <v>7638</v>
      </c>
      <c r="F7963" s="348" t="s">
        <v>7641</v>
      </c>
    </row>
    <row r="7964" spans="1:6" x14ac:dyDescent="0.25">
      <c r="A7964" s="348" t="s">
        <v>13999</v>
      </c>
      <c r="B7964" t="str">
        <f t="shared" si="124"/>
        <v>F3:1099 P1P2:9019 P3:00371</v>
      </c>
      <c r="C7964" s="348" t="s">
        <v>9751</v>
      </c>
      <c r="D7964" s="348" t="s">
        <v>8515</v>
      </c>
      <c r="E7964" s="348" t="s">
        <v>10350</v>
      </c>
      <c r="F7964" s="348" t="s">
        <v>10351</v>
      </c>
    </row>
    <row r="7965" spans="1:6" x14ac:dyDescent="0.25">
      <c r="A7965" s="348" t="s">
        <v>14000</v>
      </c>
      <c r="B7965" t="str">
        <f t="shared" si="124"/>
        <v>F3:0820 P1P2:8502 P3:00231</v>
      </c>
      <c r="C7965" s="348" t="s">
        <v>10566</v>
      </c>
      <c r="D7965" s="348" t="s">
        <v>7684</v>
      </c>
      <c r="E7965" s="348" t="s">
        <v>7725</v>
      </c>
      <c r="F7965" s="348" t="s">
        <v>7834</v>
      </c>
    </row>
    <row r="7966" spans="1:6" x14ac:dyDescent="0.25">
      <c r="A7966" s="348" t="s">
        <v>14001</v>
      </c>
      <c r="B7966" t="str">
        <f t="shared" si="124"/>
        <v>F3:0820 P1P2:8502 P3:00231</v>
      </c>
      <c r="C7966" s="348" t="s">
        <v>10045</v>
      </c>
      <c r="D7966" s="348" t="s">
        <v>7684</v>
      </c>
      <c r="E7966" s="348" t="s">
        <v>7725</v>
      </c>
      <c r="F7966" s="348" t="s">
        <v>7834</v>
      </c>
    </row>
    <row r="7967" spans="1:6" x14ac:dyDescent="0.25">
      <c r="A7967" s="348" t="s">
        <v>14002</v>
      </c>
      <c r="B7967" t="str">
        <f t="shared" si="124"/>
        <v>F3:0950 P1P2:8814 P3:00209</v>
      </c>
      <c r="C7967" s="348" t="s">
        <v>10587</v>
      </c>
      <c r="D7967" s="348" t="s">
        <v>7344</v>
      </c>
      <c r="E7967" s="348" t="s">
        <v>7642</v>
      </c>
      <c r="F7967" s="348" t="s">
        <v>7860</v>
      </c>
    </row>
    <row r="7968" spans="1:6" x14ac:dyDescent="0.25">
      <c r="A7968" s="348" t="s">
        <v>14003</v>
      </c>
      <c r="B7968" t="str">
        <f t="shared" si="124"/>
        <v>F3:1040 P1P2:9006 P3:00282</v>
      </c>
      <c r="C7968" s="348" t="s">
        <v>9737</v>
      </c>
      <c r="D7968" s="348" t="s">
        <v>7691</v>
      </c>
      <c r="E7968" s="348" t="s">
        <v>7692</v>
      </c>
      <c r="F7968" s="348" t="s">
        <v>7854</v>
      </c>
    </row>
    <row r="7969" spans="1:6" x14ac:dyDescent="0.25">
      <c r="A7969" s="348" t="s">
        <v>14004</v>
      </c>
      <c r="B7969" t="str">
        <f t="shared" si="124"/>
        <v>F3:0820 P1P2:8502 P3:00234</v>
      </c>
      <c r="C7969" s="348" t="s">
        <v>9737</v>
      </c>
      <c r="D7969" s="348" t="s">
        <v>7684</v>
      </c>
      <c r="E7969" s="348" t="s">
        <v>7725</v>
      </c>
      <c r="F7969" s="348" t="s">
        <v>7726</v>
      </c>
    </row>
    <row r="7970" spans="1:6" x14ac:dyDescent="0.25">
      <c r="A7970" s="348" t="s">
        <v>14005</v>
      </c>
      <c r="B7970" t="str">
        <f t="shared" si="124"/>
        <v>F3:0812 P1P2:8602 P3:00355</v>
      </c>
      <c r="C7970" s="348" t="s">
        <v>9737</v>
      </c>
      <c r="D7970" s="348" t="s">
        <v>7752</v>
      </c>
      <c r="E7970" s="348" t="s">
        <v>7753</v>
      </c>
      <c r="F7970" s="348" t="s">
        <v>7754</v>
      </c>
    </row>
    <row r="7971" spans="1:6" x14ac:dyDescent="0.25">
      <c r="A7971" s="348" t="s">
        <v>14006</v>
      </c>
      <c r="B7971" t="str">
        <f t="shared" si="124"/>
        <v>F3:0911 P1P2:8802 P3:00199</v>
      </c>
      <c r="C7971" s="348" t="s">
        <v>8371</v>
      </c>
      <c r="D7971" s="348" t="s">
        <v>7657</v>
      </c>
      <c r="E7971" s="348" t="s">
        <v>7658</v>
      </c>
      <c r="F7971" s="348" t="s">
        <v>7659</v>
      </c>
    </row>
    <row r="7972" spans="1:6" x14ac:dyDescent="0.25">
      <c r="A7972" s="348" t="s">
        <v>14006</v>
      </c>
      <c r="B7972" t="str">
        <f t="shared" si="124"/>
        <v>F3:0911 P1P2:8802 P3:00448</v>
      </c>
      <c r="C7972" s="348" t="s">
        <v>8371</v>
      </c>
      <c r="D7972" s="348" t="s">
        <v>7657</v>
      </c>
      <c r="E7972" s="348" t="s">
        <v>7658</v>
      </c>
      <c r="F7972" s="348" t="s">
        <v>7641</v>
      </c>
    </row>
    <row r="7973" spans="1:6" x14ac:dyDescent="0.25">
      <c r="A7973" s="348" t="s">
        <v>14007</v>
      </c>
      <c r="B7973" t="str">
        <f t="shared" si="124"/>
        <v>F3:0812 P1P2:8602 P3:00355</v>
      </c>
      <c r="C7973" s="348" t="s">
        <v>9878</v>
      </c>
      <c r="D7973" s="348" t="s">
        <v>7752</v>
      </c>
      <c r="E7973" s="348" t="s">
        <v>7753</v>
      </c>
      <c r="F7973" s="348" t="s">
        <v>7754</v>
      </c>
    </row>
    <row r="7974" spans="1:6" x14ac:dyDescent="0.25">
      <c r="A7974" s="348" t="s">
        <v>14008</v>
      </c>
      <c r="B7974" t="str">
        <f t="shared" si="124"/>
        <v>F3:0820 P1P2:8502 P3:00231</v>
      </c>
      <c r="C7974" s="348" t="s">
        <v>10580</v>
      </c>
      <c r="D7974" s="348" t="s">
        <v>7684</v>
      </c>
      <c r="E7974" s="348" t="s">
        <v>7725</v>
      </c>
      <c r="F7974" s="348" t="s">
        <v>7834</v>
      </c>
    </row>
    <row r="7975" spans="1:6" x14ac:dyDescent="0.25">
      <c r="A7975" s="348" t="s">
        <v>14009</v>
      </c>
      <c r="B7975" t="str">
        <f t="shared" si="124"/>
        <v>F3:0820 P1P2:8502 P3:00231</v>
      </c>
      <c r="C7975" s="348" t="s">
        <v>13176</v>
      </c>
      <c r="D7975" s="348" t="s">
        <v>7684</v>
      </c>
      <c r="E7975" s="348" t="s">
        <v>7725</v>
      </c>
      <c r="F7975" s="348" t="s">
        <v>7834</v>
      </c>
    </row>
    <row r="7976" spans="1:6" x14ac:dyDescent="0.25">
      <c r="A7976" s="348" t="s">
        <v>14010</v>
      </c>
      <c r="B7976" t="str">
        <f t="shared" si="124"/>
        <v>F3:0820 P1P2:8502 P3:00231</v>
      </c>
      <c r="C7976" s="348" t="s">
        <v>10577</v>
      </c>
      <c r="D7976" s="348" t="s">
        <v>7684</v>
      </c>
      <c r="E7976" s="348" t="s">
        <v>7725</v>
      </c>
      <c r="F7976" s="348" t="s">
        <v>7834</v>
      </c>
    </row>
    <row r="7977" spans="1:6" x14ac:dyDescent="0.25">
      <c r="A7977" s="348" t="s">
        <v>14011</v>
      </c>
      <c r="B7977" t="str">
        <f t="shared" si="124"/>
        <v>F3:0820 P1P2:8503 P3:00232</v>
      </c>
      <c r="C7977" s="348" t="s">
        <v>9619</v>
      </c>
      <c r="D7977" s="348" t="s">
        <v>7684</v>
      </c>
      <c r="E7977" s="348" t="s">
        <v>7685</v>
      </c>
      <c r="F7977" s="348" t="s">
        <v>7686</v>
      </c>
    </row>
    <row r="7978" spans="1:6" x14ac:dyDescent="0.25">
      <c r="A7978" s="348" t="s">
        <v>14012</v>
      </c>
      <c r="B7978" t="str">
        <f t="shared" si="124"/>
        <v>F3:0820 P1P2:8502 P3:00234</v>
      </c>
      <c r="C7978" s="348" t="s">
        <v>9619</v>
      </c>
      <c r="D7978" s="348" t="s">
        <v>7684</v>
      </c>
      <c r="E7978" s="348" t="s">
        <v>7725</v>
      </c>
      <c r="F7978" s="348" t="s">
        <v>7726</v>
      </c>
    </row>
    <row r="7979" spans="1:6" x14ac:dyDescent="0.25">
      <c r="A7979" s="348" t="s">
        <v>14013</v>
      </c>
      <c r="B7979" t="str">
        <f t="shared" si="124"/>
        <v>F3:0820 P1P2:8502 P3:00231</v>
      </c>
      <c r="C7979" s="348" t="s">
        <v>10574</v>
      </c>
      <c r="D7979" s="348" t="s">
        <v>7684</v>
      </c>
      <c r="E7979" s="348" t="s">
        <v>7725</v>
      </c>
      <c r="F7979" s="348" t="s">
        <v>7834</v>
      </c>
    </row>
    <row r="7980" spans="1:6" x14ac:dyDescent="0.25">
      <c r="A7980" s="348" t="s">
        <v>14014</v>
      </c>
      <c r="B7980" t="str">
        <f t="shared" si="124"/>
        <v>F3:0820 P1P2:8502 P3:00231</v>
      </c>
      <c r="C7980" s="348" t="s">
        <v>10061</v>
      </c>
      <c r="D7980" s="348" t="s">
        <v>7684</v>
      </c>
      <c r="E7980" s="348" t="s">
        <v>7725</v>
      </c>
      <c r="F7980" s="348" t="s">
        <v>7834</v>
      </c>
    </row>
    <row r="7981" spans="1:6" x14ac:dyDescent="0.25">
      <c r="A7981" s="348" t="s">
        <v>14015</v>
      </c>
      <c r="B7981" t="str">
        <f t="shared" si="124"/>
        <v>F3:0820 P1P2:8502 P3:00231</v>
      </c>
      <c r="C7981" s="348" t="s">
        <v>10061</v>
      </c>
      <c r="D7981" s="348" t="s">
        <v>7684</v>
      </c>
      <c r="E7981" s="348" t="s">
        <v>7725</v>
      </c>
      <c r="F7981" s="348" t="s">
        <v>7834</v>
      </c>
    </row>
    <row r="7982" spans="1:6" x14ac:dyDescent="0.25">
      <c r="A7982" s="348" t="s">
        <v>14016</v>
      </c>
      <c r="B7982" t="str">
        <f t="shared" si="124"/>
        <v>F3:0820 P1P2:8502 P3:00231</v>
      </c>
      <c r="C7982" s="348" t="s">
        <v>10061</v>
      </c>
      <c r="D7982" s="348" t="s">
        <v>7684</v>
      </c>
      <c r="E7982" s="348" t="s">
        <v>7725</v>
      </c>
      <c r="F7982" s="348" t="s">
        <v>7834</v>
      </c>
    </row>
    <row r="7983" spans="1:6" x14ac:dyDescent="0.25">
      <c r="A7983" s="348" t="s">
        <v>14017</v>
      </c>
      <c r="B7983" t="str">
        <f t="shared" si="124"/>
        <v>F3:0820 P1P2:8502 P3:00234</v>
      </c>
      <c r="C7983" s="348" t="s">
        <v>9570</v>
      </c>
      <c r="D7983" s="348" t="s">
        <v>7684</v>
      </c>
      <c r="E7983" s="348" t="s">
        <v>7725</v>
      </c>
      <c r="F7983" s="348" t="s">
        <v>7726</v>
      </c>
    </row>
    <row r="7984" spans="1:6" x14ac:dyDescent="0.25">
      <c r="A7984" s="348" t="s">
        <v>14018</v>
      </c>
      <c r="B7984" t="str">
        <f t="shared" si="124"/>
        <v>F3:1012 P1P2:9010 P3:00347</v>
      </c>
      <c r="C7984" s="348" t="s">
        <v>9570</v>
      </c>
      <c r="D7984" s="348" t="s">
        <v>7679</v>
      </c>
      <c r="E7984" s="348" t="s">
        <v>7680</v>
      </c>
      <c r="F7984" s="348" t="s">
        <v>7681</v>
      </c>
    </row>
    <row r="7985" spans="1:6" x14ac:dyDescent="0.25">
      <c r="A7985" s="348" t="s">
        <v>14019</v>
      </c>
      <c r="B7985" t="str">
        <f t="shared" si="124"/>
        <v>F3:0820 P1P2:8503 P3:00232</v>
      </c>
      <c r="C7985" s="348" t="s">
        <v>8423</v>
      </c>
      <c r="D7985" s="348" t="s">
        <v>7684</v>
      </c>
      <c r="E7985" s="348" t="s">
        <v>7685</v>
      </c>
      <c r="F7985" s="348" t="s">
        <v>7686</v>
      </c>
    </row>
    <row r="7986" spans="1:6" x14ac:dyDescent="0.25">
      <c r="A7986" s="348" t="s">
        <v>14020</v>
      </c>
      <c r="B7986" t="str">
        <f t="shared" si="124"/>
        <v>F3:0812 P1P2:8602 P3:00355</v>
      </c>
      <c r="C7986" s="348" t="s">
        <v>8423</v>
      </c>
      <c r="D7986" s="348" t="s">
        <v>7752</v>
      </c>
      <c r="E7986" s="348" t="s">
        <v>7753</v>
      </c>
      <c r="F7986" s="348" t="s">
        <v>7754</v>
      </c>
    </row>
    <row r="7987" spans="1:6" x14ac:dyDescent="0.25">
      <c r="A7987" s="348" t="s">
        <v>14021</v>
      </c>
      <c r="B7987" t="str">
        <f t="shared" si="124"/>
        <v>F3:0820 P1P2:8502 P3:00231</v>
      </c>
      <c r="C7987" s="348" t="s">
        <v>10545</v>
      </c>
      <c r="D7987" s="348" t="s">
        <v>7684</v>
      </c>
      <c r="E7987" s="348" t="s">
        <v>7725</v>
      </c>
      <c r="F7987" s="348" t="s">
        <v>7834</v>
      </c>
    </row>
    <row r="7988" spans="1:6" x14ac:dyDescent="0.25">
      <c r="A7988" s="348" t="s">
        <v>14022</v>
      </c>
      <c r="B7988" t="str">
        <f t="shared" si="124"/>
        <v>F3:0911 P1P2:8802 P3:00199</v>
      </c>
      <c r="C7988" s="348" t="s">
        <v>11243</v>
      </c>
      <c r="D7988" s="348" t="s">
        <v>7657</v>
      </c>
      <c r="E7988" s="348" t="s">
        <v>7658</v>
      </c>
      <c r="F7988" s="348" t="s">
        <v>7659</v>
      </c>
    </row>
    <row r="7989" spans="1:6" x14ac:dyDescent="0.25">
      <c r="A7989" s="348" t="s">
        <v>14022</v>
      </c>
      <c r="B7989" t="str">
        <f t="shared" si="124"/>
        <v>F3:0911 P1P2:8802 P3:00448</v>
      </c>
      <c r="C7989" s="348" t="s">
        <v>11243</v>
      </c>
      <c r="D7989" s="348" t="s">
        <v>7657</v>
      </c>
      <c r="E7989" s="348" t="s">
        <v>7658</v>
      </c>
      <c r="F7989" s="348" t="s">
        <v>7641</v>
      </c>
    </row>
    <row r="7990" spans="1:6" x14ac:dyDescent="0.25">
      <c r="A7990" s="348" t="s">
        <v>14023</v>
      </c>
      <c r="B7990" t="str">
        <f t="shared" si="124"/>
        <v>F3:0911 P1P2:8802 P3:00199</v>
      </c>
      <c r="C7990" s="348" t="s">
        <v>11267</v>
      </c>
      <c r="D7990" s="348" t="s">
        <v>7657</v>
      </c>
      <c r="E7990" s="348" t="s">
        <v>7658</v>
      </c>
      <c r="F7990" s="348" t="s">
        <v>7659</v>
      </c>
    </row>
    <row r="7991" spans="1:6" x14ac:dyDescent="0.25">
      <c r="A7991" s="348" t="s">
        <v>14023</v>
      </c>
      <c r="B7991" t="str">
        <f t="shared" si="124"/>
        <v>F3:0911 P1P2:8802 P3:00448</v>
      </c>
      <c r="C7991" s="348" t="s">
        <v>11267</v>
      </c>
      <c r="D7991" s="348" t="s">
        <v>7657</v>
      </c>
      <c r="E7991" s="348" t="s">
        <v>7658</v>
      </c>
      <c r="F7991" s="348" t="s">
        <v>7641</v>
      </c>
    </row>
    <row r="7992" spans="1:6" x14ac:dyDescent="0.25">
      <c r="A7992" s="348" t="s">
        <v>14024</v>
      </c>
      <c r="B7992" t="str">
        <f t="shared" si="124"/>
        <v>F3:0820 P1P2:8502 P3:00231</v>
      </c>
      <c r="C7992" s="348" t="s">
        <v>10540</v>
      </c>
      <c r="D7992" s="348" t="s">
        <v>7684</v>
      </c>
      <c r="E7992" s="348" t="s">
        <v>7725</v>
      </c>
      <c r="F7992" s="348" t="s">
        <v>7834</v>
      </c>
    </row>
    <row r="7993" spans="1:6" x14ac:dyDescent="0.25">
      <c r="A7993" s="348" t="s">
        <v>14025</v>
      </c>
      <c r="B7993" t="str">
        <f t="shared" si="124"/>
        <v>F3:1040 P1P2:9006 P3:00283</v>
      </c>
      <c r="C7993" s="348" t="s">
        <v>8068</v>
      </c>
      <c r="D7993" s="348" t="s">
        <v>7691</v>
      </c>
      <c r="E7993" s="348" t="s">
        <v>7692</v>
      </c>
      <c r="F7993" s="348" t="s">
        <v>7914</v>
      </c>
    </row>
    <row r="7994" spans="1:6" x14ac:dyDescent="0.25">
      <c r="A7994" s="348" t="s">
        <v>14026</v>
      </c>
      <c r="B7994" t="str">
        <f t="shared" si="124"/>
        <v>F3:0820 P1P2:8502 P3:00234</v>
      </c>
      <c r="C7994" s="348" t="s">
        <v>8134</v>
      </c>
      <c r="D7994" s="348" t="s">
        <v>7684</v>
      </c>
      <c r="E7994" s="348" t="s">
        <v>7725</v>
      </c>
      <c r="F7994" s="348" t="s">
        <v>7726</v>
      </c>
    </row>
    <row r="7995" spans="1:6" x14ac:dyDescent="0.25">
      <c r="A7995" s="348" t="s">
        <v>14027</v>
      </c>
      <c r="B7995" t="str">
        <f t="shared" si="124"/>
        <v>F3:0911 P1P2:8802 P3:00199</v>
      </c>
      <c r="C7995" s="348" t="s">
        <v>9993</v>
      </c>
      <c r="D7995" s="348" t="s">
        <v>7657</v>
      </c>
      <c r="E7995" s="348" t="s">
        <v>7658</v>
      </c>
      <c r="F7995" s="348" t="s">
        <v>7659</v>
      </c>
    </row>
    <row r="7996" spans="1:6" x14ac:dyDescent="0.25">
      <c r="A7996" s="348" t="s">
        <v>14028</v>
      </c>
      <c r="B7996" t="str">
        <f t="shared" si="124"/>
        <v>F3:0911 P1P2:8802 P3:00199</v>
      </c>
      <c r="C7996" s="348" t="s">
        <v>9993</v>
      </c>
      <c r="D7996" s="348" t="s">
        <v>7657</v>
      </c>
      <c r="E7996" s="348" t="s">
        <v>7658</v>
      </c>
      <c r="F7996" s="348" t="s">
        <v>7659</v>
      </c>
    </row>
    <row r="7997" spans="1:6" x14ac:dyDescent="0.25">
      <c r="A7997" s="348" t="s">
        <v>14028</v>
      </c>
      <c r="B7997" t="str">
        <f t="shared" si="124"/>
        <v>F3:0911 P1P2:8802 P3:00448</v>
      </c>
      <c r="C7997" s="348" t="s">
        <v>9993</v>
      </c>
      <c r="D7997" s="348" t="s">
        <v>7657</v>
      </c>
      <c r="E7997" s="348" t="s">
        <v>7658</v>
      </c>
      <c r="F7997" s="348" t="s">
        <v>7641</v>
      </c>
    </row>
    <row r="7998" spans="1:6" x14ac:dyDescent="0.25">
      <c r="A7998" s="348" t="s">
        <v>14029</v>
      </c>
      <c r="B7998" t="str">
        <f t="shared" si="124"/>
        <v>F3:0820 P1P2:8502 P3:00231</v>
      </c>
      <c r="C7998" s="348" t="s">
        <v>10098</v>
      </c>
      <c r="D7998" s="348" t="s">
        <v>7684</v>
      </c>
      <c r="E7998" s="348" t="s">
        <v>7725</v>
      </c>
      <c r="F7998" s="348" t="s">
        <v>7834</v>
      </c>
    </row>
    <row r="7999" spans="1:6" x14ac:dyDescent="0.25">
      <c r="A7999" s="348" t="s">
        <v>14030</v>
      </c>
      <c r="B7999" t="str">
        <f t="shared" si="124"/>
        <v>F3:0911 P1P2:8802 P3:00199</v>
      </c>
      <c r="C7999" s="348" t="s">
        <v>10098</v>
      </c>
      <c r="D7999" s="348" t="s">
        <v>7657</v>
      </c>
      <c r="E7999" s="348" t="s">
        <v>7658</v>
      </c>
      <c r="F7999" s="348" t="s">
        <v>7659</v>
      </c>
    </row>
    <row r="8000" spans="1:6" x14ac:dyDescent="0.25">
      <c r="A8000" s="348" t="s">
        <v>14030</v>
      </c>
      <c r="B8000" t="str">
        <f t="shared" si="124"/>
        <v>F3:0911 P1P2:8802 P3:00448</v>
      </c>
      <c r="C8000" s="348" t="s">
        <v>10098</v>
      </c>
      <c r="D8000" s="348" t="s">
        <v>7657</v>
      </c>
      <c r="E8000" s="348" t="s">
        <v>7658</v>
      </c>
      <c r="F8000" s="348" t="s">
        <v>7641</v>
      </c>
    </row>
    <row r="8001" spans="1:6" x14ac:dyDescent="0.25">
      <c r="A8001" s="348" t="s">
        <v>14031</v>
      </c>
      <c r="B8001" t="str">
        <f t="shared" si="124"/>
        <v>F3:0911 P1P2:8802 P3:00199</v>
      </c>
      <c r="C8001" s="348" t="s">
        <v>10102</v>
      </c>
      <c r="D8001" s="348" t="s">
        <v>7657</v>
      </c>
      <c r="E8001" s="348" t="s">
        <v>7658</v>
      </c>
      <c r="F8001" s="348" t="s">
        <v>7659</v>
      </c>
    </row>
    <row r="8002" spans="1:6" x14ac:dyDescent="0.25">
      <c r="A8002" s="348" t="s">
        <v>14031</v>
      </c>
      <c r="B8002" t="str">
        <f t="shared" ref="B8002:B8065" si="125">CONCATENATE("F3:",D8002," P1P2:",E8002," P3:",F8002)</f>
        <v>F3:0911 P1P2:8802 P3:00448</v>
      </c>
      <c r="C8002" s="348" t="s">
        <v>10102</v>
      </c>
      <c r="D8002" s="348" t="s">
        <v>7657</v>
      </c>
      <c r="E8002" s="348" t="s">
        <v>7658</v>
      </c>
      <c r="F8002" s="348" t="s">
        <v>7641</v>
      </c>
    </row>
    <row r="8003" spans="1:6" x14ac:dyDescent="0.25">
      <c r="A8003" s="348" t="s">
        <v>14032</v>
      </c>
      <c r="B8003" t="str">
        <f t="shared" si="125"/>
        <v>F3:0820 P1P2:8502 P3:00234</v>
      </c>
      <c r="C8003" s="348" t="s">
        <v>10118</v>
      </c>
      <c r="D8003" s="348" t="s">
        <v>7684</v>
      </c>
      <c r="E8003" s="348" t="s">
        <v>7725</v>
      </c>
      <c r="F8003" s="348" t="s">
        <v>7726</v>
      </c>
    </row>
    <row r="8004" spans="1:6" x14ac:dyDescent="0.25">
      <c r="A8004" s="348" t="s">
        <v>14033</v>
      </c>
      <c r="B8004" t="str">
        <f t="shared" si="125"/>
        <v>F3:0921 P1P2:8804 P3:00201</v>
      </c>
      <c r="C8004" s="348" t="s">
        <v>7991</v>
      </c>
      <c r="D8004" s="348" t="s">
        <v>7646</v>
      </c>
      <c r="E8004" s="348" t="s">
        <v>7647</v>
      </c>
      <c r="F8004" s="348" t="s">
        <v>7648</v>
      </c>
    </row>
    <row r="8005" spans="1:6" x14ac:dyDescent="0.25">
      <c r="A8005" s="348" t="s">
        <v>14033</v>
      </c>
      <c r="B8005" t="str">
        <f t="shared" si="125"/>
        <v>F3:0921 P1P2:8804 P3:00389</v>
      </c>
      <c r="C8005" s="348" t="s">
        <v>7991</v>
      </c>
      <c r="D8005" s="348" t="s">
        <v>7646</v>
      </c>
      <c r="E8005" s="348" t="s">
        <v>7647</v>
      </c>
      <c r="F8005" s="348" t="s">
        <v>7640</v>
      </c>
    </row>
    <row r="8006" spans="1:6" x14ac:dyDescent="0.25">
      <c r="A8006" s="348" t="s">
        <v>14033</v>
      </c>
      <c r="B8006" t="str">
        <f t="shared" si="125"/>
        <v>F3:0921 P1P2:8804 P3:00448</v>
      </c>
      <c r="C8006" s="348" t="s">
        <v>7991</v>
      </c>
      <c r="D8006" s="348" t="s">
        <v>7646</v>
      </c>
      <c r="E8006" s="348" t="s">
        <v>7647</v>
      </c>
      <c r="F8006" s="348" t="s">
        <v>7641</v>
      </c>
    </row>
    <row r="8007" spans="1:6" x14ac:dyDescent="0.25">
      <c r="A8007" s="348" t="s">
        <v>14034</v>
      </c>
      <c r="B8007" t="str">
        <f t="shared" si="125"/>
        <v>F3:0133 P1P2:0302 P3:00009</v>
      </c>
      <c r="C8007" s="348" t="s">
        <v>7413</v>
      </c>
      <c r="D8007" s="348" t="s">
        <v>7340</v>
      </c>
      <c r="E8007" s="348" t="s">
        <v>7456</v>
      </c>
      <c r="F8007" s="348" t="s">
        <v>7459</v>
      </c>
    </row>
    <row r="8008" spans="1:6" x14ac:dyDescent="0.25">
      <c r="A8008" s="348" t="s">
        <v>14035</v>
      </c>
      <c r="B8008" t="str">
        <f t="shared" si="125"/>
        <v>F3:0922 P1P2:8806 P3:00203</v>
      </c>
      <c r="C8008" s="348" t="s">
        <v>7991</v>
      </c>
      <c r="D8008" s="348" t="s">
        <v>7637</v>
      </c>
      <c r="E8008" s="348" t="s">
        <v>7638</v>
      </c>
      <c r="F8008" s="348" t="s">
        <v>7639</v>
      </c>
    </row>
    <row r="8009" spans="1:6" x14ac:dyDescent="0.25">
      <c r="A8009" s="348" t="s">
        <v>14035</v>
      </c>
      <c r="B8009" t="str">
        <f t="shared" si="125"/>
        <v>F3:0922 P1P2:8806 P3:00389</v>
      </c>
      <c r="C8009" s="348" t="s">
        <v>7991</v>
      </c>
      <c r="D8009" s="348" t="s">
        <v>7637</v>
      </c>
      <c r="E8009" s="348" t="s">
        <v>7638</v>
      </c>
      <c r="F8009" s="348" t="s">
        <v>7640</v>
      </c>
    </row>
    <row r="8010" spans="1:6" x14ac:dyDescent="0.25">
      <c r="A8010" s="348" t="s">
        <v>14035</v>
      </c>
      <c r="B8010" t="str">
        <f t="shared" si="125"/>
        <v>F3:0922 P1P2:8806 P3:00448</v>
      </c>
      <c r="C8010" s="348" t="s">
        <v>7991</v>
      </c>
      <c r="D8010" s="348" t="s">
        <v>7637</v>
      </c>
      <c r="E8010" s="348" t="s">
        <v>7638</v>
      </c>
      <c r="F8010" s="348" t="s">
        <v>7641</v>
      </c>
    </row>
    <row r="8011" spans="1:6" x14ac:dyDescent="0.25">
      <c r="A8011" s="348" t="s">
        <v>14036</v>
      </c>
      <c r="B8011" t="str">
        <f t="shared" si="125"/>
        <v>F3:0820 P1P2:8502 P3:00234</v>
      </c>
      <c r="C8011" s="348" t="s">
        <v>10591</v>
      </c>
      <c r="D8011" s="348" t="s">
        <v>7684</v>
      </c>
      <c r="E8011" s="348" t="s">
        <v>7725</v>
      </c>
      <c r="F8011" s="348" t="s">
        <v>7726</v>
      </c>
    </row>
    <row r="8012" spans="1:6" x14ac:dyDescent="0.25">
      <c r="A8012" s="348" t="s">
        <v>14037</v>
      </c>
      <c r="B8012" t="str">
        <f t="shared" si="125"/>
        <v>F3:0812 P1P2:8602 P3:00238</v>
      </c>
      <c r="C8012" s="348" t="s">
        <v>10591</v>
      </c>
      <c r="D8012" s="348" t="s">
        <v>7752</v>
      </c>
      <c r="E8012" s="348" t="s">
        <v>7753</v>
      </c>
      <c r="F8012" s="348" t="s">
        <v>8038</v>
      </c>
    </row>
    <row r="8013" spans="1:6" x14ac:dyDescent="0.25">
      <c r="A8013" s="348" t="s">
        <v>14038</v>
      </c>
      <c r="B8013" t="str">
        <f t="shared" si="125"/>
        <v>F3:0429 P1P2:5101 P3:00005</v>
      </c>
      <c r="C8013" s="348" t="s">
        <v>7413</v>
      </c>
      <c r="D8013" s="348" t="s">
        <v>13501</v>
      </c>
      <c r="E8013" s="348" t="s">
        <v>13502</v>
      </c>
      <c r="F8013" s="348" t="s">
        <v>7655</v>
      </c>
    </row>
    <row r="8014" spans="1:6" x14ac:dyDescent="0.25">
      <c r="A8014" s="348" t="s">
        <v>14039</v>
      </c>
      <c r="B8014" t="str">
        <f t="shared" si="125"/>
        <v>F3:0820 P1P2:8502 P3:00231</v>
      </c>
      <c r="C8014" s="348" t="s">
        <v>10583</v>
      </c>
      <c r="D8014" s="348" t="s">
        <v>7684</v>
      </c>
      <c r="E8014" s="348" t="s">
        <v>7725</v>
      </c>
      <c r="F8014" s="348" t="s">
        <v>7834</v>
      </c>
    </row>
    <row r="8015" spans="1:6" x14ac:dyDescent="0.25">
      <c r="A8015" s="348" t="s">
        <v>14040</v>
      </c>
      <c r="B8015" t="str">
        <f t="shared" si="125"/>
        <v>F3:0259 P1P2:3104 P3:00074</v>
      </c>
      <c r="C8015" s="348" t="s">
        <v>7986</v>
      </c>
      <c r="D8015" s="348" t="s">
        <v>7557</v>
      </c>
      <c r="E8015" s="348" t="s">
        <v>7568</v>
      </c>
      <c r="F8015" s="348" t="s">
        <v>7571</v>
      </c>
    </row>
    <row r="8016" spans="1:6" x14ac:dyDescent="0.25">
      <c r="A8016" s="348" t="s">
        <v>14041</v>
      </c>
      <c r="B8016" t="str">
        <f t="shared" si="125"/>
        <v>F3:0861 P1P2:8501 P3:00005</v>
      </c>
      <c r="C8016" s="348" t="s">
        <v>7986</v>
      </c>
      <c r="D8016" s="348" t="s">
        <v>7952</v>
      </c>
      <c r="E8016" s="348" t="s">
        <v>7953</v>
      </c>
      <c r="F8016" s="348" t="s">
        <v>7655</v>
      </c>
    </row>
    <row r="8017" spans="1:6" x14ac:dyDescent="0.25">
      <c r="A8017" s="348" t="s">
        <v>14042</v>
      </c>
      <c r="B8017" t="str">
        <f t="shared" si="125"/>
        <v>F3:0911 P1P2:8802 P3:00199</v>
      </c>
      <c r="C8017" s="348" t="s">
        <v>8401</v>
      </c>
      <c r="D8017" s="348" t="s">
        <v>7657</v>
      </c>
      <c r="E8017" s="348" t="s">
        <v>7658</v>
      </c>
      <c r="F8017" s="348" t="s">
        <v>7659</v>
      </c>
    </row>
    <row r="8018" spans="1:6" x14ac:dyDescent="0.25">
      <c r="A8018" s="348" t="s">
        <v>14042</v>
      </c>
      <c r="B8018" t="str">
        <f t="shared" si="125"/>
        <v>F3:0911 P1P2:8802 P3:00448</v>
      </c>
      <c r="C8018" s="348" t="s">
        <v>8401</v>
      </c>
      <c r="D8018" s="348" t="s">
        <v>7657</v>
      </c>
      <c r="E8018" s="348" t="s">
        <v>7658</v>
      </c>
      <c r="F8018" s="348" t="s">
        <v>7641</v>
      </c>
    </row>
    <row r="8019" spans="1:6" x14ac:dyDescent="0.25">
      <c r="A8019" s="348" t="s">
        <v>14043</v>
      </c>
      <c r="B8019" t="str">
        <f t="shared" si="125"/>
        <v>F3:0922 P1P2:8806 P3:00203</v>
      </c>
      <c r="C8019" s="348" t="s">
        <v>7991</v>
      </c>
      <c r="D8019" s="348" t="s">
        <v>7637</v>
      </c>
      <c r="E8019" s="348" t="s">
        <v>7638</v>
      </c>
      <c r="F8019" s="348" t="s">
        <v>7639</v>
      </c>
    </row>
    <row r="8020" spans="1:6" x14ac:dyDescent="0.25">
      <c r="A8020" s="348" t="s">
        <v>14044</v>
      </c>
      <c r="B8020" t="str">
        <f t="shared" si="125"/>
        <v>F3:0922 P1P2:8806 P3:00203</v>
      </c>
      <c r="C8020" s="348" t="s">
        <v>7991</v>
      </c>
      <c r="D8020" s="348" t="s">
        <v>7637</v>
      </c>
      <c r="E8020" s="348" t="s">
        <v>7638</v>
      </c>
      <c r="F8020" s="348" t="s">
        <v>7639</v>
      </c>
    </row>
    <row r="8021" spans="1:6" x14ac:dyDescent="0.25">
      <c r="A8021" s="348" t="s">
        <v>14044</v>
      </c>
      <c r="B8021" t="str">
        <f t="shared" si="125"/>
        <v>F3:0922 P1P2:8806 P3:00389</v>
      </c>
      <c r="C8021" s="348" t="s">
        <v>7991</v>
      </c>
      <c r="D8021" s="348" t="s">
        <v>7637</v>
      </c>
      <c r="E8021" s="348" t="s">
        <v>7638</v>
      </c>
      <c r="F8021" s="348" t="s">
        <v>7640</v>
      </c>
    </row>
    <row r="8022" spans="1:6" x14ac:dyDescent="0.25">
      <c r="A8022" s="348" t="s">
        <v>14044</v>
      </c>
      <c r="B8022" t="str">
        <f t="shared" si="125"/>
        <v>F3:0922 P1P2:8806 P3:00448</v>
      </c>
      <c r="C8022" s="348" t="s">
        <v>7991</v>
      </c>
      <c r="D8022" s="348" t="s">
        <v>7637</v>
      </c>
      <c r="E8022" s="348" t="s">
        <v>7638</v>
      </c>
      <c r="F8022" s="348" t="s">
        <v>7641</v>
      </c>
    </row>
    <row r="8023" spans="1:6" x14ac:dyDescent="0.25">
      <c r="A8023" s="348" t="s">
        <v>14045</v>
      </c>
      <c r="B8023" t="str">
        <f t="shared" si="125"/>
        <v>F3:0112 P1P2:0501 P3:00005</v>
      </c>
      <c r="C8023" s="348" t="s">
        <v>7880</v>
      </c>
      <c r="D8023" s="348" t="s">
        <v>7369</v>
      </c>
      <c r="E8023" s="348" t="s">
        <v>7370</v>
      </c>
      <c r="F8023" s="348" t="s">
        <v>7655</v>
      </c>
    </row>
    <row r="8024" spans="1:6" x14ac:dyDescent="0.25">
      <c r="A8024" s="348" t="s">
        <v>14046</v>
      </c>
      <c r="B8024" t="str">
        <f t="shared" si="125"/>
        <v>F3:0922 P1P2:8806 P3:00203</v>
      </c>
      <c r="C8024" s="348" t="s">
        <v>7991</v>
      </c>
      <c r="D8024" s="348" t="s">
        <v>7637</v>
      </c>
      <c r="E8024" s="348" t="s">
        <v>7638</v>
      </c>
      <c r="F8024" s="348" t="s">
        <v>7639</v>
      </c>
    </row>
    <row r="8025" spans="1:6" x14ac:dyDescent="0.25">
      <c r="A8025" s="348" t="s">
        <v>14046</v>
      </c>
      <c r="B8025" t="str">
        <f t="shared" si="125"/>
        <v>F3:0922 P1P2:8806 P3:00389</v>
      </c>
      <c r="C8025" s="348" t="s">
        <v>7991</v>
      </c>
      <c r="D8025" s="348" t="s">
        <v>7637</v>
      </c>
      <c r="E8025" s="348" t="s">
        <v>7638</v>
      </c>
      <c r="F8025" s="348" t="s">
        <v>7640</v>
      </c>
    </row>
    <row r="8026" spans="1:6" x14ac:dyDescent="0.25">
      <c r="A8026" s="348" t="s">
        <v>14046</v>
      </c>
      <c r="B8026" t="str">
        <f t="shared" si="125"/>
        <v>F3:0922 P1P2:8806 P3:00448</v>
      </c>
      <c r="C8026" s="348" t="s">
        <v>7991</v>
      </c>
      <c r="D8026" s="348" t="s">
        <v>7637</v>
      </c>
      <c r="E8026" s="348" t="s">
        <v>7638</v>
      </c>
      <c r="F8026" s="348" t="s">
        <v>7641</v>
      </c>
    </row>
    <row r="8027" spans="1:6" x14ac:dyDescent="0.25">
      <c r="A8027" s="348" t="s">
        <v>14047</v>
      </c>
      <c r="B8027" t="str">
        <f t="shared" si="125"/>
        <v>F3:0922 P1P2:8806 P3:00203</v>
      </c>
      <c r="C8027" s="348" t="s">
        <v>7991</v>
      </c>
      <c r="D8027" s="348" t="s">
        <v>7637</v>
      </c>
      <c r="E8027" s="348" t="s">
        <v>7638</v>
      </c>
      <c r="F8027" s="348" t="s">
        <v>7639</v>
      </c>
    </row>
    <row r="8028" spans="1:6" x14ac:dyDescent="0.25">
      <c r="A8028" s="348" t="s">
        <v>14047</v>
      </c>
      <c r="B8028" t="str">
        <f t="shared" si="125"/>
        <v>F3:0922 P1P2:8806 P3:00448</v>
      </c>
      <c r="C8028" s="348" t="s">
        <v>7991</v>
      </c>
      <c r="D8028" s="348" t="s">
        <v>7637</v>
      </c>
      <c r="E8028" s="348" t="s">
        <v>7638</v>
      </c>
      <c r="F8028" s="348" t="s">
        <v>7641</v>
      </c>
    </row>
    <row r="8029" spans="1:6" x14ac:dyDescent="0.25">
      <c r="A8029" s="348" t="s">
        <v>14048</v>
      </c>
      <c r="B8029" t="str">
        <f t="shared" si="125"/>
        <v>F3:0922 P1P2:8806 P3:00203</v>
      </c>
      <c r="C8029" s="348" t="s">
        <v>7991</v>
      </c>
      <c r="D8029" s="348" t="s">
        <v>7637</v>
      </c>
      <c r="E8029" s="348" t="s">
        <v>7638</v>
      </c>
      <c r="F8029" s="348" t="s">
        <v>7639</v>
      </c>
    </row>
    <row r="8030" spans="1:6" x14ac:dyDescent="0.25">
      <c r="A8030" s="348" t="s">
        <v>14048</v>
      </c>
      <c r="B8030" t="str">
        <f t="shared" si="125"/>
        <v>F3:0922 P1P2:8806 P3:00448</v>
      </c>
      <c r="C8030" s="348" t="s">
        <v>7991</v>
      </c>
      <c r="D8030" s="348" t="s">
        <v>7637</v>
      </c>
      <c r="E8030" s="348" t="s">
        <v>7638</v>
      </c>
      <c r="F8030" s="348" t="s">
        <v>7641</v>
      </c>
    </row>
    <row r="8031" spans="1:6" x14ac:dyDescent="0.25">
      <c r="A8031" s="348" t="s">
        <v>14049</v>
      </c>
      <c r="B8031" t="str">
        <f t="shared" si="125"/>
        <v>F3:0921 P1P2:8804 P3:00201</v>
      </c>
      <c r="C8031" s="348" t="s">
        <v>7991</v>
      </c>
      <c r="D8031" s="348" t="s">
        <v>7646</v>
      </c>
      <c r="E8031" s="348" t="s">
        <v>7647</v>
      </c>
      <c r="F8031" s="348" t="s">
        <v>7648</v>
      </c>
    </row>
    <row r="8032" spans="1:6" x14ac:dyDescent="0.25">
      <c r="A8032" s="348" t="s">
        <v>14049</v>
      </c>
      <c r="B8032" t="str">
        <f t="shared" si="125"/>
        <v>F3:0921 P1P2:8804 P3:00448</v>
      </c>
      <c r="C8032" s="348" t="s">
        <v>7991</v>
      </c>
      <c r="D8032" s="348" t="s">
        <v>7646</v>
      </c>
      <c r="E8032" s="348" t="s">
        <v>7647</v>
      </c>
      <c r="F8032" s="348" t="s">
        <v>7641</v>
      </c>
    </row>
    <row r="8033" spans="1:6" x14ac:dyDescent="0.25">
      <c r="A8033" s="348" t="s">
        <v>14050</v>
      </c>
      <c r="B8033" t="str">
        <f t="shared" si="125"/>
        <v>F3:0921 P1P2:8804 P3:00201</v>
      </c>
      <c r="C8033" s="348" t="s">
        <v>7991</v>
      </c>
      <c r="D8033" s="348" t="s">
        <v>7646</v>
      </c>
      <c r="E8033" s="348" t="s">
        <v>7647</v>
      </c>
      <c r="F8033" s="348" t="s">
        <v>7648</v>
      </c>
    </row>
    <row r="8034" spans="1:6" x14ac:dyDescent="0.25">
      <c r="A8034" s="348" t="s">
        <v>14050</v>
      </c>
      <c r="B8034" t="str">
        <f t="shared" si="125"/>
        <v>F3:0921 P1P2:8804 P3:00389</v>
      </c>
      <c r="C8034" s="348" t="s">
        <v>7991</v>
      </c>
      <c r="D8034" s="348" t="s">
        <v>7646</v>
      </c>
      <c r="E8034" s="348" t="s">
        <v>7647</v>
      </c>
      <c r="F8034" s="348" t="s">
        <v>7640</v>
      </c>
    </row>
    <row r="8035" spans="1:6" x14ac:dyDescent="0.25">
      <c r="A8035" s="348" t="s">
        <v>14050</v>
      </c>
      <c r="B8035" t="str">
        <f t="shared" si="125"/>
        <v>F3:0921 P1P2:8804 P3:00448</v>
      </c>
      <c r="C8035" s="348" t="s">
        <v>7991</v>
      </c>
      <c r="D8035" s="348" t="s">
        <v>7646</v>
      </c>
      <c r="E8035" s="348" t="s">
        <v>7647</v>
      </c>
      <c r="F8035" s="348" t="s">
        <v>7641</v>
      </c>
    </row>
    <row r="8036" spans="1:6" x14ac:dyDescent="0.25">
      <c r="A8036" s="348" t="s">
        <v>14051</v>
      </c>
      <c r="B8036" t="str">
        <f t="shared" si="125"/>
        <v>F3:0921 P1P2:8804 P3:00201</v>
      </c>
      <c r="C8036" s="348" t="s">
        <v>7991</v>
      </c>
      <c r="D8036" s="348" t="s">
        <v>7646</v>
      </c>
      <c r="E8036" s="348" t="s">
        <v>7647</v>
      </c>
      <c r="F8036" s="348" t="s">
        <v>7648</v>
      </c>
    </row>
    <row r="8037" spans="1:6" x14ac:dyDescent="0.25">
      <c r="A8037" s="348" t="s">
        <v>14051</v>
      </c>
      <c r="B8037" t="str">
        <f t="shared" si="125"/>
        <v>F3:0921 P1P2:8804 P3:00448</v>
      </c>
      <c r="C8037" s="348" t="s">
        <v>7991</v>
      </c>
      <c r="D8037" s="348" t="s">
        <v>7646</v>
      </c>
      <c r="E8037" s="348" t="s">
        <v>7647</v>
      </c>
      <c r="F8037" s="348" t="s">
        <v>7641</v>
      </c>
    </row>
    <row r="8038" spans="1:6" x14ac:dyDescent="0.25">
      <c r="A8038" s="348" t="s">
        <v>14052</v>
      </c>
      <c r="B8038" t="str">
        <f t="shared" si="125"/>
        <v>F3:0921 P1P2:8804 P3:00201</v>
      </c>
      <c r="C8038" s="348" t="s">
        <v>7991</v>
      </c>
      <c r="D8038" s="348" t="s">
        <v>7646</v>
      </c>
      <c r="E8038" s="348" t="s">
        <v>7647</v>
      </c>
      <c r="F8038" s="348" t="s">
        <v>7648</v>
      </c>
    </row>
    <row r="8039" spans="1:6" x14ac:dyDescent="0.25">
      <c r="A8039" s="348" t="s">
        <v>14052</v>
      </c>
      <c r="B8039" t="str">
        <f t="shared" si="125"/>
        <v>F3:0921 P1P2:8804 P3:00448</v>
      </c>
      <c r="C8039" s="348" t="s">
        <v>7991</v>
      </c>
      <c r="D8039" s="348" t="s">
        <v>7646</v>
      </c>
      <c r="E8039" s="348" t="s">
        <v>7647</v>
      </c>
      <c r="F8039" s="348" t="s">
        <v>7641</v>
      </c>
    </row>
    <row r="8040" spans="1:6" x14ac:dyDescent="0.25">
      <c r="A8040" s="348" t="s">
        <v>14053</v>
      </c>
      <c r="B8040" t="str">
        <f t="shared" si="125"/>
        <v>F3:0921 P1P2:8804 P3:00201</v>
      </c>
      <c r="C8040" s="348" t="s">
        <v>7991</v>
      </c>
      <c r="D8040" s="348" t="s">
        <v>7646</v>
      </c>
      <c r="E8040" s="348" t="s">
        <v>7647</v>
      </c>
      <c r="F8040" s="348" t="s">
        <v>7648</v>
      </c>
    </row>
    <row r="8041" spans="1:6" x14ac:dyDescent="0.25">
      <c r="A8041" s="348" t="s">
        <v>14053</v>
      </c>
      <c r="B8041" t="str">
        <f t="shared" si="125"/>
        <v>F3:0921 P1P2:8804 P3:00448</v>
      </c>
      <c r="C8041" s="348" t="s">
        <v>7991</v>
      </c>
      <c r="D8041" s="348" t="s">
        <v>7646</v>
      </c>
      <c r="E8041" s="348" t="s">
        <v>7647</v>
      </c>
      <c r="F8041" s="348" t="s">
        <v>7641</v>
      </c>
    </row>
    <row r="8042" spans="1:6" x14ac:dyDescent="0.25">
      <c r="A8042" s="348" t="s">
        <v>14054</v>
      </c>
      <c r="B8042" t="str">
        <f t="shared" si="125"/>
        <v>F3:0921 P1P2:8804 P3:00201</v>
      </c>
      <c r="C8042" s="348" t="s">
        <v>7991</v>
      </c>
      <c r="D8042" s="348" t="s">
        <v>7646</v>
      </c>
      <c r="E8042" s="348" t="s">
        <v>7647</v>
      </c>
      <c r="F8042" s="348" t="s">
        <v>7648</v>
      </c>
    </row>
    <row r="8043" spans="1:6" x14ac:dyDescent="0.25">
      <c r="A8043" s="348" t="s">
        <v>14054</v>
      </c>
      <c r="B8043" t="str">
        <f t="shared" si="125"/>
        <v>F3:0921 P1P2:8804 P3:00448</v>
      </c>
      <c r="C8043" s="348" t="s">
        <v>7991</v>
      </c>
      <c r="D8043" s="348" t="s">
        <v>7646</v>
      </c>
      <c r="E8043" s="348" t="s">
        <v>7647</v>
      </c>
      <c r="F8043" s="348" t="s">
        <v>7641</v>
      </c>
    </row>
    <row r="8044" spans="1:6" x14ac:dyDescent="0.25">
      <c r="A8044" s="348" t="s">
        <v>14055</v>
      </c>
      <c r="B8044" t="str">
        <f t="shared" si="125"/>
        <v>F3:0921 P1P2:8804 P3:00201</v>
      </c>
      <c r="C8044" s="348" t="s">
        <v>7991</v>
      </c>
      <c r="D8044" s="348" t="s">
        <v>7646</v>
      </c>
      <c r="E8044" s="348" t="s">
        <v>7647</v>
      </c>
      <c r="F8044" s="348" t="s">
        <v>7648</v>
      </c>
    </row>
    <row r="8045" spans="1:6" x14ac:dyDescent="0.25">
      <c r="A8045" s="348" t="s">
        <v>14055</v>
      </c>
      <c r="B8045" t="str">
        <f t="shared" si="125"/>
        <v>F3:0921 P1P2:8804 P3:00448</v>
      </c>
      <c r="C8045" s="348" t="s">
        <v>7991</v>
      </c>
      <c r="D8045" s="348" t="s">
        <v>7646</v>
      </c>
      <c r="E8045" s="348" t="s">
        <v>7647</v>
      </c>
      <c r="F8045" s="348" t="s">
        <v>7641</v>
      </c>
    </row>
    <row r="8046" spans="1:6" x14ac:dyDescent="0.25">
      <c r="A8046" s="348" t="s">
        <v>14056</v>
      </c>
      <c r="B8046" t="str">
        <f t="shared" si="125"/>
        <v>F3:0921 P1P2:8804 P3:00201</v>
      </c>
      <c r="C8046" s="348" t="s">
        <v>7991</v>
      </c>
      <c r="D8046" s="348" t="s">
        <v>7646</v>
      </c>
      <c r="E8046" s="348" t="s">
        <v>7647</v>
      </c>
      <c r="F8046" s="348" t="s">
        <v>7648</v>
      </c>
    </row>
    <row r="8047" spans="1:6" x14ac:dyDescent="0.25">
      <c r="A8047" s="348" t="s">
        <v>14056</v>
      </c>
      <c r="B8047" t="str">
        <f t="shared" si="125"/>
        <v>F3:0921 P1P2:8804 P3:00448</v>
      </c>
      <c r="C8047" s="348" t="s">
        <v>7991</v>
      </c>
      <c r="D8047" s="348" t="s">
        <v>7646</v>
      </c>
      <c r="E8047" s="348" t="s">
        <v>7647</v>
      </c>
      <c r="F8047" s="348" t="s">
        <v>7641</v>
      </c>
    </row>
    <row r="8048" spans="1:6" x14ac:dyDescent="0.25">
      <c r="A8048" s="348" t="s">
        <v>14057</v>
      </c>
      <c r="B8048" t="str">
        <f t="shared" si="125"/>
        <v>F3:0921 P1P2:8804 P3:00201</v>
      </c>
      <c r="C8048" s="348" t="s">
        <v>7991</v>
      </c>
      <c r="D8048" s="348" t="s">
        <v>7646</v>
      </c>
      <c r="E8048" s="348" t="s">
        <v>7647</v>
      </c>
      <c r="F8048" s="348" t="s">
        <v>7648</v>
      </c>
    </row>
    <row r="8049" spans="1:6" x14ac:dyDescent="0.25">
      <c r="A8049" s="348" t="s">
        <v>14057</v>
      </c>
      <c r="B8049" t="str">
        <f t="shared" si="125"/>
        <v>F3:0921 P1P2:8804 P3:00389</v>
      </c>
      <c r="C8049" s="348" t="s">
        <v>7991</v>
      </c>
      <c r="D8049" s="348" t="s">
        <v>7646</v>
      </c>
      <c r="E8049" s="348" t="s">
        <v>7647</v>
      </c>
      <c r="F8049" s="348" t="s">
        <v>7640</v>
      </c>
    </row>
    <row r="8050" spans="1:6" x14ac:dyDescent="0.25">
      <c r="A8050" s="348" t="s">
        <v>14057</v>
      </c>
      <c r="B8050" t="str">
        <f t="shared" si="125"/>
        <v>F3:0921 P1P2:8804 P3:00448</v>
      </c>
      <c r="C8050" s="348" t="s">
        <v>7991</v>
      </c>
      <c r="D8050" s="348" t="s">
        <v>7646</v>
      </c>
      <c r="E8050" s="348" t="s">
        <v>7647</v>
      </c>
      <c r="F8050" s="348" t="s">
        <v>7641</v>
      </c>
    </row>
    <row r="8051" spans="1:6" x14ac:dyDescent="0.25">
      <c r="A8051" s="348" t="s">
        <v>14058</v>
      </c>
      <c r="B8051" t="str">
        <f t="shared" si="125"/>
        <v>F3:0921 P1P2:8804 P3:00201</v>
      </c>
      <c r="C8051" s="348" t="s">
        <v>7991</v>
      </c>
      <c r="D8051" s="348" t="s">
        <v>7646</v>
      </c>
      <c r="E8051" s="348" t="s">
        <v>7647</v>
      </c>
      <c r="F8051" s="348" t="s">
        <v>7648</v>
      </c>
    </row>
    <row r="8052" spans="1:6" x14ac:dyDescent="0.25">
      <c r="A8052" s="348" t="s">
        <v>14058</v>
      </c>
      <c r="B8052" t="str">
        <f t="shared" si="125"/>
        <v>F3:0921 P1P2:8804 P3:00389</v>
      </c>
      <c r="C8052" s="348" t="s">
        <v>7991</v>
      </c>
      <c r="D8052" s="348" t="s">
        <v>7646</v>
      </c>
      <c r="E8052" s="348" t="s">
        <v>7647</v>
      </c>
      <c r="F8052" s="348" t="s">
        <v>7640</v>
      </c>
    </row>
    <row r="8053" spans="1:6" x14ac:dyDescent="0.25">
      <c r="A8053" s="348" t="s">
        <v>14058</v>
      </c>
      <c r="B8053" t="str">
        <f t="shared" si="125"/>
        <v>F3:0921 P1P2:8804 P3:00448</v>
      </c>
      <c r="C8053" s="348" t="s">
        <v>7991</v>
      </c>
      <c r="D8053" s="348" t="s">
        <v>7646</v>
      </c>
      <c r="E8053" s="348" t="s">
        <v>7647</v>
      </c>
      <c r="F8053" s="348" t="s">
        <v>7641</v>
      </c>
    </row>
    <row r="8054" spans="1:6" x14ac:dyDescent="0.25">
      <c r="A8054" s="348" t="s">
        <v>14059</v>
      </c>
      <c r="B8054" t="str">
        <f t="shared" si="125"/>
        <v>F3:0921 P1P2:8804 P3:00201</v>
      </c>
      <c r="C8054" s="348" t="s">
        <v>7991</v>
      </c>
      <c r="D8054" s="348" t="s">
        <v>7646</v>
      </c>
      <c r="E8054" s="348" t="s">
        <v>7647</v>
      </c>
      <c r="F8054" s="348" t="s">
        <v>7648</v>
      </c>
    </row>
    <row r="8055" spans="1:6" x14ac:dyDescent="0.25">
      <c r="A8055" s="348" t="s">
        <v>14059</v>
      </c>
      <c r="B8055" t="str">
        <f t="shared" si="125"/>
        <v>F3:0921 P1P2:8804 P3:00448</v>
      </c>
      <c r="C8055" s="348" t="s">
        <v>7991</v>
      </c>
      <c r="D8055" s="348" t="s">
        <v>7646</v>
      </c>
      <c r="E8055" s="348" t="s">
        <v>7647</v>
      </c>
      <c r="F8055" s="348" t="s">
        <v>7641</v>
      </c>
    </row>
    <row r="8056" spans="1:6" x14ac:dyDescent="0.25">
      <c r="A8056" s="348" t="s">
        <v>14060</v>
      </c>
      <c r="B8056" t="str">
        <f t="shared" si="125"/>
        <v>F3:0921 P1P2:8804 P3:00201</v>
      </c>
      <c r="C8056" s="348" t="s">
        <v>7991</v>
      </c>
      <c r="D8056" s="348" t="s">
        <v>7646</v>
      </c>
      <c r="E8056" s="348" t="s">
        <v>7647</v>
      </c>
      <c r="F8056" s="348" t="s">
        <v>7648</v>
      </c>
    </row>
    <row r="8057" spans="1:6" x14ac:dyDescent="0.25">
      <c r="A8057" s="348" t="s">
        <v>14060</v>
      </c>
      <c r="B8057" t="str">
        <f t="shared" si="125"/>
        <v>F3:0921 P1P2:8804 P3:00448</v>
      </c>
      <c r="C8057" s="348" t="s">
        <v>7991</v>
      </c>
      <c r="D8057" s="348" t="s">
        <v>7646</v>
      </c>
      <c r="E8057" s="348" t="s">
        <v>7647</v>
      </c>
      <c r="F8057" s="348" t="s">
        <v>7641</v>
      </c>
    </row>
    <row r="8058" spans="1:6" x14ac:dyDescent="0.25">
      <c r="A8058" s="348" t="s">
        <v>14061</v>
      </c>
      <c r="B8058" t="str">
        <f t="shared" si="125"/>
        <v>F3:0921 P1P2:8804 P3:00201</v>
      </c>
      <c r="C8058" s="348" t="s">
        <v>7991</v>
      </c>
      <c r="D8058" s="348" t="s">
        <v>7646</v>
      </c>
      <c r="E8058" s="348" t="s">
        <v>7647</v>
      </c>
      <c r="F8058" s="348" t="s">
        <v>7648</v>
      </c>
    </row>
    <row r="8059" spans="1:6" x14ac:dyDescent="0.25">
      <c r="A8059" s="348" t="s">
        <v>14061</v>
      </c>
      <c r="B8059" t="str">
        <f t="shared" si="125"/>
        <v>F3:0921 P1P2:8804 P3:00448</v>
      </c>
      <c r="C8059" s="348" t="s">
        <v>7991</v>
      </c>
      <c r="D8059" s="348" t="s">
        <v>7646</v>
      </c>
      <c r="E8059" s="348" t="s">
        <v>7647</v>
      </c>
      <c r="F8059" s="348" t="s">
        <v>7641</v>
      </c>
    </row>
    <row r="8060" spans="1:6" x14ac:dyDescent="0.25">
      <c r="A8060" s="348" t="s">
        <v>14062</v>
      </c>
      <c r="B8060" t="str">
        <f t="shared" si="125"/>
        <v>F3:0443 P1P2:6101 P3:00005</v>
      </c>
      <c r="C8060" s="348" t="s">
        <v>7978</v>
      </c>
      <c r="D8060" s="348" t="s">
        <v>10127</v>
      </c>
      <c r="E8060" s="348" t="s">
        <v>10128</v>
      </c>
      <c r="F8060" s="348" t="s">
        <v>7655</v>
      </c>
    </row>
    <row r="8061" spans="1:6" x14ac:dyDescent="0.25">
      <c r="A8061" s="348" t="s">
        <v>14063</v>
      </c>
      <c r="B8061" t="str">
        <f t="shared" si="125"/>
        <v>F3:0443 P1P2:6101 P3:00005</v>
      </c>
      <c r="C8061" s="348" t="s">
        <v>7768</v>
      </c>
      <c r="D8061" s="348" t="s">
        <v>10127</v>
      </c>
      <c r="E8061" s="348" t="s">
        <v>10128</v>
      </c>
      <c r="F8061" s="348" t="s">
        <v>7655</v>
      </c>
    </row>
    <row r="8062" spans="1:6" x14ac:dyDescent="0.25">
      <c r="A8062" s="348" t="s">
        <v>14064</v>
      </c>
      <c r="B8062" t="str">
        <f t="shared" si="125"/>
        <v>F3:0429 P1P2:5101 P3:00005</v>
      </c>
      <c r="C8062" s="348" t="s">
        <v>7768</v>
      </c>
      <c r="D8062" s="348" t="s">
        <v>13501</v>
      </c>
      <c r="E8062" s="348" t="s">
        <v>13502</v>
      </c>
      <c r="F8062" s="348" t="s">
        <v>7655</v>
      </c>
    </row>
    <row r="8063" spans="1:6" x14ac:dyDescent="0.25">
      <c r="A8063" s="348" t="s">
        <v>14065</v>
      </c>
      <c r="B8063" t="str">
        <f t="shared" si="125"/>
        <v>F3:0112 P1P2:0501 P3:00005</v>
      </c>
      <c r="C8063" s="348" t="s">
        <v>7768</v>
      </c>
      <c r="D8063" s="348" t="s">
        <v>7369</v>
      </c>
      <c r="E8063" s="348" t="s">
        <v>7370</v>
      </c>
      <c r="F8063" s="348" t="s">
        <v>7655</v>
      </c>
    </row>
    <row r="8064" spans="1:6" x14ac:dyDescent="0.25">
      <c r="A8064" s="348" t="s">
        <v>14066</v>
      </c>
      <c r="B8064" t="str">
        <f t="shared" si="125"/>
        <v>F3:0921 P1P2:8804 P3:00201</v>
      </c>
      <c r="C8064" s="348" t="s">
        <v>7978</v>
      </c>
      <c r="D8064" s="348" t="s">
        <v>7646</v>
      </c>
      <c r="E8064" s="348" t="s">
        <v>7647</v>
      </c>
      <c r="F8064" s="348" t="s">
        <v>7648</v>
      </c>
    </row>
    <row r="8065" spans="1:6" x14ac:dyDescent="0.25">
      <c r="A8065" s="348" t="s">
        <v>14066</v>
      </c>
      <c r="B8065" t="str">
        <f t="shared" si="125"/>
        <v>F3:0921 P1P2:8804 P3:00448</v>
      </c>
      <c r="C8065" s="348" t="s">
        <v>7978</v>
      </c>
      <c r="D8065" s="348" t="s">
        <v>7646</v>
      </c>
      <c r="E8065" s="348" t="s">
        <v>7647</v>
      </c>
      <c r="F8065" s="348" t="s">
        <v>7641</v>
      </c>
    </row>
    <row r="8066" spans="1:6" x14ac:dyDescent="0.25">
      <c r="A8066" s="348" t="s">
        <v>14067</v>
      </c>
      <c r="B8066" t="str">
        <f t="shared" ref="B8066:B8129" si="126">CONCATENATE("F3:",D8066," P1P2:",E8066," P3:",F8066)</f>
        <v>F3:0112 P1P2:0501 P3:00005</v>
      </c>
      <c r="C8066" s="348" t="s">
        <v>8002</v>
      </c>
      <c r="D8066" s="348" t="s">
        <v>7369</v>
      </c>
      <c r="E8066" s="348" t="s">
        <v>7370</v>
      </c>
      <c r="F8066" s="348" t="s">
        <v>7655</v>
      </c>
    </row>
    <row r="8067" spans="1:6" x14ac:dyDescent="0.25">
      <c r="A8067" s="348" t="s">
        <v>14068</v>
      </c>
      <c r="B8067" t="str">
        <f t="shared" si="126"/>
        <v>F3:0321 P1P2:3702 P3:00089</v>
      </c>
      <c r="C8067" s="348" t="s">
        <v>13532</v>
      </c>
      <c r="D8067" s="348" t="s">
        <v>7467</v>
      </c>
      <c r="E8067" s="348" t="s">
        <v>7468</v>
      </c>
      <c r="F8067" s="348" t="s">
        <v>7469</v>
      </c>
    </row>
    <row r="8068" spans="1:6" x14ac:dyDescent="0.25">
      <c r="A8068" s="348" t="s">
        <v>14069</v>
      </c>
      <c r="B8068" t="str">
        <f t="shared" si="126"/>
        <v>F3:0813 P1P2:8603 P3:00394</v>
      </c>
      <c r="C8068" s="348" t="s">
        <v>8002</v>
      </c>
      <c r="D8068" s="348" t="s">
        <v>7807</v>
      </c>
      <c r="E8068" s="348" t="s">
        <v>7808</v>
      </c>
      <c r="F8068" s="348" t="s">
        <v>7809</v>
      </c>
    </row>
    <row r="8069" spans="1:6" x14ac:dyDescent="0.25">
      <c r="A8069" s="348" t="s">
        <v>14070</v>
      </c>
      <c r="B8069" t="str">
        <f t="shared" si="126"/>
        <v>F3:0921 P1P2:8804 P3:00201</v>
      </c>
      <c r="C8069" s="348" t="s">
        <v>8002</v>
      </c>
      <c r="D8069" s="348" t="s">
        <v>7646</v>
      </c>
      <c r="E8069" s="348" t="s">
        <v>7647</v>
      </c>
      <c r="F8069" s="348" t="s">
        <v>7648</v>
      </c>
    </row>
    <row r="8070" spans="1:6" x14ac:dyDescent="0.25">
      <c r="A8070" s="348" t="s">
        <v>14070</v>
      </c>
      <c r="B8070" t="str">
        <f t="shared" si="126"/>
        <v>F3:0921 P1P2:8804 P3:00448</v>
      </c>
      <c r="C8070" s="348" t="s">
        <v>8002</v>
      </c>
      <c r="D8070" s="348" t="s">
        <v>7646</v>
      </c>
      <c r="E8070" s="348" t="s">
        <v>7647</v>
      </c>
      <c r="F8070" s="348" t="s">
        <v>7641</v>
      </c>
    </row>
    <row r="8071" spans="1:6" x14ac:dyDescent="0.25">
      <c r="A8071" s="348" t="s">
        <v>14071</v>
      </c>
      <c r="B8071" t="str">
        <f t="shared" si="126"/>
        <v>F3:0921 P1P2:8804 P3:00201</v>
      </c>
      <c r="C8071" s="348" t="s">
        <v>8002</v>
      </c>
      <c r="D8071" s="348" t="s">
        <v>7646</v>
      </c>
      <c r="E8071" s="348" t="s">
        <v>7647</v>
      </c>
      <c r="F8071" s="348" t="s">
        <v>7648</v>
      </c>
    </row>
    <row r="8072" spans="1:6" x14ac:dyDescent="0.25">
      <c r="A8072" s="348" t="s">
        <v>14071</v>
      </c>
      <c r="B8072" t="str">
        <f t="shared" si="126"/>
        <v>F3:0921 P1P2:8804 P3:00448</v>
      </c>
      <c r="C8072" s="348" t="s">
        <v>8002</v>
      </c>
      <c r="D8072" s="348" t="s">
        <v>7646</v>
      </c>
      <c r="E8072" s="348" t="s">
        <v>7647</v>
      </c>
      <c r="F8072" s="348" t="s">
        <v>7641</v>
      </c>
    </row>
    <row r="8073" spans="1:6" x14ac:dyDescent="0.25">
      <c r="A8073" s="348" t="s">
        <v>14072</v>
      </c>
      <c r="B8073" t="str">
        <f t="shared" si="126"/>
        <v>F3:0921 P1P2:8804 P3:00201</v>
      </c>
      <c r="C8073" s="348" t="s">
        <v>8002</v>
      </c>
      <c r="D8073" s="348" t="s">
        <v>7646</v>
      </c>
      <c r="E8073" s="348" t="s">
        <v>7647</v>
      </c>
      <c r="F8073" s="348" t="s">
        <v>7648</v>
      </c>
    </row>
    <row r="8074" spans="1:6" x14ac:dyDescent="0.25">
      <c r="A8074" s="348" t="s">
        <v>14072</v>
      </c>
      <c r="B8074" t="str">
        <f t="shared" si="126"/>
        <v>F3:0921 P1P2:8804 P3:00448</v>
      </c>
      <c r="C8074" s="348" t="s">
        <v>8002</v>
      </c>
      <c r="D8074" s="348" t="s">
        <v>7646</v>
      </c>
      <c r="E8074" s="348" t="s">
        <v>7647</v>
      </c>
      <c r="F8074" s="348" t="s">
        <v>7641</v>
      </c>
    </row>
    <row r="8075" spans="1:6" x14ac:dyDescent="0.25">
      <c r="A8075" s="348" t="s">
        <v>14073</v>
      </c>
      <c r="B8075" t="str">
        <f t="shared" si="126"/>
        <v>F3:0921 P1P2:8804 P3:00201</v>
      </c>
      <c r="C8075" s="348" t="s">
        <v>8002</v>
      </c>
      <c r="D8075" s="348" t="s">
        <v>7646</v>
      </c>
      <c r="E8075" s="348" t="s">
        <v>7647</v>
      </c>
      <c r="F8075" s="348" t="s">
        <v>7648</v>
      </c>
    </row>
    <row r="8076" spans="1:6" x14ac:dyDescent="0.25">
      <c r="A8076" s="348" t="s">
        <v>14073</v>
      </c>
      <c r="B8076" t="str">
        <f t="shared" si="126"/>
        <v>F3:0921 P1P2:8804 P3:00448</v>
      </c>
      <c r="C8076" s="348" t="s">
        <v>8002</v>
      </c>
      <c r="D8076" s="348" t="s">
        <v>7646</v>
      </c>
      <c r="E8076" s="348" t="s">
        <v>7647</v>
      </c>
      <c r="F8076" s="348" t="s">
        <v>7641</v>
      </c>
    </row>
    <row r="8077" spans="1:6" x14ac:dyDescent="0.25">
      <c r="A8077" s="348" t="s">
        <v>14074</v>
      </c>
      <c r="B8077" t="str">
        <f t="shared" si="126"/>
        <v>F3:0921 P1P2:8804 P3:00201</v>
      </c>
      <c r="C8077" s="348" t="s">
        <v>8002</v>
      </c>
      <c r="D8077" s="348" t="s">
        <v>7646</v>
      </c>
      <c r="E8077" s="348" t="s">
        <v>7647</v>
      </c>
      <c r="F8077" s="348" t="s">
        <v>7648</v>
      </c>
    </row>
    <row r="8078" spans="1:6" x14ac:dyDescent="0.25">
      <c r="A8078" s="348" t="s">
        <v>14074</v>
      </c>
      <c r="B8078" t="str">
        <f t="shared" si="126"/>
        <v>F3:0921 P1P2:8804 P3:00448</v>
      </c>
      <c r="C8078" s="348" t="s">
        <v>8002</v>
      </c>
      <c r="D8078" s="348" t="s">
        <v>7646</v>
      </c>
      <c r="E8078" s="348" t="s">
        <v>7647</v>
      </c>
      <c r="F8078" s="348" t="s">
        <v>7641</v>
      </c>
    </row>
    <row r="8079" spans="1:6" x14ac:dyDescent="0.25">
      <c r="A8079" s="348" t="s">
        <v>14075</v>
      </c>
      <c r="B8079" t="str">
        <f t="shared" si="126"/>
        <v>F3:0911 P1P2:8802 P3:00199</v>
      </c>
      <c r="C8079" s="348" t="s">
        <v>8002</v>
      </c>
      <c r="D8079" s="348" t="s">
        <v>7657</v>
      </c>
      <c r="E8079" s="348" t="s">
        <v>7658</v>
      </c>
      <c r="F8079" s="348" t="s">
        <v>7659</v>
      </c>
    </row>
    <row r="8080" spans="1:6" x14ac:dyDescent="0.25">
      <c r="A8080" s="348" t="s">
        <v>14075</v>
      </c>
      <c r="B8080" t="str">
        <f t="shared" si="126"/>
        <v>F3:0921 P1P2:8804 P3:00201</v>
      </c>
      <c r="C8080" s="348" t="s">
        <v>8002</v>
      </c>
      <c r="D8080" s="348" t="s">
        <v>7646</v>
      </c>
      <c r="E8080" s="348" t="s">
        <v>7647</v>
      </c>
      <c r="F8080" s="348" t="s">
        <v>7648</v>
      </c>
    </row>
    <row r="8081" spans="1:6" x14ac:dyDescent="0.25">
      <c r="A8081" s="348" t="s">
        <v>14075</v>
      </c>
      <c r="B8081" t="str">
        <f t="shared" si="126"/>
        <v>F3:0921 P1P2:8804 P3:00448</v>
      </c>
      <c r="C8081" s="348" t="s">
        <v>8002</v>
      </c>
      <c r="D8081" s="348" t="s">
        <v>7646</v>
      </c>
      <c r="E8081" s="348" t="s">
        <v>7647</v>
      </c>
      <c r="F8081" s="348" t="s">
        <v>7641</v>
      </c>
    </row>
    <row r="8082" spans="1:6" x14ac:dyDescent="0.25">
      <c r="A8082" s="348" t="s">
        <v>14076</v>
      </c>
      <c r="B8082" t="str">
        <f t="shared" si="126"/>
        <v>F3:0921 P1P2:8804 P3:00201</v>
      </c>
      <c r="C8082" s="348" t="s">
        <v>7978</v>
      </c>
      <c r="D8082" s="348" t="s">
        <v>7646</v>
      </c>
      <c r="E8082" s="348" t="s">
        <v>7647</v>
      </c>
      <c r="F8082" s="348" t="s">
        <v>7648</v>
      </c>
    </row>
    <row r="8083" spans="1:6" x14ac:dyDescent="0.25">
      <c r="A8083" s="348" t="s">
        <v>14076</v>
      </c>
      <c r="B8083" t="str">
        <f t="shared" si="126"/>
        <v>F3:0921 P1P2:8804 P3:00448</v>
      </c>
      <c r="C8083" s="348" t="s">
        <v>7978</v>
      </c>
      <c r="D8083" s="348" t="s">
        <v>7646</v>
      </c>
      <c r="E8083" s="348" t="s">
        <v>7647</v>
      </c>
      <c r="F8083" s="348" t="s">
        <v>7641</v>
      </c>
    </row>
    <row r="8084" spans="1:6" x14ac:dyDescent="0.25">
      <c r="A8084" s="348" t="s">
        <v>14077</v>
      </c>
      <c r="B8084" t="str">
        <f t="shared" si="126"/>
        <v>F3:0921 P1P2:8804 P3:00201</v>
      </c>
      <c r="C8084" s="348" t="s">
        <v>8002</v>
      </c>
      <c r="D8084" s="348" t="s">
        <v>7646</v>
      </c>
      <c r="E8084" s="348" t="s">
        <v>7647</v>
      </c>
      <c r="F8084" s="348" t="s">
        <v>7648</v>
      </c>
    </row>
    <row r="8085" spans="1:6" x14ac:dyDescent="0.25">
      <c r="A8085" s="348" t="s">
        <v>14077</v>
      </c>
      <c r="B8085" t="str">
        <f t="shared" si="126"/>
        <v>F3:0921 P1P2:8804 P3:00448</v>
      </c>
      <c r="C8085" s="348" t="s">
        <v>8002</v>
      </c>
      <c r="D8085" s="348" t="s">
        <v>7646</v>
      </c>
      <c r="E8085" s="348" t="s">
        <v>7647</v>
      </c>
      <c r="F8085" s="348" t="s">
        <v>7641</v>
      </c>
    </row>
    <row r="8086" spans="1:6" x14ac:dyDescent="0.25">
      <c r="A8086" s="348" t="s">
        <v>14078</v>
      </c>
      <c r="B8086" t="str">
        <f t="shared" si="126"/>
        <v>F3:0921 P1P2:8804 P3:00201</v>
      </c>
      <c r="C8086" s="348" t="s">
        <v>7991</v>
      </c>
      <c r="D8086" s="348" t="s">
        <v>7646</v>
      </c>
      <c r="E8086" s="348" t="s">
        <v>7647</v>
      </c>
      <c r="F8086" s="348" t="s">
        <v>7648</v>
      </c>
    </row>
    <row r="8087" spans="1:6" x14ac:dyDescent="0.25">
      <c r="A8087" s="348" t="s">
        <v>14078</v>
      </c>
      <c r="B8087" t="str">
        <f t="shared" si="126"/>
        <v>F3:0921 P1P2:8804 P3:00448</v>
      </c>
      <c r="C8087" s="348" t="s">
        <v>7991</v>
      </c>
      <c r="D8087" s="348" t="s">
        <v>7646</v>
      </c>
      <c r="E8087" s="348" t="s">
        <v>7647</v>
      </c>
      <c r="F8087" s="348" t="s">
        <v>7641</v>
      </c>
    </row>
    <row r="8088" spans="1:6" x14ac:dyDescent="0.25">
      <c r="A8088" s="348" t="s">
        <v>14079</v>
      </c>
      <c r="B8088" t="str">
        <f t="shared" si="126"/>
        <v>F3:0921 P1P2:8804 P3:00201</v>
      </c>
      <c r="C8088" s="348" t="s">
        <v>8002</v>
      </c>
      <c r="D8088" s="348" t="s">
        <v>7646</v>
      </c>
      <c r="E8088" s="348" t="s">
        <v>7647</v>
      </c>
      <c r="F8088" s="348" t="s">
        <v>7648</v>
      </c>
    </row>
    <row r="8089" spans="1:6" x14ac:dyDescent="0.25">
      <c r="A8089" s="348" t="s">
        <v>14079</v>
      </c>
      <c r="B8089" t="str">
        <f t="shared" si="126"/>
        <v>F3:0921 P1P2:8804 P3:00448</v>
      </c>
      <c r="C8089" s="348" t="s">
        <v>8002</v>
      </c>
      <c r="D8089" s="348" t="s">
        <v>7646</v>
      </c>
      <c r="E8089" s="348" t="s">
        <v>7647</v>
      </c>
      <c r="F8089" s="348" t="s">
        <v>7641</v>
      </c>
    </row>
    <row r="8090" spans="1:6" x14ac:dyDescent="0.25">
      <c r="A8090" s="348" t="s">
        <v>14080</v>
      </c>
      <c r="B8090" t="str">
        <f t="shared" si="126"/>
        <v>F3:0921 P1P2:8804 P3:00201</v>
      </c>
      <c r="C8090" s="348" t="s">
        <v>7991</v>
      </c>
      <c r="D8090" s="348" t="s">
        <v>7646</v>
      </c>
      <c r="E8090" s="348" t="s">
        <v>7647</v>
      </c>
      <c r="F8090" s="348" t="s">
        <v>7648</v>
      </c>
    </row>
    <row r="8091" spans="1:6" x14ac:dyDescent="0.25">
      <c r="A8091" s="348" t="s">
        <v>14080</v>
      </c>
      <c r="B8091" t="str">
        <f t="shared" si="126"/>
        <v>F3:0921 P1P2:8804 P3:00448</v>
      </c>
      <c r="C8091" s="348" t="s">
        <v>7991</v>
      </c>
      <c r="D8091" s="348" t="s">
        <v>7646</v>
      </c>
      <c r="E8091" s="348" t="s">
        <v>7647</v>
      </c>
      <c r="F8091" s="348" t="s">
        <v>7641</v>
      </c>
    </row>
    <row r="8092" spans="1:6" x14ac:dyDescent="0.25">
      <c r="A8092" s="348" t="s">
        <v>14081</v>
      </c>
      <c r="B8092" t="str">
        <f t="shared" si="126"/>
        <v>F3:0921 P1P2:8804 P3:00201</v>
      </c>
      <c r="C8092" s="348" t="s">
        <v>7991</v>
      </c>
      <c r="D8092" s="348" t="s">
        <v>7646</v>
      </c>
      <c r="E8092" s="348" t="s">
        <v>7647</v>
      </c>
      <c r="F8092" s="348" t="s">
        <v>7648</v>
      </c>
    </row>
    <row r="8093" spans="1:6" x14ac:dyDescent="0.25">
      <c r="A8093" s="348" t="s">
        <v>14081</v>
      </c>
      <c r="B8093" t="str">
        <f t="shared" si="126"/>
        <v>F3:0921 P1P2:8804 P3:00448</v>
      </c>
      <c r="C8093" s="348" t="s">
        <v>7991</v>
      </c>
      <c r="D8093" s="348" t="s">
        <v>7646</v>
      </c>
      <c r="E8093" s="348" t="s">
        <v>7647</v>
      </c>
      <c r="F8093" s="348" t="s">
        <v>7641</v>
      </c>
    </row>
    <row r="8094" spans="1:6" x14ac:dyDescent="0.25">
      <c r="A8094" s="348" t="s">
        <v>14082</v>
      </c>
      <c r="B8094" t="str">
        <f t="shared" si="126"/>
        <v>F3:0921 P1P2:8804 P3:00201</v>
      </c>
      <c r="C8094" s="348" t="s">
        <v>7991</v>
      </c>
      <c r="D8094" s="348" t="s">
        <v>7646</v>
      </c>
      <c r="E8094" s="348" t="s">
        <v>7647</v>
      </c>
      <c r="F8094" s="348" t="s">
        <v>7648</v>
      </c>
    </row>
    <row r="8095" spans="1:6" x14ac:dyDescent="0.25">
      <c r="A8095" s="348" t="s">
        <v>14082</v>
      </c>
      <c r="B8095" t="str">
        <f t="shared" si="126"/>
        <v>F3:0921 P1P2:8804 P3:00448</v>
      </c>
      <c r="C8095" s="348" t="s">
        <v>7991</v>
      </c>
      <c r="D8095" s="348" t="s">
        <v>7646</v>
      </c>
      <c r="E8095" s="348" t="s">
        <v>7647</v>
      </c>
      <c r="F8095" s="348" t="s">
        <v>7641</v>
      </c>
    </row>
    <row r="8096" spans="1:6" x14ac:dyDescent="0.25">
      <c r="A8096" s="348" t="s">
        <v>14083</v>
      </c>
      <c r="B8096" t="str">
        <f t="shared" si="126"/>
        <v>F3:0921 P1P2:8804 P3:00201</v>
      </c>
      <c r="C8096" s="348" t="s">
        <v>8002</v>
      </c>
      <c r="D8096" s="348" t="s">
        <v>7646</v>
      </c>
      <c r="E8096" s="348" t="s">
        <v>7647</v>
      </c>
      <c r="F8096" s="348" t="s">
        <v>7648</v>
      </c>
    </row>
    <row r="8097" spans="1:6" x14ac:dyDescent="0.25">
      <c r="A8097" s="348" t="s">
        <v>14083</v>
      </c>
      <c r="B8097" t="str">
        <f t="shared" si="126"/>
        <v>F3:0921 P1P2:8804 P3:00448</v>
      </c>
      <c r="C8097" s="348" t="s">
        <v>8002</v>
      </c>
      <c r="D8097" s="348" t="s">
        <v>7646</v>
      </c>
      <c r="E8097" s="348" t="s">
        <v>7647</v>
      </c>
      <c r="F8097" s="348" t="s">
        <v>7641</v>
      </c>
    </row>
    <row r="8098" spans="1:6" x14ac:dyDescent="0.25">
      <c r="A8098" s="348" t="s">
        <v>14084</v>
      </c>
      <c r="B8098" t="str">
        <f t="shared" si="126"/>
        <v>F3:0921 P1P2:8804 P3:00201</v>
      </c>
      <c r="C8098" s="348" t="s">
        <v>7991</v>
      </c>
      <c r="D8098" s="348" t="s">
        <v>7646</v>
      </c>
      <c r="E8098" s="348" t="s">
        <v>7647</v>
      </c>
      <c r="F8098" s="348" t="s">
        <v>7648</v>
      </c>
    </row>
    <row r="8099" spans="1:6" x14ac:dyDescent="0.25">
      <c r="A8099" s="348" t="s">
        <v>14084</v>
      </c>
      <c r="B8099" t="str">
        <f t="shared" si="126"/>
        <v>F3:0921 P1P2:8804 P3:00389</v>
      </c>
      <c r="C8099" s="348" t="s">
        <v>7991</v>
      </c>
      <c r="D8099" s="348" t="s">
        <v>7646</v>
      </c>
      <c r="E8099" s="348" t="s">
        <v>7647</v>
      </c>
      <c r="F8099" s="348" t="s">
        <v>7640</v>
      </c>
    </row>
    <row r="8100" spans="1:6" x14ac:dyDescent="0.25">
      <c r="A8100" s="348" t="s">
        <v>14084</v>
      </c>
      <c r="B8100" t="str">
        <f t="shared" si="126"/>
        <v>F3:0921 P1P2:8804 P3:00448</v>
      </c>
      <c r="C8100" s="348" t="s">
        <v>7991</v>
      </c>
      <c r="D8100" s="348" t="s">
        <v>7646</v>
      </c>
      <c r="E8100" s="348" t="s">
        <v>7647</v>
      </c>
      <c r="F8100" s="348" t="s">
        <v>7641</v>
      </c>
    </row>
    <row r="8101" spans="1:6" x14ac:dyDescent="0.25">
      <c r="A8101" s="348" t="s">
        <v>14085</v>
      </c>
      <c r="B8101" t="str">
        <f t="shared" si="126"/>
        <v>F3:0921 P1P2:8804 P3:00201</v>
      </c>
      <c r="C8101" s="348" t="s">
        <v>8002</v>
      </c>
      <c r="D8101" s="348" t="s">
        <v>7646</v>
      </c>
      <c r="E8101" s="348" t="s">
        <v>7647</v>
      </c>
      <c r="F8101" s="348" t="s">
        <v>7648</v>
      </c>
    </row>
    <row r="8102" spans="1:6" x14ac:dyDescent="0.25">
      <c r="A8102" s="348" t="s">
        <v>14085</v>
      </c>
      <c r="B8102" t="str">
        <f t="shared" si="126"/>
        <v>F3:0921 P1P2:8804 P3:00448</v>
      </c>
      <c r="C8102" s="348" t="s">
        <v>8002</v>
      </c>
      <c r="D8102" s="348" t="s">
        <v>7646</v>
      </c>
      <c r="E8102" s="348" t="s">
        <v>7647</v>
      </c>
      <c r="F8102" s="348" t="s">
        <v>7641</v>
      </c>
    </row>
    <row r="8103" spans="1:6" x14ac:dyDescent="0.25">
      <c r="A8103" s="348" t="s">
        <v>14086</v>
      </c>
      <c r="B8103" t="str">
        <f t="shared" si="126"/>
        <v>F3:0921 P1P2:8804 P3:00201</v>
      </c>
      <c r="C8103" s="348" t="s">
        <v>8002</v>
      </c>
      <c r="D8103" s="348" t="s">
        <v>7646</v>
      </c>
      <c r="E8103" s="348" t="s">
        <v>7647</v>
      </c>
      <c r="F8103" s="348" t="s">
        <v>7648</v>
      </c>
    </row>
    <row r="8104" spans="1:6" x14ac:dyDescent="0.25">
      <c r="A8104" s="348" t="s">
        <v>14086</v>
      </c>
      <c r="B8104" t="str">
        <f t="shared" si="126"/>
        <v>F3:0921 P1P2:8804 P3:00448</v>
      </c>
      <c r="C8104" s="348" t="s">
        <v>8002</v>
      </c>
      <c r="D8104" s="348" t="s">
        <v>7646</v>
      </c>
      <c r="E8104" s="348" t="s">
        <v>7647</v>
      </c>
      <c r="F8104" s="348" t="s">
        <v>7641</v>
      </c>
    </row>
    <row r="8105" spans="1:6" x14ac:dyDescent="0.25">
      <c r="A8105" s="348" t="s">
        <v>14087</v>
      </c>
      <c r="B8105" t="str">
        <f t="shared" si="126"/>
        <v>F3:0921 P1P2:8804 P3:00201</v>
      </c>
      <c r="C8105" s="348" t="s">
        <v>8002</v>
      </c>
      <c r="D8105" s="348" t="s">
        <v>7646</v>
      </c>
      <c r="E8105" s="348" t="s">
        <v>7647</v>
      </c>
      <c r="F8105" s="348" t="s">
        <v>7648</v>
      </c>
    </row>
    <row r="8106" spans="1:6" x14ac:dyDescent="0.25">
      <c r="A8106" s="348" t="s">
        <v>14087</v>
      </c>
      <c r="B8106" t="str">
        <f t="shared" si="126"/>
        <v>F3:0921 P1P2:8804 P3:00448</v>
      </c>
      <c r="C8106" s="348" t="s">
        <v>8002</v>
      </c>
      <c r="D8106" s="348" t="s">
        <v>7646</v>
      </c>
      <c r="E8106" s="348" t="s">
        <v>7647</v>
      </c>
      <c r="F8106" s="348" t="s">
        <v>7641</v>
      </c>
    </row>
    <row r="8107" spans="1:6" x14ac:dyDescent="0.25">
      <c r="A8107" s="348" t="s">
        <v>14088</v>
      </c>
      <c r="B8107" t="str">
        <f t="shared" si="126"/>
        <v>F3:0922 P1P2:8806 P3:00203</v>
      </c>
      <c r="C8107" s="348" t="s">
        <v>8002</v>
      </c>
      <c r="D8107" s="348" t="s">
        <v>7637</v>
      </c>
      <c r="E8107" s="348" t="s">
        <v>7638</v>
      </c>
      <c r="F8107" s="348" t="s">
        <v>7639</v>
      </c>
    </row>
    <row r="8108" spans="1:6" x14ac:dyDescent="0.25">
      <c r="A8108" s="348" t="s">
        <v>14088</v>
      </c>
      <c r="B8108" t="str">
        <f t="shared" si="126"/>
        <v>F3:0922 P1P2:8806 P3:00448</v>
      </c>
      <c r="C8108" s="348" t="s">
        <v>8002</v>
      </c>
      <c r="D8108" s="348" t="s">
        <v>7637</v>
      </c>
      <c r="E8108" s="348" t="s">
        <v>7638</v>
      </c>
      <c r="F8108" s="348" t="s">
        <v>7641</v>
      </c>
    </row>
    <row r="8109" spans="1:6" x14ac:dyDescent="0.25">
      <c r="A8109" s="348" t="s">
        <v>14089</v>
      </c>
      <c r="B8109" t="str">
        <f t="shared" si="126"/>
        <v>F3:0921 P1P2:8804 P3:00201</v>
      </c>
      <c r="C8109" s="348" t="s">
        <v>8002</v>
      </c>
      <c r="D8109" s="348" t="s">
        <v>7646</v>
      </c>
      <c r="E8109" s="348" t="s">
        <v>7647</v>
      </c>
      <c r="F8109" s="348" t="s">
        <v>7648</v>
      </c>
    </row>
    <row r="8110" spans="1:6" x14ac:dyDescent="0.25">
      <c r="A8110" s="348" t="s">
        <v>14089</v>
      </c>
      <c r="B8110" t="str">
        <f t="shared" si="126"/>
        <v>F3:0921 P1P2:8804 P3:00448</v>
      </c>
      <c r="C8110" s="348" t="s">
        <v>8002</v>
      </c>
      <c r="D8110" s="348" t="s">
        <v>7646</v>
      </c>
      <c r="E8110" s="348" t="s">
        <v>7647</v>
      </c>
      <c r="F8110" s="348" t="s">
        <v>7641</v>
      </c>
    </row>
    <row r="8111" spans="1:6" x14ac:dyDescent="0.25">
      <c r="A8111" s="348" t="s">
        <v>14090</v>
      </c>
      <c r="B8111" t="str">
        <f t="shared" si="126"/>
        <v>F3:0921 P1P2:8804 P3:00201</v>
      </c>
      <c r="C8111" s="348" t="s">
        <v>8002</v>
      </c>
      <c r="D8111" s="348" t="s">
        <v>7646</v>
      </c>
      <c r="E8111" s="348" t="s">
        <v>7647</v>
      </c>
      <c r="F8111" s="348" t="s">
        <v>7648</v>
      </c>
    </row>
    <row r="8112" spans="1:6" x14ac:dyDescent="0.25">
      <c r="A8112" s="348" t="s">
        <v>14090</v>
      </c>
      <c r="B8112" t="str">
        <f t="shared" si="126"/>
        <v>F3:0921 P1P2:8804 P3:00448</v>
      </c>
      <c r="C8112" s="348" t="s">
        <v>8002</v>
      </c>
      <c r="D8112" s="348" t="s">
        <v>7646</v>
      </c>
      <c r="E8112" s="348" t="s">
        <v>7647</v>
      </c>
      <c r="F8112" s="348" t="s">
        <v>7641</v>
      </c>
    </row>
    <row r="8113" spans="1:6" x14ac:dyDescent="0.25">
      <c r="A8113" s="348" t="s">
        <v>14091</v>
      </c>
      <c r="B8113" t="str">
        <f t="shared" si="126"/>
        <v>F3:0921 P1P2:8804 P3:00201</v>
      </c>
      <c r="C8113" s="348" t="s">
        <v>8002</v>
      </c>
      <c r="D8113" s="348" t="s">
        <v>7646</v>
      </c>
      <c r="E8113" s="348" t="s">
        <v>7647</v>
      </c>
      <c r="F8113" s="348" t="s">
        <v>7648</v>
      </c>
    </row>
    <row r="8114" spans="1:6" x14ac:dyDescent="0.25">
      <c r="A8114" s="348" t="s">
        <v>14091</v>
      </c>
      <c r="B8114" t="str">
        <f t="shared" si="126"/>
        <v>F3:0921 P1P2:8804 P3:00448</v>
      </c>
      <c r="C8114" s="348" t="s">
        <v>8002</v>
      </c>
      <c r="D8114" s="348" t="s">
        <v>7646</v>
      </c>
      <c r="E8114" s="348" t="s">
        <v>7647</v>
      </c>
      <c r="F8114" s="348" t="s">
        <v>7641</v>
      </c>
    </row>
    <row r="8115" spans="1:6" x14ac:dyDescent="0.25">
      <c r="A8115" s="348" t="s">
        <v>14092</v>
      </c>
      <c r="B8115" t="str">
        <f t="shared" si="126"/>
        <v>F3:0921 P1P2:8804 P3:00201</v>
      </c>
      <c r="C8115" s="348" t="s">
        <v>8002</v>
      </c>
      <c r="D8115" s="348" t="s">
        <v>7646</v>
      </c>
      <c r="E8115" s="348" t="s">
        <v>7647</v>
      </c>
      <c r="F8115" s="348" t="s">
        <v>7648</v>
      </c>
    </row>
    <row r="8116" spans="1:6" x14ac:dyDescent="0.25">
      <c r="A8116" s="348" t="s">
        <v>14092</v>
      </c>
      <c r="B8116" t="str">
        <f t="shared" si="126"/>
        <v>F3:0921 P1P2:8804 P3:00448</v>
      </c>
      <c r="C8116" s="348" t="s">
        <v>8002</v>
      </c>
      <c r="D8116" s="348" t="s">
        <v>7646</v>
      </c>
      <c r="E8116" s="348" t="s">
        <v>7647</v>
      </c>
      <c r="F8116" s="348" t="s">
        <v>7641</v>
      </c>
    </row>
    <row r="8117" spans="1:6" x14ac:dyDescent="0.25">
      <c r="A8117" s="348" t="s">
        <v>14093</v>
      </c>
      <c r="B8117" t="str">
        <f t="shared" si="126"/>
        <v>F3:0921 P1P2:8804 P3:00201</v>
      </c>
      <c r="C8117" s="348" t="s">
        <v>7978</v>
      </c>
      <c r="D8117" s="348" t="s">
        <v>7646</v>
      </c>
      <c r="E8117" s="348" t="s">
        <v>7647</v>
      </c>
      <c r="F8117" s="348" t="s">
        <v>7648</v>
      </c>
    </row>
    <row r="8118" spans="1:6" x14ac:dyDescent="0.25">
      <c r="A8118" s="348" t="s">
        <v>14093</v>
      </c>
      <c r="B8118" t="str">
        <f t="shared" si="126"/>
        <v>F3:0921 P1P2:8804 P3:00448</v>
      </c>
      <c r="C8118" s="348" t="s">
        <v>7978</v>
      </c>
      <c r="D8118" s="348" t="s">
        <v>7646</v>
      </c>
      <c r="E8118" s="348" t="s">
        <v>7647</v>
      </c>
      <c r="F8118" s="348" t="s">
        <v>7641</v>
      </c>
    </row>
    <row r="8119" spans="1:6" x14ac:dyDescent="0.25">
      <c r="A8119" s="348" t="s">
        <v>14094</v>
      </c>
      <c r="B8119" t="str">
        <f t="shared" si="126"/>
        <v>F3:0921 P1P2:8804 P3:00201</v>
      </c>
      <c r="C8119" s="348" t="s">
        <v>8002</v>
      </c>
      <c r="D8119" s="348" t="s">
        <v>7646</v>
      </c>
      <c r="E8119" s="348" t="s">
        <v>7647</v>
      </c>
      <c r="F8119" s="348" t="s">
        <v>7648</v>
      </c>
    </row>
    <row r="8120" spans="1:6" x14ac:dyDescent="0.25">
      <c r="A8120" s="348" t="s">
        <v>14094</v>
      </c>
      <c r="B8120" t="str">
        <f t="shared" si="126"/>
        <v>F3:0921 P1P2:8804 P3:00448</v>
      </c>
      <c r="C8120" s="348" t="s">
        <v>8002</v>
      </c>
      <c r="D8120" s="348" t="s">
        <v>7646</v>
      </c>
      <c r="E8120" s="348" t="s">
        <v>7647</v>
      </c>
      <c r="F8120" s="348" t="s">
        <v>7641</v>
      </c>
    </row>
    <row r="8121" spans="1:6" x14ac:dyDescent="0.25">
      <c r="A8121" s="348" t="s">
        <v>14095</v>
      </c>
      <c r="B8121" t="str">
        <f t="shared" si="126"/>
        <v>F3:0921 P1P2:8804 P3:00201</v>
      </c>
      <c r="C8121" s="348" t="s">
        <v>8002</v>
      </c>
      <c r="D8121" s="348" t="s">
        <v>7646</v>
      </c>
      <c r="E8121" s="348" t="s">
        <v>7647</v>
      </c>
      <c r="F8121" s="348" t="s">
        <v>7648</v>
      </c>
    </row>
    <row r="8122" spans="1:6" x14ac:dyDescent="0.25">
      <c r="A8122" s="348" t="s">
        <v>14095</v>
      </c>
      <c r="B8122" t="str">
        <f t="shared" si="126"/>
        <v>F3:0921 P1P2:8804 P3:00448</v>
      </c>
      <c r="C8122" s="348" t="s">
        <v>8002</v>
      </c>
      <c r="D8122" s="348" t="s">
        <v>7646</v>
      </c>
      <c r="E8122" s="348" t="s">
        <v>7647</v>
      </c>
      <c r="F8122" s="348" t="s">
        <v>7641</v>
      </c>
    </row>
    <row r="8123" spans="1:6" x14ac:dyDescent="0.25">
      <c r="A8123" s="348" t="s">
        <v>14096</v>
      </c>
      <c r="B8123" t="str">
        <f t="shared" si="126"/>
        <v>F3:0921 P1P2:8804 P3:00201</v>
      </c>
      <c r="C8123" s="348" t="s">
        <v>8002</v>
      </c>
      <c r="D8123" s="348" t="s">
        <v>7646</v>
      </c>
      <c r="E8123" s="348" t="s">
        <v>7647</v>
      </c>
      <c r="F8123" s="348" t="s">
        <v>7648</v>
      </c>
    </row>
    <row r="8124" spans="1:6" x14ac:dyDescent="0.25">
      <c r="A8124" s="348" t="s">
        <v>14096</v>
      </c>
      <c r="B8124" t="str">
        <f t="shared" si="126"/>
        <v>F3:0921 P1P2:8804 P3:00448</v>
      </c>
      <c r="C8124" s="348" t="s">
        <v>8002</v>
      </c>
      <c r="D8124" s="348" t="s">
        <v>7646</v>
      </c>
      <c r="E8124" s="348" t="s">
        <v>7647</v>
      </c>
      <c r="F8124" s="348" t="s">
        <v>7641</v>
      </c>
    </row>
    <row r="8125" spans="1:6" x14ac:dyDescent="0.25">
      <c r="A8125" s="348" t="s">
        <v>14097</v>
      </c>
      <c r="B8125" t="str">
        <f t="shared" si="126"/>
        <v>F3:0921 P1P2:8804 P3:00201</v>
      </c>
      <c r="C8125" s="348" t="s">
        <v>8002</v>
      </c>
      <c r="D8125" s="348" t="s">
        <v>7646</v>
      </c>
      <c r="E8125" s="348" t="s">
        <v>7647</v>
      </c>
      <c r="F8125" s="348" t="s">
        <v>7648</v>
      </c>
    </row>
    <row r="8126" spans="1:6" x14ac:dyDescent="0.25">
      <c r="A8126" s="348" t="s">
        <v>14097</v>
      </c>
      <c r="B8126" t="str">
        <f t="shared" si="126"/>
        <v>F3:0921 P1P2:8804 P3:00448</v>
      </c>
      <c r="C8126" s="348" t="s">
        <v>8002</v>
      </c>
      <c r="D8126" s="348" t="s">
        <v>7646</v>
      </c>
      <c r="E8126" s="348" t="s">
        <v>7647</v>
      </c>
      <c r="F8126" s="348" t="s">
        <v>7641</v>
      </c>
    </row>
    <row r="8127" spans="1:6" x14ac:dyDescent="0.25">
      <c r="A8127" s="348" t="s">
        <v>14098</v>
      </c>
      <c r="B8127" t="str">
        <f t="shared" si="126"/>
        <v>F3:0922 P1P2:8806 P3:00203</v>
      </c>
      <c r="C8127" s="348" t="s">
        <v>8002</v>
      </c>
      <c r="D8127" s="348" t="s">
        <v>7637</v>
      </c>
      <c r="E8127" s="348" t="s">
        <v>7638</v>
      </c>
      <c r="F8127" s="348" t="s">
        <v>7639</v>
      </c>
    </row>
    <row r="8128" spans="1:6" x14ac:dyDescent="0.25">
      <c r="A8128" s="348" t="s">
        <v>14098</v>
      </c>
      <c r="B8128" t="str">
        <f t="shared" si="126"/>
        <v>F3:0922 P1P2:8806 P3:00448</v>
      </c>
      <c r="C8128" s="348" t="s">
        <v>8002</v>
      </c>
      <c r="D8128" s="348" t="s">
        <v>7637</v>
      </c>
      <c r="E8128" s="348" t="s">
        <v>7638</v>
      </c>
      <c r="F8128" s="348" t="s">
        <v>7641</v>
      </c>
    </row>
    <row r="8129" spans="1:6" x14ac:dyDescent="0.25">
      <c r="A8129" s="348" t="s">
        <v>14099</v>
      </c>
      <c r="B8129" t="str">
        <f t="shared" si="126"/>
        <v>F3:0921 P1P2:8804 P3:00201</v>
      </c>
      <c r="C8129" s="348" t="s">
        <v>7978</v>
      </c>
      <c r="D8129" s="348" t="s">
        <v>7646</v>
      </c>
      <c r="E8129" s="348" t="s">
        <v>7647</v>
      </c>
      <c r="F8129" s="348" t="s">
        <v>7648</v>
      </c>
    </row>
    <row r="8130" spans="1:6" x14ac:dyDescent="0.25">
      <c r="A8130" s="348" t="s">
        <v>14099</v>
      </c>
      <c r="B8130" t="str">
        <f t="shared" ref="B8130:B8193" si="127">CONCATENATE("F3:",D8130," P1P2:",E8130," P3:",F8130)</f>
        <v>F3:0921 P1P2:8804 P3:00448</v>
      </c>
      <c r="C8130" s="348" t="s">
        <v>7978</v>
      </c>
      <c r="D8130" s="348" t="s">
        <v>7646</v>
      </c>
      <c r="E8130" s="348" t="s">
        <v>7647</v>
      </c>
      <c r="F8130" s="348" t="s">
        <v>7641</v>
      </c>
    </row>
    <row r="8131" spans="1:6" x14ac:dyDescent="0.25">
      <c r="A8131" s="348" t="s">
        <v>14100</v>
      </c>
      <c r="B8131" t="str">
        <f t="shared" si="127"/>
        <v>F3:0921 P1P2:8804 P3:00201</v>
      </c>
      <c r="C8131" s="348" t="s">
        <v>8002</v>
      </c>
      <c r="D8131" s="348" t="s">
        <v>7646</v>
      </c>
      <c r="E8131" s="348" t="s">
        <v>7647</v>
      </c>
      <c r="F8131" s="348" t="s">
        <v>7648</v>
      </c>
    </row>
    <row r="8132" spans="1:6" x14ac:dyDescent="0.25">
      <c r="A8132" s="348" t="s">
        <v>14100</v>
      </c>
      <c r="B8132" t="str">
        <f t="shared" si="127"/>
        <v>F3:0921 P1P2:8804 P3:00448</v>
      </c>
      <c r="C8132" s="348" t="s">
        <v>8002</v>
      </c>
      <c r="D8132" s="348" t="s">
        <v>7646</v>
      </c>
      <c r="E8132" s="348" t="s">
        <v>7647</v>
      </c>
      <c r="F8132" s="348" t="s">
        <v>7641</v>
      </c>
    </row>
    <row r="8133" spans="1:6" x14ac:dyDescent="0.25">
      <c r="A8133" s="348" t="s">
        <v>14101</v>
      </c>
      <c r="B8133" t="str">
        <f t="shared" si="127"/>
        <v>F3:0922 P1P2:8806 P3:00203</v>
      </c>
      <c r="C8133" s="348" t="s">
        <v>8002</v>
      </c>
      <c r="D8133" s="348" t="s">
        <v>7637</v>
      </c>
      <c r="E8133" s="348" t="s">
        <v>7638</v>
      </c>
      <c r="F8133" s="348" t="s">
        <v>7639</v>
      </c>
    </row>
    <row r="8134" spans="1:6" x14ac:dyDescent="0.25">
      <c r="A8134" s="348" t="s">
        <v>14101</v>
      </c>
      <c r="B8134" t="str">
        <f t="shared" si="127"/>
        <v>F3:0922 P1P2:8806 P3:00448</v>
      </c>
      <c r="C8134" s="348" t="s">
        <v>8002</v>
      </c>
      <c r="D8134" s="348" t="s">
        <v>7637</v>
      </c>
      <c r="E8134" s="348" t="s">
        <v>7638</v>
      </c>
      <c r="F8134" s="348" t="s">
        <v>7641</v>
      </c>
    </row>
    <row r="8135" spans="1:6" x14ac:dyDescent="0.25">
      <c r="A8135" s="348" t="s">
        <v>14102</v>
      </c>
      <c r="B8135" t="str">
        <f t="shared" si="127"/>
        <v>F3:0921 P1P2:8804 P3:00201</v>
      </c>
      <c r="C8135" s="348" t="s">
        <v>7978</v>
      </c>
      <c r="D8135" s="348" t="s">
        <v>7646</v>
      </c>
      <c r="E8135" s="348" t="s">
        <v>7647</v>
      </c>
      <c r="F8135" s="348" t="s">
        <v>7648</v>
      </c>
    </row>
    <row r="8136" spans="1:6" x14ac:dyDescent="0.25">
      <c r="A8136" s="348" t="s">
        <v>14103</v>
      </c>
      <c r="B8136" t="str">
        <f t="shared" si="127"/>
        <v>F3:0921 P1P2:8804 P3:00201</v>
      </c>
      <c r="C8136" s="348" t="s">
        <v>8002</v>
      </c>
      <c r="D8136" s="348" t="s">
        <v>7646</v>
      </c>
      <c r="E8136" s="348" t="s">
        <v>7647</v>
      </c>
      <c r="F8136" s="348" t="s">
        <v>7648</v>
      </c>
    </row>
    <row r="8137" spans="1:6" x14ac:dyDescent="0.25">
      <c r="A8137" s="348" t="s">
        <v>14103</v>
      </c>
      <c r="B8137" t="str">
        <f t="shared" si="127"/>
        <v>F3:0921 P1P2:8804 P3:00448</v>
      </c>
      <c r="C8137" s="348" t="s">
        <v>8002</v>
      </c>
      <c r="D8137" s="348" t="s">
        <v>7646</v>
      </c>
      <c r="E8137" s="348" t="s">
        <v>7647</v>
      </c>
      <c r="F8137" s="348" t="s">
        <v>7641</v>
      </c>
    </row>
    <row r="8138" spans="1:6" x14ac:dyDescent="0.25">
      <c r="A8138" s="348" t="s">
        <v>14104</v>
      </c>
      <c r="B8138" t="str">
        <f t="shared" si="127"/>
        <v>F3:0921 P1P2:8804 P3:00201</v>
      </c>
      <c r="C8138" s="348" t="s">
        <v>8002</v>
      </c>
      <c r="D8138" s="348" t="s">
        <v>7646</v>
      </c>
      <c r="E8138" s="348" t="s">
        <v>7647</v>
      </c>
      <c r="F8138" s="348" t="s">
        <v>7648</v>
      </c>
    </row>
    <row r="8139" spans="1:6" x14ac:dyDescent="0.25">
      <c r="A8139" s="348" t="s">
        <v>14104</v>
      </c>
      <c r="B8139" t="str">
        <f t="shared" si="127"/>
        <v>F3:0921 P1P2:8804 P3:00448</v>
      </c>
      <c r="C8139" s="348" t="s">
        <v>8002</v>
      </c>
      <c r="D8139" s="348" t="s">
        <v>7646</v>
      </c>
      <c r="E8139" s="348" t="s">
        <v>7647</v>
      </c>
      <c r="F8139" s="348" t="s">
        <v>7641</v>
      </c>
    </row>
    <row r="8140" spans="1:6" x14ac:dyDescent="0.25">
      <c r="A8140" s="348" t="s">
        <v>14105</v>
      </c>
      <c r="B8140" t="str">
        <f t="shared" si="127"/>
        <v>F3:0921 P1P2:8804 P3:00201</v>
      </c>
      <c r="C8140" s="348" t="s">
        <v>7978</v>
      </c>
      <c r="D8140" s="348" t="s">
        <v>7646</v>
      </c>
      <c r="E8140" s="348" t="s">
        <v>7647</v>
      </c>
      <c r="F8140" s="348" t="s">
        <v>7648</v>
      </c>
    </row>
    <row r="8141" spans="1:6" x14ac:dyDescent="0.25">
      <c r="A8141" s="348" t="s">
        <v>14105</v>
      </c>
      <c r="B8141" t="str">
        <f t="shared" si="127"/>
        <v>F3:0921 P1P2:8804 P3:00448</v>
      </c>
      <c r="C8141" s="348" t="s">
        <v>7978</v>
      </c>
      <c r="D8141" s="348" t="s">
        <v>7646</v>
      </c>
      <c r="E8141" s="348" t="s">
        <v>7647</v>
      </c>
      <c r="F8141" s="348" t="s">
        <v>7641</v>
      </c>
    </row>
    <row r="8142" spans="1:6" x14ac:dyDescent="0.25">
      <c r="A8142" s="348" t="s">
        <v>14106</v>
      </c>
      <c r="B8142" t="str">
        <f t="shared" si="127"/>
        <v>F3:0922 P1P2:8806 P3:00203</v>
      </c>
      <c r="C8142" s="348" t="s">
        <v>8002</v>
      </c>
      <c r="D8142" s="348" t="s">
        <v>7637</v>
      </c>
      <c r="E8142" s="348" t="s">
        <v>7638</v>
      </c>
      <c r="F8142" s="348" t="s">
        <v>7639</v>
      </c>
    </row>
    <row r="8143" spans="1:6" x14ac:dyDescent="0.25">
      <c r="A8143" s="348" t="s">
        <v>14106</v>
      </c>
      <c r="B8143" t="str">
        <f t="shared" si="127"/>
        <v>F3:0922 P1P2:8806 P3:00204</v>
      </c>
      <c r="C8143" s="348" t="s">
        <v>8002</v>
      </c>
      <c r="D8143" s="348" t="s">
        <v>7637</v>
      </c>
      <c r="E8143" s="348" t="s">
        <v>7638</v>
      </c>
      <c r="F8143" s="348" t="s">
        <v>7814</v>
      </c>
    </row>
    <row r="8144" spans="1:6" x14ac:dyDescent="0.25">
      <c r="A8144" s="348" t="s">
        <v>14106</v>
      </c>
      <c r="B8144" t="str">
        <f t="shared" si="127"/>
        <v>F3:0922 P1P2:8806 P3:00448</v>
      </c>
      <c r="C8144" s="348" t="s">
        <v>8002</v>
      </c>
      <c r="D8144" s="348" t="s">
        <v>7637</v>
      </c>
      <c r="E8144" s="348" t="s">
        <v>7638</v>
      </c>
      <c r="F8144" s="348" t="s">
        <v>7641</v>
      </c>
    </row>
    <row r="8145" spans="1:6" x14ac:dyDescent="0.25">
      <c r="A8145" s="348" t="s">
        <v>14107</v>
      </c>
      <c r="B8145" t="str">
        <f t="shared" si="127"/>
        <v>F3:0922 P1P2:8806 P3:00203</v>
      </c>
      <c r="C8145" s="348" t="s">
        <v>8002</v>
      </c>
      <c r="D8145" s="348" t="s">
        <v>7637</v>
      </c>
      <c r="E8145" s="348" t="s">
        <v>7638</v>
      </c>
      <c r="F8145" s="348" t="s">
        <v>7639</v>
      </c>
    </row>
    <row r="8146" spans="1:6" x14ac:dyDescent="0.25">
      <c r="A8146" s="348" t="s">
        <v>14107</v>
      </c>
      <c r="B8146" t="str">
        <f t="shared" si="127"/>
        <v>F3:0922 P1P2:8806 P3:00448</v>
      </c>
      <c r="C8146" s="348" t="s">
        <v>8002</v>
      </c>
      <c r="D8146" s="348" t="s">
        <v>7637</v>
      </c>
      <c r="E8146" s="348" t="s">
        <v>7638</v>
      </c>
      <c r="F8146" s="348" t="s">
        <v>7641</v>
      </c>
    </row>
    <row r="8147" spans="1:6" x14ac:dyDescent="0.25">
      <c r="A8147" s="348" t="s">
        <v>14108</v>
      </c>
      <c r="B8147" t="str">
        <f t="shared" si="127"/>
        <v>F3:0921 P1P2:8804 P3:00201</v>
      </c>
      <c r="C8147" s="348" t="s">
        <v>7978</v>
      </c>
      <c r="D8147" s="348" t="s">
        <v>7646</v>
      </c>
      <c r="E8147" s="348" t="s">
        <v>7647</v>
      </c>
      <c r="F8147" s="348" t="s">
        <v>7648</v>
      </c>
    </row>
    <row r="8148" spans="1:6" x14ac:dyDescent="0.25">
      <c r="A8148" s="348" t="s">
        <v>14108</v>
      </c>
      <c r="B8148" t="str">
        <f t="shared" si="127"/>
        <v>F3:0921 P1P2:8804 P3:00448</v>
      </c>
      <c r="C8148" s="348" t="s">
        <v>7978</v>
      </c>
      <c r="D8148" s="348" t="s">
        <v>7646</v>
      </c>
      <c r="E8148" s="348" t="s">
        <v>7647</v>
      </c>
      <c r="F8148" s="348" t="s">
        <v>7641</v>
      </c>
    </row>
    <row r="8149" spans="1:6" x14ac:dyDescent="0.25">
      <c r="A8149" s="348" t="s">
        <v>14109</v>
      </c>
      <c r="B8149" t="str">
        <f t="shared" si="127"/>
        <v>F3:0921 P1P2:8804 P3:00201</v>
      </c>
      <c r="C8149" s="348" t="s">
        <v>7978</v>
      </c>
      <c r="D8149" s="348" t="s">
        <v>7646</v>
      </c>
      <c r="E8149" s="348" t="s">
        <v>7647</v>
      </c>
      <c r="F8149" s="348" t="s">
        <v>7648</v>
      </c>
    </row>
    <row r="8150" spans="1:6" x14ac:dyDescent="0.25">
      <c r="A8150" s="348" t="s">
        <v>14109</v>
      </c>
      <c r="B8150" t="str">
        <f t="shared" si="127"/>
        <v>F3:0921 P1P2:8804 P3:00448</v>
      </c>
      <c r="C8150" s="348" t="s">
        <v>7978</v>
      </c>
      <c r="D8150" s="348" t="s">
        <v>7646</v>
      </c>
      <c r="E8150" s="348" t="s">
        <v>7647</v>
      </c>
      <c r="F8150" s="348" t="s">
        <v>7641</v>
      </c>
    </row>
    <row r="8151" spans="1:6" x14ac:dyDescent="0.25">
      <c r="A8151" s="348" t="s">
        <v>14110</v>
      </c>
      <c r="B8151" t="str">
        <f t="shared" si="127"/>
        <v>F3:0950 P1P2:8814 P3:00209</v>
      </c>
      <c r="C8151" s="348" t="s">
        <v>8002</v>
      </c>
      <c r="D8151" s="348" t="s">
        <v>7344</v>
      </c>
      <c r="E8151" s="348" t="s">
        <v>7642</v>
      </c>
      <c r="F8151" s="348" t="s">
        <v>7860</v>
      </c>
    </row>
    <row r="8152" spans="1:6" x14ac:dyDescent="0.25">
      <c r="A8152" s="348" t="s">
        <v>14111</v>
      </c>
      <c r="B8152" t="str">
        <f t="shared" si="127"/>
        <v>F3:0820 P1P2:8502 P3:00231</v>
      </c>
      <c r="C8152" s="348" t="s">
        <v>8002</v>
      </c>
      <c r="D8152" s="348" t="s">
        <v>7684</v>
      </c>
      <c r="E8152" s="348" t="s">
        <v>7725</v>
      </c>
      <c r="F8152" s="348" t="s">
        <v>7834</v>
      </c>
    </row>
    <row r="8153" spans="1:6" x14ac:dyDescent="0.25">
      <c r="A8153" s="348" t="s">
        <v>14112</v>
      </c>
      <c r="B8153" t="str">
        <f t="shared" si="127"/>
        <v>F3:0921 P1P2:8804 P3:00201</v>
      </c>
      <c r="C8153" s="348" t="s">
        <v>7978</v>
      </c>
      <c r="D8153" s="348" t="s">
        <v>7646</v>
      </c>
      <c r="E8153" s="348" t="s">
        <v>7647</v>
      </c>
      <c r="F8153" s="348" t="s">
        <v>7648</v>
      </c>
    </row>
    <row r="8154" spans="1:6" x14ac:dyDescent="0.25">
      <c r="A8154" s="348" t="s">
        <v>14112</v>
      </c>
      <c r="B8154" t="str">
        <f t="shared" si="127"/>
        <v>F3:0921 P1P2:8804 P3:00448</v>
      </c>
      <c r="C8154" s="348" t="s">
        <v>7978</v>
      </c>
      <c r="D8154" s="348" t="s">
        <v>7646</v>
      </c>
      <c r="E8154" s="348" t="s">
        <v>7647</v>
      </c>
      <c r="F8154" s="348" t="s">
        <v>7641</v>
      </c>
    </row>
    <row r="8155" spans="1:6" x14ac:dyDescent="0.25">
      <c r="A8155" s="348" t="s">
        <v>14113</v>
      </c>
      <c r="B8155" t="str">
        <f t="shared" si="127"/>
        <v>F3:0921 P1P2:8804 P3:00201</v>
      </c>
      <c r="C8155" s="348" t="s">
        <v>7978</v>
      </c>
      <c r="D8155" s="348" t="s">
        <v>7646</v>
      </c>
      <c r="E8155" s="348" t="s">
        <v>7647</v>
      </c>
      <c r="F8155" s="348" t="s">
        <v>7648</v>
      </c>
    </row>
    <row r="8156" spans="1:6" x14ac:dyDescent="0.25">
      <c r="A8156" s="348" t="s">
        <v>14113</v>
      </c>
      <c r="B8156" t="str">
        <f t="shared" si="127"/>
        <v>F3:0921 P1P2:8804 P3:00448</v>
      </c>
      <c r="C8156" s="348" t="s">
        <v>7978</v>
      </c>
      <c r="D8156" s="348" t="s">
        <v>7646</v>
      </c>
      <c r="E8156" s="348" t="s">
        <v>7647</v>
      </c>
      <c r="F8156" s="348" t="s">
        <v>7641</v>
      </c>
    </row>
    <row r="8157" spans="1:6" x14ac:dyDescent="0.25">
      <c r="A8157" s="348" t="s">
        <v>14114</v>
      </c>
      <c r="B8157" t="str">
        <f t="shared" si="127"/>
        <v>F3:0921 P1P2:8804 P3:00201</v>
      </c>
      <c r="C8157" s="348" t="s">
        <v>7978</v>
      </c>
      <c r="D8157" s="348" t="s">
        <v>7646</v>
      </c>
      <c r="E8157" s="348" t="s">
        <v>7647</v>
      </c>
      <c r="F8157" s="348" t="s">
        <v>7648</v>
      </c>
    </row>
    <row r="8158" spans="1:6" x14ac:dyDescent="0.25">
      <c r="A8158" s="348" t="s">
        <v>14114</v>
      </c>
      <c r="B8158" t="str">
        <f t="shared" si="127"/>
        <v>F3:0921 P1P2:8804 P3:00448</v>
      </c>
      <c r="C8158" s="348" t="s">
        <v>7978</v>
      </c>
      <c r="D8158" s="348" t="s">
        <v>7646</v>
      </c>
      <c r="E8158" s="348" t="s">
        <v>7647</v>
      </c>
      <c r="F8158" s="348" t="s">
        <v>7641</v>
      </c>
    </row>
    <row r="8159" spans="1:6" x14ac:dyDescent="0.25">
      <c r="A8159" s="348" t="s">
        <v>14115</v>
      </c>
      <c r="B8159" t="str">
        <f t="shared" si="127"/>
        <v>F3:0921 P1P2:8804 P3:00201</v>
      </c>
      <c r="C8159" s="348" t="s">
        <v>7978</v>
      </c>
      <c r="D8159" s="348" t="s">
        <v>7646</v>
      </c>
      <c r="E8159" s="348" t="s">
        <v>7647</v>
      </c>
      <c r="F8159" s="348" t="s">
        <v>7648</v>
      </c>
    </row>
    <row r="8160" spans="1:6" x14ac:dyDescent="0.25">
      <c r="A8160" s="348" t="s">
        <v>14115</v>
      </c>
      <c r="B8160" t="str">
        <f t="shared" si="127"/>
        <v>F3:0921 P1P2:8804 P3:00448</v>
      </c>
      <c r="C8160" s="348" t="s">
        <v>7978</v>
      </c>
      <c r="D8160" s="348" t="s">
        <v>7646</v>
      </c>
      <c r="E8160" s="348" t="s">
        <v>7647</v>
      </c>
      <c r="F8160" s="348" t="s">
        <v>7641</v>
      </c>
    </row>
    <row r="8161" spans="1:6" x14ac:dyDescent="0.25">
      <c r="A8161" s="348" t="s">
        <v>14116</v>
      </c>
      <c r="B8161" t="str">
        <f t="shared" si="127"/>
        <v>F3:0921 P1P2:8804 P3:00201</v>
      </c>
      <c r="C8161" s="348" t="s">
        <v>7978</v>
      </c>
      <c r="D8161" s="348" t="s">
        <v>7646</v>
      </c>
      <c r="E8161" s="348" t="s">
        <v>7647</v>
      </c>
      <c r="F8161" s="348" t="s">
        <v>7648</v>
      </c>
    </row>
    <row r="8162" spans="1:6" x14ac:dyDescent="0.25">
      <c r="A8162" s="348" t="s">
        <v>14116</v>
      </c>
      <c r="B8162" t="str">
        <f t="shared" si="127"/>
        <v>F3:0921 P1P2:8804 P3:00448</v>
      </c>
      <c r="C8162" s="348" t="s">
        <v>7978</v>
      </c>
      <c r="D8162" s="348" t="s">
        <v>7646</v>
      </c>
      <c r="E8162" s="348" t="s">
        <v>7647</v>
      </c>
      <c r="F8162" s="348" t="s">
        <v>7641</v>
      </c>
    </row>
    <row r="8163" spans="1:6" x14ac:dyDescent="0.25">
      <c r="A8163" s="348" t="s">
        <v>14117</v>
      </c>
      <c r="B8163" t="str">
        <f t="shared" si="127"/>
        <v>F3:0921 P1P2:8804 P3:00201</v>
      </c>
      <c r="C8163" s="348" t="s">
        <v>7978</v>
      </c>
      <c r="D8163" s="348" t="s">
        <v>7646</v>
      </c>
      <c r="E8163" s="348" t="s">
        <v>7647</v>
      </c>
      <c r="F8163" s="348" t="s">
        <v>7648</v>
      </c>
    </row>
    <row r="8164" spans="1:6" x14ac:dyDescent="0.25">
      <c r="A8164" s="348" t="s">
        <v>14117</v>
      </c>
      <c r="B8164" t="str">
        <f t="shared" si="127"/>
        <v>F3:0921 P1P2:8804 P3:00448</v>
      </c>
      <c r="C8164" s="348" t="s">
        <v>7978</v>
      </c>
      <c r="D8164" s="348" t="s">
        <v>7646</v>
      </c>
      <c r="E8164" s="348" t="s">
        <v>7647</v>
      </c>
      <c r="F8164" s="348" t="s">
        <v>7641</v>
      </c>
    </row>
    <row r="8165" spans="1:6" x14ac:dyDescent="0.25">
      <c r="A8165" s="348" t="s">
        <v>14118</v>
      </c>
      <c r="B8165" t="str">
        <f t="shared" si="127"/>
        <v>F3:0861 P1P2:8501 P3:00005</v>
      </c>
      <c r="C8165" s="348" t="s">
        <v>7768</v>
      </c>
      <c r="D8165" s="348" t="s">
        <v>7952</v>
      </c>
      <c r="E8165" s="348" t="s">
        <v>7953</v>
      </c>
      <c r="F8165" s="348" t="s">
        <v>7655</v>
      </c>
    </row>
    <row r="8166" spans="1:6" x14ac:dyDescent="0.25">
      <c r="A8166" s="348" t="s">
        <v>14119</v>
      </c>
      <c r="B8166" t="str">
        <f t="shared" si="127"/>
        <v>F3:0912 P1P2:8803 P3:00200</v>
      </c>
      <c r="C8166" s="348" t="s">
        <v>7978</v>
      </c>
      <c r="D8166" s="348" t="s">
        <v>7651</v>
      </c>
      <c r="E8166" s="348" t="s">
        <v>7652</v>
      </c>
      <c r="F8166" s="348" t="s">
        <v>7653</v>
      </c>
    </row>
    <row r="8167" spans="1:6" x14ac:dyDescent="0.25">
      <c r="A8167" s="348" t="s">
        <v>14119</v>
      </c>
      <c r="B8167" t="str">
        <f t="shared" si="127"/>
        <v>F3:0912 P1P2:8803 P3:00448</v>
      </c>
      <c r="C8167" s="348" t="s">
        <v>7978</v>
      </c>
      <c r="D8167" s="348" t="s">
        <v>7651</v>
      </c>
      <c r="E8167" s="348" t="s">
        <v>7652</v>
      </c>
      <c r="F8167" s="348" t="s">
        <v>7641</v>
      </c>
    </row>
    <row r="8168" spans="1:6" x14ac:dyDescent="0.25">
      <c r="A8168" s="348" t="s">
        <v>14120</v>
      </c>
      <c r="B8168" t="str">
        <f t="shared" si="127"/>
        <v>F3:0912 P1P2:8803 P3:00200</v>
      </c>
      <c r="C8168" s="348" t="s">
        <v>7978</v>
      </c>
      <c r="D8168" s="348" t="s">
        <v>7651</v>
      </c>
      <c r="E8168" s="348" t="s">
        <v>7652</v>
      </c>
      <c r="F8168" s="348" t="s">
        <v>7653</v>
      </c>
    </row>
    <row r="8169" spans="1:6" x14ac:dyDescent="0.25">
      <c r="A8169" s="348" t="s">
        <v>14120</v>
      </c>
      <c r="B8169" t="str">
        <f t="shared" si="127"/>
        <v>F3:0912 P1P2:8803 P3:00448</v>
      </c>
      <c r="C8169" s="348" t="s">
        <v>7978</v>
      </c>
      <c r="D8169" s="348" t="s">
        <v>7651</v>
      </c>
      <c r="E8169" s="348" t="s">
        <v>7652</v>
      </c>
      <c r="F8169" s="348" t="s">
        <v>7641</v>
      </c>
    </row>
    <row r="8170" spans="1:6" x14ac:dyDescent="0.25">
      <c r="A8170" s="348" t="s">
        <v>14121</v>
      </c>
      <c r="B8170" t="str">
        <f t="shared" si="127"/>
        <v>F3:0922 P1P2:8806 P3:00203</v>
      </c>
      <c r="C8170" s="348" t="s">
        <v>7978</v>
      </c>
      <c r="D8170" s="348" t="s">
        <v>7637</v>
      </c>
      <c r="E8170" s="348" t="s">
        <v>7638</v>
      </c>
      <c r="F8170" s="348" t="s">
        <v>7639</v>
      </c>
    </row>
    <row r="8171" spans="1:6" x14ac:dyDescent="0.25">
      <c r="A8171" s="348" t="s">
        <v>14121</v>
      </c>
      <c r="B8171" t="str">
        <f t="shared" si="127"/>
        <v>F3:0922 P1P2:8806 P3:00448</v>
      </c>
      <c r="C8171" s="348" t="s">
        <v>7978</v>
      </c>
      <c r="D8171" s="348" t="s">
        <v>7637</v>
      </c>
      <c r="E8171" s="348" t="s">
        <v>7638</v>
      </c>
      <c r="F8171" s="348" t="s">
        <v>7641</v>
      </c>
    </row>
    <row r="8172" spans="1:6" x14ac:dyDescent="0.25">
      <c r="A8172" s="348" t="s">
        <v>14122</v>
      </c>
      <c r="B8172" t="str">
        <f t="shared" si="127"/>
        <v>F3:0922 P1P2:8806 P3:00203</v>
      </c>
      <c r="C8172" s="348" t="s">
        <v>7978</v>
      </c>
      <c r="D8172" s="348" t="s">
        <v>7637</v>
      </c>
      <c r="E8172" s="348" t="s">
        <v>7638</v>
      </c>
      <c r="F8172" s="348" t="s">
        <v>7639</v>
      </c>
    </row>
    <row r="8173" spans="1:6" x14ac:dyDescent="0.25">
      <c r="A8173" s="348" t="s">
        <v>14122</v>
      </c>
      <c r="B8173" t="str">
        <f t="shared" si="127"/>
        <v>F3:0922 P1P2:8806 P3:00448</v>
      </c>
      <c r="C8173" s="348" t="s">
        <v>7978</v>
      </c>
      <c r="D8173" s="348" t="s">
        <v>7637</v>
      </c>
      <c r="E8173" s="348" t="s">
        <v>7638</v>
      </c>
      <c r="F8173" s="348" t="s">
        <v>7641</v>
      </c>
    </row>
    <row r="8174" spans="1:6" x14ac:dyDescent="0.25">
      <c r="A8174" s="348" t="s">
        <v>14123</v>
      </c>
      <c r="B8174" t="str">
        <f t="shared" si="127"/>
        <v>F3:0922 P1P2:8806 P3:00203</v>
      </c>
      <c r="C8174" s="348" t="s">
        <v>7978</v>
      </c>
      <c r="D8174" s="348" t="s">
        <v>7637</v>
      </c>
      <c r="E8174" s="348" t="s">
        <v>7638</v>
      </c>
      <c r="F8174" s="348" t="s">
        <v>7639</v>
      </c>
    </row>
    <row r="8175" spans="1:6" x14ac:dyDescent="0.25">
      <c r="A8175" s="348" t="s">
        <v>14123</v>
      </c>
      <c r="B8175" t="str">
        <f t="shared" si="127"/>
        <v>F3:0922 P1P2:8806 P3:00448</v>
      </c>
      <c r="C8175" s="348" t="s">
        <v>7978</v>
      </c>
      <c r="D8175" s="348" t="s">
        <v>7637</v>
      </c>
      <c r="E8175" s="348" t="s">
        <v>7638</v>
      </c>
      <c r="F8175" s="348" t="s">
        <v>7641</v>
      </c>
    </row>
    <row r="8176" spans="1:6" x14ac:dyDescent="0.25">
      <c r="A8176" s="348" t="s">
        <v>14124</v>
      </c>
      <c r="B8176" t="str">
        <f t="shared" si="127"/>
        <v>F3:0922 P1P2:8806 P3:00203</v>
      </c>
      <c r="C8176" s="348" t="s">
        <v>7978</v>
      </c>
      <c r="D8176" s="348" t="s">
        <v>7637</v>
      </c>
      <c r="E8176" s="348" t="s">
        <v>7638</v>
      </c>
      <c r="F8176" s="348" t="s">
        <v>7639</v>
      </c>
    </row>
    <row r="8177" spans="1:6" x14ac:dyDescent="0.25">
      <c r="A8177" s="348" t="s">
        <v>14124</v>
      </c>
      <c r="B8177" t="str">
        <f t="shared" si="127"/>
        <v>F3:0922 P1P2:8806 P3:00448</v>
      </c>
      <c r="C8177" s="348" t="s">
        <v>7978</v>
      </c>
      <c r="D8177" s="348" t="s">
        <v>7637</v>
      </c>
      <c r="E8177" s="348" t="s">
        <v>7638</v>
      </c>
      <c r="F8177" s="348" t="s">
        <v>7641</v>
      </c>
    </row>
    <row r="8178" spans="1:6" x14ac:dyDescent="0.25">
      <c r="A8178" s="348" t="s">
        <v>14125</v>
      </c>
      <c r="B8178" t="str">
        <f t="shared" si="127"/>
        <v>F3:0922 P1P2:8806 P3:00203</v>
      </c>
      <c r="C8178" s="348" t="s">
        <v>7978</v>
      </c>
      <c r="D8178" s="348" t="s">
        <v>7637</v>
      </c>
      <c r="E8178" s="348" t="s">
        <v>7638</v>
      </c>
      <c r="F8178" s="348" t="s">
        <v>7639</v>
      </c>
    </row>
    <row r="8179" spans="1:6" x14ac:dyDescent="0.25">
      <c r="A8179" s="348" t="s">
        <v>14125</v>
      </c>
      <c r="B8179" t="str">
        <f t="shared" si="127"/>
        <v>F3:0922 P1P2:8806 P3:00448</v>
      </c>
      <c r="C8179" s="348" t="s">
        <v>7978</v>
      </c>
      <c r="D8179" s="348" t="s">
        <v>7637</v>
      </c>
      <c r="E8179" s="348" t="s">
        <v>7638</v>
      </c>
      <c r="F8179" s="348" t="s">
        <v>7641</v>
      </c>
    </row>
    <row r="8180" spans="1:6" x14ac:dyDescent="0.25">
      <c r="A8180" s="348" t="s">
        <v>14126</v>
      </c>
      <c r="B8180" t="str">
        <f t="shared" si="127"/>
        <v>F3:0921 P1P2:8804 P3:00201</v>
      </c>
      <c r="C8180" s="348" t="s">
        <v>7978</v>
      </c>
      <c r="D8180" s="348" t="s">
        <v>7646</v>
      </c>
      <c r="E8180" s="348" t="s">
        <v>7647</v>
      </c>
      <c r="F8180" s="348" t="s">
        <v>7648</v>
      </c>
    </row>
    <row r="8181" spans="1:6" x14ac:dyDescent="0.25">
      <c r="A8181" s="348" t="s">
        <v>14126</v>
      </c>
      <c r="B8181" t="str">
        <f t="shared" si="127"/>
        <v>F3:0921 P1P2:8804 P3:00448</v>
      </c>
      <c r="C8181" s="348" t="s">
        <v>7978</v>
      </c>
      <c r="D8181" s="348" t="s">
        <v>7646</v>
      </c>
      <c r="E8181" s="348" t="s">
        <v>7647</v>
      </c>
      <c r="F8181" s="348" t="s">
        <v>7641</v>
      </c>
    </row>
    <row r="8182" spans="1:6" x14ac:dyDescent="0.25">
      <c r="A8182" s="348" t="s">
        <v>14127</v>
      </c>
      <c r="B8182" t="str">
        <f t="shared" si="127"/>
        <v>F3:0922 P1P2:8806 P3:00203</v>
      </c>
      <c r="C8182" s="348" t="s">
        <v>7978</v>
      </c>
      <c r="D8182" s="348" t="s">
        <v>7637</v>
      </c>
      <c r="E8182" s="348" t="s">
        <v>7638</v>
      </c>
      <c r="F8182" s="348" t="s">
        <v>7639</v>
      </c>
    </row>
    <row r="8183" spans="1:6" x14ac:dyDescent="0.25">
      <c r="A8183" s="348" t="s">
        <v>14127</v>
      </c>
      <c r="B8183" t="str">
        <f t="shared" si="127"/>
        <v>F3:0922 P1P2:8806 P3:00448</v>
      </c>
      <c r="C8183" s="348" t="s">
        <v>7978</v>
      </c>
      <c r="D8183" s="348" t="s">
        <v>7637</v>
      </c>
      <c r="E8183" s="348" t="s">
        <v>7638</v>
      </c>
      <c r="F8183" s="348" t="s">
        <v>7641</v>
      </c>
    </row>
    <row r="8184" spans="1:6" x14ac:dyDescent="0.25">
      <c r="A8184" s="348" t="s">
        <v>14128</v>
      </c>
      <c r="B8184" t="str">
        <f t="shared" si="127"/>
        <v>F3:0112 P1P2:0501 P3:00005</v>
      </c>
      <c r="C8184" s="348" t="s">
        <v>7960</v>
      </c>
      <c r="D8184" s="348" t="s">
        <v>7369</v>
      </c>
      <c r="E8184" s="348" t="s">
        <v>7370</v>
      </c>
      <c r="F8184" s="348" t="s">
        <v>7655</v>
      </c>
    </row>
    <row r="8185" spans="1:6" x14ac:dyDescent="0.25">
      <c r="A8185" s="348" t="s">
        <v>14129</v>
      </c>
      <c r="B8185" t="str">
        <f t="shared" si="127"/>
        <v>F3:0112 P1P2:0501 P3:00005</v>
      </c>
      <c r="C8185" s="348" t="s">
        <v>7978</v>
      </c>
      <c r="D8185" s="348" t="s">
        <v>7369</v>
      </c>
      <c r="E8185" s="348" t="s">
        <v>7370</v>
      </c>
      <c r="F8185" s="348" t="s">
        <v>7655</v>
      </c>
    </row>
    <row r="8186" spans="1:6" x14ac:dyDescent="0.25">
      <c r="A8186" s="348" t="s">
        <v>14130</v>
      </c>
      <c r="B8186" t="str">
        <f t="shared" si="127"/>
        <v>F3:0813 P1P2:8603 P3:00239</v>
      </c>
      <c r="C8186" s="348" t="s">
        <v>7960</v>
      </c>
      <c r="D8186" s="348" t="s">
        <v>7807</v>
      </c>
      <c r="E8186" s="348" t="s">
        <v>7808</v>
      </c>
      <c r="F8186" s="348" t="s">
        <v>12949</v>
      </c>
    </row>
    <row r="8187" spans="1:6" x14ac:dyDescent="0.25">
      <c r="A8187" s="348" t="s">
        <v>14131</v>
      </c>
      <c r="B8187" t="str">
        <f t="shared" si="127"/>
        <v>F3:0429 P1P2:5101 P3:00005</v>
      </c>
      <c r="C8187" s="348" t="s">
        <v>7960</v>
      </c>
      <c r="D8187" s="348" t="s">
        <v>13501</v>
      </c>
      <c r="E8187" s="348" t="s">
        <v>13502</v>
      </c>
      <c r="F8187" s="348" t="s">
        <v>7655</v>
      </c>
    </row>
    <row r="8188" spans="1:6" x14ac:dyDescent="0.25">
      <c r="A8188" s="348" t="s">
        <v>14132</v>
      </c>
      <c r="B8188" t="str">
        <f t="shared" si="127"/>
        <v>F3:0429 P1P2:5101 P3:00005</v>
      </c>
      <c r="C8188" s="348" t="s">
        <v>7978</v>
      </c>
      <c r="D8188" s="348" t="s">
        <v>13501</v>
      </c>
      <c r="E8188" s="348" t="s">
        <v>13502</v>
      </c>
      <c r="F8188" s="348" t="s">
        <v>7655</v>
      </c>
    </row>
    <row r="8189" spans="1:6" x14ac:dyDescent="0.25">
      <c r="A8189" s="348" t="s">
        <v>14133</v>
      </c>
      <c r="B8189" t="str">
        <f t="shared" si="127"/>
        <v>F3:0922 P1P2:8806 P3:00203</v>
      </c>
      <c r="C8189" s="348" t="s">
        <v>7960</v>
      </c>
      <c r="D8189" s="348" t="s">
        <v>7637</v>
      </c>
      <c r="E8189" s="348" t="s">
        <v>7638</v>
      </c>
      <c r="F8189" s="348" t="s">
        <v>7639</v>
      </c>
    </row>
    <row r="8190" spans="1:6" x14ac:dyDescent="0.25">
      <c r="A8190" s="348" t="s">
        <v>14133</v>
      </c>
      <c r="B8190" t="str">
        <f t="shared" si="127"/>
        <v>F3:0922 P1P2:8806 P3:00448</v>
      </c>
      <c r="C8190" s="348" t="s">
        <v>7960</v>
      </c>
      <c r="D8190" s="348" t="s">
        <v>7637</v>
      </c>
      <c r="E8190" s="348" t="s">
        <v>7638</v>
      </c>
      <c r="F8190" s="348" t="s">
        <v>7641</v>
      </c>
    </row>
    <row r="8191" spans="1:6" x14ac:dyDescent="0.25">
      <c r="A8191" s="348" t="s">
        <v>14134</v>
      </c>
      <c r="B8191" t="str">
        <f t="shared" si="127"/>
        <v>F3:0922 P1P2:8806 P3:00203</v>
      </c>
      <c r="C8191" s="348" t="s">
        <v>7960</v>
      </c>
      <c r="D8191" s="348" t="s">
        <v>7637</v>
      </c>
      <c r="E8191" s="348" t="s">
        <v>7638</v>
      </c>
      <c r="F8191" s="348" t="s">
        <v>7639</v>
      </c>
    </row>
    <row r="8192" spans="1:6" x14ac:dyDescent="0.25">
      <c r="A8192" s="348" t="s">
        <v>14134</v>
      </c>
      <c r="B8192" t="str">
        <f t="shared" si="127"/>
        <v>F3:0922 P1P2:8806 P3:00389</v>
      </c>
      <c r="C8192" s="348" t="s">
        <v>7960</v>
      </c>
      <c r="D8192" s="348" t="s">
        <v>7637</v>
      </c>
      <c r="E8192" s="348" t="s">
        <v>7638</v>
      </c>
      <c r="F8192" s="348" t="s">
        <v>7640</v>
      </c>
    </row>
    <row r="8193" spans="1:6" x14ac:dyDescent="0.25">
      <c r="A8193" s="348" t="s">
        <v>14134</v>
      </c>
      <c r="B8193" t="str">
        <f t="shared" si="127"/>
        <v>F3:0922 P1P2:8806 P3:00448</v>
      </c>
      <c r="C8193" s="348" t="s">
        <v>7960</v>
      </c>
      <c r="D8193" s="348" t="s">
        <v>7637</v>
      </c>
      <c r="E8193" s="348" t="s">
        <v>7638</v>
      </c>
      <c r="F8193" s="348" t="s">
        <v>7641</v>
      </c>
    </row>
    <row r="8194" spans="1:6" x14ac:dyDescent="0.25">
      <c r="A8194" s="348" t="s">
        <v>14135</v>
      </c>
      <c r="B8194" t="str">
        <f t="shared" ref="B8194:B8257" si="128">CONCATENATE("F3:",D8194," P1P2:",E8194," P3:",F8194)</f>
        <v>F3:0922 P1P2:8806 P3:00203</v>
      </c>
      <c r="C8194" s="348" t="s">
        <v>7960</v>
      </c>
      <c r="D8194" s="348" t="s">
        <v>7637</v>
      </c>
      <c r="E8194" s="348" t="s">
        <v>7638</v>
      </c>
      <c r="F8194" s="348" t="s">
        <v>7639</v>
      </c>
    </row>
    <row r="8195" spans="1:6" x14ac:dyDescent="0.25">
      <c r="A8195" s="348" t="s">
        <v>14135</v>
      </c>
      <c r="B8195" t="str">
        <f t="shared" si="128"/>
        <v>F3:0922 P1P2:8806 P3:00448</v>
      </c>
      <c r="C8195" s="348" t="s">
        <v>7960</v>
      </c>
      <c r="D8195" s="348" t="s">
        <v>7637</v>
      </c>
      <c r="E8195" s="348" t="s">
        <v>7638</v>
      </c>
      <c r="F8195" s="348" t="s">
        <v>7641</v>
      </c>
    </row>
    <row r="8196" spans="1:6" x14ac:dyDescent="0.25">
      <c r="A8196" s="348" t="s">
        <v>14136</v>
      </c>
      <c r="B8196" t="str">
        <f t="shared" si="128"/>
        <v>F3:0922 P1P2:8806 P3:00203</v>
      </c>
      <c r="C8196" s="348" t="s">
        <v>7960</v>
      </c>
      <c r="D8196" s="348" t="s">
        <v>7637</v>
      </c>
      <c r="E8196" s="348" t="s">
        <v>7638</v>
      </c>
      <c r="F8196" s="348" t="s">
        <v>7639</v>
      </c>
    </row>
    <row r="8197" spans="1:6" x14ac:dyDescent="0.25">
      <c r="A8197" s="348" t="s">
        <v>14136</v>
      </c>
      <c r="B8197" t="str">
        <f t="shared" si="128"/>
        <v>F3:0922 P1P2:8806 P3:00448</v>
      </c>
      <c r="C8197" s="348" t="s">
        <v>7960</v>
      </c>
      <c r="D8197" s="348" t="s">
        <v>7637</v>
      </c>
      <c r="E8197" s="348" t="s">
        <v>7638</v>
      </c>
      <c r="F8197" s="348" t="s">
        <v>7641</v>
      </c>
    </row>
    <row r="8198" spans="1:6" x14ac:dyDescent="0.25">
      <c r="A8198" s="348" t="s">
        <v>14137</v>
      </c>
      <c r="B8198" t="str">
        <f t="shared" si="128"/>
        <v>F3:0922 P1P2:8806 P3:00203</v>
      </c>
      <c r="C8198" s="348" t="s">
        <v>7960</v>
      </c>
      <c r="D8198" s="348" t="s">
        <v>7637</v>
      </c>
      <c r="E8198" s="348" t="s">
        <v>7638</v>
      </c>
      <c r="F8198" s="348" t="s">
        <v>7639</v>
      </c>
    </row>
    <row r="8199" spans="1:6" x14ac:dyDescent="0.25">
      <c r="A8199" s="348" t="s">
        <v>14137</v>
      </c>
      <c r="B8199" t="str">
        <f t="shared" si="128"/>
        <v>F3:0922 P1P2:8806 P3:00448</v>
      </c>
      <c r="C8199" s="348" t="s">
        <v>7960</v>
      </c>
      <c r="D8199" s="348" t="s">
        <v>7637</v>
      </c>
      <c r="E8199" s="348" t="s">
        <v>7638</v>
      </c>
      <c r="F8199" s="348" t="s">
        <v>7641</v>
      </c>
    </row>
    <row r="8200" spans="1:6" x14ac:dyDescent="0.25">
      <c r="A8200" s="348" t="s">
        <v>14138</v>
      </c>
      <c r="B8200" t="str">
        <f t="shared" si="128"/>
        <v>F3:0922 P1P2:8806 P3:00203</v>
      </c>
      <c r="C8200" s="348" t="s">
        <v>7960</v>
      </c>
      <c r="D8200" s="348" t="s">
        <v>7637</v>
      </c>
      <c r="E8200" s="348" t="s">
        <v>7638</v>
      </c>
      <c r="F8200" s="348" t="s">
        <v>7639</v>
      </c>
    </row>
    <row r="8201" spans="1:6" x14ac:dyDescent="0.25">
      <c r="A8201" s="348" t="s">
        <v>14138</v>
      </c>
      <c r="B8201" t="str">
        <f t="shared" si="128"/>
        <v>F3:0922 P1P2:8806 P3:00389</v>
      </c>
      <c r="C8201" s="348" t="s">
        <v>7960</v>
      </c>
      <c r="D8201" s="348" t="s">
        <v>7637</v>
      </c>
      <c r="E8201" s="348" t="s">
        <v>7638</v>
      </c>
      <c r="F8201" s="348" t="s">
        <v>7640</v>
      </c>
    </row>
    <row r="8202" spans="1:6" x14ac:dyDescent="0.25">
      <c r="A8202" s="348" t="s">
        <v>14138</v>
      </c>
      <c r="B8202" t="str">
        <f t="shared" si="128"/>
        <v>F3:0922 P1P2:8806 P3:00448</v>
      </c>
      <c r="C8202" s="348" t="s">
        <v>7960</v>
      </c>
      <c r="D8202" s="348" t="s">
        <v>7637</v>
      </c>
      <c r="E8202" s="348" t="s">
        <v>7638</v>
      </c>
      <c r="F8202" s="348" t="s">
        <v>7641</v>
      </c>
    </row>
    <row r="8203" spans="1:6" x14ac:dyDescent="0.25">
      <c r="A8203" s="348" t="s">
        <v>14139</v>
      </c>
      <c r="B8203" t="str">
        <f t="shared" si="128"/>
        <v>F3:0922 P1P2:8806 P3:00203</v>
      </c>
      <c r="C8203" s="348" t="s">
        <v>7960</v>
      </c>
      <c r="D8203" s="348" t="s">
        <v>7637</v>
      </c>
      <c r="E8203" s="348" t="s">
        <v>7638</v>
      </c>
      <c r="F8203" s="348" t="s">
        <v>7639</v>
      </c>
    </row>
    <row r="8204" spans="1:6" x14ac:dyDescent="0.25">
      <c r="A8204" s="348" t="s">
        <v>14139</v>
      </c>
      <c r="B8204" t="str">
        <f t="shared" si="128"/>
        <v>F3:0922 P1P2:8806 P3:00389</v>
      </c>
      <c r="C8204" s="348" t="s">
        <v>7960</v>
      </c>
      <c r="D8204" s="348" t="s">
        <v>7637</v>
      </c>
      <c r="E8204" s="348" t="s">
        <v>7638</v>
      </c>
      <c r="F8204" s="348" t="s">
        <v>7640</v>
      </c>
    </row>
    <row r="8205" spans="1:6" x14ac:dyDescent="0.25">
      <c r="A8205" s="348" t="s">
        <v>14139</v>
      </c>
      <c r="B8205" t="str">
        <f t="shared" si="128"/>
        <v>F3:0922 P1P2:8806 P3:00448</v>
      </c>
      <c r="C8205" s="348" t="s">
        <v>7960</v>
      </c>
      <c r="D8205" s="348" t="s">
        <v>7637</v>
      </c>
      <c r="E8205" s="348" t="s">
        <v>7638</v>
      </c>
      <c r="F8205" s="348" t="s">
        <v>7641</v>
      </c>
    </row>
    <row r="8206" spans="1:6" x14ac:dyDescent="0.25">
      <c r="A8206" s="348" t="s">
        <v>14140</v>
      </c>
      <c r="B8206" t="str">
        <f t="shared" si="128"/>
        <v>F3:0112 P1P2:0501 P3:00005</v>
      </c>
      <c r="C8206" s="348" t="s">
        <v>12867</v>
      </c>
      <c r="D8206" s="348" t="s">
        <v>7369</v>
      </c>
      <c r="E8206" s="348" t="s">
        <v>7370</v>
      </c>
      <c r="F8206" s="348" t="s">
        <v>7655</v>
      </c>
    </row>
    <row r="8207" spans="1:6" x14ac:dyDescent="0.25">
      <c r="A8207" s="348" t="s">
        <v>14141</v>
      </c>
      <c r="B8207" t="str">
        <f t="shared" si="128"/>
        <v>F3:0921 P1P2:8804 P3:00201</v>
      </c>
      <c r="C8207" s="348" t="s">
        <v>12867</v>
      </c>
      <c r="D8207" s="348" t="s">
        <v>7646</v>
      </c>
      <c r="E8207" s="348" t="s">
        <v>7647</v>
      </c>
      <c r="F8207" s="348" t="s">
        <v>7648</v>
      </c>
    </row>
    <row r="8208" spans="1:6" x14ac:dyDescent="0.25">
      <c r="A8208" s="348" t="s">
        <v>14141</v>
      </c>
      <c r="B8208" t="str">
        <f t="shared" si="128"/>
        <v>F3:0921 P1P2:8804 P3:00448</v>
      </c>
      <c r="C8208" s="348" t="s">
        <v>12867</v>
      </c>
      <c r="D8208" s="348" t="s">
        <v>7646</v>
      </c>
      <c r="E8208" s="348" t="s">
        <v>7647</v>
      </c>
      <c r="F8208" s="348" t="s">
        <v>7641</v>
      </c>
    </row>
    <row r="8209" spans="1:6" x14ac:dyDescent="0.25">
      <c r="A8209" s="348" t="s">
        <v>14142</v>
      </c>
      <c r="B8209" t="str">
        <f t="shared" si="128"/>
        <v>F3:0921 P1P2:8804 P3:00201</v>
      </c>
      <c r="C8209" s="348" t="s">
        <v>12867</v>
      </c>
      <c r="D8209" s="348" t="s">
        <v>7646</v>
      </c>
      <c r="E8209" s="348" t="s">
        <v>7647</v>
      </c>
      <c r="F8209" s="348" t="s">
        <v>7648</v>
      </c>
    </row>
    <row r="8210" spans="1:6" x14ac:dyDescent="0.25">
      <c r="A8210" s="348" t="s">
        <v>14142</v>
      </c>
      <c r="B8210" t="str">
        <f t="shared" si="128"/>
        <v>F3:0921 P1P2:8804 P3:00448</v>
      </c>
      <c r="C8210" s="348" t="s">
        <v>12867</v>
      </c>
      <c r="D8210" s="348" t="s">
        <v>7646</v>
      </c>
      <c r="E8210" s="348" t="s">
        <v>7647</v>
      </c>
      <c r="F8210" s="348" t="s">
        <v>7641</v>
      </c>
    </row>
    <row r="8211" spans="1:6" x14ac:dyDescent="0.25">
      <c r="A8211" s="348" t="s">
        <v>14143</v>
      </c>
      <c r="B8211" t="str">
        <f t="shared" si="128"/>
        <v>F3:0921 P1P2:8804 P3:00201</v>
      </c>
      <c r="C8211" s="348" t="s">
        <v>7960</v>
      </c>
      <c r="D8211" s="348" t="s">
        <v>7646</v>
      </c>
      <c r="E8211" s="348" t="s">
        <v>7647</v>
      </c>
      <c r="F8211" s="348" t="s">
        <v>7648</v>
      </c>
    </row>
    <row r="8212" spans="1:6" x14ac:dyDescent="0.25">
      <c r="A8212" s="348" t="s">
        <v>14143</v>
      </c>
      <c r="B8212" t="str">
        <f t="shared" si="128"/>
        <v>F3:0921 P1P2:8804 P3:00448</v>
      </c>
      <c r="C8212" s="348" t="s">
        <v>7960</v>
      </c>
      <c r="D8212" s="348" t="s">
        <v>7646</v>
      </c>
      <c r="E8212" s="348" t="s">
        <v>7647</v>
      </c>
      <c r="F8212" s="348" t="s">
        <v>7641</v>
      </c>
    </row>
    <row r="8213" spans="1:6" x14ac:dyDescent="0.25">
      <c r="A8213" s="348" t="s">
        <v>14144</v>
      </c>
      <c r="B8213" t="str">
        <f t="shared" si="128"/>
        <v>F3:0921 P1P2:8804 P3:00201</v>
      </c>
      <c r="C8213" s="348" t="s">
        <v>7960</v>
      </c>
      <c r="D8213" s="348" t="s">
        <v>7646</v>
      </c>
      <c r="E8213" s="348" t="s">
        <v>7647</v>
      </c>
      <c r="F8213" s="348" t="s">
        <v>7648</v>
      </c>
    </row>
    <row r="8214" spans="1:6" x14ac:dyDescent="0.25">
      <c r="A8214" s="348" t="s">
        <v>14144</v>
      </c>
      <c r="B8214" t="str">
        <f t="shared" si="128"/>
        <v>F3:0921 P1P2:8804 P3:00448</v>
      </c>
      <c r="C8214" s="348" t="s">
        <v>7960</v>
      </c>
      <c r="D8214" s="348" t="s">
        <v>7646</v>
      </c>
      <c r="E8214" s="348" t="s">
        <v>7647</v>
      </c>
      <c r="F8214" s="348" t="s">
        <v>7641</v>
      </c>
    </row>
    <row r="8215" spans="1:6" x14ac:dyDescent="0.25">
      <c r="A8215" s="348" t="s">
        <v>14145</v>
      </c>
      <c r="B8215" t="str">
        <f t="shared" si="128"/>
        <v>F3:0922 P1P2:8806 P3:00203</v>
      </c>
      <c r="C8215" s="348" t="s">
        <v>7960</v>
      </c>
      <c r="D8215" s="348" t="s">
        <v>7637</v>
      </c>
      <c r="E8215" s="348" t="s">
        <v>7638</v>
      </c>
      <c r="F8215" s="348" t="s">
        <v>7639</v>
      </c>
    </row>
    <row r="8216" spans="1:6" x14ac:dyDescent="0.25">
      <c r="A8216" s="348" t="s">
        <v>14145</v>
      </c>
      <c r="B8216" t="str">
        <f t="shared" si="128"/>
        <v>F3:0922 P1P2:8806 P3:00448</v>
      </c>
      <c r="C8216" s="348" t="s">
        <v>7960</v>
      </c>
      <c r="D8216" s="348" t="s">
        <v>7637</v>
      </c>
      <c r="E8216" s="348" t="s">
        <v>7638</v>
      </c>
      <c r="F8216" s="348" t="s">
        <v>7641</v>
      </c>
    </row>
    <row r="8217" spans="1:6" x14ac:dyDescent="0.25">
      <c r="A8217" s="348" t="s">
        <v>14146</v>
      </c>
      <c r="B8217" t="str">
        <f t="shared" si="128"/>
        <v>F3:0112 P1P2:0501 P3:00005</v>
      </c>
      <c r="C8217" s="348" t="s">
        <v>7991</v>
      </c>
      <c r="D8217" s="348" t="s">
        <v>7369</v>
      </c>
      <c r="E8217" s="348" t="s">
        <v>7370</v>
      </c>
      <c r="F8217" s="348" t="s">
        <v>7655</v>
      </c>
    </row>
    <row r="8218" spans="1:6" x14ac:dyDescent="0.25">
      <c r="A8218" s="348" t="s">
        <v>14147</v>
      </c>
      <c r="B8218" t="str">
        <f t="shared" si="128"/>
        <v>F3:0112 P1P2:0501 P3:00005</v>
      </c>
      <c r="C8218" s="348" t="s">
        <v>11934</v>
      </c>
      <c r="D8218" s="348" t="s">
        <v>7369</v>
      </c>
      <c r="E8218" s="348" t="s">
        <v>7370</v>
      </c>
      <c r="F8218" s="348" t="s">
        <v>7655</v>
      </c>
    </row>
    <row r="8219" spans="1:6" x14ac:dyDescent="0.25">
      <c r="A8219" s="348" t="s">
        <v>14148</v>
      </c>
      <c r="B8219" t="str">
        <f t="shared" si="128"/>
        <v>F3:0111 P1P2:0301 P3:00005</v>
      </c>
      <c r="C8219" s="348" t="s">
        <v>7943</v>
      </c>
      <c r="D8219" s="348" t="s">
        <v>7323</v>
      </c>
      <c r="E8219" s="348" t="s">
        <v>7335</v>
      </c>
      <c r="F8219" s="348" t="s">
        <v>7655</v>
      </c>
    </row>
    <row r="8220" spans="1:6" x14ac:dyDescent="0.25">
      <c r="A8220" s="348" t="s">
        <v>14148</v>
      </c>
      <c r="B8220" t="str">
        <f t="shared" si="128"/>
        <v>F3:0133 P1P2:0302 P3:00009</v>
      </c>
      <c r="C8220" s="348" t="s">
        <v>7943</v>
      </c>
      <c r="D8220" s="348" t="s">
        <v>7340</v>
      </c>
      <c r="E8220" s="348" t="s">
        <v>7456</v>
      </c>
      <c r="F8220" s="348" t="s">
        <v>7459</v>
      </c>
    </row>
    <row r="8221" spans="1:6" x14ac:dyDescent="0.25">
      <c r="A8221" s="348" t="s">
        <v>14148</v>
      </c>
      <c r="B8221" t="str">
        <f t="shared" si="128"/>
        <v>F3:0429 P1P2:5101 P3:00005</v>
      </c>
      <c r="C8221" s="348" t="s">
        <v>7943</v>
      </c>
      <c r="D8221" s="348" t="s">
        <v>13501</v>
      </c>
      <c r="E8221" s="348" t="s">
        <v>13502</v>
      </c>
      <c r="F8221" s="348" t="s">
        <v>7655</v>
      </c>
    </row>
    <row r="8222" spans="1:6" x14ac:dyDescent="0.25">
      <c r="A8222" s="348" t="s">
        <v>14149</v>
      </c>
      <c r="B8222" t="str">
        <f t="shared" si="128"/>
        <v>F3:0419 P1P2:5001 P3:00005</v>
      </c>
      <c r="C8222" s="348" t="s">
        <v>11934</v>
      </c>
      <c r="D8222" s="348" t="s">
        <v>7409</v>
      </c>
      <c r="E8222" s="348" t="s">
        <v>9991</v>
      </c>
      <c r="F8222" s="348" t="s">
        <v>7655</v>
      </c>
    </row>
    <row r="8223" spans="1:6" x14ac:dyDescent="0.25">
      <c r="A8223" s="348" t="s">
        <v>14150</v>
      </c>
      <c r="B8223" t="str">
        <f t="shared" si="128"/>
        <v>F3:0921 P1P2:8804 P3:00201</v>
      </c>
      <c r="C8223" s="348" t="s">
        <v>7960</v>
      </c>
      <c r="D8223" s="348" t="s">
        <v>7646</v>
      </c>
      <c r="E8223" s="348" t="s">
        <v>7647</v>
      </c>
      <c r="F8223" s="348" t="s">
        <v>7648</v>
      </c>
    </row>
    <row r="8224" spans="1:6" x14ac:dyDescent="0.25">
      <c r="A8224" s="348" t="s">
        <v>14150</v>
      </c>
      <c r="B8224" t="str">
        <f t="shared" si="128"/>
        <v>F3:0921 P1P2:8804 P3:00389</v>
      </c>
      <c r="C8224" s="348" t="s">
        <v>7960</v>
      </c>
      <c r="D8224" s="348" t="s">
        <v>7646</v>
      </c>
      <c r="E8224" s="348" t="s">
        <v>7647</v>
      </c>
      <c r="F8224" s="348" t="s">
        <v>7640</v>
      </c>
    </row>
    <row r="8225" spans="1:6" x14ac:dyDescent="0.25">
      <c r="A8225" s="348" t="s">
        <v>14150</v>
      </c>
      <c r="B8225" t="str">
        <f t="shared" si="128"/>
        <v>F3:0921 P1P2:8804 P3:00448</v>
      </c>
      <c r="C8225" s="348" t="s">
        <v>7960</v>
      </c>
      <c r="D8225" s="348" t="s">
        <v>7646</v>
      </c>
      <c r="E8225" s="348" t="s">
        <v>7647</v>
      </c>
      <c r="F8225" s="348" t="s">
        <v>7641</v>
      </c>
    </row>
    <row r="8226" spans="1:6" x14ac:dyDescent="0.25">
      <c r="A8226" s="348" t="s">
        <v>14151</v>
      </c>
      <c r="B8226" t="str">
        <f t="shared" si="128"/>
        <v>F3:0921 P1P2:8804 P3:00201</v>
      </c>
      <c r="C8226" s="348" t="s">
        <v>7960</v>
      </c>
      <c r="D8226" s="348" t="s">
        <v>7646</v>
      </c>
      <c r="E8226" s="348" t="s">
        <v>7647</v>
      </c>
      <c r="F8226" s="348" t="s">
        <v>7648</v>
      </c>
    </row>
    <row r="8227" spans="1:6" x14ac:dyDescent="0.25">
      <c r="A8227" s="348" t="s">
        <v>14151</v>
      </c>
      <c r="B8227" t="str">
        <f t="shared" si="128"/>
        <v>F3:0921 P1P2:8804 P3:00448</v>
      </c>
      <c r="C8227" s="348" t="s">
        <v>7960</v>
      </c>
      <c r="D8227" s="348" t="s">
        <v>7646</v>
      </c>
      <c r="E8227" s="348" t="s">
        <v>7647</v>
      </c>
      <c r="F8227" s="348" t="s">
        <v>7641</v>
      </c>
    </row>
    <row r="8228" spans="1:6" x14ac:dyDescent="0.25">
      <c r="A8228" s="348" t="s">
        <v>14152</v>
      </c>
      <c r="B8228" t="str">
        <f t="shared" si="128"/>
        <v>F3:0921 P1P2:8804 P3:00201</v>
      </c>
      <c r="C8228" s="348" t="s">
        <v>7960</v>
      </c>
      <c r="D8228" s="348" t="s">
        <v>7646</v>
      </c>
      <c r="E8228" s="348" t="s">
        <v>7647</v>
      </c>
      <c r="F8228" s="348" t="s">
        <v>7648</v>
      </c>
    </row>
    <row r="8229" spans="1:6" x14ac:dyDescent="0.25">
      <c r="A8229" s="348" t="s">
        <v>14152</v>
      </c>
      <c r="B8229" t="str">
        <f t="shared" si="128"/>
        <v>F3:0921 P1P2:8804 P3:00448</v>
      </c>
      <c r="C8229" s="348" t="s">
        <v>7960</v>
      </c>
      <c r="D8229" s="348" t="s">
        <v>7646</v>
      </c>
      <c r="E8229" s="348" t="s">
        <v>7647</v>
      </c>
      <c r="F8229" s="348" t="s">
        <v>7641</v>
      </c>
    </row>
    <row r="8230" spans="1:6" x14ac:dyDescent="0.25">
      <c r="A8230" s="348" t="s">
        <v>14153</v>
      </c>
      <c r="B8230" t="str">
        <f t="shared" si="128"/>
        <v>F3:0419 P1P2:6901 P3:00005</v>
      </c>
      <c r="C8230" s="348" t="s">
        <v>11934</v>
      </c>
      <c r="D8230" s="348" t="s">
        <v>7409</v>
      </c>
      <c r="E8230" s="348" t="s">
        <v>7410</v>
      </c>
      <c r="F8230" s="348" t="s">
        <v>7655</v>
      </c>
    </row>
    <row r="8231" spans="1:6" x14ac:dyDescent="0.25">
      <c r="A8231" s="348" t="s">
        <v>14154</v>
      </c>
      <c r="B8231" t="str">
        <f t="shared" si="128"/>
        <v>F3:0921 P1P2:8804 P3:00201</v>
      </c>
      <c r="C8231" s="348" t="s">
        <v>7960</v>
      </c>
      <c r="D8231" s="348" t="s">
        <v>7646</v>
      </c>
      <c r="E8231" s="348" t="s">
        <v>7647</v>
      </c>
      <c r="F8231" s="348" t="s">
        <v>7648</v>
      </c>
    </row>
    <row r="8232" spans="1:6" x14ac:dyDescent="0.25">
      <c r="A8232" s="348" t="s">
        <v>14154</v>
      </c>
      <c r="B8232" t="str">
        <f t="shared" si="128"/>
        <v>F3:0921 P1P2:8804 P3:00448</v>
      </c>
      <c r="C8232" s="348" t="s">
        <v>7960</v>
      </c>
      <c r="D8232" s="348" t="s">
        <v>7646</v>
      </c>
      <c r="E8232" s="348" t="s">
        <v>7647</v>
      </c>
      <c r="F8232" s="348" t="s">
        <v>7641</v>
      </c>
    </row>
    <row r="8233" spans="1:6" x14ac:dyDescent="0.25">
      <c r="A8233" s="348" t="s">
        <v>14155</v>
      </c>
      <c r="B8233" t="str">
        <f t="shared" si="128"/>
        <v>F3:0921 P1P2:8804 P3:00201</v>
      </c>
      <c r="C8233" s="348" t="s">
        <v>7960</v>
      </c>
      <c r="D8233" s="348" t="s">
        <v>7646</v>
      </c>
      <c r="E8233" s="348" t="s">
        <v>7647</v>
      </c>
      <c r="F8233" s="348" t="s">
        <v>7648</v>
      </c>
    </row>
    <row r="8234" spans="1:6" x14ac:dyDescent="0.25">
      <c r="A8234" s="348" t="s">
        <v>14155</v>
      </c>
      <c r="B8234" t="str">
        <f t="shared" si="128"/>
        <v>F3:0921 P1P2:8804 P3:00448</v>
      </c>
      <c r="C8234" s="348" t="s">
        <v>7960</v>
      </c>
      <c r="D8234" s="348" t="s">
        <v>7646</v>
      </c>
      <c r="E8234" s="348" t="s">
        <v>7647</v>
      </c>
      <c r="F8234" s="348" t="s">
        <v>7641</v>
      </c>
    </row>
    <row r="8235" spans="1:6" x14ac:dyDescent="0.25">
      <c r="A8235" s="348" t="s">
        <v>14156</v>
      </c>
      <c r="B8235" t="str">
        <f t="shared" si="128"/>
        <v>F3:0429 P1P2:5101 P3:00005</v>
      </c>
      <c r="C8235" s="348" t="s">
        <v>11934</v>
      </c>
      <c r="D8235" s="348" t="s">
        <v>13501</v>
      </c>
      <c r="E8235" s="348" t="s">
        <v>13502</v>
      </c>
      <c r="F8235" s="348" t="s">
        <v>7655</v>
      </c>
    </row>
    <row r="8236" spans="1:6" x14ac:dyDescent="0.25">
      <c r="A8236" s="348" t="s">
        <v>14157</v>
      </c>
      <c r="B8236" t="str">
        <f t="shared" si="128"/>
        <v>F3:0112 P1P2:0501 P3:00005</v>
      </c>
      <c r="C8236" s="348" t="s">
        <v>7997</v>
      </c>
      <c r="D8236" s="348" t="s">
        <v>7369</v>
      </c>
      <c r="E8236" s="348" t="s">
        <v>7370</v>
      </c>
      <c r="F8236" s="348" t="s">
        <v>7655</v>
      </c>
    </row>
    <row r="8237" spans="1:6" x14ac:dyDescent="0.25">
      <c r="A8237" s="348" t="s">
        <v>14158</v>
      </c>
      <c r="B8237" t="str">
        <f t="shared" si="128"/>
        <v>F3:0429 P1P2:5101 P3:00005</v>
      </c>
      <c r="C8237" s="348" t="s">
        <v>8000</v>
      </c>
      <c r="D8237" s="348" t="s">
        <v>13501</v>
      </c>
      <c r="E8237" s="348" t="s">
        <v>13502</v>
      </c>
      <c r="F8237" s="348" t="s">
        <v>7655</v>
      </c>
    </row>
    <row r="8238" spans="1:6" x14ac:dyDescent="0.25">
      <c r="A8238" s="348" t="s">
        <v>14159</v>
      </c>
      <c r="B8238" t="str">
        <f t="shared" si="128"/>
        <v>F3:0112 P1P2:0501 P3:00005</v>
      </c>
      <c r="C8238" s="348" t="s">
        <v>8000</v>
      </c>
      <c r="D8238" s="348" t="s">
        <v>7369</v>
      </c>
      <c r="E8238" s="348" t="s">
        <v>7370</v>
      </c>
      <c r="F8238" s="348" t="s">
        <v>7655</v>
      </c>
    </row>
    <row r="8239" spans="1:6" x14ac:dyDescent="0.25">
      <c r="A8239" s="348" t="s">
        <v>14160</v>
      </c>
      <c r="B8239" t="str">
        <f t="shared" si="128"/>
        <v>F3:0921 P1P2:8804 P3:00201</v>
      </c>
      <c r="C8239" s="348" t="s">
        <v>12867</v>
      </c>
      <c r="D8239" s="348" t="s">
        <v>7646</v>
      </c>
      <c r="E8239" s="348" t="s">
        <v>7647</v>
      </c>
      <c r="F8239" s="348" t="s">
        <v>7648</v>
      </c>
    </row>
    <row r="8240" spans="1:6" x14ac:dyDescent="0.25">
      <c r="A8240" s="348" t="s">
        <v>14160</v>
      </c>
      <c r="B8240" t="str">
        <f t="shared" si="128"/>
        <v>F3:0921 P1P2:8804 P3:00448</v>
      </c>
      <c r="C8240" s="348" t="s">
        <v>12867</v>
      </c>
      <c r="D8240" s="348" t="s">
        <v>7646</v>
      </c>
      <c r="E8240" s="348" t="s">
        <v>7647</v>
      </c>
      <c r="F8240" s="348" t="s">
        <v>7641</v>
      </c>
    </row>
    <row r="8241" spans="1:6" x14ac:dyDescent="0.25">
      <c r="A8241" s="348" t="s">
        <v>14161</v>
      </c>
      <c r="B8241" t="str">
        <f t="shared" si="128"/>
        <v>F3:0921 P1P2:8804 P3:00201</v>
      </c>
      <c r="C8241" s="348" t="s">
        <v>12867</v>
      </c>
      <c r="D8241" s="348" t="s">
        <v>7646</v>
      </c>
      <c r="E8241" s="348" t="s">
        <v>7647</v>
      </c>
      <c r="F8241" s="348" t="s">
        <v>7648</v>
      </c>
    </row>
    <row r="8242" spans="1:6" x14ac:dyDescent="0.25">
      <c r="A8242" s="348" t="s">
        <v>14161</v>
      </c>
      <c r="B8242" t="str">
        <f t="shared" si="128"/>
        <v>F3:0921 P1P2:8804 P3:00448</v>
      </c>
      <c r="C8242" s="348" t="s">
        <v>12867</v>
      </c>
      <c r="D8242" s="348" t="s">
        <v>7646</v>
      </c>
      <c r="E8242" s="348" t="s">
        <v>7647</v>
      </c>
      <c r="F8242" s="348" t="s">
        <v>7641</v>
      </c>
    </row>
    <row r="8243" spans="1:6" x14ac:dyDescent="0.25">
      <c r="A8243" s="348" t="s">
        <v>14162</v>
      </c>
      <c r="B8243" t="str">
        <f t="shared" si="128"/>
        <v>F3:0921 P1P2:8804 P3:00201</v>
      </c>
      <c r="C8243" s="348" t="s">
        <v>7960</v>
      </c>
      <c r="D8243" s="348" t="s">
        <v>7646</v>
      </c>
      <c r="E8243" s="348" t="s">
        <v>7647</v>
      </c>
      <c r="F8243" s="348" t="s">
        <v>7648</v>
      </c>
    </row>
    <row r="8244" spans="1:6" x14ac:dyDescent="0.25">
      <c r="A8244" s="348" t="s">
        <v>14162</v>
      </c>
      <c r="B8244" t="str">
        <f t="shared" si="128"/>
        <v>F3:0921 P1P2:8804 P3:00448</v>
      </c>
      <c r="C8244" s="348" t="s">
        <v>7960</v>
      </c>
      <c r="D8244" s="348" t="s">
        <v>7646</v>
      </c>
      <c r="E8244" s="348" t="s">
        <v>7647</v>
      </c>
      <c r="F8244" s="348" t="s">
        <v>7641</v>
      </c>
    </row>
    <row r="8245" spans="1:6" x14ac:dyDescent="0.25">
      <c r="A8245" s="348" t="s">
        <v>14163</v>
      </c>
      <c r="B8245" t="str">
        <f t="shared" si="128"/>
        <v>F3:0921 P1P2:8804 P3:00201</v>
      </c>
      <c r="C8245" s="348" t="s">
        <v>12867</v>
      </c>
      <c r="D8245" s="348" t="s">
        <v>7646</v>
      </c>
      <c r="E8245" s="348" t="s">
        <v>7647</v>
      </c>
      <c r="F8245" s="348" t="s">
        <v>7648</v>
      </c>
    </row>
    <row r="8246" spans="1:6" x14ac:dyDescent="0.25">
      <c r="A8246" s="348" t="s">
        <v>14163</v>
      </c>
      <c r="B8246" t="str">
        <f t="shared" si="128"/>
        <v>F3:0921 P1P2:8804 P3:00448</v>
      </c>
      <c r="C8246" s="348" t="s">
        <v>12867</v>
      </c>
      <c r="D8246" s="348" t="s">
        <v>7646</v>
      </c>
      <c r="E8246" s="348" t="s">
        <v>7647</v>
      </c>
      <c r="F8246" s="348" t="s">
        <v>7641</v>
      </c>
    </row>
    <row r="8247" spans="1:6" x14ac:dyDescent="0.25">
      <c r="A8247" s="348" t="s">
        <v>14164</v>
      </c>
      <c r="B8247" t="str">
        <f t="shared" si="128"/>
        <v>F3:0921 P1P2:8804 P3:00201</v>
      </c>
      <c r="C8247" s="348" t="s">
        <v>12867</v>
      </c>
      <c r="D8247" s="348" t="s">
        <v>7646</v>
      </c>
      <c r="E8247" s="348" t="s">
        <v>7647</v>
      </c>
      <c r="F8247" s="348" t="s">
        <v>7648</v>
      </c>
    </row>
    <row r="8248" spans="1:6" x14ac:dyDescent="0.25">
      <c r="A8248" s="348" t="s">
        <v>14164</v>
      </c>
      <c r="B8248" t="str">
        <f t="shared" si="128"/>
        <v>F3:0921 P1P2:8804 P3:00448</v>
      </c>
      <c r="C8248" s="348" t="s">
        <v>12867</v>
      </c>
      <c r="D8248" s="348" t="s">
        <v>7646</v>
      </c>
      <c r="E8248" s="348" t="s">
        <v>7647</v>
      </c>
      <c r="F8248" s="348" t="s">
        <v>7641</v>
      </c>
    </row>
    <row r="8249" spans="1:6" x14ac:dyDescent="0.25">
      <c r="A8249" s="348" t="s">
        <v>14165</v>
      </c>
      <c r="B8249" t="str">
        <f t="shared" si="128"/>
        <v>F3:0921 P1P2:8804 P3:00201</v>
      </c>
      <c r="C8249" s="348" t="s">
        <v>12867</v>
      </c>
      <c r="D8249" s="348" t="s">
        <v>7646</v>
      </c>
      <c r="E8249" s="348" t="s">
        <v>7647</v>
      </c>
      <c r="F8249" s="348" t="s">
        <v>7648</v>
      </c>
    </row>
    <row r="8250" spans="1:6" x14ac:dyDescent="0.25">
      <c r="A8250" s="348" t="s">
        <v>14165</v>
      </c>
      <c r="B8250" t="str">
        <f t="shared" si="128"/>
        <v>F3:0921 P1P2:8804 P3:00448</v>
      </c>
      <c r="C8250" s="348" t="s">
        <v>12867</v>
      </c>
      <c r="D8250" s="348" t="s">
        <v>7646</v>
      </c>
      <c r="E8250" s="348" t="s">
        <v>7647</v>
      </c>
      <c r="F8250" s="348" t="s">
        <v>7641</v>
      </c>
    </row>
    <row r="8251" spans="1:6" x14ac:dyDescent="0.25">
      <c r="A8251" s="348" t="s">
        <v>14166</v>
      </c>
      <c r="B8251" t="str">
        <f t="shared" si="128"/>
        <v>F3:0921 P1P2:8804 P3:00201</v>
      </c>
      <c r="C8251" s="348" t="s">
        <v>12867</v>
      </c>
      <c r="D8251" s="348" t="s">
        <v>7646</v>
      </c>
      <c r="E8251" s="348" t="s">
        <v>7647</v>
      </c>
      <c r="F8251" s="348" t="s">
        <v>7648</v>
      </c>
    </row>
    <row r="8252" spans="1:6" x14ac:dyDescent="0.25">
      <c r="A8252" s="348" t="s">
        <v>14166</v>
      </c>
      <c r="B8252" t="str">
        <f t="shared" si="128"/>
        <v>F3:0921 P1P2:8804 P3:00448</v>
      </c>
      <c r="C8252" s="348" t="s">
        <v>12867</v>
      </c>
      <c r="D8252" s="348" t="s">
        <v>7646</v>
      </c>
      <c r="E8252" s="348" t="s">
        <v>7647</v>
      </c>
      <c r="F8252" s="348" t="s">
        <v>7641</v>
      </c>
    </row>
    <row r="8253" spans="1:6" x14ac:dyDescent="0.25">
      <c r="A8253" s="348" t="s">
        <v>14167</v>
      </c>
      <c r="B8253" t="str">
        <f t="shared" si="128"/>
        <v>F3:0921 P1P2:8804 P3:00201</v>
      </c>
      <c r="C8253" s="348" t="s">
        <v>12867</v>
      </c>
      <c r="D8253" s="348" t="s">
        <v>7646</v>
      </c>
      <c r="E8253" s="348" t="s">
        <v>7647</v>
      </c>
      <c r="F8253" s="348" t="s">
        <v>7648</v>
      </c>
    </row>
    <row r="8254" spans="1:6" x14ac:dyDescent="0.25">
      <c r="A8254" s="348" t="s">
        <v>14167</v>
      </c>
      <c r="B8254" t="str">
        <f t="shared" si="128"/>
        <v>F3:0921 P1P2:8804 P3:00448</v>
      </c>
      <c r="C8254" s="348" t="s">
        <v>12867</v>
      </c>
      <c r="D8254" s="348" t="s">
        <v>7646</v>
      </c>
      <c r="E8254" s="348" t="s">
        <v>7647</v>
      </c>
      <c r="F8254" s="348" t="s">
        <v>7641</v>
      </c>
    </row>
    <row r="8255" spans="1:6" x14ac:dyDescent="0.25">
      <c r="A8255" s="348" t="s">
        <v>14168</v>
      </c>
      <c r="B8255" t="str">
        <f t="shared" si="128"/>
        <v>F3:0921 P1P2:8804 P3:00201</v>
      </c>
      <c r="C8255" s="348" t="s">
        <v>12867</v>
      </c>
      <c r="D8255" s="348" t="s">
        <v>7646</v>
      </c>
      <c r="E8255" s="348" t="s">
        <v>7647</v>
      </c>
      <c r="F8255" s="348" t="s">
        <v>7648</v>
      </c>
    </row>
    <row r="8256" spans="1:6" x14ac:dyDescent="0.25">
      <c r="A8256" s="348" t="s">
        <v>14168</v>
      </c>
      <c r="B8256" t="str">
        <f t="shared" si="128"/>
        <v>F3:0921 P1P2:8804 P3:00448</v>
      </c>
      <c r="C8256" s="348" t="s">
        <v>12867</v>
      </c>
      <c r="D8256" s="348" t="s">
        <v>7646</v>
      </c>
      <c r="E8256" s="348" t="s">
        <v>7647</v>
      </c>
      <c r="F8256" s="348" t="s">
        <v>7641</v>
      </c>
    </row>
    <row r="8257" spans="1:6" x14ac:dyDescent="0.25">
      <c r="A8257" s="348" t="s">
        <v>14169</v>
      </c>
      <c r="B8257" t="str">
        <f t="shared" si="128"/>
        <v>F3:0921 P1P2:8804 P3:00201</v>
      </c>
      <c r="C8257" s="348" t="s">
        <v>12867</v>
      </c>
      <c r="D8257" s="348" t="s">
        <v>7646</v>
      </c>
      <c r="E8257" s="348" t="s">
        <v>7647</v>
      </c>
      <c r="F8257" s="348" t="s">
        <v>7648</v>
      </c>
    </row>
    <row r="8258" spans="1:6" x14ac:dyDescent="0.25">
      <c r="A8258" s="348" t="s">
        <v>14169</v>
      </c>
      <c r="B8258" t="str">
        <f t="shared" ref="B8258:B8321" si="129">CONCATENATE("F3:",D8258," P1P2:",E8258," P3:",F8258)</f>
        <v>F3:0921 P1P2:8804 P3:00448</v>
      </c>
      <c r="C8258" s="348" t="s">
        <v>12867</v>
      </c>
      <c r="D8258" s="348" t="s">
        <v>7646</v>
      </c>
      <c r="E8258" s="348" t="s">
        <v>7647</v>
      </c>
      <c r="F8258" s="348" t="s">
        <v>7641</v>
      </c>
    </row>
    <row r="8259" spans="1:6" x14ac:dyDescent="0.25">
      <c r="A8259" s="348" t="s">
        <v>14170</v>
      </c>
      <c r="B8259" t="str">
        <f t="shared" si="129"/>
        <v>F3:0921 P1P2:8804 P3:00201</v>
      </c>
      <c r="C8259" s="348" t="s">
        <v>12867</v>
      </c>
      <c r="D8259" s="348" t="s">
        <v>7646</v>
      </c>
      <c r="E8259" s="348" t="s">
        <v>7647</v>
      </c>
      <c r="F8259" s="348" t="s">
        <v>7648</v>
      </c>
    </row>
    <row r="8260" spans="1:6" x14ac:dyDescent="0.25">
      <c r="A8260" s="348" t="s">
        <v>14170</v>
      </c>
      <c r="B8260" t="str">
        <f t="shared" si="129"/>
        <v>F3:0921 P1P2:8804 P3:00448</v>
      </c>
      <c r="C8260" s="348" t="s">
        <v>12867</v>
      </c>
      <c r="D8260" s="348" t="s">
        <v>7646</v>
      </c>
      <c r="E8260" s="348" t="s">
        <v>7647</v>
      </c>
      <c r="F8260" s="348" t="s">
        <v>7641</v>
      </c>
    </row>
    <row r="8261" spans="1:6" x14ac:dyDescent="0.25">
      <c r="A8261" s="348" t="s">
        <v>14171</v>
      </c>
      <c r="B8261" t="str">
        <f t="shared" si="129"/>
        <v>F3:0921 P1P2:8804 P3:00201</v>
      </c>
      <c r="C8261" s="348" t="s">
        <v>12867</v>
      </c>
      <c r="D8261" s="348" t="s">
        <v>7646</v>
      </c>
      <c r="E8261" s="348" t="s">
        <v>7647</v>
      </c>
      <c r="F8261" s="348" t="s">
        <v>7648</v>
      </c>
    </row>
    <row r="8262" spans="1:6" x14ac:dyDescent="0.25">
      <c r="A8262" s="348" t="s">
        <v>14171</v>
      </c>
      <c r="B8262" t="str">
        <f t="shared" si="129"/>
        <v>F3:0921 P1P2:8804 P3:00448</v>
      </c>
      <c r="C8262" s="348" t="s">
        <v>12867</v>
      </c>
      <c r="D8262" s="348" t="s">
        <v>7646</v>
      </c>
      <c r="E8262" s="348" t="s">
        <v>7647</v>
      </c>
      <c r="F8262" s="348" t="s">
        <v>7641</v>
      </c>
    </row>
    <row r="8263" spans="1:6" x14ac:dyDescent="0.25">
      <c r="A8263" s="348" t="s">
        <v>14172</v>
      </c>
      <c r="B8263" t="str">
        <f t="shared" si="129"/>
        <v>F3:0921 P1P2:8804 P3:00201</v>
      </c>
      <c r="C8263" s="348" t="s">
        <v>12867</v>
      </c>
      <c r="D8263" s="348" t="s">
        <v>7646</v>
      </c>
      <c r="E8263" s="348" t="s">
        <v>7647</v>
      </c>
      <c r="F8263" s="348" t="s">
        <v>7648</v>
      </c>
    </row>
    <row r="8264" spans="1:6" x14ac:dyDescent="0.25">
      <c r="A8264" s="348" t="s">
        <v>14172</v>
      </c>
      <c r="B8264" t="str">
        <f t="shared" si="129"/>
        <v>F3:0921 P1P2:8804 P3:00448</v>
      </c>
      <c r="C8264" s="348" t="s">
        <v>12867</v>
      </c>
      <c r="D8264" s="348" t="s">
        <v>7646</v>
      </c>
      <c r="E8264" s="348" t="s">
        <v>7647</v>
      </c>
      <c r="F8264" s="348" t="s">
        <v>7641</v>
      </c>
    </row>
    <row r="8265" spans="1:6" x14ac:dyDescent="0.25">
      <c r="A8265" s="348" t="s">
        <v>14173</v>
      </c>
      <c r="B8265" t="str">
        <f t="shared" si="129"/>
        <v>F3:0922 P1P2:8806 P3:00203</v>
      </c>
      <c r="C8265" s="348" t="s">
        <v>12867</v>
      </c>
      <c r="D8265" s="348" t="s">
        <v>7637</v>
      </c>
      <c r="E8265" s="348" t="s">
        <v>7638</v>
      </c>
      <c r="F8265" s="348" t="s">
        <v>7639</v>
      </c>
    </row>
    <row r="8266" spans="1:6" x14ac:dyDescent="0.25">
      <c r="A8266" s="348" t="s">
        <v>14173</v>
      </c>
      <c r="B8266" t="str">
        <f t="shared" si="129"/>
        <v>F3:0922 P1P2:8806 P3:00448</v>
      </c>
      <c r="C8266" s="348" t="s">
        <v>12867</v>
      </c>
      <c r="D8266" s="348" t="s">
        <v>7637</v>
      </c>
      <c r="E8266" s="348" t="s">
        <v>7638</v>
      </c>
      <c r="F8266" s="348" t="s">
        <v>7641</v>
      </c>
    </row>
    <row r="8267" spans="1:6" x14ac:dyDescent="0.25">
      <c r="A8267" s="348" t="s">
        <v>14174</v>
      </c>
      <c r="B8267" t="str">
        <f t="shared" si="129"/>
        <v>F3:0922 P1P2:8806 P3:00203</v>
      </c>
      <c r="C8267" s="348" t="s">
        <v>12867</v>
      </c>
      <c r="D8267" s="348" t="s">
        <v>7637</v>
      </c>
      <c r="E8267" s="348" t="s">
        <v>7638</v>
      </c>
      <c r="F8267" s="348" t="s">
        <v>7639</v>
      </c>
    </row>
    <row r="8268" spans="1:6" x14ac:dyDescent="0.25">
      <c r="A8268" s="348" t="s">
        <v>14174</v>
      </c>
      <c r="B8268" t="str">
        <f t="shared" si="129"/>
        <v>F3:0922 P1P2:8806 P3:00448</v>
      </c>
      <c r="C8268" s="348" t="s">
        <v>12867</v>
      </c>
      <c r="D8268" s="348" t="s">
        <v>7637</v>
      </c>
      <c r="E8268" s="348" t="s">
        <v>7638</v>
      </c>
      <c r="F8268" s="348" t="s">
        <v>7641</v>
      </c>
    </row>
    <row r="8269" spans="1:6" x14ac:dyDescent="0.25">
      <c r="A8269" s="348" t="s">
        <v>14175</v>
      </c>
      <c r="B8269" t="str">
        <f t="shared" si="129"/>
        <v>F3:0921 P1P2:8804 P3:00201</v>
      </c>
      <c r="C8269" s="348" t="s">
        <v>7960</v>
      </c>
      <c r="D8269" s="348" t="s">
        <v>7646</v>
      </c>
      <c r="E8269" s="348" t="s">
        <v>7647</v>
      </c>
      <c r="F8269" s="348" t="s">
        <v>7648</v>
      </c>
    </row>
    <row r="8270" spans="1:6" x14ac:dyDescent="0.25">
      <c r="A8270" s="348" t="s">
        <v>14175</v>
      </c>
      <c r="B8270" t="str">
        <f t="shared" si="129"/>
        <v>F3:0921 P1P2:8804 P3:00389</v>
      </c>
      <c r="C8270" s="348" t="s">
        <v>7960</v>
      </c>
      <c r="D8270" s="348" t="s">
        <v>7646</v>
      </c>
      <c r="E8270" s="348" t="s">
        <v>7647</v>
      </c>
      <c r="F8270" s="348" t="s">
        <v>7640</v>
      </c>
    </row>
    <row r="8271" spans="1:6" x14ac:dyDescent="0.25">
      <c r="A8271" s="348" t="s">
        <v>14175</v>
      </c>
      <c r="B8271" t="str">
        <f t="shared" si="129"/>
        <v>F3:0921 P1P2:8804 P3:00448</v>
      </c>
      <c r="C8271" s="348" t="s">
        <v>7960</v>
      </c>
      <c r="D8271" s="348" t="s">
        <v>7646</v>
      </c>
      <c r="E8271" s="348" t="s">
        <v>7647</v>
      </c>
      <c r="F8271" s="348" t="s">
        <v>7641</v>
      </c>
    </row>
    <row r="8272" spans="1:6" x14ac:dyDescent="0.25">
      <c r="A8272" s="348" t="s">
        <v>14176</v>
      </c>
      <c r="B8272" t="str">
        <f t="shared" si="129"/>
        <v>F3:0429 P1P2:5101 P3:00005</v>
      </c>
      <c r="C8272" s="348" t="s">
        <v>13515</v>
      </c>
      <c r="D8272" s="348" t="s">
        <v>13501</v>
      </c>
      <c r="E8272" s="348" t="s">
        <v>13502</v>
      </c>
      <c r="F8272" s="348" t="s">
        <v>7655</v>
      </c>
    </row>
    <row r="8273" spans="1:6" x14ac:dyDescent="0.25">
      <c r="A8273" s="348" t="s">
        <v>14177</v>
      </c>
      <c r="B8273" t="str">
        <f t="shared" si="129"/>
        <v>F3:0922 P1P2:8806 P3:00203</v>
      </c>
      <c r="C8273" s="348" t="s">
        <v>12867</v>
      </c>
      <c r="D8273" s="348" t="s">
        <v>7637</v>
      </c>
      <c r="E8273" s="348" t="s">
        <v>7638</v>
      </c>
      <c r="F8273" s="348" t="s">
        <v>7639</v>
      </c>
    </row>
    <row r="8274" spans="1:6" x14ac:dyDescent="0.25">
      <c r="A8274" s="348" t="s">
        <v>14177</v>
      </c>
      <c r="B8274" t="str">
        <f t="shared" si="129"/>
        <v>F3:0922 P1P2:8806 P3:00448</v>
      </c>
      <c r="C8274" s="348" t="s">
        <v>12867</v>
      </c>
      <c r="D8274" s="348" t="s">
        <v>7637</v>
      </c>
      <c r="E8274" s="348" t="s">
        <v>7638</v>
      </c>
      <c r="F8274" s="348" t="s">
        <v>7641</v>
      </c>
    </row>
    <row r="8275" spans="1:6" x14ac:dyDescent="0.25">
      <c r="A8275" s="348" t="s">
        <v>14178</v>
      </c>
      <c r="B8275" t="str">
        <f t="shared" si="129"/>
        <v>F3:0921 P1P2:8804 P3:00201</v>
      </c>
      <c r="C8275" s="348" t="s">
        <v>7960</v>
      </c>
      <c r="D8275" s="348" t="s">
        <v>7646</v>
      </c>
      <c r="E8275" s="348" t="s">
        <v>7647</v>
      </c>
      <c r="F8275" s="348" t="s">
        <v>7648</v>
      </c>
    </row>
    <row r="8276" spans="1:6" x14ac:dyDescent="0.25">
      <c r="A8276" s="348" t="s">
        <v>14178</v>
      </c>
      <c r="B8276" t="str">
        <f t="shared" si="129"/>
        <v>F3:0921 P1P2:8804 P3:00448</v>
      </c>
      <c r="C8276" s="348" t="s">
        <v>7960</v>
      </c>
      <c r="D8276" s="348" t="s">
        <v>7646</v>
      </c>
      <c r="E8276" s="348" t="s">
        <v>7647</v>
      </c>
      <c r="F8276" s="348" t="s">
        <v>7641</v>
      </c>
    </row>
    <row r="8277" spans="1:6" x14ac:dyDescent="0.25">
      <c r="A8277" s="348" t="s">
        <v>14179</v>
      </c>
      <c r="B8277" t="str">
        <f t="shared" si="129"/>
        <v>F3:0419 P1P2:6901 P3:00005</v>
      </c>
      <c r="C8277" s="348" t="s">
        <v>13515</v>
      </c>
      <c r="D8277" s="348" t="s">
        <v>7409</v>
      </c>
      <c r="E8277" s="348" t="s">
        <v>7410</v>
      </c>
      <c r="F8277" s="348" t="s">
        <v>7655</v>
      </c>
    </row>
    <row r="8278" spans="1:6" x14ac:dyDescent="0.25">
      <c r="A8278" s="348" t="s">
        <v>14180</v>
      </c>
      <c r="B8278" t="str">
        <f t="shared" si="129"/>
        <v>F3:0922 P1P2:8806 P3:00389</v>
      </c>
      <c r="C8278" s="348" t="s">
        <v>8000</v>
      </c>
      <c r="D8278" s="348" t="s">
        <v>7637</v>
      </c>
      <c r="E8278" s="348" t="s">
        <v>7638</v>
      </c>
      <c r="F8278" s="348" t="s">
        <v>7640</v>
      </c>
    </row>
    <row r="8279" spans="1:6" x14ac:dyDescent="0.25">
      <c r="A8279" s="348" t="s">
        <v>14181</v>
      </c>
      <c r="B8279" t="str">
        <f t="shared" si="129"/>
        <v>F3:0921 P1P2:8804 P3:00201</v>
      </c>
      <c r="C8279" s="348" t="s">
        <v>7960</v>
      </c>
      <c r="D8279" s="348" t="s">
        <v>7646</v>
      </c>
      <c r="E8279" s="348" t="s">
        <v>7647</v>
      </c>
      <c r="F8279" s="348" t="s">
        <v>7648</v>
      </c>
    </row>
    <row r="8280" spans="1:6" x14ac:dyDescent="0.25">
      <c r="A8280" s="348" t="s">
        <v>14181</v>
      </c>
      <c r="B8280" t="str">
        <f t="shared" si="129"/>
        <v>F3:0921 P1P2:8804 P3:00448</v>
      </c>
      <c r="C8280" s="348" t="s">
        <v>7960</v>
      </c>
      <c r="D8280" s="348" t="s">
        <v>7646</v>
      </c>
      <c r="E8280" s="348" t="s">
        <v>7647</v>
      </c>
      <c r="F8280" s="348" t="s">
        <v>7641</v>
      </c>
    </row>
    <row r="8281" spans="1:6" x14ac:dyDescent="0.25">
      <c r="A8281" s="348" t="s">
        <v>14182</v>
      </c>
      <c r="B8281" t="str">
        <f t="shared" si="129"/>
        <v>F3:0911 P1P2:8802 P3:00199</v>
      </c>
      <c r="C8281" s="348" t="s">
        <v>7960</v>
      </c>
      <c r="D8281" s="348" t="s">
        <v>7657</v>
      </c>
      <c r="E8281" s="348" t="s">
        <v>7658</v>
      </c>
      <c r="F8281" s="348" t="s">
        <v>7659</v>
      </c>
    </row>
    <row r="8282" spans="1:6" x14ac:dyDescent="0.25">
      <c r="A8282" s="348" t="s">
        <v>14182</v>
      </c>
      <c r="B8282" t="str">
        <f t="shared" si="129"/>
        <v>F3:0911 P1P2:8802 P3:00448</v>
      </c>
      <c r="C8282" s="348" t="s">
        <v>7960</v>
      </c>
      <c r="D8282" s="348" t="s">
        <v>7657</v>
      </c>
      <c r="E8282" s="348" t="s">
        <v>7658</v>
      </c>
      <c r="F8282" s="348" t="s">
        <v>7641</v>
      </c>
    </row>
    <row r="8283" spans="1:6" x14ac:dyDescent="0.25">
      <c r="A8283" s="348" t="s">
        <v>14182</v>
      </c>
      <c r="B8283" t="str">
        <f t="shared" si="129"/>
        <v>F3:0921 P1P2:8804 P3:00201</v>
      </c>
      <c r="C8283" s="348" t="s">
        <v>7960</v>
      </c>
      <c r="D8283" s="348" t="s">
        <v>7646</v>
      </c>
      <c r="E8283" s="348" t="s">
        <v>7647</v>
      </c>
      <c r="F8283" s="348" t="s">
        <v>7648</v>
      </c>
    </row>
    <row r="8284" spans="1:6" x14ac:dyDescent="0.25">
      <c r="A8284" s="348" t="s">
        <v>14182</v>
      </c>
      <c r="B8284" t="str">
        <f t="shared" si="129"/>
        <v>F3:0921 P1P2:8804 P3:00448</v>
      </c>
      <c r="C8284" s="348" t="s">
        <v>7960</v>
      </c>
      <c r="D8284" s="348" t="s">
        <v>7646</v>
      </c>
      <c r="E8284" s="348" t="s">
        <v>7647</v>
      </c>
      <c r="F8284" s="348" t="s">
        <v>7641</v>
      </c>
    </row>
    <row r="8285" spans="1:6" x14ac:dyDescent="0.25">
      <c r="A8285" s="348" t="s">
        <v>14183</v>
      </c>
      <c r="B8285" t="str">
        <f t="shared" si="129"/>
        <v>F3:0921 P1P2:8804 P3:00201</v>
      </c>
      <c r="C8285" s="348" t="s">
        <v>7960</v>
      </c>
      <c r="D8285" s="348" t="s">
        <v>7646</v>
      </c>
      <c r="E8285" s="348" t="s">
        <v>7647</v>
      </c>
      <c r="F8285" s="348" t="s">
        <v>7648</v>
      </c>
    </row>
    <row r="8286" spans="1:6" x14ac:dyDescent="0.25">
      <c r="A8286" s="348" t="s">
        <v>14183</v>
      </c>
      <c r="B8286" t="str">
        <f t="shared" si="129"/>
        <v>F3:0921 P1P2:8804 P3:00448</v>
      </c>
      <c r="C8286" s="348" t="s">
        <v>7960</v>
      </c>
      <c r="D8286" s="348" t="s">
        <v>7646</v>
      </c>
      <c r="E8286" s="348" t="s">
        <v>7647</v>
      </c>
      <c r="F8286" s="348" t="s">
        <v>7641</v>
      </c>
    </row>
    <row r="8287" spans="1:6" x14ac:dyDescent="0.25">
      <c r="A8287" s="348" t="s">
        <v>14184</v>
      </c>
      <c r="B8287" t="str">
        <f t="shared" si="129"/>
        <v>F3:0921 P1P2:8804 P3:00201</v>
      </c>
      <c r="C8287" s="348" t="s">
        <v>7960</v>
      </c>
      <c r="D8287" s="348" t="s">
        <v>7646</v>
      </c>
      <c r="E8287" s="348" t="s">
        <v>7647</v>
      </c>
      <c r="F8287" s="348" t="s">
        <v>7648</v>
      </c>
    </row>
    <row r="8288" spans="1:6" x14ac:dyDescent="0.25">
      <c r="A8288" s="348" t="s">
        <v>14184</v>
      </c>
      <c r="B8288" t="str">
        <f t="shared" si="129"/>
        <v>F3:0921 P1P2:8804 P3:00389</v>
      </c>
      <c r="C8288" s="348" t="s">
        <v>7960</v>
      </c>
      <c r="D8288" s="348" t="s">
        <v>7646</v>
      </c>
      <c r="E8288" s="348" t="s">
        <v>7647</v>
      </c>
      <c r="F8288" s="348" t="s">
        <v>7640</v>
      </c>
    </row>
    <row r="8289" spans="1:6" x14ac:dyDescent="0.25">
      <c r="A8289" s="348" t="s">
        <v>14184</v>
      </c>
      <c r="B8289" t="str">
        <f t="shared" si="129"/>
        <v>F3:0921 P1P2:8804 P3:00448</v>
      </c>
      <c r="C8289" s="348" t="s">
        <v>7960</v>
      </c>
      <c r="D8289" s="348" t="s">
        <v>7646</v>
      </c>
      <c r="E8289" s="348" t="s">
        <v>7647</v>
      </c>
      <c r="F8289" s="348" t="s">
        <v>7641</v>
      </c>
    </row>
    <row r="8290" spans="1:6" x14ac:dyDescent="0.25">
      <c r="A8290" s="348" t="s">
        <v>14185</v>
      </c>
      <c r="B8290" t="str">
        <f t="shared" si="129"/>
        <v>F3:0921 P1P2:8804 P3:00201</v>
      </c>
      <c r="C8290" s="348" t="s">
        <v>7960</v>
      </c>
      <c r="D8290" s="348" t="s">
        <v>7646</v>
      </c>
      <c r="E8290" s="348" t="s">
        <v>7647</v>
      </c>
      <c r="F8290" s="348" t="s">
        <v>7648</v>
      </c>
    </row>
    <row r="8291" spans="1:6" x14ac:dyDescent="0.25">
      <c r="A8291" s="348" t="s">
        <v>14185</v>
      </c>
      <c r="B8291" t="str">
        <f t="shared" si="129"/>
        <v>F3:0921 P1P2:8804 P3:00448</v>
      </c>
      <c r="C8291" s="348" t="s">
        <v>7960</v>
      </c>
      <c r="D8291" s="348" t="s">
        <v>7646</v>
      </c>
      <c r="E8291" s="348" t="s">
        <v>7647</v>
      </c>
      <c r="F8291" s="348" t="s">
        <v>7641</v>
      </c>
    </row>
    <row r="8292" spans="1:6" x14ac:dyDescent="0.25">
      <c r="A8292" s="348" t="s">
        <v>14186</v>
      </c>
      <c r="B8292" t="str">
        <f t="shared" si="129"/>
        <v>F3:0922 P1P2:8806 P3:00203</v>
      </c>
      <c r="C8292" s="348" t="s">
        <v>13216</v>
      </c>
      <c r="D8292" s="348" t="s">
        <v>7637</v>
      </c>
      <c r="E8292" s="348" t="s">
        <v>7638</v>
      </c>
      <c r="F8292" s="348" t="s">
        <v>7639</v>
      </c>
    </row>
    <row r="8293" spans="1:6" x14ac:dyDescent="0.25">
      <c r="A8293" s="348" t="s">
        <v>14187</v>
      </c>
      <c r="B8293" t="str">
        <f t="shared" si="129"/>
        <v>F3:0911 P1P2:8802 P3:00199</v>
      </c>
      <c r="C8293" s="348" t="s">
        <v>7960</v>
      </c>
      <c r="D8293" s="348" t="s">
        <v>7657</v>
      </c>
      <c r="E8293" s="348" t="s">
        <v>7658</v>
      </c>
      <c r="F8293" s="348" t="s">
        <v>7659</v>
      </c>
    </row>
    <row r="8294" spans="1:6" x14ac:dyDescent="0.25">
      <c r="A8294" s="348" t="s">
        <v>14187</v>
      </c>
      <c r="B8294" t="str">
        <f t="shared" si="129"/>
        <v>F3:0911 P1P2:8802 P3:00448</v>
      </c>
      <c r="C8294" s="348" t="s">
        <v>7960</v>
      </c>
      <c r="D8294" s="348" t="s">
        <v>7657</v>
      </c>
      <c r="E8294" s="348" t="s">
        <v>7658</v>
      </c>
      <c r="F8294" s="348" t="s">
        <v>7641</v>
      </c>
    </row>
    <row r="8295" spans="1:6" x14ac:dyDescent="0.25">
      <c r="A8295" s="348" t="s">
        <v>14187</v>
      </c>
      <c r="B8295" t="str">
        <f t="shared" si="129"/>
        <v>F3:0921 P1P2:8804 P3:00201</v>
      </c>
      <c r="C8295" s="348" t="s">
        <v>7960</v>
      </c>
      <c r="D8295" s="348" t="s">
        <v>7646</v>
      </c>
      <c r="E8295" s="348" t="s">
        <v>7647</v>
      </c>
      <c r="F8295" s="348" t="s">
        <v>7648</v>
      </c>
    </row>
    <row r="8296" spans="1:6" x14ac:dyDescent="0.25">
      <c r="A8296" s="348" t="s">
        <v>14187</v>
      </c>
      <c r="B8296" t="str">
        <f t="shared" si="129"/>
        <v>F3:0921 P1P2:8804 P3:00389</v>
      </c>
      <c r="C8296" s="348" t="s">
        <v>7960</v>
      </c>
      <c r="D8296" s="348" t="s">
        <v>7646</v>
      </c>
      <c r="E8296" s="348" t="s">
        <v>7647</v>
      </c>
      <c r="F8296" s="348" t="s">
        <v>7640</v>
      </c>
    </row>
    <row r="8297" spans="1:6" x14ac:dyDescent="0.25">
      <c r="A8297" s="348" t="s">
        <v>14187</v>
      </c>
      <c r="B8297" t="str">
        <f t="shared" si="129"/>
        <v>F3:0921 P1P2:8804 P3:00448</v>
      </c>
      <c r="C8297" s="348" t="s">
        <v>7960</v>
      </c>
      <c r="D8297" s="348" t="s">
        <v>7646</v>
      </c>
      <c r="E8297" s="348" t="s">
        <v>7647</v>
      </c>
      <c r="F8297" s="348" t="s">
        <v>7641</v>
      </c>
    </row>
    <row r="8298" spans="1:6" x14ac:dyDescent="0.25">
      <c r="A8298" s="348" t="s">
        <v>14188</v>
      </c>
      <c r="B8298" t="str">
        <f t="shared" si="129"/>
        <v>F3:0922 P1P2:8806 P3:00203</v>
      </c>
      <c r="C8298" s="348" t="s">
        <v>13216</v>
      </c>
      <c r="D8298" s="348" t="s">
        <v>7637</v>
      </c>
      <c r="E8298" s="348" t="s">
        <v>7638</v>
      </c>
      <c r="F8298" s="348" t="s">
        <v>7639</v>
      </c>
    </row>
    <row r="8299" spans="1:6" x14ac:dyDescent="0.25">
      <c r="A8299" s="348" t="s">
        <v>14188</v>
      </c>
      <c r="B8299" t="str">
        <f t="shared" si="129"/>
        <v>F3:0922 P1P2:8806 P3:00448</v>
      </c>
      <c r="C8299" s="348" t="s">
        <v>13216</v>
      </c>
      <c r="D8299" s="348" t="s">
        <v>7637</v>
      </c>
      <c r="E8299" s="348" t="s">
        <v>7638</v>
      </c>
      <c r="F8299" s="348" t="s">
        <v>7641</v>
      </c>
    </row>
    <row r="8300" spans="1:6" x14ac:dyDescent="0.25">
      <c r="A8300" s="348" t="s">
        <v>14189</v>
      </c>
      <c r="B8300" t="str">
        <f t="shared" si="129"/>
        <v>F3:0922 P1P2:8806 P3:00203</v>
      </c>
      <c r="C8300" s="348" t="s">
        <v>13216</v>
      </c>
      <c r="D8300" s="348" t="s">
        <v>7637</v>
      </c>
      <c r="E8300" s="348" t="s">
        <v>7638</v>
      </c>
      <c r="F8300" s="348" t="s">
        <v>7639</v>
      </c>
    </row>
    <row r="8301" spans="1:6" x14ac:dyDescent="0.25">
      <c r="A8301" s="348" t="s">
        <v>14190</v>
      </c>
      <c r="B8301" t="str">
        <f t="shared" si="129"/>
        <v>F3:0922 P1P2:8806 P3:00203</v>
      </c>
      <c r="C8301" s="348" t="s">
        <v>8000</v>
      </c>
      <c r="D8301" s="348" t="s">
        <v>7637</v>
      </c>
      <c r="E8301" s="348" t="s">
        <v>7638</v>
      </c>
      <c r="F8301" s="348" t="s">
        <v>7639</v>
      </c>
    </row>
    <row r="8302" spans="1:6" x14ac:dyDescent="0.25">
      <c r="A8302" s="348" t="s">
        <v>14190</v>
      </c>
      <c r="B8302" t="str">
        <f t="shared" si="129"/>
        <v>F3:0922 P1P2:8806 P3:00448</v>
      </c>
      <c r="C8302" s="348" t="s">
        <v>8000</v>
      </c>
      <c r="D8302" s="348" t="s">
        <v>7637</v>
      </c>
      <c r="E8302" s="348" t="s">
        <v>7638</v>
      </c>
      <c r="F8302" s="348" t="s">
        <v>7641</v>
      </c>
    </row>
    <row r="8303" spans="1:6" x14ac:dyDescent="0.25">
      <c r="A8303" s="348" t="s">
        <v>14191</v>
      </c>
      <c r="B8303" t="str">
        <f t="shared" si="129"/>
        <v>F3:0259 P1P2:3104 P3:00074</v>
      </c>
      <c r="C8303" s="348" t="s">
        <v>12867</v>
      </c>
      <c r="D8303" s="348" t="s">
        <v>7557</v>
      </c>
      <c r="E8303" s="348" t="s">
        <v>7568</v>
      </c>
      <c r="F8303" s="348" t="s">
        <v>7571</v>
      </c>
    </row>
    <row r="8304" spans="1:6" x14ac:dyDescent="0.25">
      <c r="A8304" s="348" t="s">
        <v>14192</v>
      </c>
      <c r="B8304" t="str">
        <f t="shared" si="129"/>
        <v>F3:0922 P1P2:8806 P3:00203</v>
      </c>
      <c r="C8304" s="348" t="s">
        <v>13216</v>
      </c>
      <c r="D8304" s="348" t="s">
        <v>7637</v>
      </c>
      <c r="E8304" s="348" t="s">
        <v>7638</v>
      </c>
      <c r="F8304" s="348" t="s">
        <v>7639</v>
      </c>
    </row>
    <row r="8305" spans="1:6" x14ac:dyDescent="0.25">
      <c r="A8305" s="348" t="s">
        <v>14193</v>
      </c>
      <c r="B8305" t="str">
        <f t="shared" si="129"/>
        <v>F3:0922 P1P2:8806 P3:00203</v>
      </c>
      <c r="C8305" s="348" t="s">
        <v>13216</v>
      </c>
      <c r="D8305" s="348" t="s">
        <v>7637</v>
      </c>
      <c r="E8305" s="348" t="s">
        <v>7638</v>
      </c>
      <c r="F8305" s="348" t="s">
        <v>7639</v>
      </c>
    </row>
    <row r="8306" spans="1:6" x14ac:dyDescent="0.25">
      <c r="A8306" s="348" t="s">
        <v>14193</v>
      </c>
      <c r="B8306" t="str">
        <f t="shared" si="129"/>
        <v>F3:0922 P1P2:8806 P3:00448</v>
      </c>
      <c r="C8306" s="348" t="s">
        <v>13216</v>
      </c>
      <c r="D8306" s="348" t="s">
        <v>7637</v>
      </c>
      <c r="E8306" s="348" t="s">
        <v>7638</v>
      </c>
      <c r="F8306" s="348" t="s">
        <v>7641</v>
      </c>
    </row>
    <row r="8307" spans="1:6" x14ac:dyDescent="0.25">
      <c r="A8307" s="348" t="s">
        <v>14194</v>
      </c>
      <c r="B8307" t="str">
        <f t="shared" si="129"/>
        <v>F3:0921 P1P2:8804 P3:00201</v>
      </c>
      <c r="C8307" s="348" t="s">
        <v>13216</v>
      </c>
      <c r="D8307" s="348" t="s">
        <v>7646</v>
      </c>
      <c r="E8307" s="348" t="s">
        <v>7647</v>
      </c>
      <c r="F8307" s="348" t="s">
        <v>7648</v>
      </c>
    </row>
    <row r="8308" spans="1:6" x14ac:dyDescent="0.25">
      <c r="A8308" s="348" t="s">
        <v>14195</v>
      </c>
      <c r="B8308" t="str">
        <f t="shared" si="129"/>
        <v>F3:0922 P1P2:8806 P3:00203</v>
      </c>
      <c r="C8308" s="348" t="s">
        <v>13216</v>
      </c>
      <c r="D8308" s="348" t="s">
        <v>7637</v>
      </c>
      <c r="E8308" s="348" t="s">
        <v>7638</v>
      </c>
      <c r="F8308" s="348" t="s">
        <v>7639</v>
      </c>
    </row>
    <row r="8309" spans="1:6" x14ac:dyDescent="0.25">
      <c r="A8309" s="348" t="s">
        <v>14196</v>
      </c>
      <c r="B8309" t="str">
        <f t="shared" si="129"/>
        <v>F3:0922 P1P2:8806 P3:00203</v>
      </c>
      <c r="C8309" s="348" t="s">
        <v>13216</v>
      </c>
      <c r="D8309" s="348" t="s">
        <v>7637</v>
      </c>
      <c r="E8309" s="348" t="s">
        <v>7638</v>
      </c>
      <c r="F8309" s="348" t="s">
        <v>7639</v>
      </c>
    </row>
    <row r="8310" spans="1:6" x14ac:dyDescent="0.25">
      <c r="A8310" s="348" t="s">
        <v>14197</v>
      </c>
      <c r="B8310" t="str">
        <f t="shared" si="129"/>
        <v>F3:0921 P1P2:8804 P3:00201</v>
      </c>
      <c r="C8310" s="348" t="s">
        <v>13216</v>
      </c>
      <c r="D8310" s="348" t="s">
        <v>7646</v>
      </c>
      <c r="E8310" s="348" t="s">
        <v>7647</v>
      </c>
      <c r="F8310" s="348" t="s">
        <v>7648</v>
      </c>
    </row>
    <row r="8311" spans="1:6" x14ac:dyDescent="0.25">
      <c r="A8311" s="348" t="s">
        <v>14198</v>
      </c>
      <c r="B8311" t="str">
        <f t="shared" si="129"/>
        <v>F3:0861 P1P2:8501 P3:00005</v>
      </c>
      <c r="C8311" s="348" t="s">
        <v>11934</v>
      </c>
      <c r="D8311" s="348" t="s">
        <v>7952</v>
      </c>
      <c r="E8311" s="348" t="s">
        <v>7953</v>
      </c>
      <c r="F8311" s="348" t="s">
        <v>7655</v>
      </c>
    </row>
    <row r="8312" spans="1:6" x14ac:dyDescent="0.25">
      <c r="A8312" s="348" t="s">
        <v>14199</v>
      </c>
      <c r="B8312" t="str">
        <f t="shared" si="129"/>
        <v>F3:0922 P1P2:8806 P3:00203</v>
      </c>
      <c r="C8312" s="348" t="s">
        <v>13216</v>
      </c>
      <c r="D8312" s="348" t="s">
        <v>7637</v>
      </c>
      <c r="E8312" s="348" t="s">
        <v>7638</v>
      </c>
      <c r="F8312" s="348" t="s">
        <v>7639</v>
      </c>
    </row>
    <row r="8313" spans="1:6" x14ac:dyDescent="0.25">
      <c r="A8313" s="348" t="s">
        <v>14200</v>
      </c>
      <c r="B8313" t="str">
        <f t="shared" si="129"/>
        <v>F3:0820 P1P2:8502 P3:00231</v>
      </c>
      <c r="C8313" s="348" t="s">
        <v>11934</v>
      </c>
      <c r="D8313" s="348" t="s">
        <v>7684</v>
      </c>
      <c r="E8313" s="348" t="s">
        <v>7725</v>
      </c>
      <c r="F8313" s="348" t="s">
        <v>7834</v>
      </c>
    </row>
    <row r="8314" spans="1:6" x14ac:dyDescent="0.25">
      <c r="A8314" s="348" t="s">
        <v>14201</v>
      </c>
      <c r="B8314" t="str">
        <f t="shared" si="129"/>
        <v>F3:0820 P1P2:8502 P3:00234</v>
      </c>
      <c r="C8314" s="348" t="s">
        <v>11934</v>
      </c>
      <c r="D8314" s="348" t="s">
        <v>7684</v>
      </c>
      <c r="E8314" s="348" t="s">
        <v>7725</v>
      </c>
      <c r="F8314" s="348" t="s">
        <v>7726</v>
      </c>
    </row>
    <row r="8315" spans="1:6" x14ac:dyDescent="0.25">
      <c r="A8315" s="348" t="s">
        <v>14202</v>
      </c>
      <c r="B8315" t="str">
        <f t="shared" si="129"/>
        <v>F3:0820 P1P2:8503 P3:00232</v>
      </c>
      <c r="C8315" s="348" t="s">
        <v>11934</v>
      </c>
      <c r="D8315" s="348" t="s">
        <v>7684</v>
      </c>
      <c r="E8315" s="348" t="s">
        <v>7685</v>
      </c>
      <c r="F8315" s="348" t="s">
        <v>7686</v>
      </c>
    </row>
    <row r="8316" spans="1:6" x14ac:dyDescent="0.25">
      <c r="A8316" s="348" t="s">
        <v>14203</v>
      </c>
      <c r="B8316" t="str">
        <f t="shared" si="129"/>
        <v>F3:0911 P1P2:8802 P3:00199</v>
      </c>
      <c r="C8316" s="348" t="s">
        <v>7997</v>
      </c>
      <c r="D8316" s="348" t="s">
        <v>7657</v>
      </c>
      <c r="E8316" s="348" t="s">
        <v>7658</v>
      </c>
      <c r="F8316" s="348" t="s">
        <v>7659</v>
      </c>
    </row>
    <row r="8317" spans="1:6" x14ac:dyDescent="0.25">
      <c r="A8317" s="348" t="s">
        <v>14203</v>
      </c>
      <c r="B8317" t="str">
        <f t="shared" si="129"/>
        <v>F3:0911 P1P2:8802 P3:00448</v>
      </c>
      <c r="C8317" s="348" t="s">
        <v>7997</v>
      </c>
      <c r="D8317" s="348" t="s">
        <v>7657</v>
      </c>
      <c r="E8317" s="348" t="s">
        <v>7658</v>
      </c>
      <c r="F8317" s="348" t="s">
        <v>7641</v>
      </c>
    </row>
    <row r="8318" spans="1:6" x14ac:dyDescent="0.25">
      <c r="A8318" s="348" t="s">
        <v>14203</v>
      </c>
      <c r="B8318" t="str">
        <f t="shared" si="129"/>
        <v>F3:0912 P1P2:8803 P3:00200</v>
      </c>
      <c r="C8318" s="348" t="s">
        <v>7997</v>
      </c>
      <c r="D8318" s="348" t="s">
        <v>7651</v>
      </c>
      <c r="E8318" s="348" t="s">
        <v>7652</v>
      </c>
      <c r="F8318" s="348" t="s">
        <v>7653</v>
      </c>
    </row>
    <row r="8319" spans="1:6" x14ac:dyDescent="0.25">
      <c r="A8319" s="348" t="s">
        <v>14203</v>
      </c>
      <c r="B8319" t="str">
        <f t="shared" si="129"/>
        <v>F3:0912 P1P2:8803 P3:00448</v>
      </c>
      <c r="C8319" s="348" t="s">
        <v>7997</v>
      </c>
      <c r="D8319" s="348" t="s">
        <v>7651</v>
      </c>
      <c r="E8319" s="348" t="s">
        <v>7652</v>
      </c>
      <c r="F8319" s="348" t="s">
        <v>7641</v>
      </c>
    </row>
    <row r="8320" spans="1:6" x14ac:dyDescent="0.25">
      <c r="A8320" s="348" t="s">
        <v>14204</v>
      </c>
      <c r="B8320" t="str">
        <f t="shared" si="129"/>
        <v>F3:0820 P1P2:8503 P3:00232</v>
      </c>
      <c r="C8320" s="348" t="s">
        <v>11934</v>
      </c>
      <c r="D8320" s="348" t="s">
        <v>7684</v>
      </c>
      <c r="E8320" s="348" t="s">
        <v>7685</v>
      </c>
      <c r="F8320" s="348" t="s">
        <v>7686</v>
      </c>
    </row>
    <row r="8321" spans="1:6" x14ac:dyDescent="0.25">
      <c r="A8321" s="348" t="s">
        <v>14205</v>
      </c>
      <c r="B8321" t="str">
        <f t="shared" si="129"/>
        <v>F3:0950 P1P2:8814 P3:00209</v>
      </c>
      <c r="C8321" s="348" t="s">
        <v>11934</v>
      </c>
      <c r="D8321" s="348" t="s">
        <v>7344</v>
      </c>
      <c r="E8321" s="348" t="s">
        <v>7642</v>
      </c>
      <c r="F8321" s="348" t="s">
        <v>7860</v>
      </c>
    </row>
    <row r="8322" spans="1:6" x14ac:dyDescent="0.25">
      <c r="A8322" s="348" t="s">
        <v>14206</v>
      </c>
      <c r="B8322" t="str">
        <f t="shared" ref="B8322:B8385" si="130">CONCATENATE("F3:",D8322," P1P2:",E8322," P3:",F8322)</f>
        <v>F3:0950 P1P2:8814 P3:00209</v>
      </c>
      <c r="C8322" s="348" t="s">
        <v>11934</v>
      </c>
      <c r="D8322" s="348" t="s">
        <v>7344</v>
      </c>
      <c r="E8322" s="348" t="s">
        <v>7642</v>
      </c>
      <c r="F8322" s="348" t="s">
        <v>7860</v>
      </c>
    </row>
    <row r="8323" spans="1:6" x14ac:dyDescent="0.25">
      <c r="A8323" s="348" t="s">
        <v>14207</v>
      </c>
      <c r="B8323" t="str">
        <f t="shared" si="130"/>
        <v>F3:0921 P1P2:8804 P3:00201</v>
      </c>
      <c r="C8323" s="348" t="s">
        <v>8000</v>
      </c>
      <c r="D8323" s="348" t="s">
        <v>7646</v>
      </c>
      <c r="E8323" s="348" t="s">
        <v>7647</v>
      </c>
      <c r="F8323" s="348" t="s">
        <v>7648</v>
      </c>
    </row>
    <row r="8324" spans="1:6" x14ac:dyDescent="0.25">
      <c r="A8324" s="348" t="s">
        <v>14207</v>
      </c>
      <c r="B8324" t="str">
        <f t="shared" si="130"/>
        <v>F3:0921 P1P2:8804 P3:00448</v>
      </c>
      <c r="C8324" s="348" t="s">
        <v>8000</v>
      </c>
      <c r="D8324" s="348" t="s">
        <v>7646</v>
      </c>
      <c r="E8324" s="348" t="s">
        <v>7647</v>
      </c>
      <c r="F8324" s="348" t="s">
        <v>7641</v>
      </c>
    </row>
    <row r="8325" spans="1:6" x14ac:dyDescent="0.25">
      <c r="A8325" s="348" t="s">
        <v>14208</v>
      </c>
      <c r="B8325" t="str">
        <f t="shared" si="130"/>
        <v>F3:0921 P1P2:8804 P3:00201</v>
      </c>
      <c r="C8325" s="348" t="s">
        <v>7964</v>
      </c>
      <c r="D8325" s="348" t="s">
        <v>7646</v>
      </c>
      <c r="E8325" s="348" t="s">
        <v>7647</v>
      </c>
      <c r="F8325" s="348" t="s">
        <v>7648</v>
      </c>
    </row>
    <row r="8326" spans="1:6" x14ac:dyDescent="0.25">
      <c r="A8326" s="348" t="s">
        <v>14209</v>
      </c>
      <c r="B8326" t="str">
        <f t="shared" si="130"/>
        <v>F3:0921 P1P2:8804 P3:00201</v>
      </c>
      <c r="C8326" s="348" t="s">
        <v>7964</v>
      </c>
      <c r="D8326" s="348" t="s">
        <v>7646</v>
      </c>
      <c r="E8326" s="348" t="s">
        <v>7647</v>
      </c>
      <c r="F8326" s="348" t="s">
        <v>7648</v>
      </c>
    </row>
    <row r="8327" spans="1:6" x14ac:dyDescent="0.25">
      <c r="A8327" s="348" t="s">
        <v>14209</v>
      </c>
      <c r="B8327" t="str">
        <f t="shared" si="130"/>
        <v>F3:0921 P1P2:8804 P3:00448</v>
      </c>
      <c r="C8327" s="348" t="s">
        <v>7964</v>
      </c>
      <c r="D8327" s="348" t="s">
        <v>7646</v>
      </c>
      <c r="E8327" s="348" t="s">
        <v>7647</v>
      </c>
      <c r="F8327" s="348" t="s">
        <v>7641</v>
      </c>
    </row>
    <row r="8328" spans="1:6" x14ac:dyDescent="0.25">
      <c r="A8328" s="348" t="s">
        <v>14210</v>
      </c>
      <c r="B8328" t="str">
        <f t="shared" si="130"/>
        <v>F3:0950 P1P2:8814 P3:00209</v>
      </c>
      <c r="C8328" s="348" t="s">
        <v>11934</v>
      </c>
      <c r="D8328" s="348" t="s">
        <v>7344</v>
      </c>
      <c r="E8328" s="348" t="s">
        <v>7642</v>
      </c>
      <c r="F8328" s="348" t="s">
        <v>7860</v>
      </c>
    </row>
    <row r="8329" spans="1:6" x14ac:dyDescent="0.25">
      <c r="A8329" s="348" t="s">
        <v>14211</v>
      </c>
      <c r="B8329" t="str">
        <f t="shared" si="130"/>
        <v>F3:0950 P1P2:8814 P3:00209</v>
      </c>
      <c r="C8329" s="348" t="s">
        <v>11934</v>
      </c>
      <c r="D8329" s="348" t="s">
        <v>7344</v>
      </c>
      <c r="E8329" s="348" t="s">
        <v>7642</v>
      </c>
      <c r="F8329" s="348" t="s">
        <v>7860</v>
      </c>
    </row>
    <row r="8330" spans="1:6" x14ac:dyDescent="0.25">
      <c r="A8330" s="348" t="s">
        <v>14212</v>
      </c>
      <c r="B8330" t="str">
        <f t="shared" si="130"/>
        <v>F3:0820 P1P2:8502 P3:00234</v>
      </c>
      <c r="C8330" s="348" t="s">
        <v>11934</v>
      </c>
      <c r="D8330" s="348" t="s">
        <v>7684</v>
      </c>
      <c r="E8330" s="348" t="s">
        <v>7725</v>
      </c>
      <c r="F8330" s="348" t="s">
        <v>7726</v>
      </c>
    </row>
    <row r="8331" spans="1:6" x14ac:dyDescent="0.25">
      <c r="A8331" s="348" t="s">
        <v>14213</v>
      </c>
      <c r="B8331" t="str">
        <f t="shared" si="130"/>
        <v>F3:0921 P1P2:8804 P3:00201</v>
      </c>
      <c r="C8331" s="348" t="s">
        <v>7964</v>
      </c>
      <c r="D8331" s="348" t="s">
        <v>7646</v>
      </c>
      <c r="E8331" s="348" t="s">
        <v>7647</v>
      </c>
      <c r="F8331" s="348" t="s">
        <v>7648</v>
      </c>
    </row>
    <row r="8332" spans="1:6" x14ac:dyDescent="0.25">
      <c r="A8332" s="348" t="s">
        <v>14213</v>
      </c>
      <c r="B8332" t="str">
        <f t="shared" si="130"/>
        <v>F3:0921 P1P2:8804 P3:00448</v>
      </c>
      <c r="C8332" s="348" t="s">
        <v>7964</v>
      </c>
      <c r="D8332" s="348" t="s">
        <v>7646</v>
      </c>
      <c r="E8332" s="348" t="s">
        <v>7647</v>
      </c>
      <c r="F8332" s="348" t="s">
        <v>7641</v>
      </c>
    </row>
    <row r="8333" spans="1:6" x14ac:dyDescent="0.25">
      <c r="A8333" s="348" t="s">
        <v>14214</v>
      </c>
      <c r="B8333" t="str">
        <f t="shared" si="130"/>
        <v>F3:0921 P1P2:8804 P3:00201</v>
      </c>
      <c r="C8333" s="348" t="s">
        <v>7964</v>
      </c>
      <c r="D8333" s="348" t="s">
        <v>7646</v>
      </c>
      <c r="E8333" s="348" t="s">
        <v>7647</v>
      </c>
      <c r="F8333" s="348" t="s">
        <v>7648</v>
      </c>
    </row>
    <row r="8334" spans="1:6" x14ac:dyDescent="0.25">
      <c r="A8334" s="348" t="s">
        <v>14214</v>
      </c>
      <c r="B8334" t="str">
        <f t="shared" si="130"/>
        <v>F3:0921 P1P2:8804 P3:00448</v>
      </c>
      <c r="C8334" s="348" t="s">
        <v>7964</v>
      </c>
      <c r="D8334" s="348" t="s">
        <v>7646</v>
      </c>
      <c r="E8334" s="348" t="s">
        <v>7647</v>
      </c>
      <c r="F8334" s="348" t="s">
        <v>7641</v>
      </c>
    </row>
    <row r="8335" spans="1:6" x14ac:dyDescent="0.25">
      <c r="A8335" s="348" t="s">
        <v>14215</v>
      </c>
      <c r="B8335" t="str">
        <f t="shared" si="130"/>
        <v>F3:0921 P1P2:8804 P3:00201</v>
      </c>
      <c r="C8335" s="348" t="s">
        <v>7964</v>
      </c>
      <c r="D8335" s="348" t="s">
        <v>7646</v>
      </c>
      <c r="E8335" s="348" t="s">
        <v>7647</v>
      </c>
      <c r="F8335" s="348" t="s">
        <v>7648</v>
      </c>
    </row>
    <row r="8336" spans="1:6" x14ac:dyDescent="0.25">
      <c r="A8336" s="348" t="s">
        <v>14215</v>
      </c>
      <c r="B8336" t="str">
        <f t="shared" si="130"/>
        <v>F3:0921 P1P2:8804 P3:00448</v>
      </c>
      <c r="C8336" s="348" t="s">
        <v>7964</v>
      </c>
      <c r="D8336" s="348" t="s">
        <v>7646</v>
      </c>
      <c r="E8336" s="348" t="s">
        <v>7647</v>
      </c>
      <c r="F8336" s="348" t="s">
        <v>7641</v>
      </c>
    </row>
    <row r="8337" spans="1:6" x14ac:dyDescent="0.25">
      <c r="A8337" s="348" t="s">
        <v>14216</v>
      </c>
      <c r="B8337" t="str">
        <f t="shared" si="130"/>
        <v>F3:0921 P1P2:8804 P3:00201</v>
      </c>
      <c r="C8337" s="348" t="s">
        <v>7964</v>
      </c>
      <c r="D8337" s="348" t="s">
        <v>7646</v>
      </c>
      <c r="E8337" s="348" t="s">
        <v>7647</v>
      </c>
      <c r="F8337" s="348" t="s">
        <v>7648</v>
      </c>
    </row>
    <row r="8338" spans="1:6" x14ac:dyDescent="0.25">
      <c r="A8338" s="348" t="s">
        <v>14216</v>
      </c>
      <c r="B8338" t="str">
        <f t="shared" si="130"/>
        <v>F3:0921 P1P2:8804 P3:00448</v>
      </c>
      <c r="C8338" s="348" t="s">
        <v>7964</v>
      </c>
      <c r="D8338" s="348" t="s">
        <v>7646</v>
      </c>
      <c r="E8338" s="348" t="s">
        <v>7647</v>
      </c>
      <c r="F8338" s="348" t="s">
        <v>7641</v>
      </c>
    </row>
    <row r="8339" spans="1:6" x14ac:dyDescent="0.25">
      <c r="A8339" s="348" t="s">
        <v>14217</v>
      </c>
      <c r="B8339" t="str">
        <f t="shared" si="130"/>
        <v>F3:0112 P1P2:0501 P3:00005</v>
      </c>
      <c r="C8339" s="348" t="s">
        <v>13515</v>
      </c>
      <c r="D8339" s="348" t="s">
        <v>7369</v>
      </c>
      <c r="E8339" s="348" t="s">
        <v>7370</v>
      </c>
      <c r="F8339" s="348" t="s">
        <v>7655</v>
      </c>
    </row>
    <row r="8340" spans="1:6" x14ac:dyDescent="0.25">
      <c r="A8340" s="348" t="s">
        <v>14218</v>
      </c>
      <c r="B8340" t="str">
        <f t="shared" si="130"/>
        <v>F3:0921 P1P2:8804 P3:00201</v>
      </c>
      <c r="C8340" s="348" t="s">
        <v>7964</v>
      </c>
      <c r="D8340" s="348" t="s">
        <v>7646</v>
      </c>
      <c r="E8340" s="348" t="s">
        <v>7647</v>
      </c>
      <c r="F8340" s="348" t="s">
        <v>7648</v>
      </c>
    </row>
    <row r="8341" spans="1:6" x14ac:dyDescent="0.25">
      <c r="A8341" s="348" t="s">
        <v>14218</v>
      </c>
      <c r="B8341" t="str">
        <f t="shared" si="130"/>
        <v>F3:0921 P1P2:8804 P3:00448</v>
      </c>
      <c r="C8341" s="348" t="s">
        <v>7964</v>
      </c>
      <c r="D8341" s="348" t="s">
        <v>7646</v>
      </c>
      <c r="E8341" s="348" t="s">
        <v>7647</v>
      </c>
      <c r="F8341" s="348" t="s">
        <v>7641</v>
      </c>
    </row>
    <row r="8342" spans="1:6" x14ac:dyDescent="0.25">
      <c r="A8342" s="348" t="s">
        <v>14219</v>
      </c>
      <c r="B8342" t="str">
        <f t="shared" si="130"/>
        <v>F3:0921 P1P2:8804 P3:00201</v>
      </c>
      <c r="C8342" s="348" t="s">
        <v>7964</v>
      </c>
      <c r="D8342" s="348" t="s">
        <v>7646</v>
      </c>
      <c r="E8342" s="348" t="s">
        <v>7647</v>
      </c>
      <c r="F8342" s="348" t="s">
        <v>7648</v>
      </c>
    </row>
    <row r="8343" spans="1:6" x14ac:dyDescent="0.25">
      <c r="A8343" s="348" t="s">
        <v>14220</v>
      </c>
      <c r="B8343" t="str">
        <f t="shared" si="130"/>
        <v>F3:0911 P1P2:8802 P3:00199</v>
      </c>
      <c r="C8343" s="348" t="s">
        <v>7997</v>
      </c>
      <c r="D8343" s="348" t="s">
        <v>7657</v>
      </c>
      <c r="E8343" s="348" t="s">
        <v>7658</v>
      </c>
      <c r="F8343" s="348" t="s">
        <v>7659</v>
      </c>
    </row>
    <row r="8344" spans="1:6" x14ac:dyDescent="0.25">
      <c r="A8344" s="348" t="s">
        <v>14220</v>
      </c>
      <c r="B8344" t="str">
        <f t="shared" si="130"/>
        <v>F3:0911 P1P2:8802 P3:00448</v>
      </c>
      <c r="C8344" s="348" t="s">
        <v>7997</v>
      </c>
      <c r="D8344" s="348" t="s">
        <v>7657</v>
      </c>
      <c r="E8344" s="348" t="s">
        <v>7658</v>
      </c>
      <c r="F8344" s="348" t="s">
        <v>7641</v>
      </c>
    </row>
    <row r="8345" spans="1:6" x14ac:dyDescent="0.25">
      <c r="A8345" s="348" t="s">
        <v>14220</v>
      </c>
      <c r="B8345" t="str">
        <f t="shared" si="130"/>
        <v>F3:0912 P1P2:8803 P3:00200</v>
      </c>
      <c r="C8345" s="348" t="s">
        <v>7997</v>
      </c>
      <c r="D8345" s="348" t="s">
        <v>7651</v>
      </c>
      <c r="E8345" s="348" t="s">
        <v>7652</v>
      </c>
      <c r="F8345" s="348" t="s">
        <v>7653</v>
      </c>
    </row>
    <row r="8346" spans="1:6" x14ac:dyDescent="0.25">
      <c r="A8346" s="348" t="s">
        <v>14220</v>
      </c>
      <c r="B8346" t="str">
        <f t="shared" si="130"/>
        <v>F3:0912 P1P2:8803 P3:00448</v>
      </c>
      <c r="C8346" s="348" t="s">
        <v>7997</v>
      </c>
      <c r="D8346" s="348" t="s">
        <v>7651</v>
      </c>
      <c r="E8346" s="348" t="s">
        <v>7652</v>
      </c>
      <c r="F8346" s="348" t="s">
        <v>7641</v>
      </c>
    </row>
    <row r="8347" spans="1:6" x14ac:dyDescent="0.25">
      <c r="A8347" s="348" t="s">
        <v>14221</v>
      </c>
      <c r="B8347" t="str">
        <f t="shared" si="130"/>
        <v>F3:0921 P1P2:8804 P3:00201</v>
      </c>
      <c r="C8347" s="348" t="s">
        <v>7964</v>
      </c>
      <c r="D8347" s="348" t="s">
        <v>7646</v>
      </c>
      <c r="E8347" s="348" t="s">
        <v>7647</v>
      </c>
      <c r="F8347" s="348" t="s">
        <v>7648</v>
      </c>
    </row>
    <row r="8348" spans="1:6" x14ac:dyDescent="0.25">
      <c r="A8348" s="348" t="s">
        <v>14221</v>
      </c>
      <c r="B8348" t="str">
        <f t="shared" si="130"/>
        <v>F3:0921 P1P2:8804 P3:00448</v>
      </c>
      <c r="C8348" s="348" t="s">
        <v>7964</v>
      </c>
      <c r="D8348" s="348" t="s">
        <v>7646</v>
      </c>
      <c r="E8348" s="348" t="s">
        <v>7647</v>
      </c>
      <c r="F8348" s="348" t="s">
        <v>7641</v>
      </c>
    </row>
    <row r="8349" spans="1:6" x14ac:dyDescent="0.25">
      <c r="A8349" s="348" t="s">
        <v>14222</v>
      </c>
      <c r="B8349" t="str">
        <f t="shared" si="130"/>
        <v>F3:0921 P1P2:8804 P3:00201</v>
      </c>
      <c r="C8349" s="348" t="s">
        <v>8000</v>
      </c>
      <c r="D8349" s="348" t="s">
        <v>7646</v>
      </c>
      <c r="E8349" s="348" t="s">
        <v>7647</v>
      </c>
      <c r="F8349" s="348" t="s">
        <v>7648</v>
      </c>
    </row>
    <row r="8350" spans="1:6" x14ac:dyDescent="0.25">
      <c r="A8350" s="348" t="s">
        <v>14222</v>
      </c>
      <c r="B8350" t="str">
        <f t="shared" si="130"/>
        <v>F3:0921 P1P2:8804 P3:00448</v>
      </c>
      <c r="C8350" s="348" t="s">
        <v>8000</v>
      </c>
      <c r="D8350" s="348" t="s">
        <v>7646</v>
      </c>
      <c r="E8350" s="348" t="s">
        <v>7647</v>
      </c>
      <c r="F8350" s="348" t="s">
        <v>7641</v>
      </c>
    </row>
    <row r="8351" spans="1:6" x14ac:dyDescent="0.25">
      <c r="A8351" s="348" t="s">
        <v>14223</v>
      </c>
      <c r="B8351" t="str">
        <f t="shared" si="130"/>
        <v>F3:0922 P1P2:8806 P3:00203</v>
      </c>
      <c r="C8351" s="348" t="s">
        <v>7997</v>
      </c>
      <c r="D8351" s="348" t="s">
        <v>7637</v>
      </c>
      <c r="E8351" s="348" t="s">
        <v>7638</v>
      </c>
      <c r="F8351" s="348" t="s">
        <v>7639</v>
      </c>
    </row>
    <row r="8352" spans="1:6" x14ac:dyDescent="0.25">
      <c r="A8352" s="348" t="s">
        <v>14223</v>
      </c>
      <c r="B8352" t="str">
        <f t="shared" si="130"/>
        <v>F3:0922 P1P2:8806 P3:00204</v>
      </c>
      <c r="C8352" s="348" t="s">
        <v>7997</v>
      </c>
      <c r="D8352" s="348" t="s">
        <v>7637</v>
      </c>
      <c r="E8352" s="348" t="s">
        <v>7638</v>
      </c>
      <c r="F8352" s="348" t="s">
        <v>7814</v>
      </c>
    </row>
    <row r="8353" spans="1:6" x14ac:dyDescent="0.25">
      <c r="A8353" s="348" t="s">
        <v>14223</v>
      </c>
      <c r="B8353" t="str">
        <f t="shared" si="130"/>
        <v>F3:0922 P1P2:8806 P3:00448</v>
      </c>
      <c r="C8353" s="348" t="s">
        <v>7997</v>
      </c>
      <c r="D8353" s="348" t="s">
        <v>7637</v>
      </c>
      <c r="E8353" s="348" t="s">
        <v>7638</v>
      </c>
      <c r="F8353" s="348" t="s">
        <v>7641</v>
      </c>
    </row>
    <row r="8354" spans="1:6" x14ac:dyDescent="0.25">
      <c r="A8354" s="348" t="s">
        <v>14224</v>
      </c>
      <c r="B8354" t="str">
        <f t="shared" si="130"/>
        <v>F3:0921 P1P2:8804 P3:00389</v>
      </c>
      <c r="C8354" s="348" t="s">
        <v>11934</v>
      </c>
      <c r="D8354" s="348" t="s">
        <v>7646</v>
      </c>
      <c r="E8354" s="348" t="s">
        <v>7647</v>
      </c>
      <c r="F8354" s="348" t="s">
        <v>7640</v>
      </c>
    </row>
    <row r="8355" spans="1:6" x14ac:dyDescent="0.25">
      <c r="A8355" s="348" t="s">
        <v>14224</v>
      </c>
      <c r="B8355" t="str">
        <f t="shared" si="130"/>
        <v>F3:0922 P1P2:8806 P3:00203</v>
      </c>
      <c r="C8355" s="348" t="s">
        <v>11934</v>
      </c>
      <c r="D8355" s="348" t="s">
        <v>7637</v>
      </c>
      <c r="E8355" s="348" t="s">
        <v>7638</v>
      </c>
      <c r="F8355" s="348" t="s">
        <v>7639</v>
      </c>
    </row>
    <row r="8356" spans="1:6" x14ac:dyDescent="0.25">
      <c r="A8356" s="348" t="s">
        <v>14224</v>
      </c>
      <c r="B8356" t="str">
        <f t="shared" si="130"/>
        <v>F3:0922 P1P2:8806 P3:00389</v>
      </c>
      <c r="C8356" s="348" t="s">
        <v>11934</v>
      </c>
      <c r="D8356" s="348" t="s">
        <v>7637</v>
      </c>
      <c r="E8356" s="348" t="s">
        <v>7638</v>
      </c>
      <c r="F8356" s="348" t="s">
        <v>7640</v>
      </c>
    </row>
    <row r="8357" spans="1:6" x14ac:dyDescent="0.25">
      <c r="A8357" s="348" t="s">
        <v>14224</v>
      </c>
      <c r="B8357" t="str">
        <f t="shared" si="130"/>
        <v>F3:0989 P1P2:8801 P3:00005</v>
      </c>
      <c r="C8357" s="348" t="s">
        <v>11934</v>
      </c>
      <c r="D8357" s="348" t="s">
        <v>7939</v>
      </c>
      <c r="E8357" s="348" t="s">
        <v>7940</v>
      </c>
      <c r="F8357" s="348" t="s">
        <v>7655</v>
      </c>
    </row>
    <row r="8358" spans="1:6" x14ac:dyDescent="0.25">
      <c r="A8358" s="348" t="s">
        <v>14224</v>
      </c>
      <c r="B8358" t="str">
        <f t="shared" si="130"/>
        <v>F3:0989 P1P2:8801 P3:00060</v>
      </c>
      <c r="C8358" s="348" t="s">
        <v>11934</v>
      </c>
      <c r="D8358" s="348" t="s">
        <v>7939</v>
      </c>
      <c r="E8358" s="348" t="s">
        <v>7940</v>
      </c>
      <c r="F8358" s="348" t="s">
        <v>7402</v>
      </c>
    </row>
    <row r="8359" spans="1:6" x14ac:dyDescent="0.25">
      <c r="A8359" s="348" t="s">
        <v>14225</v>
      </c>
      <c r="B8359" t="str">
        <f t="shared" si="130"/>
        <v>F3:0922 P1P2:8806 P3:00203</v>
      </c>
      <c r="C8359" s="348" t="s">
        <v>7997</v>
      </c>
      <c r="D8359" s="348" t="s">
        <v>7637</v>
      </c>
      <c r="E8359" s="348" t="s">
        <v>7638</v>
      </c>
      <c r="F8359" s="348" t="s">
        <v>7639</v>
      </c>
    </row>
    <row r="8360" spans="1:6" x14ac:dyDescent="0.25">
      <c r="A8360" s="348" t="s">
        <v>14225</v>
      </c>
      <c r="B8360" t="str">
        <f t="shared" si="130"/>
        <v>F3:0922 P1P2:8806 P3:00448</v>
      </c>
      <c r="C8360" s="348" t="s">
        <v>7997</v>
      </c>
      <c r="D8360" s="348" t="s">
        <v>7637</v>
      </c>
      <c r="E8360" s="348" t="s">
        <v>7638</v>
      </c>
      <c r="F8360" s="348" t="s">
        <v>7641</v>
      </c>
    </row>
    <row r="8361" spans="1:6" x14ac:dyDescent="0.25">
      <c r="A8361" s="348" t="s">
        <v>14226</v>
      </c>
      <c r="B8361" t="str">
        <f t="shared" si="130"/>
        <v>F3:0921 P1P2:8804 P3:00201</v>
      </c>
      <c r="C8361" s="348" t="s">
        <v>7964</v>
      </c>
      <c r="D8361" s="348" t="s">
        <v>7646</v>
      </c>
      <c r="E8361" s="348" t="s">
        <v>7647</v>
      </c>
      <c r="F8361" s="348" t="s">
        <v>7648</v>
      </c>
    </row>
    <row r="8362" spans="1:6" x14ac:dyDescent="0.25">
      <c r="A8362" s="348" t="s">
        <v>14226</v>
      </c>
      <c r="B8362" t="str">
        <f t="shared" si="130"/>
        <v>F3:0921 P1P2:8804 P3:00448</v>
      </c>
      <c r="C8362" s="348" t="s">
        <v>7964</v>
      </c>
      <c r="D8362" s="348" t="s">
        <v>7646</v>
      </c>
      <c r="E8362" s="348" t="s">
        <v>7647</v>
      </c>
      <c r="F8362" s="348" t="s">
        <v>7641</v>
      </c>
    </row>
    <row r="8363" spans="1:6" x14ac:dyDescent="0.25">
      <c r="A8363" s="348" t="s">
        <v>14227</v>
      </c>
      <c r="B8363" t="str">
        <f t="shared" si="130"/>
        <v>F3:0921 P1P2:8804 P3:00201</v>
      </c>
      <c r="C8363" s="348" t="s">
        <v>7964</v>
      </c>
      <c r="D8363" s="348" t="s">
        <v>7646</v>
      </c>
      <c r="E8363" s="348" t="s">
        <v>7647</v>
      </c>
      <c r="F8363" s="348" t="s">
        <v>7648</v>
      </c>
    </row>
    <row r="8364" spans="1:6" x14ac:dyDescent="0.25">
      <c r="A8364" s="348" t="s">
        <v>14227</v>
      </c>
      <c r="B8364" t="str">
        <f t="shared" si="130"/>
        <v>F3:0921 P1P2:8804 P3:00448</v>
      </c>
      <c r="C8364" s="348" t="s">
        <v>7964</v>
      </c>
      <c r="D8364" s="348" t="s">
        <v>7646</v>
      </c>
      <c r="E8364" s="348" t="s">
        <v>7647</v>
      </c>
      <c r="F8364" s="348" t="s">
        <v>7641</v>
      </c>
    </row>
    <row r="8365" spans="1:6" x14ac:dyDescent="0.25">
      <c r="A8365" s="348" t="s">
        <v>14228</v>
      </c>
      <c r="B8365" t="str">
        <f t="shared" si="130"/>
        <v>F3:0922 P1P2:8806 P3:00203</v>
      </c>
      <c r="C8365" s="348" t="s">
        <v>7997</v>
      </c>
      <c r="D8365" s="348" t="s">
        <v>7637</v>
      </c>
      <c r="E8365" s="348" t="s">
        <v>7638</v>
      </c>
      <c r="F8365" s="348" t="s">
        <v>7639</v>
      </c>
    </row>
    <row r="8366" spans="1:6" x14ac:dyDescent="0.25">
      <c r="A8366" s="348" t="s">
        <v>14228</v>
      </c>
      <c r="B8366" t="str">
        <f t="shared" si="130"/>
        <v>F3:0922 P1P2:8806 P3:00448</v>
      </c>
      <c r="C8366" s="348" t="s">
        <v>7997</v>
      </c>
      <c r="D8366" s="348" t="s">
        <v>7637</v>
      </c>
      <c r="E8366" s="348" t="s">
        <v>7638</v>
      </c>
      <c r="F8366" s="348" t="s">
        <v>7641</v>
      </c>
    </row>
    <row r="8367" spans="1:6" x14ac:dyDescent="0.25">
      <c r="A8367" s="348" t="s">
        <v>14229</v>
      </c>
      <c r="B8367" t="str">
        <f t="shared" si="130"/>
        <v>F3:0921 P1P2:8804 P3:00201</v>
      </c>
      <c r="C8367" s="348" t="s">
        <v>7964</v>
      </c>
      <c r="D8367" s="348" t="s">
        <v>7646</v>
      </c>
      <c r="E8367" s="348" t="s">
        <v>7647</v>
      </c>
      <c r="F8367" s="348" t="s">
        <v>7648</v>
      </c>
    </row>
    <row r="8368" spans="1:6" x14ac:dyDescent="0.25">
      <c r="A8368" s="348" t="s">
        <v>14230</v>
      </c>
      <c r="B8368" t="str">
        <f t="shared" si="130"/>
        <v>F3:0922 P1P2:8806 P3:00203</v>
      </c>
      <c r="C8368" s="348" t="s">
        <v>7997</v>
      </c>
      <c r="D8368" s="348" t="s">
        <v>7637</v>
      </c>
      <c r="E8368" s="348" t="s">
        <v>7638</v>
      </c>
      <c r="F8368" s="348" t="s">
        <v>7639</v>
      </c>
    </row>
    <row r="8369" spans="1:6" x14ac:dyDescent="0.25">
      <c r="A8369" s="348" t="s">
        <v>14230</v>
      </c>
      <c r="B8369" t="str">
        <f t="shared" si="130"/>
        <v>F3:0922 P1P2:8806 P3:00448</v>
      </c>
      <c r="C8369" s="348" t="s">
        <v>7997</v>
      </c>
      <c r="D8369" s="348" t="s">
        <v>7637</v>
      </c>
      <c r="E8369" s="348" t="s">
        <v>7638</v>
      </c>
      <c r="F8369" s="348" t="s">
        <v>7641</v>
      </c>
    </row>
    <row r="8370" spans="1:6" x14ac:dyDescent="0.25">
      <c r="A8370" s="348" t="s">
        <v>14231</v>
      </c>
      <c r="B8370" t="str">
        <f t="shared" si="130"/>
        <v>F3:0921 P1P2:8804 P3:00201</v>
      </c>
      <c r="C8370" s="348" t="s">
        <v>7964</v>
      </c>
      <c r="D8370" s="348" t="s">
        <v>7646</v>
      </c>
      <c r="E8370" s="348" t="s">
        <v>7647</v>
      </c>
      <c r="F8370" s="348" t="s">
        <v>7648</v>
      </c>
    </row>
    <row r="8371" spans="1:6" x14ac:dyDescent="0.25">
      <c r="A8371" s="348" t="s">
        <v>14231</v>
      </c>
      <c r="B8371" t="str">
        <f t="shared" si="130"/>
        <v>F3:0921 P1P2:8804 P3:00448</v>
      </c>
      <c r="C8371" s="348" t="s">
        <v>7964</v>
      </c>
      <c r="D8371" s="348" t="s">
        <v>7646</v>
      </c>
      <c r="E8371" s="348" t="s">
        <v>7647</v>
      </c>
      <c r="F8371" s="348" t="s">
        <v>7641</v>
      </c>
    </row>
    <row r="8372" spans="1:6" x14ac:dyDescent="0.25">
      <c r="A8372" s="348" t="s">
        <v>14232</v>
      </c>
      <c r="B8372" t="str">
        <f t="shared" si="130"/>
        <v>F3:0921 P1P2:8804 P3:00201</v>
      </c>
      <c r="C8372" s="348" t="s">
        <v>7964</v>
      </c>
      <c r="D8372" s="348" t="s">
        <v>7646</v>
      </c>
      <c r="E8372" s="348" t="s">
        <v>7647</v>
      </c>
      <c r="F8372" s="348" t="s">
        <v>7648</v>
      </c>
    </row>
    <row r="8373" spans="1:6" x14ac:dyDescent="0.25">
      <c r="A8373" s="348" t="s">
        <v>14233</v>
      </c>
      <c r="B8373" t="str">
        <f t="shared" si="130"/>
        <v>F3:0921 P1P2:8804 P3:00201</v>
      </c>
      <c r="C8373" s="348" t="s">
        <v>7997</v>
      </c>
      <c r="D8373" s="348" t="s">
        <v>7646</v>
      </c>
      <c r="E8373" s="348" t="s">
        <v>7647</v>
      </c>
      <c r="F8373" s="348" t="s">
        <v>7648</v>
      </c>
    </row>
    <row r="8374" spans="1:6" x14ac:dyDescent="0.25">
      <c r="A8374" s="348" t="s">
        <v>14233</v>
      </c>
      <c r="B8374" t="str">
        <f t="shared" si="130"/>
        <v>F3:0921 P1P2:8804 P3:00448</v>
      </c>
      <c r="C8374" s="348" t="s">
        <v>7997</v>
      </c>
      <c r="D8374" s="348" t="s">
        <v>7646</v>
      </c>
      <c r="E8374" s="348" t="s">
        <v>7647</v>
      </c>
      <c r="F8374" s="348" t="s">
        <v>7641</v>
      </c>
    </row>
    <row r="8375" spans="1:6" x14ac:dyDescent="0.25">
      <c r="A8375" s="348" t="s">
        <v>14234</v>
      </c>
      <c r="B8375" t="str">
        <f t="shared" si="130"/>
        <v>F3:0921 P1P2:8804 P3:00201</v>
      </c>
      <c r="C8375" s="348" t="s">
        <v>7964</v>
      </c>
      <c r="D8375" s="348" t="s">
        <v>7646</v>
      </c>
      <c r="E8375" s="348" t="s">
        <v>7647</v>
      </c>
      <c r="F8375" s="348" t="s">
        <v>7648</v>
      </c>
    </row>
    <row r="8376" spans="1:6" x14ac:dyDescent="0.25">
      <c r="A8376" s="348" t="s">
        <v>14235</v>
      </c>
      <c r="B8376" t="str">
        <f t="shared" si="130"/>
        <v>F3:0921 P1P2:8804 P3:00201</v>
      </c>
      <c r="C8376" s="348" t="s">
        <v>7964</v>
      </c>
      <c r="D8376" s="348" t="s">
        <v>7646</v>
      </c>
      <c r="E8376" s="348" t="s">
        <v>7647</v>
      </c>
      <c r="F8376" s="348" t="s">
        <v>7648</v>
      </c>
    </row>
    <row r="8377" spans="1:6" x14ac:dyDescent="0.25">
      <c r="A8377" s="348" t="s">
        <v>14236</v>
      </c>
      <c r="B8377" t="str">
        <f t="shared" si="130"/>
        <v>F3:0921 P1P2:8804 P3:00201</v>
      </c>
      <c r="C8377" s="348" t="s">
        <v>7964</v>
      </c>
      <c r="D8377" s="348" t="s">
        <v>7646</v>
      </c>
      <c r="E8377" s="348" t="s">
        <v>7647</v>
      </c>
      <c r="F8377" s="348" t="s">
        <v>7648</v>
      </c>
    </row>
    <row r="8378" spans="1:6" x14ac:dyDescent="0.25">
      <c r="A8378" s="348" t="s">
        <v>14237</v>
      </c>
      <c r="B8378" t="str">
        <f t="shared" si="130"/>
        <v>F3:0921 P1P2:8804 P3:00201</v>
      </c>
      <c r="C8378" s="348" t="s">
        <v>7997</v>
      </c>
      <c r="D8378" s="348" t="s">
        <v>7646</v>
      </c>
      <c r="E8378" s="348" t="s">
        <v>7647</v>
      </c>
      <c r="F8378" s="348" t="s">
        <v>7648</v>
      </c>
    </row>
    <row r="8379" spans="1:6" x14ac:dyDescent="0.25">
      <c r="A8379" s="348" t="s">
        <v>14237</v>
      </c>
      <c r="B8379" t="str">
        <f t="shared" si="130"/>
        <v>F3:0921 P1P2:8804 P3:00448</v>
      </c>
      <c r="C8379" s="348" t="s">
        <v>7997</v>
      </c>
      <c r="D8379" s="348" t="s">
        <v>7646</v>
      </c>
      <c r="E8379" s="348" t="s">
        <v>7647</v>
      </c>
      <c r="F8379" s="348" t="s">
        <v>7641</v>
      </c>
    </row>
    <row r="8380" spans="1:6" x14ac:dyDescent="0.25">
      <c r="A8380" s="348" t="s">
        <v>14238</v>
      </c>
      <c r="B8380" t="str">
        <f t="shared" si="130"/>
        <v>F3:0921 P1P2:8804 P3:00201</v>
      </c>
      <c r="C8380" s="348" t="s">
        <v>7964</v>
      </c>
      <c r="D8380" s="348" t="s">
        <v>7646</v>
      </c>
      <c r="E8380" s="348" t="s">
        <v>7647</v>
      </c>
      <c r="F8380" s="348" t="s">
        <v>7648</v>
      </c>
    </row>
    <row r="8381" spans="1:6" x14ac:dyDescent="0.25">
      <c r="A8381" s="348" t="s">
        <v>14239</v>
      </c>
      <c r="B8381" t="str">
        <f t="shared" si="130"/>
        <v>F3:0419 P1P2:5001 P3:00005</v>
      </c>
      <c r="C8381" s="348" t="s">
        <v>7973</v>
      </c>
      <c r="D8381" s="348" t="s">
        <v>7409</v>
      </c>
      <c r="E8381" s="348" t="s">
        <v>9991</v>
      </c>
      <c r="F8381" s="348" t="s">
        <v>7655</v>
      </c>
    </row>
    <row r="8382" spans="1:6" x14ac:dyDescent="0.25">
      <c r="A8382" s="348" t="s">
        <v>14240</v>
      </c>
      <c r="B8382" t="str">
        <f t="shared" si="130"/>
        <v>F3:0429 P1P2:5101 P3:00005</v>
      </c>
      <c r="C8382" s="348" t="s">
        <v>7973</v>
      </c>
      <c r="D8382" s="348" t="s">
        <v>13501</v>
      </c>
      <c r="E8382" s="348" t="s">
        <v>13502</v>
      </c>
      <c r="F8382" s="348" t="s">
        <v>7655</v>
      </c>
    </row>
    <row r="8383" spans="1:6" x14ac:dyDescent="0.25">
      <c r="A8383" s="348" t="s">
        <v>14241</v>
      </c>
      <c r="B8383" t="str">
        <f t="shared" si="130"/>
        <v>F3:0921 P1P2:8804 P3:00201</v>
      </c>
      <c r="C8383" s="348" t="s">
        <v>7964</v>
      </c>
      <c r="D8383" s="348" t="s">
        <v>7646</v>
      </c>
      <c r="E8383" s="348" t="s">
        <v>7647</v>
      </c>
      <c r="F8383" s="348" t="s">
        <v>7648</v>
      </c>
    </row>
    <row r="8384" spans="1:6" x14ac:dyDescent="0.25">
      <c r="A8384" s="348" t="s">
        <v>14242</v>
      </c>
      <c r="B8384" t="str">
        <f t="shared" si="130"/>
        <v>F3:0921 P1P2:8804 P3:00201</v>
      </c>
      <c r="C8384" s="348" t="s">
        <v>7964</v>
      </c>
      <c r="D8384" s="348" t="s">
        <v>7646</v>
      </c>
      <c r="E8384" s="348" t="s">
        <v>7647</v>
      </c>
      <c r="F8384" s="348" t="s">
        <v>7648</v>
      </c>
    </row>
    <row r="8385" spans="1:6" x14ac:dyDescent="0.25">
      <c r="A8385" s="348" t="s">
        <v>14243</v>
      </c>
      <c r="B8385" t="str">
        <f t="shared" si="130"/>
        <v>F3:0921 P1P2:8804 P3:00201</v>
      </c>
      <c r="C8385" s="348" t="s">
        <v>7964</v>
      </c>
      <c r="D8385" s="348" t="s">
        <v>7646</v>
      </c>
      <c r="E8385" s="348" t="s">
        <v>7647</v>
      </c>
      <c r="F8385" s="348" t="s">
        <v>7648</v>
      </c>
    </row>
    <row r="8386" spans="1:6" x14ac:dyDescent="0.25">
      <c r="A8386" s="348" t="s">
        <v>14243</v>
      </c>
      <c r="B8386" t="str">
        <f t="shared" ref="B8386:B8449" si="131">CONCATENATE("F3:",D8386," P1P2:",E8386," P3:",F8386)</f>
        <v>F3:0921 P1P2:8804 P3:00448</v>
      </c>
      <c r="C8386" s="348" t="s">
        <v>7964</v>
      </c>
      <c r="D8386" s="348" t="s">
        <v>7646</v>
      </c>
      <c r="E8386" s="348" t="s">
        <v>7647</v>
      </c>
      <c r="F8386" s="348" t="s">
        <v>7641</v>
      </c>
    </row>
    <row r="8387" spans="1:6" x14ac:dyDescent="0.25">
      <c r="A8387" s="348" t="s">
        <v>14244</v>
      </c>
      <c r="B8387" t="str">
        <f t="shared" si="131"/>
        <v>F3:0922 P1P2:8806 P3:00203</v>
      </c>
      <c r="C8387" s="348" t="s">
        <v>7964</v>
      </c>
      <c r="D8387" s="348" t="s">
        <v>7637</v>
      </c>
      <c r="E8387" s="348" t="s">
        <v>7638</v>
      </c>
      <c r="F8387" s="348" t="s">
        <v>7639</v>
      </c>
    </row>
    <row r="8388" spans="1:6" x14ac:dyDescent="0.25">
      <c r="A8388" s="348" t="s">
        <v>14245</v>
      </c>
      <c r="B8388" t="str">
        <f t="shared" si="131"/>
        <v>F3:0960 P1P2:8813 P3:00210</v>
      </c>
      <c r="C8388" s="348" t="s">
        <v>11934</v>
      </c>
      <c r="D8388" s="348" t="s">
        <v>7968</v>
      </c>
      <c r="E8388" s="348" t="s">
        <v>7969</v>
      </c>
      <c r="F8388" s="348" t="s">
        <v>10332</v>
      </c>
    </row>
    <row r="8389" spans="1:6" x14ac:dyDescent="0.25">
      <c r="A8389" s="348" t="s">
        <v>14246</v>
      </c>
      <c r="B8389" t="str">
        <f t="shared" si="131"/>
        <v>F3:0922 P1P2:8806 P3:00203</v>
      </c>
      <c r="C8389" s="348" t="s">
        <v>7964</v>
      </c>
      <c r="D8389" s="348" t="s">
        <v>7637</v>
      </c>
      <c r="E8389" s="348" t="s">
        <v>7638</v>
      </c>
      <c r="F8389" s="348" t="s">
        <v>7639</v>
      </c>
    </row>
    <row r="8390" spans="1:6" x14ac:dyDescent="0.25">
      <c r="A8390" s="348" t="s">
        <v>14247</v>
      </c>
      <c r="B8390" t="str">
        <f t="shared" si="131"/>
        <v>F3:0960 P1P2:8813 P3:00060</v>
      </c>
      <c r="C8390" s="348" t="s">
        <v>11934</v>
      </c>
      <c r="D8390" s="348" t="s">
        <v>7968</v>
      </c>
      <c r="E8390" s="348" t="s">
        <v>7969</v>
      </c>
      <c r="F8390" s="348" t="s">
        <v>7402</v>
      </c>
    </row>
    <row r="8391" spans="1:6" x14ac:dyDescent="0.25">
      <c r="A8391" s="348" t="s">
        <v>14248</v>
      </c>
      <c r="B8391" t="str">
        <f t="shared" si="131"/>
        <v>F3:0922 P1P2:8806 P3:00203</v>
      </c>
      <c r="C8391" s="348" t="s">
        <v>7964</v>
      </c>
      <c r="D8391" s="348" t="s">
        <v>7637</v>
      </c>
      <c r="E8391" s="348" t="s">
        <v>7638</v>
      </c>
      <c r="F8391" s="348" t="s">
        <v>7639</v>
      </c>
    </row>
    <row r="8392" spans="1:6" x14ac:dyDescent="0.25">
      <c r="A8392" s="348" t="s">
        <v>14249</v>
      </c>
      <c r="B8392" t="str">
        <f t="shared" si="131"/>
        <v>F3:0921 P1P2:8804 P3:00201</v>
      </c>
      <c r="C8392" s="348" t="s">
        <v>7997</v>
      </c>
      <c r="D8392" s="348" t="s">
        <v>7646</v>
      </c>
      <c r="E8392" s="348" t="s">
        <v>7647</v>
      </c>
      <c r="F8392" s="348" t="s">
        <v>7648</v>
      </c>
    </row>
    <row r="8393" spans="1:6" x14ac:dyDescent="0.25">
      <c r="A8393" s="348" t="s">
        <v>14249</v>
      </c>
      <c r="B8393" t="str">
        <f t="shared" si="131"/>
        <v>F3:0921 P1P2:8804 P3:00448</v>
      </c>
      <c r="C8393" s="348" t="s">
        <v>7997</v>
      </c>
      <c r="D8393" s="348" t="s">
        <v>7646</v>
      </c>
      <c r="E8393" s="348" t="s">
        <v>7647</v>
      </c>
      <c r="F8393" s="348" t="s">
        <v>7641</v>
      </c>
    </row>
    <row r="8394" spans="1:6" x14ac:dyDescent="0.25">
      <c r="A8394" s="348" t="s">
        <v>14250</v>
      </c>
      <c r="B8394" t="str">
        <f t="shared" si="131"/>
        <v>F3:0812 P1P2:8602 P3:00238</v>
      </c>
      <c r="C8394" s="348" t="s">
        <v>11934</v>
      </c>
      <c r="D8394" s="348" t="s">
        <v>7752</v>
      </c>
      <c r="E8394" s="348" t="s">
        <v>7753</v>
      </c>
      <c r="F8394" s="348" t="s">
        <v>8038</v>
      </c>
    </row>
    <row r="8395" spans="1:6" x14ac:dyDescent="0.25">
      <c r="A8395" s="348" t="s">
        <v>14251</v>
      </c>
      <c r="B8395" t="str">
        <f t="shared" si="131"/>
        <v>F3:0112 P1P2:0501 P3:00005</v>
      </c>
      <c r="C8395" s="348" t="s">
        <v>7973</v>
      </c>
      <c r="D8395" s="348" t="s">
        <v>7369</v>
      </c>
      <c r="E8395" s="348" t="s">
        <v>7370</v>
      </c>
      <c r="F8395" s="348" t="s">
        <v>7655</v>
      </c>
    </row>
    <row r="8396" spans="1:6" x14ac:dyDescent="0.25">
      <c r="A8396" s="348" t="s">
        <v>14252</v>
      </c>
      <c r="B8396" t="str">
        <f t="shared" si="131"/>
        <v>F3:0921 P1P2:8804 P3:00201</v>
      </c>
      <c r="C8396" s="348" t="s">
        <v>7997</v>
      </c>
      <c r="D8396" s="348" t="s">
        <v>7646</v>
      </c>
      <c r="E8396" s="348" t="s">
        <v>7647</v>
      </c>
      <c r="F8396" s="348" t="s">
        <v>7648</v>
      </c>
    </row>
    <row r="8397" spans="1:6" x14ac:dyDescent="0.25">
      <c r="A8397" s="348" t="s">
        <v>14252</v>
      </c>
      <c r="B8397" t="str">
        <f t="shared" si="131"/>
        <v>F3:0921 P1P2:8804 P3:00448</v>
      </c>
      <c r="C8397" s="348" t="s">
        <v>7997</v>
      </c>
      <c r="D8397" s="348" t="s">
        <v>7646</v>
      </c>
      <c r="E8397" s="348" t="s">
        <v>7647</v>
      </c>
      <c r="F8397" s="348" t="s">
        <v>7641</v>
      </c>
    </row>
    <row r="8398" spans="1:6" x14ac:dyDescent="0.25">
      <c r="A8398" s="348" t="s">
        <v>14253</v>
      </c>
      <c r="B8398" t="str">
        <f t="shared" si="131"/>
        <v>F3:0921 P1P2:8804 P3:00201</v>
      </c>
      <c r="C8398" s="348" t="s">
        <v>7997</v>
      </c>
      <c r="D8398" s="348" t="s">
        <v>7646</v>
      </c>
      <c r="E8398" s="348" t="s">
        <v>7647</v>
      </c>
      <c r="F8398" s="348" t="s">
        <v>7648</v>
      </c>
    </row>
    <row r="8399" spans="1:6" x14ac:dyDescent="0.25">
      <c r="A8399" s="348" t="s">
        <v>14253</v>
      </c>
      <c r="B8399" t="str">
        <f t="shared" si="131"/>
        <v>F3:0921 P1P2:8804 P3:00448</v>
      </c>
      <c r="C8399" s="348" t="s">
        <v>7997</v>
      </c>
      <c r="D8399" s="348" t="s">
        <v>7646</v>
      </c>
      <c r="E8399" s="348" t="s">
        <v>7647</v>
      </c>
      <c r="F8399" s="348" t="s">
        <v>7641</v>
      </c>
    </row>
    <row r="8400" spans="1:6" x14ac:dyDescent="0.25">
      <c r="A8400" s="348" t="s">
        <v>14254</v>
      </c>
      <c r="B8400" t="str">
        <f t="shared" si="131"/>
        <v>F3:0922 P1P2:8806 P3:00203</v>
      </c>
      <c r="C8400" s="348" t="s">
        <v>11934</v>
      </c>
      <c r="D8400" s="348" t="s">
        <v>7637</v>
      </c>
      <c r="E8400" s="348" t="s">
        <v>7638</v>
      </c>
      <c r="F8400" s="348" t="s">
        <v>7639</v>
      </c>
    </row>
    <row r="8401" spans="1:6" x14ac:dyDescent="0.25">
      <c r="A8401" s="348" t="s">
        <v>14254</v>
      </c>
      <c r="B8401" t="str">
        <f t="shared" si="131"/>
        <v>F3:0922 P1P2:8806 P3:00204</v>
      </c>
      <c r="C8401" s="348" t="s">
        <v>11934</v>
      </c>
      <c r="D8401" s="348" t="s">
        <v>7637</v>
      </c>
      <c r="E8401" s="348" t="s">
        <v>7638</v>
      </c>
      <c r="F8401" s="348" t="s">
        <v>7814</v>
      </c>
    </row>
    <row r="8402" spans="1:6" x14ac:dyDescent="0.25">
      <c r="A8402" s="348" t="s">
        <v>14254</v>
      </c>
      <c r="B8402" t="str">
        <f t="shared" si="131"/>
        <v>F3:0922 P1P2:8806 P3:00448</v>
      </c>
      <c r="C8402" s="348" t="s">
        <v>11934</v>
      </c>
      <c r="D8402" s="348" t="s">
        <v>7637</v>
      </c>
      <c r="E8402" s="348" t="s">
        <v>7638</v>
      </c>
      <c r="F8402" s="348" t="s">
        <v>7641</v>
      </c>
    </row>
    <row r="8403" spans="1:6" x14ac:dyDescent="0.25">
      <c r="A8403" s="348" t="s">
        <v>14255</v>
      </c>
      <c r="B8403" t="str">
        <f t="shared" si="131"/>
        <v>F3:0921 P1P2:8804 P3:00201</v>
      </c>
      <c r="C8403" s="348" t="s">
        <v>7997</v>
      </c>
      <c r="D8403" s="348" t="s">
        <v>7646</v>
      </c>
      <c r="E8403" s="348" t="s">
        <v>7647</v>
      </c>
      <c r="F8403" s="348" t="s">
        <v>7648</v>
      </c>
    </row>
    <row r="8404" spans="1:6" x14ac:dyDescent="0.25">
      <c r="A8404" s="348" t="s">
        <v>14255</v>
      </c>
      <c r="B8404" t="str">
        <f t="shared" si="131"/>
        <v>F3:0921 P1P2:8804 P3:00448</v>
      </c>
      <c r="C8404" s="348" t="s">
        <v>7997</v>
      </c>
      <c r="D8404" s="348" t="s">
        <v>7646</v>
      </c>
      <c r="E8404" s="348" t="s">
        <v>7647</v>
      </c>
      <c r="F8404" s="348" t="s">
        <v>7641</v>
      </c>
    </row>
    <row r="8405" spans="1:6" x14ac:dyDescent="0.25">
      <c r="A8405" s="348" t="s">
        <v>14256</v>
      </c>
      <c r="B8405" t="str">
        <f t="shared" si="131"/>
        <v>F3:0922 P1P2:8806 P3:00203</v>
      </c>
      <c r="C8405" s="348" t="s">
        <v>7964</v>
      </c>
      <c r="D8405" s="348" t="s">
        <v>7637</v>
      </c>
      <c r="E8405" s="348" t="s">
        <v>7638</v>
      </c>
      <c r="F8405" s="348" t="s">
        <v>7639</v>
      </c>
    </row>
    <row r="8406" spans="1:6" x14ac:dyDescent="0.25">
      <c r="A8406" s="348" t="s">
        <v>14257</v>
      </c>
      <c r="B8406" t="str">
        <f t="shared" si="131"/>
        <v>F3:0921 P1P2:8804 P3:00201</v>
      </c>
      <c r="C8406" s="348" t="s">
        <v>7964</v>
      </c>
      <c r="D8406" s="348" t="s">
        <v>7646</v>
      </c>
      <c r="E8406" s="348" t="s">
        <v>7647</v>
      </c>
      <c r="F8406" s="348" t="s">
        <v>7648</v>
      </c>
    </row>
    <row r="8407" spans="1:6" x14ac:dyDescent="0.25">
      <c r="A8407" s="348" t="s">
        <v>14258</v>
      </c>
      <c r="B8407" t="str">
        <f t="shared" si="131"/>
        <v>F3:0921 P1P2:8804 P3:00201</v>
      </c>
      <c r="C8407" s="348" t="s">
        <v>7997</v>
      </c>
      <c r="D8407" s="348" t="s">
        <v>7646</v>
      </c>
      <c r="E8407" s="348" t="s">
        <v>7647</v>
      </c>
      <c r="F8407" s="348" t="s">
        <v>7648</v>
      </c>
    </row>
    <row r="8408" spans="1:6" x14ac:dyDescent="0.25">
      <c r="A8408" s="348" t="s">
        <v>14258</v>
      </c>
      <c r="B8408" t="str">
        <f t="shared" si="131"/>
        <v>F3:0921 P1P2:8804 P3:00448</v>
      </c>
      <c r="C8408" s="348" t="s">
        <v>7997</v>
      </c>
      <c r="D8408" s="348" t="s">
        <v>7646</v>
      </c>
      <c r="E8408" s="348" t="s">
        <v>7647</v>
      </c>
      <c r="F8408" s="348" t="s">
        <v>7641</v>
      </c>
    </row>
    <row r="8409" spans="1:6" x14ac:dyDescent="0.25">
      <c r="A8409" s="348" t="s">
        <v>14259</v>
      </c>
      <c r="B8409" t="str">
        <f t="shared" si="131"/>
        <v>F3:0922 P1P2:8806 P3:00203</v>
      </c>
      <c r="C8409" s="348" t="s">
        <v>7964</v>
      </c>
      <c r="D8409" s="348" t="s">
        <v>7637</v>
      </c>
      <c r="E8409" s="348" t="s">
        <v>7638</v>
      </c>
      <c r="F8409" s="348" t="s">
        <v>7639</v>
      </c>
    </row>
    <row r="8410" spans="1:6" x14ac:dyDescent="0.25">
      <c r="A8410" s="348" t="s">
        <v>14260</v>
      </c>
      <c r="B8410" t="str">
        <f t="shared" si="131"/>
        <v>F3:0922 P1P2:8806 P3:00203</v>
      </c>
      <c r="C8410" s="348" t="s">
        <v>11934</v>
      </c>
      <c r="D8410" s="348" t="s">
        <v>7637</v>
      </c>
      <c r="E8410" s="348" t="s">
        <v>7638</v>
      </c>
      <c r="F8410" s="348" t="s">
        <v>7639</v>
      </c>
    </row>
    <row r="8411" spans="1:6" x14ac:dyDescent="0.25">
      <c r="A8411" s="348" t="s">
        <v>14260</v>
      </c>
      <c r="B8411" t="str">
        <f t="shared" si="131"/>
        <v>F3:0922 P1P2:8806 P3:00448</v>
      </c>
      <c r="C8411" s="348" t="s">
        <v>11934</v>
      </c>
      <c r="D8411" s="348" t="s">
        <v>7637</v>
      </c>
      <c r="E8411" s="348" t="s">
        <v>7638</v>
      </c>
      <c r="F8411" s="348" t="s">
        <v>7641</v>
      </c>
    </row>
    <row r="8412" spans="1:6" x14ac:dyDescent="0.25">
      <c r="A8412" s="348" t="s">
        <v>14261</v>
      </c>
      <c r="B8412" t="str">
        <f t="shared" si="131"/>
        <v>F3:0911 P1P2:8802 P3:00199</v>
      </c>
      <c r="C8412" s="348" t="s">
        <v>7964</v>
      </c>
      <c r="D8412" s="348" t="s">
        <v>7657</v>
      </c>
      <c r="E8412" s="348" t="s">
        <v>7658</v>
      </c>
      <c r="F8412" s="348" t="s">
        <v>7659</v>
      </c>
    </row>
    <row r="8413" spans="1:6" x14ac:dyDescent="0.25">
      <c r="A8413" s="348" t="s">
        <v>14261</v>
      </c>
      <c r="B8413" t="str">
        <f t="shared" si="131"/>
        <v>F3:0911 P1P2:8802 P3:00448</v>
      </c>
      <c r="C8413" s="348" t="s">
        <v>7964</v>
      </c>
      <c r="D8413" s="348" t="s">
        <v>7657</v>
      </c>
      <c r="E8413" s="348" t="s">
        <v>7658</v>
      </c>
      <c r="F8413" s="348" t="s">
        <v>7641</v>
      </c>
    </row>
    <row r="8414" spans="1:6" x14ac:dyDescent="0.25">
      <c r="A8414" s="348" t="s">
        <v>14261</v>
      </c>
      <c r="B8414" t="str">
        <f t="shared" si="131"/>
        <v>F3:0912 P1P2:8803 P3:00200</v>
      </c>
      <c r="C8414" s="348" t="s">
        <v>7964</v>
      </c>
      <c r="D8414" s="348" t="s">
        <v>7651</v>
      </c>
      <c r="E8414" s="348" t="s">
        <v>7652</v>
      </c>
      <c r="F8414" s="348" t="s">
        <v>7653</v>
      </c>
    </row>
    <row r="8415" spans="1:6" x14ac:dyDescent="0.25">
      <c r="A8415" s="348" t="s">
        <v>14262</v>
      </c>
      <c r="B8415" t="str">
        <f t="shared" si="131"/>
        <v>F3:0921 P1P2:8804 P3:00201</v>
      </c>
      <c r="C8415" s="348" t="s">
        <v>7997</v>
      </c>
      <c r="D8415" s="348" t="s">
        <v>7646</v>
      </c>
      <c r="E8415" s="348" t="s">
        <v>7647</v>
      </c>
      <c r="F8415" s="348" t="s">
        <v>7648</v>
      </c>
    </row>
    <row r="8416" spans="1:6" x14ac:dyDescent="0.25">
      <c r="A8416" s="348" t="s">
        <v>14262</v>
      </c>
      <c r="B8416" t="str">
        <f t="shared" si="131"/>
        <v>F3:0921 P1P2:8804 P3:00448</v>
      </c>
      <c r="C8416" s="348" t="s">
        <v>7997</v>
      </c>
      <c r="D8416" s="348" t="s">
        <v>7646</v>
      </c>
      <c r="E8416" s="348" t="s">
        <v>7647</v>
      </c>
      <c r="F8416" s="348" t="s">
        <v>7641</v>
      </c>
    </row>
    <row r="8417" spans="1:6" x14ac:dyDescent="0.25">
      <c r="A8417" s="348" t="s">
        <v>14263</v>
      </c>
      <c r="B8417" t="str">
        <f t="shared" si="131"/>
        <v>F3:0922 P1P2:8806 P3:00203</v>
      </c>
      <c r="C8417" s="348" t="s">
        <v>11934</v>
      </c>
      <c r="D8417" s="348" t="s">
        <v>7637</v>
      </c>
      <c r="E8417" s="348" t="s">
        <v>7638</v>
      </c>
      <c r="F8417" s="348" t="s">
        <v>7639</v>
      </c>
    </row>
    <row r="8418" spans="1:6" x14ac:dyDescent="0.25">
      <c r="A8418" s="348" t="s">
        <v>14263</v>
      </c>
      <c r="B8418" t="str">
        <f t="shared" si="131"/>
        <v>F3:0922 P1P2:8806 P3:00448</v>
      </c>
      <c r="C8418" s="348" t="s">
        <v>11934</v>
      </c>
      <c r="D8418" s="348" t="s">
        <v>7637</v>
      </c>
      <c r="E8418" s="348" t="s">
        <v>7638</v>
      </c>
      <c r="F8418" s="348" t="s">
        <v>7641</v>
      </c>
    </row>
    <row r="8419" spans="1:6" x14ac:dyDescent="0.25">
      <c r="A8419" s="348" t="s">
        <v>14264</v>
      </c>
      <c r="B8419" t="str">
        <f t="shared" si="131"/>
        <v>F3:0921 P1P2:8804 P3:00201</v>
      </c>
      <c r="C8419" s="348" t="s">
        <v>7997</v>
      </c>
      <c r="D8419" s="348" t="s">
        <v>7646</v>
      </c>
      <c r="E8419" s="348" t="s">
        <v>7647</v>
      </c>
      <c r="F8419" s="348" t="s">
        <v>7648</v>
      </c>
    </row>
    <row r="8420" spans="1:6" x14ac:dyDescent="0.25">
      <c r="A8420" s="348" t="s">
        <v>14264</v>
      </c>
      <c r="B8420" t="str">
        <f t="shared" si="131"/>
        <v>F3:0921 P1P2:8804 P3:00448</v>
      </c>
      <c r="C8420" s="348" t="s">
        <v>7997</v>
      </c>
      <c r="D8420" s="348" t="s">
        <v>7646</v>
      </c>
      <c r="E8420" s="348" t="s">
        <v>7647</v>
      </c>
      <c r="F8420" s="348" t="s">
        <v>7641</v>
      </c>
    </row>
    <row r="8421" spans="1:6" x14ac:dyDescent="0.25">
      <c r="A8421" s="348" t="s">
        <v>14265</v>
      </c>
      <c r="B8421" t="str">
        <f t="shared" si="131"/>
        <v>F3:0921 P1P2:8804 P3:00201</v>
      </c>
      <c r="C8421" s="348" t="s">
        <v>7997</v>
      </c>
      <c r="D8421" s="348" t="s">
        <v>7646</v>
      </c>
      <c r="E8421" s="348" t="s">
        <v>7647</v>
      </c>
      <c r="F8421" s="348" t="s">
        <v>7648</v>
      </c>
    </row>
    <row r="8422" spans="1:6" x14ac:dyDescent="0.25">
      <c r="A8422" s="348" t="s">
        <v>14265</v>
      </c>
      <c r="B8422" t="str">
        <f t="shared" si="131"/>
        <v>F3:0921 P1P2:8804 P3:00448</v>
      </c>
      <c r="C8422" s="348" t="s">
        <v>7997</v>
      </c>
      <c r="D8422" s="348" t="s">
        <v>7646</v>
      </c>
      <c r="E8422" s="348" t="s">
        <v>7647</v>
      </c>
      <c r="F8422" s="348" t="s">
        <v>7641</v>
      </c>
    </row>
    <row r="8423" spans="1:6" x14ac:dyDescent="0.25">
      <c r="A8423" s="348" t="s">
        <v>14266</v>
      </c>
      <c r="B8423" t="str">
        <f t="shared" si="131"/>
        <v>F3:0911 P1P2:8802 P3:00199</v>
      </c>
      <c r="C8423" s="348" t="s">
        <v>7964</v>
      </c>
      <c r="D8423" s="348" t="s">
        <v>7657</v>
      </c>
      <c r="E8423" s="348" t="s">
        <v>7658</v>
      </c>
      <c r="F8423" s="348" t="s">
        <v>7659</v>
      </c>
    </row>
    <row r="8424" spans="1:6" x14ac:dyDescent="0.25">
      <c r="A8424" s="348" t="s">
        <v>14266</v>
      </c>
      <c r="B8424" t="str">
        <f t="shared" si="131"/>
        <v>F3:0911 P1P2:8802 P3:00448</v>
      </c>
      <c r="C8424" s="348" t="s">
        <v>7964</v>
      </c>
      <c r="D8424" s="348" t="s">
        <v>7657</v>
      </c>
      <c r="E8424" s="348" t="s">
        <v>7658</v>
      </c>
      <c r="F8424" s="348" t="s">
        <v>7641</v>
      </c>
    </row>
    <row r="8425" spans="1:6" x14ac:dyDescent="0.25">
      <c r="A8425" s="348" t="s">
        <v>14266</v>
      </c>
      <c r="B8425" t="str">
        <f t="shared" si="131"/>
        <v>F3:0912 P1P2:8803 P3:00200</v>
      </c>
      <c r="C8425" s="348" t="s">
        <v>7964</v>
      </c>
      <c r="D8425" s="348" t="s">
        <v>7651</v>
      </c>
      <c r="E8425" s="348" t="s">
        <v>7652</v>
      </c>
      <c r="F8425" s="348" t="s">
        <v>7653</v>
      </c>
    </row>
    <row r="8426" spans="1:6" x14ac:dyDescent="0.25">
      <c r="A8426" s="348" t="s">
        <v>14267</v>
      </c>
      <c r="B8426" t="str">
        <f t="shared" si="131"/>
        <v>F3:0820 P1P2:8502 P3:00234</v>
      </c>
      <c r="C8426" s="348" t="s">
        <v>7973</v>
      </c>
      <c r="D8426" s="348" t="s">
        <v>7684</v>
      </c>
      <c r="E8426" s="348" t="s">
        <v>7725</v>
      </c>
      <c r="F8426" s="348" t="s">
        <v>7726</v>
      </c>
    </row>
    <row r="8427" spans="1:6" x14ac:dyDescent="0.25">
      <c r="A8427" s="348" t="s">
        <v>14268</v>
      </c>
      <c r="B8427" t="str">
        <f t="shared" si="131"/>
        <v>F3:0921 P1P2:8804 P3:00201</v>
      </c>
      <c r="C8427" s="348" t="s">
        <v>7997</v>
      </c>
      <c r="D8427" s="348" t="s">
        <v>7646</v>
      </c>
      <c r="E8427" s="348" t="s">
        <v>7647</v>
      </c>
      <c r="F8427" s="348" t="s">
        <v>7648</v>
      </c>
    </row>
    <row r="8428" spans="1:6" x14ac:dyDescent="0.25">
      <c r="A8428" s="348" t="s">
        <v>14268</v>
      </c>
      <c r="B8428" t="str">
        <f t="shared" si="131"/>
        <v>F3:0921 P1P2:8804 P3:00448</v>
      </c>
      <c r="C8428" s="348" t="s">
        <v>7997</v>
      </c>
      <c r="D8428" s="348" t="s">
        <v>7646</v>
      </c>
      <c r="E8428" s="348" t="s">
        <v>7647</v>
      </c>
      <c r="F8428" s="348" t="s">
        <v>7641</v>
      </c>
    </row>
    <row r="8429" spans="1:6" x14ac:dyDescent="0.25">
      <c r="A8429" s="348" t="s">
        <v>14269</v>
      </c>
      <c r="B8429" t="str">
        <f t="shared" si="131"/>
        <v>F3:0921 P1P2:8804 P3:00201</v>
      </c>
      <c r="C8429" s="348" t="s">
        <v>11934</v>
      </c>
      <c r="D8429" s="348" t="s">
        <v>7646</v>
      </c>
      <c r="E8429" s="348" t="s">
        <v>7647</v>
      </c>
      <c r="F8429" s="348" t="s">
        <v>7648</v>
      </c>
    </row>
    <row r="8430" spans="1:6" x14ac:dyDescent="0.25">
      <c r="A8430" s="348" t="s">
        <v>14269</v>
      </c>
      <c r="B8430" t="str">
        <f t="shared" si="131"/>
        <v>F3:0921 P1P2:8804 P3:00448</v>
      </c>
      <c r="C8430" s="348" t="s">
        <v>11934</v>
      </c>
      <c r="D8430" s="348" t="s">
        <v>7646</v>
      </c>
      <c r="E8430" s="348" t="s">
        <v>7647</v>
      </c>
      <c r="F8430" s="348" t="s">
        <v>7641</v>
      </c>
    </row>
    <row r="8431" spans="1:6" x14ac:dyDescent="0.25">
      <c r="A8431" s="348" t="s">
        <v>14270</v>
      </c>
      <c r="B8431" t="str">
        <f t="shared" si="131"/>
        <v>F3:0911 P1P2:8802 P3:00199</v>
      </c>
      <c r="C8431" s="348" t="s">
        <v>7964</v>
      </c>
      <c r="D8431" s="348" t="s">
        <v>7657</v>
      </c>
      <c r="E8431" s="348" t="s">
        <v>7658</v>
      </c>
      <c r="F8431" s="348" t="s">
        <v>7659</v>
      </c>
    </row>
    <row r="8432" spans="1:6" x14ac:dyDescent="0.25">
      <c r="A8432" s="348" t="s">
        <v>14270</v>
      </c>
      <c r="B8432" t="str">
        <f t="shared" si="131"/>
        <v>F3:0911 P1P2:8802 P3:00448</v>
      </c>
      <c r="C8432" s="348" t="s">
        <v>7964</v>
      </c>
      <c r="D8432" s="348" t="s">
        <v>7657</v>
      </c>
      <c r="E8432" s="348" t="s">
        <v>7658</v>
      </c>
      <c r="F8432" s="348" t="s">
        <v>7641</v>
      </c>
    </row>
    <row r="8433" spans="1:6" x14ac:dyDescent="0.25">
      <c r="A8433" s="348" t="s">
        <v>14270</v>
      </c>
      <c r="B8433" t="str">
        <f t="shared" si="131"/>
        <v>F3:0912 P1P2:8803 P3:00200</v>
      </c>
      <c r="C8433" s="348" t="s">
        <v>7964</v>
      </c>
      <c r="D8433" s="348" t="s">
        <v>7651</v>
      </c>
      <c r="E8433" s="348" t="s">
        <v>7652</v>
      </c>
      <c r="F8433" s="348" t="s">
        <v>7653</v>
      </c>
    </row>
    <row r="8434" spans="1:6" x14ac:dyDescent="0.25">
      <c r="A8434" s="348" t="s">
        <v>14271</v>
      </c>
      <c r="B8434" t="str">
        <f t="shared" si="131"/>
        <v>F3:0911 P1P2:8802 P3:00199</v>
      </c>
      <c r="C8434" s="348" t="s">
        <v>7964</v>
      </c>
      <c r="D8434" s="348" t="s">
        <v>7657</v>
      </c>
      <c r="E8434" s="348" t="s">
        <v>7658</v>
      </c>
      <c r="F8434" s="348" t="s">
        <v>7659</v>
      </c>
    </row>
    <row r="8435" spans="1:6" x14ac:dyDescent="0.25">
      <c r="A8435" s="348" t="s">
        <v>14271</v>
      </c>
      <c r="B8435" t="str">
        <f t="shared" si="131"/>
        <v>F3:0911 P1P2:8802 P3:00448</v>
      </c>
      <c r="C8435" s="348" t="s">
        <v>7964</v>
      </c>
      <c r="D8435" s="348" t="s">
        <v>7657</v>
      </c>
      <c r="E8435" s="348" t="s">
        <v>7658</v>
      </c>
      <c r="F8435" s="348" t="s">
        <v>7641</v>
      </c>
    </row>
    <row r="8436" spans="1:6" x14ac:dyDescent="0.25">
      <c r="A8436" s="348" t="s">
        <v>14271</v>
      </c>
      <c r="B8436" t="str">
        <f t="shared" si="131"/>
        <v>F3:0912 P1P2:8803 P3:00200</v>
      </c>
      <c r="C8436" s="348" t="s">
        <v>7964</v>
      </c>
      <c r="D8436" s="348" t="s">
        <v>7651</v>
      </c>
      <c r="E8436" s="348" t="s">
        <v>7652</v>
      </c>
      <c r="F8436" s="348" t="s">
        <v>7653</v>
      </c>
    </row>
    <row r="8437" spans="1:6" x14ac:dyDescent="0.25">
      <c r="A8437" s="348" t="s">
        <v>14272</v>
      </c>
      <c r="B8437" t="str">
        <f t="shared" si="131"/>
        <v>F3:0921 P1P2:8804 P3:00201</v>
      </c>
      <c r="C8437" s="348" t="s">
        <v>7997</v>
      </c>
      <c r="D8437" s="348" t="s">
        <v>7646</v>
      </c>
      <c r="E8437" s="348" t="s">
        <v>7647</v>
      </c>
      <c r="F8437" s="348" t="s">
        <v>7648</v>
      </c>
    </row>
    <row r="8438" spans="1:6" x14ac:dyDescent="0.25">
      <c r="A8438" s="348" t="s">
        <v>14272</v>
      </c>
      <c r="B8438" t="str">
        <f t="shared" si="131"/>
        <v>F3:0921 P1P2:8804 P3:00448</v>
      </c>
      <c r="C8438" s="348" t="s">
        <v>7997</v>
      </c>
      <c r="D8438" s="348" t="s">
        <v>7646</v>
      </c>
      <c r="E8438" s="348" t="s">
        <v>7647</v>
      </c>
      <c r="F8438" s="348" t="s">
        <v>7641</v>
      </c>
    </row>
    <row r="8439" spans="1:6" x14ac:dyDescent="0.25">
      <c r="A8439" s="348" t="s">
        <v>14273</v>
      </c>
      <c r="B8439" t="str">
        <f t="shared" si="131"/>
        <v>F3:0820 P1P2:8502 P3:00231</v>
      </c>
      <c r="C8439" s="348" t="s">
        <v>7973</v>
      </c>
      <c r="D8439" s="348" t="s">
        <v>7684</v>
      </c>
      <c r="E8439" s="348" t="s">
        <v>7725</v>
      </c>
      <c r="F8439" s="348" t="s">
        <v>7834</v>
      </c>
    </row>
    <row r="8440" spans="1:6" x14ac:dyDescent="0.25">
      <c r="A8440" s="348" t="s">
        <v>14274</v>
      </c>
      <c r="B8440" t="str">
        <f t="shared" si="131"/>
        <v>F3:0922 P1P2:8806 P3:00203</v>
      </c>
      <c r="C8440" s="348" t="s">
        <v>11934</v>
      </c>
      <c r="D8440" s="348" t="s">
        <v>7637</v>
      </c>
      <c r="E8440" s="348" t="s">
        <v>7638</v>
      </c>
      <c r="F8440" s="348" t="s">
        <v>7639</v>
      </c>
    </row>
    <row r="8441" spans="1:6" x14ac:dyDescent="0.25">
      <c r="A8441" s="348" t="s">
        <v>14274</v>
      </c>
      <c r="B8441" t="str">
        <f t="shared" si="131"/>
        <v>F3:0922 P1P2:8806 P3:00204</v>
      </c>
      <c r="C8441" s="348" t="s">
        <v>11934</v>
      </c>
      <c r="D8441" s="348" t="s">
        <v>7637</v>
      </c>
      <c r="E8441" s="348" t="s">
        <v>7638</v>
      </c>
      <c r="F8441" s="348" t="s">
        <v>7814</v>
      </c>
    </row>
    <row r="8442" spans="1:6" x14ac:dyDescent="0.25">
      <c r="A8442" s="348" t="s">
        <v>14274</v>
      </c>
      <c r="B8442" t="str">
        <f t="shared" si="131"/>
        <v>F3:0922 P1P2:8806 P3:00389</v>
      </c>
      <c r="C8442" s="348" t="s">
        <v>11934</v>
      </c>
      <c r="D8442" s="348" t="s">
        <v>7637</v>
      </c>
      <c r="E8442" s="348" t="s">
        <v>7638</v>
      </c>
      <c r="F8442" s="348" t="s">
        <v>7640</v>
      </c>
    </row>
    <row r="8443" spans="1:6" x14ac:dyDescent="0.25">
      <c r="A8443" s="348" t="s">
        <v>14274</v>
      </c>
      <c r="B8443" t="str">
        <f t="shared" si="131"/>
        <v>F3:0922 P1P2:8806 P3:00448</v>
      </c>
      <c r="C8443" s="348" t="s">
        <v>11934</v>
      </c>
      <c r="D8443" s="348" t="s">
        <v>7637</v>
      </c>
      <c r="E8443" s="348" t="s">
        <v>7638</v>
      </c>
      <c r="F8443" s="348" t="s">
        <v>7641</v>
      </c>
    </row>
    <row r="8444" spans="1:6" x14ac:dyDescent="0.25">
      <c r="A8444" s="348" t="s">
        <v>14275</v>
      </c>
      <c r="B8444" t="str">
        <f t="shared" si="131"/>
        <v>F3:0921 P1P2:8804 P3:00201</v>
      </c>
      <c r="C8444" s="348" t="s">
        <v>7997</v>
      </c>
      <c r="D8444" s="348" t="s">
        <v>7646</v>
      </c>
      <c r="E8444" s="348" t="s">
        <v>7647</v>
      </c>
      <c r="F8444" s="348" t="s">
        <v>7648</v>
      </c>
    </row>
    <row r="8445" spans="1:6" x14ac:dyDescent="0.25">
      <c r="A8445" s="348" t="s">
        <v>14275</v>
      </c>
      <c r="B8445" t="str">
        <f t="shared" si="131"/>
        <v>F3:0921 P1P2:8804 P3:00448</v>
      </c>
      <c r="C8445" s="348" t="s">
        <v>7997</v>
      </c>
      <c r="D8445" s="348" t="s">
        <v>7646</v>
      </c>
      <c r="E8445" s="348" t="s">
        <v>7647</v>
      </c>
      <c r="F8445" s="348" t="s">
        <v>7641</v>
      </c>
    </row>
    <row r="8446" spans="1:6" x14ac:dyDescent="0.25">
      <c r="A8446" s="348" t="s">
        <v>14276</v>
      </c>
      <c r="B8446" t="str">
        <f t="shared" si="131"/>
        <v>F3:0950 P1P2:8814 P3:00211</v>
      </c>
      <c r="C8446" s="348" t="s">
        <v>7964</v>
      </c>
      <c r="D8446" s="348" t="s">
        <v>7344</v>
      </c>
      <c r="E8446" s="348" t="s">
        <v>7642</v>
      </c>
      <c r="F8446" s="348" t="s">
        <v>7643</v>
      </c>
    </row>
    <row r="8447" spans="1:6" x14ac:dyDescent="0.25">
      <c r="A8447" s="348" t="s">
        <v>14277</v>
      </c>
      <c r="B8447" t="str">
        <f t="shared" si="131"/>
        <v>F3:0820 P1P2:8502 P3:00234</v>
      </c>
      <c r="C8447" s="348" t="s">
        <v>7973</v>
      </c>
      <c r="D8447" s="348" t="s">
        <v>7684</v>
      </c>
      <c r="E8447" s="348" t="s">
        <v>7725</v>
      </c>
      <c r="F8447" s="348" t="s">
        <v>7726</v>
      </c>
    </row>
    <row r="8448" spans="1:6" x14ac:dyDescent="0.25">
      <c r="A8448" s="348" t="s">
        <v>14278</v>
      </c>
      <c r="B8448" t="str">
        <f t="shared" si="131"/>
        <v>F3:0921 P1P2:8804 P3:00201</v>
      </c>
      <c r="C8448" s="348" t="s">
        <v>7997</v>
      </c>
      <c r="D8448" s="348" t="s">
        <v>7646</v>
      </c>
      <c r="E8448" s="348" t="s">
        <v>7647</v>
      </c>
      <c r="F8448" s="348" t="s">
        <v>7648</v>
      </c>
    </row>
    <row r="8449" spans="1:6" x14ac:dyDescent="0.25">
      <c r="A8449" s="348" t="s">
        <v>14278</v>
      </c>
      <c r="B8449" t="str">
        <f t="shared" si="131"/>
        <v>F3:0921 P1P2:8804 P3:00448</v>
      </c>
      <c r="C8449" s="348" t="s">
        <v>7997</v>
      </c>
      <c r="D8449" s="348" t="s">
        <v>7646</v>
      </c>
      <c r="E8449" s="348" t="s">
        <v>7647</v>
      </c>
      <c r="F8449" s="348" t="s">
        <v>7641</v>
      </c>
    </row>
    <row r="8450" spans="1:6" x14ac:dyDescent="0.25">
      <c r="A8450" s="348" t="s">
        <v>14279</v>
      </c>
      <c r="B8450" t="str">
        <f t="shared" ref="B8450:B8513" si="132">CONCATENATE("F3:",D8450," P1P2:",E8450," P3:",F8450)</f>
        <v>F3:0921 P1P2:8804 P3:00201</v>
      </c>
      <c r="C8450" s="348" t="s">
        <v>7997</v>
      </c>
      <c r="D8450" s="348" t="s">
        <v>7646</v>
      </c>
      <c r="E8450" s="348" t="s">
        <v>7647</v>
      </c>
      <c r="F8450" s="348" t="s">
        <v>7648</v>
      </c>
    </row>
    <row r="8451" spans="1:6" x14ac:dyDescent="0.25">
      <c r="A8451" s="348" t="s">
        <v>14279</v>
      </c>
      <c r="B8451" t="str">
        <f t="shared" si="132"/>
        <v>F3:0921 P1P2:8804 P3:00448</v>
      </c>
      <c r="C8451" s="348" t="s">
        <v>7997</v>
      </c>
      <c r="D8451" s="348" t="s">
        <v>7646</v>
      </c>
      <c r="E8451" s="348" t="s">
        <v>7647</v>
      </c>
      <c r="F8451" s="348" t="s">
        <v>7641</v>
      </c>
    </row>
    <row r="8452" spans="1:6" x14ac:dyDescent="0.25">
      <c r="A8452" s="348" t="s">
        <v>14280</v>
      </c>
      <c r="B8452" t="str">
        <f t="shared" si="132"/>
        <v>F3:0922 P1P2:8806 P3:00203</v>
      </c>
      <c r="C8452" s="348" t="s">
        <v>11934</v>
      </c>
      <c r="D8452" s="348" t="s">
        <v>7637</v>
      </c>
      <c r="E8452" s="348" t="s">
        <v>7638</v>
      </c>
      <c r="F8452" s="348" t="s">
        <v>7639</v>
      </c>
    </row>
    <row r="8453" spans="1:6" x14ac:dyDescent="0.25">
      <c r="A8453" s="348" t="s">
        <v>14280</v>
      </c>
      <c r="B8453" t="str">
        <f t="shared" si="132"/>
        <v>F3:0922 P1P2:8806 P3:00448</v>
      </c>
      <c r="C8453" s="348" t="s">
        <v>11934</v>
      </c>
      <c r="D8453" s="348" t="s">
        <v>7637</v>
      </c>
      <c r="E8453" s="348" t="s">
        <v>7638</v>
      </c>
      <c r="F8453" s="348" t="s">
        <v>7641</v>
      </c>
    </row>
    <row r="8454" spans="1:6" x14ac:dyDescent="0.25">
      <c r="A8454" s="348" t="s">
        <v>14281</v>
      </c>
      <c r="B8454" t="str">
        <f t="shared" si="132"/>
        <v>F3:0922 P1P2:8806 P3:00203</v>
      </c>
      <c r="C8454" s="348" t="s">
        <v>11934</v>
      </c>
      <c r="D8454" s="348" t="s">
        <v>7637</v>
      </c>
      <c r="E8454" s="348" t="s">
        <v>7638</v>
      </c>
      <c r="F8454" s="348" t="s">
        <v>7639</v>
      </c>
    </row>
    <row r="8455" spans="1:6" x14ac:dyDescent="0.25">
      <c r="A8455" s="348" t="s">
        <v>14281</v>
      </c>
      <c r="B8455" t="str">
        <f t="shared" si="132"/>
        <v>F3:0922 P1P2:8806 P3:00204</v>
      </c>
      <c r="C8455" s="348" t="s">
        <v>11934</v>
      </c>
      <c r="D8455" s="348" t="s">
        <v>7637</v>
      </c>
      <c r="E8455" s="348" t="s">
        <v>7638</v>
      </c>
      <c r="F8455" s="348" t="s">
        <v>7814</v>
      </c>
    </row>
    <row r="8456" spans="1:6" x14ac:dyDescent="0.25">
      <c r="A8456" s="348" t="s">
        <v>14281</v>
      </c>
      <c r="B8456" t="str">
        <f t="shared" si="132"/>
        <v>F3:0922 P1P2:8806 P3:00389</v>
      </c>
      <c r="C8456" s="348" t="s">
        <v>11934</v>
      </c>
      <c r="D8456" s="348" t="s">
        <v>7637</v>
      </c>
      <c r="E8456" s="348" t="s">
        <v>7638</v>
      </c>
      <c r="F8456" s="348" t="s">
        <v>7640</v>
      </c>
    </row>
    <row r="8457" spans="1:6" x14ac:dyDescent="0.25">
      <c r="A8457" s="348" t="s">
        <v>14281</v>
      </c>
      <c r="B8457" t="str">
        <f t="shared" si="132"/>
        <v>F3:0922 P1P2:8806 P3:00448</v>
      </c>
      <c r="C8457" s="348" t="s">
        <v>11934</v>
      </c>
      <c r="D8457" s="348" t="s">
        <v>7637</v>
      </c>
      <c r="E8457" s="348" t="s">
        <v>7638</v>
      </c>
      <c r="F8457" s="348" t="s">
        <v>7641</v>
      </c>
    </row>
    <row r="8458" spans="1:6" x14ac:dyDescent="0.25">
      <c r="A8458" s="348" t="s">
        <v>14282</v>
      </c>
      <c r="B8458" t="str">
        <f t="shared" si="132"/>
        <v>F3:0921 P1P2:8804 P3:00201</v>
      </c>
      <c r="C8458" s="348" t="s">
        <v>8000</v>
      </c>
      <c r="D8458" s="348" t="s">
        <v>7646</v>
      </c>
      <c r="E8458" s="348" t="s">
        <v>7647</v>
      </c>
      <c r="F8458" s="348" t="s">
        <v>7648</v>
      </c>
    </row>
    <row r="8459" spans="1:6" x14ac:dyDescent="0.25">
      <c r="A8459" s="348" t="s">
        <v>14282</v>
      </c>
      <c r="B8459" t="str">
        <f t="shared" si="132"/>
        <v>F3:0921 P1P2:8804 P3:00448</v>
      </c>
      <c r="C8459" s="348" t="s">
        <v>8000</v>
      </c>
      <c r="D8459" s="348" t="s">
        <v>7646</v>
      </c>
      <c r="E8459" s="348" t="s">
        <v>7647</v>
      </c>
      <c r="F8459" s="348" t="s">
        <v>7641</v>
      </c>
    </row>
    <row r="8460" spans="1:6" x14ac:dyDescent="0.25">
      <c r="A8460" s="348" t="s">
        <v>14283</v>
      </c>
      <c r="B8460" t="str">
        <f t="shared" si="132"/>
        <v>F3:0921 P1P2:8804 P3:00201</v>
      </c>
      <c r="C8460" s="348" t="s">
        <v>8000</v>
      </c>
      <c r="D8460" s="348" t="s">
        <v>7646</v>
      </c>
      <c r="E8460" s="348" t="s">
        <v>7647</v>
      </c>
      <c r="F8460" s="348" t="s">
        <v>7648</v>
      </c>
    </row>
    <row r="8461" spans="1:6" x14ac:dyDescent="0.25">
      <c r="A8461" s="348" t="s">
        <v>14283</v>
      </c>
      <c r="B8461" t="str">
        <f t="shared" si="132"/>
        <v>F3:0921 P1P2:8804 P3:00448</v>
      </c>
      <c r="C8461" s="348" t="s">
        <v>8000</v>
      </c>
      <c r="D8461" s="348" t="s">
        <v>7646</v>
      </c>
      <c r="E8461" s="348" t="s">
        <v>7647</v>
      </c>
      <c r="F8461" s="348" t="s">
        <v>7641</v>
      </c>
    </row>
    <row r="8462" spans="1:6" x14ac:dyDescent="0.25">
      <c r="A8462" s="348" t="s">
        <v>14284</v>
      </c>
      <c r="B8462" t="str">
        <f t="shared" si="132"/>
        <v>F3:0921 P1P2:8804 P3:00201</v>
      </c>
      <c r="C8462" s="348" t="s">
        <v>11934</v>
      </c>
      <c r="D8462" s="348" t="s">
        <v>7646</v>
      </c>
      <c r="E8462" s="348" t="s">
        <v>7647</v>
      </c>
      <c r="F8462" s="348" t="s">
        <v>7648</v>
      </c>
    </row>
    <row r="8463" spans="1:6" x14ac:dyDescent="0.25">
      <c r="A8463" s="348" t="s">
        <v>14284</v>
      </c>
      <c r="B8463" t="str">
        <f t="shared" si="132"/>
        <v>F3:0921 P1P2:8804 P3:00448</v>
      </c>
      <c r="C8463" s="348" t="s">
        <v>11934</v>
      </c>
      <c r="D8463" s="348" t="s">
        <v>7646</v>
      </c>
      <c r="E8463" s="348" t="s">
        <v>7647</v>
      </c>
      <c r="F8463" s="348" t="s">
        <v>7641</v>
      </c>
    </row>
    <row r="8464" spans="1:6" x14ac:dyDescent="0.25">
      <c r="A8464" s="348" t="s">
        <v>14285</v>
      </c>
      <c r="B8464" t="str">
        <f t="shared" si="132"/>
        <v>F3:0921 P1P2:8804 P3:00201</v>
      </c>
      <c r="C8464" s="348" t="s">
        <v>8000</v>
      </c>
      <c r="D8464" s="348" t="s">
        <v>7646</v>
      </c>
      <c r="E8464" s="348" t="s">
        <v>7647</v>
      </c>
      <c r="F8464" s="348" t="s">
        <v>7648</v>
      </c>
    </row>
    <row r="8465" spans="1:6" x14ac:dyDescent="0.25">
      <c r="A8465" s="348" t="s">
        <v>14285</v>
      </c>
      <c r="B8465" t="str">
        <f t="shared" si="132"/>
        <v>F3:0921 P1P2:8804 P3:00448</v>
      </c>
      <c r="C8465" s="348" t="s">
        <v>8000</v>
      </c>
      <c r="D8465" s="348" t="s">
        <v>7646</v>
      </c>
      <c r="E8465" s="348" t="s">
        <v>7647</v>
      </c>
      <c r="F8465" s="348" t="s">
        <v>7641</v>
      </c>
    </row>
    <row r="8466" spans="1:6" x14ac:dyDescent="0.25">
      <c r="A8466" s="348" t="s">
        <v>14286</v>
      </c>
      <c r="B8466" t="str">
        <f t="shared" si="132"/>
        <v>F3:0921 P1P2:8804 P3:00201</v>
      </c>
      <c r="C8466" s="348" t="s">
        <v>8000</v>
      </c>
      <c r="D8466" s="348" t="s">
        <v>7646</v>
      </c>
      <c r="E8466" s="348" t="s">
        <v>7647</v>
      </c>
      <c r="F8466" s="348" t="s">
        <v>7648</v>
      </c>
    </row>
    <row r="8467" spans="1:6" x14ac:dyDescent="0.25">
      <c r="A8467" s="348" t="s">
        <v>14286</v>
      </c>
      <c r="B8467" t="str">
        <f t="shared" si="132"/>
        <v>F3:0921 P1P2:8804 P3:00448</v>
      </c>
      <c r="C8467" s="348" t="s">
        <v>8000</v>
      </c>
      <c r="D8467" s="348" t="s">
        <v>7646</v>
      </c>
      <c r="E8467" s="348" t="s">
        <v>7647</v>
      </c>
      <c r="F8467" s="348" t="s">
        <v>7641</v>
      </c>
    </row>
    <row r="8468" spans="1:6" x14ac:dyDescent="0.25">
      <c r="A8468" s="348" t="s">
        <v>14287</v>
      </c>
      <c r="B8468" t="str">
        <f t="shared" si="132"/>
        <v>F3:0922 P1P2:8806 P3:00203</v>
      </c>
      <c r="C8468" s="348" t="s">
        <v>11934</v>
      </c>
      <c r="D8468" s="348" t="s">
        <v>7637</v>
      </c>
      <c r="E8468" s="348" t="s">
        <v>7638</v>
      </c>
      <c r="F8468" s="348" t="s">
        <v>7639</v>
      </c>
    </row>
    <row r="8469" spans="1:6" x14ac:dyDescent="0.25">
      <c r="A8469" s="348" t="s">
        <v>14287</v>
      </c>
      <c r="B8469" t="str">
        <f t="shared" si="132"/>
        <v>F3:0922 P1P2:8806 P3:00389</v>
      </c>
      <c r="C8469" s="348" t="s">
        <v>11934</v>
      </c>
      <c r="D8469" s="348" t="s">
        <v>7637</v>
      </c>
      <c r="E8469" s="348" t="s">
        <v>7638</v>
      </c>
      <c r="F8469" s="348" t="s">
        <v>7640</v>
      </c>
    </row>
    <row r="8470" spans="1:6" x14ac:dyDescent="0.25">
      <c r="A8470" s="348" t="s">
        <v>14287</v>
      </c>
      <c r="B8470" t="str">
        <f t="shared" si="132"/>
        <v>F3:0922 P1P2:8806 P3:00448</v>
      </c>
      <c r="C8470" s="348" t="s">
        <v>11934</v>
      </c>
      <c r="D8470" s="348" t="s">
        <v>7637</v>
      </c>
      <c r="E8470" s="348" t="s">
        <v>7638</v>
      </c>
      <c r="F8470" s="348" t="s">
        <v>7641</v>
      </c>
    </row>
    <row r="8471" spans="1:6" x14ac:dyDescent="0.25">
      <c r="A8471" s="348" t="s">
        <v>14288</v>
      </c>
      <c r="B8471" t="str">
        <f t="shared" si="132"/>
        <v>F3:0820 P1P2:8502 P3:00233</v>
      </c>
      <c r="C8471" s="348" t="s">
        <v>7964</v>
      </c>
      <c r="D8471" s="348" t="s">
        <v>7684</v>
      </c>
      <c r="E8471" s="348" t="s">
        <v>7725</v>
      </c>
      <c r="F8471" s="348" t="s">
        <v>9219</v>
      </c>
    </row>
    <row r="8472" spans="1:6" x14ac:dyDescent="0.25">
      <c r="A8472" s="348" t="s">
        <v>14289</v>
      </c>
      <c r="B8472" t="str">
        <f t="shared" si="132"/>
        <v>F3:0921 P1P2:8804 P3:00201</v>
      </c>
      <c r="C8472" s="348" t="s">
        <v>8000</v>
      </c>
      <c r="D8472" s="348" t="s">
        <v>7646</v>
      </c>
      <c r="E8472" s="348" t="s">
        <v>7647</v>
      </c>
      <c r="F8472" s="348" t="s">
        <v>7648</v>
      </c>
    </row>
    <row r="8473" spans="1:6" x14ac:dyDescent="0.25">
      <c r="A8473" s="348" t="s">
        <v>14289</v>
      </c>
      <c r="B8473" t="str">
        <f t="shared" si="132"/>
        <v>F3:0921 P1P2:8804 P3:00448</v>
      </c>
      <c r="C8473" s="348" t="s">
        <v>8000</v>
      </c>
      <c r="D8473" s="348" t="s">
        <v>7646</v>
      </c>
      <c r="E8473" s="348" t="s">
        <v>7647</v>
      </c>
      <c r="F8473" s="348" t="s">
        <v>7641</v>
      </c>
    </row>
    <row r="8474" spans="1:6" x14ac:dyDescent="0.25">
      <c r="A8474" s="348" t="s">
        <v>14290</v>
      </c>
      <c r="B8474" t="str">
        <f t="shared" si="132"/>
        <v>F3:0429 P1P2:5101 P3:00005</v>
      </c>
      <c r="C8474" s="348" t="s">
        <v>7964</v>
      </c>
      <c r="D8474" s="348" t="s">
        <v>13501</v>
      </c>
      <c r="E8474" s="348" t="s">
        <v>13502</v>
      </c>
      <c r="F8474" s="348" t="s">
        <v>7655</v>
      </c>
    </row>
    <row r="8475" spans="1:6" x14ac:dyDescent="0.25">
      <c r="A8475" s="348" t="s">
        <v>14291</v>
      </c>
      <c r="B8475" t="str">
        <f t="shared" si="132"/>
        <v>F3:0112 P1P2:0501 P3:00005</v>
      </c>
      <c r="C8475" s="348" t="s">
        <v>7964</v>
      </c>
      <c r="D8475" s="348" t="s">
        <v>7369</v>
      </c>
      <c r="E8475" s="348" t="s">
        <v>7370</v>
      </c>
      <c r="F8475" s="348" t="s">
        <v>7655</v>
      </c>
    </row>
    <row r="8476" spans="1:6" x14ac:dyDescent="0.25">
      <c r="A8476" s="348" t="s">
        <v>14292</v>
      </c>
      <c r="B8476" t="str">
        <f t="shared" si="132"/>
        <v>F3:0921 P1P2:8804 P3:00201</v>
      </c>
      <c r="C8476" s="348" t="s">
        <v>11934</v>
      </c>
      <c r="D8476" s="348" t="s">
        <v>7646</v>
      </c>
      <c r="E8476" s="348" t="s">
        <v>7647</v>
      </c>
      <c r="F8476" s="348" t="s">
        <v>7648</v>
      </c>
    </row>
    <row r="8477" spans="1:6" x14ac:dyDescent="0.25">
      <c r="A8477" s="348" t="s">
        <v>14292</v>
      </c>
      <c r="B8477" t="str">
        <f t="shared" si="132"/>
        <v>F3:0921 P1P2:8804 P3:00448</v>
      </c>
      <c r="C8477" s="348" t="s">
        <v>11934</v>
      </c>
      <c r="D8477" s="348" t="s">
        <v>7646</v>
      </c>
      <c r="E8477" s="348" t="s">
        <v>7647</v>
      </c>
      <c r="F8477" s="348" t="s">
        <v>7641</v>
      </c>
    </row>
    <row r="8478" spans="1:6" x14ac:dyDescent="0.25">
      <c r="A8478" s="348" t="s">
        <v>14293</v>
      </c>
      <c r="B8478" t="str">
        <f t="shared" si="132"/>
        <v>F3:0259 P1P2:3104 P3:00074</v>
      </c>
      <c r="C8478" s="348" t="s">
        <v>7964</v>
      </c>
      <c r="D8478" s="348" t="s">
        <v>7557</v>
      </c>
      <c r="E8478" s="348" t="s">
        <v>7568</v>
      </c>
      <c r="F8478" s="348" t="s">
        <v>7571</v>
      </c>
    </row>
    <row r="8479" spans="1:6" x14ac:dyDescent="0.25">
      <c r="A8479" s="348" t="s">
        <v>14294</v>
      </c>
      <c r="B8479" t="str">
        <f t="shared" si="132"/>
        <v>F3:0921 P1P2:8804 P3:00201</v>
      </c>
      <c r="C8479" s="348" t="s">
        <v>11934</v>
      </c>
      <c r="D8479" s="348" t="s">
        <v>7646</v>
      </c>
      <c r="E8479" s="348" t="s">
        <v>7647</v>
      </c>
      <c r="F8479" s="348" t="s">
        <v>7648</v>
      </c>
    </row>
    <row r="8480" spans="1:6" x14ac:dyDescent="0.25">
      <c r="A8480" s="348" t="s">
        <v>14294</v>
      </c>
      <c r="B8480" t="str">
        <f t="shared" si="132"/>
        <v>F3:0921 P1P2:8804 P3:00389</v>
      </c>
      <c r="C8480" s="348" t="s">
        <v>11934</v>
      </c>
      <c r="D8480" s="348" t="s">
        <v>7646</v>
      </c>
      <c r="E8480" s="348" t="s">
        <v>7647</v>
      </c>
      <c r="F8480" s="348" t="s">
        <v>7640</v>
      </c>
    </row>
    <row r="8481" spans="1:6" x14ac:dyDescent="0.25">
      <c r="A8481" s="348" t="s">
        <v>14294</v>
      </c>
      <c r="B8481" t="str">
        <f t="shared" si="132"/>
        <v>F3:0921 P1P2:8804 P3:00448</v>
      </c>
      <c r="C8481" s="348" t="s">
        <v>11934</v>
      </c>
      <c r="D8481" s="348" t="s">
        <v>7646</v>
      </c>
      <c r="E8481" s="348" t="s">
        <v>7647</v>
      </c>
      <c r="F8481" s="348" t="s">
        <v>7641</v>
      </c>
    </row>
    <row r="8482" spans="1:6" x14ac:dyDescent="0.25">
      <c r="A8482" s="348" t="s">
        <v>14295</v>
      </c>
      <c r="B8482" t="str">
        <f t="shared" si="132"/>
        <v>F3:0921 P1P2:8804 P3:00201</v>
      </c>
      <c r="C8482" s="348" t="s">
        <v>11934</v>
      </c>
      <c r="D8482" s="348" t="s">
        <v>7646</v>
      </c>
      <c r="E8482" s="348" t="s">
        <v>7647</v>
      </c>
      <c r="F8482" s="348" t="s">
        <v>7648</v>
      </c>
    </row>
    <row r="8483" spans="1:6" x14ac:dyDescent="0.25">
      <c r="A8483" s="348" t="s">
        <v>14295</v>
      </c>
      <c r="B8483" t="str">
        <f t="shared" si="132"/>
        <v>F3:0921 P1P2:8804 P3:00448</v>
      </c>
      <c r="C8483" s="348" t="s">
        <v>11934</v>
      </c>
      <c r="D8483" s="348" t="s">
        <v>7646</v>
      </c>
      <c r="E8483" s="348" t="s">
        <v>7647</v>
      </c>
      <c r="F8483" s="348" t="s">
        <v>7641</v>
      </c>
    </row>
    <row r="8484" spans="1:6" x14ac:dyDescent="0.25">
      <c r="A8484" s="348" t="s">
        <v>14296</v>
      </c>
      <c r="B8484" t="str">
        <f t="shared" si="132"/>
        <v>F3:0921 P1P2:8804 P3:00201</v>
      </c>
      <c r="C8484" s="348" t="s">
        <v>11934</v>
      </c>
      <c r="D8484" s="348" t="s">
        <v>7646</v>
      </c>
      <c r="E8484" s="348" t="s">
        <v>7647</v>
      </c>
      <c r="F8484" s="348" t="s">
        <v>7648</v>
      </c>
    </row>
    <row r="8485" spans="1:6" x14ac:dyDescent="0.25">
      <c r="A8485" s="348" t="s">
        <v>14296</v>
      </c>
      <c r="B8485" t="str">
        <f t="shared" si="132"/>
        <v>F3:0921 P1P2:8804 P3:00448</v>
      </c>
      <c r="C8485" s="348" t="s">
        <v>11934</v>
      </c>
      <c r="D8485" s="348" t="s">
        <v>7646</v>
      </c>
      <c r="E8485" s="348" t="s">
        <v>7647</v>
      </c>
      <c r="F8485" s="348" t="s">
        <v>7641</v>
      </c>
    </row>
    <row r="8486" spans="1:6" x14ac:dyDescent="0.25">
      <c r="A8486" s="348" t="s">
        <v>14297</v>
      </c>
      <c r="B8486" t="str">
        <f t="shared" si="132"/>
        <v>F3:0921 P1P2:8804 P3:00201</v>
      </c>
      <c r="C8486" s="348" t="s">
        <v>11934</v>
      </c>
      <c r="D8486" s="348" t="s">
        <v>7646</v>
      </c>
      <c r="E8486" s="348" t="s">
        <v>7647</v>
      </c>
      <c r="F8486" s="348" t="s">
        <v>7648</v>
      </c>
    </row>
    <row r="8487" spans="1:6" x14ac:dyDescent="0.25">
      <c r="A8487" s="348" t="s">
        <v>14297</v>
      </c>
      <c r="B8487" t="str">
        <f t="shared" si="132"/>
        <v>F3:0921 P1P2:8804 P3:00448</v>
      </c>
      <c r="C8487" s="348" t="s">
        <v>11934</v>
      </c>
      <c r="D8487" s="348" t="s">
        <v>7646</v>
      </c>
      <c r="E8487" s="348" t="s">
        <v>7647</v>
      </c>
      <c r="F8487" s="348" t="s">
        <v>7641</v>
      </c>
    </row>
    <row r="8488" spans="1:6" x14ac:dyDescent="0.25">
      <c r="A8488" s="348" t="s">
        <v>14298</v>
      </c>
      <c r="B8488" t="str">
        <f t="shared" si="132"/>
        <v>F3:0921 P1P2:8804 P3:00201</v>
      </c>
      <c r="C8488" s="348" t="s">
        <v>8000</v>
      </c>
      <c r="D8488" s="348" t="s">
        <v>7646</v>
      </c>
      <c r="E8488" s="348" t="s">
        <v>7647</v>
      </c>
      <c r="F8488" s="348" t="s">
        <v>7648</v>
      </c>
    </row>
    <row r="8489" spans="1:6" x14ac:dyDescent="0.25">
      <c r="A8489" s="348" t="s">
        <v>14298</v>
      </c>
      <c r="B8489" t="str">
        <f t="shared" si="132"/>
        <v>F3:0921 P1P2:8804 P3:00448</v>
      </c>
      <c r="C8489" s="348" t="s">
        <v>8000</v>
      </c>
      <c r="D8489" s="348" t="s">
        <v>7646</v>
      </c>
      <c r="E8489" s="348" t="s">
        <v>7647</v>
      </c>
      <c r="F8489" s="348" t="s">
        <v>7641</v>
      </c>
    </row>
    <row r="8490" spans="1:6" x14ac:dyDescent="0.25">
      <c r="A8490" s="348" t="s">
        <v>14299</v>
      </c>
      <c r="B8490" t="str">
        <f t="shared" si="132"/>
        <v>F3:0921 P1P2:8804 P3:00201</v>
      </c>
      <c r="C8490" s="348" t="s">
        <v>11934</v>
      </c>
      <c r="D8490" s="348" t="s">
        <v>7646</v>
      </c>
      <c r="E8490" s="348" t="s">
        <v>7647</v>
      </c>
      <c r="F8490" s="348" t="s">
        <v>7648</v>
      </c>
    </row>
    <row r="8491" spans="1:6" x14ac:dyDescent="0.25">
      <c r="A8491" s="348" t="s">
        <v>14299</v>
      </c>
      <c r="B8491" t="str">
        <f t="shared" si="132"/>
        <v>F3:0921 P1P2:8804 P3:00448</v>
      </c>
      <c r="C8491" s="348" t="s">
        <v>11934</v>
      </c>
      <c r="D8491" s="348" t="s">
        <v>7646</v>
      </c>
      <c r="E8491" s="348" t="s">
        <v>7647</v>
      </c>
      <c r="F8491" s="348" t="s">
        <v>7641</v>
      </c>
    </row>
    <row r="8492" spans="1:6" x14ac:dyDescent="0.25">
      <c r="A8492" s="348" t="s">
        <v>14300</v>
      </c>
      <c r="B8492" t="str">
        <f t="shared" si="132"/>
        <v>F3:0989 P1P2:8801 P3:00005</v>
      </c>
      <c r="C8492" s="348" t="s">
        <v>7973</v>
      </c>
      <c r="D8492" s="348" t="s">
        <v>7939</v>
      </c>
      <c r="E8492" s="348" t="s">
        <v>7940</v>
      </c>
      <c r="F8492" s="348" t="s">
        <v>7655</v>
      </c>
    </row>
    <row r="8493" spans="1:6" x14ac:dyDescent="0.25">
      <c r="A8493" s="348" t="s">
        <v>14300</v>
      </c>
      <c r="B8493" t="str">
        <f t="shared" si="132"/>
        <v>F3:0989 P1P2:8801 P3:00009</v>
      </c>
      <c r="C8493" s="348" t="s">
        <v>7973</v>
      </c>
      <c r="D8493" s="348" t="s">
        <v>7939</v>
      </c>
      <c r="E8493" s="348" t="s">
        <v>7940</v>
      </c>
      <c r="F8493" s="348" t="s">
        <v>7459</v>
      </c>
    </row>
    <row r="8494" spans="1:6" x14ac:dyDescent="0.25">
      <c r="A8494" s="348" t="s">
        <v>14301</v>
      </c>
      <c r="B8494" t="str">
        <f t="shared" si="132"/>
        <v>F3:0950 P1P2:8814 P3:00211</v>
      </c>
      <c r="C8494" s="348" t="s">
        <v>7973</v>
      </c>
      <c r="D8494" s="348" t="s">
        <v>7344</v>
      </c>
      <c r="E8494" s="348" t="s">
        <v>7642</v>
      </c>
      <c r="F8494" s="348" t="s">
        <v>7643</v>
      </c>
    </row>
    <row r="8495" spans="1:6" x14ac:dyDescent="0.25">
      <c r="A8495" s="348" t="s">
        <v>14302</v>
      </c>
      <c r="B8495" t="str">
        <f t="shared" si="132"/>
        <v>F3:0950 P1P2:8814 P3:00211</v>
      </c>
      <c r="C8495" s="348" t="s">
        <v>7973</v>
      </c>
      <c r="D8495" s="348" t="s">
        <v>7344</v>
      </c>
      <c r="E8495" s="348" t="s">
        <v>7642</v>
      </c>
      <c r="F8495" s="348" t="s">
        <v>7643</v>
      </c>
    </row>
    <row r="8496" spans="1:6" x14ac:dyDescent="0.25">
      <c r="A8496" s="348" t="s">
        <v>14303</v>
      </c>
      <c r="B8496" t="str">
        <f t="shared" si="132"/>
        <v>F3:0921 P1P2:8804 P3:00201</v>
      </c>
      <c r="C8496" s="348" t="s">
        <v>11934</v>
      </c>
      <c r="D8496" s="348" t="s">
        <v>7646</v>
      </c>
      <c r="E8496" s="348" t="s">
        <v>7647</v>
      </c>
      <c r="F8496" s="348" t="s">
        <v>7648</v>
      </c>
    </row>
    <row r="8497" spans="1:6" x14ac:dyDescent="0.25">
      <c r="A8497" s="348" t="s">
        <v>14303</v>
      </c>
      <c r="B8497" t="str">
        <f t="shared" si="132"/>
        <v>F3:0921 P1P2:8804 P3:00448</v>
      </c>
      <c r="C8497" s="348" t="s">
        <v>11934</v>
      </c>
      <c r="D8497" s="348" t="s">
        <v>7646</v>
      </c>
      <c r="E8497" s="348" t="s">
        <v>7647</v>
      </c>
      <c r="F8497" s="348" t="s">
        <v>7641</v>
      </c>
    </row>
    <row r="8498" spans="1:6" x14ac:dyDescent="0.25">
      <c r="A8498" s="348" t="s">
        <v>14304</v>
      </c>
      <c r="B8498" t="str">
        <f t="shared" si="132"/>
        <v>F3:0960 P1P2:8813 P3:00210</v>
      </c>
      <c r="C8498" s="348" t="s">
        <v>7973</v>
      </c>
      <c r="D8498" s="348" t="s">
        <v>7968</v>
      </c>
      <c r="E8498" s="348" t="s">
        <v>7969</v>
      </c>
      <c r="F8498" s="348" t="s">
        <v>10332</v>
      </c>
    </row>
    <row r="8499" spans="1:6" x14ac:dyDescent="0.25">
      <c r="A8499" s="348" t="s">
        <v>14305</v>
      </c>
      <c r="B8499" t="str">
        <f t="shared" si="132"/>
        <v>F3:0812 P1P2:8602 P3:00238</v>
      </c>
      <c r="C8499" s="348" t="s">
        <v>7973</v>
      </c>
      <c r="D8499" s="348" t="s">
        <v>7752</v>
      </c>
      <c r="E8499" s="348" t="s">
        <v>7753</v>
      </c>
      <c r="F8499" s="348" t="s">
        <v>8038</v>
      </c>
    </row>
    <row r="8500" spans="1:6" x14ac:dyDescent="0.25">
      <c r="A8500" s="348" t="s">
        <v>14306</v>
      </c>
      <c r="B8500" t="str">
        <f t="shared" si="132"/>
        <v>F3:0921 P1P2:8804 P3:00201</v>
      </c>
      <c r="C8500" s="348" t="s">
        <v>11934</v>
      </c>
      <c r="D8500" s="348" t="s">
        <v>7646</v>
      </c>
      <c r="E8500" s="348" t="s">
        <v>7647</v>
      </c>
      <c r="F8500" s="348" t="s">
        <v>7648</v>
      </c>
    </row>
    <row r="8501" spans="1:6" x14ac:dyDescent="0.25">
      <c r="A8501" s="348" t="s">
        <v>14306</v>
      </c>
      <c r="B8501" t="str">
        <f t="shared" si="132"/>
        <v>F3:0921 P1P2:8804 P3:00448</v>
      </c>
      <c r="C8501" s="348" t="s">
        <v>11934</v>
      </c>
      <c r="D8501" s="348" t="s">
        <v>7646</v>
      </c>
      <c r="E8501" s="348" t="s">
        <v>7647</v>
      </c>
      <c r="F8501" s="348" t="s">
        <v>7641</v>
      </c>
    </row>
    <row r="8502" spans="1:6" x14ac:dyDescent="0.25">
      <c r="A8502" s="348" t="s">
        <v>14307</v>
      </c>
      <c r="B8502" t="str">
        <f t="shared" si="132"/>
        <v>F3:0921 P1P2:8804 P3:00201</v>
      </c>
      <c r="C8502" s="348" t="s">
        <v>8000</v>
      </c>
      <c r="D8502" s="348" t="s">
        <v>7646</v>
      </c>
      <c r="E8502" s="348" t="s">
        <v>7647</v>
      </c>
      <c r="F8502" s="348" t="s">
        <v>7648</v>
      </c>
    </row>
    <row r="8503" spans="1:6" x14ac:dyDescent="0.25">
      <c r="A8503" s="348" t="s">
        <v>14307</v>
      </c>
      <c r="B8503" t="str">
        <f t="shared" si="132"/>
        <v>F3:0921 P1P2:8804 P3:00448</v>
      </c>
      <c r="C8503" s="348" t="s">
        <v>8000</v>
      </c>
      <c r="D8503" s="348" t="s">
        <v>7646</v>
      </c>
      <c r="E8503" s="348" t="s">
        <v>7647</v>
      </c>
      <c r="F8503" s="348" t="s">
        <v>7641</v>
      </c>
    </row>
    <row r="8504" spans="1:6" x14ac:dyDescent="0.25">
      <c r="A8504" s="348" t="s">
        <v>14308</v>
      </c>
      <c r="B8504" t="str">
        <f t="shared" si="132"/>
        <v>F3:0921 P1P2:8804 P3:00201</v>
      </c>
      <c r="C8504" s="348" t="s">
        <v>11934</v>
      </c>
      <c r="D8504" s="348" t="s">
        <v>7646</v>
      </c>
      <c r="E8504" s="348" t="s">
        <v>7647</v>
      </c>
      <c r="F8504" s="348" t="s">
        <v>7648</v>
      </c>
    </row>
    <row r="8505" spans="1:6" x14ac:dyDescent="0.25">
      <c r="A8505" s="348" t="s">
        <v>14308</v>
      </c>
      <c r="B8505" t="str">
        <f t="shared" si="132"/>
        <v>F3:0921 P1P2:8804 P3:00448</v>
      </c>
      <c r="C8505" s="348" t="s">
        <v>11934</v>
      </c>
      <c r="D8505" s="348" t="s">
        <v>7646</v>
      </c>
      <c r="E8505" s="348" t="s">
        <v>7647</v>
      </c>
      <c r="F8505" s="348" t="s">
        <v>7641</v>
      </c>
    </row>
    <row r="8506" spans="1:6" x14ac:dyDescent="0.25">
      <c r="A8506" s="348" t="s">
        <v>14309</v>
      </c>
      <c r="B8506" t="str">
        <f t="shared" si="132"/>
        <v>F3:0921 P1P2:8804 P3:00201</v>
      </c>
      <c r="C8506" s="348" t="s">
        <v>8000</v>
      </c>
      <c r="D8506" s="348" t="s">
        <v>7646</v>
      </c>
      <c r="E8506" s="348" t="s">
        <v>7647</v>
      </c>
      <c r="F8506" s="348" t="s">
        <v>7648</v>
      </c>
    </row>
    <row r="8507" spans="1:6" x14ac:dyDescent="0.25">
      <c r="A8507" s="348" t="s">
        <v>14309</v>
      </c>
      <c r="B8507" t="str">
        <f t="shared" si="132"/>
        <v>F3:0921 P1P2:8804 P3:00448</v>
      </c>
      <c r="C8507" s="348" t="s">
        <v>8000</v>
      </c>
      <c r="D8507" s="348" t="s">
        <v>7646</v>
      </c>
      <c r="E8507" s="348" t="s">
        <v>7647</v>
      </c>
      <c r="F8507" s="348" t="s">
        <v>7641</v>
      </c>
    </row>
    <row r="8508" spans="1:6" x14ac:dyDescent="0.25">
      <c r="A8508" s="348" t="s">
        <v>14310</v>
      </c>
      <c r="B8508" t="str">
        <f t="shared" si="132"/>
        <v>F3:0921 P1P2:8804 P3:00201</v>
      </c>
      <c r="C8508" s="348" t="s">
        <v>8000</v>
      </c>
      <c r="D8508" s="348" t="s">
        <v>7646</v>
      </c>
      <c r="E8508" s="348" t="s">
        <v>7647</v>
      </c>
      <c r="F8508" s="348" t="s">
        <v>7648</v>
      </c>
    </row>
    <row r="8509" spans="1:6" x14ac:dyDescent="0.25">
      <c r="A8509" s="348" t="s">
        <v>14310</v>
      </c>
      <c r="B8509" t="str">
        <f t="shared" si="132"/>
        <v>F3:0921 P1P2:8804 P3:00448</v>
      </c>
      <c r="C8509" s="348" t="s">
        <v>8000</v>
      </c>
      <c r="D8509" s="348" t="s">
        <v>7646</v>
      </c>
      <c r="E8509" s="348" t="s">
        <v>7647</v>
      </c>
      <c r="F8509" s="348" t="s">
        <v>7641</v>
      </c>
    </row>
    <row r="8510" spans="1:6" x14ac:dyDescent="0.25">
      <c r="A8510" s="348" t="s">
        <v>14311</v>
      </c>
      <c r="B8510" t="str">
        <f t="shared" si="132"/>
        <v>F3:0921 P1P2:8804 P3:00201</v>
      </c>
      <c r="C8510" s="348" t="s">
        <v>11934</v>
      </c>
      <c r="D8510" s="348" t="s">
        <v>7646</v>
      </c>
      <c r="E8510" s="348" t="s">
        <v>7647</v>
      </c>
      <c r="F8510" s="348" t="s">
        <v>7648</v>
      </c>
    </row>
    <row r="8511" spans="1:6" x14ac:dyDescent="0.25">
      <c r="A8511" s="348" t="s">
        <v>14311</v>
      </c>
      <c r="B8511" t="str">
        <f t="shared" si="132"/>
        <v>F3:0921 P1P2:8804 P3:00448</v>
      </c>
      <c r="C8511" s="348" t="s">
        <v>11934</v>
      </c>
      <c r="D8511" s="348" t="s">
        <v>7646</v>
      </c>
      <c r="E8511" s="348" t="s">
        <v>7647</v>
      </c>
      <c r="F8511" s="348" t="s">
        <v>7641</v>
      </c>
    </row>
    <row r="8512" spans="1:6" x14ac:dyDescent="0.25">
      <c r="A8512" s="348" t="s">
        <v>14312</v>
      </c>
      <c r="B8512" t="str">
        <f t="shared" si="132"/>
        <v>F3:0921 P1P2:8804 P3:00201</v>
      </c>
      <c r="C8512" s="348" t="s">
        <v>8000</v>
      </c>
      <c r="D8512" s="348" t="s">
        <v>7646</v>
      </c>
      <c r="E8512" s="348" t="s">
        <v>7647</v>
      </c>
      <c r="F8512" s="348" t="s">
        <v>7648</v>
      </c>
    </row>
    <row r="8513" spans="1:6" x14ac:dyDescent="0.25">
      <c r="A8513" s="348" t="s">
        <v>14312</v>
      </c>
      <c r="B8513" t="str">
        <f t="shared" si="132"/>
        <v>F3:0921 P1P2:8804 P3:00448</v>
      </c>
      <c r="C8513" s="348" t="s">
        <v>8000</v>
      </c>
      <c r="D8513" s="348" t="s">
        <v>7646</v>
      </c>
      <c r="E8513" s="348" t="s">
        <v>7647</v>
      </c>
      <c r="F8513" s="348" t="s">
        <v>7641</v>
      </c>
    </row>
    <row r="8514" spans="1:6" x14ac:dyDescent="0.25">
      <c r="A8514" s="348" t="s">
        <v>14313</v>
      </c>
      <c r="B8514" t="str">
        <f t="shared" ref="B8514:B8577" si="133">CONCATENATE("F3:",D8514," P1P2:",E8514," P3:",F8514)</f>
        <v>F3:0921 P1P2:8804 P3:00201</v>
      </c>
      <c r="C8514" s="348" t="s">
        <v>11934</v>
      </c>
      <c r="D8514" s="348" t="s">
        <v>7646</v>
      </c>
      <c r="E8514" s="348" t="s">
        <v>7647</v>
      </c>
      <c r="F8514" s="348" t="s">
        <v>7648</v>
      </c>
    </row>
    <row r="8515" spans="1:6" x14ac:dyDescent="0.25">
      <c r="A8515" s="348" t="s">
        <v>14313</v>
      </c>
      <c r="B8515" t="str">
        <f t="shared" si="133"/>
        <v>F3:0921 P1P2:8804 P3:00448</v>
      </c>
      <c r="C8515" s="348" t="s">
        <v>11934</v>
      </c>
      <c r="D8515" s="348" t="s">
        <v>7646</v>
      </c>
      <c r="E8515" s="348" t="s">
        <v>7647</v>
      </c>
      <c r="F8515" s="348" t="s">
        <v>7641</v>
      </c>
    </row>
    <row r="8516" spans="1:6" x14ac:dyDescent="0.25">
      <c r="A8516" s="348" t="s">
        <v>14314</v>
      </c>
      <c r="B8516" t="str">
        <f t="shared" si="133"/>
        <v>F3:0921 P1P2:8804 P3:00201</v>
      </c>
      <c r="C8516" s="348" t="s">
        <v>11934</v>
      </c>
      <c r="D8516" s="348" t="s">
        <v>7646</v>
      </c>
      <c r="E8516" s="348" t="s">
        <v>7647</v>
      </c>
      <c r="F8516" s="348" t="s">
        <v>7648</v>
      </c>
    </row>
    <row r="8517" spans="1:6" x14ac:dyDescent="0.25">
      <c r="A8517" s="348" t="s">
        <v>14314</v>
      </c>
      <c r="B8517" t="str">
        <f t="shared" si="133"/>
        <v>F3:0921 P1P2:8804 P3:00448</v>
      </c>
      <c r="C8517" s="348" t="s">
        <v>11934</v>
      </c>
      <c r="D8517" s="348" t="s">
        <v>7646</v>
      </c>
      <c r="E8517" s="348" t="s">
        <v>7647</v>
      </c>
      <c r="F8517" s="348" t="s">
        <v>7641</v>
      </c>
    </row>
    <row r="8518" spans="1:6" x14ac:dyDescent="0.25">
      <c r="A8518" s="348" t="s">
        <v>14315</v>
      </c>
      <c r="B8518" t="str">
        <f t="shared" si="133"/>
        <v>F3:0911 P1P2:8802 P3:00199</v>
      </c>
      <c r="C8518" s="348" t="s">
        <v>7973</v>
      </c>
      <c r="D8518" s="348" t="s">
        <v>7657</v>
      </c>
      <c r="E8518" s="348" t="s">
        <v>7658</v>
      </c>
      <c r="F8518" s="348" t="s">
        <v>7659</v>
      </c>
    </row>
    <row r="8519" spans="1:6" x14ac:dyDescent="0.25">
      <c r="A8519" s="348" t="s">
        <v>14315</v>
      </c>
      <c r="B8519" t="str">
        <f t="shared" si="133"/>
        <v>F3:0911 P1P2:8802 P3:00448</v>
      </c>
      <c r="C8519" s="348" t="s">
        <v>7973</v>
      </c>
      <c r="D8519" s="348" t="s">
        <v>7657</v>
      </c>
      <c r="E8519" s="348" t="s">
        <v>7658</v>
      </c>
      <c r="F8519" s="348" t="s">
        <v>7641</v>
      </c>
    </row>
    <row r="8520" spans="1:6" x14ac:dyDescent="0.25">
      <c r="A8520" s="348" t="s">
        <v>14315</v>
      </c>
      <c r="B8520" t="str">
        <f t="shared" si="133"/>
        <v>F3:0912 P1P2:8803 P3:00200</v>
      </c>
      <c r="C8520" s="348" t="s">
        <v>7973</v>
      </c>
      <c r="D8520" s="348" t="s">
        <v>7651</v>
      </c>
      <c r="E8520" s="348" t="s">
        <v>7652</v>
      </c>
      <c r="F8520" s="348" t="s">
        <v>7653</v>
      </c>
    </row>
    <row r="8521" spans="1:6" x14ac:dyDescent="0.25">
      <c r="A8521" s="348" t="s">
        <v>14316</v>
      </c>
      <c r="B8521" t="str">
        <f t="shared" si="133"/>
        <v>F3:0921 P1P2:8804 P3:00201</v>
      </c>
      <c r="C8521" s="348" t="s">
        <v>11934</v>
      </c>
      <c r="D8521" s="348" t="s">
        <v>7646</v>
      </c>
      <c r="E8521" s="348" t="s">
        <v>7647</v>
      </c>
      <c r="F8521" s="348" t="s">
        <v>7648</v>
      </c>
    </row>
    <row r="8522" spans="1:6" x14ac:dyDescent="0.25">
      <c r="A8522" s="348" t="s">
        <v>14316</v>
      </c>
      <c r="B8522" t="str">
        <f t="shared" si="133"/>
        <v>F3:0921 P1P2:8804 P3:00448</v>
      </c>
      <c r="C8522" s="348" t="s">
        <v>11934</v>
      </c>
      <c r="D8522" s="348" t="s">
        <v>7646</v>
      </c>
      <c r="E8522" s="348" t="s">
        <v>7647</v>
      </c>
      <c r="F8522" s="348" t="s">
        <v>7641</v>
      </c>
    </row>
    <row r="8523" spans="1:6" x14ac:dyDescent="0.25">
      <c r="A8523" s="348" t="s">
        <v>14317</v>
      </c>
      <c r="B8523" t="str">
        <f t="shared" si="133"/>
        <v>F3:0911 P1P2:8802 P3:00199</v>
      </c>
      <c r="C8523" s="348" t="s">
        <v>11934</v>
      </c>
      <c r="D8523" s="348" t="s">
        <v>7657</v>
      </c>
      <c r="E8523" s="348" t="s">
        <v>7658</v>
      </c>
      <c r="F8523" s="348" t="s">
        <v>7659</v>
      </c>
    </row>
    <row r="8524" spans="1:6" x14ac:dyDescent="0.25">
      <c r="A8524" s="348" t="s">
        <v>14317</v>
      </c>
      <c r="B8524" t="str">
        <f t="shared" si="133"/>
        <v>F3:0911 P1P2:8802 P3:00448</v>
      </c>
      <c r="C8524" s="348" t="s">
        <v>11934</v>
      </c>
      <c r="D8524" s="348" t="s">
        <v>7657</v>
      </c>
      <c r="E8524" s="348" t="s">
        <v>7658</v>
      </c>
      <c r="F8524" s="348" t="s">
        <v>7641</v>
      </c>
    </row>
    <row r="8525" spans="1:6" x14ac:dyDescent="0.25">
      <c r="A8525" s="348" t="s">
        <v>14317</v>
      </c>
      <c r="B8525" t="str">
        <f t="shared" si="133"/>
        <v>F3:0921 P1P2:8804 P3:00201</v>
      </c>
      <c r="C8525" s="348" t="s">
        <v>11934</v>
      </c>
      <c r="D8525" s="348" t="s">
        <v>7646</v>
      </c>
      <c r="E8525" s="348" t="s">
        <v>7647</v>
      </c>
      <c r="F8525" s="348" t="s">
        <v>7648</v>
      </c>
    </row>
    <row r="8526" spans="1:6" x14ac:dyDescent="0.25">
      <c r="A8526" s="348" t="s">
        <v>14317</v>
      </c>
      <c r="B8526" t="str">
        <f t="shared" si="133"/>
        <v>F3:0921 P1P2:8804 P3:00448</v>
      </c>
      <c r="C8526" s="348" t="s">
        <v>11934</v>
      </c>
      <c r="D8526" s="348" t="s">
        <v>7646</v>
      </c>
      <c r="E8526" s="348" t="s">
        <v>7647</v>
      </c>
      <c r="F8526" s="348" t="s">
        <v>7641</v>
      </c>
    </row>
    <row r="8527" spans="1:6" x14ac:dyDescent="0.25">
      <c r="A8527" s="348" t="s">
        <v>14318</v>
      </c>
      <c r="B8527" t="str">
        <f t="shared" si="133"/>
        <v>F3:0911 P1P2:8802 P3:00199</v>
      </c>
      <c r="C8527" s="348" t="s">
        <v>7973</v>
      </c>
      <c r="D8527" s="348" t="s">
        <v>7657</v>
      </c>
      <c r="E8527" s="348" t="s">
        <v>7658</v>
      </c>
      <c r="F8527" s="348" t="s">
        <v>7659</v>
      </c>
    </row>
    <row r="8528" spans="1:6" x14ac:dyDescent="0.25">
      <c r="A8528" s="348" t="s">
        <v>14318</v>
      </c>
      <c r="B8528" t="str">
        <f t="shared" si="133"/>
        <v>F3:0911 P1P2:8802 P3:00448</v>
      </c>
      <c r="C8528" s="348" t="s">
        <v>7973</v>
      </c>
      <c r="D8528" s="348" t="s">
        <v>7657</v>
      </c>
      <c r="E8528" s="348" t="s">
        <v>7658</v>
      </c>
      <c r="F8528" s="348" t="s">
        <v>7641</v>
      </c>
    </row>
    <row r="8529" spans="1:6" x14ac:dyDescent="0.25">
      <c r="A8529" s="348" t="s">
        <v>14318</v>
      </c>
      <c r="B8529" t="str">
        <f t="shared" si="133"/>
        <v>F3:0912 P1P2:8803 P3:00200</v>
      </c>
      <c r="C8529" s="348" t="s">
        <v>7973</v>
      </c>
      <c r="D8529" s="348" t="s">
        <v>7651</v>
      </c>
      <c r="E8529" s="348" t="s">
        <v>7652</v>
      </c>
      <c r="F8529" s="348" t="s">
        <v>7653</v>
      </c>
    </row>
    <row r="8530" spans="1:6" x14ac:dyDescent="0.25">
      <c r="A8530" s="348" t="s">
        <v>14319</v>
      </c>
      <c r="B8530" t="str">
        <f t="shared" si="133"/>
        <v>F3:0921 P1P2:8804 P3:00201</v>
      </c>
      <c r="C8530" s="348" t="s">
        <v>11934</v>
      </c>
      <c r="D8530" s="348" t="s">
        <v>7646</v>
      </c>
      <c r="E8530" s="348" t="s">
        <v>7647</v>
      </c>
      <c r="F8530" s="348" t="s">
        <v>7648</v>
      </c>
    </row>
    <row r="8531" spans="1:6" x14ac:dyDescent="0.25">
      <c r="A8531" s="348" t="s">
        <v>14319</v>
      </c>
      <c r="B8531" t="str">
        <f t="shared" si="133"/>
        <v>F3:0921 P1P2:8804 P3:00448</v>
      </c>
      <c r="C8531" s="348" t="s">
        <v>11934</v>
      </c>
      <c r="D8531" s="348" t="s">
        <v>7646</v>
      </c>
      <c r="E8531" s="348" t="s">
        <v>7647</v>
      </c>
      <c r="F8531" s="348" t="s">
        <v>7641</v>
      </c>
    </row>
    <row r="8532" spans="1:6" x14ac:dyDescent="0.25">
      <c r="A8532" s="348" t="s">
        <v>14320</v>
      </c>
      <c r="B8532" t="str">
        <f t="shared" si="133"/>
        <v>F3:0921 P1P2:8804 P3:00201</v>
      </c>
      <c r="C8532" s="348" t="s">
        <v>11934</v>
      </c>
      <c r="D8532" s="348" t="s">
        <v>7646</v>
      </c>
      <c r="E8532" s="348" t="s">
        <v>7647</v>
      </c>
      <c r="F8532" s="348" t="s">
        <v>7648</v>
      </c>
    </row>
    <row r="8533" spans="1:6" x14ac:dyDescent="0.25">
      <c r="A8533" s="348" t="s">
        <v>14320</v>
      </c>
      <c r="B8533" t="str">
        <f t="shared" si="133"/>
        <v>F3:0921 P1P2:8804 P3:00448</v>
      </c>
      <c r="C8533" s="348" t="s">
        <v>11934</v>
      </c>
      <c r="D8533" s="348" t="s">
        <v>7646</v>
      </c>
      <c r="E8533" s="348" t="s">
        <v>7647</v>
      </c>
      <c r="F8533" s="348" t="s">
        <v>7641</v>
      </c>
    </row>
    <row r="8534" spans="1:6" x14ac:dyDescent="0.25">
      <c r="A8534" s="348" t="s">
        <v>14321</v>
      </c>
      <c r="B8534" t="str">
        <f t="shared" si="133"/>
        <v>F3:0911 P1P2:8802 P3:00199</v>
      </c>
      <c r="C8534" s="348" t="s">
        <v>11934</v>
      </c>
      <c r="D8534" s="348" t="s">
        <v>7657</v>
      </c>
      <c r="E8534" s="348" t="s">
        <v>7658</v>
      </c>
      <c r="F8534" s="348" t="s">
        <v>7659</v>
      </c>
    </row>
    <row r="8535" spans="1:6" x14ac:dyDescent="0.25">
      <c r="A8535" s="348" t="s">
        <v>14321</v>
      </c>
      <c r="B8535" t="str">
        <f t="shared" si="133"/>
        <v>F3:0911 P1P2:8802 P3:00448</v>
      </c>
      <c r="C8535" s="348" t="s">
        <v>11934</v>
      </c>
      <c r="D8535" s="348" t="s">
        <v>7657</v>
      </c>
      <c r="E8535" s="348" t="s">
        <v>7658</v>
      </c>
      <c r="F8535" s="348" t="s">
        <v>7641</v>
      </c>
    </row>
    <row r="8536" spans="1:6" x14ac:dyDescent="0.25">
      <c r="A8536" s="348" t="s">
        <v>14321</v>
      </c>
      <c r="B8536" t="str">
        <f t="shared" si="133"/>
        <v>F3:0921 P1P2:8804 P3:00201</v>
      </c>
      <c r="C8536" s="348" t="s">
        <v>11934</v>
      </c>
      <c r="D8536" s="348" t="s">
        <v>7646</v>
      </c>
      <c r="E8536" s="348" t="s">
        <v>7647</v>
      </c>
      <c r="F8536" s="348" t="s">
        <v>7648</v>
      </c>
    </row>
    <row r="8537" spans="1:6" x14ac:dyDescent="0.25">
      <c r="A8537" s="348" t="s">
        <v>14321</v>
      </c>
      <c r="B8537" t="str">
        <f t="shared" si="133"/>
        <v>F3:0921 P1P2:8804 P3:00448</v>
      </c>
      <c r="C8537" s="348" t="s">
        <v>11934</v>
      </c>
      <c r="D8537" s="348" t="s">
        <v>7646</v>
      </c>
      <c r="E8537" s="348" t="s">
        <v>7647</v>
      </c>
      <c r="F8537" s="348" t="s">
        <v>7641</v>
      </c>
    </row>
    <row r="8538" spans="1:6" x14ac:dyDescent="0.25">
      <c r="A8538" s="348" t="s">
        <v>14322</v>
      </c>
      <c r="B8538" t="str">
        <f t="shared" si="133"/>
        <v>F3:0922 P1P2:8806 P3:00203</v>
      </c>
      <c r="C8538" s="348" t="s">
        <v>13515</v>
      </c>
      <c r="D8538" s="348" t="s">
        <v>7637</v>
      </c>
      <c r="E8538" s="348" t="s">
        <v>7638</v>
      </c>
      <c r="F8538" s="348" t="s">
        <v>7639</v>
      </c>
    </row>
    <row r="8539" spans="1:6" x14ac:dyDescent="0.25">
      <c r="A8539" s="348" t="s">
        <v>14322</v>
      </c>
      <c r="B8539" t="str">
        <f t="shared" si="133"/>
        <v>F3:0922 P1P2:8806 P3:00448</v>
      </c>
      <c r="C8539" s="348" t="s">
        <v>13515</v>
      </c>
      <c r="D8539" s="348" t="s">
        <v>7637</v>
      </c>
      <c r="E8539" s="348" t="s">
        <v>7638</v>
      </c>
      <c r="F8539" s="348" t="s">
        <v>7641</v>
      </c>
    </row>
    <row r="8540" spans="1:6" x14ac:dyDescent="0.25">
      <c r="A8540" s="348" t="s">
        <v>14323</v>
      </c>
      <c r="B8540" t="str">
        <f t="shared" si="133"/>
        <v>F3:0922 P1P2:8806 P3:00203</v>
      </c>
      <c r="C8540" s="348" t="s">
        <v>13515</v>
      </c>
      <c r="D8540" s="348" t="s">
        <v>7637</v>
      </c>
      <c r="E8540" s="348" t="s">
        <v>7638</v>
      </c>
      <c r="F8540" s="348" t="s">
        <v>7639</v>
      </c>
    </row>
    <row r="8541" spans="1:6" x14ac:dyDescent="0.25">
      <c r="A8541" s="348" t="s">
        <v>14323</v>
      </c>
      <c r="B8541" t="str">
        <f t="shared" si="133"/>
        <v>F3:0922 P1P2:8806 P3:00448</v>
      </c>
      <c r="C8541" s="348" t="s">
        <v>13515</v>
      </c>
      <c r="D8541" s="348" t="s">
        <v>7637</v>
      </c>
      <c r="E8541" s="348" t="s">
        <v>7638</v>
      </c>
      <c r="F8541" s="348" t="s">
        <v>7641</v>
      </c>
    </row>
    <row r="8542" spans="1:6" x14ac:dyDescent="0.25">
      <c r="A8542" s="348" t="s">
        <v>14324</v>
      </c>
      <c r="B8542" t="str">
        <f t="shared" si="133"/>
        <v>F3:0921 P1P2:8804 P3:00201</v>
      </c>
      <c r="C8542" s="348" t="s">
        <v>11934</v>
      </c>
      <c r="D8542" s="348" t="s">
        <v>7646</v>
      </c>
      <c r="E8542" s="348" t="s">
        <v>7647</v>
      </c>
      <c r="F8542" s="348" t="s">
        <v>7648</v>
      </c>
    </row>
    <row r="8543" spans="1:6" x14ac:dyDescent="0.25">
      <c r="A8543" s="348" t="s">
        <v>14324</v>
      </c>
      <c r="B8543" t="str">
        <f t="shared" si="133"/>
        <v>F3:0921 P1P2:8804 P3:00448</v>
      </c>
      <c r="C8543" s="348" t="s">
        <v>11934</v>
      </c>
      <c r="D8543" s="348" t="s">
        <v>7646</v>
      </c>
      <c r="E8543" s="348" t="s">
        <v>7647</v>
      </c>
      <c r="F8543" s="348" t="s">
        <v>7641</v>
      </c>
    </row>
    <row r="8544" spans="1:6" x14ac:dyDescent="0.25">
      <c r="A8544" s="348" t="s">
        <v>14325</v>
      </c>
      <c r="B8544" t="str">
        <f t="shared" si="133"/>
        <v>F3:0921 P1P2:8804 P3:00201</v>
      </c>
      <c r="C8544" s="348" t="s">
        <v>11934</v>
      </c>
      <c r="D8544" s="348" t="s">
        <v>7646</v>
      </c>
      <c r="E8544" s="348" t="s">
        <v>7647</v>
      </c>
      <c r="F8544" s="348" t="s">
        <v>7648</v>
      </c>
    </row>
    <row r="8545" spans="1:6" x14ac:dyDescent="0.25">
      <c r="A8545" s="348" t="s">
        <v>14325</v>
      </c>
      <c r="B8545" t="str">
        <f t="shared" si="133"/>
        <v>F3:0921 P1P2:8804 P3:00448</v>
      </c>
      <c r="C8545" s="348" t="s">
        <v>11934</v>
      </c>
      <c r="D8545" s="348" t="s">
        <v>7646</v>
      </c>
      <c r="E8545" s="348" t="s">
        <v>7647</v>
      </c>
      <c r="F8545" s="348" t="s">
        <v>7641</v>
      </c>
    </row>
    <row r="8546" spans="1:6" x14ac:dyDescent="0.25">
      <c r="A8546" s="348" t="s">
        <v>14326</v>
      </c>
      <c r="B8546" t="str">
        <f t="shared" si="133"/>
        <v>F3:0922 P1P2:8806 P3:00203</v>
      </c>
      <c r="C8546" s="348" t="s">
        <v>13515</v>
      </c>
      <c r="D8546" s="348" t="s">
        <v>7637</v>
      </c>
      <c r="E8546" s="348" t="s">
        <v>7638</v>
      </c>
      <c r="F8546" s="348" t="s">
        <v>7639</v>
      </c>
    </row>
    <row r="8547" spans="1:6" x14ac:dyDescent="0.25">
      <c r="A8547" s="348" t="s">
        <v>14326</v>
      </c>
      <c r="B8547" t="str">
        <f t="shared" si="133"/>
        <v>F3:0922 P1P2:8806 P3:00448</v>
      </c>
      <c r="C8547" s="348" t="s">
        <v>13515</v>
      </c>
      <c r="D8547" s="348" t="s">
        <v>7637</v>
      </c>
      <c r="E8547" s="348" t="s">
        <v>7638</v>
      </c>
      <c r="F8547" s="348" t="s">
        <v>7641</v>
      </c>
    </row>
    <row r="8548" spans="1:6" x14ac:dyDescent="0.25">
      <c r="A8548" s="348" t="s">
        <v>14327</v>
      </c>
      <c r="B8548" t="str">
        <f t="shared" si="133"/>
        <v>F3:0922 P1P2:8806 P3:00203</v>
      </c>
      <c r="C8548" s="348" t="s">
        <v>13515</v>
      </c>
      <c r="D8548" s="348" t="s">
        <v>7637</v>
      </c>
      <c r="E8548" s="348" t="s">
        <v>7638</v>
      </c>
      <c r="F8548" s="348" t="s">
        <v>7639</v>
      </c>
    </row>
    <row r="8549" spans="1:6" x14ac:dyDescent="0.25">
      <c r="A8549" s="348" t="s">
        <v>14327</v>
      </c>
      <c r="B8549" t="str">
        <f t="shared" si="133"/>
        <v>F3:0922 P1P2:8806 P3:00448</v>
      </c>
      <c r="C8549" s="348" t="s">
        <v>13515</v>
      </c>
      <c r="D8549" s="348" t="s">
        <v>7637</v>
      </c>
      <c r="E8549" s="348" t="s">
        <v>7638</v>
      </c>
      <c r="F8549" s="348" t="s">
        <v>7641</v>
      </c>
    </row>
    <row r="8550" spans="1:6" x14ac:dyDescent="0.25">
      <c r="A8550" s="348" t="s">
        <v>14328</v>
      </c>
      <c r="B8550" t="str">
        <f t="shared" si="133"/>
        <v>F3:0921 P1P2:8804 P3:00201</v>
      </c>
      <c r="C8550" s="348" t="s">
        <v>11934</v>
      </c>
      <c r="D8550" s="348" t="s">
        <v>7646</v>
      </c>
      <c r="E8550" s="348" t="s">
        <v>7647</v>
      </c>
      <c r="F8550" s="348" t="s">
        <v>7648</v>
      </c>
    </row>
    <row r="8551" spans="1:6" x14ac:dyDescent="0.25">
      <c r="A8551" s="348" t="s">
        <v>14328</v>
      </c>
      <c r="B8551" t="str">
        <f t="shared" si="133"/>
        <v>F3:0921 P1P2:8804 P3:00448</v>
      </c>
      <c r="C8551" s="348" t="s">
        <v>11934</v>
      </c>
      <c r="D8551" s="348" t="s">
        <v>7646</v>
      </c>
      <c r="E8551" s="348" t="s">
        <v>7647</v>
      </c>
      <c r="F8551" s="348" t="s">
        <v>7641</v>
      </c>
    </row>
    <row r="8552" spans="1:6" x14ac:dyDescent="0.25">
      <c r="A8552" s="348" t="s">
        <v>14329</v>
      </c>
      <c r="B8552" t="str">
        <f t="shared" si="133"/>
        <v>F3:0921 P1P2:8804 P3:00201</v>
      </c>
      <c r="C8552" s="348" t="s">
        <v>13515</v>
      </c>
      <c r="D8552" s="348" t="s">
        <v>7646</v>
      </c>
      <c r="E8552" s="348" t="s">
        <v>7647</v>
      </c>
      <c r="F8552" s="348" t="s">
        <v>7648</v>
      </c>
    </row>
    <row r="8553" spans="1:6" x14ac:dyDescent="0.25">
      <c r="A8553" s="348" t="s">
        <v>14329</v>
      </c>
      <c r="B8553" t="str">
        <f t="shared" si="133"/>
        <v>F3:0921 P1P2:8804 P3:00448</v>
      </c>
      <c r="C8553" s="348" t="s">
        <v>13515</v>
      </c>
      <c r="D8553" s="348" t="s">
        <v>7646</v>
      </c>
      <c r="E8553" s="348" t="s">
        <v>7647</v>
      </c>
      <c r="F8553" s="348" t="s">
        <v>7641</v>
      </c>
    </row>
    <row r="8554" spans="1:6" x14ac:dyDescent="0.25">
      <c r="A8554" s="348" t="s">
        <v>14330</v>
      </c>
      <c r="B8554" t="str">
        <f t="shared" si="133"/>
        <v>F3:0921 P1P2:8804 P3:00201</v>
      </c>
      <c r="C8554" s="348" t="s">
        <v>11934</v>
      </c>
      <c r="D8554" s="348" t="s">
        <v>7646</v>
      </c>
      <c r="E8554" s="348" t="s">
        <v>7647</v>
      </c>
      <c r="F8554" s="348" t="s">
        <v>7648</v>
      </c>
    </row>
    <row r="8555" spans="1:6" x14ac:dyDescent="0.25">
      <c r="A8555" s="348" t="s">
        <v>14330</v>
      </c>
      <c r="B8555" t="str">
        <f t="shared" si="133"/>
        <v>F3:0921 P1P2:8804 P3:00448</v>
      </c>
      <c r="C8555" s="348" t="s">
        <v>11934</v>
      </c>
      <c r="D8555" s="348" t="s">
        <v>7646</v>
      </c>
      <c r="E8555" s="348" t="s">
        <v>7647</v>
      </c>
      <c r="F8555" s="348" t="s">
        <v>7641</v>
      </c>
    </row>
    <row r="8556" spans="1:6" x14ac:dyDescent="0.25">
      <c r="A8556" s="348" t="s">
        <v>14331</v>
      </c>
      <c r="B8556" t="str">
        <f t="shared" si="133"/>
        <v>F3:0921 P1P2:8804 P3:00201</v>
      </c>
      <c r="C8556" s="348" t="s">
        <v>11934</v>
      </c>
      <c r="D8556" s="348" t="s">
        <v>7646</v>
      </c>
      <c r="E8556" s="348" t="s">
        <v>7647</v>
      </c>
      <c r="F8556" s="348" t="s">
        <v>7648</v>
      </c>
    </row>
    <row r="8557" spans="1:6" x14ac:dyDescent="0.25">
      <c r="A8557" s="348" t="s">
        <v>14331</v>
      </c>
      <c r="B8557" t="str">
        <f t="shared" si="133"/>
        <v>F3:0921 P1P2:8804 P3:00448</v>
      </c>
      <c r="C8557" s="348" t="s">
        <v>11934</v>
      </c>
      <c r="D8557" s="348" t="s">
        <v>7646</v>
      </c>
      <c r="E8557" s="348" t="s">
        <v>7647</v>
      </c>
      <c r="F8557" s="348" t="s">
        <v>7641</v>
      </c>
    </row>
    <row r="8558" spans="1:6" x14ac:dyDescent="0.25">
      <c r="A8558" s="348" t="s">
        <v>14332</v>
      </c>
      <c r="B8558" t="str">
        <f t="shared" si="133"/>
        <v>F3:0921 P1P2:8804 P3:00201</v>
      </c>
      <c r="C8558" s="348" t="s">
        <v>7973</v>
      </c>
      <c r="D8558" s="348" t="s">
        <v>7646</v>
      </c>
      <c r="E8558" s="348" t="s">
        <v>7647</v>
      </c>
      <c r="F8558" s="348" t="s">
        <v>7648</v>
      </c>
    </row>
    <row r="8559" spans="1:6" x14ac:dyDescent="0.25">
      <c r="A8559" s="348" t="s">
        <v>14332</v>
      </c>
      <c r="B8559" t="str">
        <f t="shared" si="133"/>
        <v>F3:0921 P1P2:8804 P3:00448</v>
      </c>
      <c r="C8559" s="348" t="s">
        <v>7973</v>
      </c>
      <c r="D8559" s="348" t="s">
        <v>7646</v>
      </c>
      <c r="E8559" s="348" t="s">
        <v>7647</v>
      </c>
      <c r="F8559" s="348" t="s">
        <v>7641</v>
      </c>
    </row>
    <row r="8560" spans="1:6" x14ac:dyDescent="0.25">
      <c r="A8560" s="348" t="s">
        <v>14333</v>
      </c>
      <c r="B8560" t="str">
        <f t="shared" si="133"/>
        <v>F3:0921 P1P2:8804 P3:00201</v>
      </c>
      <c r="C8560" s="348" t="s">
        <v>11934</v>
      </c>
      <c r="D8560" s="348" t="s">
        <v>7646</v>
      </c>
      <c r="E8560" s="348" t="s">
        <v>7647</v>
      </c>
      <c r="F8560" s="348" t="s">
        <v>7648</v>
      </c>
    </row>
    <row r="8561" spans="1:6" x14ac:dyDescent="0.25">
      <c r="A8561" s="348" t="s">
        <v>14333</v>
      </c>
      <c r="B8561" t="str">
        <f t="shared" si="133"/>
        <v>F3:0921 P1P2:8804 P3:00448</v>
      </c>
      <c r="C8561" s="348" t="s">
        <v>11934</v>
      </c>
      <c r="D8561" s="348" t="s">
        <v>7646</v>
      </c>
      <c r="E8561" s="348" t="s">
        <v>7647</v>
      </c>
      <c r="F8561" s="348" t="s">
        <v>7641</v>
      </c>
    </row>
    <row r="8562" spans="1:6" x14ac:dyDescent="0.25">
      <c r="A8562" s="348" t="s">
        <v>14334</v>
      </c>
      <c r="B8562" t="str">
        <f t="shared" si="133"/>
        <v>F3:0861 P1P2:8501 P3:00005</v>
      </c>
      <c r="C8562" s="348" t="s">
        <v>7836</v>
      </c>
      <c r="D8562" s="348" t="s">
        <v>7952</v>
      </c>
      <c r="E8562" s="348" t="s">
        <v>7953</v>
      </c>
      <c r="F8562" s="348" t="s">
        <v>7655</v>
      </c>
    </row>
    <row r="8563" spans="1:6" x14ac:dyDescent="0.25">
      <c r="A8563" s="348" t="s">
        <v>14335</v>
      </c>
      <c r="B8563" t="str">
        <f t="shared" si="133"/>
        <v>F3:0911 P1P2:8802 P3:00199</v>
      </c>
      <c r="C8563" s="348" t="s">
        <v>11934</v>
      </c>
      <c r="D8563" s="348" t="s">
        <v>7657</v>
      </c>
      <c r="E8563" s="348" t="s">
        <v>7658</v>
      </c>
      <c r="F8563" s="348" t="s">
        <v>7659</v>
      </c>
    </row>
    <row r="8564" spans="1:6" x14ac:dyDescent="0.25">
      <c r="A8564" s="348" t="s">
        <v>14335</v>
      </c>
      <c r="B8564" t="str">
        <f t="shared" si="133"/>
        <v>F3:0911 P1P2:8802 P3:00448</v>
      </c>
      <c r="C8564" s="348" t="s">
        <v>11934</v>
      </c>
      <c r="D8564" s="348" t="s">
        <v>7657</v>
      </c>
      <c r="E8564" s="348" t="s">
        <v>7658</v>
      </c>
      <c r="F8564" s="348" t="s">
        <v>7641</v>
      </c>
    </row>
    <row r="8565" spans="1:6" x14ac:dyDescent="0.25">
      <c r="A8565" s="348" t="s">
        <v>14335</v>
      </c>
      <c r="B8565" t="str">
        <f t="shared" si="133"/>
        <v>F3:0921 P1P2:8804 P3:00201</v>
      </c>
      <c r="C8565" s="348" t="s">
        <v>11934</v>
      </c>
      <c r="D8565" s="348" t="s">
        <v>7646</v>
      </c>
      <c r="E8565" s="348" t="s">
        <v>7647</v>
      </c>
      <c r="F8565" s="348" t="s">
        <v>7648</v>
      </c>
    </row>
    <row r="8566" spans="1:6" x14ac:dyDescent="0.25">
      <c r="A8566" s="348" t="s">
        <v>14335</v>
      </c>
      <c r="B8566" t="str">
        <f t="shared" si="133"/>
        <v>F3:0921 P1P2:8804 P3:00448</v>
      </c>
      <c r="C8566" s="348" t="s">
        <v>11934</v>
      </c>
      <c r="D8566" s="348" t="s">
        <v>7646</v>
      </c>
      <c r="E8566" s="348" t="s">
        <v>7647</v>
      </c>
      <c r="F8566" s="348" t="s">
        <v>7641</v>
      </c>
    </row>
    <row r="8567" spans="1:6" x14ac:dyDescent="0.25">
      <c r="A8567" s="348" t="s">
        <v>14336</v>
      </c>
      <c r="B8567" t="str">
        <f t="shared" si="133"/>
        <v>F3:0861 P1P2:8501 P3:00060</v>
      </c>
      <c r="C8567" s="348" t="s">
        <v>7836</v>
      </c>
      <c r="D8567" s="348" t="s">
        <v>7952</v>
      </c>
      <c r="E8567" s="348" t="s">
        <v>7953</v>
      </c>
      <c r="F8567" s="348" t="s">
        <v>7402</v>
      </c>
    </row>
    <row r="8568" spans="1:6" x14ac:dyDescent="0.25">
      <c r="A8568" s="348" t="s">
        <v>14337</v>
      </c>
      <c r="B8568" t="str">
        <f t="shared" si="133"/>
        <v>F3:0921 P1P2:8804 P3:00201</v>
      </c>
      <c r="C8568" s="348" t="s">
        <v>8000</v>
      </c>
      <c r="D8568" s="348" t="s">
        <v>7646</v>
      </c>
      <c r="E8568" s="348" t="s">
        <v>7647</v>
      </c>
      <c r="F8568" s="348" t="s">
        <v>7648</v>
      </c>
    </row>
    <row r="8569" spans="1:6" x14ac:dyDescent="0.25">
      <c r="A8569" s="348" t="s">
        <v>14337</v>
      </c>
      <c r="B8569" t="str">
        <f t="shared" si="133"/>
        <v>F3:0921 P1P2:8804 P3:00448</v>
      </c>
      <c r="C8569" s="348" t="s">
        <v>8000</v>
      </c>
      <c r="D8569" s="348" t="s">
        <v>7646</v>
      </c>
      <c r="E8569" s="348" t="s">
        <v>7647</v>
      </c>
      <c r="F8569" s="348" t="s">
        <v>7641</v>
      </c>
    </row>
    <row r="8570" spans="1:6" x14ac:dyDescent="0.25">
      <c r="A8570" s="348" t="s">
        <v>14338</v>
      </c>
      <c r="B8570" t="str">
        <f t="shared" si="133"/>
        <v>F3:0921 P1P2:8804 P3:00201</v>
      </c>
      <c r="C8570" s="348" t="s">
        <v>11934</v>
      </c>
      <c r="D8570" s="348" t="s">
        <v>7646</v>
      </c>
      <c r="E8570" s="348" t="s">
        <v>7647</v>
      </c>
      <c r="F8570" s="348" t="s">
        <v>7648</v>
      </c>
    </row>
    <row r="8571" spans="1:6" x14ac:dyDescent="0.25">
      <c r="A8571" s="348" t="s">
        <v>14338</v>
      </c>
      <c r="B8571" t="str">
        <f t="shared" si="133"/>
        <v>F3:0921 P1P2:8804 P3:00448</v>
      </c>
      <c r="C8571" s="348" t="s">
        <v>11934</v>
      </c>
      <c r="D8571" s="348" t="s">
        <v>7646</v>
      </c>
      <c r="E8571" s="348" t="s">
        <v>7647</v>
      </c>
      <c r="F8571" s="348" t="s">
        <v>7641</v>
      </c>
    </row>
    <row r="8572" spans="1:6" x14ac:dyDescent="0.25">
      <c r="A8572" s="348" t="s">
        <v>14339</v>
      </c>
      <c r="B8572" t="str">
        <f t="shared" si="133"/>
        <v>F3:0921 P1P2:8804 P3:00201</v>
      </c>
      <c r="C8572" s="348" t="s">
        <v>8000</v>
      </c>
      <c r="D8572" s="348" t="s">
        <v>7646</v>
      </c>
      <c r="E8572" s="348" t="s">
        <v>7647</v>
      </c>
      <c r="F8572" s="348" t="s">
        <v>7648</v>
      </c>
    </row>
    <row r="8573" spans="1:6" x14ac:dyDescent="0.25">
      <c r="A8573" s="348" t="s">
        <v>14339</v>
      </c>
      <c r="B8573" t="str">
        <f t="shared" si="133"/>
        <v>F3:0921 P1P2:8804 P3:00448</v>
      </c>
      <c r="C8573" s="348" t="s">
        <v>8000</v>
      </c>
      <c r="D8573" s="348" t="s">
        <v>7646</v>
      </c>
      <c r="E8573" s="348" t="s">
        <v>7647</v>
      </c>
      <c r="F8573" s="348" t="s">
        <v>7641</v>
      </c>
    </row>
    <row r="8574" spans="1:6" x14ac:dyDescent="0.25">
      <c r="A8574" s="348" t="s">
        <v>14340</v>
      </c>
      <c r="B8574" t="str">
        <f t="shared" si="133"/>
        <v>F3:0921 P1P2:8804 P3:00201</v>
      </c>
      <c r="C8574" s="348" t="s">
        <v>11934</v>
      </c>
      <c r="D8574" s="348" t="s">
        <v>7646</v>
      </c>
      <c r="E8574" s="348" t="s">
        <v>7647</v>
      </c>
      <c r="F8574" s="348" t="s">
        <v>7648</v>
      </c>
    </row>
    <row r="8575" spans="1:6" x14ac:dyDescent="0.25">
      <c r="A8575" s="348" t="s">
        <v>14340</v>
      </c>
      <c r="B8575" t="str">
        <f t="shared" si="133"/>
        <v>F3:0921 P1P2:8804 P3:00448</v>
      </c>
      <c r="C8575" s="348" t="s">
        <v>11934</v>
      </c>
      <c r="D8575" s="348" t="s">
        <v>7646</v>
      </c>
      <c r="E8575" s="348" t="s">
        <v>7647</v>
      </c>
      <c r="F8575" s="348" t="s">
        <v>7641</v>
      </c>
    </row>
    <row r="8576" spans="1:6" x14ac:dyDescent="0.25">
      <c r="A8576" s="348" t="s">
        <v>14341</v>
      </c>
      <c r="B8576" t="str">
        <f t="shared" si="133"/>
        <v>F3:0911 P1P2:8802 P3:00199</v>
      </c>
      <c r="C8576" s="348" t="s">
        <v>11934</v>
      </c>
      <c r="D8576" s="348" t="s">
        <v>7657</v>
      </c>
      <c r="E8576" s="348" t="s">
        <v>7658</v>
      </c>
      <c r="F8576" s="348" t="s">
        <v>7659</v>
      </c>
    </row>
    <row r="8577" spans="1:6" x14ac:dyDescent="0.25">
      <c r="A8577" s="348" t="s">
        <v>14341</v>
      </c>
      <c r="B8577" t="str">
        <f t="shared" si="133"/>
        <v>F3:0911 P1P2:8802 P3:00448</v>
      </c>
      <c r="C8577" s="348" t="s">
        <v>11934</v>
      </c>
      <c r="D8577" s="348" t="s">
        <v>7657</v>
      </c>
      <c r="E8577" s="348" t="s">
        <v>7658</v>
      </c>
      <c r="F8577" s="348" t="s">
        <v>7641</v>
      </c>
    </row>
    <row r="8578" spans="1:6" x14ac:dyDescent="0.25">
      <c r="A8578" s="348" t="s">
        <v>14341</v>
      </c>
      <c r="B8578" t="str">
        <f t="shared" ref="B8578:B8641" si="134">CONCATENATE("F3:",D8578," P1P2:",E8578," P3:",F8578)</f>
        <v>F3:0921 P1P2:8804 P3:00201</v>
      </c>
      <c r="C8578" s="348" t="s">
        <v>11934</v>
      </c>
      <c r="D8578" s="348" t="s">
        <v>7646</v>
      </c>
      <c r="E8578" s="348" t="s">
        <v>7647</v>
      </c>
      <c r="F8578" s="348" t="s">
        <v>7648</v>
      </c>
    </row>
    <row r="8579" spans="1:6" x14ac:dyDescent="0.25">
      <c r="A8579" s="348" t="s">
        <v>14341</v>
      </c>
      <c r="B8579" t="str">
        <f t="shared" si="134"/>
        <v>F3:0921 P1P2:8804 P3:00389</v>
      </c>
      <c r="C8579" s="348" t="s">
        <v>11934</v>
      </c>
      <c r="D8579" s="348" t="s">
        <v>7646</v>
      </c>
      <c r="E8579" s="348" t="s">
        <v>7647</v>
      </c>
      <c r="F8579" s="348" t="s">
        <v>7640</v>
      </c>
    </row>
    <row r="8580" spans="1:6" x14ac:dyDescent="0.25">
      <c r="A8580" s="348" t="s">
        <v>14341</v>
      </c>
      <c r="B8580" t="str">
        <f t="shared" si="134"/>
        <v>F3:0921 P1P2:8804 P3:00448</v>
      </c>
      <c r="C8580" s="348" t="s">
        <v>11934</v>
      </c>
      <c r="D8580" s="348" t="s">
        <v>7646</v>
      </c>
      <c r="E8580" s="348" t="s">
        <v>7647</v>
      </c>
      <c r="F8580" s="348" t="s">
        <v>7641</v>
      </c>
    </row>
    <row r="8581" spans="1:6" x14ac:dyDescent="0.25">
      <c r="A8581" s="348" t="s">
        <v>14342</v>
      </c>
      <c r="B8581" t="str">
        <f t="shared" si="134"/>
        <v>F3:0921 P1P2:8804 P3:00201</v>
      </c>
      <c r="C8581" s="348" t="s">
        <v>8000</v>
      </c>
      <c r="D8581" s="348" t="s">
        <v>7646</v>
      </c>
      <c r="E8581" s="348" t="s">
        <v>7647</v>
      </c>
      <c r="F8581" s="348" t="s">
        <v>7648</v>
      </c>
    </row>
    <row r="8582" spans="1:6" x14ac:dyDescent="0.25">
      <c r="A8582" s="348" t="s">
        <v>14342</v>
      </c>
      <c r="B8582" t="str">
        <f t="shared" si="134"/>
        <v>F3:0921 P1P2:8804 P3:00448</v>
      </c>
      <c r="C8582" s="348" t="s">
        <v>8000</v>
      </c>
      <c r="D8582" s="348" t="s">
        <v>7646</v>
      </c>
      <c r="E8582" s="348" t="s">
        <v>7647</v>
      </c>
      <c r="F8582" s="348" t="s">
        <v>7641</v>
      </c>
    </row>
    <row r="8583" spans="1:6" x14ac:dyDescent="0.25">
      <c r="A8583" s="348" t="s">
        <v>14343</v>
      </c>
      <c r="B8583" t="str">
        <f t="shared" si="134"/>
        <v>F3:0921 P1P2:8804 P3:00201</v>
      </c>
      <c r="C8583" s="348" t="s">
        <v>11934</v>
      </c>
      <c r="D8583" s="348" t="s">
        <v>7646</v>
      </c>
      <c r="E8583" s="348" t="s">
        <v>7647</v>
      </c>
      <c r="F8583" s="348" t="s">
        <v>7648</v>
      </c>
    </row>
    <row r="8584" spans="1:6" x14ac:dyDescent="0.25">
      <c r="A8584" s="348" t="s">
        <v>14343</v>
      </c>
      <c r="B8584" t="str">
        <f t="shared" si="134"/>
        <v>F3:0921 P1P2:8804 P3:00448</v>
      </c>
      <c r="C8584" s="348" t="s">
        <v>11934</v>
      </c>
      <c r="D8584" s="348" t="s">
        <v>7646</v>
      </c>
      <c r="E8584" s="348" t="s">
        <v>7647</v>
      </c>
      <c r="F8584" s="348" t="s">
        <v>7641</v>
      </c>
    </row>
    <row r="8585" spans="1:6" x14ac:dyDescent="0.25">
      <c r="A8585" s="348" t="s">
        <v>14344</v>
      </c>
      <c r="B8585" t="str">
        <f t="shared" si="134"/>
        <v>F3:0921 P1P2:8804 P3:00201</v>
      </c>
      <c r="C8585" s="348" t="s">
        <v>11934</v>
      </c>
      <c r="D8585" s="348" t="s">
        <v>7646</v>
      </c>
      <c r="E8585" s="348" t="s">
        <v>7647</v>
      </c>
      <c r="F8585" s="348" t="s">
        <v>7648</v>
      </c>
    </row>
    <row r="8586" spans="1:6" x14ac:dyDescent="0.25">
      <c r="A8586" s="348" t="s">
        <v>14344</v>
      </c>
      <c r="B8586" t="str">
        <f t="shared" si="134"/>
        <v>F3:0921 P1P2:8804 P3:00448</v>
      </c>
      <c r="C8586" s="348" t="s">
        <v>11934</v>
      </c>
      <c r="D8586" s="348" t="s">
        <v>7646</v>
      </c>
      <c r="E8586" s="348" t="s">
        <v>7647</v>
      </c>
      <c r="F8586" s="348" t="s">
        <v>7641</v>
      </c>
    </row>
    <row r="8587" spans="1:6" x14ac:dyDescent="0.25">
      <c r="A8587" s="348" t="s">
        <v>14345</v>
      </c>
      <c r="B8587" t="str">
        <f t="shared" si="134"/>
        <v>F3:0921 P1P2:8804 P3:00201</v>
      </c>
      <c r="C8587" s="348" t="s">
        <v>8000</v>
      </c>
      <c r="D8587" s="348" t="s">
        <v>7646</v>
      </c>
      <c r="E8587" s="348" t="s">
        <v>7647</v>
      </c>
      <c r="F8587" s="348" t="s">
        <v>7648</v>
      </c>
    </row>
    <row r="8588" spans="1:6" x14ac:dyDescent="0.25">
      <c r="A8588" s="348" t="s">
        <v>14345</v>
      </c>
      <c r="B8588" t="str">
        <f t="shared" si="134"/>
        <v>F3:0921 P1P2:8804 P3:00448</v>
      </c>
      <c r="C8588" s="348" t="s">
        <v>8000</v>
      </c>
      <c r="D8588" s="348" t="s">
        <v>7646</v>
      </c>
      <c r="E8588" s="348" t="s">
        <v>7647</v>
      </c>
      <c r="F8588" s="348" t="s">
        <v>7641</v>
      </c>
    </row>
    <row r="8589" spans="1:6" x14ac:dyDescent="0.25">
      <c r="A8589" s="348" t="s">
        <v>14346</v>
      </c>
      <c r="B8589" t="str">
        <f t="shared" si="134"/>
        <v>F3:0921 P1P2:8804 P3:00201</v>
      </c>
      <c r="C8589" s="348" t="s">
        <v>13515</v>
      </c>
      <c r="D8589" s="348" t="s">
        <v>7646</v>
      </c>
      <c r="E8589" s="348" t="s">
        <v>7647</v>
      </c>
      <c r="F8589" s="348" t="s">
        <v>7648</v>
      </c>
    </row>
    <row r="8590" spans="1:6" x14ac:dyDescent="0.25">
      <c r="A8590" s="348" t="s">
        <v>14346</v>
      </c>
      <c r="B8590" t="str">
        <f t="shared" si="134"/>
        <v>F3:0921 P1P2:8804 P3:00448</v>
      </c>
      <c r="C8590" s="348" t="s">
        <v>13515</v>
      </c>
      <c r="D8590" s="348" t="s">
        <v>7646</v>
      </c>
      <c r="E8590" s="348" t="s">
        <v>7647</v>
      </c>
      <c r="F8590" s="348" t="s">
        <v>7641</v>
      </c>
    </row>
    <row r="8591" spans="1:6" x14ac:dyDescent="0.25">
      <c r="A8591" s="348" t="s">
        <v>14347</v>
      </c>
      <c r="B8591" t="str">
        <f t="shared" si="134"/>
        <v>F3:0921 P1P2:8804 P3:00201</v>
      </c>
      <c r="C8591" s="348" t="s">
        <v>13515</v>
      </c>
      <c r="D8591" s="348" t="s">
        <v>7646</v>
      </c>
      <c r="E8591" s="348" t="s">
        <v>7647</v>
      </c>
      <c r="F8591" s="348" t="s">
        <v>7648</v>
      </c>
    </row>
    <row r="8592" spans="1:6" x14ac:dyDescent="0.25">
      <c r="A8592" s="348" t="s">
        <v>14347</v>
      </c>
      <c r="B8592" t="str">
        <f t="shared" si="134"/>
        <v>F3:0921 P1P2:8804 P3:00448</v>
      </c>
      <c r="C8592" s="348" t="s">
        <v>13515</v>
      </c>
      <c r="D8592" s="348" t="s">
        <v>7646</v>
      </c>
      <c r="E8592" s="348" t="s">
        <v>7647</v>
      </c>
      <c r="F8592" s="348" t="s">
        <v>7641</v>
      </c>
    </row>
    <row r="8593" spans="1:6" x14ac:dyDescent="0.25">
      <c r="A8593" s="348" t="s">
        <v>14348</v>
      </c>
      <c r="B8593" t="str">
        <f t="shared" si="134"/>
        <v>F3:0921 P1P2:8804 P3:00201</v>
      </c>
      <c r="C8593" s="348" t="s">
        <v>8000</v>
      </c>
      <c r="D8593" s="348" t="s">
        <v>7646</v>
      </c>
      <c r="E8593" s="348" t="s">
        <v>7647</v>
      </c>
      <c r="F8593" s="348" t="s">
        <v>7648</v>
      </c>
    </row>
    <row r="8594" spans="1:6" x14ac:dyDescent="0.25">
      <c r="A8594" s="348" t="s">
        <v>14348</v>
      </c>
      <c r="B8594" t="str">
        <f t="shared" si="134"/>
        <v>F3:0921 P1P2:8804 P3:00448</v>
      </c>
      <c r="C8594" s="348" t="s">
        <v>8000</v>
      </c>
      <c r="D8594" s="348" t="s">
        <v>7646</v>
      </c>
      <c r="E8594" s="348" t="s">
        <v>7647</v>
      </c>
      <c r="F8594" s="348" t="s">
        <v>7641</v>
      </c>
    </row>
    <row r="8595" spans="1:6" x14ac:dyDescent="0.25">
      <c r="A8595" s="348" t="s">
        <v>14349</v>
      </c>
      <c r="B8595" t="str">
        <f t="shared" si="134"/>
        <v>F3:0921 P1P2:8804 P3:00201</v>
      </c>
      <c r="C8595" s="348" t="s">
        <v>13515</v>
      </c>
      <c r="D8595" s="348" t="s">
        <v>7646</v>
      </c>
      <c r="E8595" s="348" t="s">
        <v>7647</v>
      </c>
      <c r="F8595" s="348" t="s">
        <v>7648</v>
      </c>
    </row>
    <row r="8596" spans="1:6" x14ac:dyDescent="0.25">
      <c r="A8596" s="348" t="s">
        <v>14349</v>
      </c>
      <c r="B8596" t="str">
        <f t="shared" si="134"/>
        <v>F3:0921 P1P2:8804 P3:00448</v>
      </c>
      <c r="C8596" s="348" t="s">
        <v>13515</v>
      </c>
      <c r="D8596" s="348" t="s">
        <v>7646</v>
      </c>
      <c r="E8596" s="348" t="s">
        <v>7647</v>
      </c>
      <c r="F8596" s="348" t="s">
        <v>7641</v>
      </c>
    </row>
    <row r="8597" spans="1:6" x14ac:dyDescent="0.25">
      <c r="A8597" s="348" t="s">
        <v>14350</v>
      </c>
      <c r="B8597" t="str">
        <f t="shared" si="134"/>
        <v>F3:0911 P1P2:8802 P3:00199</v>
      </c>
      <c r="C8597" s="348" t="s">
        <v>11934</v>
      </c>
      <c r="D8597" s="348" t="s">
        <v>7657</v>
      </c>
      <c r="E8597" s="348" t="s">
        <v>7658</v>
      </c>
      <c r="F8597" s="348" t="s">
        <v>7659</v>
      </c>
    </row>
    <row r="8598" spans="1:6" x14ac:dyDescent="0.25">
      <c r="A8598" s="348" t="s">
        <v>14350</v>
      </c>
      <c r="B8598" t="str">
        <f t="shared" si="134"/>
        <v>F3:0911 P1P2:8802 P3:00448</v>
      </c>
      <c r="C8598" s="348" t="s">
        <v>11934</v>
      </c>
      <c r="D8598" s="348" t="s">
        <v>7657</v>
      </c>
      <c r="E8598" s="348" t="s">
        <v>7658</v>
      </c>
      <c r="F8598" s="348" t="s">
        <v>7641</v>
      </c>
    </row>
    <row r="8599" spans="1:6" x14ac:dyDescent="0.25">
      <c r="A8599" s="348" t="s">
        <v>14350</v>
      </c>
      <c r="B8599" t="str">
        <f t="shared" si="134"/>
        <v>F3:0921 P1P2:8804 P3:00201</v>
      </c>
      <c r="C8599" s="348" t="s">
        <v>11934</v>
      </c>
      <c r="D8599" s="348" t="s">
        <v>7646</v>
      </c>
      <c r="E8599" s="348" t="s">
        <v>7647</v>
      </c>
      <c r="F8599" s="348" t="s">
        <v>7648</v>
      </c>
    </row>
    <row r="8600" spans="1:6" x14ac:dyDescent="0.25">
      <c r="A8600" s="348" t="s">
        <v>14350</v>
      </c>
      <c r="B8600" t="str">
        <f t="shared" si="134"/>
        <v>F3:0921 P1P2:8804 P3:00448</v>
      </c>
      <c r="C8600" s="348" t="s">
        <v>11934</v>
      </c>
      <c r="D8600" s="348" t="s">
        <v>7646</v>
      </c>
      <c r="E8600" s="348" t="s">
        <v>7647</v>
      </c>
      <c r="F8600" s="348" t="s">
        <v>7641</v>
      </c>
    </row>
    <row r="8601" spans="1:6" x14ac:dyDescent="0.25">
      <c r="A8601" s="348" t="s">
        <v>14351</v>
      </c>
      <c r="B8601" t="str">
        <f t="shared" si="134"/>
        <v>F3:0921 P1P2:8804 P3:00201</v>
      </c>
      <c r="C8601" s="348" t="s">
        <v>8000</v>
      </c>
      <c r="D8601" s="348" t="s">
        <v>7646</v>
      </c>
      <c r="E8601" s="348" t="s">
        <v>7647</v>
      </c>
      <c r="F8601" s="348" t="s">
        <v>7648</v>
      </c>
    </row>
    <row r="8602" spans="1:6" x14ac:dyDescent="0.25">
      <c r="A8602" s="348" t="s">
        <v>14351</v>
      </c>
      <c r="B8602" t="str">
        <f t="shared" si="134"/>
        <v>F3:0921 P1P2:8804 P3:00448</v>
      </c>
      <c r="C8602" s="348" t="s">
        <v>8000</v>
      </c>
      <c r="D8602" s="348" t="s">
        <v>7646</v>
      </c>
      <c r="E8602" s="348" t="s">
        <v>7647</v>
      </c>
      <c r="F8602" s="348" t="s">
        <v>7641</v>
      </c>
    </row>
    <row r="8603" spans="1:6" x14ac:dyDescent="0.25">
      <c r="A8603" s="348" t="s">
        <v>14352</v>
      </c>
      <c r="B8603" t="str">
        <f t="shared" si="134"/>
        <v>F3:0921 P1P2:8804 P3:00201</v>
      </c>
      <c r="C8603" s="348" t="s">
        <v>7973</v>
      </c>
      <c r="D8603" s="348" t="s">
        <v>7646</v>
      </c>
      <c r="E8603" s="348" t="s">
        <v>7647</v>
      </c>
      <c r="F8603" s="348" t="s">
        <v>7648</v>
      </c>
    </row>
    <row r="8604" spans="1:6" x14ac:dyDescent="0.25">
      <c r="A8604" s="348" t="s">
        <v>14352</v>
      </c>
      <c r="B8604" t="str">
        <f t="shared" si="134"/>
        <v>F3:0921 P1P2:8804 P3:00389</v>
      </c>
      <c r="C8604" s="348" t="s">
        <v>7973</v>
      </c>
      <c r="D8604" s="348" t="s">
        <v>7646</v>
      </c>
      <c r="E8604" s="348" t="s">
        <v>7647</v>
      </c>
      <c r="F8604" s="348" t="s">
        <v>7640</v>
      </c>
    </row>
    <row r="8605" spans="1:6" x14ac:dyDescent="0.25">
      <c r="A8605" s="348" t="s">
        <v>14352</v>
      </c>
      <c r="B8605" t="str">
        <f t="shared" si="134"/>
        <v>F3:0921 P1P2:8804 P3:00448</v>
      </c>
      <c r="C8605" s="348" t="s">
        <v>7973</v>
      </c>
      <c r="D8605" s="348" t="s">
        <v>7646</v>
      </c>
      <c r="E8605" s="348" t="s">
        <v>7647</v>
      </c>
      <c r="F8605" s="348" t="s">
        <v>7641</v>
      </c>
    </row>
    <row r="8606" spans="1:6" x14ac:dyDescent="0.25">
      <c r="A8606" s="348" t="s">
        <v>14353</v>
      </c>
      <c r="B8606" t="str">
        <f t="shared" si="134"/>
        <v>F3:0911 P1P2:8802 P3:00199</v>
      </c>
      <c r="C8606" s="348" t="s">
        <v>11934</v>
      </c>
      <c r="D8606" s="348" t="s">
        <v>7657</v>
      </c>
      <c r="E8606" s="348" t="s">
        <v>7658</v>
      </c>
      <c r="F8606" s="348" t="s">
        <v>7659</v>
      </c>
    </row>
    <row r="8607" spans="1:6" x14ac:dyDescent="0.25">
      <c r="A8607" s="348" t="s">
        <v>14353</v>
      </c>
      <c r="B8607" t="str">
        <f t="shared" si="134"/>
        <v>F3:0911 P1P2:8802 P3:00448</v>
      </c>
      <c r="C8607" s="348" t="s">
        <v>11934</v>
      </c>
      <c r="D8607" s="348" t="s">
        <v>7657</v>
      </c>
      <c r="E8607" s="348" t="s">
        <v>7658</v>
      </c>
      <c r="F8607" s="348" t="s">
        <v>7641</v>
      </c>
    </row>
    <row r="8608" spans="1:6" x14ac:dyDescent="0.25">
      <c r="A8608" s="348" t="s">
        <v>14353</v>
      </c>
      <c r="B8608" t="str">
        <f t="shared" si="134"/>
        <v>F3:0912 P1P2:8803 P3:00200</v>
      </c>
      <c r="C8608" s="348" t="s">
        <v>11934</v>
      </c>
      <c r="D8608" s="348" t="s">
        <v>7651</v>
      </c>
      <c r="E8608" s="348" t="s">
        <v>7652</v>
      </c>
      <c r="F8608" s="348" t="s">
        <v>7653</v>
      </c>
    </row>
    <row r="8609" spans="1:6" x14ac:dyDescent="0.25">
      <c r="A8609" s="348" t="s">
        <v>14353</v>
      </c>
      <c r="B8609" t="str">
        <f t="shared" si="134"/>
        <v>F3:0912 P1P2:8803 P3:00448</v>
      </c>
      <c r="C8609" s="348" t="s">
        <v>11934</v>
      </c>
      <c r="D8609" s="348" t="s">
        <v>7651</v>
      </c>
      <c r="E8609" s="348" t="s">
        <v>7652</v>
      </c>
      <c r="F8609" s="348" t="s">
        <v>7641</v>
      </c>
    </row>
    <row r="8610" spans="1:6" x14ac:dyDescent="0.25">
      <c r="A8610" s="348" t="s">
        <v>14354</v>
      </c>
      <c r="B8610" t="str">
        <f t="shared" si="134"/>
        <v>F3:0912 P1P2:8803 P3:00200</v>
      </c>
      <c r="C8610" s="348" t="s">
        <v>7973</v>
      </c>
      <c r="D8610" s="348" t="s">
        <v>7651</v>
      </c>
      <c r="E8610" s="348" t="s">
        <v>7652</v>
      </c>
      <c r="F8610" s="348" t="s">
        <v>7653</v>
      </c>
    </row>
    <row r="8611" spans="1:6" x14ac:dyDescent="0.25">
      <c r="A8611" s="348" t="s">
        <v>14354</v>
      </c>
      <c r="B8611" t="str">
        <f t="shared" si="134"/>
        <v>F3:0912 P1P2:8803 P3:00448</v>
      </c>
      <c r="C8611" s="348" t="s">
        <v>7973</v>
      </c>
      <c r="D8611" s="348" t="s">
        <v>7651</v>
      </c>
      <c r="E8611" s="348" t="s">
        <v>7652</v>
      </c>
      <c r="F8611" s="348" t="s">
        <v>7641</v>
      </c>
    </row>
    <row r="8612" spans="1:6" x14ac:dyDescent="0.25">
      <c r="A8612" s="348" t="s">
        <v>14355</v>
      </c>
      <c r="B8612" t="str">
        <f t="shared" si="134"/>
        <v>F3:0912 P1P2:8803 P3:00200</v>
      </c>
      <c r="C8612" s="348" t="s">
        <v>7973</v>
      </c>
      <c r="D8612" s="348" t="s">
        <v>7651</v>
      </c>
      <c r="E8612" s="348" t="s">
        <v>7652</v>
      </c>
      <c r="F8612" s="348" t="s">
        <v>7653</v>
      </c>
    </row>
    <row r="8613" spans="1:6" x14ac:dyDescent="0.25">
      <c r="A8613" s="348" t="s">
        <v>14355</v>
      </c>
      <c r="B8613" t="str">
        <f t="shared" si="134"/>
        <v>F3:0912 P1P2:8803 P3:00448</v>
      </c>
      <c r="C8613" s="348" t="s">
        <v>7973</v>
      </c>
      <c r="D8613" s="348" t="s">
        <v>7651</v>
      </c>
      <c r="E8613" s="348" t="s">
        <v>7652</v>
      </c>
      <c r="F8613" s="348" t="s">
        <v>7641</v>
      </c>
    </row>
    <row r="8614" spans="1:6" x14ac:dyDescent="0.25">
      <c r="A8614" s="348" t="s">
        <v>14356</v>
      </c>
      <c r="B8614" t="str">
        <f t="shared" si="134"/>
        <v>F3:0921 P1P2:8804 P3:00201</v>
      </c>
      <c r="C8614" s="348" t="s">
        <v>8000</v>
      </c>
      <c r="D8614" s="348" t="s">
        <v>7646</v>
      </c>
      <c r="E8614" s="348" t="s">
        <v>7647</v>
      </c>
      <c r="F8614" s="348" t="s">
        <v>7648</v>
      </c>
    </row>
    <row r="8615" spans="1:6" x14ac:dyDescent="0.25">
      <c r="A8615" s="348" t="s">
        <v>14356</v>
      </c>
      <c r="B8615" t="str">
        <f t="shared" si="134"/>
        <v>F3:0921 P1P2:8804 P3:00448</v>
      </c>
      <c r="C8615" s="348" t="s">
        <v>8000</v>
      </c>
      <c r="D8615" s="348" t="s">
        <v>7646</v>
      </c>
      <c r="E8615" s="348" t="s">
        <v>7647</v>
      </c>
      <c r="F8615" s="348" t="s">
        <v>7641</v>
      </c>
    </row>
    <row r="8616" spans="1:6" x14ac:dyDescent="0.25">
      <c r="A8616" s="348" t="s">
        <v>14357</v>
      </c>
      <c r="B8616" t="str">
        <f t="shared" si="134"/>
        <v>F3:0921 P1P2:8804 P3:00201</v>
      </c>
      <c r="C8616" s="348" t="s">
        <v>7973</v>
      </c>
      <c r="D8616" s="348" t="s">
        <v>7646</v>
      </c>
      <c r="E8616" s="348" t="s">
        <v>7647</v>
      </c>
      <c r="F8616" s="348" t="s">
        <v>7648</v>
      </c>
    </row>
    <row r="8617" spans="1:6" x14ac:dyDescent="0.25">
      <c r="A8617" s="348" t="s">
        <v>14357</v>
      </c>
      <c r="B8617" t="str">
        <f t="shared" si="134"/>
        <v>F3:0921 P1P2:8804 P3:00448</v>
      </c>
      <c r="C8617" s="348" t="s">
        <v>7973</v>
      </c>
      <c r="D8617" s="348" t="s">
        <v>7646</v>
      </c>
      <c r="E8617" s="348" t="s">
        <v>7647</v>
      </c>
      <c r="F8617" s="348" t="s">
        <v>7641</v>
      </c>
    </row>
    <row r="8618" spans="1:6" x14ac:dyDescent="0.25">
      <c r="A8618" s="348" t="s">
        <v>14358</v>
      </c>
      <c r="B8618" t="str">
        <f t="shared" si="134"/>
        <v>F3:0921 P1P2:8804 P3:00201</v>
      </c>
      <c r="C8618" s="348" t="s">
        <v>7973</v>
      </c>
      <c r="D8618" s="348" t="s">
        <v>7646</v>
      </c>
      <c r="E8618" s="348" t="s">
        <v>7647</v>
      </c>
      <c r="F8618" s="348" t="s">
        <v>7648</v>
      </c>
    </row>
    <row r="8619" spans="1:6" x14ac:dyDescent="0.25">
      <c r="A8619" s="348" t="s">
        <v>14358</v>
      </c>
      <c r="B8619" t="str">
        <f t="shared" si="134"/>
        <v>F3:0921 P1P2:8804 P3:00389</v>
      </c>
      <c r="C8619" s="348" t="s">
        <v>7973</v>
      </c>
      <c r="D8619" s="348" t="s">
        <v>7646</v>
      </c>
      <c r="E8619" s="348" t="s">
        <v>7647</v>
      </c>
      <c r="F8619" s="348" t="s">
        <v>7640</v>
      </c>
    </row>
    <row r="8620" spans="1:6" x14ac:dyDescent="0.25">
      <c r="A8620" s="348" t="s">
        <v>14358</v>
      </c>
      <c r="B8620" t="str">
        <f t="shared" si="134"/>
        <v>F3:0921 P1P2:8804 P3:00448</v>
      </c>
      <c r="C8620" s="348" t="s">
        <v>7973</v>
      </c>
      <c r="D8620" s="348" t="s">
        <v>7646</v>
      </c>
      <c r="E8620" s="348" t="s">
        <v>7647</v>
      </c>
      <c r="F8620" s="348" t="s">
        <v>7641</v>
      </c>
    </row>
    <row r="8621" spans="1:6" x14ac:dyDescent="0.25">
      <c r="A8621" s="348" t="s">
        <v>14359</v>
      </c>
      <c r="B8621" t="str">
        <f t="shared" si="134"/>
        <v>F3:0911 P1P2:8802 P3:00199</v>
      </c>
      <c r="C8621" s="348" t="s">
        <v>11934</v>
      </c>
      <c r="D8621" s="348" t="s">
        <v>7657</v>
      </c>
      <c r="E8621" s="348" t="s">
        <v>7658</v>
      </c>
      <c r="F8621" s="348" t="s">
        <v>7659</v>
      </c>
    </row>
    <row r="8622" spans="1:6" x14ac:dyDescent="0.25">
      <c r="A8622" s="348" t="s">
        <v>14359</v>
      </c>
      <c r="B8622" t="str">
        <f t="shared" si="134"/>
        <v>F3:0911 P1P2:8802 P3:00448</v>
      </c>
      <c r="C8622" s="348" t="s">
        <v>11934</v>
      </c>
      <c r="D8622" s="348" t="s">
        <v>7657</v>
      </c>
      <c r="E8622" s="348" t="s">
        <v>7658</v>
      </c>
      <c r="F8622" s="348" t="s">
        <v>7641</v>
      </c>
    </row>
    <row r="8623" spans="1:6" x14ac:dyDescent="0.25">
      <c r="A8623" s="348" t="s">
        <v>14359</v>
      </c>
      <c r="B8623" t="str">
        <f t="shared" si="134"/>
        <v>F3:0912 P1P2:8803 P3:00200</v>
      </c>
      <c r="C8623" s="348" t="s">
        <v>11934</v>
      </c>
      <c r="D8623" s="348" t="s">
        <v>7651</v>
      </c>
      <c r="E8623" s="348" t="s">
        <v>7652</v>
      </c>
      <c r="F8623" s="348" t="s">
        <v>7653</v>
      </c>
    </row>
    <row r="8624" spans="1:6" x14ac:dyDescent="0.25">
      <c r="A8624" s="348" t="s">
        <v>14359</v>
      </c>
      <c r="B8624" t="str">
        <f t="shared" si="134"/>
        <v>F3:0912 P1P2:8803 P3:00448</v>
      </c>
      <c r="C8624" s="348" t="s">
        <v>11934</v>
      </c>
      <c r="D8624" s="348" t="s">
        <v>7651</v>
      </c>
      <c r="E8624" s="348" t="s">
        <v>7652</v>
      </c>
      <c r="F8624" s="348" t="s">
        <v>7641</v>
      </c>
    </row>
    <row r="8625" spans="1:6" x14ac:dyDescent="0.25">
      <c r="A8625" s="348" t="s">
        <v>14360</v>
      </c>
      <c r="B8625" t="str">
        <f t="shared" si="134"/>
        <v>F3:0921 P1P2:8804 P3:00201</v>
      </c>
      <c r="C8625" s="348" t="s">
        <v>7973</v>
      </c>
      <c r="D8625" s="348" t="s">
        <v>7646</v>
      </c>
      <c r="E8625" s="348" t="s">
        <v>7647</v>
      </c>
      <c r="F8625" s="348" t="s">
        <v>7648</v>
      </c>
    </row>
    <row r="8626" spans="1:6" x14ac:dyDescent="0.25">
      <c r="A8626" s="348" t="s">
        <v>14360</v>
      </c>
      <c r="B8626" t="str">
        <f t="shared" si="134"/>
        <v>F3:0921 P1P2:8804 P3:00389</v>
      </c>
      <c r="C8626" s="348" t="s">
        <v>7973</v>
      </c>
      <c r="D8626" s="348" t="s">
        <v>7646</v>
      </c>
      <c r="E8626" s="348" t="s">
        <v>7647</v>
      </c>
      <c r="F8626" s="348" t="s">
        <v>7640</v>
      </c>
    </row>
    <row r="8627" spans="1:6" x14ac:dyDescent="0.25">
      <c r="A8627" s="348" t="s">
        <v>14360</v>
      </c>
      <c r="B8627" t="str">
        <f t="shared" si="134"/>
        <v>F3:0921 P1P2:8804 P3:00448</v>
      </c>
      <c r="C8627" s="348" t="s">
        <v>7973</v>
      </c>
      <c r="D8627" s="348" t="s">
        <v>7646</v>
      </c>
      <c r="E8627" s="348" t="s">
        <v>7647</v>
      </c>
      <c r="F8627" s="348" t="s">
        <v>7641</v>
      </c>
    </row>
    <row r="8628" spans="1:6" x14ac:dyDescent="0.25">
      <c r="A8628" s="348" t="s">
        <v>14361</v>
      </c>
      <c r="B8628" t="str">
        <f t="shared" si="134"/>
        <v>F3:0921 P1P2:8804 P3:00201</v>
      </c>
      <c r="C8628" s="348" t="s">
        <v>8000</v>
      </c>
      <c r="D8628" s="348" t="s">
        <v>7646</v>
      </c>
      <c r="E8628" s="348" t="s">
        <v>7647</v>
      </c>
      <c r="F8628" s="348" t="s">
        <v>7648</v>
      </c>
    </row>
    <row r="8629" spans="1:6" x14ac:dyDescent="0.25">
      <c r="A8629" s="348" t="s">
        <v>14361</v>
      </c>
      <c r="B8629" t="str">
        <f t="shared" si="134"/>
        <v>F3:0921 P1P2:8804 P3:00448</v>
      </c>
      <c r="C8629" s="348" t="s">
        <v>8000</v>
      </c>
      <c r="D8629" s="348" t="s">
        <v>7646</v>
      </c>
      <c r="E8629" s="348" t="s">
        <v>7647</v>
      </c>
      <c r="F8629" s="348" t="s">
        <v>7641</v>
      </c>
    </row>
    <row r="8630" spans="1:6" x14ac:dyDescent="0.25">
      <c r="A8630" s="348" t="s">
        <v>14362</v>
      </c>
      <c r="B8630" t="str">
        <f t="shared" si="134"/>
        <v>F3:0921 P1P2:8804 P3:00201</v>
      </c>
      <c r="C8630" s="348" t="s">
        <v>8000</v>
      </c>
      <c r="D8630" s="348" t="s">
        <v>7646</v>
      </c>
      <c r="E8630" s="348" t="s">
        <v>7647</v>
      </c>
      <c r="F8630" s="348" t="s">
        <v>7648</v>
      </c>
    </row>
    <row r="8631" spans="1:6" x14ac:dyDescent="0.25">
      <c r="A8631" s="348" t="s">
        <v>14362</v>
      </c>
      <c r="B8631" t="str">
        <f t="shared" si="134"/>
        <v>F3:0921 P1P2:8804 P3:00448</v>
      </c>
      <c r="C8631" s="348" t="s">
        <v>8000</v>
      </c>
      <c r="D8631" s="348" t="s">
        <v>7646</v>
      </c>
      <c r="E8631" s="348" t="s">
        <v>7647</v>
      </c>
      <c r="F8631" s="348" t="s">
        <v>7641</v>
      </c>
    </row>
    <row r="8632" spans="1:6" x14ac:dyDescent="0.25">
      <c r="A8632" s="348" t="s">
        <v>14363</v>
      </c>
      <c r="B8632" t="str">
        <f t="shared" si="134"/>
        <v>F3:0921 P1P2:8804 P3:00201</v>
      </c>
      <c r="C8632" s="348" t="s">
        <v>8000</v>
      </c>
      <c r="D8632" s="348" t="s">
        <v>7646</v>
      </c>
      <c r="E8632" s="348" t="s">
        <v>7647</v>
      </c>
      <c r="F8632" s="348" t="s">
        <v>7648</v>
      </c>
    </row>
    <row r="8633" spans="1:6" x14ac:dyDescent="0.25">
      <c r="A8633" s="348" t="s">
        <v>14363</v>
      </c>
      <c r="B8633" t="str">
        <f t="shared" si="134"/>
        <v>F3:0921 P1P2:8804 P3:00448</v>
      </c>
      <c r="C8633" s="348" t="s">
        <v>8000</v>
      </c>
      <c r="D8633" s="348" t="s">
        <v>7646</v>
      </c>
      <c r="E8633" s="348" t="s">
        <v>7647</v>
      </c>
      <c r="F8633" s="348" t="s">
        <v>7641</v>
      </c>
    </row>
    <row r="8634" spans="1:6" x14ac:dyDescent="0.25">
      <c r="A8634" s="348" t="s">
        <v>14364</v>
      </c>
      <c r="B8634" t="str">
        <f t="shared" si="134"/>
        <v>F3:0921 P1P2:8804 P3:00201</v>
      </c>
      <c r="C8634" s="348" t="s">
        <v>8000</v>
      </c>
      <c r="D8634" s="348" t="s">
        <v>7646</v>
      </c>
      <c r="E8634" s="348" t="s">
        <v>7647</v>
      </c>
      <c r="F8634" s="348" t="s">
        <v>7648</v>
      </c>
    </row>
    <row r="8635" spans="1:6" x14ac:dyDescent="0.25">
      <c r="A8635" s="348" t="s">
        <v>14364</v>
      </c>
      <c r="B8635" t="str">
        <f t="shared" si="134"/>
        <v>F3:0921 P1P2:8804 P3:00448</v>
      </c>
      <c r="C8635" s="348" t="s">
        <v>8000</v>
      </c>
      <c r="D8635" s="348" t="s">
        <v>7646</v>
      </c>
      <c r="E8635" s="348" t="s">
        <v>7647</v>
      </c>
      <c r="F8635" s="348" t="s">
        <v>7641</v>
      </c>
    </row>
    <row r="8636" spans="1:6" x14ac:dyDescent="0.25">
      <c r="A8636" s="348" t="s">
        <v>14365</v>
      </c>
      <c r="B8636" t="str">
        <f t="shared" si="134"/>
        <v>F3:0921 P1P2:8804 P3:00201</v>
      </c>
      <c r="C8636" s="348" t="s">
        <v>7973</v>
      </c>
      <c r="D8636" s="348" t="s">
        <v>7646</v>
      </c>
      <c r="E8636" s="348" t="s">
        <v>7647</v>
      </c>
      <c r="F8636" s="348" t="s">
        <v>7648</v>
      </c>
    </row>
    <row r="8637" spans="1:6" x14ac:dyDescent="0.25">
      <c r="A8637" s="348" t="s">
        <v>14365</v>
      </c>
      <c r="B8637" t="str">
        <f t="shared" si="134"/>
        <v>F3:0921 P1P2:8804 P3:00389</v>
      </c>
      <c r="C8637" s="348" t="s">
        <v>7973</v>
      </c>
      <c r="D8637" s="348" t="s">
        <v>7646</v>
      </c>
      <c r="E8637" s="348" t="s">
        <v>7647</v>
      </c>
      <c r="F8637" s="348" t="s">
        <v>7640</v>
      </c>
    </row>
    <row r="8638" spans="1:6" x14ac:dyDescent="0.25">
      <c r="A8638" s="348" t="s">
        <v>14365</v>
      </c>
      <c r="B8638" t="str">
        <f t="shared" si="134"/>
        <v>F3:0921 P1P2:8804 P3:00448</v>
      </c>
      <c r="C8638" s="348" t="s">
        <v>7973</v>
      </c>
      <c r="D8638" s="348" t="s">
        <v>7646</v>
      </c>
      <c r="E8638" s="348" t="s">
        <v>7647</v>
      </c>
      <c r="F8638" s="348" t="s">
        <v>7641</v>
      </c>
    </row>
    <row r="8639" spans="1:6" x14ac:dyDescent="0.25">
      <c r="A8639" s="348" t="s">
        <v>14366</v>
      </c>
      <c r="B8639" t="str">
        <f t="shared" si="134"/>
        <v>F3:0921 P1P2:8804 P3:00201</v>
      </c>
      <c r="C8639" s="348" t="s">
        <v>7973</v>
      </c>
      <c r="D8639" s="348" t="s">
        <v>7646</v>
      </c>
      <c r="E8639" s="348" t="s">
        <v>7647</v>
      </c>
      <c r="F8639" s="348" t="s">
        <v>7648</v>
      </c>
    </row>
    <row r="8640" spans="1:6" x14ac:dyDescent="0.25">
      <c r="A8640" s="348" t="s">
        <v>14366</v>
      </c>
      <c r="B8640" t="str">
        <f t="shared" si="134"/>
        <v>F3:0921 P1P2:8804 P3:00389</v>
      </c>
      <c r="C8640" s="348" t="s">
        <v>7973</v>
      </c>
      <c r="D8640" s="348" t="s">
        <v>7646</v>
      </c>
      <c r="E8640" s="348" t="s">
        <v>7647</v>
      </c>
      <c r="F8640" s="348" t="s">
        <v>7640</v>
      </c>
    </row>
    <row r="8641" spans="1:6" x14ac:dyDescent="0.25">
      <c r="A8641" s="348" t="s">
        <v>14366</v>
      </c>
      <c r="B8641" t="str">
        <f t="shared" si="134"/>
        <v>F3:0921 P1P2:8804 P3:00448</v>
      </c>
      <c r="C8641" s="348" t="s">
        <v>7973</v>
      </c>
      <c r="D8641" s="348" t="s">
        <v>7646</v>
      </c>
      <c r="E8641" s="348" t="s">
        <v>7647</v>
      </c>
      <c r="F8641" s="348" t="s">
        <v>7641</v>
      </c>
    </row>
    <row r="8642" spans="1:6" x14ac:dyDescent="0.25">
      <c r="A8642" s="348" t="s">
        <v>14367</v>
      </c>
      <c r="B8642" t="str">
        <f t="shared" ref="B8642:B8705" si="135">CONCATENATE("F3:",D8642," P1P2:",E8642," P3:",F8642)</f>
        <v>F3:0921 P1P2:8804 P3:00201</v>
      </c>
      <c r="C8642" s="348" t="s">
        <v>8000</v>
      </c>
      <c r="D8642" s="348" t="s">
        <v>7646</v>
      </c>
      <c r="E8642" s="348" t="s">
        <v>7647</v>
      </c>
      <c r="F8642" s="348" t="s">
        <v>7648</v>
      </c>
    </row>
    <row r="8643" spans="1:6" x14ac:dyDescent="0.25">
      <c r="A8643" s="348" t="s">
        <v>14367</v>
      </c>
      <c r="B8643" t="str">
        <f t="shared" si="135"/>
        <v>F3:0921 P1P2:8804 P3:00448</v>
      </c>
      <c r="C8643" s="348" t="s">
        <v>8000</v>
      </c>
      <c r="D8643" s="348" t="s">
        <v>7646</v>
      </c>
      <c r="E8643" s="348" t="s">
        <v>7647</v>
      </c>
      <c r="F8643" s="348" t="s">
        <v>7641</v>
      </c>
    </row>
    <row r="8644" spans="1:6" x14ac:dyDescent="0.25">
      <c r="A8644" s="348" t="s">
        <v>14368</v>
      </c>
      <c r="B8644" t="str">
        <f t="shared" si="135"/>
        <v>F3:0921 P1P2:8804 P3:00201</v>
      </c>
      <c r="C8644" s="348" t="s">
        <v>8000</v>
      </c>
      <c r="D8644" s="348" t="s">
        <v>7646</v>
      </c>
      <c r="E8644" s="348" t="s">
        <v>7647</v>
      </c>
      <c r="F8644" s="348" t="s">
        <v>7648</v>
      </c>
    </row>
    <row r="8645" spans="1:6" x14ac:dyDescent="0.25">
      <c r="A8645" s="348" t="s">
        <v>14368</v>
      </c>
      <c r="B8645" t="str">
        <f t="shared" si="135"/>
        <v>F3:0921 P1P2:8804 P3:00448</v>
      </c>
      <c r="C8645" s="348" t="s">
        <v>8000</v>
      </c>
      <c r="D8645" s="348" t="s">
        <v>7646</v>
      </c>
      <c r="E8645" s="348" t="s">
        <v>7647</v>
      </c>
      <c r="F8645" s="348" t="s">
        <v>7641</v>
      </c>
    </row>
    <row r="8646" spans="1:6" x14ac:dyDescent="0.25">
      <c r="A8646" s="348" t="s">
        <v>14369</v>
      </c>
      <c r="B8646" t="str">
        <f t="shared" si="135"/>
        <v>F3:0950 P1P2:8814 P3:00209</v>
      </c>
      <c r="C8646" s="348" t="s">
        <v>7836</v>
      </c>
      <c r="D8646" s="348" t="s">
        <v>7344</v>
      </c>
      <c r="E8646" s="348" t="s">
        <v>7642</v>
      </c>
      <c r="F8646" s="348" t="s">
        <v>7860</v>
      </c>
    </row>
    <row r="8647" spans="1:6" x14ac:dyDescent="0.25">
      <c r="A8647" s="348" t="s">
        <v>14370</v>
      </c>
      <c r="B8647" t="str">
        <f t="shared" si="135"/>
        <v>F3:0950 P1P2:8814 P3:00209</v>
      </c>
      <c r="C8647" s="348" t="s">
        <v>7836</v>
      </c>
      <c r="D8647" s="348" t="s">
        <v>7344</v>
      </c>
      <c r="E8647" s="348" t="s">
        <v>7642</v>
      </c>
      <c r="F8647" s="348" t="s">
        <v>7860</v>
      </c>
    </row>
    <row r="8648" spans="1:6" x14ac:dyDescent="0.25">
      <c r="A8648" s="348" t="s">
        <v>14371</v>
      </c>
      <c r="B8648" t="str">
        <f t="shared" si="135"/>
        <v>F3:0950 P1P2:8814 P3:00209</v>
      </c>
      <c r="C8648" s="348" t="s">
        <v>7836</v>
      </c>
      <c r="D8648" s="348" t="s">
        <v>7344</v>
      </c>
      <c r="E8648" s="348" t="s">
        <v>7642</v>
      </c>
      <c r="F8648" s="348" t="s">
        <v>7860</v>
      </c>
    </row>
    <row r="8649" spans="1:6" x14ac:dyDescent="0.25">
      <c r="A8649" s="348" t="s">
        <v>14372</v>
      </c>
      <c r="B8649" t="str">
        <f t="shared" si="135"/>
        <v>F3:0820 P1P2:8502 P3:00231</v>
      </c>
      <c r="C8649" s="348" t="s">
        <v>7836</v>
      </c>
      <c r="D8649" s="348" t="s">
        <v>7684</v>
      </c>
      <c r="E8649" s="348" t="s">
        <v>7725</v>
      </c>
      <c r="F8649" s="348" t="s">
        <v>7834</v>
      </c>
    </row>
    <row r="8650" spans="1:6" x14ac:dyDescent="0.25">
      <c r="A8650" s="348" t="s">
        <v>14373</v>
      </c>
      <c r="B8650" t="str">
        <f t="shared" si="135"/>
        <v>F3:0820 P1P2:8503 P3:00232</v>
      </c>
      <c r="C8650" s="348" t="s">
        <v>7836</v>
      </c>
      <c r="D8650" s="348" t="s">
        <v>7684</v>
      </c>
      <c r="E8650" s="348" t="s">
        <v>7685</v>
      </c>
      <c r="F8650" s="348" t="s">
        <v>7686</v>
      </c>
    </row>
    <row r="8651" spans="1:6" x14ac:dyDescent="0.25">
      <c r="A8651" s="348" t="s">
        <v>14374</v>
      </c>
      <c r="B8651" t="str">
        <f t="shared" si="135"/>
        <v>F3:0820 P1P2:8503 P3:00232</v>
      </c>
      <c r="C8651" s="348" t="s">
        <v>7836</v>
      </c>
      <c r="D8651" s="348" t="s">
        <v>7684</v>
      </c>
      <c r="E8651" s="348" t="s">
        <v>7685</v>
      </c>
      <c r="F8651" s="348" t="s">
        <v>7686</v>
      </c>
    </row>
    <row r="8652" spans="1:6" x14ac:dyDescent="0.25">
      <c r="A8652" s="348" t="s">
        <v>14375</v>
      </c>
      <c r="B8652" t="str">
        <f t="shared" si="135"/>
        <v>F3:0820 P1P2:8502 P3:00234</v>
      </c>
      <c r="C8652" s="348" t="s">
        <v>7836</v>
      </c>
      <c r="D8652" s="348" t="s">
        <v>7684</v>
      </c>
      <c r="E8652" s="348" t="s">
        <v>7725</v>
      </c>
      <c r="F8652" s="348" t="s">
        <v>7726</v>
      </c>
    </row>
    <row r="8653" spans="1:6" x14ac:dyDescent="0.25">
      <c r="A8653" s="348" t="s">
        <v>14376</v>
      </c>
      <c r="B8653" t="str">
        <f t="shared" si="135"/>
        <v>F3:0820 P1P2:8502 P3:00234</v>
      </c>
      <c r="C8653" s="348" t="s">
        <v>7836</v>
      </c>
      <c r="D8653" s="348" t="s">
        <v>7684</v>
      </c>
      <c r="E8653" s="348" t="s">
        <v>7725</v>
      </c>
      <c r="F8653" s="348" t="s">
        <v>7726</v>
      </c>
    </row>
    <row r="8654" spans="1:6" x14ac:dyDescent="0.25">
      <c r="A8654" s="348" t="s">
        <v>14377</v>
      </c>
      <c r="B8654" t="str">
        <f t="shared" si="135"/>
        <v>F3:0921 P1P2:8804 P3:00201</v>
      </c>
      <c r="C8654" s="348" t="s">
        <v>13515</v>
      </c>
      <c r="D8654" s="348" t="s">
        <v>7646</v>
      </c>
      <c r="E8654" s="348" t="s">
        <v>7647</v>
      </c>
      <c r="F8654" s="348" t="s">
        <v>7648</v>
      </c>
    </row>
    <row r="8655" spans="1:6" x14ac:dyDescent="0.25">
      <c r="A8655" s="348" t="s">
        <v>14377</v>
      </c>
      <c r="B8655" t="str">
        <f t="shared" si="135"/>
        <v>F3:0921 P1P2:8804 P3:00448</v>
      </c>
      <c r="C8655" s="348" t="s">
        <v>13515</v>
      </c>
      <c r="D8655" s="348" t="s">
        <v>7646</v>
      </c>
      <c r="E8655" s="348" t="s">
        <v>7647</v>
      </c>
      <c r="F8655" s="348" t="s">
        <v>7641</v>
      </c>
    </row>
    <row r="8656" spans="1:6" x14ac:dyDescent="0.25">
      <c r="A8656" s="348" t="s">
        <v>14378</v>
      </c>
      <c r="B8656" t="str">
        <f t="shared" si="135"/>
        <v>F3:0820 P1P2:8502 P3:00234</v>
      </c>
      <c r="C8656" s="348" t="s">
        <v>7836</v>
      </c>
      <c r="D8656" s="348" t="s">
        <v>7684</v>
      </c>
      <c r="E8656" s="348" t="s">
        <v>7725</v>
      </c>
      <c r="F8656" s="348" t="s">
        <v>7726</v>
      </c>
    </row>
    <row r="8657" spans="1:6" x14ac:dyDescent="0.25">
      <c r="A8657" s="348" t="s">
        <v>14379</v>
      </c>
      <c r="B8657" t="str">
        <f t="shared" si="135"/>
        <v>F3:0921 P1P2:8804 P3:00201</v>
      </c>
      <c r="C8657" s="348" t="s">
        <v>13515</v>
      </c>
      <c r="D8657" s="348" t="s">
        <v>7646</v>
      </c>
      <c r="E8657" s="348" t="s">
        <v>7647</v>
      </c>
      <c r="F8657" s="348" t="s">
        <v>7648</v>
      </c>
    </row>
    <row r="8658" spans="1:6" x14ac:dyDescent="0.25">
      <c r="A8658" s="348" t="s">
        <v>14379</v>
      </c>
      <c r="B8658" t="str">
        <f t="shared" si="135"/>
        <v>F3:0921 P1P2:8804 P3:00448</v>
      </c>
      <c r="C8658" s="348" t="s">
        <v>13515</v>
      </c>
      <c r="D8658" s="348" t="s">
        <v>7646</v>
      </c>
      <c r="E8658" s="348" t="s">
        <v>7647</v>
      </c>
      <c r="F8658" s="348" t="s">
        <v>7641</v>
      </c>
    </row>
    <row r="8659" spans="1:6" x14ac:dyDescent="0.25">
      <c r="A8659" s="348" t="s">
        <v>14380</v>
      </c>
      <c r="B8659" t="str">
        <f t="shared" si="135"/>
        <v>F3:0921 P1P2:8804 P3:00201</v>
      </c>
      <c r="C8659" s="348" t="s">
        <v>13515</v>
      </c>
      <c r="D8659" s="348" t="s">
        <v>7646</v>
      </c>
      <c r="E8659" s="348" t="s">
        <v>7647</v>
      </c>
      <c r="F8659" s="348" t="s">
        <v>7648</v>
      </c>
    </row>
    <row r="8660" spans="1:6" x14ac:dyDescent="0.25">
      <c r="A8660" s="348" t="s">
        <v>14380</v>
      </c>
      <c r="B8660" t="str">
        <f t="shared" si="135"/>
        <v>F3:0921 P1P2:8804 P3:00448</v>
      </c>
      <c r="C8660" s="348" t="s">
        <v>13515</v>
      </c>
      <c r="D8660" s="348" t="s">
        <v>7646</v>
      </c>
      <c r="E8660" s="348" t="s">
        <v>7647</v>
      </c>
      <c r="F8660" s="348" t="s">
        <v>7641</v>
      </c>
    </row>
    <row r="8661" spans="1:6" x14ac:dyDescent="0.25">
      <c r="A8661" s="348" t="s">
        <v>14381</v>
      </c>
      <c r="B8661" t="str">
        <f t="shared" si="135"/>
        <v>F3:0921 P1P2:8804 P3:00201</v>
      </c>
      <c r="C8661" s="348" t="s">
        <v>13515</v>
      </c>
      <c r="D8661" s="348" t="s">
        <v>7646</v>
      </c>
      <c r="E8661" s="348" t="s">
        <v>7647</v>
      </c>
      <c r="F8661" s="348" t="s">
        <v>7648</v>
      </c>
    </row>
    <row r="8662" spans="1:6" x14ac:dyDescent="0.25">
      <c r="A8662" s="348" t="s">
        <v>14381</v>
      </c>
      <c r="B8662" t="str">
        <f t="shared" si="135"/>
        <v>F3:0921 P1P2:8804 P3:00448</v>
      </c>
      <c r="C8662" s="348" t="s">
        <v>13515</v>
      </c>
      <c r="D8662" s="348" t="s">
        <v>7646</v>
      </c>
      <c r="E8662" s="348" t="s">
        <v>7647</v>
      </c>
      <c r="F8662" s="348" t="s">
        <v>7641</v>
      </c>
    </row>
    <row r="8663" spans="1:6" x14ac:dyDescent="0.25">
      <c r="A8663" s="348" t="s">
        <v>14382</v>
      </c>
      <c r="B8663" t="str">
        <f t="shared" si="135"/>
        <v>F3:0921 P1P2:8804 P3:00201</v>
      </c>
      <c r="C8663" s="348" t="s">
        <v>13515</v>
      </c>
      <c r="D8663" s="348" t="s">
        <v>7646</v>
      </c>
      <c r="E8663" s="348" t="s">
        <v>7647</v>
      </c>
      <c r="F8663" s="348" t="s">
        <v>7648</v>
      </c>
    </row>
    <row r="8664" spans="1:6" x14ac:dyDescent="0.25">
      <c r="A8664" s="348" t="s">
        <v>14382</v>
      </c>
      <c r="B8664" t="str">
        <f t="shared" si="135"/>
        <v>F3:0921 P1P2:8804 P3:00448</v>
      </c>
      <c r="C8664" s="348" t="s">
        <v>13515</v>
      </c>
      <c r="D8664" s="348" t="s">
        <v>7646</v>
      </c>
      <c r="E8664" s="348" t="s">
        <v>7647</v>
      </c>
      <c r="F8664" s="348" t="s">
        <v>7641</v>
      </c>
    </row>
    <row r="8665" spans="1:6" x14ac:dyDescent="0.25">
      <c r="A8665" s="348" t="s">
        <v>14383</v>
      </c>
      <c r="B8665" t="str">
        <f t="shared" si="135"/>
        <v>F3:0921 P1P2:8804 P3:00201</v>
      </c>
      <c r="C8665" s="348" t="s">
        <v>13515</v>
      </c>
      <c r="D8665" s="348" t="s">
        <v>7646</v>
      </c>
      <c r="E8665" s="348" t="s">
        <v>7647</v>
      </c>
      <c r="F8665" s="348" t="s">
        <v>7648</v>
      </c>
    </row>
    <row r="8666" spans="1:6" x14ac:dyDescent="0.25">
      <c r="A8666" s="348" t="s">
        <v>14383</v>
      </c>
      <c r="B8666" t="str">
        <f t="shared" si="135"/>
        <v>F3:0921 P1P2:8804 P3:00448</v>
      </c>
      <c r="C8666" s="348" t="s">
        <v>13515</v>
      </c>
      <c r="D8666" s="348" t="s">
        <v>7646</v>
      </c>
      <c r="E8666" s="348" t="s">
        <v>7647</v>
      </c>
      <c r="F8666" s="348" t="s">
        <v>7641</v>
      </c>
    </row>
    <row r="8667" spans="1:6" x14ac:dyDescent="0.25">
      <c r="A8667" s="348" t="s">
        <v>14384</v>
      </c>
      <c r="B8667" t="str">
        <f t="shared" si="135"/>
        <v>F3:0921 P1P2:8804 P3:00201</v>
      </c>
      <c r="C8667" s="348" t="s">
        <v>7973</v>
      </c>
      <c r="D8667" s="348" t="s">
        <v>7646</v>
      </c>
      <c r="E8667" s="348" t="s">
        <v>7647</v>
      </c>
      <c r="F8667" s="348" t="s">
        <v>7648</v>
      </c>
    </row>
    <row r="8668" spans="1:6" x14ac:dyDescent="0.25">
      <c r="A8668" s="348" t="s">
        <v>14384</v>
      </c>
      <c r="B8668" t="str">
        <f t="shared" si="135"/>
        <v>F3:0921 P1P2:8804 P3:00389</v>
      </c>
      <c r="C8668" s="348" t="s">
        <v>7973</v>
      </c>
      <c r="D8668" s="348" t="s">
        <v>7646</v>
      </c>
      <c r="E8668" s="348" t="s">
        <v>7647</v>
      </c>
      <c r="F8668" s="348" t="s">
        <v>7640</v>
      </c>
    </row>
    <row r="8669" spans="1:6" x14ac:dyDescent="0.25">
      <c r="A8669" s="348" t="s">
        <v>14384</v>
      </c>
      <c r="B8669" t="str">
        <f t="shared" si="135"/>
        <v>F3:0921 P1P2:8804 P3:00448</v>
      </c>
      <c r="C8669" s="348" t="s">
        <v>7973</v>
      </c>
      <c r="D8669" s="348" t="s">
        <v>7646</v>
      </c>
      <c r="E8669" s="348" t="s">
        <v>7647</v>
      </c>
      <c r="F8669" s="348" t="s">
        <v>7641</v>
      </c>
    </row>
    <row r="8670" spans="1:6" x14ac:dyDescent="0.25">
      <c r="A8670" s="348" t="s">
        <v>14385</v>
      </c>
      <c r="B8670" t="str">
        <f t="shared" si="135"/>
        <v>F3:0921 P1P2:8804 P3:00201</v>
      </c>
      <c r="C8670" s="348" t="s">
        <v>7973</v>
      </c>
      <c r="D8670" s="348" t="s">
        <v>7646</v>
      </c>
      <c r="E8670" s="348" t="s">
        <v>7647</v>
      </c>
      <c r="F8670" s="348" t="s">
        <v>7648</v>
      </c>
    </row>
    <row r="8671" spans="1:6" x14ac:dyDescent="0.25">
      <c r="A8671" s="348" t="s">
        <v>14385</v>
      </c>
      <c r="B8671" t="str">
        <f t="shared" si="135"/>
        <v>F3:0921 P1P2:8804 P3:00389</v>
      </c>
      <c r="C8671" s="348" t="s">
        <v>7973</v>
      </c>
      <c r="D8671" s="348" t="s">
        <v>7646</v>
      </c>
      <c r="E8671" s="348" t="s">
        <v>7647</v>
      </c>
      <c r="F8671" s="348" t="s">
        <v>7640</v>
      </c>
    </row>
    <row r="8672" spans="1:6" x14ac:dyDescent="0.25">
      <c r="A8672" s="348" t="s">
        <v>14385</v>
      </c>
      <c r="B8672" t="str">
        <f t="shared" si="135"/>
        <v>F3:0921 P1P2:8804 P3:00448</v>
      </c>
      <c r="C8672" s="348" t="s">
        <v>7973</v>
      </c>
      <c r="D8672" s="348" t="s">
        <v>7646</v>
      </c>
      <c r="E8672" s="348" t="s">
        <v>7647</v>
      </c>
      <c r="F8672" s="348" t="s">
        <v>7641</v>
      </c>
    </row>
    <row r="8673" spans="1:6" x14ac:dyDescent="0.25">
      <c r="A8673" s="348" t="s">
        <v>14386</v>
      </c>
      <c r="B8673" t="str">
        <f t="shared" si="135"/>
        <v>F3:0922 P1P2:8806 P3:00203</v>
      </c>
      <c r="C8673" s="348" t="s">
        <v>7973</v>
      </c>
      <c r="D8673" s="348" t="s">
        <v>7637</v>
      </c>
      <c r="E8673" s="348" t="s">
        <v>7638</v>
      </c>
      <c r="F8673" s="348" t="s">
        <v>7639</v>
      </c>
    </row>
    <row r="8674" spans="1:6" x14ac:dyDescent="0.25">
      <c r="A8674" s="348" t="s">
        <v>14386</v>
      </c>
      <c r="B8674" t="str">
        <f t="shared" si="135"/>
        <v>F3:0922 P1P2:8806 P3:00389</v>
      </c>
      <c r="C8674" s="348" t="s">
        <v>7973</v>
      </c>
      <c r="D8674" s="348" t="s">
        <v>7637</v>
      </c>
      <c r="E8674" s="348" t="s">
        <v>7638</v>
      </c>
      <c r="F8674" s="348" t="s">
        <v>7640</v>
      </c>
    </row>
    <row r="8675" spans="1:6" x14ac:dyDescent="0.25">
      <c r="A8675" s="348" t="s">
        <v>14386</v>
      </c>
      <c r="B8675" t="str">
        <f t="shared" si="135"/>
        <v>F3:0922 P1P2:8806 P3:00448</v>
      </c>
      <c r="C8675" s="348" t="s">
        <v>7973</v>
      </c>
      <c r="D8675" s="348" t="s">
        <v>7637</v>
      </c>
      <c r="E8675" s="348" t="s">
        <v>7638</v>
      </c>
      <c r="F8675" s="348" t="s">
        <v>7641</v>
      </c>
    </row>
    <row r="8676" spans="1:6" x14ac:dyDescent="0.25">
      <c r="A8676" s="348" t="s">
        <v>14387</v>
      </c>
      <c r="B8676" t="str">
        <f t="shared" si="135"/>
        <v>F3:0921 P1P2:8804 P3:00201</v>
      </c>
      <c r="C8676" s="348" t="s">
        <v>7973</v>
      </c>
      <c r="D8676" s="348" t="s">
        <v>7646</v>
      </c>
      <c r="E8676" s="348" t="s">
        <v>7647</v>
      </c>
      <c r="F8676" s="348" t="s">
        <v>7648</v>
      </c>
    </row>
    <row r="8677" spans="1:6" x14ac:dyDescent="0.25">
      <c r="A8677" s="348" t="s">
        <v>14387</v>
      </c>
      <c r="B8677" t="str">
        <f t="shared" si="135"/>
        <v>F3:0921 P1P2:8804 P3:00448</v>
      </c>
      <c r="C8677" s="348" t="s">
        <v>7973</v>
      </c>
      <c r="D8677" s="348" t="s">
        <v>7646</v>
      </c>
      <c r="E8677" s="348" t="s">
        <v>7647</v>
      </c>
      <c r="F8677" s="348" t="s">
        <v>7641</v>
      </c>
    </row>
    <row r="8678" spans="1:6" x14ac:dyDescent="0.25">
      <c r="A8678" s="348" t="s">
        <v>14388</v>
      </c>
      <c r="B8678" t="str">
        <f t="shared" si="135"/>
        <v>F3:0922 P1P2:8806 P3:00203</v>
      </c>
      <c r="C8678" s="348" t="s">
        <v>7973</v>
      </c>
      <c r="D8678" s="348" t="s">
        <v>7637</v>
      </c>
      <c r="E8678" s="348" t="s">
        <v>7638</v>
      </c>
      <c r="F8678" s="348" t="s">
        <v>7639</v>
      </c>
    </row>
    <row r="8679" spans="1:6" x14ac:dyDescent="0.25">
      <c r="A8679" s="348" t="s">
        <v>14388</v>
      </c>
      <c r="B8679" t="str">
        <f t="shared" si="135"/>
        <v>F3:0922 P1P2:8806 P3:00389</v>
      </c>
      <c r="C8679" s="348" t="s">
        <v>7973</v>
      </c>
      <c r="D8679" s="348" t="s">
        <v>7637</v>
      </c>
      <c r="E8679" s="348" t="s">
        <v>7638</v>
      </c>
      <c r="F8679" s="348" t="s">
        <v>7640</v>
      </c>
    </row>
    <row r="8680" spans="1:6" x14ac:dyDescent="0.25">
      <c r="A8680" s="348" t="s">
        <v>14388</v>
      </c>
      <c r="B8680" t="str">
        <f t="shared" si="135"/>
        <v>F3:0922 P1P2:8806 P3:00448</v>
      </c>
      <c r="C8680" s="348" t="s">
        <v>7973</v>
      </c>
      <c r="D8680" s="348" t="s">
        <v>7637</v>
      </c>
      <c r="E8680" s="348" t="s">
        <v>7638</v>
      </c>
      <c r="F8680" s="348" t="s">
        <v>7641</v>
      </c>
    </row>
    <row r="8681" spans="1:6" x14ac:dyDescent="0.25">
      <c r="A8681" s="348" t="s">
        <v>14389</v>
      </c>
      <c r="B8681" t="str">
        <f t="shared" si="135"/>
        <v>F3:0921 P1P2:8804 P3:00201</v>
      </c>
      <c r="C8681" s="348" t="s">
        <v>7973</v>
      </c>
      <c r="D8681" s="348" t="s">
        <v>7646</v>
      </c>
      <c r="E8681" s="348" t="s">
        <v>7647</v>
      </c>
      <c r="F8681" s="348" t="s">
        <v>7648</v>
      </c>
    </row>
    <row r="8682" spans="1:6" x14ac:dyDescent="0.25">
      <c r="A8682" s="348" t="s">
        <v>14389</v>
      </c>
      <c r="B8682" t="str">
        <f t="shared" si="135"/>
        <v>F3:0921 P1P2:8804 P3:00448</v>
      </c>
      <c r="C8682" s="348" t="s">
        <v>7973</v>
      </c>
      <c r="D8682" s="348" t="s">
        <v>7646</v>
      </c>
      <c r="E8682" s="348" t="s">
        <v>7647</v>
      </c>
      <c r="F8682" s="348" t="s">
        <v>7641</v>
      </c>
    </row>
    <row r="8683" spans="1:6" x14ac:dyDescent="0.25">
      <c r="A8683" s="348" t="s">
        <v>14390</v>
      </c>
      <c r="B8683" t="str">
        <f t="shared" si="135"/>
        <v>F3:0922 P1P2:8806 P3:00203</v>
      </c>
      <c r="C8683" s="348" t="s">
        <v>7973</v>
      </c>
      <c r="D8683" s="348" t="s">
        <v>7637</v>
      </c>
      <c r="E8683" s="348" t="s">
        <v>7638</v>
      </c>
      <c r="F8683" s="348" t="s">
        <v>7639</v>
      </c>
    </row>
    <row r="8684" spans="1:6" x14ac:dyDescent="0.25">
      <c r="A8684" s="348" t="s">
        <v>14390</v>
      </c>
      <c r="B8684" t="str">
        <f t="shared" si="135"/>
        <v>F3:0922 P1P2:8806 P3:00448</v>
      </c>
      <c r="C8684" s="348" t="s">
        <v>7973</v>
      </c>
      <c r="D8684" s="348" t="s">
        <v>7637</v>
      </c>
      <c r="E8684" s="348" t="s">
        <v>7638</v>
      </c>
      <c r="F8684" s="348" t="s">
        <v>7641</v>
      </c>
    </row>
    <row r="8685" spans="1:6" x14ac:dyDescent="0.25">
      <c r="A8685" s="348" t="s">
        <v>14391</v>
      </c>
      <c r="B8685" t="str">
        <f t="shared" si="135"/>
        <v>F3:0812 P1P2:8602 P3:00238</v>
      </c>
      <c r="C8685" s="348" t="s">
        <v>7836</v>
      </c>
      <c r="D8685" s="348" t="s">
        <v>7752</v>
      </c>
      <c r="E8685" s="348" t="s">
        <v>7753</v>
      </c>
      <c r="F8685" s="348" t="s">
        <v>8038</v>
      </c>
    </row>
    <row r="8686" spans="1:6" x14ac:dyDescent="0.25">
      <c r="A8686" s="348" t="s">
        <v>14392</v>
      </c>
      <c r="B8686" t="str">
        <f t="shared" si="135"/>
        <v>F3:1040 P1P2:9006 P3:70378</v>
      </c>
      <c r="C8686" s="348" t="s">
        <v>7945</v>
      </c>
      <c r="D8686" s="348" t="s">
        <v>7691</v>
      </c>
      <c r="E8686" s="348" t="s">
        <v>7692</v>
      </c>
      <c r="F8686" s="348" t="s">
        <v>14393</v>
      </c>
    </row>
    <row r="8687" spans="1:6" x14ac:dyDescent="0.25">
      <c r="A8687" s="348" t="s">
        <v>14392</v>
      </c>
      <c r="B8687" t="str">
        <f t="shared" si="135"/>
        <v>F3:1091 P1P2:9001 P3:00005</v>
      </c>
      <c r="C8687" s="348" t="s">
        <v>7945</v>
      </c>
      <c r="D8687" s="348" t="s">
        <v>7946</v>
      </c>
      <c r="E8687" s="348" t="s">
        <v>7947</v>
      </c>
      <c r="F8687" s="348" t="s">
        <v>7655</v>
      </c>
    </row>
    <row r="8688" spans="1:6" x14ac:dyDescent="0.25">
      <c r="A8688" s="348" t="s">
        <v>14394</v>
      </c>
      <c r="B8688" t="str">
        <f t="shared" si="135"/>
        <v>F3:0812 P1P2:8602 P3:00238</v>
      </c>
      <c r="C8688" s="348" t="s">
        <v>7836</v>
      </c>
      <c r="D8688" s="348" t="s">
        <v>7752</v>
      </c>
      <c r="E8688" s="348" t="s">
        <v>7753</v>
      </c>
      <c r="F8688" s="348" t="s">
        <v>8038</v>
      </c>
    </row>
    <row r="8689" spans="1:6" x14ac:dyDescent="0.25">
      <c r="A8689" s="348" t="s">
        <v>14395</v>
      </c>
      <c r="B8689" t="str">
        <f t="shared" si="135"/>
        <v>F3:1040 P1P2:9006 P3:00348</v>
      </c>
      <c r="C8689" s="348" t="s">
        <v>7945</v>
      </c>
      <c r="D8689" s="348" t="s">
        <v>7691</v>
      </c>
      <c r="E8689" s="348" t="s">
        <v>7692</v>
      </c>
      <c r="F8689" s="348" t="s">
        <v>7693</v>
      </c>
    </row>
    <row r="8690" spans="1:6" x14ac:dyDescent="0.25">
      <c r="A8690" s="348" t="s">
        <v>14396</v>
      </c>
      <c r="B8690" t="str">
        <f t="shared" si="135"/>
        <v>F3:1040 P1P2:9006 P3:00282</v>
      </c>
      <c r="C8690" s="348" t="s">
        <v>7945</v>
      </c>
      <c r="D8690" s="348" t="s">
        <v>7691</v>
      </c>
      <c r="E8690" s="348" t="s">
        <v>7692</v>
      </c>
      <c r="F8690" s="348" t="s">
        <v>7854</v>
      </c>
    </row>
    <row r="8691" spans="1:6" x14ac:dyDescent="0.25">
      <c r="A8691" s="348" t="s">
        <v>14397</v>
      </c>
      <c r="B8691" t="str">
        <f t="shared" si="135"/>
        <v>F3:1040 P1P2:9006 P3:00283</v>
      </c>
      <c r="C8691" s="348" t="s">
        <v>7945</v>
      </c>
      <c r="D8691" s="348" t="s">
        <v>7691</v>
      </c>
      <c r="E8691" s="348" t="s">
        <v>7692</v>
      </c>
      <c r="F8691" s="348" t="s">
        <v>7914</v>
      </c>
    </row>
    <row r="8692" spans="1:6" x14ac:dyDescent="0.25">
      <c r="A8692" s="348" t="s">
        <v>14398</v>
      </c>
      <c r="B8692" t="str">
        <f t="shared" si="135"/>
        <v>F3:1040 P1P2:9006 P3:00283</v>
      </c>
      <c r="C8692" s="348" t="s">
        <v>7945</v>
      </c>
      <c r="D8692" s="348" t="s">
        <v>7691</v>
      </c>
      <c r="E8692" s="348" t="s">
        <v>7692</v>
      </c>
      <c r="F8692" s="348" t="s">
        <v>7914</v>
      </c>
    </row>
    <row r="8693" spans="1:6" x14ac:dyDescent="0.25">
      <c r="A8693" s="348" t="s">
        <v>14399</v>
      </c>
      <c r="B8693" t="str">
        <f t="shared" si="135"/>
        <v>F3:1040 P1P2:9006 P3:00283</v>
      </c>
      <c r="C8693" s="348" t="s">
        <v>7945</v>
      </c>
      <c r="D8693" s="348" t="s">
        <v>7691</v>
      </c>
      <c r="E8693" s="348" t="s">
        <v>7692</v>
      </c>
      <c r="F8693" s="348" t="s">
        <v>7914</v>
      </c>
    </row>
    <row r="8694" spans="1:6" x14ac:dyDescent="0.25">
      <c r="A8694" s="348" t="s">
        <v>14400</v>
      </c>
      <c r="B8694" t="str">
        <f t="shared" si="135"/>
        <v>F3:1040 P1P2:9006 P3:00284</v>
      </c>
      <c r="C8694" s="348" t="s">
        <v>7945</v>
      </c>
      <c r="D8694" s="348" t="s">
        <v>7691</v>
      </c>
      <c r="E8694" s="348" t="s">
        <v>7692</v>
      </c>
      <c r="F8694" s="348" t="s">
        <v>14401</v>
      </c>
    </row>
    <row r="8695" spans="1:6" x14ac:dyDescent="0.25">
      <c r="A8695" s="348" t="s">
        <v>14400</v>
      </c>
      <c r="B8695" t="str">
        <f t="shared" si="135"/>
        <v>F3:1040 P1P2:9006 P3:70378</v>
      </c>
      <c r="C8695" s="348" t="s">
        <v>7945</v>
      </c>
      <c r="D8695" s="348" t="s">
        <v>7691</v>
      </c>
      <c r="E8695" s="348" t="s">
        <v>7692</v>
      </c>
      <c r="F8695" s="348" t="s">
        <v>14393</v>
      </c>
    </row>
    <row r="8696" spans="1:6" x14ac:dyDescent="0.25">
      <c r="A8696" s="348" t="s">
        <v>14402</v>
      </c>
      <c r="B8696" t="str">
        <f t="shared" si="135"/>
        <v>F3:0950 P1P2:8814 P3:00209</v>
      </c>
      <c r="C8696" s="348" t="s">
        <v>7945</v>
      </c>
      <c r="D8696" s="348" t="s">
        <v>7344</v>
      </c>
      <c r="E8696" s="348" t="s">
        <v>7642</v>
      </c>
      <c r="F8696" s="348" t="s">
        <v>7860</v>
      </c>
    </row>
    <row r="8697" spans="1:6" x14ac:dyDescent="0.25">
      <c r="A8697" s="348" t="s">
        <v>14403</v>
      </c>
      <c r="B8697" t="str">
        <f t="shared" si="135"/>
        <v>F3:1070 P1P2:9012 P3:00325</v>
      </c>
      <c r="C8697" s="348" t="s">
        <v>7836</v>
      </c>
      <c r="D8697" s="348" t="s">
        <v>7849</v>
      </c>
      <c r="E8697" s="348" t="s">
        <v>7850</v>
      </c>
      <c r="F8697" s="348" t="s">
        <v>13640</v>
      </c>
    </row>
    <row r="8698" spans="1:6" x14ac:dyDescent="0.25">
      <c r="A8698" s="348" t="s">
        <v>14404</v>
      </c>
      <c r="B8698" t="str">
        <f t="shared" si="135"/>
        <v>F3:0922 P1P2:8806 P3:00203</v>
      </c>
      <c r="C8698" s="348" t="s">
        <v>7945</v>
      </c>
      <c r="D8698" s="348" t="s">
        <v>7637</v>
      </c>
      <c r="E8698" s="348" t="s">
        <v>7638</v>
      </c>
      <c r="F8698" s="348" t="s">
        <v>7639</v>
      </c>
    </row>
    <row r="8699" spans="1:6" x14ac:dyDescent="0.25">
      <c r="A8699" s="348" t="s">
        <v>14405</v>
      </c>
      <c r="B8699" t="str">
        <f t="shared" si="135"/>
        <v>F3:0922 P1P2:8806 P3:00203</v>
      </c>
      <c r="C8699" s="348" t="s">
        <v>7945</v>
      </c>
      <c r="D8699" s="348" t="s">
        <v>7637</v>
      </c>
      <c r="E8699" s="348" t="s">
        <v>7638</v>
      </c>
      <c r="F8699" s="348" t="s">
        <v>7639</v>
      </c>
    </row>
    <row r="8700" spans="1:6" x14ac:dyDescent="0.25">
      <c r="A8700" s="348" t="s">
        <v>14406</v>
      </c>
      <c r="B8700" t="str">
        <f t="shared" si="135"/>
        <v>F3:0922 P1P2:8806 P3:00203</v>
      </c>
      <c r="C8700" s="348" t="s">
        <v>7945</v>
      </c>
      <c r="D8700" s="348" t="s">
        <v>7637</v>
      </c>
      <c r="E8700" s="348" t="s">
        <v>7638</v>
      </c>
      <c r="F8700" s="348" t="s">
        <v>7639</v>
      </c>
    </row>
    <row r="8701" spans="1:6" x14ac:dyDescent="0.25">
      <c r="A8701" s="348" t="s">
        <v>14407</v>
      </c>
      <c r="B8701" t="str">
        <f t="shared" si="135"/>
        <v>F3:0912 P1P2:8803 P3:00200</v>
      </c>
      <c r="C8701" s="348" t="s">
        <v>7945</v>
      </c>
      <c r="D8701" s="348" t="s">
        <v>7651</v>
      </c>
      <c r="E8701" s="348" t="s">
        <v>7652</v>
      </c>
      <c r="F8701" s="348" t="s">
        <v>7653</v>
      </c>
    </row>
    <row r="8702" spans="1:6" x14ac:dyDescent="0.25">
      <c r="A8702" s="348" t="s">
        <v>14407</v>
      </c>
      <c r="B8702" t="str">
        <f t="shared" si="135"/>
        <v>F3:0912 P1P2:8803 P3:00448</v>
      </c>
      <c r="C8702" s="348" t="s">
        <v>7945</v>
      </c>
      <c r="D8702" s="348" t="s">
        <v>7651</v>
      </c>
      <c r="E8702" s="348" t="s">
        <v>7652</v>
      </c>
      <c r="F8702" s="348" t="s">
        <v>7641</v>
      </c>
    </row>
    <row r="8703" spans="1:6" x14ac:dyDescent="0.25">
      <c r="A8703" s="348" t="s">
        <v>14408</v>
      </c>
      <c r="B8703" t="str">
        <f t="shared" si="135"/>
        <v>F3:0922 P1P2:8806 P3:00203</v>
      </c>
      <c r="C8703" s="348" t="s">
        <v>7945</v>
      </c>
      <c r="D8703" s="348" t="s">
        <v>7637</v>
      </c>
      <c r="E8703" s="348" t="s">
        <v>7638</v>
      </c>
      <c r="F8703" s="348" t="s">
        <v>7639</v>
      </c>
    </row>
    <row r="8704" spans="1:6" x14ac:dyDescent="0.25">
      <c r="A8704" s="348" t="s">
        <v>14409</v>
      </c>
      <c r="B8704" t="str">
        <f t="shared" si="135"/>
        <v>F3:0922 P1P2:8806 P3:00203</v>
      </c>
      <c r="C8704" s="348" t="s">
        <v>7945</v>
      </c>
      <c r="D8704" s="348" t="s">
        <v>7637</v>
      </c>
      <c r="E8704" s="348" t="s">
        <v>7638</v>
      </c>
      <c r="F8704" s="348" t="s">
        <v>7639</v>
      </c>
    </row>
    <row r="8705" spans="1:6" x14ac:dyDescent="0.25">
      <c r="A8705" s="348" t="s">
        <v>14410</v>
      </c>
      <c r="B8705" t="str">
        <f t="shared" si="135"/>
        <v>F3:0922 P1P2:8806 P3:00203</v>
      </c>
      <c r="C8705" s="348" t="s">
        <v>7945</v>
      </c>
      <c r="D8705" s="348" t="s">
        <v>7637</v>
      </c>
      <c r="E8705" s="348" t="s">
        <v>7638</v>
      </c>
      <c r="F8705" s="348" t="s">
        <v>7639</v>
      </c>
    </row>
    <row r="8706" spans="1:6" x14ac:dyDescent="0.25">
      <c r="A8706" s="348" t="s">
        <v>14411</v>
      </c>
      <c r="B8706" t="str">
        <f t="shared" ref="B8706:B8769" si="136">CONCATENATE("F3:",D8706," P1P2:",E8706," P3:",F8706)</f>
        <v>F3:0922 P1P2:8806 P3:00203</v>
      </c>
      <c r="C8706" s="348" t="s">
        <v>7945</v>
      </c>
      <c r="D8706" s="348" t="s">
        <v>7637</v>
      </c>
      <c r="E8706" s="348" t="s">
        <v>7638</v>
      </c>
      <c r="F8706" s="348" t="s">
        <v>7639</v>
      </c>
    </row>
    <row r="8707" spans="1:6" x14ac:dyDescent="0.25">
      <c r="A8707" s="348" t="s">
        <v>14412</v>
      </c>
      <c r="B8707" t="str">
        <f t="shared" si="136"/>
        <v>F3:0922 P1P2:8806 P3:00203</v>
      </c>
      <c r="C8707" s="348" t="s">
        <v>7945</v>
      </c>
      <c r="D8707" s="348" t="s">
        <v>7637</v>
      </c>
      <c r="E8707" s="348" t="s">
        <v>7638</v>
      </c>
      <c r="F8707" s="348" t="s">
        <v>7639</v>
      </c>
    </row>
    <row r="8708" spans="1:6" x14ac:dyDescent="0.25">
      <c r="A8708" s="348" t="s">
        <v>14413</v>
      </c>
      <c r="B8708" t="str">
        <f t="shared" si="136"/>
        <v>F3:0911 P1P2:8802 P3:00199</v>
      </c>
      <c r="C8708" s="348" t="s">
        <v>7945</v>
      </c>
      <c r="D8708" s="348" t="s">
        <v>7657</v>
      </c>
      <c r="E8708" s="348" t="s">
        <v>7658</v>
      </c>
      <c r="F8708" s="348" t="s">
        <v>7659</v>
      </c>
    </row>
    <row r="8709" spans="1:6" x14ac:dyDescent="0.25">
      <c r="A8709" s="348" t="s">
        <v>14413</v>
      </c>
      <c r="B8709" t="str">
        <f t="shared" si="136"/>
        <v>F3:0911 P1P2:8802 P3:00448</v>
      </c>
      <c r="C8709" s="348" t="s">
        <v>7945</v>
      </c>
      <c r="D8709" s="348" t="s">
        <v>7657</v>
      </c>
      <c r="E8709" s="348" t="s">
        <v>7658</v>
      </c>
      <c r="F8709" s="348" t="s">
        <v>7641</v>
      </c>
    </row>
    <row r="8710" spans="1:6" x14ac:dyDescent="0.25">
      <c r="A8710" s="348" t="s">
        <v>14414</v>
      </c>
      <c r="B8710" t="str">
        <f t="shared" si="136"/>
        <v>F3:0960 P1P2:8813 P3:00060</v>
      </c>
      <c r="C8710" s="348" t="s">
        <v>7945</v>
      </c>
      <c r="D8710" s="348" t="s">
        <v>7968</v>
      </c>
      <c r="E8710" s="348" t="s">
        <v>7969</v>
      </c>
      <c r="F8710" s="348" t="s">
        <v>7402</v>
      </c>
    </row>
    <row r="8711" spans="1:6" x14ac:dyDescent="0.25">
      <c r="A8711" s="348" t="s">
        <v>14415</v>
      </c>
      <c r="B8711" t="str">
        <f t="shared" si="136"/>
        <v>F3:0922 P1P2:8806 P3:00203</v>
      </c>
      <c r="C8711" s="348" t="s">
        <v>7945</v>
      </c>
      <c r="D8711" s="348" t="s">
        <v>7637</v>
      </c>
      <c r="E8711" s="348" t="s">
        <v>7638</v>
      </c>
      <c r="F8711" s="348" t="s">
        <v>7639</v>
      </c>
    </row>
    <row r="8712" spans="1:6" x14ac:dyDescent="0.25">
      <c r="A8712" s="348" t="s">
        <v>14416</v>
      </c>
      <c r="B8712" t="str">
        <f t="shared" si="136"/>
        <v>F3:0922 P1P2:8806 P3:00203</v>
      </c>
      <c r="C8712" s="348" t="s">
        <v>7945</v>
      </c>
      <c r="D8712" s="348" t="s">
        <v>7637</v>
      </c>
      <c r="E8712" s="348" t="s">
        <v>7638</v>
      </c>
      <c r="F8712" s="348" t="s">
        <v>7639</v>
      </c>
    </row>
    <row r="8713" spans="1:6" x14ac:dyDescent="0.25">
      <c r="A8713" s="348" t="s">
        <v>14417</v>
      </c>
      <c r="B8713" t="str">
        <f t="shared" si="136"/>
        <v>F3:0922 P1P2:8806 P3:00203</v>
      </c>
      <c r="C8713" s="348" t="s">
        <v>7945</v>
      </c>
      <c r="D8713" s="348" t="s">
        <v>7637</v>
      </c>
      <c r="E8713" s="348" t="s">
        <v>7638</v>
      </c>
      <c r="F8713" s="348" t="s">
        <v>7639</v>
      </c>
    </row>
    <row r="8714" spans="1:6" x14ac:dyDescent="0.25">
      <c r="A8714" s="348" t="s">
        <v>14418</v>
      </c>
      <c r="B8714" t="str">
        <f t="shared" si="136"/>
        <v>F3:0861 P1P2:8501 P3:00005</v>
      </c>
      <c r="C8714" s="348" t="s">
        <v>13515</v>
      </c>
      <c r="D8714" s="348" t="s">
        <v>7952</v>
      </c>
      <c r="E8714" s="348" t="s">
        <v>7953</v>
      </c>
      <c r="F8714" s="348" t="s">
        <v>7655</v>
      </c>
    </row>
    <row r="8715" spans="1:6" x14ac:dyDescent="0.25">
      <c r="A8715" s="348" t="s">
        <v>14419</v>
      </c>
      <c r="B8715" t="str">
        <f t="shared" si="136"/>
        <v>F3:0922 P1P2:8806 P3:00203</v>
      </c>
      <c r="C8715" s="348" t="s">
        <v>7945</v>
      </c>
      <c r="D8715" s="348" t="s">
        <v>7637</v>
      </c>
      <c r="E8715" s="348" t="s">
        <v>7638</v>
      </c>
      <c r="F8715" s="348" t="s">
        <v>7639</v>
      </c>
    </row>
    <row r="8716" spans="1:6" x14ac:dyDescent="0.25">
      <c r="A8716" s="348" t="s">
        <v>14420</v>
      </c>
      <c r="B8716" t="str">
        <f t="shared" si="136"/>
        <v>F3:0922 P1P2:8806 P3:00203</v>
      </c>
      <c r="C8716" s="348" t="s">
        <v>7945</v>
      </c>
      <c r="D8716" s="348" t="s">
        <v>7637</v>
      </c>
      <c r="E8716" s="348" t="s">
        <v>7638</v>
      </c>
      <c r="F8716" s="348" t="s">
        <v>7639</v>
      </c>
    </row>
    <row r="8717" spans="1:6" x14ac:dyDescent="0.25">
      <c r="A8717" s="348" t="s">
        <v>14421</v>
      </c>
      <c r="B8717" t="str">
        <f t="shared" si="136"/>
        <v>F3:0922 P1P2:8806 P3:00203</v>
      </c>
      <c r="C8717" s="348" t="s">
        <v>7945</v>
      </c>
      <c r="D8717" s="348" t="s">
        <v>7637</v>
      </c>
      <c r="E8717" s="348" t="s">
        <v>7638</v>
      </c>
      <c r="F8717" s="348" t="s">
        <v>7639</v>
      </c>
    </row>
    <row r="8718" spans="1:6" x14ac:dyDescent="0.25">
      <c r="A8718" s="348" t="s">
        <v>14422</v>
      </c>
      <c r="B8718" t="str">
        <f t="shared" si="136"/>
        <v>F3:0112 P1P2:0501 P3:00005</v>
      </c>
      <c r="C8718" s="348" t="s">
        <v>7836</v>
      </c>
      <c r="D8718" s="348" t="s">
        <v>7369</v>
      </c>
      <c r="E8718" s="348" t="s">
        <v>7370</v>
      </c>
      <c r="F8718" s="348" t="s">
        <v>7655</v>
      </c>
    </row>
    <row r="8719" spans="1:6" x14ac:dyDescent="0.25">
      <c r="A8719" s="348" t="s">
        <v>14423</v>
      </c>
      <c r="B8719" t="str">
        <f t="shared" si="136"/>
        <v>F3:0922 P1P2:8806 P3:00203</v>
      </c>
      <c r="C8719" s="348" t="s">
        <v>7945</v>
      </c>
      <c r="D8719" s="348" t="s">
        <v>7637</v>
      </c>
      <c r="E8719" s="348" t="s">
        <v>7638</v>
      </c>
      <c r="F8719" s="348" t="s">
        <v>7639</v>
      </c>
    </row>
    <row r="8720" spans="1:6" x14ac:dyDescent="0.25">
      <c r="A8720" s="348" t="s">
        <v>14424</v>
      </c>
      <c r="B8720" t="str">
        <f t="shared" si="136"/>
        <v>F3:0922 P1P2:8806 P3:00203</v>
      </c>
      <c r="C8720" s="348" t="s">
        <v>7945</v>
      </c>
      <c r="D8720" s="348" t="s">
        <v>7637</v>
      </c>
      <c r="E8720" s="348" t="s">
        <v>7638</v>
      </c>
      <c r="F8720" s="348" t="s">
        <v>7639</v>
      </c>
    </row>
    <row r="8721" spans="1:6" x14ac:dyDescent="0.25">
      <c r="A8721" s="348" t="s">
        <v>14425</v>
      </c>
      <c r="B8721" t="str">
        <f t="shared" si="136"/>
        <v>F3:0921 P1P2:8804 P3:00201</v>
      </c>
      <c r="C8721" s="348" t="s">
        <v>7945</v>
      </c>
      <c r="D8721" s="348" t="s">
        <v>7646</v>
      </c>
      <c r="E8721" s="348" t="s">
        <v>7647</v>
      </c>
      <c r="F8721" s="348" t="s">
        <v>7648</v>
      </c>
    </row>
    <row r="8722" spans="1:6" x14ac:dyDescent="0.25">
      <c r="A8722" s="348" t="s">
        <v>14426</v>
      </c>
      <c r="B8722" t="str">
        <f t="shared" si="136"/>
        <v>F3:0922 P1P2:8806 P3:00203</v>
      </c>
      <c r="C8722" s="348" t="s">
        <v>7945</v>
      </c>
      <c r="D8722" s="348" t="s">
        <v>7637</v>
      </c>
      <c r="E8722" s="348" t="s">
        <v>7638</v>
      </c>
      <c r="F8722" s="348" t="s">
        <v>7639</v>
      </c>
    </row>
    <row r="8723" spans="1:6" x14ac:dyDescent="0.25">
      <c r="A8723" s="348" t="s">
        <v>14427</v>
      </c>
      <c r="B8723" t="str">
        <f t="shared" si="136"/>
        <v>F3:0922 P1P2:8806 P3:00203</v>
      </c>
      <c r="C8723" s="348" t="s">
        <v>7945</v>
      </c>
      <c r="D8723" s="348" t="s">
        <v>7637</v>
      </c>
      <c r="E8723" s="348" t="s">
        <v>7638</v>
      </c>
      <c r="F8723" s="348" t="s">
        <v>7639</v>
      </c>
    </row>
    <row r="8724" spans="1:6" x14ac:dyDescent="0.25">
      <c r="A8724" s="348" t="s">
        <v>14427</v>
      </c>
      <c r="B8724" t="str">
        <f t="shared" si="136"/>
        <v>F3:0950 P1P2:8814 P3:00209</v>
      </c>
      <c r="C8724" s="348" t="s">
        <v>7945</v>
      </c>
      <c r="D8724" s="348" t="s">
        <v>7344</v>
      </c>
      <c r="E8724" s="348" t="s">
        <v>7642</v>
      </c>
      <c r="F8724" s="348" t="s">
        <v>7860</v>
      </c>
    </row>
    <row r="8725" spans="1:6" x14ac:dyDescent="0.25">
      <c r="A8725" s="348" t="s">
        <v>14428</v>
      </c>
      <c r="B8725" t="str">
        <f t="shared" si="136"/>
        <v>F3:0922 P1P2:8806 P3:00203</v>
      </c>
      <c r="C8725" s="348" t="s">
        <v>7945</v>
      </c>
      <c r="D8725" s="348" t="s">
        <v>7637</v>
      </c>
      <c r="E8725" s="348" t="s">
        <v>7638</v>
      </c>
      <c r="F8725" s="348" t="s">
        <v>7639</v>
      </c>
    </row>
    <row r="8726" spans="1:6" x14ac:dyDescent="0.25">
      <c r="A8726" s="348" t="s">
        <v>14429</v>
      </c>
      <c r="B8726" t="str">
        <f t="shared" si="136"/>
        <v>F3:0922 P1P2:8806 P3:00203</v>
      </c>
      <c r="C8726" s="348" t="s">
        <v>7945</v>
      </c>
      <c r="D8726" s="348" t="s">
        <v>7637</v>
      </c>
      <c r="E8726" s="348" t="s">
        <v>7638</v>
      </c>
      <c r="F8726" s="348" t="s">
        <v>7639</v>
      </c>
    </row>
    <row r="8727" spans="1:6" x14ac:dyDescent="0.25">
      <c r="A8727" s="348" t="s">
        <v>14430</v>
      </c>
      <c r="B8727" t="str">
        <f t="shared" si="136"/>
        <v>F3:0922 P1P2:8806 P3:00203</v>
      </c>
      <c r="C8727" s="348" t="s">
        <v>7945</v>
      </c>
      <c r="D8727" s="348" t="s">
        <v>7637</v>
      </c>
      <c r="E8727" s="348" t="s">
        <v>7638</v>
      </c>
      <c r="F8727" s="348" t="s">
        <v>7639</v>
      </c>
    </row>
    <row r="8728" spans="1:6" x14ac:dyDescent="0.25">
      <c r="A8728" s="348" t="s">
        <v>14431</v>
      </c>
      <c r="B8728" t="str">
        <f t="shared" si="136"/>
        <v>F3:0922 P1P2:8806 P3:00203</v>
      </c>
      <c r="C8728" s="348" t="s">
        <v>7945</v>
      </c>
      <c r="D8728" s="348" t="s">
        <v>7637</v>
      </c>
      <c r="E8728" s="348" t="s">
        <v>7638</v>
      </c>
      <c r="F8728" s="348" t="s">
        <v>7639</v>
      </c>
    </row>
    <row r="8729" spans="1:6" x14ac:dyDescent="0.25">
      <c r="A8729" s="348" t="s">
        <v>14432</v>
      </c>
      <c r="B8729" t="str">
        <f t="shared" si="136"/>
        <v>F3:0922 P1P2:8806 P3:00203</v>
      </c>
      <c r="C8729" s="348" t="s">
        <v>7945</v>
      </c>
      <c r="D8729" s="348" t="s">
        <v>7637</v>
      </c>
      <c r="E8729" s="348" t="s">
        <v>7638</v>
      </c>
      <c r="F8729" s="348" t="s">
        <v>7639</v>
      </c>
    </row>
    <row r="8730" spans="1:6" x14ac:dyDescent="0.25">
      <c r="A8730" s="348" t="s">
        <v>14432</v>
      </c>
      <c r="B8730" t="str">
        <f t="shared" si="136"/>
        <v>F3:0922 P1P2:8806 P3:00389</v>
      </c>
      <c r="C8730" s="348" t="s">
        <v>7945</v>
      </c>
      <c r="D8730" s="348" t="s">
        <v>7637</v>
      </c>
      <c r="E8730" s="348" t="s">
        <v>7638</v>
      </c>
      <c r="F8730" s="348" t="s">
        <v>7640</v>
      </c>
    </row>
    <row r="8731" spans="1:6" x14ac:dyDescent="0.25">
      <c r="A8731" s="348" t="s">
        <v>14433</v>
      </c>
      <c r="B8731" t="str">
        <f t="shared" si="136"/>
        <v>F3:0922 P1P2:8806 P3:00203</v>
      </c>
      <c r="C8731" s="348" t="s">
        <v>7945</v>
      </c>
      <c r="D8731" s="348" t="s">
        <v>7637</v>
      </c>
      <c r="E8731" s="348" t="s">
        <v>7638</v>
      </c>
      <c r="F8731" s="348" t="s">
        <v>7639</v>
      </c>
    </row>
    <row r="8732" spans="1:6" x14ac:dyDescent="0.25">
      <c r="A8732" s="348" t="s">
        <v>14433</v>
      </c>
      <c r="B8732" t="str">
        <f t="shared" si="136"/>
        <v>F3:0922 P1P2:8806 P3:00389</v>
      </c>
      <c r="C8732" s="348" t="s">
        <v>7945</v>
      </c>
      <c r="D8732" s="348" t="s">
        <v>7637</v>
      </c>
      <c r="E8732" s="348" t="s">
        <v>7638</v>
      </c>
      <c r="F8732" s="348" t="s">
        <v>7640</v>
      </c>
    </row>
    <row r="8733" spans="1:6" x14ac:dyDescent="0.25">
      <c r="A8733" s="348" t="s">
        <v>14434</v>
      </c>
      <c r="B8733" t="str">
        <f t="shared" si="136"/>
        <v>F3:0922 P1P2:8806 P3:00203</v>
      </c>
      <c r="C8733" s="348" t="s">
        <v>7945</v>
      </c>
      <c r="D8733" s="348" t="s">
        <v>7637</v>
      </c>
      <c r="E8733" s="348" t="s">
        <v>7638</v>
      </c>
      <c r="F8733" s="348" t="s">
        <v>7639</v>
      </c>
    </row>
    <row r="8734" spans="1:6" x14ac:dyDescent="0.25">
      <c r="A8734" s="348" t="s">
        <v>14434</v>
      </c>
      <c r="B8734" t="str">
        <f t="shared" si="136"/>
        <v>F3:0922 P1P2:8806 P3:00389</v>
      </c>
      <c r="C8734" s="348" t="s">
        <v>7945</v>
      </c>
      <c r="D8734" s="348" t="s">
        <v>7637</v>
      </c>
      <c r="E8734" s="348" t="s">
        <v>7638</v>
      </c>
      <c r="F8734" s="348" t="s">
        <v>7640</v>
      </c>
    </row>
    <row r="8735" spans="1:6" x14ac:dyDescent="0.25">
      <c r="A8735" s="348" t="s">
        <v>14435</v>
      </c>
      <c r="B8735" t="str">
        <f t="shared" si="136"/>
        <v>F3:0922 P1P2:8806 P3:00203</v>
      </c>
      <c r="C8735" s="348" t="s">
        <v>7945</v>
      </c>
      <c r="D8735" s="348" t="s">
        <v>7637</v>
      </c>
      <c r="E8735" s="348" t="s">
        <v>7638</v>
      </c>
      <c r="F8735" s="348" t="s">
        <v>7639</v>
      </c>
    </row>
    <row r="8736" spans="1:6" x14ac:dyDescent="0.25">
      <c r="A8736" s="348" t="s">
        <v>14436</v>
      </c>
      <c r="B8736" t="str">
        <f t="shared" si="136"/>
        <v>F3:0911 P1P2:8802 P3:00199</v>
      </c>
      <c r="C8736" s="348" t="s">
        <v>7945</v>
      </c>
      <c r="D8736" s="348" t="s">
        <v>7657</v>
      </c>
      <c r="E8736" s="348" t="s">
        <v>7658</v>
      </c>
      <c r="F8736" s="348" t="s">
        <v>7659</v>
      </c>
    </row>
    <row r="8737" spans="1:6" x14ac:dyDescent="0.25">
      <c r="A8737" s="348" t="s">
        <v>14436</v>
      </c>
      <c r="B8737" t="str">
        <f t="shared" si="136"/>
        <v>F3:0912 P1P2:8803 P3:00200</v>
      </c>
      <c r="C8737" s="348" t="s">
        <v>7945</v>
      </c>
      <c r="D8737" s="348" t="s">
        <v>7651</v>
      </c>
      <c r="E8737" s="348" t="s">
        <v>7652</v>
      </c>
      <c r="F8737" s="348" t="s">
        <v>7653</v>
      </c>
    </row>
    <row r="8738" spans="1:6" x14ac:dyDescent="0.25">
      <c r="A8738" s="348" t="s">
        <v>14437</v>
      </c>
      <c r="B8738" t="str">
        <f t="shared" si="136"/>
        <v>F3:0960 P1P2:8813 P3:00060</v>
      </c>
      <c r="C8738" s="348" t="s">
        <v>7945</v>
      </c>
      <c r="D8738" s="348" t="s">
        <v>7968</v>
      </c>
      <c r="E8738" s="348" t="s">
        <v>7969</v>
      </c>
      <c r="F8738" s="348" t="s">
        <v>7402</v>
      </c>
    </row>
    <row r="8739" spans="1:6" x14ac:dyDescent="0.25">
      <c r="A8739" s="348" t="s">
        <v>14438</v>
      </c>
      <c r="B8739" t="str">
        <f t="shared" si="136"/>
        <v>F3:0911 P1P2:8802 P3:00199</v>
      </c>
      <c r="C8739" s="348" t="s">
        <v>7945</v>
      </c>
      <c r="D8739" s="348" t="s">
        <v>7657</v>
      </c>
      <c r="E8739" s="348" t="s">
        <v>7658</v>
      </c>
      <c r="F8739" s="348" t="s">
        <v>7659</v>
      </c>
    </row>
    <row r="8740" spans="1:6" x14ac:dyDescent="0.25">
      <c r="A8740" s="348" t="s">
        <v>14438</v>
      </c>
      <c r="B8740" t="str">
        <f t="shared" si="136"/>
        <v>F3:0912 P1P2:8803 P3:00200</v>
      </c>
      <c r="C8740" s="348" t="s">
        <v>7945</v>
      </c>
      <c r="D8740" s="348" t="s">
        <v>7651</v>
      </c>
      <c r="E8740" s="348" t="s">
        <v>7652</v>
      </c>
      <c r="F8740" s="348" t="s">
        <v>7653</v>
      </c>
    </row>
    <row r="8741" spans="1:6" x14ac:dyDescent="0.25">
      <c r="A8741" s="348" t="s">
        <v>14438</v>
      </c>
      <c r="B8741" t="str">
        <f t="shared" si="136"/>
        <v>F3:0921 P1P2:8804 P3:00201</v>
      </c>
      <c r="C8741" s="348" t="s">
        <v>7945</v>
      </c>
      <c r="D8741" s="348" t="s">
        <v>7646</v>
      </c>
      <c r="E8741" s="348" t="s">
        <v>7647</v>
      </c>
      <c r="F8741" s="348" t="s">
        <v>7648</v>
      </c>
    </row>
    <row r="8742" spans="1:6" x14ac:dyDescent="0.25">
      <c r="A8742" s="348" t="s">
        <v>14438</v>
      </c>
      <c r="B8742" t="str">
        <f t="shared" si="136"/>
        <v>F3:0921 P1P2:8805 P3:00202</v>
      </c>
      <c r="C8742" s="348" t="s">
        <v>7945</v>
      </c>
      <c r="D8742" s="348" t="s">
        <v>7646</v>
      </c>
      <c r="E8742" s="348" t="s">
        <v>10388</v>
      </c>
      <c r="F8742" s="348" t="s">
        <v>10389</v>
      </c>
    </row>
    <row r="8743" spans="1:6" x14ac:dyDescent="0.25">
      <c r="A8743" s="348" t="s">
        <v>14438</v>
      </c>
      <c r="B8743" t="str">
        <f t="shared" si="136"/>
        <v>F3:0922 P1P2:8806 P3:00203</v>
      </c>
      <c r="C8743" s="348" t="s">
        <v>7945</v>
      </c>
      <c r="D8743" s="348" t="s">
        <v>7637</v>
      </c>
      <c r="E8743" s="348" t="s">
        <v>7638</v>
      </c>
      <c r="F8743" s="348" t="s">
        <v>7639</v>
      </c>
    </row>
    <row r="8744" spans="1:6" x14ac:dyDescent="0.25">
      <c r="A8744" s="348" t="s">
        <v>14438</v>
      </c>
      <c r="B8744" t="str">
        <f t="shared" si="136"/>
        <v>F3:0922 P1P2:8806 P3:00392</v>
      </c>
      <c r="C8744" s="348" t="s">
        <v>7945</v>
      </c>
      <c r="D8744" s="348" t="s">
        <v>7637</v>
      </c>
      <c r="E8744" s="348" t="s">
        <v>7638</v>
      </c>
      <c r="F8744" s="348" t="s">
        <v>13885</v>
      </c>
    </row>
    <row r="8745" spans="1:6" x14ac:dyDescent="0.25">
      <c r="A8745" s="348" t="s">
        <v>14438</v>
      </c>
      <c r="B8745" t="str">
        <f t="shared" si="136"/>
        <v>F3:0950 P1P2:8814 P3:00209</v>
      </c>
      <c r="C8745" s="348" t="s">
        <v>7945</v>
      </c>
      <c r="D8745" s="348" t="s">
        <v>7344</v>
      </c>
      <c r="E8745" s="348" t="s">
        <v>7642</v>
      </c>
      <c r="F8745" s="348" t="s">
        <v>7860</v>
      </c>
    </row>
    <row r="8746" spans="1:6" x14ac:dyDescent="0.25">
      <c r="A8746" s="348" t="s">
        <v>14438</v>
      </c>
      <c r="B8746" t="str">
        <f t="shared" si="136"/>
        <v>F3:0950 P1P2:8814 P3:00211</v>
      </c>
      <c r="C8746" s="348" t="s">
        <v>7945</v>
      </c>
      <c r="D8746" s="348" t="s">
        <v>7344</v>
      </c>
      <c r="E8746" s="348" t="s">
        <v>7642</v>
      </c>
      <c r="F8746" s="348" t="s">
        <v>7643</v>
      </c>
    </row>
    <row r="8747" spans="1:6" x14ac:dyDescent="0.25">
      <c r="A8747" s="348" t="s">
        <v>14439</v>
      </c>
      <c r="B8747" t="str">
        <f t="shared" si="136"/>
        <v>F3:0112 P1P2:0501 P3:00005</v>
      </c>
      <c r="C8747" s="348" t="s">
        <v>7945</v>
      </c>
      <c r="D8747" s="348" t="s">
        <v>7369</v>
      </c>
      <c r="E8747" s="348" t="s">
        <v>7370</v>
      </c>
      <c r="F8747" s="348" t="s">
        <v>7655</v>
      </c>
    </row>
    <row r="8748" spans="1:6" x14ac:dyDescent="0.25">
      <c r="A8748" s="348" t="s">
        <v>14440</v>
      </c>
      <c r="B8748" t="str">
        <f t="shared" si="136"/>
        <v>F3:0921 P1P2:8804 P3:00201</v>
      </c>
      <c r="C8748" s="348" t="s">
        <v>7836</v>
      </c>
      <c r="D8748" s="348" t="s">
        <v>7646</v>
      </c>
      <c r="E8748" s="348" t="s">
        <v>7647</v>
      </c>
      <c r="F8748" s="348" t="s">
        <v>7648</v>
      </c>
    </row>
    <row r="8749" spans="1:6" x14ac:dyDescent="0.25">
      <c r="A8749" s="348" t="s">
        <v>14441</v>
      </c>
      <c r="B8749" t="str">
        <f t="shared" si="136"/>
        <v>F3:0813 P1P2:8603 P3:00394</v>
      </c>
      <c r="C8749" s="348" t="s">
        <v>7836</v>
      </c>
      <c r="D8749" s="348" t="s">
        <v>7807</v>
      </c>
      <c r="E8749" s="348" t="s">
        <v>7808</v>
      </c>
      <c r="F8749" s="348" t="s">
        <v>7809</v>
      </c>
    </row>
    <row r="8750" spans="1:6" x14ac:dyDescent="0.25">
      <c r="A8750" s="348" t="s">
        <v>14442</v>
      </c>
      <c r="B8750" t="str">
        <f t="shared" si="136"/>
        <v>F3:0950 P1P2:8814 P3:00211</v>
      </c>
      <c r="C8750" s="348" t="s">
        <v>7836</v>
      </c>
      <c r="D8750" s="348" t="s">
        <v>7344</v>
      </c>
      <c r="E8750" s="348" t="s">
        <v>7642</v>
      </c>
      <c r="F8750" s="348" t="s">
        <v>7643</v>
      </c>
    </row>
    <row r="8751" spans="1:6" x14ac:dyDescent="0.25">
      <c r="A8751" s="348" t="s">
        <v>14443</v>
      </c>
      <c r="B8751" t="str">
        <f t="shared" si="136"/>
        <v>F3:0912 P1P2:8803 P3:00200</v>
      </c>
      <c r="C8751" s="348" t="s">
        <v>7836</v>
      </c>
      <c r="D8751" s="348" t="s">
        <v>7651</v>
      </c>
      <c r="E8751" s="348" t="s">
        <v>7652</v>
      </c>
      <c r="F8751" s="348" t="s">
        <v>7653</v>
      </c>
    </row>
    <row r="8752" spans="1:6" x14ac:dyDescent="0.25">
      <c r="A8752" s="348" t="s">
        <v>14444</v>
      </c>
      <c r="B8752" t="str">
        <f t="shared" si="136"/>
        <v>F3:0111 P1P2:0301 P3:00005</v>
      </c>
      <c r="C8752" s="348" t="s">
        <v>7962</v>
      </c>
      <c r="D8752" s="348" t="s">
        <v>7323</v>
      </c>
      <c r="E8752" s="348" t="s">
        <v>7335</v>
      </c>
      <c r="F8752" s="348" t="s">
        <v>7655</v>
      </c>
    </row>
    <row r="8753" spans="1:6" x14ac:dyDescent="0.25">
      <c r="A8753" s="348" t="s">
        <v>14444</v>
      </c>
      <c r="B8753" t="str">
        <f t="shared" si="136"/>
        <v>F3:0133 P1P2:0302 P3:00009</v>
      </c>
      <c r="C8753" s="348" t="s">
        <v>7962</v>
      </c>
      <c r="D8753" s="348" t="s">
        <v>7340</v>
      </c>
      <c r="E8753" s="348" t="s">
        <v>7456</v>
      </c>
      <c r="F8753" s="348" t="s">
        <v>7459</v>
      </c>
    </row>
    <row r="8754" spans="1:6" x14ac:dyDescent="0.25">
      <c r="A8754" s="348" t="s">
        <v>14445</v>
      </c>
      <c r="B8754" t="str">
        <f t="shared" si="136"/>
        <v>F3:0111 P1P2:0301 P3:00005</v>
      </c>
      <c r="C8754" s="348" t="s">
        <v>14446</v>
      </c>
      <c r="D8754" s="348" t="s">
        <v>7323</v>
      </c>
      <c r="E8754" s="348" t="s">
        <v>7335</v>
      </c>
      <c r="F8754" s="348" t="s">
        <v>7655</v>
      </c>
    </row>
    <row r="8755" spans="1:6" x14ac:dyDescent="0.25">
      <c r="A8755" s="348" t="s">
        <v>14445</v>
      </c>
      <c r="B8755" t="str">
        <f t="shared" si="136"/>
        <v>F3:0133 P1P2:0302 P3:00009</v>
      </c>
      <c r="C8755" s="348" t="s">
        <v>14446</v>
      </c>
      <c r="D8755" s="348" t="s">
        <v>7340</v>
      </c>
      <c r="E8755" s="348" t="s">
        <v>7456</v>
      </c>
      <c r="F8755" s="348" t="s">
        <v>7459</v>
      </c>
    </row>
    <row r="8756" spans="1:6" x14ac:dyDescent="0.25">
      <c r="A8756" s="348" t="s">
        <v>14447</v>
      </c>
      <c r="B8756" t="str">
        <f t="shared" si="136"/>
        <v>F3:0111 P1P2:0301 P3:00005</v>
      </c>
      <c r="C8756" s="348" t="s">
        <v>14448</v>
      </c>
      <c r="D8756" s="348" t="s">
        <v>7323</v>
      </c>
      <c r="E8756" s="348" t="s">
        <v>7335</v>
      </c>
      <c r="F8756" s="348" t="s">
        <v>7655</v>
      </c>
    </row>
    <row r="8757" spans="1:6" x14ac:dyDescent="0.25">
      <c r="A8757" s="348" t="s">
        <v>14447</v>
      </c>
      <c r="B8757" t="str">
        <f t="shared" si="136"/>
        <v>F3:0133 P1P2:0302 P3:00009</v>
      </c>
      <c r="C8757" s="348" t="s">
        <v>14448</v>
      </c>
      <c r="D8757" s="348" t="s">
        <v>7340</v>
      </c>
      <c r="E8757" s="348" t="s">
        <v>7456</v>
      </c>
      <c r="F8757" s="348" t="s">
        <v>7459</v>
      </c>
    </row>
    <row r="8758" spans="1:6" x14ac:dyDescent="0.25">
      <c r="A8758" s="348" t="s">
        <v>14449</v>
      </c>
      <c r="B8758" t="str">
        <f t="shared" si="136"/>
        <v>F3:0812 P1P2:8602 P3:00238</v>
      </c>
      <c r="C8758" s="348" t="s">
        <v>7945</v>
      </c>
      <c r="D8758" s="348" t="s">
        <v>7752</v>
      </c>
      <c r="E8758" s="348" t="s">
        <v>7753</v>
      </c>
      <c r="F8758" s="348" t="s">
        <v>8038</v>
      </c>
    </row>
    <row r="8759" spans="1:6" x14ac:dyDescent="0.25">
      <c r="A8759" s="348" t="s">
        <v>14450</v>
      </c>
      <c r="B8759" t="str">
        <f t="shared" si="136"/>
        <v>F3:0314 P1P2:3506 P3:00108</v>
      </c>
      <c r="C8759" s="348" t="s">
        <v>7390</v>
      </c>
      <c r="D8759" s="348" t="s">
        <v>14451</v>
      </c>
      <c r="E8759" s="348" t="s">
        <v>14452</v>
      </c>
      <c r="F8759" s="348" t="s">
        <v>14453</v>
      </c>
    </row>
    <row r="8760" spans="1:6" x14ac:dyDescent="0.25">
      <c r="A8760" s="348" t="s">
        <v>14450</v>
      </c>
      <c r="B8760" t="str">
        <f t="shared" si="136"/>
        <v>F3:0314 P1P2:3506 P3:70430</v>
      </c>
      <c r="C8760" s="348" t="s">
        <v>7390</v>
      </c>
      <c r="D8760" s="348" t="s">
        <v>14451</v>
      </c>
      <c r="E8760" s="348" t="s">
        <v>14452</v>
      </c>
      <c r="F8760" s="348" t="s">
        <v>14454</v>
      </c>
    </row>
    <row r="8761" spans="1:6" x14ac:dyDescent="0.25">
      <c r="A8761" s="348" t="s">
        <v>14455</v>
      </c>
      <c r="B8761" t="str">
        <f t="shared" si="136"/>
        <v>F3:0721 P1P2:8005 P3:00375</v>
      </c>
      <c r="C8761" s="348" t="s">
        <v>7390</v>
      </c>
      <c r="D8761" s="348" t="s">
        <v>7511</v>
      </c>
      <c r="E8761" s="348" t="s">
        <v>7512</v>
      </c>
      <c r="F8761" s="348" t="s">
        <v>7425</v>
      </c>
    </row>
    <row r="8762" spans="1:6" x14ac:dyDescent="0.25">
      <c r="A8762" s="348" t="s">
        <v>14455</v>
      </c>
      <c r="B8762" t="str">
        <f t="shared" si="136"/>
        <v>F3:0932 P1P2:8809 P3:00407</v>
      </c>
      <c r="C8762" s="348" t="s">
        <v>7390</v>
      </c>
      <c r="D8762" s="348" t="s">
        <v>7502</v>
      </c>
      <c r="E8762" s="348" t="s">
        <v>7503</v>
      </c>
      <c r="F8762" s="348" t="s">
        <v>7504</v>
      </c>
    </row>
    <row r="8763" spans="1:6" x14ac:dyDescent="0.25">
      <c r="A8763" s="348" t="s">
        <v>14456</v>
      </c>
      <c r="B8763" t="str">
        <f t="shared" si="136"/>
        <v>F3:0314 P1P2:3506 P3:00111</v>
      </c>
      <c r="C8763" s="348" t="s">
        <v>7390</v>
      </c>
      <c r="D8763" s="348" t="s">
        <v>14451</v>
      </c>
      <c r="E8763" s="348" t="s">
        <v>14452</v>
      </c>
      <c r="F8763" s="348" t="s">
        <v>14457</v>
      </c>
    </row>
    <row r="8764" spans="1:6" x14ac:dyDescent="0.25">
      <c r="A8764" s="348" t="s">
        <v>14456</v>
      </c>
      <c r="B8764" t="str">
        <f t="shared" si="136"/>
        <v>F3:0721 P1P2:8005 P3:00375</v>
      </c>
      <c r="C8764" s="348" t="s">
        <v>7390</v>
      </c>
      <c r="D8764" s="348" t="s">
        <v>7511</v>
      </c>
      <c r="E8764" s="348" t="s">
        <v>7512</v>
      </c>
      <c r="F8764" s="348" t="s">
        <v>7425</v>
      </c>
    </row>
    <row r="8765" spans="1:6" x14ac:dyDescent="0.25">
      <c r="A8765" s="348" t="s">
        <v>14458</v>
      </c>
      <c r="B8765" t="str">
        <f t="shared" si="136"/>
        <v>F3:0314 P1P2:3506 P3:00111</v>
      </c>
      <c r="C8765" s="348" t="s">
        <v>7390</v>
      </c>
      <c r="D8765" s="348" t="s">
        <v>14451</v>
      </c>
      <c r="E8765" s="348" t="s">
        <v>14452</v>
      </c>
      <c r="F8765" s="348" t="s">
        <v>14457</v>
      </c>
    </row>
    <row r="8766" spans="1:6" x14ac:dyDescent="0.25">
      <c r="A8766" s="348" t="s">
        <v>14458</v>
      </c>
      <c r="B8766" t="str">
        <f t="shared" si="136"/>
        <v>F3:0721 P1P2:8005 P3:00375</v>
      </c>
      <c r="C8766" s="348" t="s">
        <v>7390</v>
      </c>
      <c r="D8766" s="348" t="s">
        <v>7511</v>
      </c>
      <c r="E8766" s="348" t="s">
        <v>7512</v>
      </c>
      <c r="F8766" s="348" t="s">
        <v>7425</v>
      </c>
    </row>
    <row r="8767" spans="1:6" x14ac:dyDescent="0.25">
      <c r="A8767" s="348" t="s">
        <v>14459</v>
      </c>
      <c r="B8767" t="str">
        <f t="shared" si="136"/>
        <v>F3:0314 P1P2:3506 P3:00111</v>
      </c>
      <c r="C8767" s="348" t="s">
        <v>7390</v>
      </c>
      <c r="D8767" s="348" t="s">
        <v>14451</v>
      </c>
      <c r="E8767" s="348" t="s">
        <v>14452</v>
      </c>
      <c r="F8767" s="348" t="s">
        <v>14457</v>
      </c>
    </row>
    <row r="8768" spans="1:6" x14ac:dyDescent="0.25">
      <c r="A8768" s="348" t="s">
        <v>14459</v>
      </c>
      <c r="B8768" t="str">
        <f t="shared" si="136"/>
        <v>F3:0721 P1P2:8005 P3:00375</v>
      </c>
      <c r="C8768" s="348" t="s">
        <v>7390</v>
      </c>
      <c r="D8768" s="348" t="s">
        <v>7511</v>
      </c>
      <c r="E8768" s="348" t="s">
        <v>7512</v>
      </c>
      <c r="F8768" s="348" t="s">
        <v>7425</v>
      </c>
    </row>
    <row r="8769" spans="1:6" x14ac:dyDescent="0.25">
      <c r="A8769" s="348" t="s">
        <v>14460</v>
      </c>
      <c r="B8769" t="str">
        <f t="shared" si="136"/>
        <v>F3:0314 P1P2:3506 P3:00111</v>
      </c>
      <c r="C8769" s="348" t="s">
        <v>7390</v>
      </c>
      <c r="D8769" s="348" t="s">
        <v>14451</v>
      </c>
      <c r="E8769" s="348" t="s">
        <v>14452</v>
      </c>
      <c r="F8769" s="348" t="s">
        <v>14457</v>
      </c>
    </row>
    <row r="8770" spans="1:6" x14ac:dyDescent="0.25">
      <c r="A8770" s="348" t="s">
        <v>14460</v>
      </c>
      <c r="B8770" t="str">
        <f t="shared" ref="B8770:B8833" si="137">CONCATENATE("F3:",D8770," P1P2:",E8770," P3:",F8770)</f>
        <v>F3:0721 P1P2:8005 P3:00375</v>
      </c>
      <c r="C8770" s="348" t="s">
        <v>7390</v>
      </c>
      <c r="D8770" s="348" t="s">
        <v>7511</v>
      </c>
      <c r="E8770" s="348" t="s">
        <v>7512</v>
      </c>
      <c r="F8770" s="348" t="s">
        <v>7425</v>
      </c>
    </row>
    <row r="8771" spans="1:6" x14ac:dyDescent="0.25">
      <c r="A8771" s="348" t="s">
        <v>14461</v>
      </c>
      <c r="B8771" t="str">
        <f t="shared" si="137"/>
        <v>F3:0314 P1P2:3506 P3:00111</v>
      </c>
      <c r="C8771" s="348" t="s">
        <v>7390</v>
      </c>
      <c r="D8771" s="348" t="s">
        <v>14451</v>
      </c>
      <c r="E8771" s="348" t="s">
        <v>14452</v>
      </c>
      <c r="F8771" s="348" t="s">
        <v>14457</v>
      </c>
    </row>
    <row r="8772" spans="1:6" x14ac:dyDescent="0.25">
      <c r="A8772" s="348" t="s">
        <v>14461</v>
      </c>
      <c r="B8772" t="str">
        <f t="shared" si="137"/>
        <v>F3:0721 P1P2:8005 P3:00375</v>
      </c>
      <c r="C8772" s="348" t="s">
        <v>7390</v>
      </c>
      <c r="D8772" s="348" t="s">
        <v>7511</v>
      </c>
      <c r="E8772" s="348" t="s">
        <v>7512</v>
      </c>
      <c r="F8772" s="348" t="s">
        <v>7425</v>
      </c>
    </row>
    <row r="8773" spans="1:6" x14ac:dyDescent="0.25">
      <c r="A8773" s="348" t="s">
        <v>14462</v>
      </c>
      <c r="B8773" t="str">
        <f t="shared" si="137"/>
        <v>F3:0311 P1P2:3502 P3:00082</v>
      </c>
      <c r="C8773" s="348" t="s">
        <v>7390</v>
      </c>
      <c r="D8773" s="348" t="s">
        <v>7517</v>
      </c>
      <c r="E8773" s="348" t="s">
        <v>14463</v>
      </c>
      <c r="F8773" s="348" t="s">
        <v>14464</v>
      </c>
    </row>
    <row r="8774" spans="1:6" x14ac:dyDescent="0.25">
      <c r="A8774" s="348" t="s">
        <v>14462</v>
      </c>
      <c r="B8774" t="str">
        <f t="shared" si="137"/>
        <v>F3:0311 P1P2:3502 P3:00113</v>
      </c>
      <c r="C8774" s="348" t="s">
        <v>7390</v>
      </c>
      <c r="D8774" s="348" t="s">
        <v>7517</v>
      </c>
      <c r="E8774" s="348" t="s">
        <v>14463</v>
      </c>
      <c r="F8774" s="348" t="s">
        <v>14465</v>
      </c>
    </row>
    <row r="8775" spans="1:6" x14ac:dyDescent="0.25">
      <c r="A8775" s="348" t="s">
        <v>14462</v>
      </c>
      <c r="B8775" t="str">
        <f t="shared" si="137"/>
        <v>F3:0311 P1P2:3502 P3:70268</v>
      </c>
      <c r="C8775" s="348" t="s">
        <v>7390</v>
      </c>
      <c r="D8775" s="348" t="s">
        <v>7517</v>
      </c>
      <c r="E8775" s="348" t="s">
        <v>14463</v>
      </c>
      <c r="F8775" s="348" t="s">
        <v>7520</v>
      </c>
    </row>
    <row r="8776" spans="1:6" x14ac:dyDescent="0.25">
      <c r="A8776" s="348" t="s">
        <v>14462</v>
      </c>
      <c r="B8776" t="str">
        <f t="shared" si="137"/>
        <v>F3:0311 P1P2:3502 P3:70370</v>
      </c>
      <c r="C8776" s="348" t="s">
        <v>7390</v>
      </c>
      <c r="D8776" s="348" t="s">
        <v>7517</v>
      </c>
      <c r="E8776" s="348" t="s">
        <v>14463</v>
      </c>
      <c r="F8776" s="348" t="s">
        <v>14466</v>
      </c>
    </row>
    <row r="8777" spans="1:6" x14ac:dyDescent="0.25">
      <c r="A8777" s="348" t="s">
        <v>14462</v>
      </c>
      <c r="B8777" t="str">
        <f t="shared" si="137"/>
        <v>F3:0311 P1P2:3502 P3:70380</v>
      </c>
      <c r="C8777" s="348" t="s">
        <v>7390</v>
      </c>
      <c r="D8777" s="348" t="s">
        <v>7517</v>
      </c>
      <c r="E8777" s="348" t="s">
        <v>14463</v>
      </c>
      <c r="F8777" s="348" t="s">
        <v>14467</v>
      </c>
    </row>
    <row r="8778" spans="1:6" x14ac:dyDescent="0.25">
      <c r="A8778" s="348" t="s">
        <v>14462</v>
      </c>
      <c r="B8778" t="str">
        <f t="shared" si="137"/>
        <v>F3:0311 P1P2:3502 P3:70381</v>
      </c>
      <c r="C8778" s="348" t="s">
        <v>7390</v>
      </c>
      <c r="D8778" s="348" t="s">
        <v>7517</v>
      </c>
      <c r="E8778" s="348" t="s">
        <v>14463</v>
      </c>
      <c r="F8778" s="348" t="s">
        <v>14468</v>
      </c>
    </row>
    <row r="8779" spans="1:6" x14ac:dyDescent="0.25">
      <c r="A8779" s="348" t="s">
        <v>14462</v>
      </c>
      <c r="B8779" t="str">
        <f t="shared" si="137"/>
        <v>F3:0311 P1P2:3502 P3:70382</v>
      </c>
      <c r="C8779" s="348" t="s">
        <v>7390</v>
      </c>
      <c r="D8779" s="348" t="s">
        <v>7517</v>
      </c>
      <c r="E8779" s="348" t="s">
        <v>14463</v>
      </c>
      <c r="F8779" s="348" t="s">
        <v>14469</v>
      </c>
    </row>
    <row r="8780" spans="1:6" x14ac:dyDescent="0.25">
      <c r="A8780" s="348" t="s">
        <v>14462</v>
      </c>
      <c r="B8780" t="str">
        <f t="shared" si="137"/>
        <v>F3:0311 P1P2:3502 P3:70383</v>
      </c>
      <c r="C8780" s="348" t="s">
        <v>7390</v>
      </c>
      <c r="D8780" s="348" t="s">
        <v>7517</v>
      </c>
      <c r="E8780" s="348" t="s">
        <v>14463</v>
      </c>
      <c r="F8780" s="348" t="s">
        <v>14470</v>
      </c>
    </row>
    <row r="8781" spans="1:6" x14ac:dyDescent="0.25">
      <c r="A8781" s="348" t="s">
        <v>14462</v>
      </c>
      <c r="B8781" t="str">
        <f t="shared" si="137"/>
        <v>F3:0311 P1P2:3502 P3:70384</v>
      </c>
      <c r="C8781" s="348" t="s">
        <v>7390</v>
      </c>
      <c r="D8781" s="348" t="s">
        <v>7517</v>
      </c>
      <c r="E8781" s="348" t="s">
        <v>14463</v>
      </c>
      <c r="F8781" s="348" t="s">
        <v>14471</v>
      </c>
    </row>
    <row r="8782" spans="1:6" x14ac:dyDescent="0.25">
      <c r="A8782" s="348" t="s">
        <v>14462</v>
      </c>
      <c r="B8782" t="str">
        <f t="shared" si="137"/>
        <v>F3:0311 P1P2:3502 P3:70385</v>
      </c>
      <c r="C8782" s="348" t="s">
        <v>7390</v>
      </c>
      <c r="D8782" s="348" t="s">
        <v>7517</v>
      </c>
      <c r="E8782" s="348" t="s">
        <v>14463</v>
      </c>
      <c r="F8782" s="348" t="s">
        <v>14472</v>
      </c>
    </row>
    <row r="8783" spans="1:6" x14ac:dyDescent="0.25">
      <c r="A8783" s="348" t="s">
        <v>14462</v>
      </c>
      <c r="B8783" t="str">
        <f t="shared" si="137"/>
        <v>F3:0311 P1P2:3502 P3:70386</v>
      </c>
      <c r="C8783" s="348" t="s">
        <v>7390</v>
      </c>
      <c r="D8783" s="348" t="s">
        <v>7517</v>
      </c>
      <c r="E8783" s="348" t="s">
        <v>14463</v>
      </c>
      <c r="F8783" s="348" t="s">
        <v>14473</v>
      </c>
    </row>
    <row r="8784" spans="1:6" x14ac:dyDescent="0.25">
      <c r="A8784" s="348" t="s">
        <v>14462</v>
      </c>
      <c r="B8784" t="str">
        <f t="shared" si="137"/>
        <v>F3:0311 P1P2:3502 P3:70399</v>
      </c>
      <c r="C8784" s="348" t="s">
        <v>7390</v>
      </c>
      <c r="D8784" s="348" t="s">
        <v>7517</v>
      </c>
      <c r="E8784" s="348" t="s">
        <v>14463</v>
      </c>
      <c r="F8784" s="348" t="s">
        <v>14474</v>
      </c>
    </row>
    <row r="8785" spans="1:6" x14ac:dyDescent="0.25">
      <c r="A8785" s="348" t="s">
        <v>14462</v>
      </c>
      <c r="B8785" t="str">
        <f t="shared" si="137"/>
        <v>F3:0311 P1P2:3502 P3:70418</v>
      </c>
      <c r="C8785" s="348" t="s">
        <v>7390</v>
      </c>
      <c r="D8785" s="348" t="s">
        <v>7517</v>
      </c>
      <c r="E8785" s="348" t="s">
        <v>14463</v>
      </c>
      <c r="F8785" s="348" t="s">
        <v>14475</v>
      </c>
    </row>
    <row r="8786" spans="1:6" x14ac:dyDescent="0.25">
      <c r="A8786" s="348" t="s">
        <v>14476</v>
      </c>
      <c r="B8786" t="str">
        <f t="shared" si="137"/>
        <v>F3:0311 P1P2:3502 P3:00082</v>
      </c>
      <c r="C8786" s="348" t="s">
        <v>7390</v>
      </c>
      <c r="D8786" s="348" t="s">
        <v>7517</v>
      </c>
      <c r="E8786" s="348" t="s">
        <v>14463</v>
      </c>
      <c r="F8786" s="348" t="s">
        <v>14464</v>
      </c>
    </row>
    <row r="8787" spans="1:6" x14ac:dyDescent="0.25">
      <c r="A8787" s="348" t="s">
        <v>14476</v>
      </c>
      <c r="B8787" t="str">
        <f t="shared" si="137"/>
        <v>F3:0311 P1P2:3502 P3:00531</v>
      </c>
      <c r="C8787" s="348" t="s">
        <v>7390</v>
      </c>
      <c r="D8787" s="348" t="s">
        <v>7517</v>
      </c>
      <c r="E8787" s="348" t="s">
        <v>14463</v>
      </c>
      <c r="F8787" s="348" t="s">
        <v>14477</v>
      </c>
    </row>
    <row r="8788" spans="1:6" x14ac:dyDescent="0.25">
      <c r="A8788" s="348" t="s">
        <v>14478</v>
      </c>
      <c r="B8788" t="str">
        <f t="shared" si="137"/>
        <v>F3:0311 P1P2:3502 P3:00082</v>
      </c>
      <c r="C8788" s="348" t="s">
        <v>7390</v>
      </c>
      <c r="D8788" s="348" t="s">
        <v>7517</v>
      </c>
      <c r="E8788" s="348" t="s">
        <v>14463</v>
      </c>
      <c r="F8788" s="348" t="s">
        <v>14464</v>
      </c>
    </row>
    <row r="8789" spans="1:6" x14ac:dyDescent="0.25">
      <c r="A8789" s="348" t="s">
        <v>14479</v>
      </c>
      <c r="B8789" t="str">
        <f t="shared" si="137"/>
        <v>F3:0311 P1P2:3502 P3:00082</v>
      </c>
      <c r="C8789" s="348" t="s">
        <v>7390</v>
      </c>
      <c r="D8789" s="348" t="s">
        <v>7517</v>
      </c>
      <c r="E8789" s="348" t="s">
        <v>14463</v>
      </c>
      <c r="F8789" s="348" t="s">
        <v>14464</v>
      </c>
    </row>
    <row r="8790" spans="1:6" x14ac:dyDescent="0.25">
      <c r="A8790" s="348" t="s">
        <v>14480</v>
      </c>
      <c r="B8790" t="str">
        <f t="shared" si="137"/>
        <v>F3:0311 P1P2:3502 P3:00082</v>
      </c>
      <c r="C8790" s="348" t="s">
        <v>7390</v>
      </c>
      <c r="D8790" s="348" t="s">
        <v>7517</v>
      </c>
      <c r="E8790" s="348" t="s">
        <v>14463</v>
      </c>
      <c r="F8790" s="348" t="s">
        <v>14464</v>
      </c>
    </row>
    <row r="8791" spans="1:6" x14ac:dyDescent="0.25">
      <c r="A8791" s="348" t="s">
        <v>14481</v>
      </c>
      <c r="B8791" t="str">
        <f t="shared" si="137"/>
        <v>F3:0311 P1P2:3502 P3:00082</v>
      </c>
      <c r="C8791" s="348" t="s">
        <v>7390</v>
      </c>
      <c r="D8791" s="348" t="s">
        <v>7517</v>
      </c>
      <c r="E8791" s="348" t="s">
        <v>14463</v>
      </c>
      <c r="F8791" s="348" t="s">
        <v>14464</v>
      </c>
    </row>
    <row r="8792" spans="1:6" x14ac:dyDescent="0.25">
      <c r="A8792" s="348" t="s">
        <v>14482</v>
      </c>
      <c r="B8792" t="str">
        <f t="shared" si="137"/>
        <v>F3:0311 P1P2:3502 P3:00082</v>
      </c>
      <c r="C8792" s="348" t="s">
        <v>7390</v>
      </c>
      <c r="D8792" s="348" t="s">
        <v>7517</v>
      </c>
      <c r="E8792" s="348" t="s">
        <v>14463</v>
      </c>
      <c r="F8792" s="348" t="s">
        <v>14464</v>
      </c>
    </row>
    <row r="8793" spans="1:6" x14ac:dyDescent="0.25">
      <c r="A8793" s="348" t="s">
        <v>14483</v>
      </c>
      <c r="B8793" t="str">
        <f t="shared" si="137"/>
        <v>F3:0311 P1P2:3502 P3:00082</v>
      </c>
      <c r="C8793" s="348" t="s">
        <v>7390</v>
      </c>
      <c r="D8793" s="348" t="s">
        <v>7517</v>
      </c>
      <c r="E8793" s="348" t="s">
        <v>14463</v>
      </c>
      <c r="F8793" s="348" t="s">
        <v>14464</v>
      </c>
    </row>
    <row r="8794" spans="1:6" x14ac:dyDescent="0.25">
      <c r="A8794" s="348" t="s">
        <v>14484</v>
      </c>
      <c r="B8794" t="str">
        <f t="shared" si="137"/>
        <v>F3:0311 P1P2:3502 P3:00082</v>
      </c>
      <c r="C8794" s="348" t="s">
        <v>7390</v>
      </c>
      <c r="D8794" s="348" t="s">
        <v>7517</v>
      </c>
      <c r="E8794" s="348" t="s">
        <v>14463</v>
      </c>
      <c r="F8794" s="348" t="s">
        <v>14464</v>
      </c>
    </row>
    <row r="8795" spans="1:6" x14ac:dyDescent="0.25">
      <c r="A8795" s="348" t="s">
        <v>14485</v>
      </c>
      <c r="B8795" t="str">
        <f t="shared" si="137"/>
        <v>F3:0311 P1P2:3502 P3:00082</v>
      </c>
      <c r="C8795" s="348" t="s">
        <v>7390</v>
      </c>
      <c r="D8795" s="348" t="s">
        <v>7517</v>
      </c>
      <c r="E8795" s="348" t="s">
        <v>14463</v>
      </c>
      <c r="F8795" s="348" t="s">
        <v>14464</v>
      </c>
    </row>
    <row r="8796" spans="1:6" x14ac:dyDescent="0.25">
      <c r="A8796" s="348" t="s">
        <v>14486</v>
      </c>
      <c r="B8796" t="str">
        <f t="shared" si="137"/>
        <v>F3:0311 P1P2:3502 P3:00082</v>
      </c>
      <c r="C8796" s="348" t="s">
        <v>7390</v>
      </c>
      <c r="D8796" s="348" t="s">
        <v>7517</v>
      </c>
      <c r="E8796" s="348" t="s">
        <v>14463</v>
      </c>
      <c r="F8796" s="348" t="s">
        <v>14464</v>
      </c>
    </row>
    <row r="8797" spans="1:6" x14ac:dyDescent="0.25">
      <c r="A8797" s="348" t="s">
        <v>14487</v>
      </c>
      <c r="B8797" t="str">
        <f t="shared" si="137"/>
        <v>F3:0311 P1P2:3502 P3:00082</v>
      </c>
      <c r="C8797" s="348" t="s">
        <v>7390</v>
      </c>
      <c r="D8797" s="348" t="s">
        <v>7517</v>
      </c>
      <c r="E8797" s="348" t="s">
        <v>14463</v>
      </c>
      <c r="F8797" s="348" t="s">
        <v>14464</v>
      </c>
    </row>
    <row r="8798" spans="1:6" x14ac:dyDescent="0.25">
      <c r="A8798" s="348" t="s">
        <v>14488</v>
      </c>
      <c r="B8798" t="str">
        <f t="shared" si="137"/>
        <v>F3:0311 P1P2:3502 P3:00082</v>
      </c>
      <c r="C8798" s="348" t="s">
        <v>7390</v>
      </c>
      <c r="D8798" s="348" t="s">
        <v>7517</v>
      </c>
      <c r="E8798" s="348" t="s">
        <v>14463</v>
      </c>
      <c r="F8798" s="348" t="s">
        <v>14464</v>
      </c>
    </row>
    <row r="8799" spans="1:6" x14ac:dyDescent="0.25">
      <c r="A8799" s="348" t="s">
        <v>14489</v>
      </c>
      <c r="B8799" t="str">
        <f t="shared" si="137"/>
        <v>F3:0311 P1P2:3502 P3:00082</v>
      </c>
      <c r="C8799" s="348" t="s">
        <v>7390</v>
      </c>
      <c r="D8799" s="348" t="s">
        <v>7517</v>
      </c>
      <c r="E8799" s="348" t="s">
        <v>14463</v>
      </c>
      <c r="F8799" s="348" t="s">
        <v>14464</v>
      </c>
    </row>
    <row r="8800" spans="1:6" x14ac:dyDescent="0.25">
      <c r="A8800" s="348" t="s">
        <v>14490</v>
      </c>
      <c r="B8800" t="str">
        <f t="shared" si="137"/>
        <v>F3:0311 P1P2:3502 P3:00082</v>
      </c>
      <c r="C8800" s="348" t="s">
        <v>7390</v>
      </c>
      <c r="D8800" s="348" t="s">
        <v>7517</v>
      </c>
      <c r="E8800" s="348" t="s">
        <v>14463</v>
      </c>
      <c r="F8800" s="348" t="s">
        <v>14464</v>
      </c>
    </row>
    <row r="8801" spans="1:6" x14ac:dyDescent="0.25">
      <c r="A8801" s="348" t="s">
        <v>14491</v>
      </c>
      <c r="B8801" t="str">
        <f t="shared" si="137"/>
        <v>F3:0311 P1P2:3502 P3:00082</v>
      </c>
      <c r="C8801" s="348" t="s">
        <v>7390</v>
      </c>
      <c r="D8801" s="348" t="s">
        <v>7517</v>
      </c>
      <c r="E8801" s="348" t="s">
        <v>14463</v>
      </c>
      <c r="F8801" s="348" t="s">
        <v>14464</v>
      </c>
    </row>
    <row r="8802" spans="1:6" x14ac:dyDescent="0.25">
      <c r="A8802" s="348" t="s">
        <v>14492</v>
      </c>
      <c r="B8802" t="str">
        <f t="shared" si="137"/>
        <v>F3:0311 P1P2:3502 P3:00082</v>
      </c>
      <c r="C8802" s="348" t="s">
        <v>7390</v>
      </c>
      <c r="D8802" s="348" t="s">
        <v>7517</v>
      </c>
      <c r="E8802" s="348" t="s">
        <v>14463</v>
      </c>
      <c r="F8802" s="348" t="s">
        <v>14464</v>
      </c>
    </row>
    <row r="8803" spans="1:6" x14ac:dyDescent="0.25">
      <c r="A8803" s="348" t="s">
        <v>14493</v>
      </c>
      <c r="B8803" t="str">
        <f t="shared" si="137"/>
        <v>F3:0311 P1P2:3502 P3:00082</v>
      </c>
      <c r="C8803" s="348" t="s">
        <v>7390</v>
      </c>
      <c r="D8803" s="348" t="s">
        <v>7517</v>
      </c>
      <c r="E8803" s="348" t="s">
        <v>14463</v>
      </c>
      <c r="F8803" s="348" t="s">
        <v>14464</v>
      </c>
    </row>
    <row r="8804" spans="1:6" x14ac:dyDescent="0.25">
      <c r="A8804" s="348" t="s">
        <v>14494</v>
      </c>
      <c r="B8804" t="str">
        <f t="shared" si="137"/>
        <v>F3:0311 P1P2:3502 P3:00082</v>
      </c>
      <c r="C8804" s="348" t="s">
        <v>7390</v>
      </c>
      <c r="D8804" s="348" t="s">
        <v>7517</v>
      </c>
      <c r="E8804" s="348" t="s">
        <v>14463</v>
      </c>
      <c r="F8804" s="348" t="s">
        <v>14464</v>
      </c>
    </row>
    <row r="8805" spans="1:6" x14ac:dyDescent="0.25">
      <c r="A8805" s="348" t="s">
        <v>14495</v>
      </c>
      <c r="B8805" t="str">
        <f t="shared" si="137"/>
        <v>F3:0311 P1P2:3502 P3:00082</v>
      </c>
      <c r="C8805" s="348" t="s">
        <v>7390</v>
      </c>
      <c r="D8805" s="348" t="s">
        <v>7517</v>
      </c>
      <c r="E8805" s="348" t="s">
        <v>14463</v>
      </c>
      <c r="F8805" s="348" t="s">
        <v>14464</v>
      </c>
    </row>
    <row r="8806" spans="1:6" x14ac:dyDescent="0.25">
      <c r="A8806" s="348" t="s">
        <v>14496</v>
      </c>
      <c r="B8806" t="str">
        <f t="shared" si="137"/>
        <v>F3:0311 P1P2:3502 P3:00082</v>
      </c>
      <c r="C8806" s="348" t="s">
        <v>7390</v>
      </c>
      <c r="D8806" s="348" t="s">
        <v>7517</v>
      </c>
      <c r="E8806" s="348" t="s">
        <v>14463</v>
      </c>
      <c r="F8806" s="348" t="s">
        <v>14464</v>
      </c>
    </row>
    <row r="8807" spans="1:6" x14ac:dyDescent="0.25">
      <c r="A8807" s="348" t="s">
        <v>14497</v>
      </c>
      <c r="B8807" t="str">
        <f t="shared" si="137"/>
        <v>F3:0311 P1P2:3502 P3:00082</v>
      </c>
      <c r="C8807" s="348" t="s">
        <v>7390</v>
      </c>
      <c r="D8807" s="348" t="s">
        <v>7517</v>
      </c>
      <c r="E8807" s="348" t="s">
        <v>14463</v>
      </c>
      <c r="F8807" s="348" t="s">
        <v>14464</v>
      </c>
    </row>
    <row r="8808" spans="1:6" x14ac:dyDescent="0.25">
      <c r="A8808" s="348" t="s">
        <v>14498</v>
      </c>
      <c r="B8808" t="str">
        <f t="shared" si="137"/>
        <v>F3:0311 P1P2:3502 P3:00082</v>
      </c>
      <c r="C8808" s="348" t="s">
        <v>7390</v>
      </c>
      <c r="D8808" s="348" t="s">
        <v>7517</v>
      </c>
      <c r="E8808" s="348" t="s">
        <v>14463</v>
      </c>
      <c r="F8808" s="348" t="s">
        <v>14464</v>
      </c>
    </row>
    <row r="8809" spans="1:6" x14ac:dyDescent="0.25">
      <c r="A8809" s="348" t="s">
        <v>14499</v>
      </c>
      <c r="B8809" t="str">
        <f t="shared" si="137"/>
        <v>F3:0311 P1P2:3502 P3:00082</v>
      </c>
      <c r="C8809" s="348" t="s">
        <v>7390</v>
      </c>
      <c r="D8809" s="348" t="s">
        <v>7517</v>
      </c>
      <c r="E8809" s="348" t="s">
        <v>14463</v>
      </c>
      <c r="F8809" s="348" t="s">
        <v>14464</v>
      </c>
    </row>
    <row r="8810" spans="1:6" x14ac:dyDescent="0.25">
      <c r="A8810" s="348" t="s">
        <v>14500</v>
      </c>
      <c r="B8810" t="str">
        <f t="shared" si="137"/>
        <v>F3:0311 P1P2:3502 P3:00082</v>
      </c>
      <c r="C8810" s="348" t="s">
        <v>7390</v>
      </c>
      <c r="D8810" s="348" t="s">
        <v>7517</v>
      </c>
      <c r="E8810" s="348" t="s">
        <v>14463</v>
      </c>
      <c r="F8810" s="348" t="s">
        <v>14464</v>
      </c>
    </row>
    <row r="8811" spans="1:6" x14ac:dyDescent="0.25">
      <c r="A8811" s="348" t="s">
        <v>14501</v>
      </c>
      <c r="B8811" t="str">
        <f t="shared" si="137"/>
        <v>F3:0311 P1P2:3502 P3:00082</v>
      </c>
      <c r="C8811" s="348" t="s">
        <v>7390</v>
      </c>
      <c r="D8811" s="348" t="s">
        <v>7517</v>
      </c>
      <c r="E8811" s="348" t="s">
        <v>14463</v>
      </c>
      <c r="F8811" s="348" t="s">
        <v>14464</v>
      </c>
    </row>
    <row r="8812" spans="1:6" x14ac:dyDescent="0.25">
      <c r="A8812" s="348" t="s">
        <v>14502</v>
      </c>
      <c r="B8812" t="str">
        <f t="shared" si="137"/>
        <v>F3:0311 P1P2:3502 P3:00082</v>
      </c>
      <c r="C8812" s="348" t="s">
        <v>7390</v>
      </c>
      <c r="D8812" s="348" t="s">
        <v>7517</v>
      </c>
      <c r="E8812" s="348" t="s">
        <v>14463</v>
      </c>
      <c r="F8812" s="348" t="s">
        <v>14464</v>
      </c>
    </row>
    <row r="8813" spans="1:6" x14ac:dyDescent="0.25">
      <c r="A8813" s="348" t="s">
        <v>14503</v>
      </c>
      <c r="B8813" t="str">
        <f t="shared" si="137"/>
        <v>F3:0311 P1P2:3502 P3:00082</v>
      </c>
      <c r="C8813" s="348" t="s">
        <v>7390</v>
      </c>
      <c r="D8813" s="348" t="s">
        <v>7517</v>
      </c>
      <c r="E8813" s="348" t="s">
        <v>14463</v>
      </c>
      <c r="F8813" s="348" t="s">
        <v>14464</v>
      </c>
    </row>
    <row r="8814" spans="1:6" x14ac:dyDescent="0.25">
      <c r="A8814" s="348" t="s">
        <v>14504</v>
      </c>
      <c r="B8814" t="str">
        <f t="shared" si="137"/>
        <v>F3:0311 P1P2:3502 P3:00082</v>
      </c>
      <c r="C8814" s="348" t="s">
        <v>7390</v>
      </c>
      <c r="D8814" s="348" t="s">
        <v>7517</v>
      </c>
      <c r="E8814" s="348" t="s">
        <v>14463</v>
      </c>
      <c r="F8814" s="348" t="s">
        <v>14464</v>
      </c>
    </row>
    <row r="8815" spans="1:6" x14ac:dyDescent="0.25">
      <c r="A8815" s="348" t="s">
        <v>14505</v>
      </c>
      <c r="B8815" t="str">
        <f t="shared" si="137"/>
        <v>F3:0311 P1P2:3502 P3:00082</v>
      </c>
      <c r="C8815" s="348" t="s">
        <v>7390</v>
      </c>
      <c r="D8815" s="348" t="s">
        <v>7517</v>
      </c>
      <c r="E8815" s="348" t="s">
        <v>14463</v>
      </c>
      <c r="F8815" s="348" t="s">
        <v>14464</v>
      </c>
    </row>
    <row r="8816" spans="1:6" x14ac:dyDescent="0.25">
      <c r="A8816" s="348" t="s">
        <v>14506</v>
      </c>
      <c r="B8816" t="str">
        <f t="shared" si="137"/>
        <v>F3:0311 P1P2:3502 P3:00082</v>
      </c>
      <c r="C8816" s="348" t="s">
        <v>7390</v>
      </c>
      <c r="D8816" s="348" t="s">
        <v>7517</v>
      </c>
      <c r="E8816" s="348" t="s">
        <v>14463</v>
      </c>
      <c r="F8816" s="348" t="s">
        <v>14464</v>
      </c>
    </row>
    <row r="8817" spans="1:6" x14ac:dyDescent="0.25">
      <c r="A8817" s="348" t="s">
        <v>14507</v>
      </c>
      <c r="B8817" t="str">
        <f t="shared" si="137"/>
        <v>F3:0311 P1P2:3502 P3:00082</v>
      </c>
      <c r="C8817" s="348" t="s">
        <v>7390</v>
      </c>
      <c r="D8817" s="348" t="s">
        <v>7517</v>
      </c>
      <c r="E8817" s="348" t="s">
        <v>14463</v>
      </c>
      <c r="F8817" s="348" t="s">
        <v>14464</v>
      </c>
    </row>
    <row r="8818" spans="1:6" x14ac:dyDescent="0.25">
      <c r="A8818" s="348" t="s">
        <v>14508</v>
      </c>
      <c r="B8818" t="str">
        <f t="shared" si="137"/>
        <v>F3:0311 P1P2:3502 P3:00082</v>
      </c>
      <c r="C8818" s="348" t="s">
        <v>7390</v>
      </c>
      <c r="D8818" s="348" t="s">
        <v>7517</v>
      </c>
      <c r="E8818" s="348" t="s">
        <v>14463</v>
      </c>
      <c r="F8818" s="348" t="s">
        <v>14464</v>
      </c>
    </row>
    <row r="8819" spans="1:6" x14ac:dyDescent="0.25">
      <c r="A8819" s="348" t="s">
        <v>14509</v>
      </c>
      <c r="B8819" t="str">
        <f t="shared" si="137"/>
        <v>F3:0311 P1P2:3502 P3:00082</v>
      </c>
      <c r="C8819" s="348" t="s">
        <v>7390</v>
      </c>
      <c r="D8819" s="348" t="s">
        <v>7517</v>
      </c>
      <c r="E8819" s="348" t="s">
        <v>14463</v>
      </c>
      <c r="F8819" s="348" t="s">
        <v>14464</v>
      </c>
    </row>
    <row r="8820" spans="1:6" x14ac:dyDescent="0.25">
      <c r="A8820" s="348" t="s">
        <v>14510</v>
      </c>
      <c r="B8820" t="str">
        <f t="shared" si="137"/>
        <v>F3:0311 P1P2:3502 P3:00082</v>
      </c>
      <c r="C8820" s="348" t="s">
        <v>7390</v>
      </c>
      <c r="D8820" s="348" t="s">
        <v>7517</v>
      </c>
      <c r="E8820" s="348" t="s">
        <v>14463</v>
      </c>
      <c r="F8820" s="348" t="s">
        <v>14464</v>
      </c>
    </row>
    <row r="8821" spans="1:6" x14ac:dyDescent="0.25">
      <c r="A8821" s="348" t="s">
        <v>14511</v>
      </c>
      <c r="B8821" t="str">
        <f t="shared" si="137"/>
        <v>F3:0311 P1P2:3502 P3:00082</v>
      </c>
      <c r="C8821" s="348" t="s">
        <v>7390</v>
      </c>
      <c r="D8821" s="348" t="s">
        <v>7517</v>
      </c>
      <c r="E8821" s="348" t="s">
        <v>14463</v>
      </c>
      <c r="F8821" s="348" t="s">
        <v>14464</v>
      </c>
    </row>
    <row r="8822" spans="1:6" x14ac:dyDescent="0.25">
      <c r="A8822" s="348" t="s">
        <v>14512</v>
      </c>
      <c r="B8822" t="str">
        <f t="shared" si="137"/>
        <v>F3:0311 P1P2:3502 P3:00082</v>
      </c>
      <c r="C8822" s="348" t="s">
        <v>7390</v>
      </c>
      <c r="D8822" s="348" t="s">
        <v>7517</v>
      </c>
      <c r="E8822" s="348" t="s">
        <v>14463</v>
      </c>
      <c r="F8822" s="348" t="s">
        <v>14464</v>
      </c>
    </row>
    <row r="8823" spans="1:6" x14ac:dyDescent="0.25">
      <c r="A8823" s="348" t="s">
        <v>14513</v>
      </c>
      <c r="B8823" t="str">
        <f t="shared" si="137"/>
        <v>F3:0311 P1P2:3502 P3:00082</v>
      </c>
      <c r="C8823" s="348" t="s">
        <v>7390</v>
      </c>
      <c r="D8823" s="348" t="s">
        <v>7517</v>
      </c>
      <c r="E8823" s="348" t="s">
        <v>14463</v>
      </c>
      <c r="F8823" s="348" t="s">
        <v>14464</v>
      </c>
    </row>
    <row r="8824" spans="1:6" x14ac:dyDescent="0.25">
      <c r="A8824" s="348" t="s">
        <v>14514</v>
      </c>
      <c r="B8824" t="str">
        <f t="shared" si="137"/>
        <v>F3:0312 P1P2:3504 P3:00081</v>
      </c>
      <c r="C8824" s="348" t="s">
        <v>7390</v>
      </c>
      <c r="D8824" s="348" t="s">
        <v>14515</v>
      </c>
      <c r="E8824" s="348" t="s">
        <v>14516</v>
      </c>
      <c r="F8824" s="348" t="s">
        <v>14517</v>
      </c>
    </row>
    <row r="8825" spans="1:6" x14ac:dyDescent="0.25">
      <c r="A8825" s="348" t="s">
        <v>14514</v>
      </c>
      <c r="B8825" t="str">
        <f t="shared" si="137"/>
        <v>F3:0312 P1P2:3504 P3:00088</v>
      </c>
      <c r="C8825" s="348" t="s">
        <v>7390</v>
      </c>
      <c r="D8825" s="348" t="s">
        <v>14515</v>
      </c>
      <c r="E8825" s="348" t="s">
        <v>14516</v>
      </c>
      <c r="F8825" s="348" t="s">
        <v>14518</v>
      </c>
    </row>
    <row r="8826" spans="1:6" x14ac:dyDescent="0.25">
      <c r="A8826" s="348" t="s">
        <v>14519</v>
      </c>
      <c r="B8826" t="str">
        <f t="shared" si="137"/>
        <v>F3:0312 P1P2:3504 P3:00088</v>
      </c>
      <c r="C8826" s="348" t="s">
        <v>7390</v>
      </c>
      <c r="D8826" s="348" t="s">
        <v>14515</v>
      </c>
      <c r="E8826" s="348" t="s">
        <v>14516</v>
      </c>
      <c r="F8826" s="348" t="s">
        <v>14518</v>
      </c>
    </row>
    <row r="8827" spans="1:6" x14ac:dyDescent="0.25">
      <c r="A8827" s="348" t="s">
        <v>14520</v>
      </c>
      <c r="B8827" t="str">
        <f t="shared" si="137"/>
        <v>F3:0312 P1P2:3504 P3:00088</v>
      </c>
      <c r="C8827" s="348" t="s">
        <v>7390</v>
      </c>
      <c r="D8827" s="348" t="s">
        <v>14515</v>
      </c>
      <c r="E8827" s="348" t="s">
        <v>14516</v>
      </c>
      <c r="F8827" s="348" t="s">
        <v>14518</v>
      </c>
    </row>
    <row r="8828" spans="1:6" x14ac:dyDescent="0.25">
      <c r="A8828" s="348" t="s">
        <v>14521</v>
      </c>
      <c r="B8828" t="str">
        <f t="shared" si="137"/>
        <v>F3:0312 P1P2:3504 P3:00088</v>
      </c>
      <c r="C8828" s="348" t="s">
        <v>7390</v>
      </c>
      <c r="D8828" s="348" t="s">
        <v>14515</v>
      </c>
      <c r="E8828" s="348" t="s">
        <v>14516</v>
      </c>
      <c r="F8828" s="348" t="s">
        <v>14518</v>
      </c>
    </row>
    <row r="8829" spans="1:6" x14ac:dyDescent="0.25">
      <c r="A8829" s="348" t="s">
        <v>14522</v>
      </c>
      <c r="B8829" t="str">
        <f t="shared" si="137"/>
        <v>F3:0820 P1P2:8503 P3:00232</v>
      </c>
      <c r="C8829" s="348" t="s">
        <v>11782</v>
      </c>
      <c r="D8829" s="348" t="s">
        <v>7684</v>
      </c>
      <c r="E8829" s="348" t="s">
        <v>7685</v>
      </c>
      <c r="F8829" s="348" t="s">
        <v>7686</v>
      </c>
    </row>
    <row r="8830" spans="1:6" x14ac:dyDescent="0.25">
      <c r="A8830" s="348" t="s">
        <v>14523</v>
      </c>
      <c r="B8830" t="str">
        <f t="shared" si="137"/>
        <v>F3:0111 P1P2:0301 P3:00005</v>
      </c>
      <c r="C8830" s="348" t="s">
        <v>7984</v>
      </c>
      <c r="D8830" s="348" t="s">
        <v>7323</v>
      </c>
      <c r="E8830" s="348" t="s">
        <v>7335</v>
      </c>
      <c r="F8830" s="348" t="s">
        <v>7655</v>
      </c>
    </row>
    <row r="8831" spans="1:6" x14ac:dyDescent="0.25">
      <c r="A8831" s="348" t="s">
        <v>14523</v>
      </c>
      <c r="B8831" t="str">
        <f t="shared" si="137"/>
        <v>F3:0133 P1P2:0302 P3:00009</v>
      </c>
      <c r="C8831" s="348" t="s">
        <v>7984</v>
      </c>
      <c r="D8831" s="348" t="s">
        <v>7340</v>
      </c>
      <c r="E8831" s="348" t="s">
        <v>7456</v>
      </c>
      <c r="F8831" s="348" t="s">
        <v>7459</v>
      </c>
    </row>
    <row r="8832" spans="1:6" x14ac:dyDescent="0.25">
      <c r="A8832" s="348" t="s">
        <v>14524</v>
      </c>
      <c r="B8832" t="str">
        <f t="shared" si="137"/>
        <v>F3:0419 P1P2:5001 P3:00005</v>
      </c>
      <c r="C8832" s="348" t="s">
        <v>7984</v>
      </c>
      <c r="D8832" s="348" t="s">
        <v>7409</v>
      </c>
      <c r="E8832" s="348" t="s">
        <v>9991</v>
      </c>
      <c r="F8832" s="348" t="s">
        <v>7655</v>
      </c>
    </row>
    <row r="8833" spans="1:6" x14ac:dyDescent="0.25">
      <c r="A8833" s="348" t="s">
        <v>14525</v>
      </c>
      <c r="B8833" t="str">
        <f t="shared" si="137"/>
        <v>F3:0443 P1P2:6101 P3:00005</v>
      </c>
      <c r="C8833" s="348" t="s">
        <v>7984</v>
      </c>
      <c r="D8833" s="348" t="s">
        <v>10127</v>
      </c>
      <c r="E8833" s="348" t="s">
        <v>10128</v>
      </c>
      <c r="F8833" s="348" t="s">
        <v>7655</v>
      </c>
    </row>
    <row r="8834" spans="1:6" x14ac:dyDescent="0.25">
      <c r="A8834" s="348" t="s">
        <v>14526</v>
      </c>
      <c r="B8834" t="str">
        <f t="shared" ref="B8834:B8897" si="138">CONCATENATE("F3:",D8834," P1P2:",E8834," P3:",F8834)</f>
        <v>F3:0950 P1P2:8814 P3:00211</v>
      </c>
      <c r="C8834" s="348" t="s">
        <v>11883</v>
      </c>
      <c r="D8834" s="348" t="s">
        <v>7344</v>
      </c>
      <c r="E8834" s="348" t="s">
        <v>7642</v>
      </c>
      <c r="F8834" s="348" t="s">
        <v>7643</v>
      </c>
    </row>
    <row r="8835" spans="1:6" x14ac:dyDescent="0.25">
      <c r="A8835" s="348" t="s">
        <v>14527</v>
      </c>
      <c r="B8835" t="str">
        <f t="shared" si="138"/>
        <v>F3:0112 P1P2:0501 P3:00005</v>
      </c>
      <c r="C8835" s="348" t="s">
        <v>7984</v>
      </c>
      <c r="D8835" s="348" t="s">
        <v>7369</v>
      </c>
      <c r="E8835" s="348" t="s">
        <v>7370</v>
      </c>
      <c r="F8835" s="348" t="s">
        <v>7655</v>
      </c>
    </row>
    <row r="8836" spans="1:6" x14ac:dyDescent="0.25">
      <c r="A8836" s="348" t="s">
        <v>14528</v>
      </c>
      <c r="B8836" t="str">
        <f t="shared" si="138"/>
        <v>F3:0820 P1P2:8503 P3:00232</v>
      </c>
      <c r="C8836" s="348" t="s">
        <v>7984</v>
      </c>
      <c r="D8836" s="348" t="s">
        <v>7684</v>
      </c>
      <c r="E8836" s="348" t="s">
        <v>7685</v>
      </c>
      <c r="F8836" s="348" t="s">
        <v>7686</v>
      </c>
    </row>
    <row r="8837" spans="1:6" x14ac:dyDescent="0.25">
      <c r="A8837" s="348" t="s">
        <v>14529</v>
      </c>
      <c r="B8837" t="str">
        <f t="shared" si="138"/>
        <v>F3:0813 P1P2:8603 P3:00394</v>
      </c>
      <c r="C8837" s="348" t="s">
        <v>7984</v>
      </c>
      <c r="D8837" s="348" t="s">
        <v>7807</v>
      </c>
      <c r="E8837" s="348" t="s">
        <v>7808</v>
      </c>
      <c r="F8837" s="348" t="s">
        <v>7809</v>
      </c>
    </row>
    <row r="8838" spans="1:6" x14ac:dyDescent="0.25">
      <c r="A8838" s="348" t="s">
        <v>14530</v>
      </c>
      <c r="B8838" t="str">
        <f t="shared" si="138"/>
        <v>F3:0820 P1P2:8503 P3:00232</v>
      </c>
      <c r="C8838" s="348" t="s">
        <v>7967</v>
      </c>
      <c r="D8838" s="348" t="s">
        <v>7684</v>
      </c>
      <c r="E8838" s="348" t="s">
        <v>7685</v>
      </c>
      <c r="F8838" s="348" t="s">
        <v>7686</v>
      </c>
    </row>
    <row r="8839" spans="1:6" x14ac:dyDescent="0.25">
      <c r="A8839" s="348" t="s">
        <v>14531</v>
      </c>
      <c r="B8839" t="str">
        <f t="shared" si="138"/>
        <v>F3:0820 P1P2:8503 P3:00232</v>
      </c>
      <c r="C8839" s="348" t="s">
        <v>7967</v>
      </c>
      <c r="D8839" s="348" t="s">
        <v>7684</v>
      </c>
      <c r="E8839" s="348" t="s">
        <v>7685</v>
      </c>
      <c r="F8839" s="348" t="s">
        <v>7686</v>
      </c>
    </row>
    <row r="8840" spans="1:6" x14ac:dyDescent="0.25">
      <c r="A8840" s="348" t="s">
        <v>14532</v>
      </c>
      <c r="B8840" t="str">
        <f t="shared" si="138"/>
        <v>F3:0820 P1P2:8503 P3:00232</v>
      </c>
      <c r="C8840" s="348" t="s">
        <v>11807</v>
      </c>
      <c r="D8840" s="348" t="s">
        <v>7684</v>
      </c>
      <c r="E8840" s="348" t="s">
        <v>7685</v>
      </c>
      <c r="F8840" s="348" t="s">
        <v>7686</v>
      </c>
    </row>
    <row r="8841" spans="1:6" x14ac:dyDescent="0.25">
      <c r="A8841" s="348" t="s">
        <v>14533</v>
      </c>
      <c r="B8841" t="str">
        <f t="shared" si="138"/>
        <v>F3:0812 P1P2:8602 P3:00355</v>
      </c>
      <c r="C8841" s="348" t="s">
        <v>11807</v>
      </c>
      <c r="D8841" s="348" t="s">
        <v>7752</v>
      </c>
      <c r="E8841" s="348" t="s">
        <v>7753</v>
      </c>
      <c r="F8841" s="348" t="s">
        <v>7754</v>
      </c>
    </row>
    <row r="8842" spans="1:6" x14ac:dyDescent="0.25">
      <c r="A8842" s="348" t="s">
        <v>14534</v>
      </c>
      <c r="B8842" t="str">
        <f t="shared" si="138"/>
        <v>F3:1040 P1P2:9006 P3:00282</v>
      </c>
      <c r="C8842" s="348" t="s">
        <v>11807</v>
      </c>
      <c r="D8842" s="348" t="s">
        <v>7691</v>
      </c>
      <c r="E8842" s="348" t="s">
        <v>7692</v>
      </c>
      <c r="F8842" s="348" t="s">
        <v>7854</v>
      </c>
    </row>
    <row r="8843" spans="1:6" x14ac:dyDescent="0.25">
      <c r="A8843" s="348" t="s">
        <v>14535</v>
      </c>
      <c r="B8843" t="str">
        <f t="shared" si="138"/>
        <v>F3:1040 P1P2:9006 P3:00282</v>
      </c>
      <c r="C8843" s="348" t="s">
        <v>11813</v>
      </c>
      <c r="D8843" s="348" t="s">
        <v>7691</v>
      </c>
      <c r="E8843" s="348" t="s">
        <v>7692</v>
      </c>
      <c r="F8843" s="348" t="s">
        <v>7854</v>
      </c>
    </row>
    <row r="8844" spans="1:6" x14ac:dyDescent="0.25">
      <c r="A8844" s="348" t="s">
        <v>14536</v>
      </c>
      <c r="B8844" t="str">
        <f t="shared" si="138"/>
        <v>F3:1040 P1P2:9006 P3:00282</v>
      </c>
      <c r="C8844" s="348" t="s">
        <v>11835</v>
      </c>
      <c r="D8844" s="348" t="s">
        <v>7691</v>
      </c>
      <c r="E8844" s="348" t="s">
        <v>7692</v>
      </c>
      <c r="F8844" s="348" t="s">
        <v>7854</v>
      </c>
    </row>
    <row r="8845" spans="1:6" x14ac:dyDescent="0.25">
      <c r="A8845" s="348" t="s">
        <v>14537</v>
      </c>
      <c r="B8845" t="str">
        <f t="shared" si="138"/>
        <v>F3:0922 P1P2:8806 P3:00203</v>
      </c>
      <c r="C8845" s="348" t="s">
        <v>7967</v>
      </c>
      <c r="D8845" s="348" t="s">
        <v>7637</v>
      </c>
      <c r="E8845" s="348" t="s">
        <v>7638</v>
      </c>
      <c r="F8845" s="348" t="s">
        <v>7639</v>
      </c>
    </row>
    <row r="8846" spans="1:6" x14ac:dyDescent="0.25">
      <c r="A8846" s="348" t="s">
        <v>14537</v>
      </c>
      <c r="B8846" t="str">
        <f t="shared" si="138"/>
        <v>F3:0922 P1P2:8806 P3:00389</v>
      </c>
      <c r="C8846" s="348" t="s">
        <v>7967</v>
      </c>
      <c r="D8846" s="348" t="s">
        <v>7637</v>
      </c>
      <c r="E8846" s="348" t="s">
        <v>7638</v>
      </c>
      <c r="F8846" s="348" t="s">
        <v>7640</v>
      </c>
    </row>
    <row r="8847" spans="1:6" x14ac:dyDescent="0.25">
      <c r="A8847" s="348" t="s">
        <v>14537</v>
      </c>
      <c r="B8847" t="str">
        <f t="shared" si="138"/>
        <v>F3:0922 P1P2:8806 P3:00448</v>
      </c>
      <c r="C8847" s="348" t="s">
        <v>7967</v>
      </c>
      <c r="D8847" s="348" t="s">
        <v>7637</v>
      </c>
      <c r="E8847" s="348" t="s">
        <v>7638</v>
      </c>
      <c r="F8847" s="348" t="s">
        <v>7641</v>
      </c>
    </row>
    <row r="8848" spans="1:6" x14ac:dyDescent="0.25">
      <c r="A8848" s="348" t="s">
        <v>14538</v>
      </c>
      <c r="B8848" t="str">
        <f t="shared" si="138"/>
        <v>F3:0922 P1P2:8806 P3:00203</v>
      </c>
      <c r="C8848" s="348" t="s">
        <v>7967</v>
      </c>
      <c r="D8848" s="348" t="s">
        <v>7637</v>
      </c>
      <c r="E8848" s="348" t="s">
        <v>7638</v>
      </c>
      <c r="F8848" s="348" t="s">
        <v>7639</v>
      </c>
    </row>
    <row r="8849" spans="1:6" x14ac:dyDescent="0.25">
      <c r="A8849" s="348" t="s">
        <v>14538</v>
      </c>
      <c r="B8849" t="str">
        <f t="shared" si="138"/>
        <v>F3:0922 P1P2:8806 P3:00389</v>
      </c>
      <c r="C8849" s="348" t="s">
        <v>7967</v>
      </c>
      <c r="D8849" s="348" t="s">
        <v>7637</v>
      </c>
      <c r="E8849" s="348" t="s">
        <v>7638</v>
      </c>
      <c r="F8849" s="348" t="s">
        <v>7640</v>
      </c>
    </row>
    <row r="8850" spans="1:6" x14ac:dyDescent="0.25">
      <c r="A8850" s="348" t="s">
        <v>14538</v>
      </c>
      <c r="B8850" t="str">
        <f t="shared" si="138"/>
        <v>F3:0922 P1P2:8806 P3:00448</v>
      </c>
      <c r="C8850" s="348" t="s">
        <v>7967</v>
      </c>
      <c r="D8850" s="348" t="s">
        <v>7637</v>
      </c>
      <c r="E8850" s="348" t="s">
        <v>7638</v>
      </c>
      <c r="F8850" s="348" t="s">
        <v>7641</v>
      </c>
    </row>
    <row r="8851" spans="1:6" x14ac:dyDescent="0.25">
      <c r="A8851" s="348" t="s">
        <v>14539</v>
      </c>
      <c r="B8851" t="str">
        <f t="shared" si="138"/>
        <v>F3:0111 P1P2:0301 P3:00005</v>
      </c>
      <c r="C8851" s="348" t="s">
        <v>11823</v>
      </c>
      <c r="D8851" s="348" t="s">
        <v>7323</v>
      </c>
      <c r="E8851" s="348" t="s">
        <v>7335</v>
      </c>
      <c r="F8851" s="348" t="s">
        <v>7655</v>
      </c>
    </row>
    <row r="8852" spans="1:6" x14ac:dyDescent="0.25">
      <c r="A8852" s="348" t="s">
        <v>14540</v>
      </c>
      <c r="B8852" t="str">
        <f t="shared" si="138"/>
        <v>F3:0921 P1P2:8804 P3:00201</v>
      </c>
      <c r="C8852" s="348" t="s">
        <v>7967</v>
      </c>
      <c r="D8852" s="348" t="s">
        <v>7646</v>
      </c>
      <c r="E8852" s="348" t="s">
        <v>7647</v>
      </c>
      <c r="F8852" s="348" t="s">
        <v>7648</v>
      </c>
    </row>
    <row r="8853" spans="1:6" x14ac:dyDescent="0.25">
      <c r="A8853" s="348" t="s">
        <v>14540</v>
      </c>
      <c r="B8853" t="str">
        <f t="shared" si="138"/>
        <v>F3:0921 P1P2:8804 P3:00448</v>
      </c>
      <c r="C8853" s="348" t="s">
        <v>7967</v>
      </c>
      <c r="D8853" s="348" t="s">
        <v>7646</v>
      </c>
      <c r="E8853" s="348" t="s">
        <v>7647</v>
      </c>
      <c r="F8853" s="348" t="s">
        <v>7641</v>
      </c>
    </row>
    <row r="8854" spans="1:6" x14ac:dyDescent="0.25">
      <c r="A8854" s="348" t="s">
        <v>14541</v>
      </c>
      <c r="B8854" t="str">
        <f t="shared" si="138"/>
        <v>F3:0921 P1P2:8804 P3:00201</v>
      </c>
      <c r="C8854" s="348" t="s">
        <v>7967</v>
      </c>
      <c r="D8854" s="348" t="s">
        <v>7646</v>
      </c>
      <c r="E8854" s="348" t="s">
        <v>7647</v>
      </c>
      <c r="F8854" s="348" t="s">
        <v>7648</v>
      </c>
    </row>
    <row r="8855" spans="1:6" x14ac:dyDescent="0.25">
      <c r="A8855" s="348" t="s">
        <v>14541</v>
      </c>
      <c r="B8855" t="str">
        <f t="shared" si="138"/>
        <v>F3:0921 P1P2:8804 P3:00448</v>
      </c>
      <c r="C8855" s="348" t="s">
        <v>7967</v>
      </c>
      <c r="D8855" s="348" t="s">
        <v>7646</v>
      </c>
      <c r="E8855" s="348" t="s">
        <v>7647</v>
      </c>
      <c r="F8855" s="348" t="s">
        <v>7641</v>
      </c>
    </row>
    <row r="8856" spans="1:6" x14ac:dyDescent="0.25">
      <c r="A8856" s="348" t="s">
        <v>14542</v>
      </c>
      <c r="B8856" t="str">
        <f t="shared" si="138"/>
        <v>F3:0922 P1P2:8806 P3:00203</v>
      </c>
      <c r="C8856" s="348" t="s">
        <v>7967</v>
      </c>
      <c r="D8856" s="348" t="s">
        <v>7637</v>
      </c>
      <c r="E8856" s="348" t="s">
        <v>7638</v>
      </c>
      <c r="F8856" s="348" t="s">
        <v>7639</v>
      </c>
    </row>
    <row r="8857" spans="1:6" x14ac:dyDescent="0.25">
      <c r="A8857" s="348" t="s">
        <v>14542</v>
      </c>
      <c r="B8857" t="str">
        <f t="shared" si="138"/>
        <v>F3:0922 P1P2:8806 P3:00448</v>
      </c>
      <c r="C8857" s="348" t="s">
        <v>7967</v>
      </c>
      <c r="D8857" s="348" t="s">
        <v>7637</v>
      </c>
      <c r="E8857" s="348" t="s">
        <v>7638</v>
      </c>
      <c r="F8857" s="348" t="s">
        <v>7641</v>
      </c>
    </row>
    <row r="8858" spans="1:6" x14ac:dyDescent="0.25">
      <c r="A8858" s="348" t="s">
        <v>14543</v>
      </c>
      <c r="B8858" t="str">
        <f t="shared" si="138"/>
        <v>F3:0820 P1P2:8503 P3:00232</v>
      </c>
      <c r="C8858" s="348" t="s">
        <v>11874</v>
      </c>
      <c r="D8858" s="348" t="s">
        <v>7684</v>
      </c>
      <c r="E8858" s="348" t="s">
        <v>7685</v>
      </c>
      <c r="F8858" s="348" t="s">
        <v>7686</v>
      </c>
    </row>
    <row r="8859" spans="1:6" x14ac:dyDescent="0.25">
      <c r="A8859" s="348" t="s">
        <v>14544</v>
      </c>
      <c r="B8859" t="str">
        <f t="shared" si="138"/>
        <v>F3:0922 P1P2:8806 P3:00203</v>
      </c>
      <c r="C8859" s="348" t="s">
        <v>7967</v>
      </c>
      <c r="D8859" s="348" t="s">
        <v>7637</v>
      </c>
      <c r="E8859" s="348" t="s">
        <v>7638</v>
      </c>
      <c r="F8859" s="348" t="s">
        <v>7639</v>
      </c>
    </row>
    <row r="8860" spans="1:6" x14ac:dyDescent="0.25">
      <c r="A8860" s="348" t="s">
        <v>14544</v>
      </c>
      <c r="B8860" t="str">
        <f t="shared" si="138"/>
        <v>F3:0922 P1P2:8806 P3:00389</v>
      </c>
      <c r="C8860" s="348" t="s">
        <v>7967</v>
      </c>
      <c r="D8860" s="348" t="s">
        <v>7637</v>
      </c>
      <c r="E8860" s="348" t="s">
        <v>7638</v>
      </c>
      <c r="F8860" s="348" t="s">
        <v>7640</v>
      </c>
    </row>
    <row r="8861" spans="1:6" x14ac:dyDescent="0.25">
      <c r="A8861" s="348" t="s">
        <v>14544</v>
      </c>
      <c r="B8861" t="str">
        <f t="shared" si="138"/>
        <v>F3:0922 P1P2:8806 P3:00448</v>
      </c>
      <c r="C8861" s="348" t="s">
        <v>7967</v>
      </c>
      <c r="D8861" s="348" t="s">
        <v>7637</v>
      </c>
      <c r="E8861" s="348" t="s">
        <v>7638</v>
      </c>
      <c r="F8861" s="348" t="s">
        <v>7641</v>
      </c>
    </row>
    <row r="8862" spans="1:6" x14ac:dyDescent="0.25">
      <c r="A8862" s="348" t="s">
        <v>14545</v>
      </c>
      <c r="B8862" t="str">
        <f t="shared" si="138"/>
        <v>F3:0820 P1P2:8502 P3:00234</v>
      </c>
      <c r="C8862" s="348" t="s">
        <v>11845</v>
      </c>
      <c r="D8862" s="348" t="s">
        <v>7684</v>
      </c>
      <c r="E8862" s="348" t="s">
        <v>7725</v>
      </c>
      <c r="F8862" s="348" t="s">
        <v>7726</v>
      </c>
    </row>
    <row r="8863" spans="1:6" x14ac:dyDescent="0.25">
      <c r="A8863" s="348" t="s">
        <v>14546</v>
      </c>
      <c r="B8863" t="str">
        <f t="shared" si="138"/>
        <v>F3:0820 P1P2:8502 P3:00233</v>
      </c>
      <c r="C8863" s="348" t="s">
        <v>11845</v>
      </c>
      <c r="D8863" s="348" t="s">
        <v>7684</v>
      </c>
      <c r="E8863" s="348" t="s">
        <v>7725</v>
      </c>
      <c r="F8863" s="348" t="s">
        <v>9219</v>
      </c>
    </row>
    <row r="8864" spans="1:6" x14ac:dyDescent="0.25">
      <c r="A8864" s="348" t="s">
        <v>14547</v>
      </c>
      <c r="B8864" t="str">
        <f t="shared" si="138"/>
        <v>F3:0812 P1P2:8602 P3:00238</v>
      </c>
      <c r="C8864" s="348" t="s">
        <v>11845</v>
      </c>
      <c r="D8864" s="348" t="s">
        <v>7752</v>
      </c>
      <c r="E8864" s="348" t="s">
        <v>7753</v>
      </c>
      <c r="F8864" s="348" t="s">
        <v>8038</v>
      </c>
    </row>
    <row r="8865" spans="1:6" x14ac:dyDescent="0.25">
      <c r="A8865" s="348" t="s">
        <v>14548</v>
      </c>
      <c r="B8865" t="str">
        <f t="shared" si="138"/>
        <v>F3:0820 P1P2:8502 P3:00233</v>
      </c>
      <c r="C8865" s="348" t="s">
        <v>11845</v>
      </c>
      <c r="D8865" s="348" t="s">
        <v>7684</v>
      </c>
      <c r="E8865" s="348" t="s">
        <v>7725</v>
      </c>
      <c r="F8865" s="348" t="s">
        <v>9219</v>
      </c>
    </row>
    <row r="8866" spans="1:6" x14ac:dyDescent="0.25">
      <c r="A8866" s="348" t="s">
        <v>14549</v>
      </c>
      <c r="B8866" t="str">
        <f t="shared" si="138"/>
        <v>F3:0820 P1P2:8502 P3:00233</v>
      </c>
      <c r="C8866" s="348" t="s">
        <v>11845</v>
      </c>
      <c r="D8866" s="348" t="s">
        <v>7684</v>
      </c>
      <c r="E8866" s="348" t="s">
        <v>7725</v>
      </c>
      <c r="F8866" s="348" t="s">
        <v>9219</v>
      </c>
    </row>
    <row r="8867" spans="1:6" x14ac:dyDescent="0.25">
      <c r="A8867" s="348" t="s">
        <v>14550</v>
      </c>
      <c r="B8867" t="str">
        <f t="shared" si="138"/>
        <v>F3:0922 P1P2:8806 P3:00203</v>
      </c>
      <c r="C8867" s="348" t="s">
        <v>7967</v>
      </c>
      <c r="D8867" s="348" t="s">
        <v>7637</v>
      </c>
      <c r="E8867" s="348" t="s">
        <v>7638</v>
      </c>
      <c r="F8867" s="348" t="s">
        <v>7639</v>
      </c>
    </row>
    <row r="8868" spans="1:6" x14ac:dyDescent="0.25">
      <c r="A8868" s="348" t="s">
        <v>14550</v>
      </c>
      <c r="B8868" t="str">
        <f t="shared" si="138"/>
        <v>F3:0922 P1P2:8806 P3:00448</v>
      </c>
      <c r="C8868" s="348" t="s">
        <v>7967</v>
      </c>
      <c r="D8868" s="348" t="s">
        <v>7637</v>
      </c>
      <c r="E8868" s="348" t="s">
        <v>7638</v>
      </c>
      <c r="F8868" s="348" t="s">
        <v>7641</v>
      </c>
    </row>
    <row r="8869" spans="1:6" x14ac:dyDescent="0.25">
      <c r="A8869" s="348" t="s">
        <v>14551</v>
      </c>
      <c r="B8869" t="str">
        <f t="shared" si="138"/>
        <v>F3:0921 P1P2:8804 P3:00201</v>
      </c>
      <c r="C8869" s="348" t="s">
        <v>7967</v>
      </c>
      <c r="D8869" s="348" t="s">
        <v>7646</v>
      </c>
      <c r="E8869" s="348" t="s">
        <v>7647</v>
      </c>
      <c r="F8869" s="348" t="s">
        <v>7648</v>
      </c>
    </row>
    <row r="8870" spans="1:6" x14ac:dyDescent="0.25">
      <c r="A8870" s="348" t="s">
        <v>14551</v>
      </c>
      <c r="B8870" t="str">
        <f t="shared" si="138"/>
        <v>F3:0921 P1P2:8804 P3:00448</v>
      </c>
      <c r="C8870" s="348" t="s">
        <v>7967</v>
      </c>
      <c r="D8870" s="348" t="s">
        <v>7646</v>
      </c>
      <c r="E8870" s="348" t="s">
        <v>7647</v>
      </c>
      <c r="F8870" s="348" t="s">
        <v>7641</v>
      </c>
    </row>
    <row r="8871" spans="1:6" x14ac:dyDescent="0.25">
      <c r="A8871" s="348" t="s">
        <v>14552</v>
      </c>
      <c r="B8871" t="str">
        <f t="shared" si="138"/>
        <v>F3:0922 P1P2:8806 P3:00203</v>
      </c>
      <c r="C8871" s="348" t="s">
        <v>7967</v>
      </c>
      <c r="D8871" s="348" t="s">
        <v>7637</v>
      </c>
      <c r="E8871" s="348" t="s">
        <v>7638</v>
      </c>
      <c r="F8871" s="348" t="s">
        <v>7639</v>
      </c>
    </row>
    <row r="8872" spans="1:6" x14ac:dyDescent="0.25">
      <c r="A8872" s="348" t="s">
        <v>14552</v>
      </c>
      <c r="B8872" t="str">
        <f t="shared" si="138"/>
        <v>F3:0922 P1P2:8806 P3:00448</v>
      </c>
      <c r="C8872" s="348" t="s">
        <v>7967</v>
      </c>
      <c r="D8872" s="348" t="s">
        <v>7637</v>
      </c>
      <c r="E8872" s="348" t="s">
        <v>7638</v>
      </c>
      <c r="F8872" s="348" t="s">
        <v>7641</v>
      </c>
    </row>
    <row r="8873" spans="1:6" x14ac:dyDescent="0.25">
      <c r="A8873" s="348" t="s">
        <v>14553</v>
      </c>
      <c r="B8873" t="str">
        <f t="shared" si="138"/>
        <v>F3:0922 P1P2:8806 P3:00203</v>
      </c>
      <c r="C8873" s="348" t="s">
        <v>7967</v>
      </c>
      <c r="D8873" s="348" t="s">
        <v>7637</v>
      </c>
      <c r="E8873" s="348" t="s">
        <v>7638</v>
      </c>
      <c r="F8873" s="348" t="s">
        <v>7639</v>
      </c>
    </row>
    <row r="8874" spans="1:6" x14ac:dyDescent="0.25">
      <c r="A8874" s="348" t="s">
        <v>14553</v>
      </c>
      <c r="B8874" t="str">
        <f t="shared" si="138"/>
        <v>F3:0922 P1P2:8806 P3:00448</v>
      </c>
      <c r="C8874" s="348" t="s">
        <v>7967</v>
      </c>
      <c r="D8874" s="348" t="s">
        <v>7637</v>
      </c>
      <c r="E8874" s="348" t="s">
        <v>7638</v>
      </c>
      <c r="F8874" s="348" t="s">
        <v>7641</v>
      </c>
    </row>
    <row r="8875" spans="1:6" x14ac:dyDescent="0.25">
      <c r="A8875" s="348" t="s">
        <v>14554</v>
      </c>
      <c r="B8875" t="str">
        <f t="shared" si="138"/>
        <v>F3:0922 P1P2:8806 P3:00203</v>
      </c>
      <c r="C8875" s="348" t="s">
        <v>7984</v>
      </c>
      <c r="D8875" s="348" t="s">
        <v>7637</v>
      </c>
      <c r="E8875" s="348" t="s">
        <v>7638</v>
      </c>
      <c r="F8875" s="348" t="s">
        <v>7639</v>
      </c>
    </row>
    <row r="8876" spans="1:6" x14ac:dyDescent="0.25">
      <c r="A8876" s="348" t="s">
        <v>14554</v>
      </c>
      <c r="B8876" t="str">
        <f t="shared" si="138"/>
        <v>F3:0922 P1P2:8806 P3:00204</v>
      </c>
      <c r="C8876" s="348" t="s">
        <v>7984</v>
      </c>
      <c r="D8876" s="348" t="s">
        <v>7637</v>
      </c>
      <c r="E8876" s="348" t="s">
        <v>7638</v>
      </c>
      <c r="F8876" s="348" t="s">
        <v>7814</v>
      </c>
    </row>
    <row r="8877" spans="1:6" x14ac:dyDescent="0.25">
      <c r="A8877" s="348" t="s">
        <v>14555</v>
      </c>
      <c r="B8877" t="str">
        <f t="shared" si="138"/>
        <v>F3:1040 P1P2:9006 P3:00282</v>
      </c>
      <c r="C8877" s="348" t="s">
        <v>11827</v>
      </c>
      <c r="D8877" s="348" t="s">
        <v>7691</v>
      </c>
      <c r="E8877" s="348" t="s">
        <v>7692</v>
      </c>
      <c r="F8877" s="348" t="s">
        <v>7854</v>
      </c>
    </row>
    <row r="8878" spans="1:6" x14ac:dyDescent="0.25">
      <c r="A8878" s="348" t="s">
        <v>14556</v>
      </c>
      <c r="B8878" t="str">
        <f t="shared" si="138"/>
        <v>F3:0921 P1P2:8804 P3:00201</v>
      </c>
      <c r="C8878" s="348" t="s">
        <v>7984</v>
      </c>
      <c r="D8878" s="348" t="s">
        <v>7646</v>
      </c>
      <c r="E8878" s="348" t="s">
        <v>7647</v>
      </c>
      <c r="F8878" s="348" t="s">
        <v>7648</v>
      </c>
    </row>
    <row r="8879" spans="1:6" x14ac:dyDescent="0.25">
      <c r="A8879" s="348" t="s">
        <v>14557</v>
      </c>
      <c r="B8879" t="str">
        <f t="shared" si="138"/>
        <v>F3:0812 P1P2:8602 P3:00355</v>
      </c>
      <c r="C8879" s="348" t="s">
        <v>11892</v>
      </c>
      <c r="D8879" s="348" t="s">
        <v>7752</v>
      </c>
      <c r="E8879" s="348" t="s">
        <v>7753</v>
      </c>
      <c r="F8879" s="348" t="s">
        <v>7754</v>
      </c>
    </row>
    <row r="8880" spans="1:6" x14ac:dyDescent="0.25">
      <c r="A8880" s="348" t="s">
        <v>14558</v>
      </c>
      <c r="B8880" t="str">
        <f t="shared" si="138"/>
        <v>F3:0921 P1P2:8804 P3:00201</v>
      </c>
      <c r="C8880" s="348" t="s">
        <v>7984</v>
      </c>
      <c r="D8880" s="348" t="s">
        <v>7646</v>
      </c>
      <c r="E8880" s="348" t="s">
        <v>7647</v>
      </c>
      <c r="F8880" s="348" t="s">
        <v>7648</v>
      </c>
    </row>
    <row r="8881" spans="1:6" x14ac:dyDescent="0.25">
      <c r="A8881" s="348" t="s">
        <v>14558</v>
      </c>
      <c r="B8881" t="str">
        <f t="shared" si="138"/>
        <v>F3:0921 P1P2:8804 P3:00448</v>
      </c>
      <c r="C8881" s="348" t="s">
        <v>7984</v>
      </c>
      <c r="D8881" s="348" t="s">
        <v>7646</v>
      </c>
      <c r="E8881" s="348" t="s">
        <v>7647</v>
      </c>
      <c r="F8881" s="348" t="s">
        <v>7641</v>
      </c>
    </row>
    <row r="8882" spans="1:6" x14ac:dyDescent="0.25">
      <c r="A8882" s="348" t="s">
        <v>14559</v>
      </c>
      <c r="B8882" t="str">
        <f t="shared" si="138"/>
        <v>F3:0922 P1P2:8806 P3:00203</v>
      </c>
      <c r="C8882" s="348" t="s">
        <v>7984</v>
      </c>
      <c r="D8882" s="348" t="s">
        <v>7637</v>
      </c>
      <c r="E8882" s="348" t="s">
        <v>7638</v>
      </c>
      <c r="F8882" s="348" t="s">
        <v>7639</v>
      </c>
    </row>
    <row r="8883" spans="1:6" x14ac:dyDescent="0.25">
      <c r="A8883" s="348" t="s">
        <v>14559</v>
      </c>
      <c r="B8883" t="str">
        <f t="shared" si="138"/>
        <v>F3:0922 P1P2:8806 P3:00448</v>
      </c>
      <c r="C8883" s="348" t="s">
        <v>7984</v>
      </c>
      <c r="D8883" s="348" t="s">
        <v>7637</v>
      </c>
      <c r="E8883" s="348" t="s">
        <v>7638</v>
      </c>
      <c r="F8883" s="348" t="s">
        <v>7641</v>
      </c>
    </row>
    <row r="8884" spans="1:6" x14ac:dyDescent="0.25">
      <c r="A8884" s="348" t="s">
        <v>14560</v>
      </c>
      <c r="B8884" t="str">
        <f t="shared" si="138"/>
        <v>F3:0921 P1P2:8804 P3:00201</v>
      </c>
      <c r="C8884" s="348" t="s">
        <v>7984</v>
      </c>
      <c r="D8884" s="348" t="s">
        <v>7646</v>
      </c>
      <c r="E8884" s="348" t="s">
        <v>7647</v>
      </c>
      <c r="F8884" s="348" t="s">
        <v>7648</v>
      </c>
    </row>
    <row r="8885" spans="1:6" x14ac:dyDescent="0.25">
      <c r="A8885" s="348" t="s">
        <v>14561</v>
      </c>
      <c r="B8885" t="str">
        <f t="shared" si="138"/>
        <v>F3:0922 P1P2:8806 P3:00203</v>
      </c>
      <c r="C8885" s="348" t="s">
        <v>7967</v>
      </c>
      <c r="D8885" s="348" t="s">
        <v>7637</v>
      </c>
      <c r="E8885" s="348" t="s">
        <v>7638</v>
      </c>
      <c r="F8885" s="348" t="s">
        <v>7639</v>
      </c>
    </row>
    <row r="8886" spans="1:6" x14ac:dyDescent="0.25">
      <c r="A8886" s="348" t="s">
        <v>14561</v>
      </c>
      <c r="B8886" t="str">
        <f t="shared" si="138"/>
        <v>F3:0922 P1P2:8806 P3:00448</v>
      </c>
      <c r="C8886" s="348" t="s">
        <v>7967</v>
      </c>
      <c r="D8886" s="348" t="s">
        <v>7637</v>
      </c>
      <c r="E8886" s="348" t="s">
        <v>7638</v>
      </c>
      <c r="F8886" s="348" t="s">
        <v>7641</v>
      </c>
    </row>
    <row r="8887" spans="1:6" x14ac:dyDescent="0.25">
      <c r="A8887" s="348" t="s">
        <v>14562</v>
      </c>
      <c r="B8887" t="str">
        <f t="shared" si="138"/>
        <v>F3:0922 P1P2:8806 P3:00203</v>
      </c>
      <c r="C8887" s="348" t="s">
        <v>7984</v>
      </c>
      <c r="D8887" s="348" t="s">
        <v>7637</v>
      </c>
      <c r="E8887" s="348" t="s">
        <v>7638</v>
      </c>
      <c r="F8887" s="348" t="s">
        <v>7639</v>
      </c>
    </row>
    <row r="8888" spans="1:6" x14ac:dyDescent="0.25">
      <c r="A8888" s="348" t="s">
        <v>14562</v>
      </c>
      <c r="B8888" t="str">
        <f t="shared" si="138"/>
        <v>F3:0922 P1P2:8806 P3:00358</v>
      </c>
      <c r="C8888" s="348" t="s">
        <v>7984</v>
      </c>
      <c r="D8888" s="348" t="s">
        <v>7637</v>
      </c>
      <c r="E8888" s="348" t="s">
        <v>7638</v>
      </c>
      <c r="F8888" s="348" t="s">
        <v>14563</v>
      </c>
    </row>
    <row r="8889" spans="1:6" x14ac:dyDescent="0.25">
      <c r="A8889" s="348" t="s">
        <v>14562</v>
      </c>
      <c r="B8889" t="str">
        <f t="shared" si="138"/>
        <v>F3:0922 P1P2:8806 P3:00448</v>
      </c>
      <c r="C8889" s="348" t="s">
        <v>7984</v>
      </c>
      <c r="D8889" s="348" t="s">
        <v>7637</v>
      </c>
      <c r="E8889" s="348" t="s">
        <v>7638</v>
      </c>
      <c r="F8889" s="348" t="s">
        <v>7641</v>
      </c>
    </row>
    <row r="8890" spans="1:6" x14ac:dyDescent="0.25">
      <c r="A8890" s="348" t="s">
        <v>14564</v>
      </c>
      <c r="B8890" t="str">
        <f t="shared" si="138"/>
        <v>F3:0921 P1P2:8804 P3:00201</v>
      </c>
      <c r="C8890" s="348" t="s">
        <v>7984</v>
      </c>
      <c r="D8890" s="348" t="s">
        <v>7646</v>
      </c>
      <c r="E8890" s="348" t="s">
        <v>7647</v>
      </c>
      <c r="F8890" s="348" t="s">
        <v>7648</v>
      </c>
    </row>
    <row r="8891" spans="1:6" x14ac:dyDescent="0.25">
      <c r="A8891" s="348" t="s">
        <v>14564</v>
      </c>
      <c r="B8891" t="str">
        <f t="shared" si="138"/>
        <v>F3:0921 P1P2:8804 P3:00448</v>
      </c>
      <c r="C8891" s="348" t="s">
        <v>7984</v>
      </c>
      <c r="D8891" s="348" t="s">
        <v>7646</v>
      </c>
      <c r="E8891" s="348" t="s">
        <v>7647</v>
      </c>
      <c r="F8891" s="348" t="s">
        <v>7641</v>
      </c>
    </row>
    <row r="8892" spans="1:6" x14ac:dyDescent="0.25">
      <c r="A8892" s="348" t="s">
        <v>14565</v>
      </c>
      <c r="B8892" t="str">
        <f t="shared" si="138"/>
        <v>F3:0921 P1P2:8804 P3:00201</v>
      </c>
      <c r="C8892" s="348" t="s">
        <v>7984</v>
      </c>
      <c r="D8892" s="348" t="s">
        <v>7646</v>
      </c>
      <c r="E8892" s="348" t="s">
        <v>7647</v>
      </c>
      <c r="F8892" s="348" t="s">
        <v>7648</v>
      </c>
    </row>
    <row r="8893" spans="1:6" x14ac:dyDescent="0.25">
      <c r="A8893" s="348" t="s">
        <v>14565</v>
      </c>
      <c r="B8893" t="str">
        <f t="shared" si="138"/>
        <v>F3:0921 P1P2:8804 P3:00448</v>
      </c>
      <c r="C8893" s="348" t="s">
        <v>7984</v>
      </c>
      <c r="D8893" s="348" t="s">
        <v>7646</v>
      </c>
      <c r="E8893" s="348" t="s">
        <v>7647</v>
      </c>
      <c r="F8893" s="348" t="s">
        <v>7641</v>
      </c>
    </row>
    <row r="8894" spans="1:6" x14ac:dyDescent="0.25">
      <c r="A8894" s="348" t="s">
        <v>14566</v>
      </c>
      <c r="B8894" t="str">
        <f t="shared" si="138"/>
        <v>F3:0921 P1P2:8804 P3:00201</v>
      </c>
      <c r="C8894" s="348" t="s">
        <v>7984</v>
      </c>
      <c r="D8894" s="348" t="s">
        <v>7646</v>
      </c>
      <c r="E8894" s="348" t="s">
        <v>7647</v>
      </c>
      <c r="F8894" s="348" t="s">
        <v>7648</v>
      </c>
    </row>
    <row r="8895" spans="1:6" x14ac:dyDescent="0.25">
      <c r="A8895" s="348" t="s">
        <v>14566</v>
      </c>
      <c r="B8895" t="str">
        <f t="shared" si="138"/>
        <v>F3:0921 P1P2:8804 P3:00448</v>
      </c>
      <c r="C8895" s="348" t="s">
        <v>7984</v>
      </c>
      <c r="D8895" s="348" t="s">
        <v>7646</v>
      </c>
      <c r="E8895" s="348" t="s">
        <v>7647</v>
      </c>
      <c r="F8895" s="348" t="s">
        <v>7641</v>
      </c>
    </row>
    <row r="8896" spans="1:6" x14ac:dyDescent="0.25">
      <c r="A8896" s="348" t="s">
        <v>14567</v>
      </c>
      <c r="B8896" t="str">
        <f t="shared" si="138"/>
        <v>F3:0921 P1P2:8804 P3:00201</v>
      </c>
      <c r="C8896" s="348" t="s">
        <v>7984</v>
      </c>
      <c r="D8896" s="348" t="s">
        <v>7646</v>
      </c>
      <c r="E8896" s="348" t="s">
        <v>7647</v>
      </c>
      <c r="F8896" s="348" t="s">
        <v>7648</v>
      </c>
    </row>
    <row r="8897" spans="1:6" x14ac:dyDescent="0.25">
      <c r="A8897" s="348" t="s">
        <v>14567</v>
      </c>
      <c r="B8897" t="str">
        <f t="shared" si="138"/>
        <v>F3:0921 P1P2:8804 P3:00448</v>
      </c>
      <c r="C8897" s="348" t="s">
        <v>7984</v>
      </c>
      <c r="D8897" s="348" t="s">
        <v>7646</v>
      </c>
      <c r="E8897" s="348" t="s">
        <v>7647</v>
      </c>
      <c r="F8897" s="348" t="s">
        <v>7641</v>
      </c>
    </row>
    <row r="8898" spans="1:6" x14ac:dyDescent="0.25">
      <c r="A8898" s="348" t="s">
        <v>14568</v>
      </c>
      <c r="B8898" t="str">
        <f t="shared" ref="B8898:B8961" si="139">CONCATENATE("F3:",D8898," P1P2:",E8898," P3:",F8898)</f>
        <v>F3:0921 P1P2:8804 P3:00201</v>
      </c>
      <c r="C8898" s="348" t="s">
        <v>7984</v>
      </c>
      <c r="D8898" s="348" t="s">
        <v>7646</v>
      </c>
      <c r="E8898" s="348" t="s">
        <v>7647</v>
      </c>
      <c r="F8898" s="348" t="s">
        <v>7648</v>
      </c>
    </row>
    <row r="8899" spans="1:6" x14ac:dyDescent="0.25">
      <c r="A8899" s="348" t="s">
        <v>14568</v>
      </c>
      <c r="B8899" t="str">
        <f t="shared" si="139"/>
        <v>F3:0921 P1P2:8804 P3:00448</v>
      </c>
      <c r="C8899" s="348" t="s">
        <v>7984</v>
      </c>
      <c r="D8899" s="348" t="s">
        <v>7646</v>
      </c>
      <c r="E8899" s="348" t="s">
        <v>7647</v>
      </c>
      <c r="F8899" s="348" t="s">
        <v>7641</v>
      </c>
    </row>
    <row r="8900" spans="1:6" x14ac:dyDescent="0.25">
      <c r="A8900" s="348" t="s">
        <v>14569</v>
      </c>
      <c r="B8900" t="str">
        <f t="shared" si="139"/>
        <v>F3:0921 P1P2:8804 P3:00201</v>
      </c>
      <c r="C8900" s="348" t="s">
        <v>7984</v>
      </c>
      <c r="D8900" s="348" t="s">
        <v>7646</v>
      </c>
      <c r="E8900" s="348" t="s">
        <v>7647</v>
      </c>
      <c r="F8900" s="348" t="s">
        <v>7648</v>
      </c>
    </row>
    <row r="8901" spans="1:6" x14ac:dyDescent="0.25">
      <c r="A8901" s="348" t="s">
        <v>14569</v>
      </c>
      <c r="B8901" t="str">
        <f t="shared" si="139"/>
        <v>F3:0921 P1P2:8804 P3:00448</v>
      </c>
      <c r="C8901" s="348" t="s">
        <v>7984</v>
      </c>
      <c r="D8901" s="348" t="s">
        <v>7646</v>
      </c>
      <c r="E8901" s="348" t="s">
        <v>7647</v>
      </c>
      <c r="F8901" s="348" t="s">
        <v>7641</v>
      </c>
    </row>
    <row r="8902" spans="1:6" x14ac:dyDescent="0.25">
      <c r="A8902" s="348" t="s">
        <v>14570</v>
      </c>
      <c r="B8902" t="str">
        <f t="shared" si="139"/>
        <v>F3:0921 P1P2:8804 P3:00201</v>
      </c>
      <c r="C8902" s="348" t="s">
        <v>7984</v>
      </c>
      <c r="D8902" s="348" t="s">
        <v>7646</v>
      </c>
      <c r="E8902" s="348" t="s">
        <v>7647</v>
      </c>
      <c r="F8902" s="348" t="s">
        <v>7648</v>
      </c>
    </row>
    <row r="8903" spans="1:6" x14ac:dyDescent="0.25">
      <c r="A8903" s="348" t="s">
        <v>14570</v>
      </c>
      <c r="B8903" t="str">
        <f t="shared" si="139"/>
        <v>F3:0921 P1P2:8804 P3:00448</v>
      </c>
      <c r="C8903" s="348" t="s">
        <v>7984</v>
      </c>
      <c r="D8903" s="348" t="s">
        <v>7646</v>
      </c>
      <c r="E8903" s="348" t="s">
        <v>7647</v>
      </c>
      <c r="F8903" s="348" t="s">
        <v>7641</v>
      </c>
    </row>
    <row r="8904" spans="1:6" x14ac:dyDescent="0.25">
      <c r="A8904" s="348" t="s">
        <v>14571</v>
      </c>
      <c r="B8904" t="str">
        <f t="shared" si="139"/>
        <v>F3:0921 P1P2:8804 P3:00201</v>
      </c>
      <c r="C8904" s="348" t="s">
        <v>7984</v>
      </c>
      <c r="D8904" s="348" t="s">
        <v>7646</v>
      </c>
      <c r="E8904" s="348" t="s">
        <v>7647</v>
      </c>
      <c r="F8904" s="348" t="s">
        <v>7648</v>
      </c>
    </row>
    <row r="8905" spans="1:6" x14ac:dyDescent="0.25">
      <c r="A8905" s="348" t="s">
        <v>14571</v>
      </c>
      <c r="B8905" t="str">
        <f t="shared" si="139"/>
        <v>F3:0921 P1P2:8804 P3:00448</v>
      </c>
      <c r="C8905" s="348" t="s">
        <v>7984</v>
      </c>
      <c r="D8905" s="348" t="s">
        <v>7646</v>
      </c>
      <c r="E8905" s="348" t="s">
        <v>7647</v>
      </c>
      <c r="F8905" s="348" t="s">
        <v>7641</v>
      </c>
    </row>
    <row r="8906" spans="1:6" x14ac:dyDescent="0.25">
      <c r="A8906" s="348" t="s">
        <v>14572</v>
      </c>
      <c r="B8906" t="str">
        <f t="shared" si="139"/>
        <v>F3:0921 P1P2:8804 P3:00201</v>
      </c>
      <c r="C8906" s="348" t="s">
        <v>7984</v>
      </c>
      <c r="D8906" s="348" t="s">
        <v>7646</v>
      </c>
      <c r="E8906" s="348" t="s">
        <v>7647</v>
      </c>
      <c r="F8906" s="348" t="s">
        <v>7648</v>
      </c>
    </row>
    <row r="8907" spans="1:6" x14ac:dyDescent="0.25">
      <c r="A8907" s="348" t="s">
        <v>14572</v>
      </c>
      <c r="B8907" t="str">
        <f t="shared" si="139"/>
        <v>F3:0921 P1P2:8804 P3:00448</v>
      </c>
      <c r="C8907" s="348" t="s">
        <v>7984</v>
      </c>
      <c r="D8907" s="348" t="s">
        <v>7646</v>
      </c>
      <c r="E8907" s="348" t="s">
        <v>7647</v>
      </c>
      <c r="F8907" s="348" t="s">
        <v>7641</v>
      </c>
    </row>
    <row r="8908" spans="1:6" x14ac:dyDescent="0.25">
      <c r="A8908" s="348" t="s">
        <v>14573</v>
      </c>
      <c r="B8908" t="str">
        <f t="shared" si="139"/>
        <v>F3:0921 P1P2:8804 P3:00201</v>
      </c>
      <c r="C8908" s="348" t="s">
        <v>7967</v>
      </c>
      <c r="D8908" s="348" t="s">
        <v>7646</v>
      </c>
      <c r="E8908" s="348" t="s">
        <v>7647</v>
      </c>
      <c r="F8908" s="348" t="s">
        <v>7648</v>
      </c>
    </row>
    <row r="8909" spans="1:6" x14ac:dyDescent="0.25">
      <c r="A8909" s="348" t="s">
        <v>14573</v>
      </c>
      <c r="B8909" t="str">
        <f t="shared" si="139"/>
        <v>F3:0921 P1P2:8804 P3:00448</v>
      </c>
      <c r="C8909" s="348" t="s">
        <v>7967</v>
      </c>
      <c r="D8909" s="348" t="s">
        <v>7646</v>
      </c>
      <c r="E8909" s="348" t="s">
        <v>7647</v>
      </c>
      <c r="F8909" s="348" t="s">
        <v>7641</v>
      </c>
    </row>
    <row r="8910" spans="1:6" x14ac:dyDescent="0.25">
      <c r="A8910" s="348" t="s">
        <v>14574</v>
      </c>
      <c r="B8910" t="str">
        <f t="shared" si="139"/>
        <v>F3:0921 P1P2:8804 P3:00201</v>
      </c>
      <c r="C8910" s="348" t="s">
        <v>7967</v>
      </c>
      <c r="D8910" s="348" t="s">
        <v>7646</v>
      </c>
      <c r="E8910" s="348" t="s">
        <v>7647</v>
      </c>
      <c r="F8910" s="348" t="s">
        <v>7648</v>
      </c>
    </row>
    <row r="8911" spans="1:6" x14ac:dyDescent="0.25">
      <c r="A8911" s="348" t="s">
        <v>14574</v>
      </c>
      <c r="B8911" t="str">
        <f t="shared" si="139"/>
        <v>F3:0921 P1P2:8804 P3:00448</v>
      </c>
      <c r="C8911" s="348" t="s">
        <v>7967</v>
      </c>
      <c r="D8911" s="348" t="s">
        <v>7646</v>
      </c>
      <c r="E8911" s="348" t="s">
        <v>7647</v>
      </c>
      <c r="F8911" s="348" t="s">
        <v>7641</v>
      </c>
    </row>
    <row r="8912" spans="1:6" x14ac:dyDescent="0.25">
      <c r="A8912" s="348" t="s">
        <v>14575</v>
      </c>
      <c r="B8912" t="str">
        <f t="shared" si="139"/>
        <v>F3:0922 P1P2:8806 P3:00203</v>
      </c>
      <c r="C8912" s="348" t="s">
        <v>7967</v>
      </c>
      <c r="D8912" s="348" t="s">
        <v>7637</v>
      </c>
      <c r="E8912" s="348" t="s">
        <v>7638</v>
      </c>
      <c r="F8912" s="348" t="s">
        <v>7639</v>
      </c>
    </row>
    <row r="8913" spans="1:6" x14ac:dyDescent="0.25">
      <c r="A8913" s="348" t="s">
        <v>14575</v>
      </c>
      <c r="B8913" t="str">
        <f t="shared" si="139"/>
        <v>F3:0922 P1P2:8806 P3:00204</v>
      </c>
      <c r="C8913" s="348" t="s">
        <v>7967</v>
      </c>
      <c r="D8913" s="348" t="s">
        <v>7637</v>
      </c>
      <c r="E8913" s="348" t="s">
        <v>7638</v>
      </c>
      <c r="F8913" s="348" t="s">
        <v>7814</v>
      </c>
    </row>
    <row r="8914" spans="1:6" x14ac:dyDescent="0.25">
      <c r="A8914" s="348" t="s">
        <v>14575</v>
      </c>
      <c r="B8914" t="str">
        <f t="shared" si="139"/>
        <v>F3:0922 P1P2:8806 P3:00448</v>
      </c>
      <c r="C8914" s="348" t="s">
        <v>7967</v>
      </c>
      <c r="D8914" s="348" t="s">
        <v>7637</v>
      </c>
      <c r="E8914" s="348" t="s">
        <v>7638</v>
      </c>
      <c r="F8914" s="348" t="s">
        <v>7641</v>
      </c>
    </row>
    <row r="8915" spans="1:6" x14ac:dyDescent="0.25">
      <c r="A8915" s="348" t="s">
        <v>14576</v>
      </c>
      <c r="B8915" t="str">
        <f t="shared" si="139"/>
        <v>F3:0921 P1P2:8804 P3:00201</v>
      </c>
      <c r="C8915" s="348" t="s">
        <v>7967</v>
      </c>
      <c r="D8915" s="348" t="s">
        <v>7646</v>
      </c>
      <c r="E8915" s="348" t="s">
        <v>7647</v>
      </c>
      <c r="F8915" s="348" t="s">
        <v>7648</v>
      </c>
    </row>
    <row r="8916" spans="1:6" x14ac:dyDescent="0.25">
      <c r="A8916" s="348" t="s">
        <v>14576</v>
      </c>
      <c r="B8916" t="str">
        <f t="shared" si="139"/>
        <v>F3:0921 P1P2:8804 P3:00389</v>
      </c>
      <c r="C8916" s="348" t="s">
        <v>7967</v>
      </c>
      <c r="D8916" s="348" t="s">
        <v>7646</v>
      </c>
      <c r="E8916" s="348" t="s">
        <v>7647</v>
      </c>
      <c r="F8916" s="348" t="s">
        <v>7640</v>
      </c>
    </row>
    <row r="8917" spans="1:6" x14ac:dyDescent="0.25">
      <c r="A8917" s="348" t="s">
        <v>14576</v>
      </c>
      <c r="B8917" t="str">
        <f t="shared" si="139"/>
        <v>F3:0921 P1P2:8804 P3:00448</v>
      </c>
      <c r="C8917" s="348" t="s">
        <v>7967</v>
      </c>
      <c r="D8917" s="348" t="s">
        <v>7646</v>
      </c>
      <c r="E8917" s="348" t="s">
        <v>7647</v>
      </c>
      <c r="F8917" s="348" t="s">
        <v>7641</v>
      </c>
    </row>
    <row r="8918" spans="1:6" x14ac:dyDescent="0.25">
      <c r="A8918" s="348" t="s">
        <v>14577</v>
      </c>
      <c r="B8918" t="str">
        <f t="shared" si="139"/>
        <v>F3:0922 P1P2:8806 P3:00203</v>
      </c>
      <c r="C8918" s="348" t="s">
        <v>7967</v>
      </c>
      <c r="D8918" s="348" t="s">
        <v>7637</v>
      </c>
      <c r="E8918" s="348" t="s">
        <v>7638</v>
      </c>
      <c r="F8918" s="348" t="s">
        <v>7639</v>
      </c>
    </row>
    <row r="8919" spans="1:6" x14ac:dyDescent="0.25">
      <c r="A8919" s="348" t="s">
        <v>14577</v>
      </c>
      <c r="B8919" t="str">
        <f t="shared" si="139"/>
        <v>F3:0922 P1P2:8806 P3:00448</v>
      </c>
      <c r="C8919" s="348" t="s">
        <v>7967</v>
      </c>
      <c r="D8919" s="348" t="s">
        <v>7637</v>
      </c>
      <c r="E8919" s="348" t="s">
        <v>7638</v>
      </c>
      <c r="F8919" s="348" t="s">
        <v>7641</v>
      </c>
    </row>
    <row r="8920" spans="1:6" x14ac:dyDescent="0.25">
      <c r="A8920" s="348" t="s">
        <v>14578</v>
      </c>
      <c r="B8920" t="str">
        <f t="shared" si="139"/>
        <v>F3:0922 P1P2:8806 P3:00203</v>
      </c>
      <c r="C8920" s="348" t="s">
        <v>7984</v>
      </c>
      <c r="D8920" s="348" t="s">
        <v>7637</v>
      </c>
      <c r="E8920" s="348" t="s">
        <v>7638</v>
      </c>
      <c r="F8920" s="348" t="s">
        <v>7639</v>
      </c>
    </row>
    <row r="8921" spans="1:6" x14ac:dyDescent="0.25">
      <c r="A8921" s="348" t="s">
        <v>14578</v>
      </c>
      <c r="B8921" t="str">
        <f t="shared" si="139"/>
        <v>F3:0922 P1P2:8806 P3:00204</v>
      </c>
      <c r="C8921" s="348" t="s">
        <v>7984</v>
      </c>
      <c r="D8921" s="348" t="s">
        <v>7637</v>
      </c>
      <c r="E8921" s="348" t="s">
        <v>7638</v>
      </c>
      <c r="F8921" s="348" t="s">
        <v>7814</v>
      </c>
    </row>
    <row r="8922" spans="1:6" x14ac:dyDescent="0.25">
      <c r="A8922" s="348" t="s">
        <v>14579</v>
      </c>
      <c r="B8922" t="str">
        <f t="shared" si="139"/>
        <v>F3:0922 P1P2:8806 P3:00203</v>
      </c>
      <c r="C8922" s="348" t="s">
        <v>7967</v>
      </c>
      <c r="D8922" s="348" t="s">
        <v>7637</v>
      </c>
      <c r="E8922" s="348" t="s">
        <v>7638</v>
      </c>
      <c r="F8922" s="348" t="s">
        <v>7639</v>
      </c>
    </row>
    <row r="8923" spans="1:6" x14ac:dyDescent="0.25">
      <c r="A8923" s="348" t="s">
        <v>14579</v>
      </c>
      <c r="B8923" t="str">
        <f t="shared" si="139"/>
        <v>F3:0922 P1P2:8806 P3:00448</v>
      </c>
      <c r="C8923" s="348" t="s">
        <v>7967</v>
      </c>
      <c r="D8923" s="348" t="s">
        <v>7637</v>
      </c>
      <c r="E8923" s="348" t="s">
        <v>7638</v>
      </c>
      <c r="F8923" s="348" t="s">
        <v>7641</v>
      </c>
    </row>
    <row r="8924" spans="1:6" x14ac:dyDescent="0.25">
      <c r="A8924" s="348" t="s">
        <v>14580</v>
      </c>
      <c r="B8924" t="str">
        <f t="shared" si="139"/>
        <v>F3:0921 P1P2:8804 P3:00201</v>
      </c>
      <c r="C8924" s="348" t="s">
        <v>7967</v>
      </c>
      <c r="D8924" s="348" t="s">
        <v>7646</v>
      </c>
      <c r="E8924" s="348" t="s">
        <v>7647</v>
      </c>
      <c r="F8924" s="348" t="s">
        <v>7648</v>
      </c>
    </row>
    <row r="8925" spans="1:6" x14ac:dyDescent="0.25">
      <c r="A8925" s="348" t="s">
        <v>14580</v>
      </c>
      <c r="B8925" t="str">
        <f t="shared" si="139"/>
        <v>F3:0921 P1P2:8804 P3:00448</v>
      </c>
      <c r="C8925" s="348" t="s">
        <v>7967</v>
      </c>
      <c r="D8925" s="348" t="s">
        <v>7646</v>
      </c>
      <c r="E8925" s="348" t="s">
        <v>7647</v>
      </c>
      <c r="F8925" s="348" t="s">
        <v>7641</v>
      </c>
    </row>
    <row r="8926" spans="1:6" x14ac:dyDescent="0.25">
      <c r="A8926" s="348" t="s">
        <v>14581</v>
      </c>
      <c r="B8926" t="str">
        <f t="shared" si="139"/>
        <v>F3:0922 P1P2:8806 P3:00203</v>
      </c>
      <c r="C8926" s="348" t="s">
        <v>7967</v>
      </c>
      <c r="D8926" s="348" t="s">
        <v>7637</v>
      </c>
      <c r="E8926" s="348" t="s">
        <v>7638</v>
      </c>
      <c r="F8926" s="348" t="s">
        <v>7639</v>
      </c>
    </row>
    <row r="8927" spans="1:6" x14ac:dyDescent="0.25">
      <c r="A8927" s="348" t="s">
        <v>14581</v>
      </c>
      <c r="B8927" t="str">
        <f t="shared" si="139"/>
        <v>F3:0922 P1P2:8806 P3:00448</v>
      </c>
      <c r="C8927" s="348" t="s">
        <v>7967</v>
      </c>
      <c r="D8927" s="348" t="s">
        <v>7637</v>
      </c>
      <c r="E8927" s="348" t="s">
        <v>7638</v>
      </c>
      <c r="F8927" s="348" t="s">
        <v>7641</v>
      </c>
    </row>
    <row r="8928" spans="1:6" x14ac:dyDescent="0.25">
      <c r="A8928" s="348" t="s">
        <v>14582</v>
      </c>
      <c r="B8928" t="str">
        <f t="shared" si="139"/>
        <v>F3:0911 P1P2:8802 P3:00199</v>
      </c>
      <c r="C8928" s="348" t="s">
        <v>7967</v>
      </c>
      <c r="D8928" s="348" t="s">
        <v>7657</v>
      </c>
      <c r="E8928" s="348" t="s">
        <v>7658</v>
      </c>
      <c r="F8928" s="348" t="s">
        <v>7659</v>
      </c>
    </row>
    <row r="8929" spans="1:6" x14ac:dyDescent="0.25">
      <c r="A8929" s="348" t="s">
        <v>14582</v>
      </c>
      <c r="B8929" t="str">
        <f t="shared" si="139"/>
        <v>F3:0911 P1P2:8802 P3:00448</v>
      </c>
      <c r="C8929" s="348" t="s">
        <v>7967</v>
      </c>
      <c r="D8929" s="348" t="s">
        <v>7657</v>
      </c>
      <c r="E8929" s="348" t="s">
        <v>7658</v>
      </c>
      <c r="F8929" s="348" t="s">
        <v>7641</v>
      </c>
    </row>
    <row r="8930" spans="1:6" x14ac:dyDescent="0.25">
      <c r="A8930" s="348" t="s">
        <v>14582</v>
      </c>
      <c r="B8930" t="str">
        <f t="shared" si="139"/>
        <v>F3:0921 P1P2:8804 P3:00201</v>
      </c>
      <c r="C8930" s="348" t="s">
        <v>7967</v>
      </c>
      <c r="D8930" s="348" t="s">
        <v>7646</v>
      </c>
      <c r="E8930" s="348" t="s">
        <v>7647</v>
      </c>
      <c r="F8930" s="348" t="s">
        <v>7648</v>
      </c>
    </row>
    <row r="8931" spans="1:6" x14ac:dyDescent="0.25">
      <c r="A8931" s="348" t="s">
        <v>14582</v>
      </c>
      <c r="B8931" t="str">
        <f t="shared" si="139"/>
        <v>F3:0921 P1P2:8804 P3:00448</v>
      </c>
      <c r="C8931" s="348" t="s">
        <v>7967</v>
      </c>
      <c r="D8931" s="348" t="s">
        <v>7646</v>
      </c>
      <c r="E8931" s="348" t="s">
        <v>7647</v>
      </c>
      <c r="F8931" s="348" t="s">
        <v>7641</v>
      </c>
    </row>
    <row r="8932" spans="1:6" x14ac:dyDescent="0.25">
      <c r="A8932" s="348" t="s">
        <v>14583</v>
      </c>
      <c r="B8932" t="str">
        <f t="shared" si="139"/>
        <v>F3:0921 P1P2:8804 P3:00201</v>
      </c>
      <c r="C8932" s="348" t="s">
        <v>7967</v>
      </c>
      <c r="D8932" s="348" t="s">
        <v>7646</v>
      </c>
      <c r="E8932" s="348" t="s">
        <v>7647</v>
      </c>
      <c r="F8932" s="348" t="s">
        <v>7648</v>
      </c>
    </row>
    <row r="8933" spans="1:6" x14ac:dyDescent="0.25">
      <c r="A8933" s="348" t="s">
        <v>14583</v>
      </c>
      <c r="B8933" t="str">
        <f t="shared" si="139"/>
        <v>F3:0921 P1P2:8804 P3:00448</v>
      </c>
      <c r="C8933" s="348" t="s">
        <v>7967</v>
      </c>
      <c r="D8933" s="348" t="s">
        <v>7646</v>
      </c>
      <c r="E8933" s="348" t="s">
        <v>7647</v>
      </c>
      <c r="F8933" s="348" t="s">
        <v>7641</v>
      </c>
    </row>
    <row r="8934" spans="1:6" x14ac:dyDescent="0.25">
      <c r="A8934" s="348" t="s">
        <v>14584</v>
      </c>
      <c r="B8934" t="str">
        <f t="shared" si="139"/>
        <v>F3:0922 P1P2:8806 P3:00203</v>
      </c>
      <c r="C8934" s="348" t="s">
        <v>7967</v>
      </c>
      <c r="D8934" s="348" t="s">
        <v>7637</v>
      </c>
      <c r="E8934" s="348" t="s">
        <v>7638</v>
      </c>
      <c r="F8934" s="348" t="s">
        <v>7639</v>
      </c>
    </row>
    <row r="8935" spans="1:6" x14ac:dyDescent="0.25">
      <c r="A8935" s="348" t="s">
        <v>14584</v>
      </c>
      <c r="B8935" t="str">
        <f t="shared" si="139"/>
        <v>F3:0922 P1P2:8806 P3:00389</v>
      </c>
      <c r="C8935" s="348" t="s">
        <v>7967</v>
      </c>
      <c r="D8935" s="348" t="s">
        <v>7637</v>
      </c>
      <c r="E8935" s="348" t="s">
        <v>7638</v>
      </c>
      <c r="F8935" s="348" t="s">
        <v>7640</v>
      </c>
    </row>
    <row r="8936" spans="1:6" x14ac:dyDescent="0.25">
      <c r="A8936" s="348" t="s">
        <v>14584</v>
      </c>
      <c r="B8936" t="str">
        <f t="shared" si="139"/>
        <v>F3:0922 P1P2:8806 P3:00448</v>
      </c>
      <c r="C8936" s="348" t="s">
        <v>7967</v>
      </c>
      <c r="D8936" s="348" t="s">
        <v>7637</v>
      </c>
      <c r="E8936" s="348" t="s">
        <v>7638</v>
      </c>
      <c r="F8936" s="348" t="s">
        <v>7641</v>
      </c>
    </row>
    <row r="8937" spans="1:6" x14ac:dyDescent="0.25">
      <c r="A8937" s="348" t="s">
        <v>14585</v>
      </c>
      <c r="B8937" t="str">
        <f t="shared" si="139"/>
        <v>F3:0921 P1P2:8804 P3:00201</v>
      </c>
      <c r="C8937" s="348" t="s">
        <v>7967</v>
      </c>
      <c r="D8937" s="348" t="s">
        <v>7646</v>
      </c>
      <c r="E8937" s="348" t="s">
        <v>7647</v>
      </c>
      <c r="F8937" s="348" t="s">
        <v>7648</v>
      </c>
    </row>
    <row r="8938" spans="1:6" x14ac:dyDescent="0.25">
      <c r="A8938" s="348" t="s">
        <v>14585</v>
      </c>
      <c r="B8938" t="str">
        <f t="shared" si="139"/>
        <v>F3:0921 P1P2:8804 P3:00448</v>
      </c>
      <c r="C8938" s="348" t="s">
        <v>7967</v>
      </c>
      <c r="D8938" s="348" t="s">
        <v>7646</v>
      </c>
      <c r="E8938" s="348" t="s">
        <v>7647</v>
      </c>
      <c r="F8938" s="348" t="s">
        <v>7641</v>
      </c>
    </row>
    <row r="8939" spans="1:6" x14ac:dyDescent="0.25">
      <c r="A8939" s="348" t="s">
        <v>14586</v>
      </c>
      <c r="B8939" t="str">
        <f t="shared" si="139"/>
        <v>F3:0922 P1P2:8806 P3:00203</v>
      </c>
      <c r="C8939" s="348" t="s">
        <v>7967</v>
      </c>
      <c r="D8939" s="348" t="s">
        <v>7637</v>
      </c>
      <c r="E8939" s="348" t="s">
        <v>7638</v>
      </c>
      <c r="F8939" s="348" t="s">
        <v>7639</v>
      </c>
    </row>
    <row r="8940" spans="1:6" x14ac:dyDescent="0.25">
      <c r="A8940" s="348" t="s">
        <v>14586</v>
      </c>
      <c r="B8940" t="str">
        <f t="shared" si="139"/>
        <v>F3:0922 P1P2:8806 P3:00448</v>
      </c>
      <c r="C8940" s="348" t="s">
        <v>7967</v>
      </c>
      <c r="D8940" s="348" t="s">
        <v>7637</v>
      </c>
      <c r="E8940" s="348" t="s">
        <v>7638</v>
      </c>
      <c r="F8940" s="348" t="s">
        <v>7641</v>
      </c>
    </row>
    <row r="8941" spans="1:6" x14ac:dyDescent="0.25">
      <c r="A8941" s="348" t="s">
        <v>14587</v>
      </c>
      <c r="B8941" t="str">
        <f t="shared" si="139"/>
        <v>F3:0911 P1P2:8802 P3:00199</v>
      </c>
      <c r="C8941" s="348" t="s">
        <v>7967</v>
      </c>
      <c r="D8941" s="348" t="s">
        <v>7657</v>
      </c>
      <c r="E8941" s="348" t="s">
        <v>7658</v>
      </c>
      <c r="F8941" s="348" t="s">
        <v>7659</v>
      </c>
    </row>
    <row r="8942" spans="1:6" x14ac:dyDescent="0.25">
      <c r="A8942" s="348" t="s">
        <v>14587</v>
      </c>
      <c r="B8942" t="str">
        <f t="shared" si="139"/>
        <v>F3:0911 P1P2:8802 P3:00448</v>
      </c>
      <c r="C8942" s="348" t="s">
        <v>7967</v>
      </c>
      <c r="D8942" s="348" t="s">
        <v>7657</v>
      </c>
      <c r="E8942" s="348" t="s">
        <v>7658</v>
      </c>
      <c r="F8942" s="348" t="s">
        <v>7641</v>
      </c>
    </row>
    <row r="8943" spans="1:6" x14ac:dyDescent="0.25">
      <c r="A8943" s="348" t="s">
        <v>14587</v>
      </c>
      <c r="B8943" t="str">
        <f t="shared" si="139"/>
        <v>F3:0921 P1P2:8804 P3:00201</v>
      </c>
      <c r="C8943" s="348" t="s">
        <v>7967</v>
      </c>
      <c r="D8943" s="348" t="s">
        <v>7646</v>
      </c>
      <c r="E8943" s="348" t="s">
        <v>7647</v>
      </c>
      <c r="F8943" s="348" t="s">
        <v>7648</v>
      </c>
    </row>
    <row r="8944" spans="1:6" x14ac:dyDescent="0.25">
      <c r="A8944" s="348" t="s">
        <v>14587</v>
      </c>
      <c r="B8944" t="str">
        <f t="shared" si="139"/>
        <v>F3:0921 P1P2:8804 P3:00448</v>
      </c>
      <c r="C8944" s="348" t="s">
        <v>7967</v>
      </c>
      <c r="D8944" s="348" t="s">
        <v>7646</v>
      </c>
      <c r="E8944" s="348" t="s">
        <v>7647</v>
      </c>
      <c r="F8944" s="348" t="s">
        <v>7641</v>
      </c>
    </row>
    <row r="8945" spans="1:6" x14ac:dyDescent="0.25">
      <c r="A8945" s="348" t="s">
        <v>14588</v>
      </c>
      <c r="B8945" t="str">
        <f t="shared" si="139"/>
        <v>F3:0922 P1P2:8806 P3:00203</v>
      </c>
      <c r="C8945" s="348" t="s">
        <v>7967</v>
      </c>
      <c r="D8945" s="348" t="s">
        <v>7637</v>
      </c>
      <c r="E8945" s="348" t="s">
        <v>7638</v>
      </c>
      <c r="F8945" s="348" t="s">
        <v>7639</v>
      </c>
    </row>
    <row r="8946" spans="1:6" x14ac:dyDescent="0.25">
      <c r="A8946" s="348" t="s">
        <v>14588</v>
      </c>
      <c r="B8946" t="str">
        <f t="shared" si="139"/>
        <v>F3:0922 P1P2:8806 P3:00389</v>
      </c>
      <c r="C8946" s="348" t="s">
        <v>7967</v>
      </c>
      <c r="D8946" s="348" t="s">
        <v>7637</v>
      </c>
      <c r="E8946" s="348" t="s">
        <v>7638</v>
      </c>
      <c r="F8946" s="348" t="s">
        <v>7640</v>
      </c>
    </row>
    <row r="8947" spans="1:6" x14ac:dyDescent="0.25">
      <c r="A8947" s="348" t="s">
        <v>14588</v>
      </c>
      <c r="B8947" t="str">
        <f t="shared" si="139"/>
        <v>F3:0922 P1P2:8806 P3:00448</v>
      </c>
      <c r="C8947" s="348" t="s">
        <v>7967</v>
      </c>
      <c r="D8947" s="348" t="s">
        <v>7637</v>
      </c>
      <c r="E8947" s="348" t="s">
        <v>7638</v>
      </c>
      <c r="F8947" s="348" t="s">
        <v>7641</v>
      </c>
    </row>
    <row r="8948" spans="1:6" x14ac:dyDescent="0.25">
      <c r="A8948" s="348" t="s">
        <v>14589</v>
      </c>
      <c r="B8948" t="str">
        <f t="shared" si="139"/>
        <v>F3:0922 P1P2:8806 P3:00203</v>
      </c>
      <c r="C8948" s="348" t="s">
        <v>7967</v>
      </c>
      <c r="D8948" s="348" t="s">
        <v>7637</v>
      </c>
      <c r="E8948" s="348" t="s">
        <v>7638</v>
      </c>
      <c r="F8948" s="348" t="s">
        <v>7639</v>
      </c>
    </row>
    <row r="8949" spans="1:6" x14ac:dyDescent="0.25">
      <c r="A8949" s="348" t="s">
        <v>14589</v>
      </c>
      <c r="B8949" t="str">
        <f t="shared" si="139"/>
        <v>F3:0922 P1P2:8806 P3:00389</v>
      </c>
      <c r="C8949" s="348" t="s">
        <v>7967</v>
      </c>
      <c r="D8949" s="348" t="s">
        <v>7637</v>
      </c>
      <c r="E8949" s="348" t="s">
        <v>7638</v>
      </c>
      <c r="F8949" s="348" t="s">
        <v>7640</v>
      </c>
    </row>
    <row r="8950" spans="1:6" x14ac:dyDescent="0.25">
      <c r="A8950" s="348" t="s">
        <v>14589</v>
      </c>
      <c r="B8950" t="str">
        <f t="shared" si="139"/>
        <v>F3:0922 P1P2:8806 P3:00448</v>
      </c>
      <c r="C8950" s="348" t="s">
        <v>7967</v>
      </c>
      <c r="D8950" s="348" t="s">
        <v>7637</v>
      </c>
      <c r="E8950" s="348" t="s">
        <v>7638</v>
      </c>
      <c r="F8950" s="348" t="s">
        <v>7641</v>
      </c>
    </row>
    <row r="8951" spans="1:6" x14ac:dyDescent="0.25">
      <c r="A8951" s="348" t="s">
        <v>14590</v>
      </c>
      <c r="B8951" t="str">
        <f t="shared" si="139"/>
        <v>F3:0922 P1P2:8806 P3:00203</v>
      </c>
      <c r="C8951" s="348" t="s">
        <v>7967</v>
      </c>
      <c r="D8951" s="348" t="s">
        <v>7637</v>
      </c>
      <c r="E8951" s="348" t="s">
        <v>7638</v>
      </c>
      <c r="F8951" s="348" t="s">
        <v>7639</v>
      </c>
    </row>
    <row r="8952" spans="1:6" x14ac:dyDescent="0.25">
      <c r="A8952" s="348" t="s">
        <v>14590</v>
      </c>
      <c r="B8952" t="str">
        <f t="shared" si="139"/>
        <v>F3:0922 P1P2:8806 P3:00389</v>
      </c>
      <c r="C8952" s="348" t="s">
        <v>7967</v>
      </c>
      <c r="D8952" s="348" t="s">
        <v>7637</v>
      </c>
      <c r="E8952" s="348" t="s">
        <v>7638</v>
      </c>
      <c r="F8952" s="348" t="s">
        <v>7640</v>
      </c>
    </row>
    <row r="8953" spans="1:6" x14ac:dyDescent="0.25">
      <c r="A8953" s="348" t="s">
        <v>14590</v>
      </c>
      <c r="B8953" t="str">
        <f t="shared" si="139"/>
        <v>F3:0922 P1P2:8806 P3:00448</v>
      </c>
      <c r="C8953" s="348" t="s">
        <v>7967</v>
      </c>
      <c r="D8953" s="348" t="s">
        <v>7637</v>
      </c>
      <c r="E8953" s="348" t="s">
        <v>7638</v>
      </c>
      <c r="F8953" s="348" t="s">
        <v>7641</v>
      </c>
    </row>
    <row r="8954" spans="1:6" x14ac:dyDescent="0.25">
      <c r="A8954" s="348" t="s">
        <v>14591</v>
      </c>
      <c r="B8954" t="str">
        <f t="shared" si="139"/>
        <v>F3:0921 P1P2:8804 P3:00201</v>
      </c>
      <c r="C8954" s="348" t="s">
        <v>7967</v>
      </c>
      <c r="D8954" s="348" t="s">
        <v>7646</v>
      </c>
      <c r="E8954" s="348" t="s">
        <v>7647</v>
      </c>
      <c r="F8954" s="348" t="s">
        <v>7648</v>
      </c>
    </row>
    <row r="8955" spans="1:6" x14ac:dyDescent="0.25">
      <c r="A8955" s="348" t="s">
        <v>14591</v>
      </c>
      <c r="B8955" t="str">
        <f t="shared" si="139"/>
        <v>F3:0921 P1P2:8804 P3:00448</v>
      </c>
      <c r="C8955" s="348" t="s">
        <v>7967</v>
      </c>
      <c r="D8955" s="348" t="s">
        <v>7646</v>
      </c>
      <c r="E8955" s="348" t="s">
        <v>7647</v>
      </c>
      <c r="F8955" s="348" t="s">
        <v>7641</v>
      </c>
    </row>
    <row r="8956" spans="1:6" x14ac:dyDescent="0.25">
      <c r="A8956" s="348" t="s">
        <v>14592</v>
      </c>
      <c r="B8956" t="str">
        <f t="shared" si="139"/>
        <v>F3:0922 P1P2:8806 P3:00203</v>
      </c>
      <c r="C8956" s="348" t="s">
        <v>7967</v>
      </c>
      <c r="D8956" s="348" t="s">
        <v>7637</v>
      </c>
      <c r="E8956" s="348" t="s">
        <v>7638</v>
      </c>
      <c r="F8956" s="348" t="s">
        <v>7639</v>
      </c>
    </row>
    <row r="8957" spans="1:6" x14ac:dyDescent="0.25">
      <c r="A8957" s="348" t="s">
        <v>14592</v>
      </c>
      <c r="B8957" t="str">
        <f t="shared" si="139"/>
        <v>F3:0922 P1P2:8806 P3:00389</v>
      </c>
      <c r="C8957" s="348" t="s">
        <v>7967</v>
      </c>
      <c r="D8957" s="348" t="s">
        <v>7637</v>
      </c>
      <c r="E8957" s="348" t="s">
        <v>7638</v>
      </c>
      <c r="F8957" s="348" t="s">
        <v>7640</v>
      </c>
    </row>
    <row r="8958" spans="1:6" x14ac:dyDescent="0.25">
      <c r="A8958" s="348" t="s">
        <v>14592</v>
      </c>
      <c r="B8958" t="str">
        <f t="shared" si="139"/>
        <v>F3:0922 P1P2:8806 P3:00448</v>
      </c>
      <c r="C8958" s="348" t="s">
        <v>7967</v>
      </c>
      <c r="D8958" s="348" t="s">
        <v>7637</v>
      </c>
      <c r="E8958" s="348" t="s">
        <v>7638</v>
      </c>
      <c r="F8958" s="348" t="s">
        <v>7641</v>
      </c>
    </row>
    <row r="8959" spans="1:6" x14ac:dyDescent="0.25">
      <c r="A8959" s="348" t="s">
        <v>14593</v>
      </c>
      <c r="B8959" t="str">
        <f t="shared" si="139"/>
        <v>F3:0922 P1P2:8806 P3:00203</v>
      </c>
      <c r="C8959" s="348" t="s">
        <v>7967</v>
      </c>
      <c r="D8959" s="348" t="s">
        <v>7637</v>
      </c>
      <c r="E8959" s="348" t="s">
        <v>7638</v>
      </c>
      <c r="F8959" s="348" t="s">
        <v>7639</v>
      </c>
    </row>
    <row r="8960" spans="1:6" x14ac:dyDescent="0.25">
      <c r="A8960" s="348" t="s">
        <v>14593</v>
      </c>
      <c r="B8960" t="str">
        <f t="shared" si="139"/>
        <v>F3:0922 P1P2:8806 P3:00389</v>
      </c>
      <c r="C8960" s="348" t="s">
        <v>7967</v>
      </c>
      <c r="D8960" s="348" t="s">
        <v>7637</v>
      </c>
      <c r="E8960" s="348" t="s">
        <v>7638</v>
      </c>
      <c r="F8960" s="348" t="s">
        <v>7640</v>
      </c>
    </row>
    <row r="8961" spans="1:6" x14ac:dyDescent="0.25">
      <c r="A8961" s="348" t="s">
        <v>14593</v>
      </c>
      <c r="B8961" t="str">
        <f t="shared" si="139"/>
        <v>F3:0922 P1P2:8806 P3:00448</v>
      </c>
      <c r="C8961" s="348" t="s">
        <v>7967</v>
      </c>
      <c r="D8961" s="348" t="s">
        <v>7637</v>
      </c>
      <c r="E8961" s="348" t="s">
        <v>7638</v>
      </c>
      <c r="F8961" s="348" t="s">
        <v>7641</v>
      </c>
    </row>
    <row r="8962" spans="1:6" x14ac:dyDescent="0.25">
      <c r="A8962" s="348" t="s">
        <v>14594</v>
      </c>
      <c r="B8962" t="str">
        <f t="shared" ref="B8962:B9025" si="140">CONCATENATE("F3:",D8962," P1P2:",E8962," P3:",F8962)</f>
        <v>F3:0921 P1P2:8804 P3:00201</v>
      </c>
      <c r="C8962" s="348" t="s">
        <v>7967</v>
      </c>
      <c r="D8962" s="348" t="s">
        <v>7646</v>
      </c>
      <c r="E8962" s="348" t="s">
        <v>7647</v>
      </c>
      <c r="F8962" s="348" t="s">
        <v>7648</v>
      </c>
    </row>
    <row r="8963" spans="1:6" x14ac:dyDescent="0.25">
      <c r="A8963" s="348" t="s">
        <v>14594</v>
      </c>
      <c r="B8963" t="str">
        <f t="shared" si="140"/>
        <v>F3:0921 P1P2:8804 P3:00448</v>
      </c>
      <c r="C8963" s="348" t="s">
        <v>7967</v>
      </c>
      <c r="D8963" s="348" t="s">
        <v>7646</v>
      </c>
      <c r="E8963" s="348" t="s">
        <v>7647</v>
      </c>
      <c r="F8963" s="348" t="s">
        <v>7641</v>
      </c>
    </row>
    <row r="8964" spans="1:6" x14ac:dyDescent="0.25">
      <c r="A8964" s="348" t="s">
        <v>14595</v>
      </c>
      <c r="B8964" t="str">
        <f t="shared" si="140"/>
        <v>F3:0911 P1P2:8802 P3:00199</v>
      </c>
      <c r="C8964" s="348" t="s">
        <v>7967</v>
      </c>
      <c r="D8964" s="348" t="s">
        <v>7657</v>
      </c>
      <c r="E8964" s="348" t="s">
        <v>7658</v>
      </c>
      <c r="F8964" s="348" t="s">
        <v>7659</v>
      </c>
    </row>
    <row r="8965" spans="1:6" x14ac:dyDescent="0.25">
      <c r="A8965" s="348" t="s">
        <v>14595</v>
      </c>
      <c r="B8965" t="str">
        <f t="shared" si="140"/>
        <v>F3:0911 P1P2:8802 P3:00448</v>
      </c>
      <c r="C8965" s="348" t="s">
        <v>7967</v>
      </c>
      <c r="D8965" s="348" t="s">
        <v>7657</v>
      </c>
      <c r="E8965" s="348" t="s">
        <v>7658</v>
      </c>
      <c r="F8965" s="348" t="s">
        <v>7641</v>
      </c>
    </row>
    <row r="8966" spans="1:6" x14ac:dyDescent="0.25">
      <c r="A8966" s="348" t="s">
        <v>14595</v>
      </c>
      <c r="B8966" t="str">
        <f t="shared" si="140"/>
        <v>F3:0921 P1P2:8804 P3:00201</v>
      </c>
      <c r="C8966" s="348" t="s">
        <v>7967</v>
      </c>
      <c r="D8966" s="348" t="s">
        <v>7646</v>
      </c>
      <c r="E8966" s="348" t="s">
        <v>7647</v>
      </c>
      <c r="F8966" s="348" t="s">
        <v>7648</v>
      </c>
    </row>
    <row r="8967" spans="1:6" x14ac:dyDescent="0.25">
      <c r="A8967" s="348" t="s">
        <v>14595</v>
      </c>
      <c r="B8967" t="str">
        <f t="shared" si="140"/>
        <v>F3:0921 P1P2:8804 P3:00389</v>
      </c>
      <c r="C8967" s="348" t="s">
        <v>7967</v>
      </c>
      <c r="D8967" s="348" t="s">
        <v>7646</v>
      </c>
      <c r="E8967" s="348" t="s">
        <v>7647</v>
      </c>
      <c r="F8967" s="348" t="s">
        <v>7640</v>
      </c>
    </row>
    <row r="8968" spans="1:6" x14ac:dyDescent="0.25">
      <c r="A8968" s="348" t="s">
        <v>14595</v>
      </c>
      <c r="B8968" t="str">
        <f t="shared" si="140"/>
        <v>F3:0921 P1P2:8804 P3:00448</v>
      </c>
      <c r="C8968" s="348" t="s">
        <v>7967</v>
      </c>
      <c r="D8968" s="348" t="s">
        <v>7646</v>
      </c>
      <c r="E8968" s="348" t="s">
        <v>7647</v>
      </c>
      <c r="F8968" s="348" t="s">
        <v>7641</v>
      </c>
    </row>
    <row r="8969" spans="1:6" x14ac:dyDescent="0.25">
      <c r="A8969" s="348" t="s">
        <v>14596</v>
      </c>
      <c r="B8969" t="str">
        <f t="shared" si="140"/>
        <v>F3:0111 P1P2:0301 P3:00005</v>
      </c>
      <c r="C8969" s="348" t="s">
        <v>7967</v>
      </c>
      <c r="D8969" s="348" t="s">
        <v>7323</v>
      </c>
      <c r="E8969" s="348" t="s">
        <v>7335</v>
      </c>
      <c r="F8969" s="348" t="s">
        <v>7655</v>
      </c>
    </row>
    <row r="8970" spans="1:6" x14ac:dyDescent="0.25">
      <c r="A8970" s="348" t="s">
        <v>14596</v>
      </c>
      <c r="B8970" t="str">
        <f t="shared" si="140"/>
        <v>F3:0133 P1P2:0302 P3:00009</v>
      </c>
      <c r="C8970" s="348" t="s">
        <v>7967</v>
      </c>
      <c r="D8970" s="348" t="s">
        <v>7340</v>
      </c>
      <c r="E8970" s="348" t="s">
        <v>7456</v>
      </c>
      <c r="F8970" s="348" t="s">
        <v>7459</v>
      </c>
    </row>
    <row r="8971" spans="1:6" x14ac:dyDescent="0.25">
      <c r="A8971" s="348" t="s">
        <v>14597</v>
      </c>
      <c r="B8971" t="str">
        <f t="shared" si="140"/>
        <v>F3:0111 P1P2:0104 P3:00002</v>
      </c>
      <c r="C8971" s="348" t="s">
        <v>7967</v>
      </c>
      <c r="D8971" s="348" t="s">
        <v>7323</v>
      </c>
      <c r="E8971" s="348" t="s">
        <v>7418</v>
      </c>
      <c r="F8971" s="348" t="s">
        <v>14598</v>
      </c>
    </row>
    <row r="8972" spans="1:6" x14ac:dyDescent="0.25">
      <c r="A8972" s="348" t="s">
        <v>14597</v>
      </c>
      <c r="B8972" t="str">
        <f t="shared" si="140"/>
        <v>F3:0133 P1P2:0302 P3:00009</v>
      </c>
      <c r="C8972" s="348" t="s">
        <v>7967</v>
      </c>
      <c r="D8972" s="348" t="s">
        <v>7340</v>
      </c>
      <c r="E8972" s="348" t="s">
        <v>7456</v>
      </c>
      <c r="F8972" s="348" t="s">
        <v>7459</v>
      </c>
    </row>
    <row r="8973" spans="1:6" x14ac:dyDescent="0.25">
      <c r="A8973" s="348" t="s">
        <v>14599</v>
      </c>
      <c r="B8973" t="str">
        <f t="shared" si="140"/>
        <v>F3:0112 P1P2:0510 P3:00005</v>
      </c>
      <c r="C8973" s="348" t="s">
        <v>7967</v>
      </c>
      <c r="D8973" s="348" t="s">
        <v>7369</v>
      </c>
      <c r="E8973" s="348" t="s">
        <v>7419</v>
      </c>
      <c r="F8973" s="348" t="s">
        <v>7655</v>
      </c>
    </row>
    <row r="8974" spans="1:6" x14ac:dyDescent="0.25">
      <c r="A8974" s="348" t="s">
        <v>14600</v>
      </c>
      <c r="B8974" t="str">
        <f t="shared" si="140"/>
        <v>F3:0112 P1P2:0501 P3:00005</v>
      </c>
      <c r="C8974" s="348" t="s">
        <v>7967</v>
      </c>
      <c r="D8974" s="348" t="s">
        <v>7369</v>
      </c>
      <c r="E8974" s="348" t="s">
        <v>7370</v>
      </c>
      <c r="F8974" s="348" t="s">
        <v>7655</v>
      </c>
    </row>
    <row r="8975" spans="1:6" x14ac:dyDescent="0.25">
      <c r="A8975" s="348" t="s">
        <v>14600</v>
      </c>
      <c r="B8975" t="str">
        <f t="shared" si="140"/>
        <v>F3:0133 P1P2:0302 P3:00009</v>
      </c>
      <c r="C8975" s="348" t="s">
        <v>7967</v>
      </c>
      <c r="D8975" s="348" t="s">
        <v>7340</v>
      </c>
      <c r="E8975" s="348" t="s">
        <v>7456</v>
      </c>
      <c r="F8975" s="348" t="s">
        <v>7459</v>
      </c>
    </row>
    <row r="8976" spans="1:6" x14ac:dyDescent="0.25">
      <c r="A8976" s="348" t="s">
        <v>14601</v>
      </c>
      <c r="B8976" t="str">
        <f t="shared" si="140"/>
        <v>F3:0113 P1P2:0601 P3:00005</v>
      </c>
      <c r="C8976" s="348" t="s">
        <v>7967</v>
      </c>
      <c r="D8976" s="348" t="s">
        <v>7399</v>
      </c>
      <c r="E8976" s="348" t="s">
        <v>7400</v>
      </c>
      <c r="F8976" s="348" t="s">
        <v>7655</v>
      </c>
    </row>
    <row r="8977" spans="1:6" x14ac:dyDescent="0.25">
      <c r="A8977" s="348" t="s">
        <v>14602</v>
      </c>
      <c r="B8977" t="str">
        <f t="shared" si="140"/>
        <v>F3:0133 P1P2:0302 P3:00009</v>
      </c>
      <c r="C8977" s="348" t="s">
        <v>7967</v>
      </c>
      <c r="D8977" s="348" t="s">
        <v>7340</v>
      </c>
      <c r="E8977" s="348" t="s">
        <v>7456</v>
      </c>
      <c r="F8977" s="348" t="s">
        <v>7459</v>
      </c>
    </row>
    <row r="8978" spans="1:6" x14ac:dyDescent="0.25">
      <c r="A8978" s="348" t="s">
        <v>14602</v>
      </c>
      <c r="B8978" t="str">
        <f t="shared" si="140"/>
        <v>F3:0429 P1P2:5101 P3:00005</v>
      </c>
      <c r="C8978" s="348" t="s">
        <v>7967</v>
      </c>
      <c r="D8978" s="348" t="s">
        <v>13501</v>
      </c>
      <c r="E8978" s="348" t="s">
        <v>13502</v>
      </c>
      <c r="F8978" s="348" t="s">
        <v>7655</v>
      </c>
    </row>
    <row r="8979" spans="1:6" x14ac:dyDescent="0.25">
      <c r="A8979" s="348" t="s">
        <v>14603</v>
      </c>
      <c r="B8979" t="str">
        <f t="shared" si="140"/>
        <v>F3:0133 P1P2:0302 P3:00009</v>
      </c>
      <c r="C8979" s="348" t="s">
        <v>7967</v>
      </c>
      <c r="D8979" s="348" t="s">
        <v>7340</v>
      </c>
      <c r="E8979" s="348" t="s">
        <v>7456</v>
      </c>
      <c r="F8979" s="348" t="s">
        <v>7459</v>
      </c>
    </row>
    <row r="8980" spans="1:6" x14ac:dyDescent="0.25">
      <c r="A8980" s="348" t="s">
        <v>14603</v>
      </c>
      <c r="B8980" t="str">
        <f t="shared" si="140"/>
        <v>F3:0419 P1P2:5001 P3:00005</v>
      </c>
      <c r="C8980" s="348" t="s">
        <v>7967</v>
      </c>
      <c r="D8980" s="348" t="s">
        <v>7409</v>
      </c>
      <c r="E8980" s="348" t="s">
        <v>9991</v>
      </c>
      <c r="F8980" s="348" t="s">
        <v>7655</v>
      </c>
    </row>
    <row r="8981" spans="1:6" x14ac:dyDescent="0.25">
      <c r="A8981" s="348" t="s">
        <v>14604</v>
      </c>
      <c r="B8981" t="str">
        <f t="shared" si="140"/>
        <v>F3:0443 P1P2:6101 P3:00005</v>
      </c>
      <c r="C8981" s="348" t="s">
        <v>7967</v>
      </c>
      <c r="D8981" s="348" t="s">
        <v>10127</v>
      </c>
      <c r="E8981" s="348" t="s">
        <v>10128</v>
      </c>
      <c r="F8981" s="348" t="s">
        <v>7655</v>
      </c>
    </row>
    <row r="8982" spans="1:6" x14ac:dyDescent="0.25">
      <c r="A8982" s="348" t="s">
        <v>14605</v>
      </c>
      <c r="B8982" t="str">
        <f t="shared" si="140"/>
        <v>F3:0133 P1P2:0302 P3:00009</v>
      </c>
      <c r="C8982" s="348" t="s">
        <v>7967</v>
      </c>
      <c r="D8982" s="348" t="s">
        <v>7340</v>
      </c>
      <c r="E8982" s="348" t="s">
        <v>7456</v>
      </c>
      <c r="F8982" s="348" t="s">
        <v>7459</v>
      </c>
    </row>
    <row r="8983" spans="1:6" x14ac:dyDescent="0.25">
      <c r="A8983" s="348" t="s">
        <v>14605</v>
      </c>
      <c r="B8983" t="str">
        <f t="shared" si="140"/>
        <v>F3:1012 P1P2:9010 P3:00246</v>
      </c>
      <c r="C8983" s="348" t="s">
        <v>7967</v>
      </c>
      <c r="D8983" s="348" t="s">
        <v>7679</v>
      </c>
      <c r="E8983" s="348" t="s">
        <v>7680</v>
      </c>
      <c r="F8983" s="348" t="s">
        <v>14606</v>
      </c>
    </row>
    <row r="8984" spans="1:6" x14ac:dyDescent="0.25">
      <c r="A8984" s="348" t="s">
        <v>14605</v>
      </c>
      <c r="B8984" t="str">
        <f t="shared" si="140"/>
        <v>F3:1012 P1P2:9010 P3:00287</v>
      </c>
      <c r="C8984" s="348" t="s">
        <v>7967</v>
      </c>
      <c r="D8984" s="348" t="s">
        <v>7679</v>
      </c>
      <c r="E8984" s="348" t="s">
        <v>7680</v>
      </c>
      <c r="F8984" s="348" t="s">
        <v>14607</v>
      </c>
    </row>
    <row r="8985" spans="1:6" x14ac:dyDescent="0.25">
      <c r="A8985" s="348" t="s">
        <v>14605</v>
      </c>
      <c r="B8985" t="str">
        <f t="shared" si="140"/>
        <v>F3:1012 P1P2:9010 P3:00326</v>
      </c>
      <c r="C8985" s="348" t="s">
        <v>7967</v>
      </c>
      <c r="D8985" s="348" t="s">
        <v>7679</v>
      </c>
      <c r="E8985" s="348" t="s">
        <v>7680</v>
      </c>
      <c r="F8985" s="348" t="s">
        <v>13162</v>
      </c>
    </row>
    <row r="8986" spans="1:6" x14ac:dyDescent="0.25">
      <c r="A8986" s="348" t="s">
        <v>14605</v>
      </c>
      <c r="B8986" t="str">
        <f t="shared" si="140"/>
        <v>F3:1040 P1P2:9006 P3:00284</v>
      </c>
      <c r="C8986" s="348" t="s">
        <v>7967</v>
      </c>
      <c r="D8986" s="348" t="s">
        <v>7691</v>
      </c>
      <c r="E8986" s="348" t="s">
        <v>7692</v>
      </c>
      <c r="F8986" s="348" t="s">
        <v>14401</v>
      </c>
    </row>
    <row r="8987" spans="1:6" x14ac:dyDescent="0.25">
      <c r="A8987" s="348" t="s">
        <v>14605</v>
      </c>
      <c r="B8987" t="str">
        <f t="shared" si="140"/>
        <v>F3:1040 P1P2:9006 P3:00327</v>
      </c>
      <c r="C8987" s="348" t="s">
        <v>7967</v>
      </c>
      <c r="D8987" s="348" t="s">
        <v>7691</v>
      </c>
      <c r="E8987" s="348" t="s">
        <v>7692</v>
      </c>
      <c r="F8987" s="348" t="s">
        <v>14608</v>
      </c>
    </row>
    <row r="8988" spans="1:6" x14ac:dyDescent="0.25">
      <c r="A8988" s="348" t="s">
        <v>14605</v>
      </c>
      <c r="B8988" t="str">
        <f t="shared" si="140"/>
        <v>F3:1040 P1P2:9006 P3:70378</v>
      </c>
      <c r="C8988" s="348" t="s">
        <v>7967</v>
      </c>
      <c r="D8988" s="348" t="s">
        <v>7691</v>
      </c>
      <c r="E8988" s="348" t="s">
        <v>7692</v>
      </c>
      <c r="F8988" s="348" t="s">
        <v>14393</v>
      </c>
    </row>
    <row r="8989" spans="1:6" x14ac:dyDescent="0.25">
      <c r="A8989" s="348" t="s">
        <v>14605</v>
      </c>
      <c r="B8989" t="str">
        <f t="shared" si="140"/>
        <v>F3:1070 P1P2:9012 P3:00348</v>
      </c>
      <c r="C8989" s="348" t="s">
        <v>7967</v>
      </c>
      <c r="D8989" s="348" t="s">
        <v>7849</v>
      </c>
      <c r="E8989" s="348" t="s">
        <v>7850</v>
      </c>
      <c r="F8989" s="348" t="s">
        <v>7693</v>
      </c>
    </row>
    <row r="8990" spans="1:6" x14ac:dyDescent="0.25">
      <c r="A8990" s="348" t="s">
        <v>14605</v>
      </c>
      <c r="B8990" t="str">
        <f t="shared" si="140"/>
        <v>F3:1070 P1P2:9012 P3:70379</v>
      </c>
      <c r="C8990" s="348" t="s">
        <v>7967</v>
      </c>
      <c r="D8990" s="348" t="s">
        <v>7849</v>
      </c>
      <c r="E8990" s="348" t="s">
        <v>7850</v>
      </c>
      <c r="F8990" s="348" t="s">
        <v>13018</v>
      </c>
    </row>
    <row r="8991" spans="1:6" x14ac:dyDescent="0.25">
      <c r="A8991" s="348" t="s">
        <v>14605</v>
      </c>
      <c r="B8991" t="str">
        <f t="shared" si="140"/>
        <v>F3:1091 P1P2:9001 P3:00005</v>
      </c>
      <c r="C8991" s="348" t="s">
        <v>7967</v>
      </c>
      <c r="D8991" s="348" t="s">
        <v>7946</v>
      </c>
      <c r="E8991" s="348" t="s">
        <v>7947</v>
      </c>
      <c r="F8991" s="348" t="s">
        <v>7655</v>
      </c>
    </row>
    <row r="8992" spans="1:6" x14ac:dyDescent="0.25">
      <c r="A8992" s="348" t="s">
        <v>14609</v>
      </c>
      <c r="B8992" t="str">
        <f t="shared" si="140"/>
        <v>F3:0259 P1P2:3104 P3:00074</v>
      </c>
      <c r="C8992" s="348" t="s">
        <v>7967</v>
      </c>
      <c r="D8992" s="348" t="s">
        <v>7557</v>
      </c>
      <c r="E8992" s="348" t="s">
        <v>7568</v>
      </c>
      <c r="F8992" s="348" t="s">
        <v>7571</v>
      </c>
    </row>
    <row r="8993" spans="1:6" x14ac:dyDescent="0.25">
      <c r="A8993" s="348" t="s">
        <v>14610</v>
      </c>
      <c r="B8993" t="str">
        <f t="shared" si="140"/>
        <v>F3:0140 P1P2:1901 P3:80010</v>
      </c>
      <c r="C8993" s="348" t="s">
        <v>7967</v>
      </c>
      <c r="D8993" s="348" t="s">
        <v>7412</v>
      </c>
      <c r="E8993" s="348" t="s">
        <v>7413</v>
      </c>
      <c r="F8993" s="348" t="s">
        <v>14611</v>
      </c>
    </row>
    <row r="8994" spans="1:6" x14ac:dyDescent="0.25">
      <c r="A8994" s="348" t="s">
        <v>14612</v>
      </c>
      <c r="B8994" t="str">
        <f t="shared" si="140"/>
        <v>F3:0111 P1P2:0301 P3:00005</v>
      </c>
      <c r="C8994" s="348" t="s">
        <v>14613</v>
      </c>
      <c r="D8994" s="348" t="s">
        <v>7323</v>
      </c>
      <c r="E8994" s="348" t="s">
        <v>7335</v>
      </c>
      <c r="F8994" s="348" t="s">
        <v>7655</v>
      </c>
    </row>
    <row r="8995" spans="1:6" x14ac:dyDescent="0.25">
      <c r="A8995" s="348" t="s">
        <v>14612</v>
      </c>
      <c r="B8995" t="str">
        <f t="shared" si="140"/>
        <v>F3:0133 P1P2:0302 P3:00009</v>
      </c>
      <c r="C8995" s="348" t="s">
        <v>14613</v>
      </c>
      <c r="D8995" s="348" t="s">
        <v>7340</v>
      </c>
      <c r="E8995" s="348" t="s">
        <v>7456</v>
      </c>
      <c r="F8995" s="348" t="s">
        <v>7459</v>
      </c>
    </row>
    <row r="8996" spans="1:6" x14ac:dyDescent="0.25">
      <c r="A8996" s="348" t="s">
        <v>14612</v>
      </c>
      <c r="B8996" t="str">
        <f t="shared" si="140"/>
        <v>F3:1070 P1P2:9012 P3:00348</v>
      </c>
      <c r="C8996" s="348" t="s">
        <v>14613</v>
      </c>
      <c r="D8996" s="348" t="s">
        <v>7849</v>
      </c>
      <c r="E8996" s="348" t="s">
        <v>7850</v>
      </c>
      <c r="F8996" s="348" t="s">
        <v>7693</v>
      </c>
    </row>
    <row r="8997" spans="1:6" x14ac:dyDescent="0.25">
      <c r="A8997" s="348" t="s">
        <v>14614</v>
      </c>
      <c r="B8997" t="str">
        <f t="shared" si="140"/>
        <v>F3:0921 P1P2:8804 P3:00201</v>
      </c>
      <c r="C8997" s="348" t="s">
        <v>7967</v>
      </c>
      <c r="D8997" s="348" t="s">
        <v>7646</v>
      </c>
      <c r="E8997" s="348" t="s">
        <v>7647</v>
      </c>
      <c r="F8997" s="348" t="s">
        <v>7648</v>
      </c>
    </row>
    <row r="8998" spans="1:6" x14ac:dyDescent="0.25">
      <c r="A8998" s="348" t="s">
        <v>14614</v>
      </c>
      <c r="B8998" t="str">
        <f t="shared" si="140"/>
        <v>F3:0921 P1P2:8804 P3:00448</v>
      </c>
      <c r="C8998" s="348" t="s">
        <v>7967</v>
      </c>
      <c r="D8998" s="348" t="s">
        <v>7646</v>
      </c>
      <c r="E8998" s="348" t="s">
        <v>7647</v>
      </c>
      <c r="F8998" s="348" t="s">
        <v>7641</v>
      </c>
    </row>
    <row r="8999" spans="1:6" x14ac:dyDescent="0.25">
      <c r="A8999" s="348" t="s">
        <v>14615</v>
      </c>
      <c r="B8999" t="str">
        <f t="shared" si="140"/>
        <v>F3:0112 P1P2:0501 P3:00005</v>
      </c>
      <c r="C8999" s="348" t="s">
        <v>7962</v>
      </c>
      <c r="D8999" s="348" t="s">
        <v>7369</v>
      </c>
      <c r="E8999" s="348" t="s">
        <v>7370</v>
      </c>
      <c r="F8999" s="348" t="s">
        <v>7655</v>
      </c>
    </row>
    <row r="9000" spans="1:6" x14ac:dyDescent="0.25">
      <c r="A9000" s="348" t="s">
        <v>14616</v>
      </c>
      <c r="B9000" t="str">
        <f t="shared" si="140"/>
        <v>F3:0921 P1P2:8804 P3:00201</v>
      </c>
      <c r="C9000" s="348" t="s">
        <v>7962</v>
      </c>
      <c r="D9000" s="348" t="s">
        <v>7646</v>
      </c>
      <c r="E9000" s="348" t="s">
        <v>7647</v>
      </c>
      <c r="F9000" s="348" t="s">
        <v>7648</v>
      </c>
    </row>
    <row r="9001" spans="1:6" x14ac:dyDescent="0.25">
      <c r="A9001" s="348" t="s">
        <v>14616</v>
      </c>
      <c r="B9001" t="str">
        <f t="shared" si="140"/>
        <v>F3:0921 P1P2:8804 P3:00448</v>
      </c>
      <c r="C9001" s="348" t="s">
        <v>7962</v>
      </c>
      <c r="D9001" s="348" t="s">
        <v>7646</v>
      </c>
      <c r="E9001" s="348" t="s">
        <v>7647</v>
      </c>
      <c r="F9001" s="348" t="s">
        <v>7641</v>
      </c>
    </row>
    <row r="9002" spans="1:6" x14ac:dyDescent="0.25">
      <c r="A9002" s="348" t="s">
        <v>14617</v>
      </c>
      <c r="B9002" t="str">
        <f t="shared" si="140"/>
        <v>F3:0921 P1P2:8804 P3:00201</v>
      </c>
      <c r="C9002" s="348" t="s">
        <v>7962</v>
      </c>
      <c r="D9002" s="348" t="s">
        <v>7646</v>
      </c>
      <c r="E9002" s="348" t="s">
        <v>7647</v>
      </c>
      <c r="F9002" s="348" t="s">
        <v>7648</v>
      </c>
    </row>
    <row r="9003" spans="1:6" x14ac:dyDescent="0.25">
      <c r="A9003" s="348" t="s">
        <v>14617</v>
      </c>
      <c r="B9003" t="str">
        <f t="shared" si="140"/>
        <v>F3:0921 P1P2:8804 P3:00448</v>
      </c>
      <c r="C9003" s="348" t="s">
        <v>7962</v>
      </c>
      <c r="D9003" s="348" t="s">
        <v>7646</v>
      </c>
      <c r="E9003" s="348" t="s">
        <v>7647</v>
      </c>
      <c r="F9003" s="348" t="s">
        <v>7641</v>
      </c>
    </row>
    <row r="9004" spans="1:6" x14ac:dyDescent="0.25">
      <c r="A9004" s="348" t="s">
        <v>14618</v>
      </c>
      <c r="B9004" t="str">
        <f t="shared" si="140"/>
        <v>F3:0911 P1P2:8802 P3:00199</v>
      </c>
      <c r="C9004" s="348" t="s">
        <v>7962</v>
      </c>
      <c r="D9004" s="348" t="s">
        <v>7657</v>
      </c>
      <c r="E9004" s="348" t="s">
        <v>7658</v>
      </c>
      <c r="F9004" s="348" t="s">
        <v>7659</v>
      </c>
    </row>
    <row r="9005" spans="1:6" x14ac:dyDescent="0.25">
      <c r="A9005" s="348" t="s">
        <v>14618</v>
      </c>
      <c r="B9005" t="str">
        <f t="shared" si="140"/>
        <v>F3:0911 P1P2:8802 P3:00448</v>
      </c>
      <c r="C9005" s="348" t="s">
        <v>7962</v>
      </c>
      <c r="D9005" s="348" t="s">
        <v>7657</v>
      </c>
      <c r="E9005" s="348" t="s">
        <v>7658</v>
      </c>
      <c r="F9005" s="348" t="s">
        <v>7641</v>
      </c>
    </row>
    <row r="9006" spans="1:6" x14ac:dyDescent="0.25">
      <c r="A9006" s="348" t="s">
        <v>14618</v>
      </c>
      <c r="B9006" t="str">
        <f t="shared" si="140"/>
        <v>F3:0921 P1P2:8804 P3:00201</v>
      </c>
      <c r="C9006" s="348" t="s">
        <v>7962</v>
      </c>
      <c r="D9006" s="348" t="s">
        <v>7646</v>
      </c>
      <c r="E9006" s="348" t="s">
        <v>7647</v>
      </c>
      <c r="F9006" s="348" t="s">
        <v>7648</v>
      </c>
    </row>
    <row r="9007" spans="1:6" x14ac:dyDescent="0.25">
      <c r="A9007" s="348" t="s">
        <v>14618</v>
      </c>
      <c r="B9007" t="str">
        <f t="shared" si="140"/>
        <v>F3:0921 P1P2:8804 P3:00448</v>
      </c>
      <c r="C9007" s="348" t="s">
        <v>7962</v>
      </c>
      <c r="D9007" s="348" t="s">
        <v>7646</v>
      </c>
      <c r="E9007" s="348" t="s">
        <v>7647</v>
      </c>
      <c r="F9007" s="348" t="s">
        <v>7641</v>
      </c>
    </row>
    <row r="9008" spans="1:6" x14ac:dyDescent="0.25">
      <c r="A9008" s="348" t="s">
        <v>14619</v>
      </c>
      <c r="B9008" t="str">
        <f t="shared" si="140"/>
        <v>F3:0921 P1P2:8804 P3:00201</v>
      </c>
      <c r="C9008" s="348" t="s">
        <v>7962</v>
      </c>
      <c r="D9008" s="348" t="s">
        <v>7646</v>
      </c>
      <c r="E9008" s="348" t="s">
        <v>7647</v>
      </c>
      <c r="F9008" s="348" t="s">
        <v>7648</v>
      </c>
    </row>
    <row r="9009" spans="1:6" x14ac:dyDescent="0.25">
      <c r="A9009" s="348" t="s">
        <v>14619</v>
      </c>
      <c r="B9009" t="str">
        <f t="shared" si="140"/>
        <v>F3:0921 P1P2:8804 P3:00448</v>
      </c>
      <c r="C9009" s="348" t="s">
        <v>7962</v>
      </c>
      <c r="D9009" s="348" t="s">
        <v>7646</v>
      </c>
      <c r="E9009" s="348" t="s">
        <v>7647</v>
      </c>
      <c r="F9009" s="348" t="s">
        <v>7641</v>
      </c>
    </row>
    <row r="9010" spans="1:6" x14ac:dyDescent="0.25">
      <c r="A9010" s="348" t="s">
        <v>14620</v>
      </c>
      <c r="B9010" t="str">
        <f t="shared" si="140"/>
        <v>F3:0922 P1P2:8806 P3:00203</v>
      </c>
      <c r="C9010" s="348" t="s">
        <v>7962</v>
      </c>
      <c r="D9010" s="348" t="s">
        <v>7637</v>
      </c>
      <c r="E9010" s="348" t="s">
        <v>7638</v>
      </c>
      <c r="F9010" s="348" t="s">
        <v>7639</v>
      </c>
    </row>
    <row r="9011" spans="1:6" x14ac:dyDescent="0.25">
      <c r="A9011" s="348" t="s">
        <v>14620</v>
      </c>
      <c r="B9011" t="str">
        <f t="shared" si="140"/>
        <v>F3:0922 P1P2:8806 P3:00448</v>
      </c>
      <c r="C9011" s="348" t="s">
        <v>7962</v>
      </c>
      <c r="D9011" s="348" t="s">
        <v>7637</v>
      </c>
      <c r="E9011" s="348" t="s">
        <v>7638</v>
      </c>
      <c r="F9011" s="348" t="s">
        <v>7641</v>
      </c>
    </row>
    <row r="9012" spans="1:6" x14ac:dyDescent="0.25">
      <c r="A9012" s="348" t="s">
        <v>14621</v>
      </c>
      <c r="B9012" t="str">
        <f t="shared" si="140"/>
        <v>F3:0922 P1P2:8806 P3:00203</v>
      </c>
      <c r="C9012" s="348" t="s">
        <v>7962</v>
      </c>
      <c r="D9012" s="348" t="s">
        <v>7637</v>
      </c>
      <c r="E9012" s="348" t="s">
        <v>7638</v>
      </c>
      <c r="F9012" s="348" t="s">
        <v>7639</v>
      </c>
    </row>
    <row r="9013" spans="1:6" x14ac:dyDescent="0.25">
      <c r="A9013" s="348" t="s">
        <v>14621</v>
      </c>
      <c r="B9013" t="str">
        <f t="shared" si="140"/>
        <v>F3:0922 P1P2:8806 P3:00448</v>
      </c>
      <c r="C9013" s="348" t="s">
        <v>7962</v>
      </c>
      <c r="D9013" s="348" t="s">
        <v>7637</v>
      </c>
      <c r="E9013" s="348" t="s">
        <v>7638</v>
      </c>
      <c r="F9013" s="348" t="s">
        <v>7641</v>
      </c>
    </row>
    <row r="9014" spans="1:6" x14ac:dyDescent="0.25">
      <c r="A9014" s="348" t="s">
        <v>14622</v>
      </c>
      <c r="B9014" t="str">
        <f t="shared" si="140"/>
        <v>F3:0921 P1P2:8804 P3:00201</v>
      </c>
      <c r="C9014" s="348" t="s">
        <v>7962</v>
      </c>
      <c r="D9014" s="348" t="s">
        <v>7646</v>
      </c>
      <c r="E9014" s="348" t="s">
        <v>7647</v>
      </c>
      <c r="F9014" s="348" t="s">
        <v>7648</v>
      </c>
    </row>
    <row r="9015" spans="1:6" x14ac:dyDescent="0.25">
      <c r="A9015" s="348" t="s">
        <v>14622</v>
      </c>
      <c r="B9015" t="str">
        <f t="shared" si="140"/>
        <v>F3:0921 P1P2:8804 P3:00448</v>
      </c>
      <c r="C9015" s="348" t="s">
        <v>7962</v>
      </c>
      <c r="D9015" s="348" t="s">
        <v>7646</v>
      </c>
      <c r="E9015" s="348" t="s">
        <v>7647</v>
      </c>
      <c r="F9015" s="348" t="s">
        <v>7641</v>
      </c>
    </row>
    <row r="9016" spans="1:6" x14ac:dyDescent="0.25">
      <c r="A9016" s="348" t="s">
        <v>14623</v>
      </c>
      <c r="B9016" t="str">
        <f t="shared" si="140"/>
        <v>F3:0921 P1P2:8804 P3:00201</v>
      </c>
      <c r="C9016" s="348" t="s">
        <v>7962</v>
      </c>
      <c r="D9016" s="348" t="s">
        <v>7646</v>
      </c>
      <c r="E9016" s="348" t="s">
        <v>7647</v>
      </c>
      <c r="F9016" s="348" t="s">
        <v>7648</v>
      </c>
    </row>
    <row r="9017" spans="1:6" x14ac:dyDescent="0.25">
      <c r="A9017" s="348" t="s">
        <v>14623</v>
      </c>
      <c r="B9017" t="str">
        <f t="shared" si="140"/>
        <v>F3:0921 P1P2:8804 P3:00448</v>
      </c>
      <c r="C9017" s="348" t="s">
        <v>7962</v>
      </c>
      <c r="D9017" s="348" t="s">
        <v>7646</v>
      </c>
      <c r="E9017" s="348" t="s">
        <v>7647</v>
      </c>
      <c r="F9017" s="348" t="s">
        <v>7641</v>
      </c>
    </row>
    <row r="9018" spans="1:6" x14ac:dyDescent="0.25">
      <c r="A9018" s="348" t="s">
        <v>14624</v>
      </c>
      <c r="B9018" t="str">
        <f t="shared" si="140"/>
        <v>F3:0921 P1P2:8804 P3:00201</v>
      </c>
      <c r="C9018" s="348" t="s">
        <v>7962</v>
      </c>
      <c r="D9018" s="348" t="s">
        <v>7646</v>
      </c>
      <c r="E9018" s="348" t="s">
        <v>7647</v>
      </c>
      <c r="F9018" s="348" t="s">
        <v>7648</v>
      </c>
    </row>
    <row r="9019" spans="1:6" x14ac:dyDescent="0.25">
      <c r="A9019" s="348" t="s">
        <v>14624</v>
      </c>
      <c r="B9019" t="str">
        <f t="shared" si="140"/>
        <v>F3:0921 P1P2:8804 P3:00448</v>
      </c>
      <c r="C9019" s="348" t="s">
        <v>7962</v>
      </c>
      <c r="D9019" s="348" t="s">
        <v>7646</v>
      </c>
      <c r="E9019" s="348" t="s">
        <v>7647</v>
      </c>
      <c r="F9019" s="348" t="s">
        <v>7641</v>
      </c>
    </row>
    <row r="9020" spans="1:6" x14ac:dyDescent="0.25">
      <c r="A9020" s="348" t="s">
        <v>14625</v>
      </c>
      <c r="B9020" t="str">
        <f t="shared" si="140"/>
        <v>F3:0921 P1P2:8804 P3:00201</v>
      </c>
      <c r="C9020" s="348" t="s">
        <v>7962</v>
      </c>
      <c r="D9020" s="348" t="s">
        <v>7646</v>
      </c>
      <c r="E9020" s="348" t="s">
        <v>7647</v>
      </c>
      <c r="F9020" s="348" t="s">
        <v>7648</v>
      </c>
    </row>
    <row r="9021" spans="1:6" x14ac:dyDescent="0.25">
      <c r="A9021" s="348" t="s">
        <v>14625</v>
      </c>
      <c r="B9021" t="str">
        <f t="shared" si="140"/>
        <v>F3:0921 P1P2:8804 P3:00448</v>
      </c>
      <c r="C9021" s="348" t="s">
        <v>7962</v>
      </c>
      <c r="D9021" s="348" t="s">
        <v>7646</v>
      </c>
      <c r="E9021" s="348" t="s">
        <v>7647</v>
      </c>
      <c r="F9021" s="348" t="s">
        <v>7641</v>
      </c>
    </row>
    <row r="9022" spans="1:6" x14ac:dyDescent="0.25">
      <c r="A9022" s="348" t="s">
        <v>14626</v>
      </c>
      <c r="B9022" t="str">
        <f t="shared" si="140"/>
        <v>F3:0921 P1P2:8804 P3:00201</v>
      </c>
      <c r="C9022" s="348" t="s">
        <v>7962</v>
      </c>
      <c r="D9022" s="348" t="s">
        <v>7646</v>
      </c>
      <c r="E9022" s="348" t="s">
        <v>7647</v>
      </c>
      <c r="F9022" s="348" t="s">
        <v>7648</v>
      </c>
    </row>
    <row r="9023" spans="1:6" x14ac:dyDescent="0.25">
      <c r="A9023" s="348" t="s">
        <v>14626</v>
      </c>
      <c r="B9023" t="str">
        <f t="shared" si="140"/>
        <v>F3:0921 P1P2:8804 P3:00448</v>
      </c>
      <c r="C9023" s="348" t="s">
        <v>7962</v>
      </c>
      <c r="D9023" s="348" t="s">
        <v>7646</v>
      </c>
      <c r="E9023" s="348" t="s">
        <v>7647</v>
      </c>
      <c r="F9023" s="348" t="s">
        <v>7641</v>
      </c>
    </row>
    <row r="9024" spans="1:6" x14ac:dyDescent="0.25">
      <c r="A9024" s="348" t="s">
        <v>14627</v>
      </c>
      <c r="B9024" t="str">
        <f t="shared" si="140"/>
        <v>F3:0922 P1P2:8806 P3:00203</v>
      </c>
      <c r="C9024" s="348" t="s">
        <v>7962</v>
      </c>
      <c r="D9024" s="348" t="s">
        <v>7637</v>
      </c>
      <c r="E9024" s="348" t="s">
        <v>7638</v>
      </c>
      <c r="F9024" s="348" t="s">
        <v>7639</v>
      </c>
    </row>
    <row r="9025" spans="1:6" x14ac:dyDescent="0.25">
      <c r="A9025" s="348" t="s">
        <v>14627</v>
      </c>
      <c r="B9025" t="str">
        <f t="shared" si="140"/>
        <v>F3:0922 P1P2:8806 P3:00448</v>
      </c>
      <c r="C9025" s="348" t="s">
        <v>7962</v>
      </c>
      <c r="D9025" s="348" t="s">
        <v>7637</v>
      </c>
      <c r="E9025" s="348" t="s">
        <v>7638</v>
      </c>
      <c r="F9025" s="348" t="s">
        <v>7641</v>
      </c>
    </row>
    <row r="9026" spans="1:6" x14ac:dyDescent="0.25">
      <c r="A9026" s="348" t="s">
        <v>14628</v>
      </c>
      <c r="B9026" t="str">
        <f t="shared" ref="B9026:B9089" si="141">CONCATENATE("F3:",D9026," P1P2:",E9026," P3:",F9026)</f>
        <v>F3:0921 P1P2:8804 P3:00201</v>
      </c>
      <c r="C9026" s="348" t="s">
        <v>7962</v>
      </c>
      <c r="D9026" s="348" t="s">
        <v>7646</v>
      </c>
      <c r="E9026" s="348" t="s">
        <v>7647</v>
      </c>
      <c r="F9026" s="348" t="s">
        <v>7648</v>
      </c>
    </row>
    <row r="9027" spans="1:6" x14ac:dyDescent="0.25">
      <c r="A9027" s="348" t="s">
        <v>14628</v>
      </c>
      <c r="B9027" t="str">
        <f t="shared" si="141"/>
        <v>F3:0921 P1P2:8804 P3:00448</v>
      </c>
      <c r="C9027" s="348" t="s">
        <v>7962</v>
      </c>
      <c r="D9027" s="348" t="s">
        <v>7646</v>
      </c>
      <c r="E9027" s="348" t="s">
        <v>7647</v>
      </c>
      <c r="F9027" s="348" t="s">
        <v>7641</v>
      </c>
    </row>
    <row r="9028" spans="1:6" x14ac:dyDescent="0.25">
      <c r="A9028" s="348" t="s">
        <v>14629</v>
      </c>
      <c r="B9028" t="str">
        <f t="shared" si="141"/>
        <v>F3:0911 P1P2:8802 P3:00199</v>
      </c>
      <c r="C9028" s="348" t="s">
        <v>7962</v>
      </c>
      <c r="D9028" s="348" t="s">
        <v>7657</v>
      </c>
      <c r="E9028" s="348" t="s">
        <v>7658</v>
      </c>
      <c r="F9028" s="348" t="s">
        <v>7659</v>
      </c>
    </row>
    <row r="9029" spans="1:6" x14ac:dyDescent="0.25">
      <c r="A9029" s="348" t="s">
        <v>14629</v>
      </c>
      <c r="B9029" t="str">
        <f t="shared" si="141"/>
        <v>F3:0911 P1P2:8802 P3:00448</v>
      </c>
      <c r="C9029" s="348" t="s">
        <v>7962</v>
      </c>
      <c r="D9029" s="348" t="s">
        <v>7657</v>
      </c>
      <c r="E9029" s="348" t="s">
        <v>7658</v>
      </c>
      <c r="F9029" s="348" t="s">
        <v>7641</v>
      </c>
    </row>
    <row r="9030" spans="1:6" x14ac:dyDescent="0.25">
      <c r="A9030" s="348" t="s">
        <v>14629</v>
      </c>
      <c r="B9030" t="str">
        <f t="shared" si="141"/>
        <v>F3:0921 P1P2:8804 P3:00201</v>
      </c>
      <c r="C9030" s="348" t="s">
        <v>7962</v>
      </c>
      <c r="D9030" s="348" t="s">
        <v>7646</v>
      </c>
      <c r="E9030" s="348" t="s">
        <v>7647</v>
      </c>
      <c r="F9030" s="348" t="s">
        <v>7648</v>
      </c>
    </row>
    <row r="9031" spans="1:6" x14ac:dyDescent="0.25">
      <c r="A9031" s="348" t="s">
        <v>14629</v>
      </c>
      <c r="B9031" t="str">
        <f t="shared" si="141"/>
        <v>F3:0921 P1P2:8804 P3:00448</v>
      </c>
      <c r="C9031" s="348" t="s">
        <v>7962</v>
      </c>
      <c r="D9031" s="348" t="s">
        <v>7646</v>
      </c>
      <c r="E9031" s="348" t="s">
        <v>7647</v>
      </c>
      <c r="F9031" s="348" t="s">
        <v>7641</v>
      </c>
    </row>
    <row r="9032" spans="1:6" x14ac:dyDescent="0.25">
      <c r="A9032" s="348" t="s">
        <v>14630</v>
      </c>
      <c r="B9032" t="str">
        <f t="shared" si="141"/>
        <v>F3:0921 P1P2:8804 P3:00201</v>
      </c>
      <c r="C9032" s="348" t="s">
        <v>7962</v>
      </c>
      <c r="D9032" s="348" t="s">
        <v>7646</v>
      </c>
      <c r="E9032" s="348" t="s">
        <v>7647</v>
      </c>
      <c r="F9032" s="348" t="s">
        <v>7648</v>
      </c>
    </row>
    <row r="9033" spans="1:6" x14ac:dyDescent="0.25">
      <c r="A9033" s="348" t="s">
        <v>14630</v>
      </c>
      <c r="B9033" t="str">
        <f t="shared" si="141"/>
        <v>F3:0921 P1P2:8804 P3:00448</v>
      </c>
      <c r="C9033" s="348" t="s">
        <v>7962</v>
      </c>
      <c r="D9033" s="348" t="s">
        <v>7646</v>
      </c>
      <c r="E9033" s="348" t="s">
        <v>7647</v>
      </c>
      <c r="F9033" s="348" t="s">
        <v>7641</v>
      </c>
    </row>
    <row r="9034" spans="1:6" x14ac:dyDescent="0.25">
      <c r="A9034" s="348" t="s">
        <v>14631</v>
      </c>
      <c r="B9034" t="str">
        <f t="shared" si="141"/>
        <v>F3:0921 P1P2:8804 P3:00201</v>
      </c>
      <c r="C9034" s="348" t="s">
        <v>7962</v>
      </c>
      <c r="D9034" s="348" t="s">
        <v>7646</v>
      </c>
      <c r="E9034" s="348" t="s">
        <v>7647</v>
      </c>
      <c r="F9034" s="348" t="s">
        <v>7648</v>
      </c>
    </row>
    <row r="9035" spans="1:6" x14ac:dyDescent="0.25">
      <c r="A9035" s="348" t="s">
        <v>14631</v>
      </c>
      <c r="B9035" t="str">
        <f t="shared" si="141"/>
        <v>F3:0921 P1P2:8804 P3:00448</v>
      </c>
      <c r="C9035" s="348" t="s">
        <v>7962</v>
      </c>
      <c r="D9035" s="348" t="s">
        <v>7646</v>
      </c>
      <c r="E9035" s="348" t="s">
        <v>7647</v>
      </c>
      <c r="F9035" s="348" t="s">
        <v>7641</v>
      </c>
    </row>
    <row r="9036" spans="1:6" x14ac:dyDescent="0.25">
      <c r="A9036" s="348" t="s">
        <v>14632</v>
      </c>
      <c r="B9036" t="str">
        <f t="shared" si="141"/>
        <v>F3:0921 P1P2:8804 P3:00201</v>
      </c>
      <c r="C9036" s="348" t="s">
        <v>7962</v>
      </c>
      <c r="D9036" s="348" t="s">
        <v>7646</v>
      </c>
      <c r="E9036" s="348" t="s">
        <v>7647</v>
      </c>
      <c r="F9036" s="348" t="s">
        <v>7648</v>
      </c>
    </row>
    <row r="9037" spans="1:6" x14ac:dyDescent="0.25">
      <c r="A9037" s="348" t="s">
        <v>14632</v>
      </c>
      <c r="B9037" t="str">
        <f t="shared" si="141"/>
        <v>F3:0921 P1P2:8804 P3:00448</v>
      </c>
      <c r="C9037" s="348" t="s">
        <v>7962</v>
      </c>
      <c r="D9037" s="348" t="s">
        <v>7646</v>
      </c>
      <c r="E9037" s="348" t="s">
        <v>7647</v>
      </c>
      <c r="F9037" s="348" t="s">
        <v>7641</v>
      </c>
    </row>
    <row r="9038" spans="1:6" x14ac:dyDescent="0.25">
      <c r="A9038" s="348" t="s">
        <v>14633</v>
      </c>
      <c r="B9038" t="str">
        <f t="shared" si="141"/>
        <v>F3:0922 P1P2:8806 P3:00203</v>
      </c>
      <c r="C9038" s="348" t="s">
        <v>7962</v>
      </c>
      <c r="D9038" s="348" t="s">
        <v>7637</v>
      </c>
      <c r="E9038" s="348" t="s">
        <v>7638</v>
      </c>
      <c r="F9038" s="348" t="s">
        <v>7639</v>
      </c>
    </row>
    <row r="9039" spans="1:6" x14ac:dyDescent="0.25">
      <c r="A9039" s="348" t="s">
        <v>14633</v>
      </c>
      <c r="B9039" t="str">
        <f t="shared" si="141"/>
        <v>F3:0922 P1P2:8806 P3:00448</v>
      </c>
      <c r="C9039" s="348" t="s">
        <v>7962</v>
      </c>
      <c r="D9039" s="348" t="s">
        <v>7637</v>
      </c>
      <c r="E9039" s="348" t="s">
        <v>7638</v>
      </c>
      <c r="F9039" s="348" t="s">
        <v>7641</v>
      </c>
    </row>
    <row r="9040" spans="1:6" x14ac:dyDescent="0.25">
      <c r="A9040" s="348" t="s">
        <v>14634</v>
      </c>
      <c r="B9040" t="str">
        <f t="shared" si="141"/>
        <v>F3:0921 P1P2:8804 P3:00201</v>
      </c>
      <c r="C9040" s="348" t="s">
        <v>7962</v>
      </c>
      <c r="D9040" s="348" t="s">
        <v>7646</v>
      </c>
      <c r="E9040" s="348" t="s">
        <v>7647</v>
      </c>
      <c r="F9040" s="348" t="s">
        <v>7648</v>
      </c>
    </row>
    <row r="9041" spans="1:6" x14ac:dyDescent="0.25">
      <c r="A9041" s="348" t="s">
        <v>14634</v>
      </c>
      <c r="B9041" t="str">
        <f t="shared" si="141"/>
        <v>F3:0921 P1P2:8804 P3:00448</v>
      </c>
      <c r="C9041" s="348" t="s">
        <v>7962</v>
      </c>
      <c r="D9041" s="348" t="s">
        <v>7646</v>
      </c>
      <c r="E9041" s="348" t="s">
        <v>7647</v>
      </c>
      <c r="F9041" s="348" t="s">
        <v>7641</v>
      </c>
    </row>
    <row r="9042" spans="1:6" x14ac:dyDescent="0.25">
      <c r="A9042" s="348" t="s">
        <v>14635</v>
      </c>
      <c r="B9042" t="str">
        <f t="shared" si="141"/>
        <v>F3:0922 P1P2:8806 P3:00203</v>
      </c>
      <c r="C9042" s="348" t="s">
        <v>7962</v>
      </c>
      <c r="D9042" s="348" t="s">
        <v>7637</v>
      </c>
      <c r="E9042" s="348" t="s">
        <v>7638</v>
      </c>
      <c r="F9042" s="348" t="s">
        <v>7639</v>
      </c>
    </row>
    <row r="9043" spans="1:6" x14ac:dyDescent="0.25">
      <c r="A9043" s="348" t="s">
        <v>14635</v>
      </c>
      <c r="B9043" t="str">
        <f t="shared" si="141"/>
        <v>F3:0922 P1P2:8806 P3:00448</v>
      </c>
      <c r="C9043" s="348" t="s">
        <v>7962</v>
      </c>
      <c r="D9043" s="348" t="s">
        <v>7637</v>
      </c>
      <c r="E9043" s="348" t="s">
        <v>7638</v>
      </c>
      <c r="F9043" s="348" t="s">
        <v>7641</v>
      </c>
    </row>
    <row r="9044" spans="1:6" x14ac:dyDescent="0.25">
      <c r="A9044" s="348" t="s">
        <v>14636</v>
      </c>
      <c r="B9044" t="str">
        <f t="shared" si="141"/>
        <v>F3:0921 P1P2:8804 P3:00201</v>
      </c>
      <c r="C9044" s="348" t="s">
        <v>7962</v>
      </c>
      <c r="D9044" s="348" t="s">
        <v>7646</v>
      </c>
      <c r="E9044" s="348" t="s">
        <v>7647</v>
      </c>
      <c r="F9044" s="348" t="s">
        <v>7648</v>
      </c>
    </row>
    <row r="9045" spans="1:6" x14ac:dyDescent="0.25">
      <c r="A9045" s="348" t="s">
        <v>14636</v>
      </c>
      <c r="B9045" t="str">
        <f t="shared" si="141"/>
        <v>F3:0921 P1P2:8804 P3:00448</v>
      </c>
      <c r="C9045" s="348" t="s">
        <v>7962</v>
      </c>
      <c r="D9045" s="348" t="s">
        <v>7646</v>
      </c>
      <c r="E9045" s="348" t="s">
        <v>7647</v>
      </c>
      <c r="F9045" s="348" t="s">
        <v>7641</v>
      </c>
    </row>
    <row r="9046" spans="1:6" x14ac:dyDescent="0.25">
      <c r="A9046" s="348" t="s">
        <v>14637</v>
      </c>
      <c r="B9046" t="str">
        <f t="shared" si="141"/>
        <v>F3:0921 P1P2:8804 P3:00201</v>
      </c>
      <c r="C9046" s="348" t="s">
        <v>7962</v>
      </c>
      <c r="D9046" s="348" t="s">
        <v>7646</v>
      </c>
      <c r="E9046" s="348" t="s">
        <v>7647</v>
      </c>
      <c r="F9046" s="348" t="s">
        <v>7648</v>
      </c>
    </row>
    <row r="9047" spans="1:6" x14ac:dyDescent="0.25">
      <c r="A9047" s="348" t="s">
        <v>14637</v>
      </c>
      <c r="B9047" t="str">
        <f t="shared" si="141"/>
        <v>F3:0921 P1P2:8804 P3:00448</v>
      </c>
      <c r="C9047" s="348" t="s">
        <v>7962</v>
      </c>
      <c r="D9047" s="348" t="s">
        <v>7646</v>
      </c>
      <c r="E9047" s="348" t="s">
        <v>7647</v>
      </c>
      <c r="F9047" s="348" t="s">
        <v>7641</v>
      </c>
    </row>
    <row r="9048" spans="1:6" x14ac:dyDescent="0.25">
      <c r="A9048" s="348" t="s">
        <v>14638</v>
      </c>
      <c r="B9048" t="str">
        <f t="shared" si="141"/>
        <v>F3:0921 P1P2:8804 P3:00201</v>
      </c>
      <c r="C9048" s="348" t="s">
        <v>7962</v>
      </c>
      <c r="D9048" s="348" t="s">
        <v>7646</v>
      </c>
      <c r="E9048" s="348" t="s">
        <v>7647</v>
      </c>
      <c r="F9048" s="348" t="s">
        <v>7648</v>
      </c>
    </row>
    <row r="9049" spans="1:6" x14ac:dyDescent="0.25">
      <c r="A9049" s="348" t="s">
        <v>14638</v>
      </c>
      <c r="B9049" t="str">
        <f t="shared" si="141"/>
        <v>F3:0921 P1P2:8804 P3:00448</v>
      </c>
      <c r="C9049" s="348" t="s">
        <v>7962</v>
      </c>
      <c r="D9049" s="348" t="s">
        <v>7646</v>
      </c>
      <c r="E9049" s="348" t="s">
        <v>7647</v>
      </c>
      <c r="F9049" s="348" t="s">
        <v>7641</v>
      </c>
    </row>
    <row r="9050" spans="1:6" x14ac:dyDescent="0.25">
      <c r="A9050" s="348" t="s">
        <v>14639</v>
      </c>
      <c r="B9050" t="str">
        <f t="shared" si="141"/>
        <v>F3:0921 P1P2:8804 P3:00201</v>
      </c>
      <c r="C9050" s="348" t="s">
        <v>7962</v>
      </c>
      <c r="D9050" s="348" t="s">
        <v>7646</v>
      </c>
      <c r="E9050" s="348" t="s">
        <v>7647</v>
      </c>
      <c r="F9050" s="348" t="s">
        <v>7648</v>
      </c>
    </row>
    <row r="9051" spans="1:6" x14ac:dyDescent="0.25">
      <c r="A9051" s="348" t="s">
        <v>14639</v>
      </c>
      <c r="B9051" t="str">
        <f t="shared" si="141"/>
        <v>F3:0921 P1P2:8804 P3:00448</v>
      </c>
      <c r="C9051" s="348" t="s">
        <v>7962</v>
      </c>
      <c r="D9051" s="348" t="s">
        <v>7646</v>
      </c>
      <c r="E9051" s="348" t="s">
        <v>7647</v>
      </c>
      <c r="F9051" s="348" t="s">
        <v>7641</v>
      </c>
    </row>
    <row r="9052" spans="1:6" x14ac:dyDescent="0.25">
      <c r="A9052" s="348" t="s">
        <v>14640</v>
      </c>
      <c r="B9052" t="str">
        <f t="shared" si="141"/>
        <v>F3:0112 P1P2:0501 P3:00005</v>
      </c>
      <c r="C9052" s="348" t="s">
        <v>7943</v>
      </c>
      <c r="D9052" s="348" t="s">
        <v>7369</v>
      </c>
      <c r="E9052" s="348" t="s">
        <v>7370</v>
      </c>
      <c r="F9052" s="348" t="s">
        <v>7655</v>
      </c>
    </row>
    <row r="9053" spans="1:6" x14ac:dyDescent="0.25">
      <c r="A9053" s="348" t="s">
        <v>14641</v>
      </c>
      <c r="B9053" t="str">
        <f t="shared" si="141"/>
        <v>F3:0812 P1P2:8602 P3:00238</v>
      </c>
      <c r="C9053" s="348" t="s">
        <v>7943</v>
      </c>
      <c r="D9053" s="348" t="s">
        <v>7752</v>
      </c>
      <c r="E9053" s="348" t="s">
        <v>7753</v>
      </c>
      <c r="F9053" s="348" t="s">
        <v>8038</v>
      </c>
    </row>
    <row r="9054" spans="1:6" x14ac:dyDescent="0.25">
      <c r="A9054" s="348" t="s">
        <v>14642</v>
      </c>
      <c r="B9054" t="str">
        <f t="shared" si="141"/>
        <v>F3:0921 P1P2:8804 P3:00389</v>
      </c>
      <c r="C9054" s="348" t="s">
        <v>7943</v>
      </c>
      <c r="D9054" s="348" t="s">
        <v>7646</v>
      </c>
      <c r="E9054" s="348" t="s">
        <v>7647</v>
      </c>
      <c r="F9054" s="348" t="s">
        <v>7640</v>
      </c>
    </row>
    <row r="9055" spans="1:6" x14ac:dyDescent="0.25">
      <c r="A9055" s="348" t="s">
        <v>14643</v>
      </c>
      <c r="B9055" t="str">
        <f t="shared" si="141"/>
        <v>F3:0922 P1P2:8806 P3:00203</v>
      </c>
      <c r="C9055" s="348" t="s">
        <v>7943</v>
      </c>
      <c r="D9055" s="348" t="s">
        <v>7637</v>
      </c>
      <c r="E9055" s="348" t="s">
        <v>7638</v>
      </c>
      <c r="F9055" s="348" t="s">
        <v>7639</v>
      </c>
    </row>
    <row r="9056" spans="1:6" x14ac:dyDescent="0.25">
      <c r="A9056" s="348" t="s">
        <v>14643</v>
      </c>
      <c r="B9056" t="str">
        <f t="shared" si="141"/>
        <v>F3:0922 P1P2:8806 P3:00448</v>
      </c>
      <c r="C9056" s="348" t="s">
        <v>7943</v>
      </c>
      <c r="D9056" s="348" t="s">
        <v>7637</v>
      </c>
      <c r="E9056" s="348" t="s">
        <v>7638</v>
      </c>
      <c r="F9056" s="348" t="s">
        <v>7641</v>
      </c>
    </row>
    <row r="9057" spans="1:6" x14ac:dyDescent="0.25">
      <c r="A9057" s="348" t="s">
        <v>14644</v>
      </c>
      <c r="B9057" t="str">
        <f t="shared" si="141"/>
        <v>F3:0922 P1P2:8806 P3:00203</v>
      </c>
      <c r="C9057" s="348" t="s">
        <v>7943</v>
      </c>
      <c r="D9057" s="348" t="s">
        <v>7637</v>
      </c>
      <c r="E9057" s="348" t="s">
        <v>7638</v>
      </c>
      <c r="F9057" s="348" t="s">
        <v>7639</v>
      </c>
    </row>
    <row r="9058" spans="1:6" x14ac:dyDescent="0.25">
      <c r="A9058" s="348" t="s">
        <v>14644</v>
      </c>
      <c r="B9058" t="str">
        <f t="shared" si="141"/>
        <v>F3:0922 P1P2:8806 P3:00389</v>
      </c>
      <c r="C9058" s="348" t="s">
        <v>7943</v>
      </c>
      <c r="D9058" s="348" t="s">
        <v>7637</v>
      </c>
      <c r="E9058" s="348" t="s">
        <v>7638</v>
      </c>
      <c r="F9058" s="348" t="s">
        <v>7640</v>
      </c>
    </row>
    <row r="9059" spans="1:6" x14ac:dyDescent="0.25">
      <c r="A9059" s="348" t="s">
        <v>14644</v>
      </c>
      <c r="B9059" t="str">
        <f t="shared" si="141"/>
        <v>F3:0922 P1P2:8806 P3:00448</v>
      </c>
      <c r="C9059" s="348" t="s">
        <v>7943</v>
      </c>
      <c r="D9059" s="348" t="s">
        <v>7637</v>
      </c>
      <c r="E9059" s="348" t="s">
        <v>7638</v>
      </c>
      <c r="F9059" s="348" t="s">
        <v>7641</v>
      </c>
    </row>
    <row r="9060" spans="1:6" x14ac:dyDescent="0.25">
      <c r="A9060" s="348" t="s">
        <v>14645</v>
      </c>
      <c r="B9060" t="str">
        <f t="shared" si="141"/>
        <v>F3:0922 P1P2:8806 P3:00203</v>
      </c>
      <c r="C9060" s="348" t="s">
        <v>7943</v>
      </c>
      <c r="D9060" s="348" t="s">
        <v>7637</v>
      </c>
      <c r="E9060" s="348" t="s">
        <v>7638</v>
      </c>
      <c r="F9060" s="348" t="s">
        <v>7639</v>
      </c>
    </row>
    <row r="9061" spans="1:6" x14ac:dyDescent="0.25">
      <c r="A9061" s="348" t="s">
        <v>14645</v>
      </c>
      <c r="B9061" t="str">
        <f t="shared" si="141"/>
        <v>F3:0922 P1P2:8806 P3:00389</v>
      </c>
      <c r="C9061" s="348" t="s">
        <v>7943</v>
      </c>
      <c r="D9061" s="348" t="s">
        <v>7637</v>
      </c>
      <c r="E9061" s="348" t="s">
        <v>7638</v>
      </c>
      <c r="F9061" s="348" t="s">
        <v>7640</v>
      </c>
    </row>
    <row r="9062" spans="1:6" x14ac:dyDescent="0.25">
      <c r="A9062" s="348" t="s">
        <v>14645</v>
      </c>
      <c r="B9062" t="str">
        <f t="shared" si="141"/>
        <v>F3:0922 P1P2:8806 P3:00448</v>
      </c>
      <c r="C9062" s="348" t="s">
        <v>7943</v>
      </c>
      <c r="D9062" s="348" t="s">
        <v>7637</v>
      </c>
      <c r="E9062" s="348" t="s">
        <v>7638</v>
      </c>
      <c r="F9062" s="348" t="s">
        <v>7641</v>
      </c>
    </row>
    <row r="9063" spans="1:6" x14ac:dyDescent="0.25">
      <c r="A9063" s="348" t="s">
        <v>14646</v>
      </c>
      <c r="B9063" t="str">
        <f t="shared" si="141"/>
        <v>F3:0922 P1P2:8806 P3:00203</v>
      </c>
      <c r="C9063" s="348" t="s">
        <v>7943</v>
      </c>
      <c r="D9063" s="348" t="s">
        <v>7637</v>
      </c>
      <c r="E9063" s="348" t="s">
        <v>7638</v>
      </c>
      <c r="F9063" s="348" t="s">
        <v>7639</v>
      </c>
    </row>
    <row r="9064" spans="1:6" x14ac:dyDescent="0.25">
      <c r="A9064" s="348" t="s">
        <v>14646</v>
      </c>
      <c r="B9064" t="str">
        <f t="shared" si="141"/>
        <v>F3:0922 P1P2:8806 P3:00448</v>
      </c>
      <c r="C9064" s="348" t="s">
        <v>7943</v>
      </c>
      <c r="D9064" s="348" t="s">
        <v>7637</v>
      </c>
      <c r="E9064" s="348" t="s">
        <v>7638</v>
      </c>
      <c r="F9064" s="348" t="s">
        <v>7641</v>
      </c>
    </row>
    <row r="9065" spans="1:6" x14ac:dyDescent="0.25">
      <c r="A9065" s="348" t="s">
        <v>14647</v>
      </c>
      <c r="B9065" t="str">
        <f t="shared" si="141"/>
        <v>F3:0921 P1P2:8805 P3:00202</v>
      </c>
      <c r="C9065" s="348" t="s">
        <v>7943</v>
      </c>
      <c r="D9065" s="348" t="s">
        <v>7646</v>
      </c>
      <c r="E9065" s="348" t="s">
        <v>10388</v>
      </c>
      <c r="F9065" s="348" t="s">
        <v>10389</v>
      </c>
    </row>
    <row r="9066" spans="1:6" x14ac:dyDescent="0.25">
      <c r="A9066" s="348" t="s">
        <v>14647</v>
      </c>
      <c r="B9066" t="str">
        <f t="shared" si="141"/>
        <v>F3:0922 P1P2:8806 P3:00203</v>
      </c>
      <c r="C9066" s="348" t="s">
        <v>7943</v>
      </c>
      <c r="D9066" s="348" t="s">
        <v>7637</v>
      </c>
      <c r="E9066" s="348" t="s">
        <v>7638</v>
      </c>
      <c r="F9066" s="348" t="s">
        <v>7639</v>
      </c>
    </row>
    <row r="9067" spans="1:6" x14ac:dyDescent="0.25">
      <c r="A9067" s="348" t="s">
        <v>14647</v>
      </c>
      <c r="B9067" t="str">
        <f t="shared" si="141"/>
        <v>F3:0922 P1P2:8806 P3:00448</v>
      </c>
      <c r="C9067" s="348" t="s">
        <v>7943</v>
      </c>
      <c r="D9067" s="348" t="s">
        <v>7637</v>
      </c>
      <c r="E9067" s="348" t="s">
        <v>7638</v>
      </c>
      <c r="F9067" s="348" t="s">
        <v>7641</v>
      </c>
    </row>
    <row r="9068" spans="1:6" x14ac:dyDescent="0.25">
      <c r="A9068" s="348" t="s">
        <v>14648</v>
      </c>
      <c r="B9068" t="str">
        <f t="shared" si="141"/>
        <v>F3:0922 P1P2:8806 P3:00203</v>
      </c>
      <c r="C9068" s="348" t="s">
        <v>7943</v>
      </c>
      <c r="D9068" s="348" t="s">
        <v>7637</v>
      </c>
      <c r="E9068" s="348" t="s">
        <v>7638</v>
      </c>
      <c r="F9068" s="348" t="s">
        <v>7639</v>
      </c>
    </row>
    <row r="9069" spans="1:6" x14ac:dyDescent="0.25">
      <c r="A9069" s="348" t="s">
        <v>14648</v>
      </c>
      <c r="B9069" t="str">
        <f t="shared" si="141"/>
        <v>F3:0922 P1P2:8806 P3:00448</v>
      </c>
      <c r="C9069" s="348" t="s">
        <v>7943</v>
      </c>
      <c r="D9069" s="348" t="s">
        <v>7637</v>
      </c>
      <c r="E9069" s="348" t="s">
        <v>7638</v>
      </c>
      <c r="F9069" s="348" t="s">
        <v>7641</v>
      </c>
    </row>
    <row r="9070" spans="1:6" x14ac:dyDescent="0.25">
      <c r="A9070" s="348" t="s">
        <v>14649</v>
      </c>
      <c r="B9070" t="str">
        <f t="shared" si="141"/>
        <v>F3:0922 P1P2:8806 P3:00203</v>
      </c>
      <c r="C9070" s="348" t="s">
        <v>7943</v>
      </c>
      <c r="D9070" s="348" t="s">
        <v>7637</v>
      </c>
      <c r="E9070" s="348" t="s">
        <v>7638</v>
      </c>
      <c r="F9070" s="348" t="s">
        <v>7639</v>
      </c>
    </row>
    <row r="9071" spans="1:6" x14ac:dyDescent="0.25">
      <c r="A9071" s="348" t="s">
        <v>14649</v>
      </c>
      <c r="B9071" t="str">
        <f t="shared" si="141"/>
        <v>F3:0922 P1P2:8806 P3:00448</v>
      </c>
      <c r="C9071" s="348" t="s">
        <v>7943</v>
      </c>
      <c r="D9071" s="348" t="s">
        <v>7637</v>
      </c>
      <c r="E9071" s="348" t="s">
        <v>7638</v>
      </c>
      <c r="F9071" s="348" t="s">
        <v>7641</v>
      </c>
    </row>
    <row r="9072" spans="1:6" x14ac:dyDescent="0.25">
      <c r="A9072" s="348" t="s">
        <v>14650</v>
      </c>
      <c r="B9072" t="str">
        <f t="shared" si="141"/>
        <v>F3:0922 P1P2:8806 P3:00203</v>
      </c>
      <c r="C9072" s="348" t="s">
        <v>7943</v>
      </c>
      <c r="D9072" s="348" t="s">
        <v>7637</v>
      </c>
      <c r="E9072" s="348" t="s">
        <v>7638</v>
      </c>
      <c r="F9072" s="348" t="s">
        <v>7639</v>
      </c>
    </row>
    <row r="9073" spans="1:6" x14ac:dyDescent="0.25">
      <c r="A9073" s="348" t="s">
        <v>14650</v>
      </c>
      <c r="B9073" t="str">
        <f t="shared" si="141"/>
        <v>F3:0922 P1P2:8806 P3:00448</v>
      </c>
      <c r="C9073" s="348" t="s">
        <v>7943</v>
      </c>
      <c r="D9073" s="348" t="s">
        <v>7637</v>
      </c>
      <c r="E9073" s="348" t="s">
        <v>7638</v>
      </c>
      <c r="F9073" s="348" t="s">
        <v>7641</v>
      </c>
    </row>
    <row r="9074" spans="1:6" x14ac:dyDescent="0.25">
      <c r="A9074" s="348" t="s">
        <v>14651</v>
      </c>
      <c r="B9074" t="str">
        <f t="shared" si="141"/>
        <v>F3:0922 P1P2:8806 P3:00203</v>
      </c>
      <c r="C9074" s="348" t="s">
        <v>7943</v>
      </c>
      <c r="D9074" s="348" t="s">
        <v>7637</v>
      </c>
      <c r="E9074" s="348" t="s">
        <v>7638</v>
      </c>
      <c r="F9074" s="348" t="s">
        <v>7639</v>
      </c>
    </row>
    <row r="9075" spans="1:6" x14ac:dyDescent="0.25">
      <c r="A9075" s="348" t="s">
        <v>14651</v>
      </c>
      <c r="B9075" t="str">
        <f t="shared" si="141"/>
        <v>F3:0922 P1P2:8806 P3:00448</v>
      </c>
      <c r="C9075" s="348" t="s">
        <v>7943</v>
      </c>
      <c r="D9075" s="348" t="s">
        <v>7637</v>
      </c>
      <c r="E9075" s="348" t="s">
        <v>7638</v>
      </c>
      <c r="F9075" s="348" t="s">
        <v>7641</v>
      </c>
    </row>
    <row r="9076" spans="1:6" x14ac:dyDescent="0.25">
      <c r="A9076" s="348" t="s">
        <v>14652</v>
      </c>
      <c r="B9076" t="str">
        <f t="shared" si="141"/>
        <v>F3:0922 P1P2:8806 P3:00203</v>
      </c>
      <c r="C9076" s="348" t="s">
        <v>7943</v>
      </c>
      <c r="D9076" s="348" t="s">
        <v>7637</v>
      </c>
      <c r="E9076" s="348" t="s">
        <v>7638</v>
      </c>
      <c r="F9076" s="348" t="s">
        <v>7639</v>
      </c>
    </row>
    <row r="9077" spans="1:6" x14ac:dyDescent="0.25">
      <c r="A9077" s="348" t="s">
        <v>14652</v>
      </c>
      <c r="B9077" t="str">
        <f t="shared" si="141"/>
        <v>F3:0922 P1P2:8806 P3:00448</v>
      </c>
      <c r="C9077" s="348" t="s">
        <v>7943</v>
      </c>
      <c r="D9077" s="348" t="s">
        <v>7637</v>
      </c>
      <c r="E9077" s="348" t="s">
        <v>7638</v>
      </c>
      <c r="F9077" s="348" t="s">
        <v>7641</v>
      </c>
    </row>
    <row r="9078" spans="1:6" x14ac:dyDescent="0.25">
      <c r="A9078" s="348" t="s">
        <v>14653</v>
      </c>
      <c r="B9078" t="str">
        <f t="shared" si="141"/>
        <v>F3:0922 P1P2:8806 P3:00203</v>
      </c>
      <c r="C9078" s="348" t="s">
        <v>7943</v>
      </c>
      <c r="D9078" s="348" t="s">
        <v>7637</v>
      </c>
      <c r="E9078" s="348" t="s">
        <v>7638</v>
      </c>
      <c r="F9078" s="348" t="s">
        <v>7639</v>
      </c>
    </row>
    <row r="9079" spans="1:6" x14ac:dyDescent="0.25">
      <c r="A9079" s="348" t="s">
        <v>14653</v>
      </c>
      <c r="B9079" t="str">
        <f t="shared" si="141"/>
        <v>F3:0922 P1P2:8806 P3:00389</v>
      </c>
      <c r="C9079" s="348" t="s">
        <v>7943</v>
      </c>
      <c r="D9079" s="348" t="s">
        <v>7637</v>
      </c>
      <c r="E9079" s="348" t="s">
        <v>7638</v>
      </c>
      <c r="F9079" s="348" t="s">
        <v>7640</v>
      </c>
    </row>
    <row r="9080" spans="1:6" x14ac:dyDescent="0.25">
      <c r="A9080" s="348" t="s">
        <v>14653</v>
      </c>
      <c r="B9080" t="str">
        <f t="shared" si="141"/>
        <v>F3:0922 P1P2:8806 P3:00448</v>
      </c>
      <c r="C9080" s="348" t="s">
        <v>7943</v>
      </c>
      <c r="D9080" s="348" t="s">
        <v>7637</v>
      </c>
      <c r="E9080" s="348" t="s">
        <v>7638</v>
      </c>
      <c r="F9080" s="348" t="s">
        <v>7641</v>
      </c>
    </row>
    <row r="9081" spans="1:6" x14ac:dyDescent="0.25">
      <c r="A9081" s="348" t="s">
        <v>14654</v>
      </c>
      <c r="B9081" t="str">
        <f t="shared" si="141"/>
        <v>F3:0922 P1P2:8806 P3:00203</v>
      </c>
      <c r="C9081" s="348" t="s">
        <v>7943</v>
      </c>
      <c r="D9081" s="348" t="s">
        <v>7637</v>
      </c>
      <c r="E9081" s="348" t="s">
        <v>7638</v>
      </c>
      <c r="F9081" s="348" t="s">
        <v>7639</v>
      </c>
    </row>
    <row r="9082" spans="1:6" x14ac:dyDescent="0.25">
      <c r="A9082" s="348" t="s">
        <v>14654</v>
      </c>
      <c r="B9082" t="str">
        <f t="shared" si="141"/>
        <v>F3:0922 P1P2:8806 P3:00389</v>
      </c>
      <c r="C9082" s="348" t="s">
        <v>7943</v>
      </c>
      <c r="D9082" s="348" t="s">
        <v>7637</v>
      </c>
      <c r="E9082" s="348" t="s">
        <v>7638</v>
      </c>
      <c r="F9082" s="348" t="s">
        <v>7640</v>
      </c>
    </row>
    <row r="9083" spans="1:6" x14ac:dyDescent="0.25">
      <c r="A9083" s="348" t="s">
        <v>14654</v>
      </c>
      <c r="B9083" t="str">
        <f t="shared" si="141"/>
        <v>F3:0922 P1P2:8806 P3:00448</v>
      </c>
      <c r="C9083" s="348" t="s">
        <v>7943</v>
      </c>
      <c r="D9083" s="348" t="s">
        <v>7637</v>
      </c>
      <c r="E9083" s="348" t="s">
        <v>7638</v>
      </c>
      <c r="F9083" s="348" t="s">
        <v>7641</v>
      </c>
    </row>
    <row r="9084" spans="1:6" x14ac:dyDescent="0.25">
      <c r="A9084" s="348" t="s">
        <v>14655</v>
      </c>
      <c r="B9084" t="str">
        <f t="shared" si="141"/>
        <v>F3:0922 P1P2:8806 P3:00203</v>
      </c>
      <c r="C9084" s="348" t="s">
        <v>7943</v>
      </c>
      <c r="D9084" s="348" t="s">
        <v>7637</v>
      </c>
      <c r="E9084" s="348" t="s">
        <v>7638</v>
      </c>
      <c r="F9084" s="348" t="s">
        <v>7639</v>
      </c>
    </row>
    <row r="9085" spans="1:6" x14ac:dyDescent="0.25">
      <c r="A9085" s="348" t="s">
        <v>14655</v>
      </c>
      <c r="B9085" t="str">
        <f t="shared" si="141"/>
        <v>F3:0922 P1P2:8806 P3:00448</v>
      </c>
      <c r="C9085" s="348" t="s">
        <v>7943</v>
      </c>
      <c r="D9085" s="348" t="s">
        <v>7637</v>
      </c>
      <c r="E9085" s="348" t="s">
        <v>7638</v>
      </c>
      <c r="F9085" s="348" t="s">
        <v>7641</v>
      </c>
    </row>
    <row r="9086" spans="1:6" x14ac:dyDescent="0.25">
      <c r="A9086" s="348" t="s">
        <v>14656</v>
      </c>
      <c r="B9086" t="str">
        <f t="shared" si="141"/>
        <v>F3:0922 P1P2:8806 P3:00203</v>
      </c>
      <c r="C9086" s="348" t="s">
        <v>7943</v>
      </c>
      <c r="D9086" s="348" t="s">
        <v>7637</v>
      </c>
      <c r="E9086" s="348" t="s">
        <v>7638</v>
      </c>
      <c r="F9086" s="348" t="s">
        <v>7639</v>
      </c>
    </row>
    <row r="9087" spans="1:6" x14ac:dyDescent="0.25">
      <c r="A9087" s="348" t="s">
        <v>14656</v>
      </c>
      <c r="B9087" t="str">
        <f t="shared" si="141"/>
        <v>F3:0922 P1P2:8806 P3:00448</v>
      </c>
      <c r="C9087" s="348" t="s">
        <v>7943</v>
      </c>
      <c r="D9087" s="348" t="s">
        <v>7637</v>
      </c>
      <c r="E9087" s="348" t="s">
        <v>7638</v>
      </c>
      <c r="F9087" s="348" t="s">
        <v>7641</v>
      </c>
    </row>
    <row r="9088" spans="1:6" x14ac:dyDescent="0.25">
      <c r="A9088" s="348" t="s">
        <v>14657</v>
      </c>
      <c r="B9088" t="str">
        <f t="shared" si="141"/>
        <v>F3:0922 P1P2:8806 P3:00203</v>
      </c>
      <c r="C9088" s="348" t="s">
        <v>7943</v>
      </c>
      <c r="D9088" s="348" t="s">
        <v>7637</v>
      </c>
      <c r="E9088" s="348" t="s">
        <v>7638</v>
      </c>
      <c r="F9088" s="348" t="s">
        <v>7639</v>
      </c>
    </row>
    <row r="9089" spans="1:6" x14ac:dyDescent="0.25">
      <c r="A9089" s="348" t="s">
        <v>14657</v>
      </c>
      <c r="B9089" t="str">
        <f t="shared" si="141"/>
        <v>F3:0922 P1P2:8806 P3:00389</v>
      </c>
      <c r="C9089" s="348" t="s">
        <v>7943</v>
      </c>
      <c r="D9089" s="348" t="s">
        <v>7637</v>
      </c>
      <c r="E9089" s="348" t="s">
        <v>7638</v>
      </c>
      <c r="F9089" s="348" t="s">
        <v>7640</v>
      </c>
    </row>
    <row r="9090" spans="1:6" x14ac:dyDescent="0.25">
      <c r="A9090" s="348" t="s">
        <v>14657</v>
      </c>
      <c r="B9090" t="str">
        <f t="shared" ref="B9090:B9153" si="142">CONCATENATE("F3:",D9090," P1P2:",E9090," P3:",F9090)</f>
        <v>F3:0922 P1P2:8806 P3:00448</v>
      </c>
      <c r="C9090" s="348" t="s">
        <v>7943</v>
      </c>
      <c r="D9090" s="348" t="s">
        <v>7637</v>
      </c>
      <c r="E9090" s="348" t="s">
        <v>7638</v>
      </c>
      <c r="F9090" s="348" t="s">
        <v>7641</v>
      </c>
    </row>
    <row r="9091" spans="1:6" x14ac:dyDescent="0.25">
      <c r="A9091" s="348" t="s">
        <v>14658</v>
      </c>
      <c r="B9091" t="str">
        <f t="shared" si="142"/>
        <v>F3:0921 P1P2:8804 P3:00201</v>
      </c>
      <c r="C9091" s="348" t="s">
        <v>7943</v>
      </c>
      <c r="D9091" s="348" t="s">
        <v>7646</v>
      </c>
      <c r="E9091" s="348" t="s">
        <v>7647</v>
      </c>
      <c r="F9091" s="348" t="s">
        <v>7648</v>
      </c>
    </row>
    <row r="9092" spans="1:6" x14ac:dyDescent="0.25">
      <c r="A9092" s="348" t="s">
        <v>14658</v>
      </c>
      <c r="B9092" t="str">
        <f t="shared" si="142"/>
        <v>F3:0921 P1P2:8804 P3:00448</v>
      </c>
      <c r="C9092" s="348" t="s">
        <v>7943</v>
      </c>
      <c r="D9092" s="348" t="s">
        <v>7646</v>
      </c>
      <c r="E9092" s="348" t="s">
        <v>7647</v>
      </c>
      <c r="F9092" s="348" t="s">
        <v>7641</v>
      </c>
    </row>
    <row r="9093" spans="1:6" x14ac:dyDescent="0.25">
      <c r="A9093" s="348" t="s">
        <v>14659</v>
      </c>
      <c r="B9093" t="str">
        <f t="shared" si="142"/>
        <v>F3:0921 P1P2:8804 P3:00201</v>
      </c>
      <c r="C9093" s="348" t="s">
        <v>7943</v>
      </c>
      <c r="D9093" s="348" t="s">
        <v>7646</v>
      </c>
      <c r="E9093" s="348" t="s">
        <v>7647</v>
      </c>
      <c r="F9093" s="348" t="s">
        <v>7648</v>
      </c>
    </row>
    <row r="9094" spans="1:6" x14ac:dyDescent="0.25">
      <c r="A9094" s="348" t="s">
        <v>14659</v>
      </c>
      <c r="B9094" t="str">
        <f t="shared" si="142"/>
        <v>F3:0921 P1P2:8804 P3:00448</v>
      </c>
      <c r="C9094" s="348" t="s">
        <v>7943</v>
      </c>
      <c r="D9094" s="348" t="s">
        <v>7646</v>
      </c>
      <c r="E9094" s="348" t="s">
        <v>7647</v>
      </c>
      <c r="F9094" s="348" t="s">
        <v>7641</v>
      </c>
    </row>
    <row r="9095" spans="1:6" x14ac:dyDescent="0.25">
      <c r="A9095" s="348" t="s">
        <v>14660</v>
      </c>
      <c r="B9095" t="str">
        <f t="shared" si="142"/>
        <v>F3:0921 P1P2:8804 P3:00201</v>
      </c>
      <c r="C9095" s="348" t="s">
        <v>7943</v>
      </c>
      <c r="D9095" s="348" t="s">
        <v>7646</v>
      </c>
      <c r="E9095" s="348" t="s">
        <v>7647</v>
      </c>
      <c r="F9095" s="348" t="s">
        <v>7648</v>
      </c>
    </row>
    <row r="9096" spans="1:6" x14ac:dyDescent="0.25">
      <c r="A9096" s="348" t="s">
        <v>14660</v>
      </c>
      <c r="B9096" t="str">
        <f t="shared" si="142"/>
        <v>F3:0921 P1P2:8804 P3:00448</v>
      </c>
      <c r="C9096" s="348" t="s">
        <v>7943</v>
      </c>
      <c r="D9096" s="348" t="s">
        <v>7646</v>
      </c>
      <c r="E9096" s="348" t="s">
        <v>7647</v>
      </c>
      <c r="F9096" s="348" t="s">
        <v>7641</v>
      </c>
    </row>
    <row r="9097" spans="1:6" x14ac:dyDescent="0.25">
      <c r="A9097" s="348" t="s">
        <v>14661</v>
      </c>
      <c r="B9097" t="str">
        <f t="shared" si="142"/>
        <v>F3:0921 P1P2:8804 P3:00201</v>
      </c>
      <c r="C9097" s="348" t="s">
        <v>7943</v>
      </c>
      <c r="D9097" s="348" t="s">
        <v>7646</v>
      </c>
      <c r="E9097" s="348" t="s">
        <v>7647</v>
      </c>
      <c r="F9097" s="348" t="s">
        <v>7648</v>
      </c>
    </row>
    <row r="9098" spans="1:6" x14ac:dyDescent="0.25">
      <c r="A9098" s="348" t="s">
        <v>14661</v>
      </c>
      <c r="B9098" t="str">
        <f t="shared" si="142"/>
        <v>F3:0921 P1P2:8804 P3:00448</v>
      </c>
      <c r="C9098" s="348" t="s">
        <v>7943</v>
      </c>
      <c r="D9098" s="348" t="s">
        <v>7646</v>
      </c>
      <c r="E9098" s="348" t="s">
        <v>7647</v>
      </c>
      <c r="F9098" s="348" t="s">
        <v>7641</v>
      </c>
    </row>
    <row r="9099" spans="1:6" x14ac:dyDescent="0.25">
      <c r="A9099" s="348" t="s">
        <v>14662</v>
      </c>
      <c r="B9099" t="str">
        <f t="shared" si="142"/>
        <v>F3:0921 P1P2:8804 P3:00201</v>
      </c>
      <c r="C9099" s="348" t="s">
        <v>7943</v>
      </c>
      <c r="D9099" s="348" t="s">
        <v>7646</v>
      </c>
      <c r="E9099" s="348" t="s">
        <v>7647</v>
      </c>
      <c r="F9099" s="348" t="s">
        <v>7648</v>
      </c>
    </row>
    <row r="9100" spans="1:6" x14ac:dyDescent="0.25">
      <c r="A9100" s="348" t="s">
        <v>14662</v>
      </c>
      <c r="B9100" t="str">
        <f t="shared" si="142"/>
        <v>F3:0921 P1P2:8804 P3:00448</v>
      </c>
      <c r="C9100" s="348" t="s">
        <v>7943</v>
      </c>
      <c r="D9100" s="348" t="s">
        <v>7646</v>
      </c>
      <c r="E9100" s="348" t="s">
        <v>7647</v>
      </c>
      <c r="F9100" s="348" t="s">
        <v>7641</v>
      </c>
    </row>
    <row r="9101" spans="1:6" x14ac:dyDescent="0.25">
      <c r="A9101" s="348" t="s">
        <v>14663</v>
      </c>
      <c r="B9101" t="str">
        <f t="shared" si="142"/>
        <v>F3:0911 P1P2:8802 P3:00199</v>
      </c>
      <c r="C9101" s="348" t="s">
        <v>7943</v>
      </c>
      <c r="D9101" s="348" t="s">
        <v>7657</v>
      </c>
      <c r="E9101" s="348" t="s">
        <v>7658</v>
      </c>
      <c r="F9101" s="348" t="s">
        <v>7659</v>
      </c>
    </row>
    <row r="9102" spans="1:6" x14ac:dyDescent="0.25">
      <c r="A9102" s="348" t="s">
        <v>14663</v>
      </c>
      <c r="B9102" t="str">
        <f t="shared" si="142"/>
        <v>F3:0911 P1P2:8802 P3:00448</v>
      </c>
      <c r="C9102" s="348" t="s">
        <v>7943</v>
      </c>
      <c r="D9102" s="348" t="s">
        <v>7657</v>
      </c>
      <c r="E9102" s="348" t="s">
        <v>7658</v>
      </c>
      <c r="F9102" s="348" t="s">
        <v>7641</v>
      </c>
    </row>
    <row r="9103" spans="1:6" x14ac:dyDescent="0.25">
      <c r="A9103" s="348" t="s">
        <v>14663</v>
      </c>
      <c r="B9103" t="str">
        <f t="shared" si="142"/>
        <v>F3:0912 P1P2:8803 P3:00200</v>
      </c>
      <c r="C9103" s="348" t="s">
        <v>7943</v>
      </c>
      <c r="D9103" s="348" t="s">
        <v>7651</v>
      </c>
      <c r="E9103" s="348" t="s">
        <v>7652</v>
      </c>
      <c r="F9103" s="348" t="s">
        <v>7653</v>
      </c>
    </row>
    <row r="9104" spans="1:6" x14ac:dyDescent="0.25">
      <c r="A9104" s="348" t="s">
        <v>14663</v>
      </c>
      <c r="B9104" t="str">
        <f t="shared" si="142"/>
        <v>F3:0912 P1P2:8803 P3:00448</v>
      </c>
      <c r="C9104" s="348" t="s">
        <v>7943</v>
      </c>
      <c r="D9104" s="348" t="s">
        <v>7651</v>
      </c>
      <c r="E9104" s="348" t="s">
        <v>7652</v>
      </c>
      <c r="F9104" s="348" t="s">
        <v>7641</v>
      </c>
    </row>
    <row r="9105" spans="1:6" x14ac:dyDescent="0.25">
      <c r="A9105" s="348" t="s">
        <v>14664</v>
      </c>
      <c r="B9105" t="str">
        <f t="shared" si="142"/>
        <v>F3:0921 P1P2:8804 P3:00201</v>
      </c>
      <c r="C9105" s="348" t="s">
        <v>7943</v>
      </c>
      <c r="D9105" s="348" t="s">
        <v>7646</v>
      </c>
      <c r="E9105" s="348" t="s">
        <v>7647</v>
      </c>
      <c r="F9105" s="348" t="s">
        <v>7648</v>
      </c>
    </row>
    <row r="9106" spans="1:6" x14ac:dyDescent="0.25">
      <c r="A9106" s="348" t="s">
        <v>14664</v>
      </c>
      <c r="B9106" t="str">
        <f t="shared" si="142"/>
        <v>F3:0921 P1P2:8804 P3:00448</v>
      </c>
      <c r="C9106" s="348" t="s">
        <v>7943</v>
      </c>
      <c r="D9106" s="348" t="s">
        <v>7646</v>
      </c>
      <c r="E9106" s="348" t="s">
        <v>7647</v>
      </c>
      <c r="F9106" s="348" t="s">
        <v>7641</v>
      </c>
    </row>
    <row r="9107" spans="1:6" x14ac:dyDescent="0.25">
      <c r="A9107" s="348" t="s">
        <v>14665</v>
      </c>
      <c r="B9107" t="str">
        <f t="shared" si="142"/>
        <v>F3:0921 P1P2:8804 P3:00201</v>
      </c>
      <c r="C9107" s="348" t="s">
        <v>7943</v>
      </c>
      <c r="D9107" s="348" t="s">
        <v>7646</v>
      </c>
      <c r="E9107" s="348" t="s">
        <v>7647</v>
      </c>
      <c r="F9107" s="348" t="s">
        <v>7648</v>
      </c>
    </row>
    <row r="9108" spans="1:6" x14ac:dyDescent="0.25">
      <c r="A9108" s="348" t="s">
        <v>14665</v>
      </c>
      <c r="B9108" t="str">
        <f t="shared" si="142"/>
        <v>F3:0921 P1P2:8804 P3:00448</v>
      </c>
      <c r="C9108" s="348" t="s">
        <v>7943</v>
      </c>
      <c r="D9108" s="348" t="s">
        <v>7646</v>
      </c>
      <c r="E9108" s="348" t="s">
        <v>7647</v>
      </c>
      <c r="F9108" s="348" t="s">
        <v>7641</v>
      </c>
    </row>
    <row r="9109" spans="1:6" x14ac:dyDescent="0.25">
      <c r="A9109" s="348" t="s">
        <v>14666</v>
      </c>
      <c r="B9109" t="str">
        <f t="shared" si="142"/>
        <v>F3:0921 P1P2:8804 P3:00201</v>
      </c>
      <c r="C9109" s="348" t="s">
        <v>7943</v>
      </c>
      <c r="D9109" s="348" t="s">
        <v>7646</v>
      </c>
      <c r="E9109" s="348" t="s">
        <v>7647</v>
      </c>
      <c r="F9109" s="348" t="s">
        <v>7648</v>
      </c>
    </row>
    <row r="9110" spans="1:6" x14ac:dyDescent="0.25">
      <c r="A9110" s="348" t="s">
        <v>14666</v>
      </c>
      <c r="B9110" t="str">
        <f t="shared" si="142"/>
        <v>F3:0921 P1P2:8804 P3:00448</v>
      </c>
      <c r="C9110" s="348" t="s">
        <v>7943</v>
      </c>
      <c r="D9110" s="348" t="s">
        <v>7646</v>
      </c>
      <c r="E9110" s="348" t="s">
        <v>7647</v>
      </c>
      <c r="F9110" s="348" t="s">
        <v>7641</v>
      </c>
    </row>
    <row r="9111" spans="1:6" x14ac:dyDescent="0.25">
      <c r="A9111" s="348" t="s">
        <v>14667</v>
      </c>
      <c r="B9111" t="str">
        <f t="shared" si="142"/>
        <v>F3:0921 P1P2:8804 P3:00201</v>
      </c>
      <c r="C9111" s="348" t="s">
        <v>7943</v>
      </c>
      <c r="D9111" s="348" t="s">
        <v>7646</v>
      </c>
      <c r="E9111" s="348" t="s">
        <v>7647</v>
      </c>
      <c r="F9111" s="348" t="s">
        <v>7648</v>
      </c>
    </row>
    <row r="9112" spans="1:6" x14ac:dyDescent="0.25">
      <c r="A9112" s="348" t="s">
        <v>14667</v>
      </c>
      <c r="B9112" t="str">
        <f t="shared" si="142"/>
        <v>F3:0921 P1P2:8804 P3:00389</v>
      </c>
      <c r="C9112" s="348" t="s">
        <v>7943</v>
      </c>
      <c r="D9112" s="348" t="s">
        <v>7646</v>
      </c>
      <c r="E9112" s="348" t="s">
        <v>7647</v>
      </c>
      <c r="F9112" s="348" t="s">
        <v>7640</v>
      </c>
    </row>
    <row r="9113" spans="1:6" x14ac:dyDescent="0.25">
      <c r="A9113" s="348" t="s">
        <v>14667</v>
      </c>
      <c r="B9113" t="str">
        <f t="shared" si="142"/>
        <v>F3:0921 P1P2:8804 P3:00448</v>
      </c>
      <c r="C9113" s="348" t="s">
        <v>7943</v>
      </c>
      <c r="D9113" s="348" t="s">
        <v>7646</v>
      </c>
      <c r="E9113" s="348" t="s">
        <v>7647</v>
      </c>
      <c r="F9113" s="348" t="s">
        <v>7641</v>
      </c>
    </row>
    <row r="9114" spans="1:6" x14ac:dyDescent="0.25">
      <c r="A9114" s="348" t="s">
        <v>14668</v>
      </c>
      <c r="B9114" t="str">
        <f t="shared" si="142"/>
        <v>F3:0921 P1P2:8804 P3:00201</v>
      </c>
      <c r="C9114" s="348" t="s">
        <v>7943</v>
      </c>
      <c r="D9114" s="348" t="s">
        <v>7646</v>
      </c>
      <c r="E9114" s="348" t="s">
        <v>7647</v>
      </c>
      <c r="F9114" s="348" t="s">
        <v>7648</v>
      </c>
    </row>
    <row r="9115" spans="1:6" x14ac:dyDescent="0.25">
      <c r="A9115" s="348" t="s">
        <v>14668</v>
      </c>
      <c r="B9115" t="str">
        <f t="shared" si="142"/>
        <v>F3:0921 P1P2:8804 P3:00448</v>
      </c>
      <c r="C9115" s="348" t="s">
        <v>7943</v>
      </c>
      <c r="D9115" s="348" t="s">
        <v>7646</v>
      </c>
      <c r="E9115" s="348" t="s">
        <v>7647</v>
      </c>
      <c r="F9115" s="348" t="s">
        <v>7641</v>
      </c>
    </row>
    <row r="9116" spans="1:6" x14ac:dyDescent="0.25">
      <c r="A9116" s="348" t="s">
        <v>14669</v>
      </c>
      <c r="B9116" t="str">
        <f t="shared" si="142"/>
        <v>F3:0921 P1P2:8804 P3:00201</v>
      </c>
      <c r="C9116" s="348" t="s">
        <v>7943</v>
      </c>
      <c r="D9116" s="348" t="s">
        <v>7646</v>
      </c>
      <c r="E9116" s="348" t="s">
        <v>7647</v>
      </c>
      <c r="F9116" s="348" t="s">
        <v>7648</v>
      </c>
    </row>
    <row r="9117" spans="1:6" x14ac:dyDescent="0.25">
      <c r="A9117" s="348" t="s">
        <v>14669</v>
      </c>
      <c r="B9117" t="str">
        <f t="shared" si="142"/>
        <v>F3:0921 P1P2:8804 P3:00448</v>
      </c>
      <c r="C9117" s="348" t="s">
        <v>7943</v>
      </c>
      <c r="D9117" s="348" t="s">
        <v>7646</v>
      </c>
      <c r="E9117" s="348" t="s">
        <v>7647</v>
      </c>
      <c r="F9117" s="348" t="s">
        <v>7641</v>
      </c>
    </row>
    <row r="9118" spans="1:6" x14ac:dyDescent="0.25">
      <c r="A9118" s="348" t="s">
        <v>14670</v>
      </c>
      <c r="B9118" t="str">
        <f t="shared" si="142"/>
        <v>F3:0921 P1P2:8804 P3:00201</v>
      </c>
      <c r="C9118" s="348" t="s">
        <v>7943</v>
      </c>
      <c r="D9118" s="348" t="s">
        <v>7646</v>
      </c>
      <c r="E9118" s="348" t="s">
        <v>7647</v>
      </c>
      <c r="F9118" s="348" t="s">
        <v>7648</v>
      </c>
    </row>
    <row r="9119" spans="1:6" x14ac:dyDescent="0.25">
      <c r="A9119" s="348" t="s">
        <v>14670</v>
      </c>
      <c r="B9119" t="str">
        <f t="shared" si="142"/>
        <v>F3:0921 P1P2:8804 P3:00448</v>
      </c>
      <c r="C9119" s="348" t="s">
        <v>7943</v>
      </c>
      <c r="D9119" s="348" t="s">
        <v>7646</v>
      </c>
      <c r="E9119" s="348" t="s">
        <v>7647</v>
      </c>
      <c r="F9119" s="348" t="s">
        <v>7641</v>
      </c>
    </row>
    <row r="9120" spans="1:6" x14ac:dyDescent="0.25">
      <c r="A9120" s="348" t="s">
        <v>14671</v>
      </c>
      <c r="B9120" t="str">
        <f t="shared" si="142"/>
        <v>F3:0921 P1P2:8804 P3:00201</v>
      </c>
      <c r="C9120" s="348" t="s">
        <v>7943</v>
      </c>
      <c r="D9120" s="348" t="s">
        <v>7646</v>
      </c>
      <c r="E9120" s="348" t="s">
        <v>7647</v>
      </c>
      <c r="F9120" s="348" t="s">
        <v>7648</v>
      </c>
    </row>
    <row r="9121" spans="1:6" x14ac:dyDescent="0.25">
      <c r="A9121" s="348" t="s">
        <v>14671</v>
      </c>
      <c r="B9121" t="str">
        <f t="shared" si="142"/>
        <v>F3:0921 P1P2:8804 P3:00448</v>
      </c>
      <c r="C9121" s="348" t="s">
        <v>7943</v>
      </c>
      <c r="D9121" s="348" t="s">
        <v>7646</v>
      </c>
      <c r="E9121" s="348" t="s">
        <v>7647</v>
      </c>
      <c r="F9121" s="348" t="s">
        <v>7641</v>
      </c>
    </row>
    <row r="9122" spans="1:6" x14ac:dyDescent="0.25">
      <c r="A9122" s="348" t="s">
        <v>14672</v>
      </c>
      <c r="B9122" t="str">
        <f t="shared" si="142"/>
        <v>F3:0912 P1P2:8803 P3:00200</v>
      </c>
      <c r="C9122" s="348" t="s">
        <v>7943</v>
      </c>
      <c r="D9122" s="348" t="s">
        <v>7651</v>
      </c>
      <c r="E9122" s="348" t="s">
        <v>7652</v>
      </c>
      <c r="F9122" s="348" t="s">
        <v>7653</v>
      </c>
    </row>
    <row r="9123" spans="1:6" x14ac:dyDescent="0.25">
      <c r="A9123" s="348" t="s">
        <v>14672</v>
      </c>
      <c r="B9123" t="str">
        <f t="shared" si="142"/>
        <v>F3:0912 P1P2:8803 P3:00448</v>
      </c>
      <c r="C9123" s="348" t="s">
        <v>7943</v>
      </c>
      <c r="D9123" s="348" t="s">
        <v>7651</v>
      </c>
      <c r="E9123" s="348" t="s">
        <v>7652</v>
      </c>
      <c r="F9123" s="348" t="s">
        <v>7641</v>
      </c>
    </row>
    <row r="9124" spans="1:6" x14ac:dyDescent="0.25">
      <c r="A9124" s="348" t="s">
        <v>14673</v>
      </c>
      <c r="B9124" t="str">
        <f t="shared" si="142"/>
        <v>F3:0922 P1P2:8806 P3:00203</v>
      </c>
      <c r="C9124" s="348" t="s">
        <v>8000</v>
      </c>
      <c r="D9124" s="348" t="s">
        <v>7637</v>
      </c>
      <c r="E9124" s="348" t="s">
        <v>7638</v>
      </c>
      <c r="F9124" s="348" t="s">
        <v>7639</v>
      </c>
    </row>
    <row r="9125" spans="1:6" x14ac:dyDescent="0.25">
      <c r="A9125" s="348" t="s">
        <v>14673</v>
      </c>
      <c r="B9125" t="str">
        <f t="shared" si="142"/>
        <v>F3:0922 P1P2:8806 P3:00448</v>
      </c>
      <c r="C9125" s="348" t="s">
        <v>8000</v>
      </c>
      <c r="D9125" s="348" t="s">
        <v>7637</v>
      </c>
      <c r="E9125" s="348" t="s">
        <v>7638</v>
      </c>
      <c r="F9125" s="348" t="s">
        <v>7641</v>
      </c>
    </row>
    <row r="9126" spans="1:6" x14ac:dyDescent="0.25">
      <c r="A9126" s="348" t="s">
        <v>14674</v>
      </c>
      <c r="B9126" t="str">
        <f t="shared" si="142"/>
        <v>F3:0259 P1P2:3104 P3:00074</v>
      </c>
      <c r="C9126" s="348" t="s">
        <v>7916</v>
      </c>
      <c r="D9126" s="348" t="s">
        <v>7557</v>
      </c>
      <c r="E9126" s="348" t="s">
        <v>7568</v>
      </c>
      <c r="F9126" s="348" t="s">
        <v>7571</v>
      </c>
    </row>
    <row r="9127" spans="1:6" x14ac:dyDescent="0.25">
      <c r="A9127" s="348" t="s">
        <v>14675</v>
      </c>
      <c r="B9127" t="str">
        <f t="shared" si="142"/>
        <v>F3:0419 P1P2:5001 P3:00005</v>
      </c>
      <c r="C9127" s="348" t="s">
        <v>7916</v>
      </c>
      <c r="D9127" s="348" t="s">
        <v>7409</v>
      </c>
      <c r="E9127" s="348" t="s">
        <v>9991</v>
      </c>
      <c r="F9127" s="348" t="s">
        <v>7655</v>
      </c>
    </row>
    <row r="9128" spans="1:6" x14ac:dyDescent="0.25">
      <c r="A9128" s="348" t="s">
        <v>14676</v>
      </c>
      <c r="B9128" t="str">
        <f t="shared" si="142"/>
        <v>F3:0921 P1P2:8804 P3:00201</v>
      </c>
      <c r="C9128" s="348" t="s">
        <v>7812</v>
      </c>
      <c r="D9128" s="348" t="s">
        <v>7646</v>
      </c>
      <c r="E9128" s="348" t="s">
        <v>7647</v>
      </c>
      <c r="F9128" s="348" t="s">
        <v>7648</v>
      </c>
    </row>
    <row r="9129" spans="1:6" x14ac:dyDescent="0.25">
      <c r="A9129" s="348" t="s">
        <v>14676</v>
      </c>
      <c r="B9129" t="str">
        <f t="shared" si="142"/>
        <v>F3:0921 P1P2:8804 P3:00448</v>
      </c>
      <c r="C9129" s="348" t="s">
        <v>7812</v>
      </c>
      <c r="D9129" s="348" t="s">
        <v>7646</v>
      </c>
      <c r="E9129" s="348" t="s">
        <v>7647</v>
      </c>
      <c r="F9129" s="348" t="s">
        <v>7641</v>
      </c>
    </row>
    <row r="9130" spans="1:6" x14ac:dyDescent="0.25">
      <c r="A9130" s="348" t="s">
        <v>14677</v>
      </c>
      <c r="B9130" t="str">
        <f t="shared" si="142"/>
        <v>F3:0921 P1P2:8804 P3:00201</v>
      </c>
      <c r="C9130" s="348" t="s">
        <v>7812</v>
      </c>
      <c r="D9130" s="348" t="s">
        <v>7646</v>
      </c>
      <c r="E9130" s="348" t="s">
        <v>7647</v>
      </c>
      <c r="F9130" s="348" t="s">
        <v>7648</v>
      </c>
    </row>
    <row r="9131" spans="1:6" x14ac:dyDescent="0.25">
      <c r="A9131" s="348" t="s">
        <v>14677</v>
      </c>
      <c r="B9131" t="str">
        <f t="shared" si="142"/>
        <v>F3:0921 P1P2:8804 P3:00448</v>
      </c>
      <c r="C9131" s="348" t="s">
        <v>7812</v>
      </c>
      <c r="D9131" s="348" t="s">
        <v>7646</v>
      </c>
      <c r="E9131" s="348" t="s">
        <v>7647</v>
      </c>
      <c r="F9131" s="348" t="s">
        <v>7641</v>
      </c>
    </row>
    <row r="9132" spans="1:6" x14ac:dyDescent="0.25">
      <c r="A9132" s="348" t="s">
        <v>14678</v>
      </c>
      <c r="B9132" t="str">
        <f t="shared" si="142"/>
        <v>F3:0921 P1P2:8804 P3:00201</v>
      </c>
      <c r="C9132" s="348" t="s">
        <v>7812</v>
      </c>
      <c r="D9132" s="348" t="s">
        <v>7646</v>
      </c>
      <c r="E9132" s="348" t="s">
        <v>7647</v>
      </c>
      <c r="F9132" s="348" t="s">
        <v>7648</v>
      </c>
    </row>
    <row r="9133" spans="1:6" x14ac:dyDescent="0.25">
      <c r="A9133" s="348" t="s">
        <v>14678</v>
      </c>
      <c r="B9133" t="str">
        <f t="shared" si="142"/>
        <v>F3:0921 P1P2:8804 P3:00448</v>
      </c>
      <c r="C9133" s="348" t="s">
        <v>7812</v>
      </c>
      <c r="D9133" s="348" t="s">
        <v>7646</v>
      </c>
      <c r="E9133" s="348" t="s">
        <v>7647</v>
      </c>
      <c r="F9133" s="348" t="s">
        <v>7641</v>
      </c>
    </row>
    <row r="9134" spans="1:6" x14ac:dyDescent="0.25">
      <c r="A9134" s="348" t="s">
        <v>14679</v>
      </c>
      <c r="B9134" t="str">
        <f t="shared" si="142"/>
        <v>F3:0921 P1P2:8804 P3:00201</v>
      </c>
      <c r="C9134" s="348" t="s">
        <v>7812</v>
      </c>
      <c r="D9134" s="348" t="s">
        <v>7646</v>
      </c>
      <c r="E9134" s="348" t="s">
        <v>7647</v>
      </c>
      <c r="F9134" s="348" t="s">
        <v>7648</v>
      </c>
    </row>
    <row r="9135" spans="1:6" x14ac:dyDescent="0.25">
      <c r="A9135" s="348" t="s">
        <v>14679</v>
      </c>
      <c r="B9135" t="str">
        <f t="shared" si="142"/>
        <v>F3:0921 P1P2:8804 P3:00448</v>
      </c>
      <c r="C9135" s="348" t="s">
        <v>7812</v>
      </c>
      <c r="D9135" s="348" t="s">
        <v>7646</v>
      </c>
      <c r="E9135" s="348" t="s">
        <v>7647</v>
      </c>
      <c r="F9135" s="348" t="s">
        <v>7641</v>
      </c>
    </row>
    <row r="9136" spans="1:6" x14ac:dyDescent="0.25">
      <c r="A9136" s="348" t="s">
        <v>14680</v>
      </c>
      <c r="B9136" t="str">
        <f t="shared" si="142"/>
        <v>F3:0921 P1P2:8804 P3:00201</v>
      </c>
      <c r="C9136" s="348" t="s">
        <v>7812</v>
      </c>
      <c r="D9136" s="348" t="s">
        <v>7646</v>
      </c>
      <c r="E9136" s="348" t="s">
        <v>7647</v>
      </c>
      <c r="F9136" s="348" t="s">
        <v>7648</v>
      </c>
    </row>
    <row r="9137" spans="1:6" x14ac:dyDescent="0.25">
      <c r="A9137" s="348" t="s">
        <v>14680</v>
      </c>
      <c r="B9137" t="str">
        <f t="shared" si="142"/>
        <v>F3:0921 P1P2:8804 P3:00448</v>
      </c>
      <c r="C9137" s="348" t="s">
        <v>7812</v>
      </c>
      <c r="D9137" s="348" t="s">
        <v>7646</v>
      </c>
      <c r="E9137" s="348" t="s">
        <v>7647</v>
      </c>
      <c r="F9137" s="348" t="s">
        <v>7641</v>
      </c>
    </row>
    <row r="9138" spans="1:6" x14ac:dyDescent="0.25">
      <c r="A9138" s="348" t="s">
        <v>14681</v>
      </c>
      <c r="B9138" t="str">
        <f t="shared" si="142"/>
        <v>F3:0922 P1P2:8806 P3:00203</v>
      </c>
      <c r="C9138" s="348" t="s">
        <v>7846</v>
      </c>
      <c r="D9138" s="348" t="s">
        <v>7637</v>
      </c>
      <c r="E9138" s="348" t="s">
        <v>7638</v>
      </c>
      <c r="F9138" s="348" t="s">
        <v>7639</v>
      </c>
    </row>
    <row r="9139" spans="1:6" x14ac:dyDescent="0.25">
      <c r="A9139" s="348" t="s">
        <v>14681</v>
      </c>
      <c r="B9139" t="str">
        <f t="shared" si="142"/>
        <v>F3:0922 P1P2:8806 P3:00448</v>
      </c>
      <c r="C9139" s="348" t="s">
        <v>7846</v>
      </c>
      <c r="D9139" s="348" t="s">
        <v>7637</v>
      </c>
      <c r="E9139" s="348" t="s">
        <v>7638</v>
      </c>
      <c r="F9139" s="348" t="s">
        <v>7641</v>
      </c>
    </row>
    <row r="9140" spans="1:6" x14ac:dyDescent="0.25">
      <c r="A9140" s="348" t="s">
        <v>14682</v>
      </c>
      <c r="B9140" t="str">
        <f t="shared" si="142"/>
        <v>F3:0922 P1P2:8806 P3:00203</v>
      </c>
      <c r="C9140" s="348" t="s">
        <v>7846</v>
      </c>
      <c r="D9140" s="348" t="s">
        <v>7637</v>
      </c>
      <c r="E9140" s="348" t="s">
        <v>7638</v>
      </c>
      <c r="F9140" s="348" t="s">
        <v>7639</v>
      </c>
    </row>
    <row r="9141" spans="1:6" x14ac:dyDescent="0.25">
      <c r="A9141" s="348" t="s">
        <v>14682</v>
      </c>
      <c r="B9141" t="str">
        <f t="shared" si="142"/>
        <v>F3:0922 P1P2:8806 P3:00448</v>
      </c>
      <c r="C9141" s="348" t="s">
        <v>7846</v>
      </c>
      <c r="D9141" s="348" t="s">
        <v>7637</v>
      </c>
      <c r="E9141" s="348" t="s">
        <v>7638</v>
      </c>
      <c r="F9141" s="348" t="s">
        <v>7641</v>
      </c>
    </row>
    <row r="9142" spans="1:6" x14ac:dyDescent="0.25">
      <c r="A9142" s="348" t="s">
        <v>14683</v>
      </c>
      <c r="B9142" t="str">
        <f t="shared" si="142"/>
        <v>F3:0921 P1P2:8804 P3:00201</v>
      </c>
      <c r="C9142" s="348" t="s">
        <v>7846</v>
      </c>
      <c r="D9142" s="348" t="s">
        <v>7646</v>
      </c>
      <c r="E9142" s="348" t="s">
        <v>7647</v>
      </c>
      <c r="F9142" s="348" t="s">
        <v>7648</v>
      </c>
    </row>
    <row r="9143" spans="1:6" x14ac:dyDescent="0.25">
      <c r="A9143" s="348" t="s">
        <v>14683</v>
      </c>
      <c r="B9143" t="str">
        <f t="shared" si="142"/>
        <v>F3:0921 P1P2:8804 P3:00448</v>
      </c>
      <c r="C9143" s="348" t="s">
        <v>7846</v>
      </c>
      <c r="D9143" s="348" t="s">
        <v>7646</v>
      </c>
      <c r="E9143" s="348" t="s">
        <v>7647</v>
      </c>
      <c r="F9143" s="348" t="s">
        <v>7641</v>
      </c>
    </row>
    <row r="9144" spans="1:6" x14ac:dyDescent="0.25">
      <c r="A9144" s="348" t="s">
        <v>14684</v>
      </c>
      <c r="B9144" t="str">
        <f t="shared" si="142"/>
        <v>F3:0921 P1P2:8804 P3:00201</v>
      </c>
      <c r="C9144" s="348" t="s">
        <v>7846</v>
      </c>
      <c r="D9144" s="348" t="s">
        <v>7646</v>
      </c>
      <c r="E9144" s="348" t="s">
        <v>7647</v>
      </c>
      <c r="F9144" s="348" t="s">
        <v>7648</v>
      </c>
    </row>
    <row r="9145" spans="1:6" x14ac:dyDescent="0.25">
      <c r="A9145" s="348" t="s">
        <v>14684</v>
      </c>
      <c r="B9145" t="str">
        <f t="shared" si="142"/>
        <v>F3:0921 P1P2:8804 P3:00448</v>
      </c>
      <c r="C9145" s="348" t="s">
        <v>7846</v>
      </c>
      <c r="D9145" s="348" t="s">
        <v>7646</v>
      </c>
      <c r="E9145" s="348" t="s">
        <v>7647</v>
      </c>
      <c r="F9145" s="348" t="s">
        <v>7641</v>
      </c>
    </row>
    <row r="9146" spans="1:6" x14ac:dyDescent="0.25">
      <c r="A9146" s="348" t="s">
        <v>14685</v>
      </c>
      <c r="B9146" t="str">
        <f t="shared" si="142"/>
        <v>F3:0922 P1P2:8806 P3:00203</v>
      </c>
      <c r="C9146" s="348" t="s">
        <v>7986</v>
      </c>
      <c r="D9146" s="348" t="s">
        <v>7637</v>
      </c>
      <c r="E9146" s="348" t="s">
        <v>7638</v>
      </c>
      <c r="F9146" s="348" t="s">
        <v>7639</v>
      </c>
    </row>
    <row r="9147" spans="1:6" x14ac:dyDescent="0.25">
      <c r="A9147" s="348" t="s">
        <v>14685</v>
      </c>
      <c r="B9147" t="str">
        <f t="shared" si="142"/>
        <v>F3:0922 P1P2:8806 P3:00448</v>
      </c>
      <c r="C9147" s="348" t="s">
        <v>7986</v>
      </c>
      <c r="D9147" s="348" t="s">
        <v>7637</v>
      </c>
      <c r="E9147" s="348" t="s">
        <v>7638</v>
      </c>
      <c r="F9147" s="348" t="s">
        <v>7641</v>
      </c>
    </row>
    <row r="9148" spans="1:6" x14ac:dyDescent="0.25">
      <c r="A9148" s="348" t="s">
        <v>14686</v>
      </c>
      <c r="B9148" t="str">
        <f t="shared" si="142"/>
        <v>F3:0922 P1P2:8806 P3:00203</v>
      </c>
      <c r="C9148" s="348" t="s">
        <v>7986</v>
      </c>
      <c r="D9148" s="348" t="s">
        <v>7637</v>
      </c>
      <c r="E9148" s="348" t="s">
        <v>7638</v>
      </c>
      <c r="F9148" s="348" t="s">
        <v>7639</v>
      </c>
    </row>
    <row r="9149" spans="1:6" x14ac:dyDescent="0.25">
      <c r="A9149" s="348" t="s">
        <v>14686</v>
      </c>
      <c r="B9149" t="str">
        <f t="shared" si="142"/>
        <v>F3:0922 P1P2:8806 P3:00389</v>
      </c>
      <c r="C9149" s="348" t="s">
        <v>7986</v>
      </c>
      <c r="D9149" s="348" t="s">
        <v>7637</v>
      </c>
      <c r="E9149" s="348" t="s">
        <v>7638</v>
      </c>
      <c r="F9149" s="348" t="s">
        <v>7640</v>
      </c>
    </row>
    <row r="9150" spans="1:6" x14ac:dyDescent="0.25">
      <c r="A9150" s="348" t="s">
        <v>14686</v>
      </c>
      <c r="B9150" t="str">
        <f t="shared" si="142"/>
        <v>F3:0922 P1P2:8806 P3:00448</v>
      </c>
      <c r="C9150" s="348" t="s">
        <v>7986</v>
      </c>
      <c r="D9150" s="348" t="s">
        <v>7637</v>
      </c>
      <c r="E9150" s="348" t="s">
        <v>7638</v>
      </c>
      <c r="F9150" s="348" t="s">
        <v>7641</v>
      </c>
    </row>
    <row r="9151" spans="1:6" x14ac:dyDescent="0.25">
      <c r="A9151" s="348" t="s">
        <v>14687</v>
      </c>
      <c r="B9151" t="str">
        <f t="shared" si="142"/>
        <v>F3:0922 P1P2:8806 P3:00203</v>
      </c>
      <c r="C9151" s="348" t="s">
        <v>7986</v>
      </c>
      <c r="D9151" s="348" t="s">
        <v>7637</v>
      </c>
      <c r="E9151" s="348" t="s">
        <v>7638</v>
      </c>
      <c r="F9151" s="348" t="s">
        <v>7639</v>
      </c>
    </row>
    <row r="9152" spans="1:6" x14ac:dyDescent="0.25">
      <c r="A9152" s="348" t="s">
        <v>14687</v>
      </c>
      <c r="B9152" t="str">
        <f t="shared" si="142"/>
        <v>F3:0922 P1P2:8806 P3:00448</v>
      </c>
      <c r="C9152" s="348" t="s">
        <v>7986</v>
      </c>
      <c r="D9152" s="348" t="s">
        <v>7637</v>
      </c>
      <c r="E9152" s="348" t="s">
        <v>7638</v>
      </c>
      <c r="F9152" s="348" t="s">
        <v>7641</v>
      </c>
    </row>
    <row r="9153" spans="1:6" x14ac:dyDescent="0.25">
      <c r="A9153" s="348" t="s">
        <v>14688</v>
      </c>
      <c r="B9153" t="str">
        <f t="shared" si="142"/>
        <v>F3:0339 P1P2:4008 P3:00100</v>
      </c>
      <c r="C9153" s="348" t="s">
        <v>7386</v>
      </c>
      <c r="D9153" s="348" t="s">
        <v>7327</v>
      </c>
      <c r="E9153" s="348" t="s">
        <v>7553</v>
      </c>
      <c r="F9153" s="348" t="s">
        <v>7554</v>
      </c>
    </row>
    <row r="9154" spans="1:6" x14ac:dyDescent="0.25">
      <c r="A9154" s="348" t="s">
        <v>14689</v>
      </c>
      <c r="B9154" t="str">
        <f t="shared" ref="B9154:B9217" si="143">CONCATENATE("F3:",D9154," P1P2:",E9154," P3:",F9154)</f>
        <v>F3:0922 P1P2:8806 P3:00203</v>
      </c>
      <c r="C9154" s="348" t="s">
        <v>7962</v>
      </c>
      <c r="D9154" s="348" t="s">
        <v>7637</v>
      </c>
      <c r="E9154" s="348" t="s">
        <v>7638</v>
      </c>
      <c r="F9154" s="348" t="s">
        <v>7639</v>
      </c>
    </row>
    <row r="9155" spans="1:6" x14ac:dyDescent="0.25">
      <c r="A9155" s="348" t="s">
        <v>14689</v>
      </c>
      <c r="B9155" t="str">
        <f t="shared" si="143"/>
        <v>F3:0922 P1P2:8806 P3:00448</v>
      </c>
      <c r="C9155" s="348" t="s">
        <v>7962</v>
      </c>
      <c r="D9155" s="348" t="s">
        <v>7637</v>
      </c>
      <c r="E9155" s="348" t="s">
        <v>7638</v>
      </c>
      <c r="F9155" s="348" t="s">
        <v>7641</v>
      </c>
    </row>
    <row r="9156" spans="1:6" x14ac:dyDescent="0.25">
      <c r="A9156" s="348" t="s">
        <v>14690</v>
      </c>
      <c r="B9156" t="str">
        <f t="shared" si="143"/>
        <v>F3:0922 P1P2:8806 P3:00203</v>
      </c>
      <c r="C9156" s="348" t="s">
        <v>7962</v>
      </c>
      <c r="D9156" s="348" t="s">
        <v>7637</v>
      </c>
      <c r="E9156" s="348" t="s">
        <v>7638</v>
      </c>
      <c r="F9156" s="348" t="s">
        <v>7639</v>
      </c>
    </row>
    <row r="9157" spans="1:6" x14ac:dyDescent="0.25">
      <c r="A9157" s="348" t="s">
        <v>14691</v>
      </c>
      <c r="B9157" t="str">
        <f t="shared" si="143"/>
        <v>F3:0922 P1P2:8806 P3:00203</v>
      </c>
      <c r="C9157" s="348" t="s">
        <v>7962</v>
      </c>
      <c r="D9157" s="348" t="s">
        <v>7637</v>
      </c>
      <c r="E9157" s="348" t="s">
        <v>7638</v>
      </c>
      <c r="F9157" s="348" t="s">
        <v>7639</v>
      </c>
    </row>
    <row r="9158" spans="1:6" x14ac:dyDescent="0.25">
      <c r="A9158" s="348" t="s">
        <v>14691</v>
      </c>
      <c r="B9158" t="str">
        <f t="shared" si="143"/>
        <v>F3:0922 P1P2:8806 P3:00448</v>
      </c>
      <c r="C9158" s="348" t="s">
        <v>7962</v>
      </c>
      <c r="D9158" s="348" t="s">
        <v>7637</v>
      </c>
      <c r="E9158" s="348" t="s">
        <v>7638</v>
      </c>
      <c r="F9158" s="348" t="s">
        <v>7641</v>
      </c>
    </row>
    <row r="9159" spans="1:6" x14ac:dyDescent="0.25">
      <c r="A9159" s="348" t="s">
        <v>14692</v>
      </c>
      <c r="B9159" t="str">
        <f t="shared" si="143"/>
        <v>F3:0922 P1P2:8806 P3:00203</v>
      </c>
      <c r="C9159" s="348" t="s">
        <v>7962</v>
      </c>
      <c r="D9159" s="348" t="s">
        <v>7637</v>
      </c>
      <c r="E9159" s="348" t="s">
        <v>7638</v>
      </c>
      <c r="F9159" s="348" t="s">
        <v>7639</v>
      </c>
    </row>
    <row r="9160" spans="1:6" x14ac:dyDescent="0.25">
      <c r="A9160" s="348" t="s">
        <v>14692</v>
      </c>
      <c r="B9160" t="str">
        <f t="shared" si="143"/>
        <v>F3:0922 P1P2:8806 P3:00448</v>
      </c>
      <c r="C9160" s="348" t="s">
        <v>7962</v>
      </c>
      <c r="D9160" s="348" t="s">
        <v>7637</v>
      </c>
      <c r="E9160" s="348" t="s">
        <v>7638</v>
      </c>
      <c r="F9160" s="348" t="s">
        <v>7641</v>
      </c>
    </row>
    <row r="9161" spans="1:6" x14ac:dyDescent="0.25">
      <c r="A9161" s="348" t="s">
        <v>14693</v>
      </c>
      <c r="B9161" t="str">
        <f t="shared" si="143"/>
        <v>F3:0922 P1P2:8806 P3:00203</v>
      </c>
      <c r="C9161" s="348" t="s">
        <v>7962</v>
      </c>
      <c r="D9161" s="348" t="s">
        <v>7637</v>
      </c>
      <c r="E9161" s="348" t="s">
        <v>7638</v>
      </c>
      <c r="F9161" s="348" t="s">
        <v>7639</v>
      </c>
    </row>
    <row r="9162" spans="1:6" x14ac:dyDescent="0.25">
      <c r="A9162" s="348" t="s">
        <v>14693</v>
      </c>
      <c r="B9162" t="str">
        <f t="shared" si="143"/>
        <v>F3:0922 P1P2:8806 P3:00204</v>
      </c>
      <c r="C9162" s="348" t="s">
        <v>7962</v>
      </c>
      <c r="D9162" s="348" t="s">
        <v>7637</v>
      </c>
      <c r="E9162" s="348" t="s">
        <v>7638</v>
      </c>
      <c r="F9162" s="348" t="s">
        <v>7814</v>
      </c>
    </row>
    <row r="9163" spans="1:6" x14ac:dyDescent="0.25">
      <c r="A9163" s="348" t="s">
        <v>14693</v>
      </c>
      <c r="B9163" t="str">
        <f t="shared" si="143"/>
        <v>F3:0922 P1P2:8806 P3:00448</v>
      </c>
      <c r="C9163" s="348" t="s">
        <v>7962</v>
      </c>
      <c r="D9163" s="348" t="s">
        <v>7637</v>
      </c>
      <c r="E9163" s="348" t="s">
        <v>7638</v>
      </c>
      <c r="F9163" s="348" t="s">
        <v>7641</v>
      </c>
    </row>
    <row r="9164" spans="1:6" x14ac:dyDescent="0.25">
      <c r="A9164" s="348" t="s">
        <v>14694</v>
      </c>
      <c r="B9164" t="str">
        <f t="shared" si="143"/>
        <v>F3:0112 P1P2:0501 P3:00005</v>
      </c>
      <c r="C9164" s="348" t="s">
        <v>13517</v>
      </c>
      <c r="D9164" s="348" t="s">
        <v>7369</v>
      </c>
      <c r="E9164" s="348" t="s">
        <v>7370</v>
      </c>
      <c r="F9164" s="348" t="s">
        <v>7655</v>
      </c>
    </row>
    <row r="9165" spans="1:6" x14ac:dyDescent="0.25">
      <c r="A9165" s="348" t="s">
        <v>14695</v>
      </c>
      <c r="B9165" t="str">
        <f t="shared" si="143"/>
        <v>F3:0443 P1P2:6101 P3:00005</v>
      </c>
      <c r="C9165" s="348" t="s">
        <v>13532</v>
      </c>
      <c r="D9165" s="348" t="s">
        <v>10127</v>
      </c>
      <c r="E9165" s="348" t="s">
        <v>10128</v>
      </c>
      <c r="F9165" s="348" t="s">
        <v>7655</v>
      </c>
    </row>
    <row r="9166" spans="1:6" x14ac:dyDescent="0.25">
      <c r="A9166" s="348" t="s">
        <v>14696</v>
      </c>
      <c r="B9166" t="str">
        <f t="shared" si="143"/>
        <v>F3:1012 P1P2:9010 P3:00348</v>
      </c>
      <c r="C9166" s="348" t="s">
        <v>7836</v>
      </c>
      <c r="D9166" s="348" t="s">
        <v>7679</v>
      </c>
      <c r="E9166" s="348" t="s">
        <v>7680</v>
      </c>
      <c r="F9166" s="348" t="s">
        <v>7693</v>
      </c>
    </row>
    <row r="9167" spans="1:6" x14ac:dyDescent="0.25">
      <c r="A9167" s="348" t="s">
        <v>14697</v>
      </c>
      <c r="B9167" t="str">
        <f t="shared" si="143"/>
        <v>F3:0911 P1P2:8802 P3:00199</v>
      </c>
      <c r="C9167" s="348" t="s">
        <v>11111</v>
      </c>
      <c r="D9167" s="348" t="s">
        <v>7657</v>
      </c>
      <c r="E9167" s="348" t="s">
        <v>7658</v>
      </c>
      <c r="F9167" s="348" t="s">
        <v>7659</v>
      </c>
    </row>
    <row r="9168" spans="1:6" x14ac:dyDescent="0.25">
      <c r="A9168" s="348" t="s">
        <v>14697</v>
      </c>
      <c r="B9168" t="str">
        <f t="shared" si="143"/>
        <v>F3:0911 P1P2:8802 P3:00448</v>
      </c>
      <c r="C9168" s="348" t="s">
        <v>11111</v>
      </c>
      <c r="D9168" s="348" t="s">
        <v>7657</v>
      </c>
      <c r="E9168" s="348" t="s">
        <v>7658</v>
      </c>
      <c r="F9168" s="348" t="s">
        <v>7641</v>
      </c>
    </row>
    <row r="9169" spans="1:6" x14ac:dyDescent="0.25">
      <c r="A9169" s="348" t="s">
        <v>14698</v>
      </c>
      <c r="B9169" t="str">
        <f t="shared" si="143"/>
        <v>F3:0429 P1P2:5101 P3:00005</v>
      </c>
      <c r="C9169" s="348" t="s">
        <v>7880</v>
      </c>
      <c r="D9169" s="348" t="s">
        <v>13501</v>
      </c>
      <c r="E9169" s="348" t="s">
        <v>13502</v>
      </c>
      <c r="F9169" s="348" t="s">
        <v>7655</v>
      </c>
    </row>
    <row r="9170" spans="1:6" x14ac:dyDescent="0.25">
      <c r="A9170" s="348" t="s">
        <v>14699</v>
      </c>
      <c r="B9170" t="str">
        <f t="shared" si="143"/>
        <v>F3:0820 P1P2:8502 P3:00234</v>
      </c>
      <c r="C9170" s="348" t="s">
        <v>11111</v>
      </c>
      <c r="D9170" s="348" t="s">
        <v>7684</v>
      </c>
      <c r="E9170" s="348" t="s">
        <v>7725</v>
      </c>
      <c r="F9170" s="348" t="s">
        <v>7726</v>
      </c>
    </row>
    <row r="9171" spans="1:6" x14ac:dyDescent="0.25">
      <c r="A9171" s="348" t="s">
        <v>14700</v>
      </c>
      <c r="B9171" t="str">
        <f t="shared" si="143"/>
        <v>F3:0950 P1P2:8814 P3:00209</v>
      </c>
      <c r="C9171" s="348" t="s">
        <v>8002</v>
      </c>
      <c r="D9171" s="348" t="s">
        <v>7344</v>
      </c>
      <c r="E9171" s="348" t="s">
        <v>7642</v>
      </c>
      <c r="F9171" s="348" t="s">
        <v>7860</v>
      </c>
    </row>
    <row r="9172" spans="1:6" x14ac:dyDescent="0.25">
      <c r="A9172" s="348" t="s">
        <v>14701</v>
      </c>
      <c r="B9172" t="str">
        <f t="shared" si="143"/>
        <v>F3:0820 P1P2:8503 P3:00232</v>
      </c>
      <c r="C9172" s="348" t="s">
        <v>8660</v>
      </c>
      <c r="D9172" s="348" t="s">
        <v>7684</v>
      </c>
      <c r="E9172" s="348" t="s">
        <v>7685</v>
      </c>
      <c r="F9172" s="348" t="s">
        <v>7686</v>
      </c>
    </row>
    <row r="9173" spans="1:6" x14ac:dyDescent="0.25">
      <c r="A9173" s="348" t="s">
        <v>14702</v>
      </c>
      <c r="B9173" t="str">
        <f t="shared" si="143"/>
        <v>F3:0820 P1P2:8503 P3:00232</v>
      </c>
      <c r="C9173" s="348" t="s">
        <v>8443</v>
      </c>
      <c r="D9173" s="348" t="s">
        <v>7684</v>
      </c>
      <c r="E9173" s="348" t="s">
        <v>7685</v>
      </c>
      <c r="F9173" s="348" t="s">
        <v>7686</v>
      </c>
    </row>
    <row r="9174" spans="1:6" x14ac:dyDescent="0.25">
      <c r="A9174" s="348" t="s">
        <v>14703</v>
      </c>
      <c r="B9174" t="str">
        <f t="shared" si="143"/>
        <v>F3:0812 P1P2:8602 P3:00238</v>
      </c>
      <c r="C9174" s="348" t="s">
        <v>7699</v>
      </c>
      <c r="D9174" s="348" t="s">
        <v>7752</v>
      </c>
      <c r="E9174" s="348" t="s">
        <v>7753</v>
      </c>
      <c r="F9174" s="348" t="s">
        <v>8038</v>
      </c>
    </row>
    <row r="9175" spans="1:6" x14ac:dyDescent="0.25">
      <c r="A9175" s="348" t="s">
        <v>14704</v>
      </c>
      <c r="B9175" t="str">
        <f t="shared" si="143"/>
        <v>F3:0950 P1P2:8814 P3:00209</v>
      </c>
      <c r="C9175" s="348" t="s">
        <v>7856</v>
      </c>
      <c r="D9175" s="348" t="s">
        <v>7344</v>
      </c>
      <c r="E9175" s="348" t="s">
        <v>7642</v>
      </c>
      <c r="F9175" s="348" t="s">
        <v>7860</v>
      </c>
    </row>
    <row r="9176" spans="1:6" x14ac:dyDescent="0.25">
      <c r="A9176" s="348" t="s">
        <v>14705</v>
      </c>
      <c r="B9176" t="str">
        <f t="shared" si="143"/>
        <v>F3:0812 P1P2:8602 P3:00238</v>
      </c>
      <c r="C9176" s="348" t="s">
        <v>10734</v>
      </c>
      <c r="D9176" s="348" t="s">
        <v>7752</v>
      </c>
      <c r="E9176" s="348" t="s">
        <v>7753</v>
      </c>
      <c r="F9176" s="348" t="s">
        <v>8038</v>
      </c>
    </row>
    <row r="9177" spans="1:6" x14ac:dyDescent="0.25">
      <c r="A9177" s="348" t="s">
        <v>14706</v>
      </c>
      <c r="B9177" t="str">
        <f t="shared" si="143"/>
        <v>F3:0950 P1P2:8814 P3:00209</v>
      </c>
      <c r="C9177" s="348" t="s">
        <v>10734</v>
      </c>
      <c r="D9177" s="348" t="s">
        <v>7344</v>
      </c>
      <c r="E9177" s="348" t="s">
        <v>7642</v>
      </c>
      <c r="F9177" s="348" t="s">
        <v>7860</v>
      </c>
    </row>
    <row r="9178" spans="1:6" x14ac:dyDescent="0.25">
      <c r="A9178" s="348" t="s">
        <v>14707</v>
      </c>
      <c r="B9178" t="str">
        <f t="shared" si="143"/>
        <v>F3:0429 P1P2:5101 P3:00005</v>
      </c>
      <c r="C9178" s="348" t="s">
        <v>7703</v>
      </c>
      <c r="D9178" s="348" t="s">
        <v>13501</v>
      </c>
      <c r="E9178" s="348" t="s">
        <v>13502</v>
      </c>
      <c r="F9178" s="348" t="s">
        <v>7655</v>
      </c>
    </row>
    <row r="9179" spans="1:6" x14ac:dyDescent="0.25">
      <c r="A9179" s="348" t="s">
        <v>14708</v>
      </c>
      <c r="B9179" t="str">
        <f t="shared" si="143"/>
        <v>F3:0912 P1P2:8803 P3:00200</v>
      </c>
      <c r="C9179" s="348" t="s">
        <v>7964</v>
      </c>
      <c r="D9179" s="348" t="s">
        <v>7651</v>
      </c>
      <c r="E9179" s="348" t="s">
        <v>7652</v>
      </c>
      <c r="F9179" s="348" t="s">
        <v>7653</v>
      </c>
    </row>
    <row r="9180" spans="1:6" x14ac:dyDescent="0.25">
      <c r="A9180" s="348" t="s">
        <v>14708</v>
      </c>
      <c r="B9180" t="str">
        <f t="shared" si="143"/>
        <v>F3:0912 P1P2:8803 P3:00448</v>
      </c>
      <c r="C9180" s="348" t="s">
        <v>7964</v>
      </c>
      <c r="D9180" s="348" t="s">
        <v>7651</v>
      </c>
      <c r="E9180" s="348" t="s">
        <v>7652</v>
      </c>
      <c r="F9180" s="348" t="s">
        <v>7641</v>
      </c>
    </row>
    <row r="9181" spans="1:6" x14ac:dyDescent="0.25">
      <c r="A9181" s="348" t="s">
        <v>14709</v>
      </c>
      <c r="B9181" t="str">
        <f t="shared" si="143"/>
        <v>F3:0911 P1P2:8802 P3:00199</v>
      </c>
      <c r="C9181" s="348" t="s">
        <v>7964</v>
      </c>
      <c r="D9181" s="348" t="s">
        <v>7657</v>
      </c>
      <c r="E9181" s="348" t="s">
        <v>7658</v>
      </c>
      <c r="F9181" s="348" t="s">
        <v>7659</v>
      </c>
    </row>
    <row r="9182" spans="1:6" x14ac:dyDescent="0.25">
      <c r="A9182" s="348" t="s">
        <v>14709</v>
      </c>
      <c r="B9182" t="str">
        <f t="shared" si="143"/>
        <v>F3:0911 P1P2:8802 P3:00448</v>
      </c>
      <c r="C9182" s="348" t="s">
        <v>7964</v>
      </c>
      <c r="D9182" s="348" t="s">
        <v>7657</v>
      </c>
      <c r="E9182" s="348" t="s">
        <v>7658</v>
      </c>
      <c r="F9182" s="348" t="s">
        <v>7641</v>
      </c>
    </row>
    <row r="9183" spans="1:6" x14ac:dyDescent="0.25">
      <c r="A9183" s="348" t="s">
        <v>14709</v>
      </c>
      <c r="B9183" t="str">
        <f t="shared" si="143"/>
        <v>F3:0912 P1P2:8803 P3:00200</v>
      </c>
      <c r="C9183" s="348" t="s">
        <v>7964</v>
      </c>
      <c r="D9183" s="348" t="s">
        <v>7651</v>
      </c>
      <c r="E9183" s="348" t="s">
        <v>7652</v>
      </c>
      <c r="F9183" s="348" t="s">
        <v>7653</v>
      </c>
    </row>
    <row r="9184" spans="1:6" x14ac:dyDescent="0.25">
      <c r="A9184" s="348" t="s">
        <v>14710</v>
      </c>
      <c r="B9184" t="str">
        <f t="shared" si="143"/>
        <v>F3:0820 P1P2:8503 P3:00232</v>
      </c>
      <c r="C9184" s="348" t="s">
        <v>9376</v>
      </c>
      <c r="D9184" s="348" t="s">
        <v>7684</v>
      </c>
      <c r="E9184" s="348" t="s">
        <v>7685</v>
      </c>
      <c r="F9184" s="348" t="s">
        <v>7686</v>
      </c>
    </row>
    <row r="9185" spans="1:6" x14ac:dyDescent="0.25">
      <c r="A9185" s="348" t="s">
        <v>14711</v>
      </c>
      <c r="B9185" t="str">
        <f t="shared" si="143"/>
        <v>F3:0112 P1P2:0501 P3:00005</v>
      </c>
      <c r="C9185" s="348" t="s">
        <v>7812</v>
      </c>
      <c r="D9185" s="348" t="s">
        <v>7369</v>
      </c>
      <c r="E9185" s="348" t="s">
        <v>7370</v>
      </c>
      <c r="F9185" s="348" t="s">
        <v>7655</v>
      </c>
    </row>
    <row r="9186" spans="1:6" x14ac:dyDescent="0.25">
      <c r="A9186" s="348" t="s">
        <v>14712</v>
      </c>
      <c r="B9186" t="str">
        <f t="shared" si="143"/>
        <v>F3:0429 P1P2:5101 P3:00005</v>
      </c>
      <c r="C9186" s="348" t="s">
        <v>7812</v>
      </c>
      <c r="D9186" s="348" t="s">
        <v>13501</v>
      </c>
      <c r="E9186" s="348" t="s">
        <v>13502</v>
      </c>
      <c r="F9186" s="348" t="s">
        <v>7655</v>
      </c>
    </row>
    <row r="9187" spans="1:6" x14ac:dyDescent="0.25">
      <c r="A9187" s="348" t="s">
        <v>14713</v>
      </c>
      <c r="B9187" t="str">
        <f t="shared" si="143"/>
        <v>F3:1099 P1P2:9019 P3:00300</v>
      </c>
      <c r="C9187" s="348" t="s">
        <v>9446</v>
      </c>
      <c r="D9187" s="348" t="s">
        <v>8515</v>
      </c>
      <c r="E9187" s="348" t="s">
        <v>10350</v>
      </c>
      <c r="F9187" s="348" t="s">
        <v>7851</v>
      </c>
    </row>
    <row r="9188" spans="1:6" x14ac:dyDescent="0.25">
      <c r="A9188" s="348" t="s">
        <v>14714</v>
      </c>
      <c r="B9188" t="str">
        <f t="shared" si="143"/>
        <v>F3:0912 P1P2:8803 P3:00200</v>
      </c>
      <c r="C9188" s="348" t="s">
        <v>7964</v>
      </c>
      <c r="D9188" s="348" t="s">
        <v>7651</v>
      </c>
      <c r="E9188" s="348" t="s">
        <v>7652</v>
      </c>
      <c r="F9188" s="348" t="s">
        <v>7653</v>
      </c>
    </row>
    <row r="9189" spans="1:6" x14ac:dyDescent="0.25">
      <c r="A9189" s="348" t="s">
        <v>14714</v>
      </c>
      <c r="B9189" t="str">
        <f t="shared" si="143"/>
        <v>F3:0912 P1P2:8803 P3:00448</v>
      </c>
      <c r="C9189" s="348" t="s">
        <v>7964</v>
      </c>
      <c r="D9189" s="348" t="s">
        <v>7651</v>
      </c>
      <c r="E9189" s="348" t="s">
        <v>7652</v>
      </c>
      <c r="F9189" s="348" t="s">
        <v>7641</v>
      </c>
    </row>
    <row r="9190" spans="1:6" x14ac:dyDescent="0.25">
      <c r="A9190" s="348" t="s">
        <v>14715</v>
      </c>
      <c r="B9190" t="str">
        <f t="shared" si="143"/>
        <v>F3:0912 P1P2:8803 P3:00200</v>
      </c>
      <c r="C9190" s="348" t="s">
        <v>7964</v>
      </c>
      <c r="D9190" s="348" t="s">
        <v>7651</v>
      </c>
      <c r="E9190" s="348" t="s">
        <v>7652</v>
      </c>
      <c r="F9190" s="348" t="s">
        <v>7653</v>
      </c>
    </row>
    <row r="9191" spans="1:6" x14ac:dyDescent="0.25">
      <c r="A9191" s="348" t="s">
        <v>14715</v>
      </c>
      <c r="B9191" t="str">
        <f t="shared" si="143"/>
        <v>F3:0912 P1P2:8803 P3:00448</v>
      </c>
      <c r="C9191" s="348" t="s">
        <v>7964</v>
      </c>
      <c r="D9191" s="348" t="s">
        <v>7651</v>
      </c>
      <c r="E9191" s="348" t="s">
        <v>7652</v>
      </c>
      <c r="F9191" s="348" t="s">
        <v>7641</v>
      </c>
    </row>
    <row r="9192" spans="1:6" x14ac:dyDescent="0.25">
      <c r="A9192" s="348" t="s">
        <v>14716</v>
      </c>
      <c r="B9192" t="str">
        <f t="shared" si="143"/>
        <v>F3:0912 P1P2:8803 P3:00200</v>
      </c>
      <c r="C9192" s="348" t="s">
        <v>7964</v>
      </c>
      <c r="D9192" s="348" t="s">
        <v>7651</v>
      </c>
      <c r="E9192" s="348" t="s">
        <v>7652</v>
      </c>
      <c r="F9192" s="348" t="s">
        <v>7653</v>
      </c>
    </row>
    <row r="9193" spans="1:6" x14ac:dyDescent="0.25">
      <c r="A9193" s="348" t="s">
        <v>14716</v>
      </c>
      <c r="B9193" t="str">
        <f t="shared" si="143"/>
        <v>F3:0912 P1P2:8803 P3:00448</v>
      </c>
      <c r="C9193" s="348" t="s">
        <v>7964</v>
      </c>
      <c r="D9193" s="348" t="s">
        <v>7651</v>
      </c>
      <c r="E9193" s="348" t="s">
        <v>7652</v>
      </c>
      <c r="F9193" s="348" t="s">
        <v>7641</v>
      </c>
    </row>
    <row r="9194" spans="1:6" x14ac:dyDescent="0.25">
      <c r="A9194" s="348" t="s">
        <v>14717</v>
      </c>
      <c r="B9194" t="str">
        <f t="shared" si="143"/>
        <v>F3:0950 P1P2:8814 P3:00209</v>
      </c>
      <c r="C9194" s="348" t="s">
        <v>7874</v>
      </c>
      <c r="D9194" s="348" t="s">
        <v>7344</v>
      </c>
      <c r="E9194" s="348" t="s">
        <v>7642</v>
      </c>
      <c r="F9194" s="348" t="s">
        <v>7860</v>
      </c>
    </row>
    <row r="9195" spans="1:6" x14ac:dyDescent="0.25">
      <c r="A9195" s="348" t="s">
        <v>14718</v>
      </c>
      <c r="B9195" t="str">
        <f t="shared" si="143"/>
        <v>F3:0950 P1P2:8814 P3:00211</v>
      </c>
      <c r="C9195" s="348" t="s">
        <v>11732</v>
      </c>
      <c r="D9195" s="348" t="s">
        <v>7344</v>
      </c>
      <c r="E9195" s="348" t="s">
        <v>7642</v>
      </c>
      <c r="F9195" s="348" t="s">
        <v>7643</v>
      </c>
    </row>
    <row r="9196" spans="1:6" x14ac:dyDescent="0.25">
      <c r="A9196" s="348" t="s">
        <v>14719</v>
      </c>
      <c r="B9196" t="str">
        <f t="shared" si="143"/>
        <v>F3:0820 P1P2:8502 P3:00231</v>
      </c>
      <c r="C9196" s="348" t="s">
        <v>9202</v>
      </c>
      <c r="D9196" s="348" t="s">
        <v>7684</v>
      </c>
      <c r="E9196" s="348" t="s">
        <v>7725</v>
      </c>
      <c r="F9196" s="348" t="s">
        <v>7834</v>
      </c>
    </row>
    <row r="9197" spans="1:6" x14ac:dyDescent="0.25">
      <c r="A9197" s="348" t="s">
        <v>14720</v>
      </c>
      <c r="B9197" t="str">
        <f t="shared" si="143"/>
        <v>F3:0820 P1P2:8503 P3:00232</v>
      </c>
      <c r="C9197" s="348" t="s">
        <v>13517</v>
      </c>
      <c r="D9197" s="348" t="s">
        <v>7684</v>
      </c>
      <c r="E9197" s="348" t="s">
        <v>7685</v>
      </c>
      <c r="F9197" s="348" t="s">
        <v>7686</v>
      </c>
    </row>
    <row r="9198" spans="1:6" x14ac:dyDescent="0.25">
      <c r="A9198" s="348" t="s">
        <v>14721</v>
      </c>
      <c r="B9198" t="str">
        <f t="shared" si="143"/>
        <v>F3:0321 P1P2:3702 P3:00359</v>
      </c>
      <c r="C9198" s="348" t="s">
        <v>13517</v>
      </c>
      <c r="D9198" s="348" t="s">
        <v>7467</v>
      </c>
      <c r="E9198" s="348" t="s">
        <v>7468</v>
      </c>
      <c r="F9198" s="348" t="s">
        <v>12605</v>
      </c>
    </row>
    <row r="9199" spans="1:6" x14ac:dyDescent="0.25">
      <c r="A9199" s="348" t="s">
        <v>14722</v>
      </c>
      <c r="B9199" t="str">
        <f t="shared" si="143"/>
        <v>F3:1070 P1P2:9012 P3:00325</v>
      </c>
      <c r="C9199" s="348" t="s">
        <v>9202</v>
      </c>
      <c r="D9199" s="348" t="s">
        <v>7849</v>
      </c>
      <c r="E9199" s="348" t="s">
        <v>7850</v>
      </c>
      <c r="F9199" s="348" t="s">
        <v>13640</v>
      </c>
    </row>
    <row r="9200" spans="1:6" x14ac:dyDescent="0.25">
      <c r="A9200" s="348" t="s">
        <v>14723</v>
      </c>
      <c r="B9200" t="str">
        <f t="shared" si="143"/>
        <v>F3:0922 P1P2:8806 P3:00203</v>
      </c>
      <c r="C9200" s="348" t="s">
        <v>8000</v>
      </c>
      <c r="D9200" s="348" t="s">
        <v>7637</v>
      </c>
      <c r="E9200" s="348" t="s">
        <v>7638</v>
      </c>
      <c r="F9200" s="348" t="s">
        <v>7639</v>
      </c>
    </row>
    <row r="9201" spans="1:6" x14ac:dyDescent="0.25">
      <c r="A9201" s="348" t="s">
        <v>14723</v>
      </c>
      <c r="B9201" t="str">
        <f t="shared" si="143"/>
        <v>F3:0922 P1P2:8806 P3:00448</v>
      </c>
      <c r="C9201" s="348" t="s">
        <v>8000</v>
      </c>
      <c r="D9201" s="348" t="s">
        <v>7637</v>
      </c>
      <c r="E9201" s="348" t="s">
        <v>7638</v>
      </c>
      <c r="F9201" s="348" t="s">
        <v>7641</v>
      </c>
    </row>
    <row r="9202" spans="1:6" x14ac:dyDescent="0.25">
      <c r="A9202" s="348" t="s">
        <v>14724</v>
      </c>
      <c r="B9202" t="str">
        <f t="shared" si="143"/>
        <v>F3:0321 P1P2:3702 P3:00359</v>
      </c>
      <c r="C9202" s="348" t="s">
        <v>13517</v>
      </c>
      <c r="D9202" s="348" t="s">
        <v>7467</v>
      </c>
      <c r="E9202" s="348" t="s">
        <v>7468</v>
      </c>
      <c r="F9202" s="348" t="s">
        <v>12605</v>
      </c>
    </row>
    <row r="9203" spans="1:6" x14ac:dyDescent="0.25">
      <c r="A9203" s="348" t="s">
        <v>14725</v>
      </c>
      <c r="B9203" t="str">
        <f t="shared" si="143"/>
        <v>F3:0812 P1P2:8602 P3:00355</v>
      </c>
      <c r="C9203" s="348" t="s">
        <v>13517</v>
      </c>
      <c r="D9203" s="348" t="s">
        <v>7752</v>
      </c>
      <c r="E9203" s="348" t="s">
        <v>7753</v>
      </c>
      <c r="F9203" s="348" t="s">
        <v>7754</v>
      </c>
    </row>
    <row r="9204" spans="1:6" x14ac:dyDescent="0.25">
      <c r="A9204" s="348" t="s">
        <v>14726</v>
      </c>
      <c r="B9204" t="str">
        <f t="shared" si="143"/>
        <v>F3:1012 P1P2:9010 P3:00246</v>
      </c>
      <c r="C9204" s="348" t="s">
        <v>7945</v>
      </c>
      <c r="D9204" s="348" t="s">
        <v>7679</v>
      </c>
      <c r="E9204" s="348" t="s">
        <v>7680</v>
      </c>
      <c r="F9204" s="348" t="s">
        <v>14606</v>
      </c>
    </row>
    <row r="9205" spans="1:6" x14ac:dyDescent="0.25">
      <c r="A9205" s="348" t="s">
        <v>14727</v>
      </c>
      <c r="B9205" t="str">
        <f t="shared" si="143"/>
        <v>F3:1012 P1P2:9010 P3:00289</v>
      </c>
      <c r="C9205" s="348" t="s">
        <v>7945</v>
      </c>
      <c r="D9205" s="348" t="s">
        <v>7679</v>
      </c>
      <c r="E9205" s="348" t="s">
        <v>7680</v>
      </c>
      <c r="F9205" s="348" t="s">
        <v>14728</v>
      </c>
    </row>
    <row r="9206" spans="1:6" x14ac:dyDescent="0.25">
      <c r="A9206" s="348" t="s">
        <v>14729</v>
      </c>
      <c r="B9206" t="str">
        <f t="shared" si="143"/>
        <v>F3:1012 P1P2:9010 P3:00326</v>
      </c>
      <c r="C9206" s="348" t="s">
        <v>7945</v>
      </c>
      <c r="D9206" s="348" t="s">
        <v>7679</v>
      </c>
      <c r="E9206" s="348" t="s">
        <v>7680</v>
      </c>
      <c r="F9206" s="348" t="s">
        <v>13162</v>
      </c>
    </row>
    <row r="9207" spans="1:6" x14ac:dyDescent="0.25">
      <c r="A9207" s="348" t="s">
        <v>14730</v>
      </c>
      <c r="B9207" t="str">
        <f t="shared" si="143"/>
        <v>F3:1012 P1P2:9010 P3:00361</v>
      </c>
      <c r="C9207" s="348" t="s">
        <v>7945</v>
      </c>
      <c r="D9207" s="348" t="s">
        <v>7679</v>
      </c>
      <c r="E9207" s="348" t="s">
        <v>7680</v>
      </c>
      <c r="F9207" s="348" t="s">
        <v>14731</v>
      </c>
    </row>
    <row r="9208" spans="1:6" x14ac:dyDescent="0.25">
      <c r="A9208" s="348" t="s">
        <v>14732</v>
      </c>
      <c r="B9208" t="str">
        <f t="shared" si="143"/>
        <v>F3:1040 P1P2:9006 P3:00410</v>
      </c>
      <c r="C9208" s="348" t="s">
        <v>7945</v>
      </c>
      <c r="D9208" s="348" t="s">
        <v>7691</v>
      </c>
      <c r="E9208" s="348" t="s">
        <v>7692</v>
      </c>
      <c r="F9208" s="348" t="s">
        <v>14733</v>
      </c>
    </row>
    <row r="9209" spans="1:6" x14ac:dyDescent="0.25">
      <c r="A9209" s="348" t="s">
        <v>14734</v>
      </c>
      <c r="B9209" t="str">
        <f t="shared" si="143"/>
        <v>F3:0950 P1P2:8814 P3:00209</v>
      </c>
      <c r="C9209" s="348" t="s">
        <v>7962</v>
      </c>
      <c r="D9209" s="348" t="s">
        <v>7344</v>
      </c>
      <c r="E9209" s="348" t="s">
        <v>7642</v>
      </c>
      <c r="F9209" s="348" t="s">
        <v>7860</v>
      </c>
    </row>
    <row r="9210" spans="1:6" x14ac:dyDescent="0.25">
      <c r="A9210" s="348" t="s">
        <v>14735</v>
      </c>
      <c r="B9210" t="str">
        <f t="shared" si="143"/>
        <v>F3:1012 P1P2:9010 P3:00268</v>
      </c>
      <c r="C9210" s="348" t="s">
        <v>7945</v>
      </c>
      <c r="D9210" s="348" t="s">
        <v>7679</v>
      </c>
      <c r="E9210" s="348" t="s">
        <v>7680</v>
      </c>
      <c r="F9210" s="348" t="s">
        <v>13133</v>
      </c>
    </row>
    <row r="9211" spans="1:6" x14ac:dyDescent="0.25">
      <c r="A9211" s="348" t="s">
        <v>14736</v>
      </c>
      <c r="B9211" t="str">
        <f t="shared" si="143"/>
        <v>F3:1012 P1P2:9010 P3:00326</v>
      </c>
      <c r="C9211" s="348" t="s">
        <v>7945</v>
      </c>
      <c r="D9211" s="348" t="s">
        <v>7679</v>
      </c>
      <c r="E9211" s="348" t="s">
        <v>7680</v>
      </c>
      <c r="F9211" s="348" t="s">
        <v>13162</v>
      </c>
    </row>
    <row r="9212" spans="1:6" x14ac:dyDescent="0.25">
      <c r="A9212" s="348" t="s">
        <v>14737</v>
      </c>
      <c r="B9212" t="str">
        <f t="shared" si="143"/>
        <v>F3:1012 P1P2:9010 P3:00301</v>
      </c>
      <c r="C9212" s="348" t="s">
        <v>7945</v>
      </c>
      <c r="D9212" s="348" t="s">
        <v>7679</v>
      </c>
      <c r="E9212" s="348" t="s">
        <v>7680</v>
      </c>
      <c r="F9212" s="348" t="s">
        <v>14738</v>
      </c>
    </row>
    <row r="9213" spans="1:6" x14ac:dyDescent="0.25">
      <c r="A9213" s="348" t="s">
        <v>14739</v>
      </c>
      <c r="B9213" t="str">
        <f t="shared" si="143"/>
        <v>F3:1012 P1P2:9010 P3:00246</v>
      </c>
      <c r="C9213" s="348" t="s">
        <v>7945</v>
      </c>
      <c r="D9213" s="348" t="s">
        <v>7679</v>
      </c>
      <c r="E9213" s="348" t="s">
        <v>7680</v>
      </c>
      <c r="F9213" s="348" t="s">
        <v>14606</v>
      </c>
    </row>
    <row r="9214" spans="1:6" x14ac:dyDescent="0.25">
      <c r="A9214" s="348" t="s">
        <v>14740</v>
      </c>
      <c r="B9214" t="str">
        <f t="shared" si="143"/>
        <v>F3:1012 P1P2:9010 P3:00287</v>
      </c>
      <c r="C9214" s="348" t="s">
        <v>7945</v>
      </c>
      <c r="D9214" s="348" t="s">
        <v>7679</v>
      </c>
      <c r="E9214" s="348" t="s">
        <v>7680</v>
      </c>
      <c r="F9214" s="348" t="s">
        <v>14607</v>
      </c>
    </row>
    <row r="9215" spans="1:6" x14ac:dyDescent="0.25">
      <c r="A9215" s="348" t="s">
        <v>14741</v>
      </c>
      <c r="B9215" t="str">
        <f t="shared" si="143"/>
        <v>F3:1040 P1P2:9006 P3:00282</v>
      </c>
      <c r="C9215" s="348" t="s">
        <v>11508</v>
      </c>
      <c r="D9215" s="348" t="s">
        <v>7691</v>
      </c>
      <c r="E9215" s="348" t="s">
        <v>7692</v>
      </c>
      <c r="F9215" s="348" t="s">
        <v>7854</v>
      </c>
    </row>
    <row r="9216" spans="1:6" x14ac:dyDescent="0.25">
      <c r="A9216" s="348" t="s">
        <v>14742</v>
      </c>
      <c r="B9216" t="str">
        <f t="shared" si="143"/>
        <v>F3:0820 P1P2:8502 P3:00234</v>
      </c>
      <c r="C9216" s="348" t="s">
        <v>11411</v>
      </c>
      <c r="D9216" s="348" t="s">
        <v>7684</v>
      </c>
      <c r="E9216" s="348" t="s">
        <v>7725</v>
      </c>
      <c r="F9216" s="348" t="s">
        <v>7726</v>
      </c>
    </row>
    <row r="9217" spans="1:6" x14ac:dyDescent="0.25">
      <c r="A9217" s="348" t="s">
        <v>14743</v>
      </c>
      <c r="B9217" t="str">
        <f t="shared" si="143"/>
        <v>F3:0950 P1P2:8814 P3:00209</v>
      </c>
      <c r="C9217" s="348" t="s">
        <v>9164</v>
      </c>
      <c r="D9217" s="348" t="s">
        <v>7344</v>
      </c>
      <c r="E9217" s="348" t="s">
        <v>7642</v>
      </c>
      <c r="F9217" s="348" t="s">
        <v>7860</v>
      </c>
    </row>
    <row r="9218" spans="1:6" x14ac:dyDescent="0.25">
      <c r="A9218" s="348" t="s">
        <v>14744</v>
      </c>
      <c r="B9218" t="str">
        <f t="shared" ref="B9218:B9281" si="144">CONCATENATE("F3:",D9218," P1P2:",E9218," P3:",F9218)</f>
        <v>F3:0820 P1P2:8502 P3:00234</v>
      </c>
      <c r="C9218" s="348" t="s">
        <v>8911</v>
      </c>
      <c r="D9218" s="348" t="s">
        <v>7684</v>
      </c>
      <c r="E9218" s="348" t="s">
        <v>7725</v>
      </c>
      <c r="F9218" s="348" t="s">
        <v>7726</v>
      </c>
    </row>
    <row r="9219" spans="1:6" x14ac:dyDescent="0.25">
      <c r="A9219" s="348" t="s">
        <v>14745</v>
      </c>
      <c r="B9219" t="str">
        <f t="shared" si="144"/>
        <v>F3:0820 P1P2:8503 P3:00232</v>
      </c>
      <c r="C9219" s="348" t="s">
        <v>9066</v>
      </c>
      <c r="D9219" s="348" t="s">
        <v>7684</v>
      </c>
      <c r="E9219" s="348" t="s">
        <v>7685</v>
      </c>
      <c r="F9219" s="348" t="s">
        <v>7686</v>
      </c>
    </row>
    <row r="9220" spans="1:6" x14ac:dyDescent="0.25">
      <c r="A9220" s="348" t="s">
        <v>14746</v>
      </c>
      <c r="B9220" t="str">
        <f t="shared" si="144"/>
        <v>F3:0911 P1P2:8802 P3:00199</v>
      </c>
      <c r="C9220" s="348" t="s">
        <v>10687</v>
      </c>
      <c r="D9220" s="348" t="s">
        <v>7657</v>
      </c>
      <c r="E9220" s="348" t="s">
        <v>7658</v>
      </c>
      <c r="F9220" s="348" t="s">
        <v>7659</v>
      </c>
    </row>
    <row r="9221" spans="1:6" x14ac:dyDescent="0.25">
      <c r="A9221" s="348" t="s">
        <v>14746</v>
      </c>
      <c r="B9221" t="str">
        <f t="shared" si="144"/>
        <v>F3:0911 P1P2:8802 P3:00448</v>
      </c>
      <c r="C9221" s="348" t="s">
        <v>10687</v>
      </c>
      <c r="D9221" s="348" t="s">
        <v>7657</v>
      </c>
      <c r="E9221" s="348" t="s">
        <v>7658</v>
      </c>
      <c r="F9221" s="348" t="s">
        <v>7641</v>
      </c>
    </row>
    <row r="9222" spans="1:6" x14ac:dyDescent="0.25">
      <c r="A9222" s="348" t="s">
        <v>14747</v>
      </c>
      <c r="B9222" t="str">
        <f t="shared" si="144"/>
        <v>F3:0861 P1P2:8501 P3:00005</v>
      </c>
      <c r="C9222" s="348" t="s">
        <v>7981</v>
      </c>
      <c r="D9222" s="348" t="s">
        <v>7952</v>
      </c>
      <c r="E9222" s="348" t="s">
        <v>7953</v>
      </c>
      <c r="F9222" s="348" t="s">
        <v>7655</v>
      </c>
    </row>
    <row r="9223" spans="1:6" x14ac:dyDescent="0.25">
      <c r="A9223" s="348" t="s">
        <v>14747</v>
      </c>
      <c r="B9223" t="str">
        <f t="shared" si="144"/>
        <v>F3:0861 P1P2:8501 P3:00245</v>
      </c>
      <c r="C9223" s="348" t="s">
        <v>7981</v>
      </c>
      <c r="D9223" s="348" t="s">
        <v>7952</v>
      </c>
      <c r="E9223" s="348" t="s">
        <v>7953</v>
      </c>
      <c r="F9223" s="348" t="s">
        <v>7982</v>
      </c>
    </row>
    <row r="9224" spans="1:6" x14ac:dyDescent="0.25">
      <c r="A9224" s="348" t="s">
        <v>14748</v>
      </c>
      <c r="B9224" t="str">
        <f t="shared" si="144"/>
        <v>F3:0820 P1P2:8503 P3:00232</v>
      </c>
      <c r="C9224" s="348" t="s">
        <v>7981</v>
      </c>
      <c r="D9224" s="348" t="s">
        <v>7684</v>
      </c>
      <c r="E9224" s="348" t="s">
        <v>7685</v>
      </c>
      <c r="F9224" s="348" t="s">
        <v>7686</v>
      </c>
    </row>
    <row r="9225" spans="1:6" x14ac:dyDescent="0.25">
      <c r="A9225" s="348" t="s">
        <v>14749</v>
      </c>
      <c r="B9225" t="str">
        <f t="shared" si="144"/>
        <v>F3:0820 P1P2:8502 P3:00231</v>
      </c>
      <c r="C9225" s="348" t="s">
        <v>7981</v>
      </c>
      <c r="D9225" s="348" t="s">
        <v>7684</v>
      </c>
      <c r="E9225" s="348" t="s">
        <v>7725</v>
      </c>
      <c r="F9225" s="348" t="s">
        <v>7834</v>
      </c>
    </row>
    <row r="9226" spans="1:6" x14ac:dyDescent="0.25">
      <c r="A9226" s="348" t="s">
        <v>14750</v>
      </c>
      <c r="B9226" t="str">
        <f t="shared" si="144"/>
        <v>F3:0813 P1P2:8603 P3:00394</v>
      </c>
      <c r="C9226" s="348" t="s">
        <v>7981</v>
      </c>
      <c r="D9226" s="348" t="s">
        <v>7807</v>
      </c>
      <c r="E9226" s="348" t="s">
        <v>7808</v>
      </c>
      <c r="F9226" s="348" t="s">
        <v>7809</v>
      </c>
    </row>
    <row r="9227" spans="1:6" x14ac:dyDescent="0.25">
      <c r="A9227" s="348" t="s">
        <v>14751</v>
      </c>
      <c r="B9227" t="str">
        <f t="shared" si="144"/>
        <v>F3:0950 P1P2:8814 P3:00209</v>
      </c>
      <c r="C9227" s="348" t="s">
        <v>7981</v>
      </c>
      <c r="D9227" s="348" t="s">
        <v>7344</v>
      </c>
      <c r="E9227" s="348" t="s">
        <v>7642</v>
      </c>
      <c r="F9227" s="348" t="s">
        <v>7860</v>
      </c>
    </row>
    <row r="9228" spans="1:6" x14ac:dyDescent="0.25">
      <c r="A9228" s="348" t="s">
        <v>14752</v>
      </c>
      <c r="B9228" t="str">
        <f t="shared" si="144"/>
        <v>F3:0911 P1P2:8802 P3:00199</v>
      </c>
      <c r="C9228" s="348" t="s">
        <v>7945</v>
      </c>
      <c r="D9228" s="348" t="s">
        <v>7657</v>
      </c>
      <c r="E9228" s="348" t="s">
        <v>7658</v>
      </c>
      <c r="F9228" s="348" t="s">
        <v>7659</v>
      </c>
    </row>
    <row r="9229" spans="1:6" x14ac:dyDescent="0.25">
      <c r="A9229" s="348" t="s">
        <v>14752</v>
      </c>
      <c r="B9229" t="str">
        <f t="shared" si="144"/>
        <v>F3:0911 P1P2:8802 P3:00448</v>
      </c>
      <c r="C9229" s="348" t="s">
        <v>7945</v>
      </c>
      <c r="D9229" s="348" t="s">
        <v>7657</v>
      </c>
      <c r="E9229" s="348" t="s">
        <v>7658</v>
      </c>
      <c r="F9229" s="348" t="s">
        <v>7641</v>
      </c>
    </row>
    <row r="9230" spans="1:6" x14ac:dyDescent="0.25">
      <c r="A9230" s="348" t="s">
        <v>14753</v>
      </c>
      <c r="B9230" t="str">
        <f t="shared" si="144"/>
        <v>F3:0911 P1P2:8802 P3:00199</v>
      </c>
      <c r="C9230" s="348" t="s">
        <v>10939</v>
      </c>
      <c r="D9230" s="348" t="s">
        <v>7657</v>
      </c>
      <c r="E9230" s="348" t="s">
        <v>7658</v>
      </c>
      <c r="F9230" s="348" t="s">
        <v>7659</v>
      </c>
    </row>
    <row r="9231" spans="1:6" x14ac:dyDescent="0.25">
      <c r="A9231" s="348" t="s">
        <v>14753</v>
      </c>
      <c r="B9231" t="str">
        <f t="shared" si="144"/>
        <v>F3:0911 P1P2:8802 P3:00448</v>
      </c>
      <c r="C9231" s="348" t="s">
        <v>10939</v>
      </c>
      <c r="D9231" s="348" t="s">
        <v>7657</v>
      </c>
      <c r="E9231" s="348" t="s">
        <v>7658</v>
      </c>
      <c r="F9231" s="348" t="s">
        <v>7641</v>
      </c>
    </row>
    <row r="9232" spans="1:6" x14ac:dyDescent="0.25">
      <c r="A9232" s="348" t="s">
        <v>14754</v>
      </c>
      <c r="B9232" t="str">
        <f t="shared" si="144"/>
        <v>F3:0429 P1P2:5101 P3:00005</v>
      </c>
      <c r="C9232" s="348" t="s">
        <v>13517</v>
      </c>
      <c r="D9232" s="348" t="s">
        <v>13501</v>
      </c>
      <c r="E9232" s="348" t="s">
        <v>13502</v>
      </c>
      <c r="F9232" s="348" t="s">
        <v>7655</v>
      </c>
    </row>
    <row r="9233" spans="1:6" x14ac:dyDescent="0.25">
      <c r="A9233" s="348" t="s">
        <v>14755</v>
      </c>
      <c r="B9233" t="str">
        <f t="shared" si="144"/>
        <v>F3:0922 P1P2:8806 P3:00389</v>
      </c>
      <c r="C9233" s="348" t="s">
        <v>7916</v>
      </c>
      <c r="D9233" s="348" t="s">
        <v>7637</v>
      </c>
      <c r="E9233" s="348" t="s">
        <v>7638</v>
      </c>
      <c r="F9233" s="348" t="s">
        <v>7640</v>
      </c>
    </row>
    <row r="9234" spans="1:6" x14ac:dyDescent="0.25">
      <c r="A9234" s="348" t="s">
        <v>14755</v>
      </c>
      <c r="B9234" t="str">
        <f t="shared" si="144"/>
        <v>F3:0989 P1P2:8801 P3:00005</v>
      </c>
      <c r="C9234" s="348" t="s">
        <v>7916</v>
      </c>
      <c r="D9234" s="348" t="s">
        <v>7939</v>
      </c>
      <c r="E9234" s="348" t="s">
        <v>7940</v>
      </c>
      <c r="F9234" s="348" t="s">
        <v>7655</v>
      </c>
    </row>
    <row r="9235" spans="1:6" x14ac:dyDescent="0.25">
      <c r="A9235" s="348" t="s">
        <v>14755</v>
      </c>
      <c r="B9235" t="str">
        <f t="shared" si="144"/>
        <v>F3:0989 P1P2:8801 P3:00060</v>
      </c>
      <c r="C9235" s="348" t="s">
        <v>7916</v>
      </c>
      <c r="D9235" s="348" t="s">
        <v>7939</v>
      </c>
      <c r="E9235" s="348" t="s">
        <v>7940</v>
      </c>
      <c r="F9235" s="348" t="s">
        <v>7402</v>
      </c>
    </row>
    <row r="9236" spans="1:6" x14ac:dyDescent="0.25">
      <c r="A9236" s="348" t="s">
        <v>14756</v>
      </c>
      <c r="B9236" t="str">
        <f t="shared" si="144"/>
        <v>F3:0950 P1P2:8814 P3:00211</v>
      </c>
      <c r="C9236" s="348" t="s">
        <v>7916</v>
      </c>
      <c r="D9236" s="348" t="s">
        <v>7344</v>
      </c>
      <c r="E9236" s="348" t="s">
        <v>7642</v>
      </c>
      <c r="F9236" s="348" t="s">
        <v>7643</v>
      </c>
    </row>
    <row r="9237" spans="1:6" x14ac:dyDescent="0.25">
      <c r="A9237" s="348" t="s">
        <v>14757</v>
      </c>
      <c r="B9237" t="str">
        <f t="shared" si="144"/>
        <v>F3:0921 P1P2:8804 P3:00201</v>
      </c>
      <c r="C9237" s="348" t="s">
        <v>7916</v>
      </c>
      <c r="D9237" s="348" t="s">
        <v>7646</v>
      </c>
      <c r="E9237" s="348" t="s">
        <v>7647</v>
      </c>
      <c r="F9237" s="348" t="s">
        <v>7648</v>
      </c>
    </row>
    <row r="9238" spans="1:6" x14ac:dyDescent="0.25">
      <c r="A9238" s="348" t="s">
        <v>14757</v>
      </c>
      <c r="B9238" t="str">
        <f t="shared" si="144"/>
        <v>F3:0921 P1P2:8804 P3:00448</v>
      </c>
      <c r="C9238" s="348" t="s">
        <v>7916</v>
      </c>
      <c r="D9238" s="348" t="s">
        <v>7646</v>
      </c>
      <c r="E9238" s="348" t="s">
        <v>7647</v>
      </c>
      <c r="F9238" s="348" t="s">
        <v>7641</v>
      </c>
    </row>
    <row r="9239" spans="1:6" x14ac:dyDescent="0.25">
      <c r="A9239" s="348" t="s">
        <v>14758</v>
      </c>
      <c r="B9239" t="str">
        <f t="shared" si="144"/>
        <v>F3:0921 P1P2:8804 P3:00201</v>
      </c>
      <c r="C9239" s="348" t="s">
        <v>7916</v>
      </c>
      <c r="D9239" s="348" t="s">
        <v>7646</v>
      </c>
      <c r="E9239" s="348" t="s">
        <v>7647</v>
      </c>
      <c r="F9239" s="348" t="s">
        <v>7648</v>
      </c>
    </row>
    <row r="9240" spans="1:6" x14ac:dyDescent="0.25">
      <c r="A9240" s="348" t="s">
        <v>14758</v>
      </c>
      <c r="B9240" t="str">
        <f t="shared" si="144"/>
        <v>F3:0921 P1P2:8804 P3:00448</v>
      </c>
      <c r="C9240" s="348" t="s">
        <v>7916</v>
      </c>
      <c r="D9240" s="348" t="s">
        <v>7646</v>
      </c>
      <c r="E9240" s="348" t="s">
        <v>7647</v>
      </c>
      <c r="F9240" s="348" t="s">
        <v>7641</v>
      </c>
    </row>
    <row r="9241" spans="1:6" x14ac:dyDescent="0.25">
      <c r="A9241" s="348" t="s">
        <v>14759</v>
      </c>
      <c r="B9241" t="str">
        <f t="shared" si="144"/>
        <v>F3:0950 P1P2:8814 P3:00209</v>
      </c>
      <c r="C9241" s="348" t="s">
        <v>7916</v>
      </c>
      <c r="D9241" s="348" t="s">
        <v>7344</v>
      </c>
      <c r="E9241" s="348" t="s">
        <v>7642</v>
      </c>
      <c r="F9241" s="348" t="s">
        <v>7860</v>
      </c>
    </row>
    <row r="9242" spans="1:6" x14ac:dyDescent="0.25">
      <c r="A9242" s="348" t="s">
        <v>14760</v>
      </c>
      <c r="B9242" t="str">
        <f t="shared" si="144"/>
        <v>F3:0820 P1P2:8503 P3:00232</v>
      </c>
      <c r="C9242" s="348" t="s">
        <v>7916</v>
      </c>
      <c r="D9242" s="348" t="s">
        <v>7684</v>
      </c>
      <c r="E9242" s="348" t="s">
        <v>7685</v>
      </c>
      <c r="F9242" s="348" t="s">
        <v>7686</v>
      </c>
    </row>
    <row r="9243" spans="1:6" x14ac:dyDescent="0.25">
      <c r="A9243" s="348" t="s">
        <v>14761</v>
      </c>
      <c r="B9243" t="str">
        <f t="shared" si="144"/>
        <v>F3:0820 P1P2:8503 P3:00232</v>
      </c>
      <c r="C9243" s="348" t="s">
        <v>7916</v>
      </c>
      <c r="D9243" s="348" t="s">
        <v>7684</v>
      </c>
      <c r="E9243" s="348" t="s">
        <v>7685</v>
      </c>
      <c r="F9243" s="348" t="s">
        <v>7686</v>
      </c>
    </row>
    <row r="9244" spans="1:6" x14ac:dyDescent="0.25">
      <c r="A9244" s="348" t="s">
        <v>14762</v>
      </c>
      <c r="B9244" t="str">
        <f t="shared" si="144"/>
        <v>F3:0950 P1P2:8814 P3:00209</v>
      </c>
      <c r="C9244" s="348" t="s">
        <v>7916</v>
      </c>
      <c r="D9244" s="348" t="s">
        <v>7344</v>
      </c>
      <c r="E9244" s="348" t="s">
        <v>7642</v>
      </c>
      <c r="F9244" s="348" t="s">
        <v>7860</v>
      </c>
    </row>
    <row r="9245" spans="1:6" x14ac:dyDescent="0.25">
      <c r="A9245" s="348" t="s">
        <v>14763</v>
      </c>
      <c r="B9245" t="str">
        <f t="shared" si="144"/>
        <v>F3:0812 P1P2:8602 P3:00238</v>
      </c>
      <c r="C9245" s="348" t="s">
        <v>7916</v>
      </c>
      <c r="D9245" s="348" t="s">
        <v>7752</v>
      </c>
      <c r="E9245" s="348" t="s">
        <v>7753</v>
      </c>
      <c r="F9245" s="348" t="s">
        <v>8038</v>
      </c>
    </row>
    <row r="9246" spans="1:6" x14ac:dyDescent="0.25">
      <c r="A9246" s="348" t="s">
        <v>14764</v>
      </c>
      <c r="B9246" t="str">
        <f t="shared" si="144"/>
        <v>F3:0820 P1P2:8503 P3:00232</v>
      </c>
      <c r="C9246" s="348" t="s">
        <v>7916</v>
      </c>
      <c r="D9246" s="348" t="s">
        <v>7684</v>
      </c>
      <c r="E9246" s="348" t="s">
        <v>7685</v>
      </c>
      <c r="F9246" s="348" t="s">
        <v>7686</v>
      </c>
    </row>
    <row r="9247" spans="1:6" x14ac:dyDescent="0.25">
      <c r="A9247" s="348" t="s">
        <v>14765</v>
      </c>
      <c r="B9247" t="str">
        <f t="shared" si="144"/>
        <v>F3:0820 P1P2:8502 P3:00233</v>
      </c>
      <c r="C9247" s="348" t="s">
        <v>7967</v>
      </c>
      <c r="D9247" s="348" t="s">
        <v>7684</v>
      </c>
      <c r="E9247" s="348" t="s">
        <v>7725</v>
      </c>
      <c r="F9247" s="348" t="s">
        <v>9219</v>
      </c>
    </row>
    <row r="9248" spans="1:6" x14ac:dyDescent="0.25">
      <c r="A9248" s="348" t="s">
        <v>14765</v>
      </c>
      <c r="B9248" t="str">
        <f t="shared" si="144"/>
        <v>F3:0820 P1P2:8502 P3:00235</v>
      </c>
      <c r="C9248" s="348" t="s">
        <v>7967</v>
      </c>
      <c r="D9248" s="348" t="s">
        <v>7684</v>
      </c>
      <c r="E9248" s="348" t="s">
        <v>7725</v>
      </c>
      <c r="F9248" s="348" t="s">
        <v>13989</v>
      </c>
    </row>
    <row r="9249" spans="1:6" x14ac:dyDescent="0.25">
      <c r="A9249" s="348" t="s">
        <v>14766</v>
      </c>
      <c r="B9249" t="str">
        <f t="shared" si="144"/>
        <v>F3:0922 P1P2:8806 P3:00203</v>
      </c>
      <c r="C9249" s="348" t="s">
        <v>7967</v>
      </c>
      <c r="D9249" s="348" t="s">
        <v>7637</v>
      </c>
      <c r="E9249" s="348" t="s">
        <v>7638</v>
      </c>
      <c r="F9249" s="348" t="s">
        <v>7639</v>
      </c>
    </row>
    <row r="9250" spans="1:6" x14ac:dyDescent="0.25">
      <c r="A9250" s="348" t="s">
        <v>14766</v>
      </c>
      <c r="B9250" t="str">
        <f t="shared" si="144"/>
        <v>F3:0922 P1P2:8806 P3:00389</v>
      </c>
      <c r="C9250" s="348" t="s">
        <v>7967</v>
      </c>
      <c r="D9250" s="348" t="s">
        <v>7637</v>
      </c>
      <c r="E9250" s="348" t="s">
        <v>7638</v>
      </c>
      <c r="F9250" s="348" t="s">
        <v>7640</v>
      </c>
    </row>
    <row r="9251" spans="1:6" x14ac:dyDescent="0.25">
      <c r="A9251" s="348" t="s">
        <v>14766</v>
      </c>
      <c r="B9251" t="str">
        <f t="shared" si="144"/>
        <v>F3:0922 P1P2:8806 P3:00448</v>
      </c>
      <c r="C9251" s="348" t="s">
        <v>7967</v>
      </c>
      <c r="D9251" s="348" t="s">
        <v>7637</v>
      </c>
      <c r="E9251" s="348" t="s">
        <v>7638</v>
      </c>
      <c r="F9251" s="348" t="s">
        <v>7641</v>
      </c>
    </row>
    <row r="9252" spans="1:6" x14ac:dyDescent="0.25">
      <c r="A9252" s="348" t="s">
        <v>14767</v>
      </c>
      <c r="B9252" t="str">
        <f t="shared" si="144"/>
        <v>F3:0922 P1P2:8806 P3:00203</v>
      </c>
      <c r="C9252" s="348" t="s">
        <v>7967</v>
      </c>
      <c r="D9252" s="348" t="s">
        <v>7637</v>
      </c>
      <c r="E9252" s="348" t="s">
        <v>7638</v>
      </c>
      <c r="F9252" s="348" t="s">
        <v>7639</v>
      </c>
    </row>
    <row r="9253" spans="1:6" x14ac:dyDescent="0.25">
      <c r="A9253" s="348" t="s">
        <v>14767</v>
      </c>
      <c r="B9253" t="str">
        <f t="shared" si="144"/>
        <v>F3:0922 P1P2:8806 P3:00389</v>
      </c>
      <c r="C9253" s="348" t="s">
        <v>7967</v>
      </c>
      <c r="D9253" s="348" t="s">
        <v>7637</v>
      </c>
      <c r="E9253" s="348" t="s">
        <v>7638</v>
      </c>
      <c r="F9253" s="348" t="s">
        <v>7640</v>
      </c>
    </row>
    <row r="9254" spans="1:6" x14ac:dyDescent="0.25">
      <c r="A9254" s="348" t="s">
        <v>14767</v>
      </c>
      <c r="B9254" t="str">
        <f t="shared" si="144"/>
        <v>F3:0922 P1P2:8806 P3:00448</v>
      </c>
      <c r="C9254" s="348" t="s">
        <v>7967</v>
      </c>
      <c r="D9254" s="348" t="s">
        <v>7637</v>
      </c>
      <c r="E9254" s="348" t="s">
        <v>7638</v>
      </c>
      <c r="F9254" s="348" t="s">
        <v>7641</v>
      </c>
    </row>
    <row r="9255" spans="1:6" x14ac:dyDescent="0.25">
      <c r="A9255" s="348" t="s">
        <v>14768</v>
      </c>
      <c r="B9255" t="str">
        <f t="shared" si="144"/>
        <v>F3:0812 P1P2:8602 P3:00238</v>
      </c>
      <c r="C9255" s="348" t="s">
        <v>14613</v>
      </c>
      <c r="D9255" s="348" t="s">
        <v>7752</v>
      </c>
      <c r="E9255" s="348" t="s">
        <v>7753</v>
      </c>
      <c r="F9255" s="348" t="s">
        <v>8038</v>
      </c>
    </row>
    <row r="9256" spans="1:6" x14ac:dyDescent="0.25">
      <c r="A9256" s="348" t="s">
        <v>14769</v>
      </c>
      <c r="B9256" t="str">
        <f t="shared" si="144"/>
        <v>F3:0812 P1P2:8602 P3:00238</v>
      </c>
      <c r="C9256" s="348" t="s">
        <v>14613</v>
      </c>
      <c r="D9256" s="348" t="s">
        <v>7752</v>
      </c>
      <c r="E9256" s="348" t="s">
        <v>7753</v>
      </c>
      <c r="F9256" s="348" t="s">
        <v>8038</v>
      </c>
    </row>
    <row r="9257" spans="1:6" x14ac:dyDescent="0.25">
      <c r="A9257" s="348" t="s">
        <v>14770</v>
      </c>
      <c r="B9257" t="str">
        <f t="shared" si="144"/>
        <v>F3:0911 P1P2:8802 P3:00199</v>
      </c>
      <c r="C9257" s="348" t="s">
        <v>7945</v>
      </c>
      <c r="D9257" s="348" t="s">
        <v>7657</v>
      </c>
      <c r="E9257" s="348" t="s">
        <v>7658</v>
      </c>
      <c r="F9257" s="348" t="s">
        <v>7659</v>
      </c>
    </row>
    <row r="9258" spans="1:6" x14ac:dyDescent="0.25">
      <c r="A9258" s="348" t="s">
        <v>14770</v>
      </c>
      <c r="B9258" t="str">
        <f t="shared" si="144"/>
        <v>F3:0911 P1P2:8802 P3:00448</v>
      </c>
      <c r="C9258" s="348" t="s">
        <v>7945</v>
      </c>
      <c r="D9258" s="348" t="s">
        <v>7657</v>
      </c>
      <c r="E9258" s="348" t="s">
        <v>7658</v>
      </c>
      <c r="F9258" s="348" t="s">
        <v>7641</v>
      </c>
    </row>
    <row r="9259" spans="1:6" x14ac:dyDescent="0.25">
      <c r="A9259" s="348" t="s">
        <v>14771</v>
      </c>
      <c r="B9259" t="str">
        <f t="shared" si="144"/>
        <v>F3:0332 P1P2:4018 P3:00096</v>
      </c>
      <c r="C9259" s="348" t="s">
        <v>7335</v>
      </c>
      <c r="D9259" s="348" t="s">
        <v>7612</v>
      </c>
      <c r="E9259" s="348" t="s">
        <v>7613</v>
      </c>
      <c r="F9259" s="348" t="s">
        <v>7614</v>
      </c>
    </row>
    <row r="9260" spans="1:6" x14ac:dyDescent="0.25">
      <c r="A9260" s="348" t="s">
        <v>14772</v>
      </c>
      <c r="B9260" t="str">
        <f t="shared" si="144"/>
        <v>F3:0339 P1P2:4010 P3:00105</v>
      </c>
      <c r="C9260" s="348" t="s">
        <v>7386</v>
      </c>
      <c r="D9260" s="348" t="s">
        <v>7327</v>
      </c>
      <c r="E9260" s="348" t="s">
        <v>14773</v>
      </c>
      <c r="F9260" s="348" t="s">
        <v>14774</v>
      </c>
    </row>
    <row r="9261" spans="1:6" x14ac:dyDescent="0.25">
      <c r="A9261" s="348" t="s">
        <v>14775</v>
      </c>
      <c r="B9261" t="str">
        <f t="shared" si="144"/>
        <v>F3:0339 P1P2:4015 P3:00094</v>
      </c>
      <c r="C9261" s="348" t="s">
        <v>7386</v>
      </c>
      <c r="D9261" s="348" t="s">
        <v>7327</v>
      </c>
      <c r="E9261" s="348" t="s">
        <v>14776</v>
      </c>
      <c r="F9261" s="348" t="s">
        <v>14777</v>
      </c>
    </row>
    <row r="9262" spans="1:6" x14ac:dyDescent="0.25">
      <c r="A9262" s="348" t="s">
        <v>14778</v>
      </c>
      <c r="B9262" t="str">
        <f t="shared" si="144"/>
        <v>F3:0259 P1P2:3105 P3:00066</v>
      </c>
      <c r="C9262" s="348" t="s">
        <v>14779</v>
      </c>
      <c r="D9262" s="348" t="s">
        <v>7557</v>
      </c>
      <c r="E9262" s="348" t="s">
        <v>14780</v>
      </c>
      <c r="F9262" s="348" t="s">
        <v>14781</v>
      </c>
    </row>
    <row r="9263" spans="1:6" x14ac:dyDescent="0.25">
      <c r="A9263" s="348" t="s">
        <v>14782</v>
      </c>
      <c r="B9263" t="str">
        <f t="shared" si="144"/>
        <v>F3:0161 P1P2:2202 P3:00063</v>
      </c>
      <c r="C9263" s="348" t="s">
        <v>7433</v>
      </c>
      <c r="D9263" s="348" t="s">
        <v>7434</v>
      </c>
      <c r="E9263" s="348" t="s">
        <v>7435</v>
      </c>
      <c r="F9263" s="348" t="s">
        <v>7439</v>
      </c>
    </row>
    <row r="9264" spans="1:6" x14ac:dyDescent="0.25">
      <c r="A9264" s="348" t="s">
        <v>14782</v>
      </c>
      <c r="B9264" t="str">
        <f t="shared" si="144"/>
        <v>F3:0161 P1P2:2202 P3:00408</v>
      </c>
      <c r="C9264" s="348" t="s">
        <v>7433</v>
      </c>
      <c r="D9264" s="348" t="s">
        <v>7434</v>
      </c>
      <c r="E9264" s="348" t="s">
        <v>7435</v>
      </c>
      <c r="F9264" s="348" t="s">
        <v>14783</v>
      </c>
    </row>
    <row r="9265" spans="1:6" x14ac:dyDescent="0.25">
      <c r="A9265" s="348" t="s">
        <v>14784</v>
      </c>
      <c r="B9265" t="str">
        <f t="shared" si="144"/>
        <v>F3:0911 P1P2:8802 P3:00199</v>
      </c>
      <c r="C9265" s="348" t="s">
        <v>7945</v>
      </c>
      <c r="D9265" s="348" t="s">
        <v>7657</v>
      </c>
      <c r="E9265" s="348" t="s">
        <v>7658</v>
      </c>
      <c r="F9265" s="348" t="s">
        <v>7659</v>
      </c>
    </row>
    <row r="9266" spans="1:6" x14ac:dyDescent="0.25">
      <c r="A9266" s="348" t="s">
        <v>14784</v>
      </c>
      <c r="B9266" t="str">
        <f t="shared" si="144"/>
        <v>F3:0911 P1P2:8802 P3:00448</v>
      </c>
      <c r="C9266" s="348" t="s">
        <v>7945</v>
      </c>
      <c r="D9266" s="348" t="s">
        <v>7657</v>
      </c>
      <c r="E9266" s="348" t="s">
        <v>7658</v>
      </c>
      <c r="F9266" s="348" t="s">
        <v>7641</v>
      </c>
    </row>
    <row r="9267" spans="1:6" x14ac:dyDescent="0.25">
      <c r="A9267" s="348" t="s">
        <v>14785</v>
      </c>
      <c r="B9267" t="str">
        <f t="shared" si="144"/>
        <v>F3:1099 P1P2:9019 P3:00300</v>
      </c>
      <c r="C9267" s="348" t="s">
        <v>11409</v>
      </c>
      <c r="D9267" s="348" t="s">
        <v>8515</v>
      </c>
      <c r="E9267" s="348" t="s">
        <v>10350</v>
      </c>
      <c r="F9267" s="348" t="s">
        <v>7851</v>
      </c>
    </row>
    <row r="9268" spans="1:6" x14ac:dyDescent="0.25">
      <c r="A9268" s="348" t="s">
        <v>14786</v>
      </c>
      <c r="B9268" t="str">
        <f t="shared" si="144"/>
        <v>F3:0960 P1P2:8813 P3:00060</v>
      </c>
      <c r="C9268" s="348" t="s">
        <v>7945</v>
      </c>
      <c r="D9268" s="348" t="s">
        <v>7968</v>
      </c>
      <c r="E9268" s="348" t="s">
        <v>7969</v>
      </c>
      <c r="F9268" s="348" t="s">
        <v>7402</v>
      </c>
    </row>
    <row r="9269" spans="1:6" x14ac:dyDescent="0.25">
      <c r="A9269" s="348" t="s">
        <v>14787</v>
      </c>
      <c r="B9269" t="str">
        <f t="shared" si="144"/>
        <v>F3:0960 P1P2:8813 P3:00060</v>
      </c>
      <c r="C9269" s="348" t="s">
        <v>7945</v>
      </c>
      <c r="D9269" s="348" t="s">
        <v>7968</v>
      </c>
      <c r="E9269" s="348" t="s">
        <v>7969</v>
      </c>
      <c r="F9269" s="348" t="s">
        <v>7402</v>
      </c>
    </row>
    <row r="9270" spans="1:6" x14ac:dyDescent="0.25">
      <c r="A9270" s="348" t="s">
        <v>14788</v>
      </c>
      <c r="B9270" t="str">
        <f t="shared" si="144"/>
        <v>F3:0820 P1P2:8502 P3:00234</v>
      </c>
      <c r="C9270" s="348" t="s">
        <v>10045</v>
      </c>
      <c r="D9270" s="348" t="s">
        <v>7684</v>
      </c>
      <c r="E9270" s="348" t="s">
        <v>7725</v>
      </c>
      <c r="F9270" s="348" t="s">
        <v>7726</v>
      </c>
    </row>
    <row r="9271" spans="1:6" x14ac:dyDescent="0.25">
      <c r="A9271" s="348" t="s">
        <v>14789</v>
      </c>
      <c r="B9271" t="str">
        <f t="shared" si="144"/>
        <v>F3:0911 P1P2:8802 P3:00199</v>
      </c>
      <c r="C9271" s="348" t="s">
        <v>7760</v>
      </c>
      <c r="D9271" s="348" t="s">
        <v>7657</v>
      </c>
      <c r="E9271" s="348" t="s">
        <v>7658</v>
      </c>
      <c r="F9271" s="348" t="s">
        <v>7659</v>
      </c>
    </row>
    <row r="9272" spans="1:6" x14ac:dyDescent="0.25">
      <c r="A9272" s="348" t="s">
        <v>14789</v>
      </c>
      <c r="B9272" t="str">
        <f t="shared" si="144"/>
        <v>F3:0911 P1P2:8802 P3:00448</v>
      </c>
      <c r="C9272" s="348" t="s">
        <v>7760</v>
      </c>
      <c r="D9272" s="348" t="s">
        <v>7657</v>
      </c>
      <c r="E9272" s="348" t="s">
        <v>7658</v>
      </c>
      <c r="F9272" s="348" t="s">
        <v>7641</v>
      </c>
    </row>
    <row r="9273" spans="1:6" x14ac:dyDescent="0.25">
      <c r="A9273" s="348" t="s">
        <v>14790</v>
      </c>
      <c r="B9273" t="str">
        <f t="shared" si="144"/>
        <v>F3:0820 P1P2:8502 P3:00234</v>
      </c>
      <c r="C9273" s="348" t="s">
        <v>7760</v>
      </c>
      <c r="D9273" s="348" t="s">
        <v>7684</v>
      </c>
      <c r="E9273" s="348" t="s">
        <v>7725</v>
      </c>
      <c r="F9273" s="348" t="s">
        <v>7726</v>
      </c>
    </row>
    <row r="9274" spans="1:6" x14ac:dyDescent="0.25">
      <c r="A9274" s="348" t="s">
        <v>14791</v>
      </c>
      <c r="B9274" t="str">
        <f t="shared" si="144"/>
        <v>F3:0911 P1P2:8802 P3:00199</v>
      </c>
      <c r="C9274" s="348" t="s">
        <v>8107</v>
      </c>
      <c r="D9274" s="348" t="s">
        <v>7657</v>
      </c>
      <c r="E9274" s="348" t="s">
        <v>7658</v>
      </c>
      <c r="F9274" s="348" t="s">
        <v>7659</v>
      </c>
    </row>
    <row r="9275" spans="1:6" x14ac:dyDescent="0.25">
      <c r="A9275" s="348" t="s">
        <v>14791</v>
      </c>
      <c r="B9275" t="str">
        <f t="shared" si="144"/>
        <v>F3:0911 P1P2:8802 P3:00448</v>
      </c>
      <c r="C9275" s="348" t="s">
        <v>8107</v>
      </c>
      <c r="D9275" s="348" t="s">
        <v>7657</v>
      </c>
      <c r="E9275" s="348" t="s">
        <v>7658</v>
      </c>
      <c r="F9275" s="348" t="s">
        <v>7641</v>
      </c>
    </row>
    <row r="9276" spans="1:6" x14ac:dyDescent="0.25">
      <c r="A9276" s="348" t="s">
        <v>14792</v>
      </c>
      <c r="B9276" t="str">
        <f t="shared" si="144"/>
        <v>F3:0813 P1P2:8603 P3:00239</v>
      </c>
      <c r="C9276" s="348" t="s">
        <v>9779</v>
      </c>
      <c r="D9276" s="348" t="s">
        <v>7807</v>
      </c>
      <c r="E9276" s="348" t="s">
        <v>7808</v>
      </c>
      <c r="F9276" s="348" t="s">
        <v>12949</v>
      </c>
    </row>
    <row r="9277" spans="1:6" x14ac:dyDescent="0.25">
      <c r="A9277" s="348" t="s">
        <v>14793</v>
      </c>
      <c r="B9277" t="str">
        <f t="shared" si="144"/>
        <v>F3:0820 P1P2:8502 P3:00234</v>
      </c>
      <c r="C9277" s="348" t="s">
        <v>11649</v>
      </c>
      <c r="D9277" s="348" t="s">
        <v>7684</v>
      </c>
      <c r="E9277" s="348" t="s">
        <v>7725</v>
      </c>
      <c r="F9277" s="348" t="s">
        <v>7726</v>
      </c>
    </row>
    <row r="9278" spans="1:6" x14ac:dyDescent="0.25">
      <c r="A9278" s="348" t="s">
        <v>14794</v>
      </c>
      <c r="B9278" t="str">
        <f t="shared" si="144"/>
        <v>F3:0813 P1P2:8603 P3:00394</v>
      </c>
      <c r="C9278" s="348" t="s">
        <v>8822</v>
      </c>
      <c r="D9278" s="348" t="s">
        <v>7807</v>
      </c>
      <c r="E9278" s="348" t="s">
        <v>7808</v>
      </c>
      <c r="F9278" s="348" t="s">
        <v>7809</v>
      </c>
    </row>
    <row r="9279" spans="1:6" x14ac:dyDescent="0.25">
      <c r="A9279" s="348" t="s">
        <v>14795</v>
      </c>
      <c r="B9279" t="str">
        <f t="shared" si="144"/>
        <v>F3:0922 P1P2:8806 P3:00204</v>
      </c>
      <c r="C9279" s="348" t="s">
        <v>7945</v>
      </c>
      <c r="D9279" s="348" t="s">
        <v>7637</v>
      </c>
      <c r="E9279" s="348" t="s">
        <v>7638</v>
      </c>
      <c r="F9279" s="348" t="s">
        <v>7814</v>
      </c>
    </row>
    <row r="9280" spans="1:6" x14ac:dyDescent="0.25">
      <c r="A9280" s="348" t="s">
        <v>14796</v>
      </c>
      <c r="B9280" t="str">
        <f t="shared" si="144"/>
        <v>F3:0960 P1P2:8813 P3:00221</v>
      </c>
      <c r="C9280" s="348" t="s">
        <v>7945</v>
      </c>
      <c r="D9280" s="348" t="s">
        <v>7968</v>
      </c>
      <c r="E9280" s="348" t="s">
        <v>7969</v>
      </c>
      <c r="F9280" s="348" t="s">
        <v>7976</v>
      </c>
    </row>
    <row r="9281" spans="1:6" x14ac:dyDescent="0.25">
      <c r="A9281" s="348" t="s">
        <v>14797</v>
      </c>
      <c r="B9281" t="str">
        <f t="shared" si="144"/>
        <v>F3:1099 P1P2:9019 P3:00300</v>
      </c>
      <c r="C9281" s="348" t="s">
        <v>8897</v>
      </c>
      <c r="D9281" s="348" t="s">
        <v>8515</v>
      </c>
      <c r="E9281" s="348" t="s">
        <v>10350</v>
      </c>
      <c r="F9281" s="348" t="s">
        <v>7851</v>
      </c>
    </row>
    <row r="9282" spans="1:6" x14ac:dyDescent="0.25">
      <c r="A9282" s="348" t="s">
        <v>14798</v>
      </c>
      <c r="B9282" t="str">
        <f t="shared" ref="B9282:B9345" si="145">CONCATENATE("F3:",D9282," P1P2:",E9282," P3:",F9282)</f>
        <v>F3:0861 P1P2:8501 P3:00005</v>
      </c>
      <c r="C9282" s="348" t="s">
        <v>7960</v>
      </c>
      <c r="D9282" s="348" t="s">
        <v>7952</v>
      </c>
      <c r="E9282" s="348" t="s">
        <v>7953</v>
      </c>
      <c r="F9282" s="348" t="s">
        <v>7655</v>
      </c>
    </row>
    <row r="9283" spans="1:6" x14ac:dyDescent="0.25">
      <c r="A9283" s="348" t="s">
        <v>14799</v>
      </c>
      <c r="B9283" t="str">
        <f t="shared" si="145"/>
        <v>F3:0812 P1P2:8602 P3:00355</v>
      </c>
      <c r="C9283" s="348" t="s">
        <v>10118</v>
      </c>
      <c r="D9283" s="348" t="s">
        <v>7752</v>
      </c>
      <c r="E9283" s="348" t="s">
        <v>7753</v>
      </c>
      <c r="F9283" s="348" t="s">
        <v>7754</v>
      </c>
    </row>
    <row r="9284" spans="1:6" x14ac:dyDescent="0.25">
      <c r="A9284" s="348" t="s">
        <v>14800</v>
      </c>
      <c r="B9284" t="str">
        <f t="shared" si="145"/>
        <v>F3:0429 P1P2:5101 P3:00005</v>
      </c>
      <c r="C9284" s="348" t="s">
        <v>13523</v>
      </c>
      <c r="D9284" s="348" t="s">
        <v>13501</v>
      </c>
      <c r="E9284" s="348" t="s">
        <v>13502</v>
      </c>
      <c r="F9284" s="348" t="s">
        <v>7655</v>
      </c>
    </row>
    <row r="9285" spans="1:6" x14ac:dyDescent="0.25">
      <c r="A9285" s="348" t="s">
        <v>14801</v>
      </c>
      <c r="B9285" t="str">
        <f t="shared" si="145"/>
        <v>F3:0820 P1P2:8502 P3:00234</v>
      </c>
      <c r="C9285" s="348" t="s">
        <v>8655</v>
      </c>
      <c r="D9285" s="348" t="s">
        <v>7684</v>
      </c>
      <c r="E9285" s="348" t="s">
        <v>7725</v>
      </c>
      <c r="F9285" s="348" t="s">
        <v>7726</v>
      </c>
    </row>
    <row r="9286" spans="1:6" x14ac:dyDescent="0.25">
      <c r="A9286" s="348" t="s">
        <v>14802</v>
      </c>
      <c r="B9286" t="str">
        <f t="shared" si="145"/>
        <v>F3:0339 P1P2:4008 P3:00100</v>
      </c>
      <c r="C9286" s="348" t="s">
        <v>7386</v>
      </c>
      <c r="D9286" s="348" t="s">
        <v>7327</v>
      </c>
      <c r="E9286" s="348" t="s">
        <v>7553</v>
      </c>
      <c r="F9286" s="348" t="s">
        <v>7554</v>
      </c>
    </row>
    <row r="9287" spans="1:6" x14ac:dyDescent="0.25">
      <c r="A9287" s="348" t="s">
        <v>14803</v>
      </c>
      <c r="B9287" t="str">
        <f t="shared" si="145"/>
        <v>F3:0339 P1P2:4008 P3:00100</v>
      </c>
      <c r="C9287" s="348" t="s">
        <v>7386</v>
      </c>
      <c r="D9287" s="348" t="s">
        <v>7327</v>
      </c>
      <c r="E9287" s="348" t="s">
        <v>7553</v>
      </c>
      <c r="F9287" s="348" t="s">
        <v>7554</v>
      </c>
    </row>
    <row r="9288" spans="1:6" x14ac:dyDescent="0.25">
      <c r="A9288" s="348" t="s">
        <v>14804</v>
      </c>
      <c r="B9288" t="str">
        <f t="shared" si="145"/>
        <v>F3:0259 P1P2:3104 P3:00074</v>
      </c>
      <c r="C9288" s="348" t="s">
        <v>7720</v>
      </c>
      <c r="D9288" s="348" t="s">
        <v>7557</v>
      </c>
      <c r="E9288" s="348" t="s">
        <v>7568</v>
      </c>
      <c r="F9288" s="348" t="s">
        <v>7571</v>
      </c>
    </row>
    <row r="9289" spans="1:6" x14ac:dyDescent="0.25">
      <c r="A9289" s="348" t="s">
        <v>14805</v>
      </c>
      <c r="B9289" t="str">
        <f t="shared" si="145"/>
        <v>F3:0311 P1P2:3502 P3:00082</v>
      </c>
      <c r="C9289" s="348" t="s">
        <v>7390</v>
      </c>
      <c r="D9289" s="348" t="s">
        <v>7517</v>
      </c>
      <c r="E9289" s="348" t="s">
        <v>14463</v>
      </c>
      <c r="F9289" s="348" t="s">
        <v>14464</v>
      </c>
    </row>
    <row r="9290" spans="1:6" x14ac:dyDescent="0.25">
      <c r="A9290" s="348" t="s">
        <v>14806</v>
      </c>
      <c r="B9290" t="str">
        <f t="shared" si="145"/>
        <v>F3:0332 P1P2:4018 P3:00097</v>
      </c>
      <c r="C9290" s="348" t="s">
        <v>7335</v>
      </c>
      <c r="D9290" s="348" t="s">
        <v>7612</v>
      </c>
      <c r="E9290" s="348" t="s">
        <v>7613</v>
      </c>
      <c r="F9290" s="348" t="s">
        <v>7361</v>
      </c>
    </row>
    <row r="9291" spans="1:6" x14ac:dyDescent="0.25">
      <c r="A9291" s="348" t="s">
        <v>14807</v>
      </c>
      <c r="B9291" t="str">
        <f t="shared" si="145"/>
        <v>F3:0861 P1P2:8501 P3:00005</v>
      </c>
      <c r="C9291" s="348" t="s">
        <v>13532</v>
      </c>
      <c r="D9291" s="348" t="s">
        <v>7952</v>
      </c>
      <c r="E9291" s="348" t="s">
        <v>7953</v>
      </c>
      <c r="F9291" s="348" t="s">
        <v>7655</v>
      </c>
    </row>
    <row r="9292" spans="1:6" x14ac:dyDescent="0.25">
      <c r="A9292" s="348" t="s">
        <v>14808</v>
      </c>
      <c r="B9292" t="str">
        <f t="shared" si="145"/>
        <v>F3:0813 P1P2:8603 P3:00394</v>
      </c>
      <c r="C9292" s="348" t="s">
        <v>13532</v>
      </c>
      <c r="D9292" s="348" t="s">
        <v>7807</v>
      </c>
      <c r="E9292" s="348" t="s">
        <v>7808</v>
      </c>
      <c r="F9292" s="348" t="s">
        <v>7809</v>
      </c>
    </row>
    <row r="9293" spans="1:6" x14ac:dyDescent="0.25">
      <c r="A9293" s="348" t="s">
        <v>14809</v>
      </c>
      <c r="B9293" t="str">
        <f t="shared" si="145"/>
        <v>F3:1099 P1P2:9019 P3:00300</v>
      </c>
      <c r="C9293" s="348" t="s">
        <v>9818</v>
      </c>
      <c r="D9293" s="348" t="s">
        <v>8515</v>
      </c>
      <c r="E9293" s="348" t="s">
        <v>10350</v>
      </c>
      <c r="F9293" s="348" t="s">
        <v>7851</v>
      </c>
    </row>
    <row r="9294" spans="1:6" x14ac:dyDescent="0.25">
      <c r="A9294" s="348" t="s">
        <v>14809</v>
      </c>
      <c r="B9294" t="str">
        <f t="shared" si="145"/>
        <v>F3:1099 P1P2:9019 P3:00326</v>
      </c>
      <c r="C9294" s="348" t="s">
        <v>9818</v>
      </c>
      <c r="D9294" s="348" t="s">
        <v>8515</v>
      </c>
      <c r="E9294" s="348" t="s">
        <v>10350</v>
      </c>
      <c r="F9294" s="348" t="s">
        <v>13162</v>
      </c>
    </row>
    <row r="9295" spans="1:6" x14ac:dyDescent="0.25">
      <c r="A9295" s="348" t="s">
        <v>14810</v>
      </c>
      <c r="B9295" t="str">
        <f t="shared" si="145"/>
        <v>F3:0820 P1P2:8502 P3:00234</v>
      </c>
      <c r="C9295" s="348" t="s">
        <v>11267</v>
      </c>
      <c r="D9295" s="348" t="s">
        <v>7684</v>
      </c>
      <c r="E9295" s="348" t="s">
        <v>7725</v>
      </c>
      <c r="F9295" s="348" t="s">
        <v>7726</v>
      </c>
    </row>
    <row r="9296" spans="1:6" x14ac:dyDescent="0.25">
      <c r="A9296" s="348" t="s">
        <v>14811</v>
      </c>
      <c r="B9296" t="str">
        <f t="shared" si="145"/>
        <v>F3:0911 P1P2:8802 P3:00199</v>
      </c>
      <c r="C9296" s="348" t="s">
        <v>11194</v>
      </c>
      <c r="D9296" s="348" t="s">
        <v>7657</v>
      </c>
      <c r="E9296" s="348" t="s">
        <v>7658</v>
      </c>
      <c r="F9296" s="348" t="s">
        <v>7659</v>
      </c>
    </row>
    <row r="9297" spans="1:6" x14ac:dyDescent="0.25">
      <c r="A9297" s="348" t="s">
        <v>14811</v>
      </c>
      <c r="B9297" t="str">
        <f t="shared" si="145"/>
        <v>F3:0911 P1P2:8802 P3:00448</v>
      </c>
      <c r="C9297" s="348" t="s">
        <v>11194</v>
      </c>
      <c r="D9297" s="348" t="s">
        <v>7657</v>
      </c>
      <c r="E9297" s="348" t="s">
        <v>7658</v>
      </c>
      <c r="F9297" s="348" t="s">
        <v>7641</v>
      </c>
    </row>
    <row r="9298" spans="1:6" x14ac:dyDescent="0.25">
      <c r="A9298" s="348" t="s">
        <v>14812</v>
      </c>
      <c r="B9298" t="str">
        <f t="shared" si="145"/>
        <v>F3:0921 P1P2:8804 P3:00389</v>
      </c>
      <c r="C9298" s="348" t="s">
        <v>12867</v>
      </c>
      <c r="D9298" s="348" t="s">
        <v>7646</v>
      </c>
      <c r="E9298" s="348" t="s">
        <v>7647</v>
      </c>
      <c r="F9298" s="348" t="s">
        <v>7640</v>
      </c>
    </row>
    <row r="9299" spans="1:6" x14ac:dyDescent="0.25">
      <c r="A9299" s="348" t="s">
        <v>14812</v>
      </c>
      <c r="B9299" t="str">
        <f t="shared" si="145"/>
        <v>F3:0922 P1P2:8806 P3:00389</v>
      </c>
      <c r="C9299" s="348" t="s">
        <v>12867</v>
      </c>
      <c r="D9299" s="348" t="s">
        <v>7637</v>
      </c>
      <c r="E9299" s="348" t="s">
        <v>7638</v>
      </c>
      <c r="F9299" s="348" t="s">
        <v>7640</v>
      </c>
    </row>
    <row r="9300" spans="1:6" x14ac:dyDescent="0.25">
      <c r="A9300" s="348" t="s">
        <v>14812</v>
      </c>
      <c r="B9300" t="str">
        <f t="shared" si="145"/>
        <v>F3:0989 P1P2:8801 P3:00005</v>
      </c>
      <c r="C9300" s="348" t="s">
        <v>12867</v>
      </c>
      <c r="D9300" s="348" t="s">
        <v>7939</v>
      </c>
      <c r="E9300" s="348" t="s">
        <v>7940</v>
      </c>
      <c r="F9300" s="348" t="s">
        <v>7655</v>
      </c>
    </row>
    <row r="9301" spans="1:6" x14ac:dyDescent="0.25">
      <c r="A9301" s="348" t="s">
        <v>14812</v>
      </c>
      <c r="B9301" t="str">
        <f t="shared" si="145"/>
        <v>F3:0989 P1P2:8801 P3:00060</v>
      </c>
      <c r="C9301" s="348" t="s">
        <v>12867</v>
      </c>
      <c r="D9301" s="348" t="s">
        <v>7939</v>
      </c>
      <c r="E9301" s="348" t="s">
        <v>7940</v>
      </c>
      <c r="F9301" s="348" t="s">
        <v>7402</v>
      </c>
    </row>
    <row r="9302" spans="1:6" x14ac:dyDescent="0.25">
      <c r="A9302" s="348" t="s">
        <v>14813</v>
      </c>
      <c r="B9302" t="str">
        <f t="shared" si="145"/>
        <v>F3:0922 P1P2:8806 P3:00203</v>
      </c>
      <c r="C9302" s="348" t="s">
        <v>12867</v>
      </c>
      <c r="D9302" s="348" t="s">
        <v>7637</v>
      </c>
      <c r="E9302" s="348" t="s">
        <v>7638</v>
      </c>
      <c r="F9302" s="348" t="s">
        <v>7639</v>
      </c>
    </row>
    <row r="9303" spans="1:6" x14ac:dyDescent="0.25">
      <c r="A9303" s="348" t="s">
        <v>14813</v>
      </c>
      <c r="B9303" t="str">
        <f t="shared" si="145"/>
        <v>F3:0922 P1P2:8806 P3:00448</v>
      </c>
      <c r="C9303" s="348" t="s">
        <v>12867</v>
      </c>
      <c r="D9303" s="348" t="s">
        <v>7637</v>
      </c>
      <c r="E9303" s="348" t="s">
        <v>7638</v>
      </c>
      <c r="F9303" s="348" t="s">
        <v>7641</v>
      </c>
    </row>
    <row r="9304" spans="1:6" x14ac:dyDescent="0.25">
      <c r="A9304" s="348" t="s">
        <v>14814</v>
      </c>
      <c r="B9304" t="str">
        <f t="shared" si="145"/>
        <v>F3:0922 P1P2:8806 P3:00203</v>
      </c>
      <c r="C9304" s="348" t="s">
        <v>12867</v>
      </c>
      <c r="D9304" s="348" t="s">
        <v>7637</v>
      </c>
      <c r="E9304" s="348" t="s">
        <v>7638</v>
      </c>
      <c r="F9304" s="348" t="s">
        <v>7639</v>
      </c>
    </row>
    <row r="9305" spans="1:6" x14ac:dyDescent="0.25">
      <c r="A9305" s="348" t="s">
        <v>14814</v>
      </c>
      <c r="B9305" t="str">
        <f t="shared" si="145"/>
        <v>F3:0922 P1P2:8806 P3:00448</v>
      </c>
      <c r="C9305" s="348" t="s">
        <v>12867</v>
      </c>
      <c r="D9305" s="348" t="s">
        <v>7637</v>
      </c>
      <c r="E9305" s="348" t="s">
        <v>7638</v>
      </c>
      <c r="F9305" s="348" t="s">
        <v>7641</v>
      </c>
    </row>
    <row r="9306" spans="1:6" x14ac:dyDescent="0.25">
      <c r="A9306" s="348" t="s">
        <v>14815</v>
      </c>
      <c r="B9306" t="str">
        <f t="shared" si="145"/>
        <v>F3:0921 P1P2:8804 P3:00201</v>
      </c>
      <c r="C9306" s="348" t="s">
        <v>12867</v>
      </c>
      <c r="D9306" s="348" t="s">
        <v>7646</v>
      </c>
      <c r="E9306" s="348" t="s">
        <v>7647</v>
      </c>
      <c r="F9306" s="348" t="s">
        <v>7648</v>
      </c>
    </row>
    <row r="9307" spans="1:6" x14ac:dyDescent="0.25">
      <c r="A9307" s="348" t="s">
        <v>14815</v>
      </c>
      <c r="B9307" t="str">
        <f t="shared" si="145"/>
        <v>F3:0921 P1P2:8804 P3:00448</v>
      </c>
      <c r="C9307" s="348" t="s">
        <v>12867</v>
      </c>
      <c r="D9307" s="348" t="s">
        <v>7646</v>
      </c>
      <c r="E9307" s="348" t="s">
        <v>7647</v>
      </c>
      <c r="F9307" s="348" t="s">
        <v>7641</v>
      </c>
    </row>
    <row r="9308" spans="1:6" x14ac:dyDescent="0.25">
      <c r="A9308" s="348" t="s">
        <v>14816</v>
      </c>
      <c r="B9308" t="str">
        <f t="shared" si="145"/>
        <v>F3:0921 P1P2:8804 P3:00201</v>
      </c>
      <c r="C9308" s="348" t="s">
        <v>12867</v>
      </c>
      <c r="D9308" s="348" t="s">
        <v>7646</v>
      </c>
      <c r="E9308" s="348" t="s">
        <v>7647</v>
      </c>
      <c r="F9308" s="348" t="s">
        <v>7648</v>
      </c>
    </row>
    <row r="9309" spans="1:6" x14ac:dyDescent="0.25">
      <c r="A9309" s="348" t="s">
        <v>14816</v>
      </c>
      <c r="B9309" t="str">
        <f t="shared" si="145"/>
        <v>F3:0921 P1P2:8804 P3:00448</v>
      </c>
      <c r="C9309" s="348" t="s">
        <v>12867</v>
      </c>
      <c r="D9309" s="348" t="s">
        <v>7646</v>
      </c>
      <c r="E9309" s="348" t="s">
        <v>7647</v>
      </c>
      <c r="F9309" s="348" t="s">
        <v>7641</v>
      </c>
    </row>
    <row r="9310" spans="1:6" x14ac:dyDescent="0.25">
      <c r="A9310" s="348" t="s">
        <v>14817</v>
      </c>
      <c r="B9310" t="str">
        <f t="shared" si="145"/>
        <v>F3:0921 P1P2:8804 P3:00201</v>
      </c>
      <c r="C9310" s="348" t="s">
        <v>12867</v>
      </c>
      <c r="D9310" s="348" t="s">
        <v>7646</v>
      </c>
      <c r="E9310" s="348" t="s">
        <v>7647</v>
      </c>
      <c r="F9310" s="348" t="s">
        <v>7648</v>
      </c>
    </row>
    <row r="9311" spans="1:6" x14ac:dyDescent="0.25">
      <c r="A9311" s="348" t="s">
        <v>14817</v>
      </c>
      <c r="B9311" t="str">
        <f t="shared" si="145"/>
        <v>F3:0921 P1P2:8804 P3:00448</v>
      </c>
      <c r="C9311" s="348" t="s">
        <v>12867</v>
      </c>
      <c r="D9311" s="348" t="s">
        <v>7646</v>
      </c>
      <c r="E9311" s="348" t="s">
        <v>7647</v>
      </c>
      <c r="F9311" s="348" t="s">
        <v>7641</v>
      </c>
    </row>
    <row r="9312" spans="1:6" x14ac:dyDescent="0.25">
      <c r="A9312" s="348" t="s">
        <v>14818</v>
      </c>
      <c r="B9312" t="str">
        <f t="shared" si="145"/>
        <v>F3:0921 P1P2:8804 P3:00201</v>
      </c>
      <c r="C9312" s="348" t="s">
        <v>12867</v>
      </c>
      <c r="D9312" s="348" t="s">
        <v>7646</v>
      </c>
      <c r="E9312" s="348" t="s">
        <v>7647</v>
      </c>
      <c r="F9312" s="348" t="s">
        <v>7648</v>
      </c>
    </row>
    <row r="9313" spans="1:6" x14ac:dyDescent="0.25">
      <c r="A9313" s="348" t="s">
        <v>14818</v>
      </c>
      <c r="B9313" t="str">
        <f t="shared" si="145"/>
        <v>F3:0921 P1P2:8804 P3:00448</v>
      </c>
      <c r="C9313" s="348" t="s">
        <v>12867</v>
      </c>
      <c r="D9313" s="348" t="s">
        <v>7646</v>
      </c>
      <c r="E9313" s="348" t="s">
        <v>7647</v>
      </c>
      <c r="F9313" s="348" t="s">
        <v>7641</v>
      </c>
    </row>
    <row r="9314" spans="1:6" x14ac:dyDescent="0.25">
      <c r="A9314" s="348" t="s">
        <v>14819</v>
      </c>
      <c r="B9314" t="str">
        <f t="shared" si="145"/>
        <v>F3:0911 P1P2:8802 P3:00199</v>
      </c>
      <c r="C9314" s="348" t="s">
        <v>12867</v>
      </c>
      <c r="D9314" s="348" t="s">
        <v>7657</v>
      </c>
      <c r="E9314" s="348" t="s">
        <v>7658</v>
      </c>
      <c r="F9314" s="348" t="s">
        <v>7659</v>
      </c>
    </row>
    <row r="9315" spans="1:6" x14ac:dyDescent="0.25">
      <c r="A9315" s="348" t="s">
        <v>14819</v>
      </c>
      <c r="B9315" t="str">
        <f t="shared" si="145"/>
        <v>F3:0911 P1P2:8802 P3:00448</v>
      </c>
      <c r="C9315" s="348" t="s">
        <v>12867</v>
      </c>
      <c r="D9315" s="348" t="s">
        <v>7657</v>
      </c>
      <c r="E9315" s="348" t="s">
        <v>7658</v>
      </c>
      <c r="F9315" s="348" t="s">
        <v>7641</v>
      </c>
    </row>
    <row r="9316" spans="1:6" x14ac:dyDescent="0.25">
      <c r="A9316" s="348" t="s">
        <v>14819</v>
      </c>
      <c r="B9316" t="str">
        <f t="shared" si="145"/>
        <v>F3:0912 P1P2:8803 P3:00200</v>
      </c>
      <c r="C9316" s="348" t="s">
        <v>12867</v>
      </c>
      <c r="D9316" s="348" t="s">
        <v>7651</v>
      </c>
      <c r="E9316" s="348" t="s">
        <v>7652</v>
      </c>
      <c r="F9316" s="348" t="s">
        <v>7653</v>
      </c>
    </row>
    <row r="9317" spans="1:6" x14ac:dyDescent="0.25">
      <c r="A9317" s="348" t="s">
        <v>14819</v>
      </c>
      <c r="B9317" t="str">
        <f t="shared" si="145"/>
        <v>F3:0912 P1P2:8803 P3:00448</v>
      </c>
      <c r="C9317" s="348" t="s">
        <v>12867</v>
      </c>
      <c r="D9317" s="348" t="s">
        <v>7651</v>
      </c>
      <c r="E9317" s="348" t="s">
        <v>7652</v>
      </c>
      <c r="F9317" s="348" t="s">
        <v>7641</v>
      </c>
    </row>
    <row r="9318" spans="1:6" x14ac:dyDescent="0.25">
      <c r="A9318" s="348" t="s">
        <v>14820</v>
      </c>
      <c r="B9318" t="str">
        <f t="shared" si="145"/>
        <v>F3:0921 P1P2:8804 P3:00201</v>
      </c>
      <c r="C9318" s="348" t="s">
        <v>12867</v>
      </c>
      <c r="D9318" s="348" t="s">
        <v>7646</v>
      </c>
      <c r="E9318" s="348" t="s">
        <v>7647</v>
      </c>
      <c r="F9318" s="348" t="s">
        <v>7648</v>
      </c>
    </row>
    <row r="9319" spans="1:6" x14ac:dyDescent="0.25">
      <c r="A9319" s="348" t="s">
        <v>14820</v>
      </c>
      <c r="B9319" t="str">
        <f t="shared" si="145"/>
        <v>F3:0921 P1P2:8804 P3:00448</v>
      </c>
      <c r="C9319" s="348" t="s">
        <v>12867</v>
      </c>
      <c r="D9319" s="348" t="s">
        <v>7646</v>
      </c>
      <c r="E9319" s="348" t="s">
        <v>7647</v>
      </c>
      <c r="F9319" s="348" t="s">
        <v>7641</v>
      </c>
    </row>
    <row r="9320" spans="1:6" x14ac:dyDescent="0.25">
      <c r="A9320" s="348" t="s">
        <v>14821</v>
      </c>
      <c r="B9320" t="str">
        <f t="shared" si="145"/>
        <v>F3:0950 P1P2:8814 P3:00209</v>
      </c>
      <c r="C9320" s="348" t="s">
        <v>12867</v>
      </c>
      <c r="D9320" s="348" t="s">
        <v>7344</v>
      </c>
      <c r="E9320" s="348" t="s">
        <v>7642</v>
      </c>
      <c r="F9320" s="348" t="s">
        <v>7860</v>
      </c>
    </row>
    <row r="9321" spans="1:6" x14ac:dyDescent="0.25">
      <c r="A9321" s="348" t="s">
        <v>14822</v>
      </c>
      <c r="B9321" t="str">
        <f t="shared" si="145"/>
        <v>F3:0950 P1P2:8814 P3:00211</v>
      </c>
      <c r="C9321" s="348" t="s">
        <v>12867</v>
      </c>
      <c r="D9321" s="348" t="s">
        <v>7344</v>
      </c>
      <c r="E9321" s="348" t="s">
        <v>7642</v>
      </c>
      <c r="F9321" s="348" t="s">
        <v>7643</v>
      </c>
    </row>
    <row r="9322" spans="1:6" x14ac:dyDescent="0.25">
      <c r="A9322" s="348" t="s">
        <v>14823</v>
      </c>
      <c r="B9322" t="str">
        <f t="shared" si="145"/>
        <v>F3:0820 P1P2:8502 P3:00243</v>
      </c>
      <c r="C9322" s="348" t="s">
        <v>12867</v>
      </c>
      <c r="D9322" s="348" t="s">
        <v>7684</v>
      </c>
      <c r="E9322" s="348" t="s">
        <v>7725</v>
      </c>
      <c r="F9322" s="348" t="s">
        <v>13340</v>
      </c>
    </row>
    <row r="9323" spans="1:6" x14ac:dyDescent="0.25">
      <c r="A9323" s="348" t="s">
        <v>14823</v>
      </c>
      <c r="B9323" t="str">
        <f t="shared" si="145"/>
        <v>F3:0861 P1P2:8501 P3:00005</v>
      </c>
      <c r="C9323" s="348" t="s">
        <v>12867</v>
      </c>
      <c r="D9323" s="348" t="s">
        <v>7952</v>
      </c>
      <c r="E9323" s="348" t="s">
        <v>7953</v>
      </c>
      <c r="F9323" s="348" t="s">
        <v>7655</v>
      </c>
    </row>
    <row r="9324" spans="1:6" x14ac:dyDescent="0.25">
      <c r="A9324" s="348" t="s">
        <v>14823</v>
      </c>
      <c r="B9324" t="str">
        <f t="shared" si="145"/>
        <v>F3:0861 P1P2:8501 P3:00060</v>
      </c>
      <c r="C9324" s="348" t="s">
        <v>12867</v>
      </c>
      <c r="D9324" s="348" t="s">
        <v>7952</v>
      </c>
      <c r="E9324" s="348" t="s">
        <v>7953</v>
      </c>
      <c r="F9324" s="348" t="s">
        <v>7402</v>
      </c>
    </row>
    <row r="9325" spans="1:6" x14ac:dyDescent="0.25">
      <c r="A9325" s="348" t="s">
        <v>14824</v>
      </c>
      <c r="B9325" t="str">
        <f t="shared" si="145"/>
        <v>F3:0820 P1P2:8502 P3:00231</v>
      </c>
      <c r="C9325" s="348" t="s">
        <v>12867</v>
      </c>
      <c r="D9325" s="348" t="s">
        <v>7684</v>
      </c>
      <c r="E9325" s="348" t="s">
        <v>7725</v>
      </c>
      <c r="F9325" s="348" t="s">
        <v>7834</v>
      </c>
    </row>
    <row r="9326" spans="1:6" x14ac:dyDescent="0.25">
      <c r="A9326" s="348" t="s">
        <v>14825</v>
      </c>
      <c r="B9326" t="str">
        <f t="shared" si="145"/>
        <v>F3:0820 P1P2:8502 P3:00234</v>
      </c>
      <c r="C9326" s="348" t="s">
        <v>12867</v>
      </c>
      <c r="D9326" s="348" t="s">
        <v>7684</v>
      </c>
      <c r="E9326" s="348" t="s">
        <v>7725</v>
      </c>
      <c r="F9326" s="348" t="s">
        <v>7726</v>
      </c>
    </row>
    <row r="9327" spans="1:6" x14ac:dyDescent="0.25">
      <c r="A9327" s="348" t="s">
        <v>14826</v>
      </c>
      <c r="B9327" t="str">
        <f t="shared" si="145"/>
        <v>F3:0911 P1P2:8802 P3:00199</v>
      </c>
      <c r="C9327" s="348" t="s">
        <v>11323</v>
      </c>
      <c r="D9327" s="348" t="s">
        <v>7657</v>
      </c>
      <c r="E9327" s="348" t="s">
        <v>7658</v>
      </c>
      <c r="F9327" s="348" t="s">
        <v>7659</v>
      </c>
    </row>
    <row r="9328" spans="1:6" x14ac:dyDescent="0.25">
      <c r="A9328" s="348" t="s">
        <v>14826</v>
      </c>
      <c r="B9328" t="str">
        <f t="shared" si="145"/>
        <v>F3:0911 P1P2:8802 P3:00448</v>
      </c>
      <c r="C9328" s="348" t="s">
        <v>11323</v>
      </c>
      <c r="D9328" s="348" t="s">
        <v>7657</v>
      </c>
      <c r="E9328" s="348" t="s">
        <v>7658</v>
      </c>
      <c r="F9328" s="348" t="s">
        <v>7641</v>
      </c>
    </row>
    <row r="9329" spans="1:6" x14ac:dyDescent="0.25">
      <c r="A9329" s="348" t="s">
        <v>14827</v>
      </c>
      <c r="B9329" t="str">
        <f t="shared" si="145"/>
        <v>F3:0259 P1P2:3104 P3:00075</v>
      </c>
      <c r="C9329" s="348" t="s">
        <v>7556</v>
      </c>
      <c r="D9329" s="348" t="s">
        <v>7557</v>
      </c>
      <c r="E9329" s="348" t="s">
        <v>7568</v>
      </c>
      <c r="F9329" s="348" t="s">
        <v>7563</v>
      </c>
    </row>
    <row r="9330" spans="1:6" x14ac:dyDescent="0.25">
      <c r="A9330" s="348" t="s">
        <v>14828</v>
      </c>
      <c r="B9330" t="str">
        <f t="shared" si="145"/>
        <v>F3:0911 P1P2:8802 P3:00199</v>
      </c>
      <c r="C9330" s="348" t="s">
        <v>9680</v>
      </c>
      <c r="D9330" s="348" t="s">
        <v>7657</v>
      </c>
      <c r="E9330" s="348" t="s">
        <v>7658</v>
      </c>
      <c r="F9330" s="348" t="s">
        <v>7659</v>
      </c>
    </row>
    <row r="9331" spans="1:6" x14ac:dyDescent="0.25">
      <c r="A9331" s="348" t="s">
        <v>14828</v>
      </c>
      <c r="B9331" t="str">
        <f t="shared" si="145"/>
        <v>F3:0911 P1P2:8802 P3:00448</v>
      </c>
      <c r="C9331" s="348" t="s">
        <v>9680</v>
      </c>
      <c r="D9331" s="348" t="s">
        <v>7657</v>
      </c>
      <c r="E9331" s="348" t="s">
        <v>7658</v>
      </c>
      <c r="F9331" s="348" t="s">
        <v>7641</v>
      </c>
    </row>
    <row r="9332" spans="1:6" x14ac:dyDescent="0.25">
      <c r="A9332" s="348" t="s">
        <v>14829</v>
      </c>
      <c r="B9332" t="str">
        <f t="shared" si="145"/>
        <v>F3:0820 P1P2:8503 P3:00232</v>
      </c>
      <c r="C9332" s="348" t="s">
        <v>10662</v>
      </c>
      <c r="D9332" s="348" t="s">
        <v>7684</v>
      </c>
      <c r="E9332" s="348" t="s">
        <v>7685</v>
      </c>
      <c r="F9332" s="348" t="s">
        <v>7686</v>
      </c>
    </row>
    <row r="9333" spans="1:6" x14ac:dyDescent="0.25">
      <c r="A9333" s="348" t="s">
        <v>14830</v>
      </c>
      <c r="B9333" t="str">
        <f t="shared" si="145"/>
        <v>F3:0921 P1P2:8804 P3:00389</v>
      </c>
      <c r="C9333" s="348" t="s">
        <v>7964</v>
      </c>
      <c r="D9333" s="348" t="s">
        <v>7646</v>
      </c>
      <c r="E9333" s="348" t="s">
        <v>7647</v>
      </c>
      <c r="F9333" s="348" t="s">
        <v>7640</v>
      </c>
    </row>
    <row r="9334" spans="1:6" x14ac:dyDescent="0.25">
      <c r="A9334" s="348" t="s">
        <v>14831</v>
      </c>
      <c r="B9334" t="str">
        <f t="shared" si="145"/>
        <v>F3:0820 P1P2:8502 P3:00234</v>
      </c>
      <c r="C9334" s="348" t="s">
        <v>11955</v>
      </c>
      <c r="D9334" s="348" t="s">
        <v>7684</v>
      </c>
      <c r="E9334" s="348" t="s">
        <v>7725</v>
      </c>
      <c r="F9334" s="348" t="s">
        <v>7726</v>
      </c>
    </row>
    <row r="9335" spans="1:6" x14ac:dyDescent="0.25">
      <c r="A9335" s="348" t="s">
        <v>14832</v>
      </c>
      <c r="B9335" t="str">
        <f t="shared" si="145"/>
        <v>F3:0921 P1P2:8804 P3:00201</v>
      </c>
      <c r="C9335" s="348" t="s">
        <v>7991</v>
      </c>
      <c r="D9335" s="348" t="s">
        <v>7646</v>
      </c>
      <c r="E9335" s="348" t="s">
        <v>7647</v>
      </c>
      <c r="F9335" s="348" t="s">
        <v>7648</v>
      </c>
    </row>
    <row r="9336" spans="1:6" x14ac:dyDescent="0.25">
      <c r="A9336" s="348" t="s">
        <v>14832</v>
      </c>
      <c r="B9336" t="str">
        <f t="shared" si="145"/>
        <v>F3:0921 P1P2:8804 P3:00389</v>
      </c>
      <c r="C9336" s="348" t="s">
        <v>7991</v>
      </c>
      <c r="D9336" s="348" t="s">
        <v>7646</v>
      </c>
      <c r="E9336" s="348" t="s">
        <v>7647</v>
      </c>
      <c r="F9336" s="348" t="s">
        <v>7640</v>
      </c>
    </row>
    <row r="9337" spans="1:6" x14ac:dyDescent="0.25">
      <c r="A9337" s="348" t="s">
        <v>14832</v>
      </c>
      <c r="B9337" t="str">
        <f t="shared" si="145"/>
        <v>F3:0921 P1P2:8804 P3:00448</v>
      </c>
      <c r="C9337" s="348" t="s">
        <v>7991</v>
      </c>
      <c r="D9337" s="348" t="s">
        <v>7646</v>
      </c>
      <c r="E9337" s="348" t="s">
        <v>7647</v>
      </c>
      <c r="F9337" s="348" t="s">
        <v>7641</v>
      </c>
    </row>
    <row r="9338" spans="1:6" x14ac:dyDescent="0.25">
      <c r="A9338" s="348" t="s">
        <v>14833</v>
      </c>
      <c r="B9338" t="str">
        <f t="shared" si="145"/>
        <v>F3:0921 P1P2:8804 P3:00201</v>
      </c>
      <c r="C9338" s="348" t="s">
        <v>7991</v>
      </c>
      <c r="D9338" s="348" t="s">
        <v>7646</v>
      </c>
      <c r="E9338" s="348" t="s">
        <v>7647</v>
      </c>
      <c r="F9338" s="348" t="s">
        <v>7648</v>
      </c>
    </row>
    <row r="9339" spans="1:6" x14ac:dyDescent="0.25">
      <c r="A9339" s="348" t="s">
        <v>14833</v>
      </c>
      <c r="B9339" t="str">
        <f t="shared" si="145"/>
        <v>F3:0921 P1P2:8804 P3:00448</v>
      </c>
      <c r="C9339" s="348" t="s">
        <v>7991</v>
      </c>
      <c r="D9339" s="348" t="s">
        <v>7646</v>
      </c>
      <c r="E9339" s="348" t="s">
        <v>7647</v>
      </c>
      <c r="F9339" s="348" t="s">
        <v>7641</v>
      </c>
    </row>
    <row r="9340" spans="1:6" x14ac:dyDescent="0.25">
      <c r="A9340" s="348" t="s">
        <v>14834</v>
      </c>
      <c r="B9340" t="str">
        <f t="shared" si="145"/>
        <v>F3:0912 P1P2:8803 P3:00200</v>
      </c>
      <c r="C9340" s="348" t="s">
        <v>7991</v>
      </c>
      <c r="D9340" s="348" t="s">
        <v>7651</v>
      </c>
      <c r="E9340" s="348" t="s">
        <v>7652</v>
      </c>
      <c r="F9340" s="348" t="s">
        <v>7653</v>
      </c>
    </row>
    <row r="9341" spans="1:6" x14ac:dyDescent="0.25">
      <c r="A9341" s="348" t="s">
        <v>14834</v>
      </c>
      <c r="B9341" t="str">
        <f t="shared" si="145"/>
        <v>F3:0912 P1P2:8803 P3:00448</v>
      </c>
      <c r="C9341" s="348" t="s">
        <v>7991</v>
      </c>
      <c r="D9341" s="348" t="s">
        <v>7651</v>
      </c>
      <c r="E9341" s="348" t="s">
        <v>7652</v>
      </c>
      <c r="F9341" s="348" t="s">
        <v>7641</v>
      </c>
    </row>
    <row r="9342" spans="1:6" x14ac:dyDescent="0.25">
      <c r="A9342" s="348" t="s">
        <v>14835</v>
      </c>
      <c r="B9342" t="str">
        <f t="shared" si="145"/>
        <v>F3:0912 P1P2:8803 P3:00200</v>
      </c>
      <c r="C9342" s="348" t="s">
        <v>7991</v>
      </c>
      <c r="D9342" s="348" t="s">
        <v>7651</v>
      </c>
      <c r="E9342" s="348" t="s">
        <v>7652</v>
      </c>
      <c r="F9342" s="348" t="s">
        <v>7653</v>
      </c>
    </row>
    <row r="9343" spans="1:6" x14ac:dyDescent="0.25">
      <c r="A9343" s="348" t="s">
        <v>14835</v>
      </c>
      <c r="B9343" t="str">
        <f t="shared" si="145"/>
        <v>F3:0912 P1P2:8803 P3:00448</v>
      </c>
      <c r="C9343" s="348" t="s">
        <v>7991</v>
      </c>
      <c r="D9343" s="348" t="s">
        <v>7651</v>
      </c>
      <c r="E9343" s="348" t="s">
        <v>7652</v>
      </c>
      <c r="F9343" s="348" t="s">
        <v>7641</v>
      </c>
    </row>
    <row r="9344" spans="1:6" x14ac:dyDescent="0.25">
      <c r="A9344" s="348" t="s">
        <v>14836</v>
      </c>
      <c r="B9344" t="str">
        <f t="shared" si="145"/>
        <v>F3:0911 P1P2:8802 P3:00199</v>
      </c>
      <c r="C9344" s="348" t="s">
        <v>7991</v>
      </c>
      <c r="D9344" s="348" t="s">
        <v>7657</v>
      </c>
      <c r="E9344" s="348" t="s">
        <v>7658</v>
      </c>
      <c r="F9344" s="348" t="s">
        <v>7659</v>
      </c>
    </row>
    <row r="9345" spans="1:6" x14ac:dyDescent="0.25">
      <c r="A9345" s="348" t="s">
        <v>14836</v>
      </c>
      <c r="B9345" t="str">
        <f t="shared" si="145"/>
        <v>F3:0911 P1P2:8802 P3:00448</v>
      </c>
      <c r="C9345" s="348" t="s">
        <v>7991</v>
      </c>
      <c r="D9345" s="348" t="s">
        <v>7657</v>
      </c>
      <c r="E9345" s="348" t="s">
        <v>7658</v>
      </c>
      <c r="F9345" s="348" t="s">
        <v>7641</v>
      </c>
    </row>
    <row r="9346" spans="1:6" x14ac:dyDescent="0.25">
      <c r="A9346" s="348" t="s">
        <v>14836</v>
      </c>
      <c r="B9346" t="str">
        <f t="shared" ref="B9346:B9409" si="146">CONCATENATE("F3:",D9346," P1P2:",E9346," P3:",F9346)</f>
        <v>F3:0912 P1P2:8803 P3:00200</v>
      </c>
      <c r="C9346" s="348" t="s">
        <v>7991</v>
      </c>
      <c r="D9346" s="348" t="s">
        <v>7651</v>
      </c>
      <c r="E9346" s="348" t="s">
        <v>7652</v>
      </c>
      <c r="F9346" s="348" t="s">
        <v>7653</v>
      </c>
    </row>
    <row r="9347" spans="1:6" x14ac:dyDescent="0.25">
      <c r="A9347" s="348" t="s">
        <v>14836</v>
      </c>
      <c r="B9347" t="str">
        <f t="shared" si="146"/>
        <v>F3:0912 P1P2:8803 P3:00448</v>
      </c>
      <c r="C9347" s="348" t="s">
        <v>7991</v>
      </c>
      <c r="D9347" s="348" t="s">
        <v>7651</v>
      </c>
      <c r="E9347" s="348" t="s">
        <v>7652</v>
      </c>
      <c r="F9347" s="348" t="s">
        <v>7641</v>
      </c>
    </row>
    <row r="9348" spans="1:6" x14ac:dyDescent="0.25">
      <c r="A9348" s="348" t="s">
        <v>14837</v>
      </c>
      <c r="B9348" t="str">
        <f t="shared" si="146"/>
        <v>F3:0921 P1P2:8804 P3:00201</v>
      </c>
      <c r="C9348" s="348" t="s">
        <v>7964</v>
      </c>
      <c r="D9348" s="348" t="s">
        <v>7646</v>
      </c>
      <c r="E9348" s="348" t="s">
        <v>7647</v>
      </c>
      <c r="F9348" s="348" t="s">
        <v>7648</v>
      </c>
    </row>
    <row r="9349" spans="1:6" x14ac:dyDescent="0.25">
      <c r="A9349" s="348" t="s">
        <v>14838</v>
      </c>
      <c r="B9349" t="str">
        <f t="shared" si="146"/>
        <v>F3:0921 P1P2:8804 P3:00201</v>
      </c>
      <c r="C9349" s="348" t="s">
        <v>7964</v>
      </c>
      <c r="D9349" s="348" t="s">
        <v>7646</v>
      </c>
      <c r="E9349" s="348" t="s">
        <v>7647</v>
      </c>
      <c r="F9349" s="348" t="s">
        <v>7648</v>
      </c>
    </row>
    <row r="9350" spans="1:6" x14ac:dyDescent="0.25">
      <c r="A9350" s="348" t="s">
        <v>14839</v>
      </c>
      <c r="B9350" t="str">
        <f t="shared" si="146"/>
        <v>F3:0321 P1P2:3702 P3:00089</v>
      </c>
      <c r="C9350" s="348" t="s">
        <v>7390</v>
      </c>
      <c r="D9350" s="348" t="s">
        <v>7467</v>
      </c>
      <c r="E9350" s="348" t="s">
        <v>7468</v>
      </c>
      <c r="F9350" s="348" t="s">
        <v>7469</v>
      </c>
    </row>
    <row r="9351" spans="1:6" x14ac:dyDescent="0.25">
      <c r="A9351" s="348" t="s">
        <v>14840</v>
      </c>
      <c r="B9351" t="str">
        <f t="shared" si="146"/>
        <v>F3:0921 P1P2:8804 P3:00201</v>
      </c>
      <c r="C9351" s="348" t="s">
        <v>7964</v>
      </c>
      <c r="D9351" s="348" t="s">
        <v>7646</v>
      </c>
      <c r="E9351" s="348" t="s">
        <v>7647</v>
      </c>
      <c r="F9351" s="348" t="s">
        <v>7648</v>
      </c>
    </row>
    <row r="9352" spans="1:6" x14ac:dyDescent="0.25">
      <c r="A9352" s="348" t="s">
        <v>14841</v>
      </c>
      <c r="B9352" t="str">
        <f t="shared" si="146"/>
        <v>F3:0921 P1P2:8804 P3:00201</v>
      </c>
      <c r="C9352" s="348" t="s">
        <v>7964</v>
      </c>
      <c r="D9352" s="348" t="s">
        <v>7646</v>
      </c>
      <c r="E9352" s="348" t="s">
        <v>7647</v>
      </c>
      <c r="F9352" s="348" t="s">
        <v>7648</v>
      </c>
    </row>
    <row r="9353" spans="1:6" x14ac:dyDescent="0.25">
      <c r="A9353" s="348" t="s">
        <v>14842</v>
      </c>
      <c r="B9353" t="str">
        <f t="shared" si="146"/>
        <v>F3:0339 P1P2:4008 P3:00100</v>
      </c>
      <c r="C9353" s="348" t="s">
        <v>7386</v>
      </c>
      <c r="D9353" s="348" t="s">
        <v>7327</v>
      </c>
      <c r="E9353" s="348" t="s">
        <v>7553</v>
      </c>
      <c r="F9353" s="348" t="s">
        <v>7554</v>
      </c>
    </row>
    <row r="9354" spans="1:6" x14ac:dyDescent="0.25">
      <c r="A9354" s="348" t="s">
        <v>14843</v>
      </c>
      <c r="B9354" t="str">
        <f t="shared" si="146"/>
        <v>F3:0921 P1P2:8804 P3:00201</v>
      </c>
      <c r="C9354" s="348" t="s">
        <v>7986</v>
      </c>
      <c r="D9354" s="348" t="s">
        <v>7646</v>
      </c>
      <c r="E9354" s="348" t="s">
        <v>7647</v>
      </c>
      <c r="F9354" s="348" t="s">
        <v>7648</v>
      </c>
    </row>
    <row r="9355" spans="1:6" x14ac:dyDescent="0.25">
      <c r="A9355" s="348" t="s">
        <v>14843</v>
      </c>
      <c r="B9355" t="str">
        <f t="shared" si="146"/>
        <v>F3:0921 P1P2:8804 P3:00389</v>
      </c>
      <c r="C9355" s="348" t="s">
        <v>7986</v>
      </c>
      <c r="D9355" s="348" t="s">
        <v>7646</v>
      </c>
      <c r="E9355" s="348" t="s">
        <v>7647</v>
      </c>
      <c r="F9355" s="348" t="s">
        <v>7640</v>
      </c>
    </row>
    <row r="9356" spans="1:6" x14ac:dyDescent="0.25">
      <c r="A9356" s="348" t="s">
        <v>14843</v>
      </c>
      <c r="B9356" t="str">
        <f t="shared" si="146"/>
        <v>F3:0921 P1P2:8804 P3:00448</v>
      </c>
      <c r="C9356" s="348" t="s">
        <v>7986</v>
      </c>
      <c r="D9356" s="348" t="s">
        <v>7646</v>
      </c>
      <c r="E9356" s="348" t="s">
        <v>7647</v>
      </c>
      <c r="F9356" s="348" t="s">
        <v>7641</v>
      </c>
    </row>
    <row r="9357" spans="1:6" x14ac:dyDescent="0.25">
      <c r="A9357" s="348" t="s">
        <v>14844</v>
      </c>
      <c r="B9357" t="str">
        <f t="shared" si="146"/>
        <v>F3:0921 P1P2:8804 P3:00201</v>
      </c>
      <c r="C9357" s="348" t="s">
        <v>7986</v>
      </c>
      <c r="D9357" s="348" t="s">
        <v>7646</v>
      </c>
      <c r="E9357" s="348" t="s">
        <v>7647</v>
      </c>
      <c r="F9357" s="348" t="s">
        <v>7648</v>
      </c>
    </row>
    <row r="9358" spans="1:6" x14ac:dyDescent="0.25">
      <c r="A9358" s="348" t="s">
        <v>14844</v>
      </c>
      <c r="B9358" t="str">
        <f t="shared" si="146"/>
        <v>F3:0921 P1P2:8804 P3:00448</v>
      </c>
      <c r="C9358" s="348" t="s">
        <v>7986</v>
      </c>
      <c r="D9358" s="348" t="s">
        <v>7646</v>
      </c>
      <c r="E9358" s="348" t="s">
        <v>7647</v>
      </c>
      <c r="F9358" s="348" t="s">
        <v>7641</v>
      </c>
    </row>
    <row r="9359" spans="1:6" x14ac:dyDescent="0.25">
      <c r="A9359" s="348" t="s">
        <v>14845</v>
      </c>
      <c r="B9359" t="str">
        <f t="shared" si="146"/>
        <v>F3:0922 P1P2:8806 P3:00203</v>
      </c>
      <c r="C9359" s="348" t="s">
        <v>7986</v>
      </c>
      <c r="D9359" s="348" t="s">
        <v>7637</v>
      </c>
      <c r="E9359" s="348" t="s">
        <v>7638</v>
      </c>
      <c r="F9359" s="348" t="s">
        <v>7639</v>
      </c>
    </row>
    <row r="9360" spans="1:6" x14ac:dyDescent="0.25">
      <c r="A9360" s="348" t="s">
        <v>14845</v>
      </c>
      <c r="B9360" t="str">
        <f t="shared" si="146"/>
        <v>F3:0922 P1P2:8806 P3:00389</v>
      </c>
      <c r="C9360" s="348" t="s">
        <v>7986</v>
      </c>
      <c r="D9360" s="348" t="s">
        <v>7637</v>
      </c>
      <c r="E9360" s="348" t="s">
        <v>7638</v>
      </c>
      <c r="F9360" s="348" t="s">
        <v>7640</v>
      </c>
    </row>
    <row r="9361" spans="1:6" x14ac:dyDescent="0.25">
      <c r="A9361" s="348" t="s">
        <v>14845</v>
      </c>
      <c r="B9361" t="str">
        <f t="shared" si="146"/>
        <v>F3:0922 P1P2:8806 P3:00448</v>
      </c>
      <c r="C9361" s="348" t="s">
        <v>7986</v>
      </c>
      <c r="D9361" s="348" t="s">
        <v>7637</v>
      </c>
      <c r="E9361" s="348" t="s">
        <v>7638</v>
      </c>
      <c r="F9361" s="348" t="s">
        <v>7641</v>
      </c>
    </row>
    <row r="9362" spans="1:6" x14ac:dyDescent="0.25">
      <c r="A9362" s="348" t="s">
        <v>14846</v>
      </c>
      <c r="B9362" t="str">
        <f t="shared" si="146"/>
        <v>F3:0922 P1P2:8806 P3:00203</v>
      </c>
      <c r="C9362" s="348" t="s">
        <v>7986</v>
      </c>
      <c r="D9362" s="348" t="s">
        <v>7637</v>
      </c>
      <c r="E9362" s="348" t="s">
        <v>7638</v>
      </c>
      <c r="F9362" s="348" t="s">
        <v>7639</v>
      </c>
    </row>
    <row r="9363" spans="1:6" x14ac:dyDescent="0.25">
      <c r="A9363" s="348" t="s">
        <v>14846</v>
      </c>
      <c r="B9363" t="str">
        <f t="shared" si="146"/>
        <v>F3:0922 P1P2:8806 P3:00448</v>
      </c>
      <c r="C9363" s="348" t="s">
        <v>7986</v>
      </c>
      <c r="D9363" s="348" t="s">
        <v>7637</v>
      </c>
      <c r="E9363" s="348" t="s">
        <v>7638</v>
      </c>
      <c r="F9363" s="348" t="s">
        <v>7641</v>
      </c>
    </row>
    <row r="9364" spans="1:6" x14ac:dyDescent="0.25">
      <c r="A9364" s="348" t="s">
        <v>14847</v>
      </c>
      <c r="B9364" t="str">
        <f t="shared" si="146"/>
        <v>F3:0911 P1P2:8802 P3:00199</v>
      </c>
      <c r="C9364" s="348" t="s">
        <v>9791</v>
      </c>
      <c r="D9364" s="348" t="s">
        <v>7657</v>
      </c>
      <c r="E9364" s="348" t="s">
        <v>7658</v>
      </c>
      <c r="F9364" s="348" t="s">
        <v>7659</v>
      </c>
    </row>
    <row r="9365" spans="1:6" x14ac:dyDescent="0.25">
      <c r="A9365" s="348" t="s">
        <v>14847</v>
      </c>
      <c r="B9365" t="str">
        <f t="shared" si="146"/>
        <v>F3:0911 P1P2:8802 P3:00448</v>
      </c>
      <c r="C9365" s="348" t="s">
        <v>9791</v>
      </c>
      <c r="D9365" s="348" t="s">
        <v>7657</v>
      </c>
      <c r="E9365" s="348" t="s">
        <v>7658</v>
      </c>
      <c r="F9365" s="348" t="s">
        <v>7641</v>
      </c>
    </row>
    <row r="9366" spans="1:6" x14ac:dyDescent="0.25">
      <c r="A9366" s="348" t="s">
        <v>14848</v>
      </c>
      <c r="B9366" t="str">
        <f t="shared" si="146"/>
        <v>F3:0820 P1P2:8502 P3:00233</v>
      </c>
      <c r="C9366" s="348" t="s">
        <v>7967</v>
      </c>
      <c r="D9366" s="348" t="s">
        <v>7684</v>
      </c>
      <c r="E9366" s="348" t="s">
        <v>7725</v>
      </c>
      <c r="F9366" s="348" t="s">
        <v>9219</v>
      </c>
    </row>
    <row r="9367" spans="1:6" x14ac:dyDescent="0.25">
      <c r="A9367" s="348" t="s">
        <v>14849</v>
      </c>
      <c r="B9367" t="str">
        <f t="shared" si="146"/>
        <v>F3:0820 P1P2:8502 P3:00233</v>
      </c>
      <c r="C9367" s="348" t="s">
        <v>7967</v>
      </c>
      <c r="D9367" s="348" t="s">
        <v>7684</v>
      </c>
      <c r="E9367" s="348" t="s">
        <v>7725</v>
      </c>
      <c r="F9367" s="348" t="s">
        <v>9219</v>
      </c>
    </row>
    <row r="9368" spans="1:6" x14ac:dyDescent="0.25">
      <c r="A9368" s="348" t="s">
        <v>14850</v>
      </c>
      <c r="B9368" t="str">
        <f t="shared" si="146"/>
        <v>F3:0429 P1P2:5101 P3:00005</v>
      </c>
      <c r="C9368" s="348" t="s">
        <v>7981</v>
      </c>
      <c r="D9368" s="348" t="s">
        <v>13501</v>
      </c>
      <c r="E9368" s="348" t="s">
        <v>13502</v>
      </c>
      <c r="F9368" s="348" t="s">
        <v>7655</v>
      </c>
    </row>
    <row r="9369" spans="1:6" x14ac:dyDescent="0.25">
      <c r="A9369" s="348" t="s">
        <v>14850</v>
      </c>
      <c r="B9369" t="str">
        <f t="shared" si="146"/>
        <v>F3:0429 P1P2:5101 P3:00245</v>
      </c>
      <c r="C9369" s="348" t="s">
        <v>7981</v>
      </c>
      <c r="D9369" s="348" t="s">
        <v>13501</v>
      </c>
      <c r="E9369" s="348" t="s">
        <v>13502</v>
      </c>
      <c r="F9369" s="348" t="s">
        <v>7982</v>
      </c>
    </row>
    <row r="9370" spans="1:6" x14ac:dyDescent="0.25">
      <c r="A9370" s="348" t="s">
        <v>14851</v>
      </c>
      <c r="B9370" t="str">
        <f t="shared" si="146"/>
        <v>F3:0950 P1P2:8814 P3:00211</v>
      </c>
      <c r="C9370" s="348" t="s">
        <v>7981</v>
      </c>
      <c r="D9370" s="348" t="s">
        <v>7344</v>
      </c>
      <c r="E9370" s="348" t="s">
        <v>7642</v>
      </c>
      <c r="F9370" s="348" t="s">
        <v>7643</v>
      </c>
    </row>
    <row r="9371" spans="1:6" x14ac:dyDescent="0.25">
      <c r="A9371" s="348" t="s">
        <v>14852</v>
      </c>
      <c r="B9371" t="str">
        <f t="shared" si="146"/>
        <v>F3:0921 P1P2:8804 P3:00201</v>
      </c>
      <c r="C9371" s="348" t="s">
        <v>8000</v>
      </c>
      <c r="D9371" s="348" t="s">
        <v>7646</v>
      </c>
      <c r="E9371" s="348" t="s">
        <v>7647</v>
      </c>
      <c r="F9371" s="348" t="s">
        <v>7648</v>
      </c>
    </row>
    <row r="9372" spans="1:6" x14ac:dyDescent="0.25">
      <c r="A9372" s="348" t="s">
        <v>14852</v>
      </c>
      <c r="B9372" t="str">
        <f t="shared" si="146"/>
        <v>F3:0921 P1P2:8804 P3:00448</v>
      </c>
      <c r="C9372" s="348" t="s">
        <v>8000</v>
      </c>
      <c r="D9372" s="348" t="s">
        <v>7646</v>
      </c>
      <c r="E9372" s="348" t="s">
        <v>7647</v>
      </c>
      <c r="F9372" s="348" t="s">
        <v>7641</v>
      </c>
    </row>
    <row r="9373" spans="1:6" x14ac:dyDescent="0.25">
      <c r="A9373" s="348" t="s">
        <v>14853</v>
      </c>
      <c r="B9373" t="str">
        <f t="shared" si="146"/>
        <v>F3:0922 P1P2:8806 P3:00203</v>
      </c>
      <c r="C9373" s="348" t="s">
        <v>7880</v>
      </c>
      <c r="D9373" s="348" t="s">
        <v>7637</v>
      </c>
      <c r="E9373" s="348" t="s">
        <v>7638</v>
      </c>
      <c r="F9373" s="348" t="s">
        <v>7639</v>
      </c>
    </row>
    <row r="9374" spans="1:6" x14ac:dyDescent="0.25">
      <c r="A9374" s="348" t="s">
        <v>14853</v>
      </c>
      <c r="B9374" t="str">
        <f t="shared" si="146"/>
        <v>F3:0922 P1P2:8806 P3:00448</v>
      </c>
      <c r="C9374" s="348" t="s">
        <v>7880</v>
      </c>
      <c r="D9374" s="348" t="s">
        <v>7637</v>
      </c>
      <c r="E9374" s="348" t="s">
        <v>7638</v>
      </c>
      <c r="F9374" s="348" t="s">
        <v>7641</v>
      </c>
    </row>
    <row r="9375" spans="1:6" x14ac:dyDescent="0.25">
      <c r="A9375" s="348" t="s">
        <v>14854</v>
      </c>
      <c r="B9375" t="str">
        <f t="shared" si="146"/>
        <v>F3:0921 P1P2:8804 P3:00201</v>
      </c>
      <c r="C9375" s="348" t="s">
        <v>7880</v>
      </c>
      <c r="D9375" s="348" t="s">
        <v>7646</v>
      </c>
      <c r="E9375" s="348" t="s">
        <v>7647</v>
      </c>
      <c r="F9375" s="348" t="s">
        <v>7648</v>
      </c>
    </row>
    <row r="9376" spans="1:6" x14ac:dyDescent="0.25">
      <c r="A9376" s="348" t="s">
        <v>14854</v>
      </c>
      <c r="B9376" t="str">
        <f t="shared" si="146"/>
        <v>F3:0921 P1P2:8804 P3:00448</v>
      </c>
      <c r="C9376" s="348" t="s">
        <v>7880</v>
      </c>
      <c r="D9376" s="348" t="s">
        <v>7646</v>
      </c>
      <c r="E9376" s="348" t="s">
        <v>7647</v>
      </c>
      <c r="F9376" s="348" t="s">
        <v>7641</v>
      </c>
    </row>
    <row r="9377" spans="1:6" x14ac:dyDescent="0.25">
      <c r="A9377" s="348" t="s">
        <v>14855</v>
      </c>
      <c r="B9377" t="str">
        <f t="shared" si="146"/>
        <v>F3:0921 P1P2:8804 P3:00201</v>
      </c>
      <c r="C9377" s="348" t="s">
        <v>7880</v>
      </c>
      <c r="D9377" s="348" t="s">
        <v>7646</v>
      </c>
      <c r="E9377" s="348" t="s">
        <v>7647</v>
      </c>
      <c r="F9377" s="348" t="s">
        <v>7648</v>
      </c>
    </row>
    <row r="9378" spans="1:6" x14ac:dyDescent="0.25">
      <c r="A9378" s="348" t="s">
        <v>14855</v>
      </c>
      <c r="B9378" t="str">
        <f t="shared" si="146"/>
        <v>F3:0921 P1P2:8804 P3:00448</v>
      </c>
      <c r="C9378" s="348" t="s">
        <v>7880</v>
      </c>
      <c r="D9378" s="348" t="s">
        <v>7646</v>
      </c>
      <c r="E9378" s="348" t="s">
        <v>7647</v>
      </c>
      <c r="F9378" s="348" t="s">
        <v>7641</v>
      </c>
    </row>
    <row r="9379" spans="1:6" x14ac:dyDescent="0.25">
      <c r="A9379" s="348" t="s">
        <v>14856</v>
      </c>
      <c r="B9379" t="str">
        <f t="shared" si="146"/>
        <v>F3:0921 P1P2:8804 P3:00201</v>
      </c>
      <c r="C9379" s="348" t="s">
        <v>7880</v>
      </c>
      <c r="D9379" s="348" t="s">
        <v>7646</v>
      </c>
      <c r="E9379" s="348" t="s">
        <v>7647</v>
      </c>
      <c r="F9379" s="348" t="s">
        <v>7648</v>
      </c>
    </row>
    <row r="9380" spans="1:6" x14ac:dyDescent="0.25">
      <c r="A9380" s="348" t="s">
        <v>14856</v>
      </c>
      <c r="B9380" t="str">
        <f t="shared" si="146"/>
        <v>F3:0921 P1P2:8804 P3:00448</v>
      </c>
      <c r="C9380" s="348" t="s">
        <v>7880</v>
      </c>
      <c r="D9380" s="348" t="s">
        <v>7646</v>
      </c>
      <c r="E9380" s="348" t="s">
        <v>7647</v>
      </c>
      <c r="F9380" s="348" t="s">
        <v>7641</v>
      </c>
    </row>
    <row r="9381" spans="1:6" x14ac:dyDescent="0.25">
      <c r="A9381" s="348" t="s">
        <v>14857</v>
      </c>
      <c r="B9381" t="str">
        <f t="shared" si="146"/>
        <v>F3:0921 P1P2:8804 P3:00201</v>
      </c>
      <c r="C9381" s="348" t="s">
        <v>7880</v>
      </c>
      <c r="D9381" s="348" t="s">
        <v>7646</v>
      </c>
      <c r="E9381" s="348" t="s">
        <v>7647</v>
      </c>
      <c r="F9381" s="348" t="s">
        <v>7648</v>
      </c>
    </row>
    <row r="9382" spans="1:6" x14ac:dyDescent="0.25">
      <c r="A9382" s="348" t="s">
        <v>14857</v>
      </c>
      <c r="B9382" t="str">
        <f t="shared" si="146"/>
        <v>F3:0921 P1P2:8804 P3:00448</v>
      </c>
      <c r="C9382" s="348" t="s">
        <v>7880</v>
      </c>
      <c r="D9382" s="348" t="s">
        <v>7646</v>
      </c>
      <c r="E9382" s="348" t="s">
        <v>7647</v>
      </c>
      <c r="F9382" s="348" t="s">
        <v>7641</v>
      </c>
    </row>
    <row r="9383" spans="1:6" x14ac:dyDescent="0.25">
      <c r="A9383" s="348" t="s">
        <v>14858</v>
      </c>
      <c r="B9383" t="str">
        <f t="shared" si="146"/>
        <v>F3:0921 P1P2:8804 P3:00201</v>
      </c>
      <c r="C9383" s="348" t="s">
        <v>7880</v>
      </c>
      <c r="D9383" s="348" t="s">
        <v>7646</v>
      </c>
      <c r="E9383" s="348" t="s">
        <v>7647</v>
      </c>
      <c r="F9383" s="348" t="s">
        <v>7648</v>
      </c>
    </row>
    <row r="9384" spans="1:6" x14ac:dyDescent="0.25">
      <c r="A9384" s="348" t="s">
        <v>14858</v>
      </c>
      <c r="B9384" t="str">
        <f t="shared" si="146"/>
        <v>F3:0921 P1P2:8804 P3:00448</v>
      </c>
      <c r="C9384" s="348" t="s">
        <v>7880</v>
      </c>
      <c r="D9384" s="348" t="s">
        <v>7646</v>
      </c>
      <c r="E9384" s="348" t="s">
        <v>7647</v>
      </c>
      <c r="F9384" s="348" t="s">
        <v>7641</v>
      </c>
    </row>
    <row r="9385" spans="1:6" x14ac:dyDescent="0.25">
      <c r="A9385" s="348" t="s">
        <v>14859</v>
      </c>
      <c r="B9385" t="str">
        <f t="shared" si="146"/>
        <v>F3:0950 P1P2:8815 P3:00215</v>
      </c>
      <c r="C9385" s="348" t="s">
        <v>13216</v>
      </c>
      <c r="D9385" s="348" t="s">
        <v>7344</v>
      </c>
      <c r="E9385" s="348" t="s">
        <v>7949</v>
      </c>
      <c r="F9385" s="348" t="s">
        <v>7950</v>
      </c>
    </row>
    <row r="9386" spans="1:6" x14ac:dyDescent="0.25">
      <c r="A9386" s="348" t="s">
        <v>14859</v>
      </c>
      <c r="B9386" t="str">
        <f t="shared" si="146"/>
        <v>F3:0960 P1P2:8813 P3:00210</v>
      </c>
      <c r="C9386" s="348" t="s">
        <v>13216</v>
      </c>
      <c r="D9386" s="348" t="s">
        <v>7968</v>
      </c>
      <c r="E9386" s="348" t="s">
        <v>7969</v>
      </c>
      <c r="F9386" s="348" t="s">
        <v>10332</v>
      </c>
    </row>
    <row r="9387" spans="1:6" x14ac:dyDescent="0.25">
      <c r="A9387" s="348" t="s">
        <v>14859</v>
      </c>
      <c r="B9387" t="str">
        <f t="shared" si="146"/>
        <v>F3:0989 P1P2:8801 P3:00005</v>
      </c>
      <c r="C9387" s="348" t="s">
        <v>13216</v>
      </c>
      <c r="D9387" s="348" t="s">
        <v>7939</v>
      </c>
      <c r="E9387" s="348" t="s">
        <v>7940</v>
      </c>
      <c r="F9387" s="348" t="s">
        <v>7655</v>
      </c>
    </row>
    <row r="9388" spans="1:6" x14ac:dyDescent="0.25">
      <c r="A9388" s="348" t="s">
        <v>14860</v>
      </c>
      <c r="B9388" t="str">
        <f t="shared" si="146"/>
        <v>F3:0950 P1P2:8814 P3:00209</v>
      </c>
      <c r="C9388" s="348" t="s">
        <v>13216</v>
      </c>
      <c r="D9388" s="348" t="s">
        <v>7344</v>
      </c>
      <c r="E9388" s="348" t="s">
        <v>7642</v>
      </c>
      <c r="F9388" s="348" t="s">
        <v>7860</v>
      </c>
    </row>
    <row r="9389" spans="1:6" x14ac:dyDescent="0.25">
      <c r="A9389" s="348" t="s">
        <v>14861</v>
      </c>
      <c r="B9389" t="str">
        <f t="shared" si="146"/>
        <v>F3:0950 P1P2:8814 P3:00211</v>
      </c>
      <c r="C9389" s="348" t="s">
        <v>13216</v>
      </c>
      <c r="D9389" s="348" t="s">
        <v>7344</v>
      </c>
      <c r="E9389" s="348" t="s">
        <v>7642</v>
      </c>
      <c r="F9389" s="348" t="s">
        <v>7643</v>
      </c>
    </row>
    <row r="9390" spans="1:6" x14ac:dyDescent="0.25">
      <c r="A9390" s="348" t="s">
        <v>14862</v>
      </c>
      <c r="B9390" t="str">
        <f t="shared" si="146"/>
        <v>F3:0314 P1P2:3506 P3:00111</v>
      </c>
      <c r="C9390" s="348" t="s">
        <v>7390</v>
      </c>
      <c r="D9390" s="348" t="s">
        <v>14451</v>
      </c>
      <c r="E9390" s="348" t="s">
        <v>14452</v>
      </c>
      <c r="F9390" s="348" t="s">
        <v>14457</v>
      </c>
    </row>
    <row r="9391" spans="1:6" x14ac:dyDescent="0.25">
      <c r="A9391" s="348" t="s">
        <v>14863</v>
      </c>
      <c r="B9391" t="str">
        <f t="shared" si="146"/>
        <v>F3:0820 P1P2:8502 P3:00233</v>
      </c>
      <c r="C9391" s="348" t="s">
        <v>9784</v>
      </c>
      <c r="D9391" s="348" t="s">
        <v>7684</v>
      </c>
      <c r="E9391" s="348" t="s">
        <v>7725</v>
      </c>
      <c r="F9391" s="348" t="s">
        <v>9219</v>
      </c>
    </row>
    <row r="9392" spans="1:6" x14ac:dyDescent="0.25">
      <c r="A9392" s="348" t="s">
        <v>14864</v>
      </c>
      <c r="B9392" t="str">
        <f t="shared" si="146"/>
        <v>F3:0820 P1P2:8502 P3:00233</v>
      </c>
      <c r="C9392" s="348" t="s">
        <v>9803</v>
      </c>
      <c r="D9392" s="348" t="s">
        <v>7684</v>
      </c>
      <c r="E9392" s="348" t="s">
        <v>7725</v>
      </c>
      <c r="F9392" s="348" t="s">
        <v>9219</v>
      </c>
    </row>
    <row r="9393" spans="1:6" x14ac:dyDescent="0.25">
      <c r="A9393" s="348" t="s">
        <v>14865</v>
      </c>
      <c r="B9393" t="str">
        <f t="shared" si="146"/>
        <v>F3:0960 P1P2:8813 P3:00390</v>
      </c>
      <c r="C9393" s="348" t="s">
        <v>7945</v>
      </c>
      <c r="D9393" s="348" t="s">
        <v>7968</v>
      </c>
      <c r="E9393" s="348" t="s">
        <v>7969</v>
      </c>
      <c r="F9393" s="348" t="s">
        <v>14866</v>
      </c>
    </row>
    <row r="9394" spans="1:6" x14ac:dyDescent="0.25">
      <c r="A9394" s="348" t="s">
        <v>14867</v>
      </c>
      <c r="B9394" t="str">
        <f t="shared" si="146"/>
        <v>F3:0911 P1P2:8802 P3:00199</v>
      </c>
      <c r="C9394" s="348" t="s">
        <v>9393</v>
      </c>
      <c r="D9394" s="348" t="s">
        <v>7657</v>
      </c>
      <c r="E9394" s="348" t="s">
        <v>7658</v>
      </c>
      <c r="F9394" s="348" t="s">
        <v>7659</v>
      </c>
    </row>
    <row r="9395" spans="1:6" x14ac:dyDescent="0.25">
      <c r="A9395" s="348" t="s">
        <v>14867</v>
      </c>
      <c r="B9395" t="str">
        <f t="shared" si="146"/>
        <v>F3:0911 P1P2:8802 P3:00448</v>
      </c>
      <c r="C9395" s="348" t="s">
        <v>9393</v>
      </c>
      <c r="D9395" s="348" t="s">
        <v>7657</v>
      </c>
      <c r="E9395" s="348" t="s">
        <v>7658</v>
      </c>
      <c r="F9395" s="348" t="s">
        <v>7641</v>
      </c>
    </row>
    <row r="9396" spans="1:6" x14ac:dyDescent="0.25">
      <c r="A9396" s="348" t="s">
        <v>14868</v>
      </c>
      <c r="B9396" t="str">
        <f t="shared" si="146"/>
        <v>F3:0921 P1P2:8804 P3:00389</v>
      </c>
      <c r="C9396" s="348" t="s">
        <v>7997</v>
      </c>
      <c r="D9396" s="348" t="s">
        <v>7646</v>
      </c>
      <c r="E9396" s="348" t="s">
        <v>7647</v>
      </c>
      <c r="F9396" s="348" t="s">
        <v>7640</v>
      </c>
    </row>
    <row r="9397" spans="1:6" x14ac:dyDescent="0.25">
      <c r="A9397" s="348" t="s">
        <v>14869</v>
      </c>
      <c r="B9397" t="str">
        <f t="shared" si="146"/>
        <v>F3:0911 P1P2:8802 P3:00199</v>
      </c>
      <c r="C9397" s="348" t="s">
        <v>10207</v>
      </c>
      <c r="D9397" s="348" t="s">
        <v>7657</v>
      </c>
      <c r="E9397" s="348" t="s">
        <v>7658</v>
      </c>
      <c r="F9397" s="348" t="s">
        <v>7659</v>
      </c>
    </row>
    <row r="9398" spans="1:6" x14ac:dyDescent="0.25">
      <c r="A9398" s="348" t="s">
        <v>14869</v>
      </c>
      <c r="B9398" t="str">
        <f t="shared" si="146"/>
        <v>F3:0911 P1P2:8802 P3:00448</v>
      </c>
      <c r="C9398" s="348" t="s">
        <v>10207</v>
      </c>
      <c r="D9398" s="348" t="s">
        <v>7657</v>
      </c>
      <c r="E9398" s="348" t="s">
        <v>7658</v>
      </c>
      <c r="F9398" s="348" t="s">
        <v>7641</v>
      </c>
    </row>
    <row r="9399" spans="1:6" x14ac:dyDescent="0.25">
      <c r="A9399" s="348" t="s">
        <v>14870</v>
      </c>
      <c r="B9399" t="str">
        <f t="shared" si="146"/>
        <v>F3:0912 P1P2:8803 P3:00200</v>
      </c>
      <c r="C9399" s="348" t="s">
        <v>7991</v>
      </c>
      <c r="D9399" s="348" t="s">
        <v>7651</v>
      </c>
      <c r="E9399" s="348" t="s">
        <v>7652</v>
      </c>
      <c r="F9399" s="348" t="s">
        <v>7653</v>
      </c>
    </row>
    <row r="9400" spans="1:6" x14ac:dyDescent="0.25">
      <c r="A9400" s="348" t="s">
        <v>14870</v>
      </c>
      <c r="B9400" t="str">
        <f t="shared" si="146"/>
        <v>F3:0912 P1P2:8803 P3:00448</v>
      </c>
      <c r="C9400" s="348" t="s">
        <v>7991</v>
      </c>
      <c r="D9400" s="348" t="s">
        <v>7651</v>
      </c>
      <c r="E9400" s="348" t="s">
        <v>7652</v>
      </c>
      <c r="F9400" s="348" t="s">
        <v>7641</v>
      </c>
    </row>
    <row r="9401" spans="1:6" x14ac:dyDescent="0.25">
      <c r="A9401" s="348" t="s">
        <v>14871</v>
      </c>
      <c r="B9401" t="str">
        <f t="shared" si="146"/>
        <v>F3:0921 P1P2:8804 P3:00201</v>
      </c>
      <c r="C9401" s="348" t="s">
        <v>7991</v>
      </c>
      <c r="D9401" s="348" t="s">
        <v>7646</v>
      </c>
      <c r="E9401" s="348" t="s">
        <v>7647</v>
      </c>
      <c r="F9401" s="348" t="s">
        <v>7648</v>
      </c>
    </row>
    <row r="9402" spans="1:6" x14ac:dyDescent="0.25">
      <c r="A9402" s="348" t="s">
        <v>14871</v>
      </c>
      <c r="B9402" t="str">
        <f t="shared" si="146"/>
        <v>F3:0921 P1P2:8804 P3:00448</v>
      </c>
      <c r="C9402" s="348" t="s">
        <v>7991</v>
      </c>
      <c r="D9402" s="348" t="s">
        <v>7646</v>
      </c>
      <c r="E9402" s="348" t="s">
        <v>7647</v>
      </c>
      <c r="F9402" s="348" t="s">
        <v>7641</v>
      </c>
    </row>
    <row r="9403" spans="1:6" x14ac:dyDescent="0.25">
      <c r="A9403" s="348" t="s">
        <v>14872</v>
      </c>
      <c r="B9403" t="str">
        <f t="shared" si="146"/>
        <v>F3:0912 P1P2:8803 P3:00200</v>
      </c>
      <c r="C9403" s="348" t="s">
        <v>7991</v>
      </c>
      <c r="D9403" s="348" t="s">
        <v>7651</v>
      </c>
      <c r="E9403" s="348" t="s">
        <v>7652</v>
      </c>
      <c r="F9403" s="348" t="s">
        <v>7653</v>
      </c>
    </row>
    <row r="9404" spans="1:6" x14ac:dyDescent="0.25">
      <c r="A9404" s="348" t="s">
        <v>14873</v>
      </c>
      <c r="B9404" t="str">
        <f t="shared" si="146"/>
        <v>F3:0912 P1P2:8803 P3:00200</v>
      </c>
      <c r="C9404" s="348" t="s">
        <v>7991</v>
      </c>
      <c r="D9404" s="348" t="s">
        <v>7651</v>
      </c>
      <c r="E9404" s="348" t="s">
        <v>7652</v>
      </c>
      <c r="F9404" s="348" t="s">
        <v>7653</v>
      </c>
    </row>
    <row r="9405" spans="1:6" x14ac:dyDescent="0.25">
      <c r="A9405" s="348" t="s">
        <v>14873</v>
      </c>
      <c r="B9405" t="str">
        <f t="shared" si="146"/>
        <v>F3:0912 P1P2:8803 P3:00448</v>
      </c>
      <c r="C9405" s="348" t="s">
        <v>7991</v>
      </c>
      <c r="D9405" s="348" t="s">
        <v>7651</v>
      </c>
      <c r="E9405" s="348" t="s">
        <v>7652</v>
      </c>
      <c r="F9405" s="348" t="s">
        <v>7641</v>
      </c>
    </row>
    <row r="9406" spans="1:6" x14ac:dyDescent="0.25">
      <c r="A9406" s="348" t="s">
        <v>14874</v>
      </c>
      <c r="B9406" t="str">
        <f t="shared" si="146"/>
        <v>F3:0921 P1P2:8804 P3:00201</v>
      </c>
      <c r="C9406" s="348" t="s">
        <v>7812</v>
      </c>
      <c r="D9406" s="348" t="s">
        <v>7646</v>
      </c>
      <c r="E9406" s="348" t="s">
        <v>7647</v>
      </c>
      <c r="F9406" s="348" t="s">
        <v>7648</v>
      </c>
    </row>
    <row r="9407" spans="1:6" x14ac:dyDescent="0.25">
      <c r="A9407" s="348" t="s">
        <v>14874</v>
      </c>
      <c r="B9407" t="str">
        <f t="shared" si="146"/>
        <v>F3:0921 P1P2:8804 P3:00448</v>
      </c>
      <c r="C9407" s="348" t="s">
        <v>7812</v>
      </c>
      <c r="D9407" s="348" t="s">
        <v>7646</v>
      </c>
      <c r="E9407" s="348" t="s">
        <v>7647</v>
      </c>
      <c r="F9407" s="348" t="s">
        <v>7641</v>
      </c>
    </row>
    <row r="9408" spans="1:6" x14ac:dyDescent="0.25">
      <c r="A9408" s="348" t="s">
        <v>14875</v>
      </c>
      <c r="B9408" t="str">
        <f t="shared" si="146"/>
        <v>F3:0921 P1P2:8804 P3:00201</v>
      </c>
      <c r="C9408" s="348" t="s">
        <v>13517</v>
      </c>
      <c r="D9408" s="348" t="s">
        <v>7646</v>
      </c>
      <c r="E9408" s="348" t="s">
        <v>7647</v>
      </c>
      <c r="F9408" s="348" t="s">
        <v>7648</v>
      </c>
    </row>
    <row r="9409" spans="1:6" x14ac:dyDescent="0.25">
      <c r="A9409" s="348" t="s">
        <v>14875</v>
      </c>
      <c r="B9409" t="str">
        <f t="shared" si="146"/>
        <v>F3:0921 P1P2:8804 P3:00448</v>
      </c>
      <c r="C9409" s="348" t="s">
        <v>13517</v>
      </c>
      <c r="D9409" s="348" t="s">
        <v>7646</v>
      </c>
      <c r="E9409" s="348" t="s">
        <v>7647</v>
      </c>
      <c r="F9409" s="348" t="s">
        <v>7641</v>
      </c>
    </row>
    <row r="9410" spans="1:6" x14ac:dyDescent="0.25">
      <c r="A9410" s="348" t="s">
        <v>14876</v>
      </c>
      <c r="B9410" t="str">
        <f t="shared" ref="B9410:B9473" si="147">CONCATENATE("F3:",D9410," P1P2:",E9410," P3:",F9410)</f>
        <v>F3:0921 P1P2:8804 P3:00201</v>
      </c>
      <c r="C9410" s="348" t="s">
        <v>13517</v>
      </c>
      <c r="D9410" s="348" t="s">
        <v>7646</v>
      </c>
      <c r="E9410" s="348" t="s">
        <v>7647</v>
      </c>
      <c r="F9410" s="348" t="s">
        <v>7648</v>
      </c>
    </row>
    <row r="9411" spans="1:6" x14ac:dyDescent="0.25">
      <c r="A9411" s="348" t="s">
        <v>14876</v>
      </c>
      <c r="B9411" t="str">
        <f t="shared" si="147"/>
        <v>F3:0921 P1P2:8804 P3:00448</v>
      </c>
      <c r="C9411" s="348" t="s">
        <v>13517</v>
      </c>
      <c r="D9411" s="348" t="s">
        <v>7646</v>
      </c>
      <c r="E9411" s="348" t="s">
        <v>7647</v>
      </c>
      <c r="F9411" s="348" t="s">
        <v>7641</v>
      </c>
    </row>
    <row r="9412" spans="1:6" x14ac:dyDescent="0.25">
      <c r="A9412" s="348" t="s">
        <v>14877</v>
      </c>
      <c r="B9412" t="str">
        <f t="shared" si="147"/>
        <v>F3:0960 P1P2:8813 P3:00210</v>
      </c>
      <c r="C9412" s="348" t="s">
        <v>13515</v>
      </c>
      <c r="D9412" s="348" t="s">
        <v>7968</v>
      </c>
      <c r="E9412" s="348" t="s">
        <v>7969</v>
      </c>
      <c r="F9412" s="348" t="s">
        <v>10332</v>
      </c>
    </row>
    <row r="9413" spans="1:6" x14ac:dyDescent="0.25">
      <c r="A9413" s="348" t="s">
        <v>14878</v>
      </c>
      <c r="B9413" t="str">
        <f t="shared" si="147"/>
        <v>F3:0950 P1P2:8814 P3:00211</v>
      </c>
      <c r="C9413" s="348" t="s">
        <v>13515</v>
      </c>
      <c r="D9413" s="348" t="s">
        <v>7344</v>
      </c>
      <c r="E9413" s="348" t="s">
        <v>7642</v>
      </c>
      <c r="F9413" s="348" t="s">
        <v>7643</v>
      </c>
    </row>
    <row r="9414" spans="1:6" x14ac:dyDescent="0.25">
      <c r="A9414" s="348" t="s">
        <v>14879</v>
      </c>
      <c r="B9414" t="str">
        <f t="shared" si="147"/>
        <v>F3:0812 P1P2:8602 P3:00238</v>
      </c>
      <c r="C9414" s="348" t="s">
        <v>13515</v>
      </c>
      <c r="D9414" s="348" t="s">
        <v>7752</v>
      </c>
      <c r="E9414" s="348" t="s">
        <v>7753</v>
      </c>
      <c r="F9414" s="348" t="s">
        <v>8038</v>
      </c>
    </row>
    <row r="9415" spans="1:6" x14ac:dyDescent="0.25">
      <c r="A9415" s="348" t="s">
        <v>14880</v>
      </c>
      <c r="B9415" t="str">
        <f t="shared" si="147"/>
        <v>F3:0922 P1P2:8806 P3:00389</v>
      </c>
      <c r="C9415" s="348" t="s">
        <v>13515</v>
      </c>
      <c r="D9415" s="348" t="s">
        <v>7637</v>
      </c>
      <c r="E9415" s="348" t="s">
        <v>7638</v>
      </c>
      <c r="F9415" s="348" t="s">
        <v>7640</v>
      </c>
    </row>
    <row r="9416" spans="1:6" x14ac:dyDescent="0.25">
      <c r="A9416" s="348" t="s">
        <v>14880</v>
      </c>
      <c r="B9416" t="str">
        <f t="shared" si="147"/>
        <v>F3:0989 P1P2:8801 P3:00005</v>
      </c>
      <c r="C9416" s="348" t="s">
        <v>13515</v>
      </c>
      <c r="D9416" s="348" t="s">
        <v>7939</v>
      </c>
      <c r="E9416" s="348" t="s">
        <v>7940</v>
      </c>
      <c r="F9416" s="348" t="s">
        <v>7655</v>
      </c>
    </row>
    <row r="9417" spans="1:6" x14ac:dyDescent="0.25">
      <c r="A9417" s="348" t="s">
        <v>14881</v>
      </c>
      <c r="B9417" t="str">
        <f t="shared" si="147"/>
        <v>F3:0911 P1P2:8802 P3:00199</v>
      </c>
      <c r="C9417" s="348" t="s">
        <v>13515</v>
      </c>
      <c r="D9417" s="348" t="s">
        <v>7657</v>
      </c>
      <c r="E9417" s="348" t="s">
        <v>7658</v>
      </c>
      <c r="F9417" s="348" t="s">
        <v>7659</v>
      </c>
    </row>
    <row r="9418" spans="1:6" x14ac:dyDescent="0.25">
      <c r="A9418" s="348" t="s">
        <v>14881</v>
      </c>
      <c r="B9418" t="str">
        <f t="shared" si="147"/>
        <v>F3:0911 P1P2:8802 P3:00448</v>
      </c>
      <c r="C9418" s="348" t="s">
        <v>13515</v>
      </c>
      <c r="D9418" s="348" t="s">
        <v>7657</v>
      </c>
      <c r="E9418" s="348" t="s">
        <v>7658</v>
      </c>
      <c r="F9418" s="348" t="s">
        <v>7641</v>
      </c>
    </row>
    <row r="9419" spans="1:6" x14ac:dyDescent="0.25">
      <c r="A9419" s="348" t="s">
        <v>14881</v>
      </c>
      <c r="B9419" t="str">
        <f t="shared" si="147"/>
        <v>F3:0912 P1P2:8803 P3:00200</v>
      </c>
      <c r="C9419" s="348" t="s">
        <v>13515</v>
      </c>
      <c r="D9419" s="348" t="s">
        <v>7651</v>
      </c>
      <c r="E9419" s="348" t="s">
        <v>7652</v>
      </c>
      <c r="F9419" s="348" t="s">
        <v>7653</v>
      </c>
    </row>
    <row r="9420" spans="1:6" x14ac:dyDescent="0.25">
      <c r="A9420" s="348" t="s">
        <v>14881</v>
      </c>
      <c r="B9420" t="str">
        <f t="shared" si="147"/>
        <v>F3:0912 P1P2:8803 P3:00448</v>
      </c>
      <c r="C9420" s="348" t="s">
        <v>13515</v>
      </c>
      <c r="D9420" s="348" t="s">
        <v>7651</v>
      </c>
      <c r="E9420" s="348" t="s">
        <v>7652</v>
      </c>
      <c r="F9420" s="348" t="s">
        <v>7641</v>
      </c>
    </row>
    <row r="9421" spans="1:6" x14ac:dyDescent="0.25">
      <c r="A9421" s="348" t="s">
        <v>14882</v>
      </c>
      <c r="B9421" t="str">
        <f t="shared" si="147"/>
        <v>F3:0922 P1P2:8806 P3:00203</v>
      </c>
      <c r="C9421" s="348" t="s">
        <v>7973</v>
      </c>
      <c r="D9421" s="348" t="s">
        <v>7637</v>
      </c>
      <c r="E9421" s="348" t="s">
        <v>7638</v>
      </c>
      <c r="F9421" s="348" t="s">
        <v>7639</v>
      </c>
    </row>
    <row r="9422" spans="1:6" x14ac:dyDescent="0.25">
      <c r="A9422" s="348" t="s">
        <v>14882</v>
      </c>
      <c r="B9422" t="str">
        <f t="shared" si="147"/>
        <v>F3:0922 P1P2:8806 P3:00389</v>
      </c>
      <c r="C9422" s="348" t="s">
        <v>7973</v>
      </c>
      <c r="D9422" s="348" t="s">
        <v>7637</v>
      </c>
      <c r="E9422" s="348" t="s">
        <v>7638</v>
      </c>
      <c r="F9422" s="348" t="s">
        <v>7640</v>
      </c>
    </row>
    <row r="9423" spans="1:6" x14ac:dyDescent="0.25">
      <c r="A9423" s="348" t="s">
        <v>14882</v>
      </c>
      <c r="B9423" t="str">
        <f t="shared" si="147"/>
        <v>F3:0922 P1P2:8806 P3:00448</v>
      </c>
      <c r="C9423" s="348" t="s">
        <v>7973</v>
      </c>
      <c r="D9423" s="348" t="s">
        <v>7637</v>
      </c>
      <c r="E9423" s="348" t="s">
        <v>7638</v>
      </c>
      <c r="F9423" s="348" t="s">
        <v>7641</v>
      </c>
    </row>
    <row r="9424" spans="1:6" x14ac:dyDescent="0.25">
      <c r="A9424" s="348" t="s">
        <v>14883</v>
      </c>
      <c r="B9424" t="str">
        <f t="shared" si="147"/>
        <v>F3:0950 P1P2:8814 P3:00211</v>
      </c>
      <c r="C9424" s="348" t="s">
        <v>7967</v>
      </c>
      <c r="D9424" s="348" t="s">
        <v>7344</v>
      </c>
      <c r="E9424" s="348" t="s">
        <v>7642</v>
      </c>
      <c r="F9424" s="348" t="s">
        <v>7643</v>
      </c>
    </row>
    <row r="9425" spans="1:6" x14ac:dyDescent="0.25">
      <c r="A9425" s="348" t="s">
        <v>14884</v>
      </c>
      <c r="B9425" t="str">
        <f t="shared" si="147"/>
        <v>F3:0911 P1P2:8802 P3:00199</v>
      </c>
      <c r="C9425" s="348" t="s">
        <v>8942</v>
      </c>
      <c r="D9425" s="348" t="s">
        <v>7657</v>
      </c>
      <c r="E9425" s="348" t="s">
        <v>7658</v>
      </c>
      <c r="F9425" s="348" t="s">
        <v>7659</v>
      </c>
    </row>
    <row r="9426" spans="1:6" x14ac:dyDescent="0.25">
      <c r="A9426" s="348" t="s">
        <v>14885</v>
      </c>
      <c r="B9426" t="str">
        <f t="shared" si="147"/>
        <v>F3:0912 P1P2:8803 P3:00200</v>
      </c>
      <c r="C9426" s="348" t="s">
        <v>7989</v>
      </c>
      <c r="D9426" s="348" t="s">
        <v>7651</v>
      </c>
      <c r="E9426" s="348" t="s">
        <v>7652</v>
      </c>
      <c r="F9426" s="348" t="s">
        <v>7653</v>
      </c>
    </row>
    <row r="9427" spans="1:6" x14ac:dyDescent="0.25">
      <c r="A9427" s="348" t="s">
        <v>14885</v>
      </c>
      <c r="B9427" t="str">
        <f t="shared" si="147"/>
        <v>F3:0912 P1P2:8803 P3:00448</v>
      </c>
      <c r="C9427" s="348" t="s">
        <v>7989</v>
      </c>
      <c r="D9427" s="348" t="s">
        <v>7651</v>
      </c>
      <c r="E9427" s="348" t="s">
        <v>7652</v>
      </c>
      <c r="F9427" s="348" t="s">
        <v>7641</v>
      </c>
    </row>
    <row r="9428" spans="1:6" x14ac:dyDescent="0.25">
      <c r="A9428" s="348" t="s">
        <v>14886</v>
      </c>
      <c r="B9428" t="str">
        <f t="shared" si="147"/>
        <v>F3:0912 P1P2:8803 P3:00200</v>
      </c>
      <c r="C9428" s="348" t="s">
        <v>7989</v>
      </c>
      <c r="D9428" s="348" t="s">
        <v>7651</v>
      </c>
      <c r="E9428" s="348" t="s">
        <v>7652</v>
      </c>
      <c r="F9428" s="348" t="s">
        <v>7653</v>
      </c>
    </row>
    <row r="9429" spans="1:6" x14ac:dyDescent="0.25">
      <c r="A9429" s="348" t="s">
        <v>14886</v>
      </c>
      <c r="B9429" t="str">
        <f t="shared" si="147"/>
        <v>F3:0912 P1P2:8803 P3:00448</v>
      </c>
      <c r="C9429" s="348" t="s">
        <v>7989</v>
      </c>
      <c r="D9429" s="348" t="s">
        <v>7651</v>
      </c>
      <c r="E9429" s="348" t="s">
        <v>7652</v>
      </c>
      <c r="F9429" s="348" t="s">
        <v>7641</v>
      </c>
    </row>
    <row r="9430" spans="1:6" x14ac:dyDescent="0.25">
      <c r="A9430" s="348" t="s">
        <v>14887</v>
      </c>
      <c r="B9430" t="str">
        <f t="shared" si="147"/>
        <v>F3:0911 P1P2:8802 P3:00199</v>
      </c>
      <c r="C9430" s="348" t="s">
        <v>8598</v>
      </c>
      <c r="D9430" s="348" t="s">
        <v>7657</v>
      </c>
      <c r="E9430" s="348" t="s">
        <v>7658</v>
      </c>
      <c r="F9430" s="348" t="s">
        <v>7659</v>
      </c>
    </row>
    <row r="9431" spans="1:6" x14ac:dyDescent="0.25">
      <c r="A9431" s="348" t="s">
        <v>14887</v>
      </c>
      <c r="B9431" t="str">
        <f t="shared" si="147"/>
        <v>F3:0911 P1P2:8802 P3:00448</v>
      </c>
      <c r="C9431" s="348" t="s">
        <v>8598</v>
      </c>
      <c r="D9431" s="348" t="s">
        <v>7657</v>
      </c>
      <c r="E9431" s="348" t="s">
        <v>7658</v>
      </c>
      <c r="F9431" s="348" t="s">
        <v>7641</v>
      </c>
    </row>
    <row r="9432" spans="1:6" x14ac:dyDescent="0.25">
      <c r="A9432" s="348" t="s">
        <v>14888</v>
      </c>
      <c r="B9432" t="str">
        <f t="shared" si="147"/>
        <v>F3:0911 P1P2:8802 P3:00199</v>
      </c>
      <c r="C9432" s="348" t="s">
        <v>8600</v>
      </c>
      <c r="D9432" s="348" t="s">
        <v>7657</v>
      </c>
      <c r="E9432" s="348" t="s">
        <v>7658</v>
      </c>
      <c r="F9432" s="348" t="s">
        <v>7659</v>
      </c>
    </row>
    <row r="9433" spans="1:6" x14ac:dyDescent="0.25">
      <c r="A9433" s="348" t="s">
        <v>14888</v>
      </c>
      <c r="B9433" t="str">
        <f t="shared" si="147"/>
        <v>F3:0911 P1P2:8802 P3:00448</v>
      </c>
      <c r="C9433" s="348" t="s">
        <v>8600</v>
      </c>
      <c r="D9433" s="348" t="s">
        <v>7657</v>
      </c>
      <c r="E9433" s="348" t="s">
        <v>7658</v>
      </c>
      <c r="F9433" s="348" t="s">
        <v>7641</v>
      </c>
    </row>
    <row r="9434" spans="1:6" x14ac:dyDescent="0.25">
      <c r="A9434" s="348" t="s">
        <v>14889</v>
      </c>
      <c r="B9434" t="str">
        <f t="shared" si="147"/>
        <v>F3:0921 P1P2:8804 P3:00201</v>
      </c>
      <c r="C9434" s="348" t="s">
        <v>13515</v>
      </c>
      <c r="D9434" s="348" t="s">
        <v>7646</v>
      </c>
      <c r="E9434" s="348" t="s">
        <v>7647</v>
      </c>
      <c r="F9434" s="348" t="s">
        <v>7648</v>
      </c>
    </row>
    <row r="9435" spans="1:6" x14ac:dyDescent="0.25">
      <c r="A9435" s="348" t="s">
        <v>14889</v>
      </c>
      <c r="B9435" t="str">
        <f t="shared" si="147"/>
        <v>F3:0921 P1P2:8804 P3:00448</v>
      </c>
      <c r="C9435" s="348" t="s">
        <v>13515</v>
      </c>
      <c r="D9435" s="348" t="s">
        <v>7646</v>
      </c>
      <c r="E9435" s="348" t="s">
        <v>7647</v>
      </c>
      <c r="F9435" s="348" t="s">
        <v>7641</v>
      </c>
    </row>
    <row r="9436" spans="1:6" x14ac:dyDescent="0.25">
      <c r="A9436" s="348" t="s">
        <v>14890</v>
      </c>
      <c r="B9436" t="str">
        <f t="shared" si="147"/>
        <v>F3:0921 P1P2:8804 P3:00201</v>
      </c>
      <c r="C9436" s="348" t="s">
        <v>7703</v>
      </c>
      <c r="D9436" s="348" t="s">
        <v>7646</v>
      </c>
      <c r="E9436" s="348" t="s">
        <v>7647</v>
      </c>
      <c r="F9436" s="348" t="s">
        <v>7648</v>
      </c>
    </row>
    <row r="9437" spans="1:6" x14ac:dyDescent="0.25">
      <c r="A9437" s="348" t="s">
        <v>14890</v>
      </c>
      <c r="B9437" t="str">
        <f t="shared" si="147"/>
        <v>F3:0921 P1P2:8804 P3:00448</v>
      </c>
      <c r="C9437" s="348" t="s">
        <v>7703</v>
      </c>
      <c r="D9437" s="348" t="s">
        <v>7646</v>
      </c>
      <c r="E9437" s="348" t="s">
        <v>7647</v>
      </c>
      <c r="F9437" s="348" t="s">
        <v>7641</v>
      </c>
    </row>
    <row r="9438" spans="1:6" x14ac:dyDescent="0.25">
      <c r="A9438" s="348" t="s">
        <v>14891</v>
      </c>
      <c r="B9438" t="str">
        <f t="shared" si="147"/>
        <v>F3:0921 P1P2:8804 P3:00201</v>
      </c>
      <c r="C9438" s="348" t="s">
        <v>7703</v>
      </c>
      <c r="D9438" s="348" t="s">
        <v>7646</v>
      </c>
      <c r="E9438" s="348" t="s">
        <v>7647</v>
      </c>
      <c r="F9438" s="348" t="s">
        <v>7648</v>
      </c>
    </row>
    <row r="9439" spans="1:6" x14ac:dyDescent="0.25">
      <c r="A9439" s="348" t="s">
        <v>14891</v>
      </c>
      <c r="B9439" t="str">
        <f t="shared" si="147"/>
        <v>F3:0921 P1P2:8804 P3:00448</v>
      </c>
      <c r="C9439" s="348" t="s">
        <v>7703</v>
      </c>
      <c r="D9439" s="348" t="s">
        <v>7646</v>
      </c>
      <c r="E9439" s="348" t="s">
        <v>7647</v>
      </c>
      <c r="F9439" s="348" t="s">
        <v>7641</v>
      </c>
    </row>
    <row r="9440" spans="1:6" x14ac:dyDescent="0.25">
      <c r="A9440" s="348" t="s">
        <v>14892</v>
      </c>
      <c r="B9440" t="str">
        <f t="shared" si="147"/>
        <v>F3:0921 P1P2:8804 P3:00201</v>
      </c>
      <c r="C9440" s="348" t="s">
        <v>7703</v>
      </c>
      <c r="D9440" s="348" t="s">
        <v>7646</v>
      </c>
      <c r="E9440" s="348" t="s">
        <v>7647</v>
      </c>
      <c r="F9440" s="348" t="s">
        <v>7648</v>
      </c>
    </row>
    <row r="9441" spans="1:6" x14ac:dyDescent="0.25">
      <c r="A9441" s="348" t="s">
        <v>14892</v>
      </c>
      <c r="B9441" t="str">
        <f t="shared" si="147"/>
        <v>F3:0921 P1P2:8804 P3:00448</v>
      </c>
      <c r="C9441" s="348" t="s">
        <v>7703</v>
      </c>
      <c r="D9441" s="348" t="s">
        <v>7646</v>
      </c>
      <c r="E9441" s="348" t="s">
        <v>7647</v>
      </c>
      <c r="F9441" s="348" t="s">
        <v>7641</v>
      </c>
    </row>
    <row r="9442" spans="1:6" x14ac:dyDescent="0.25">
      <c r="A9442" s="348" t="s">
        <v>14893</v>
      </c>
      <c r="B9442" t="str">
        <f t="shared" si="147"/>
        <v>F3:0259 P1P2:3104 P3:00074</v>
      </c>
      <c r="C9442" s="348" t="s">
        <v>7768</v>
      </c>
      <c r="D9442" s="348" t="s">
        <v>7557</v>
      </c>
      <c r="E9442" s="348" t="s">
        <v>7568</v>
      </c>
      <c r="F9442" s="348" t="s">
        <v>7571</v>
      </c>
    </row>
    <row r="9443" spans="1:6" x14ac:dyDescent="0.25">
      <c r="A9443" s="348" t="s">
        <v>14894</v>
      </c>
      <c r="B9443" t="str">
        <f t="shared" si="147"/>
        <v>F3:0921 P1P2:8804 P3:00201</v>
      </c>
      <c r="C9443" s="348" t="s">
        <v>7768</v>
      </c>
      <c r="D9443" s="348" t="s">
        <v>7646</v>
      </c>
      <c r="E9443" s="348" t="s">
        <v>7647</v>
      </c>
      <c r="F9443" s="348" t="s">
        <v>7648</v>
      </c>
    </row>
    <row r="9444" spans="1:6" x14ac:dyDescent="0.25">
      <c r="A9444" s="348" t="s">
        <v>14894</v>
      </c>
      <c r="B9444" t="str">
        <f t="shared" si="147"/>
        <v>F3:0921 P1P2:8804 P3:00389</v>
      </c>
      <c r="C9444" s="348" t="s">
        <v>7768</v>
      </c>
      <c r="D9444" s="348" t="s">
        <v>7646</v>
      </c>
      <c r="E9444" s="348" t="s">
        <v>7647</v>
      </c>
      <c r="F9444" s="348" t="s">
        <v>7640</v>
      </c>
    </row>
    <row r="9445" spans="1:6" x14ac:dyDescent="0.25">
      <c r="A9445" s="348" t="s">
        <v>14894</v>
      </c>
      <c r="B9445" t="str">
        <f t="shared" si="147"/>
        <v>F3:0921 P1P2:8804 P3:00448</v>
      </c>
      <c r="C9445" s="348" t="s">
        <v>7768</v>
      </c>
      <c r="D9445" s="348" t="s">
        <v>7646</v>
      </c>
      <c r="E9445" s="348" t="s">
        <v>7647</v>
      </c>
      <c r="F9445" s="348" t="s">
        <v>7641</v>
      </c>
    </row>
    <row r="9446" spans="1:6" x14ac:dyDescent="0.25">
      <c r="A9446" s="348" t="s">
        <v>14895</v>
      </c>
      <c r="B9446" t="str">
        <f t="shared" si="147"/>
        <v>F3:0820 P1P2:8503 P3:00232</v>
      </c>
      <c r="C9446" s="348" t="s">
        <v>8475</v>
      </c>
      <c r="D9446" s="348" t="s">
        <v>7684</v>
      </c>
      <c r="E9446" s="348" t="s">
        <v>7685</v>
      </c>
      <c r="F9446" s="348" t="s">
        <v>7686</v>
      </c>
    </row>
    <row r="9447" spans="1:6" x14ac:dyDescent="0.25">
      <c r="A9447" s="348" t="s">
        <v>14896</v>
      </c>
      <c r="B9447" t="str">
        <f t="shared" si="147"/>
        <v>F3:0921 P1P2:8804 P3:00201</v>
      </c>
      <c r="C9447" s="348" t="s">
        <v>12867</v>
      </c>
      <c r="D9447" s="348" t="s">
        <v>7646</v>
      </c>
      <c r="E9447" s="348" t="s">
        <v>7647</v>
      </c>
      <c r="F9447" s="348" t="s">
        <v>7648</v>
      </c>
    </row>
    <row r="9448" spans="1:6" x14ac:dyDescent="0.25">
      <c r="A9448" s="348" t="s">
        <v>14896</v>
      </c>
      <c r="B9448" t="str">
        <f t="shared" si="147"/>
        <v>F3:0921 P1P2:8804 P3:00448</v>
      </c>
      <c r="C9448" s="348" t="s">
        <v>12867</v>
      </c>
      <c r="D9448" s="348" t="s">
        <v>7646</v>
      </c>
      <c r="E9448" s="348" t="s">
        <v>7647</v>
      </c>
      <c r="F9448" s="348" t="s">
        <v>7641</v>
      </c>
    </row>
    <row r="9449" spans="1:6" x14ac:dyDescent="0.25">
      <c r="A9449" s="348" t="s">
        <v>14897</v>
      </c>
      <c r="B9449" t="str">
        <f t="shared" si="147"/>
        <v>F3:0921 P1P2:8804 P3:00201</v>
      </c>
      <c r="C9449" s="348" t="s">
        <v>12867</v>
      </c>
      <c r="D9449" s="348" t="s">
        <v>7646</v>
      </c>
      <c r="E9449" s="348" t="s">
        <v>7647</v>
      </c>
      <c r="F9449" s="348" t="s">
        <v>7648</v>
      </c>
    </row>
    <row r="9450" spans="1:6" x14ac:dyDescent="0.25">
      <c r="A9450" s="348" t="s">
        <v>14897</v>
      </c>
      <c r="B9450" t="str">
        <f t="shared" si="147"/>
        <v>F3:0921 P1P2:8804 P3:00448</v>
      </c>
      <c r="C9450" s="348" t="s">
        <v>12867</v>
      </c>
      <c r="D9450" s="348" t="s">
        <v>7646</v>
      </c>
      <c r="E9450" s="348" t="s">
        <v>7647</v>
      </c>
      <c r="F9450" s="348" t="s">
        <v>7641</v>
      </c>
    </row>
    <row r="9451" spans="1:6" x14ac:dyDescent="0.25">
      <c r="A9451" s="348" t="s">
        <v>14898</v>
      </c>
      <c r="B9451" t="str">
        <f t="shared" si="147"/>
        <v>F3:1012 P1P2:9010 P3:00347</v>
      </c>
      <c r="C9451" s="348" t="s">
        <v>7836</v>
      </c>
      <c r="D9451" s="348" t="s">
        <v>7679</v>
      </c>
      <c r="E9451" s="348" t="s">
        <v>7680</v>
      </c>
      <c r="F9451" s="348" t="s">
        <v>7681</v>
      </c>
    </row>
    <row r="9452" spans="1:6" x14ac:dyDescent="0.25">
      <c r="A9452" s="348" t="s">
        <v>14899</v>
      </c>
      <c r="B9452" t="str">
        <f t="shared" si="147"/>
        <v>F3:0921 P1P2:8804 P3:00201</v>
      </c>
      <c r="C9452" s="348" t="s">
        <v>7916</v>
      </c>
      <c r="D9452" s="348" t="s">
        <v>7646</v>
      </c>
      <c r="E9452" s="348" t="s">
        <v>7647</v>
      </c>
      <c r="F9452" s="348" t="s">
        <v>7648</v>
      </c>
    </row>
    <row r="9453" spans="1:6" x14ac:dyDescent="0.25">
      <c r="A9453" s="348" t="s">
        <v>14899</v>
      </c>
      <c r="B9453" t="str">
        <f t="shared" si="147"/>
        <v>F3:0921 P1P2:8804 P3:00448</v>
      </c>
      <c r="C9453" s="348" t="s">
        <v>7916</v>
      </c>
      <c r="D9453" s="348" t="s">
        <v>7646</v>
      </c>
      <c r="E9453" s="348" t="s">
        <v>7647</v>
      </c>
      <c r="F9453" s="348" t="s">
        <v>7641</v>
      </c>
    </row>
    <row r="9454" spans="1:6" x14ac:dyDescent="0.25">
      <c r="A9454" s="348" t="s">
        <v>14900</v>
      </c>
      <c r="B9454" t="str">
        <f t="shared" si="147"/>
        <v>F3:0921 P1P2:8804 P3:00201</v>
      </c>
      <c r="C9454" s="348" t="s">
        <v>7880</v>
      </c>
      <c r="D9454" s="348" t="s">
        <v>7646</v>
      </c>
      <c r="E9454" s="348" t="s">
        <v>7647</v>
      </c>
      <c r="F9454" s="348" t="s">
        <v>7648</v>
      </c>
    </row>
    <row r="9455" spans="1:6" x14ac:dyDescent="0.25">
      <c r="A9455" s="348" t="s">
        <v>14900</v>
      </c>
      <c r="B9455" t="str">
        <f t="shared" si="147"/>
        <v>F3:0921 P1P2:8804 P3:00448</v>
      </c>
      <c r="C9455" s="348" t="s">
        <v>7880</v>
      </c>
      <c r="D9455" s="348" t="s">
        <v>7646</v>
      </c>
      <c r="E9455" s="348" t="s">
        <v>7647</v>
      </c>
      <c r="F9455" s="348" t="s">
        <v>7641</v>
      </c>
    </row>
    <row r="9456" spans="1:6" x14ac:dyDescent="0.25">
      <c r="A9456" s="348" t="s">
        <v>14901</v>
      </c>
      <c r="B9456" t="str">
        <f t="shared" si="147"/>
        <v>F3:0921 P1P2:8804 P3:00201</v>
      </c>
      <c r="C9456" s="348" t="s">
        <v>7880</v>
      </c>
      <c r="D9456" s="348" t="s">
        <v>7646</v>
      </c>
      <c r="E9456" s="348" t="s">
        <v>7647</v>
      </c>
      <c r="F9456" s="348" t="s">
        <v>7648</v>
      </c>
    </row>
    <row r="9457" spans="1:6" x14ac:dyDescent="0.25">
      <c r="A9457" s="348" t="s">
        <v>14901</v>
      </c>
      <c r="B9457" t="str">
        <f t="shared" si="147"/>
        <v>F3:0921 P1P2:8804 P3:00448</v>
      </c>
      <c r="C9457" s="348" t="s">
        <v>7880</v>
      </c>
      <c r="D9457" s="348" t="s">
        <v>7646</v>
      </c>
      <c r="E9457" s="348" t="s">
        <v>7647</v>
      </c>
      <c r="F9457" s="348" t="s">
        <v>7641</v>
      </c>
    </row>
    <row r="9458" spans="1:6" x14ac:dyDescent="0.25">
      <c r="A9458" s="348" t="s">
        <v>14902</v>
      </c>
      <c r="B9458" t="str">
        <f t="shared" si="147"/>
        <v>F3:0820 P1P2:8503 P3:00232</v>
      </c>
      <c r="C9458" s="348" t="s">
        <v>7812</v>
      </c>
      <c r="D9458" s="348" t="s">
        <v>7684</v>
      </c>
      <c r="E9458" s="348" t="s">
        <v>7685</v>
      </c>
      <c r="F9458" s="348" t="s">
        <v>7686</v>
      </c>
    </row>
    <row r="9459" spans="1:6" x14ac:dyDescent="0.25">
      <c r="A9459" s="348" t="s">
        <v>14903</v>
      </c>
      <c r="B9459" t="str">
        <f t="shared" si="147"/>
        <v>F3:0911 P1P2:8802 P3:00199</v>
      </c>
      <c r="C9459" s="348" t="s">
        <v>7846</v>
      </c>
      <c r="D9459" s="348" t="s">
        <v>7657</v>
      </c>
      <c r="E9459" s="348" t="s">
        <v>7658</v>
      </c>
      <c r="F9459" s="348" t="s">
        <v>7659</v>
      </c>
    </row>
    <row r="9460" spans="1:6" x14ac:dyDescent="0.25">
      <c r="A9460" s="348" t="s">
        <v>14903</v>
      </c>
      <c r="B9460" t="str">
        <f t="shared" si="147"/>
        <v>F3:0911 P1P2:8802 P3:00448</v>
      </c>
      <c r="C9460" s="348" t="s">
        <v>7846</v>
      </c>
      <c r="D9460" s="348" t="s">
        <v>7657</v>
      </c>
      <c r="E9460" s="348" t="s">
        <v>7658</v>
      </c>
      <c r="F9460" s="348" t="s">
        <v>7641</v>
      </c>
    </row>
    <row r="9461" spans="1:6" x14ac:dyDescent="0.25">
      <c r="A9461" s="348" t="s">
        <v>14903</v>
      </c>
      <c r="B9461" t="str">
        <f t="shared" si="147"/>
        <v>F3:0912 P1P2:8803 P3:00200</v>
      </c>
      <c r="C9461" s="348" t="s">
        <v>7846</v>
      </c>
      <c r="D9461" s="348" t="s">
        <v>7651</v>
      </c>
      <c r="E9461" s="348" t="s">
        <v>7652</v>
      </c>
      <c r="F9461" s="348" t="s">
        <v>7653</v>
      </c>
    </row>
    <row r="9462" spans="1:6" x14ac:dyDescent="0.25">
      <c r="A9462" s="348" t="s">
        <v>14904</v>
      </c>
      <c r="B9462" t="str">
        <f t="shared" si="147"/>
        <v>F3:0911 P1P2:8802 P3:00199</v>
      </c>
      <c r="C9462" s="348" t="s">
        <v>9788</v>
      </c>
      <c r="D9462" s="348" t="s">
        <v>7657</v>
      </c>
      <c r="E9462" s="348" t="s">
        <v>7658</v>
      </c>
      <c r="F9462" s="348" t="s">
        <v>7659</v>
      </c>
    </row>
    <row r="9463" spans="1:6" x14ac:dyDescent="0.25">
      <c r="A9463" s="348" t="s">
        <v>14904</v>
      </c>
      <c r="B9463" t="str">
        <f t="shared" si="147"/>
        <v>F3:0911 P1P2:8802 P3:00448</v>
      </c>
      <c r="C9463" s="348" t="s">
        <v>9788</v>
      </c>
      <c r="D9463" s="348" t="s">
        <v>7657</v>
      </c>
      <c r="E9463" s="348" t="s">
        <v>7658</v>
      </c>
      <c r="F9463" s="348" t="s">
        <v>7641</v>
      </c>
    </row>
    <row r="9464" spans="1:6" x14ac:dyDescent="0.25">
      <c r="A9464" s="348" t="s">
        <v>14905</v>
      </c>
      <c r="B9464" t="str">
        <f t="shared" si="147"/>
        <v>F3:0911 P1P2:8802 P3:00199</v>
      </c>
      <c r="C9464" s="348" t="s">
        <v>9827</v>
      </c>
      <c r="D9464" s="348" t="s">
        <v>7657</v>
      </c>
      <c r="E9464" s="348" t="s">
        <v>7658</v>
      </c>
      <c r="F9464" s="348" t="s">
        <v>7659</v>
      </c>
    </row>
    <row r="9465" spans="1:6" x14ac:dyDescent="0.25">
      <c r="A9465" s="348" t="s">
        <v>14905</v>
      </c>
      <c r="B9465" t="str">
        <f t="shared" si="147"/>
        <v>F3:0911 P1P2:8802 P3:00448</v>
      </c>
      <c r="C9465" s="348" t="s">
        <v>9827</v>
      </c>
      <c r="D9465" s="348" t="s">
        <v>7657</v>
      </c>
      <c r="E9465" s="348" t="s">
        <v>7658</v>
      </c>
      <c r="F9465" s="348" t="s">
        <v>7641</v>
      </c>
    </row>
    <row r="9466" spans="1:6" x14ac:dyDescent="0.25">
      <c r="A9466" s="348" t="s">
        <v>14906</v>
      </c>
      <c r="B9466" t="str">
        <f t="shared" si="147"/>
        <v>F3:0911 P1P2:8802 P3:00199</v>
      </c>
      <c r="C9466" s="348" t="s">
        <v>11960</v>
      </c>
      <c r="D9466" s="348" t="s">
        <v>7657</v>
      </c>
      <c r="E9466" s="348" t="s">
        <v>7658</v>
      </c>
      <c r="F9466" s="348" t="s">
        <v>7659</v>
      </c>
    </row>
    <row r="9467" spans="1:6" x14ac:dyDescent="0.25">
      <c r="A9467" s="348" t="s">
        <v>14906</v>
      </c>
      <c r="B9467" t="str">
        <f t="shared" si="147"/>
        <v>F3:0911 P1P2:8802 P3:00448</v>
      </c>
      <c r="C9467" s="348" t="s">
        <v>11960</v>
      </c>
      <c r="D9467" s="348" t="s">
        <v>7657</v>
      </c>
      <c r="E9467" s="348" t="s">
        <v>7658</v>
      </c>
      <c r="F9467" s="348" t="s">
        <v>7641</v>
      </c>
    </row>
    <row r="9468" spans="1:6" x14ac:dyDescent="0.25">
      <c r="A9468" s="348" t="s">
        <v>14907</v>
      </c>
      <c r="B9468" t="str">
        <f t="shared" si="147"/>
        <v>F3:0911 P1P2:8802 P3:00199</v>
      </c>
      <c r="C9468" s="348" t="s">
        <v>9824</v>
      </c>
      <c r="D9468" s="348" t="s">
        <v>7657</v>
      </c>
      <c r="E9468" s="348" t="s">
        <v>7658</v>
      </c>
      <c r="F9468" s="348" t="s">
        <v>7659</v>
      </c>
    </row>
    <row r="9469" spans="1:6" x14ac:dyDescent="0.25">
      <c r="A9469" s="348" t="s">
        <v>14907</v>
      </c>
      <c r="B9469" t="str">
        <f t="shared" si="147"/>
        <v>F3:0911 P1P2:8802 P3:00448</v>
      </c>
      <c r="C9469" s="348" t="s">
        <v>9824</v>
      </c>
      <c r="D9469" s="348" t="s">
        <v>7657</v>
      </c>
      <c r="E9469" s="348" t="s">
        <v>7658</v>
      </c>
      <c r="F9469" s="348" t="s">
        <v>7641</v>
      </c>
    </row>
    <row r="9470" spans="1:6" x14ac:dyDescent="0.25">
      <c r="A9470" s="348" t="s">
        <v>14908</v>
      </c>
      <c r="B9470" t="str">
        <f t="shared" si="147"/>
        <v>F3:1012 P1P2:9010 P3:00289</v>
      </c>
      <c r="C9470" s="348" t="s">
        <v>7945</v>
      </c>
      <c r="D9470" s="348" t="s">
        <v>7679</v>
      </c>
      <c r="E9470" s="348" t="s">
        <v>7680</v>
      </c>
      <c r="F9470" s="348" t="s">
        <v>14728</v>
      </c>
    </row>
    <row r="9471" spans="1:6" x14ac:dyDescent="0.25">
      <c r="A9471" s="348" t="s">
        <v>14909</v>
      </c>
      <c r="B9471" t="str">
        <f t="shared" si="147"/>
        <v>F3:0911 P1P2:8802 P3:00199</v>
      </c>
      <c r="C9471" s="348" t="s">
        <v>8712</v>
      </c>
      <c r="D9471" s="348" t="s">
        <v>7657</v>
      </c>
      <c r="E9471" s="348" t="s">
        <v>7658</v>
      </c>
      <c r="F9471" s="348" t="s">
        <v>7659</v>
      </c>
    </row>
    <row r="9472" spans="1:6" x14ac:dyDescent="0.25">
      <c r="A9472" s="348" t="s">
        <v>14909</v>
      </c>
      <c r="B9472" t="str">
        <f t="shared" si="147"/>
        <v>F3:0911 P1P2:8802 P3:00448</v>
      </c>
      <c r="C9472" s="348" t="s">
        <v>8712</v>
      </c>
      <c r="D9472" s="348" t="s">
        <v>7657</v>
      </c>
      <c r="E9472" s="348" t="s">
        <v>7658</v>
      </c>
      <c r="F9472" s="348" t="s">
        <v>7641</v>
      </c>
    </row>
    <row r="9473" spans="1:6" x14ac:dyDescent="0.25">
      <c r="A9473" s="348" t="s">
        <v>14910</v>
      </c>
      <c r="B9473" t="str">
        <f t="shared" si="147"/>
        <v>F3:0911 P1P2:8802 P3:00199</v>
      </c>
      <c r="C9473" s="348" t="s">
        <v>13515</v>
      </c>
      <c r="D9473" s="348" t="s">
        <v>7657</v>
      </c>
      <c r="E9473" s="348" t="s">
        <v>7658</v>
      </c>
      <c r="F9473" s="348" t="s">
        <v>7659</v>
      </c>
    </row>
    <row r="9474" spans="1:6" x14ac:dyDescent="0.25">
      <c r="A9474" s="348" t="s">
        <v>14910</v>
      </c>
      <c r="B9474" t="str">
        <f t="shared" ref="B9474:B9537" si="148">CONCATENATE("F3:",D9474," P1P2:",E9474," P3:",F9474)</f>
        <v>F3:0911 P1P2:8802 P3:00448</v>
      </c>
      <c r="C9474" s="348" t="s">
        <v>13515</v>
      </c>
      <c r="D9474" s="348" t="s">
        <v>7657</v>
      </c>
      <c r="E9474" s="348" t="s">
        <v>7658</v>
      </c>
      <c r="F9474" s="348" t="s">
        <v>7641</v>
      </c>
    </row>
    <row r="9475" spans="1:6" x14ac:dyDescent="0.25">
      <c r="A9475" s="348" t="s">
        <v>14910</v>
      </c>
      <c r="B9475" t="str">
        <f t="shared" si="148"/>
        <v>F3:0921 P1P2:8804 P3:00201</v>
      </c>
      <c r="C9475" s="348" t="s">
        <v>13515</v>
      </c>
      <c r="D9475" s="348" t="s">
        <v>7646</v>
      </c>
      <c r="E9475" s="348" t="s">
        <v>7647</v>
      </c>
      <c r="F9475" s="348" t="s">
        <v>7648</v>
      </c>
    </row>
    <row r="9476" spans="1:6" x14ac:dyDescent="0.25">
      <c r="A9476" s="348" t="s">
        <v>14910</v>
      </c>
      <c r="B9476" t="str">
        <f t="shared" si="148"/>
        <v>F3:0921 P1P2:8804 P3:00448</v>
      </c>
      <c r="C9476" s="348" t="s">
        <v>13515</v>
      </c>
      <c r="D9476" s="348" t="s">
        <v>7646</v>
      </c>
      <c r="E9476" s="348" t="s">
        <v>7647</v>
      </c>
      <c r="F9476" s="348" t="s">
        <v>7641</v>
      </c>
    </row>
    <row r="9477" spans="1:6" x14ac:dyDescent="0.25">
      <c r="A9477" s="348" t="s">
        <v>14911</v>
      </c>
      <c r="B9477" t="str">
        <f t="shared" si="148"/>
        <v>F3:0112 P1P2:0501 P3:00005</v>
      </c>
      <c r="C9477" s="348" t="s">
        <v>7916</v>
      </c>
      <c r="D9477" s="348" t="s">
        <v>7369</v>
      </c>
      <c r="E9477" s="348" t="s">
        <v>7370</v>
      </c>
      <c r="F9477" s="348" t="s">
        <v>7655</v>
      </c>
    </row>
    <row r="9478" spans="1:6" x14ac:dyDescent="0.25">
      <c r="A9478" s="348" t="s">
        <v>14912</v>
      </c>
      <c r="B9478" t="str">
        <f t="shared" si="148"/>
        <v>F3:0820 P1P2:8502 P3:00231</v>
      </c>
      <c r="C9478" s="348" t="s">
        <v>7967</v>
      </c>
      <c r="D9478" s="348" t="s">
        <v>7684</v>
      </c>
      <c r="E9478" s="348" t="s">
        <v>7725</v>
      </c>
      <c r="F9478" s="348" t="s">
        <v>7834</v>
      </c>
    </row>
    <row r="9479" spans="1:6" x14ac:dyDescent="0.25">
      <c r="A9479" s="348" t="s">
        <v>14913</v>
      </c>
      <c r="B9479" t="str">
        <f t="shared" si="148"/>
        <v>F3:0812 P1P2:8602 P3:00238</v>
      </c>
      <c r="C9479" s="348" t="s">
        <v>7967</v>
      </c>
      <c r="D9479" s="348" t="s">
        <v>7752</v>
      </c>
      <c r="E9479" s="348" t="s">
        <v>7753</v>
      </c>
      <c r="F9479" s="348" t="s">
        <v>8038</v>
      </c>
    </row>
    <row r="9480" spans="1:6" x14ac:dyDescent="0.25">
      <c r="A9480" s="348" t="s">
        <v>14914</v>
      </c>
      <c r="B9480" t="str">
        <f t="shared" si="148"/>
        <v>F3:1012 P1P2:9010 P3:00409</v>
      </c>
      <c r="C9480" s="348" t="s">
        <v>7967</v>
      </c>
      <c r="D9480" s="348" t="s">
        <v>7679</v>
      </c>
      <c r="E9480" s="348" t="s">
        <v>7680</v>
      </c>
      <c r="F9480" s="348" t="s">
        <v>14915</v>
      </c>
    </row>
    <row r="9481" spans="1:6" x14ac:dyDescent="0.25">
      <c r="A9481" s="348" t="s">
        <v>14916</v>
      </c>
      <c r="B9481" t="str">
        <f t="shared" si="148"/>
        <v>F3:0921 P1P2:8804 P3:00201</v>
      </c>
      <c r="C9481" s="348" t="s">
        <v>7636</v>
      </c>
      <c r="D9481" s="348" t="s">
        <v>7646</v>
      </c>
      <c r="E9481" s="348" t="s">
        <v>7647</v>
      </c>
      <c r="F9481" s="348" t="s">
        <v>7648</v>
      </c>
    </row>
    <row r="9482" spans="1:6" x14ac:dyDescent="0.25">
      <c r="A9482" s="348" t="s">
        <v>14916</v>
      </c>
      <c r="B9482" t="str">
        <f t="shared" si="148"/>
        <v>F3:0921 P1P2:8804 P3:00448</v>
      </c>
      <c r="C9482" s="348" t="s">
        <v>7636</v>
      </c>
      <c r="D9482" s="348" t="s">
        <v>7646</v>
      </c>
      <c r="E9482" s="348" t="s">
        <v>7647</v>
      </c>
      <c r="F9482" s="348" t="s">
        <v>7641</v>
      </c>
    </row>
    <row r="9483" spans="1:6" x14ac:dyDescent="0.25">
      <c r="A9483" s="348" t="s">
        <v>14917</v>
      </c>
      <c r="B9483" t="str">
        <f t="shared" si="148"/>
        <v>F3:0820 P1P2:8503 P3:00232</v>
      </c>
      <c r="C9483" s="348" t="s">
        <v>11934</v>
      </c>
      <c r="D9483" s="348" t="s">
        <v>7684</v>
      </c>
      <c r="E9483" s="348" t="s">
        <v>7685</v>
      </c>
      <c r="F9483" s="348" t="s">
        <v>7686</v>
      </c>
    </row>
    <row r="9484" spans="1:6" x14ac:dyDescent="0.25">
      <c r="A9484" s="348" t="s">
        <v>14918</v>
      </c>
      <c r="B9484" t="str">
        <f t="shared" si="148"/>
        <v>F3:0911 P1P2:8802 P3:00199</v>
      </c>
      <c r="C9484" s="348" t="s">
        <v>11215</v>
      </c>
      <c r="D9484" s="348" t="s">
        <v>7657</v>
      </c>
      <c r="E9484" s="348" t="s">
        <v>7658</v>
      </c>
      <c r="F9484" s="348" t="s">
        <v>7659</v>
      </c>
    </row>
    <row r="9485" spans="1:6" x14ac:dyDescent="0.25">
      <c r="A9485" s="348" t="s">
        <v>14919</v>
      </c>
      <c r="B9485" t="str">
        <f t="shared" si="148"/>
        <v>F3:0812 P1P2:8602 P3:00238</v>
      </c>
      <c r="C9485" s="348" t="s">
        <v>14448</v>
      </c>
      <c r="D9485" s="348" t="s">
        <v>7752</v>
      </c>
      <c r="E9485" s="348" t="s">
        <v>7753</v>
      </c>
      <c r="F9485" s="348" t="s">
        <v>8038</v>
      </c>
    </row>
    <row r="9486" spans="1:6" x14ac:dyDescent="0.25">
      <c r="A9486" s="348" t="s">
        <v>14920</v>
      </c>
      <c r="B9486" t="str">
        <f t="shared" si="148"/>
        <v>F3:0332 P1P2:4018 P3:00095</v>
      </c>
      <c r="C9486" s="348" t="s">
        <v>7335</v>
      </c>
      <c r="D9486" s="348" t="s">
        <v>7612</v>
      </c>
      <c r="E9486" s="348" t="s">
        <v>7613</v>
      </c>
      <c r="F9486" s="348" t="s">
        <v>7618</v>
      </c>
    </row>
    <row r="9487" spans="1:6" x14ac:dyDescent="0.25">
      <c r="A9487" s="348" t="s">
        <v>14921</v>
      </c>
      <c r="B9487" t="str">
        <f t="shared" si="148"/>
        <v>F3:0921 P1P2:8804 P3:00201</v>
      </c>
      <c r="C9487" s="348" t="s">
        <v>7978</v>
      </c>
      <c r="D9487" s="348" t="s">
        <v>7646</v>
      </c>
      <c r="E9487" s="348" t="s">
        <v>7647</v>
      </c>
      <c r="F9487" s="348" t="s">
        <v>7648</v>
      </c>
    </row>
    <row r="9488" spans="1:6" x14ac:dyDescent="0.25">
      <c r="A9488" s="348" t="s">
        <v>14921</v>
      </c>
      <c r="B9488" t="str">
        <f t="shared" si="148"/>
        <v>F3:0921 P1P2:8804 P3:00448</v>
      </c>
      <c r="C9488" s="348" t="s">
        <v>7978</v>
      </c>
      <c r="D9488" s="348" t="s">
        <v>7646</v>
      </c>
      <c r="E9488" s="348" t="s">
        <v>7647</v>
      </c>
      <c r="F9488" s="348" t="s">
        <v>7641</v>
      </c>
    </row>
    <row r="9489" spans="1:6" x14ac:dyDescent="0.25">
      <c r="A9489" s="348" t="s">
        <v>14922</v>
      </c>
      <c r="B9489" t="str">
        <f t="shared" si="148"/>
        <v>F3:0950 P1P2:8814 P3:00209</v>
      </c>
      <c r="C9489" s="348" t="s">
        <v>7984</v>
      </c>
      <c r="D9489" s="348" t="s">
        <v>7344</v>
      </c>
      <c r="E9489" s="348" t="s">
        <v>7642</v>
      </c>
      <c r="F9489" s="348" t="s">
        <v>7860</v>
      </c>
    </row>
    <row r="9490" spans="1:6" x14ac:dyDescent="0.25">
      <c r="A9490" s="348" t="s">
        <v>14923</v>
      </c>
      <c r="B9490" t="str">
        <f t="shared" si="148"/>
        <v>F3:0911 P1P2:8802 P3:00199</v>
      </c>
      <c r="C9490" s="348" t="s">
        <v>7984</v>
      </c>
      <c r="D9490" s="348" t="s">
        <v>7657</v>
      </c>
      <c r="E9490" s="348" t="s">
        <v>7658</v>
      </c>
      <c r="F9490" s="348" t="s">
        <v>7659</v>
      </c>
    </row>
    <row r="9491" spans="1:6" x14ac:dyDescent="0.25">
      <c r="A9491" s="348" t="s">
        <v>14923</v>
      </c>
      <c r="B9491" t="str">
        <f t="shared" si="148"/>
        <v>F3:0911 P1P2:8802 P3:00448</v>
      </c>
      <c r="C9491" s="348" t="s">
        <v>7984</v>
      </c>
      <c r="D9491" s="348" t="s">
        <v>7657</v>
      </c>
      <c r="E9491" s="348" t="s">
        <v>7658</v>
      </c>
      <c r="F9491" s="348" t="s">
        <v>7641</v>
      </c>
    </row>
    <row r="9492" spans="1:6" x14ac:dyDescent="0.25">
      <c r="A9492" s="348" t="s">
        <v>14923</v>
      </c>
      <c r="B9492" t="str">
        <f t="shared" si="148"/>
        <v>F3:0912 P1P2:8803 P3:00200</v>
      </c>
      <c r="C9492" s="348" t="s">
        <v>7984</v>
      </c>
      <c r="D9492" s="348" t="s">
        <v>7651</v>
      </c>
      <c r="E9492" s="348" t="s">
        <v>7652</v>
      </c>
      <c r="F9492" s="348" t="s">
        <v>7653</v>
      </c>
    </row>
    <row r="9493" spans="1:6" x14ac:dyDescent="0.25">
      <c r="A9493" s="348" t="s">
        <v>14923</v>
      </c>
      <c r="B9493" t="str">
        <f t="shared" si="148"/>
        <v>F3:0912 P1P2:8803 P3:00448</v>
      </c>
      <c r="C9493" s="348" t="s">
        <v>7984</v>
      </c>
      <c r="D9493" s="348" t="s">
        <v>7651</v>
      </c>
      <c r="E9493" s="348" t="s">
        <v>7652</v>
      </c>
      <c r="F9493" s="348" t="s">
        <v>7641</v>
      </c>
    </row>
    <row r="9494" spans="1:6" x14ac:dyDescent="0.25">
      <c r="A9494" s="348" t="s">
        <v>14924</v>
      </c>
      <c r="B9494" t="str">
        <f t="shared" si="148"/>
        <v>F3:0812 P1P2:8602 P3:00238</v>
      </c>
      <c r="C9494" s="348" t="s">
        <v>7984</v>
      </c>
      <c r="D9494" s="348" t="s">
        <v>7752</v>
      </c>
      <c r="E9494" s="348" t="s">
        <v>7753</v>
      </c>
      <c r="F9494" s="348" t="s">
        <v>8038</v>
      </c>
    </row>
    <row r="9495" spans="1:6" x14ac:dyDescent="0.25">
      <c r="A9495" s="348" t="s">
        <v>14925</v>
      </c>
      <c r="B9495" t="str">
        <f t="shared" si="148"/>
        <v>F3:0921 P1P2:8804 P3:00201</v>
      </c>
      <c r="C9495" s="348" t="s">
        <v>7880</v>
      </c>
      <c r="D9495" s="348" t="s">
        <v>7646</v>
      </c>
      <c r="E9495" s="348" t="s">
        <v>7647</v>
      </c>
      <c r="F9495" s="348" t="s">
        <v>7648</v>
      </c>
    </row>
    <row r="9496" spans="1:6" x14ac:dyDescent="0.25">
      <c r="A9496" s="348" t="s">
        <v>14925</v>
      </c>
      <c r="B9496" t="str">
        <f t="shared" si="148"/>
        <v>F3:0921 P1P2:8804 P3:00448</v>
      </c>
      <c r="C9496" s="348" t="s">
        <v>7880</v>
      </c>
      <c r="D9496" s="348" t="s">
        <v>7646</v>
      </c>
      <c r="E9496" s="348" t="s">
        <v>7647</v>
      </c>
      <c r="F9496" s="348" t="s">
        <v>7641</v>
      </c>
    </row>
    <row r="9497" spans="1:6" x14ac:dyDescent="0.25">
      <c r="A9497" s="348" t="s">
        <v>14926</v>
      </c>
      <c r="B9497" t="str">
        <f t="shared" si="148"/>
        <v>F3:0921 P1P2:8804 P3:00201</v>
      </c>
      <c r="C9497" s="348" t="s">
        <v>7880</v>
      </c>
      <c r="D9497" s="348" t="s">
        <v>7646</v>
      </c>
      <c r="E9497" s="348" t="s">
        <v>7647</v>
      </c>
      <c r="F9497" s="348" t="s">
        <v>7648</v>
      </c>
    </row>
    <row r="9498" spans="1:6" x14ac:dyDescent="0.25">
      <c r="A9498" s="348" t="s">
        <v>14926</v>
      </c>
      <c r="B9498" t="str">
        <f t="shared" si="148"/>
        <v>F3:0921 P1P2:8804 P3:00448</v>
      </c>
      <c r="C9498" s="348" t="s">
        <v>7880</v>
      </c>
      <c r="D9498" s="348" t="s">
        <v>7646</v>
      </c>
      <c r="E9498" s="348" t="s">
        <v>7647</v>
      </c>
      <c r="F9498" s="348" t="s">
        <v>7641</v>
      </c>
    </row>
    <row r="9499" spans="1:6" x14ac:dyDescent="0.25">
      <c r="A9499" s="348" t="s">
        <v>14927</v>
      </c>
      <c r="B9499" t="str">
        <f t="shared" si="148"/>
        <v>F3:0921 P1P2:8804 P3:00201</v>
      </c>
      <c r="C9499" s="348" t="s">
        <v>7880</v>
      </c>
      <c r="D9499" s="348" t="s">
        <v>7646</v>
      </c>
      <c r="E9499" s="348" t="s">
        <v>7647</v>
      </c>
      <c r="F9499" s="348" t="s">
        <v>7648</v>
      </c>
    </row>
    <row r="9500" spans="1:6" x14ac:dyDescent="0.25">
      <c r="A9500" s="348" t="s">
        <v>14927</v>
      </c>
      <c r="B9500" t="str">
        <f t="shared" si="148"/>
        <v>F3:0921 P1P2:8804 P3:00448</v>
      </c>
      <c r="C9500" s="348" t="s">
        <v>7880</v>
      </c>
      <c r="D9500" s="348" t="s">
        <v>7646</v>
      </c>
      <c r="E9500" s="348" t="s">
        <v>7647</v>
      </c>
      <c r="F9500" s="348" t="s">
        <v>7641</v>
      </c>
    </row>
    <row r="9501" spans="1:6" x14ac:dyDescent="0.25">
      <c r="A9501" s="348" t="s">
        <v>14928</v>
      </c>
      <c r="B9501" t="str">
        <f t="shared" si="148"/>
        <v>F3:0921 P1P2:8804 P3:00201</v>
      </c>
      <c r="C9501" s="348" t="s">
        <v>7880</v>
      </c>
      <c r="D9501" s="348" t="s">
        <v>7646</v>
      </c>
      <c r="E9501" s="348" t="s">
        <v>7647</v>
      </c>
      <c r="F9501" s="348" t="s">
        <v>7648</v>
      </c>
    </row>
    <row r="9502" spans="1:6" x14ac:dyDescent="0.25">
      <c r="A9502" s="348" t="s">
        <v>14928</v>
      </c>
      <c r="B9502" t="str">
        <f t="shared" si="148"/>
        <v>F3:0921 P1P2:8804 P3:00448</v>
      </c>
      <c r="C9502" s="348" t="s">
        <v>7880</v>
      </c>
      <c r="D9502" s="348" t="s">
        <v>7646</v>
      </c>
      <c r="E9502" s="348" t="s">
        <v>7647</v>
      </c>
      <c r="F9502" s="348" t="s">
        <v>7641</v>
      </c>
    </row>
    <row r="9503" spans="1:6" x14ac:dyDescent="0.25">
      <c r="A9503" s="348" t="s">
        <v>14929</v>
      </c>
      <c r="B9503" t="str">
        <f t="shared" si="148"/>
        <v>F3:0921 P1P2:8804 P3:00201</v>
      </c>
      <c r="C9503" s="348" t="s">
        <v>7880</v>
      </c>
      <c r="D9503" s="348" t="s">
        <v>7646</v>
      </c>
      <c r="E9503" s="348" t="s">
        <v>7647</v>
      </c>
      <c r="F9503" s="348" t="s">
        <v>7648</v>
      </c>
    </row>
    <row r="9504" spans="1:6" x14ac:dyDescent="0.25">
      <c r="A9504" s="348" t="s">
        <v>14929</v>
      </c>
      <c r="B9504" t="str">
        <f t="shared" si="148"/>
        <v>F3:0921 P1P2:8804 P3:00448</v>
      </c>
      <c r="C9504" s="348" t="s">
        <v>7880</v>
      </c>
      <c r="D9504" s="348" t="s">
        <v>7646</v>
      </c>
      <c r="E9504" s="348" t="s">
        <v>7647</v>
      </c>
      <c r="F9504" s="348" t="s">
        <v>7641</v>
      </c>
    </row>
    <row r="9505" spans="1:6" x14ac:dyDescent="0.25">
      <c r="A9505" s="348" t="s">
        <v>14930</v>
      </c>
      <c r="B9505" t="str">
        <f t="shared" si="148"/>
        <v>F3:0921 P1P2:8804 P3:00201</v>
      </c>
      <c r="C9505" s="348" t="s">
        <v>7880</v>
      </c>
      <c r="D9505" s="348" t="s">
        <v>7646</v>
      </c>
      <c r="E9505" s="348" t="s">
        <v>7647</v>
      </c>
      <c r="F9505" s="348" t="s">
        <v>7648</v>
      </c>
    </row>
    <row r="9506" spans="1:6" x14ac:dyDescent="0.25">
      <c r="A9506" s="348" t="s">
        <v>14930</v>
      </c>
      <c r="B9506" t="str">
        <f t="shared" si="148"/>
        <v>F3:0921 P1P2:8804 P3:00448</v>
      </c>
      <c r="C9506" s="348" t="s">
        <v>7880</v>
      </c>
      <c r="D9506" s="348" t="s">
        <v>7646</v>
      </c>
      <c r="E9506" s="348" t="s">
        <v>7647</v>
      </c>
      <c r="F9506" s="348" t="s">
        <v>7641</v>
      </c>
    </row>
    <row r="9507" spans="1:6" x14ac:dyDescent="0.25">
      <c r="A9507" s="348" t="s">
        <v>14931</v>
      </c>
      <c r="B9507" t="str">
        <f t="shared" si="148"/>
        <v>F3:0921 P1P2:8804 P3:00201</v>
      </c>
      <c r="C9507" s="348" t="s">
        <v>7880</v>
      </c>
      <c r="D9507" s="348" t="s">
        <v>7646</v>
      </c>
      <c r="E9507" s="348" t="s">
        <v>7647</v>
      </c>
      <c r="F9507" s="348" t="s">
        <v>7648</v>
      </c>
    </row>
    <row r="9508" spans="1:6" x14ac:dyDescent="0.25">
      <c r="A9508" s="348" t="s">
        <v>14931</v>
      </c>
      <c r="B9508" t="str">
        <f t="shared" si="148"/>
        <v>F3:0921 P1P2:8804 P3:00448</v>
      </c>
      <c r="C9508" s="348" t="s">
        <v>7880</v>
      </c>
      <c r="D9508" s="348" t="s">
        <v>7646</v>
      </c>
      <c r="E9508" s="348" t="s">
        <v>7647</v>
      </c>
      <c r="F9508" s="348" t="s">
        <v>7641</v>
      </c>
    </row>
    <row r="9509" spans="1:6" x14ac:dyDescent="0.25">
      <c r="A9509" s="348" t="s">
        <v>14932</v>
      </c>
      <c r="B9509" t="str">
        <f t="shared" si="148"/>
        <v>F3:0922 P1P2:8806 P3:00203</v>
      </c>
      <c r="C9509" s="348" t="s">
        <v>13216</v>
      </c>
      <c r="D9509" s="348" t="s">
        <v>7637</v>
      </c>
      <c r="E9509" s="348" t="s">
        <v>7638</v>
      </c>
      <c r="F9509" s="348" t="s">
        <v>7639</v>
      </c>
    </row>
    <row r="9510" spans="1:6" x14ac:dyDescent="0.25">
      <c r="A9510" s="348" t="s">
        <v>14933</v>
      </c>
      <c r="B9510" t="str">
        <f t="shared" si="148"/>
        <v>F3:1099 P1P2:9019 P3:00300</v>
      </c>
      <c r="C9510" s="348" t="s">
        <v>9875</v>
      </c>
      <c r="D9510" s="348" t="s">
        <v>8515</v>
      </c>
      <c r="E9510" s="348" t="s">
        <v>10350</v>
      </c>
      <c r="F9510" s="348" t="s">
        <v>7851</v>
      </c>
    </row>
    <row r="9511" spans="1:6" x14ac:dyDescent="0.25">
      <c r="A9511" s="348" t="s">
        <v>14934</v>
      </c>
      <c r="B9511" t="str">
        <f t="shared" si="148"/>
        <v>F3:0912 P1P2:8803 P3:00200</v>
      </c>
      <c r="C9511" s="348" t="s">
        <v>7973</v>
      </c>
      <c r="D9511" s="348" t="s">
        <v>7651</v>
      </c>
      <c r="E9511" s="348" t="s">
        <v>7652</v>
      </c>
      <c r="F9511" s="348" t="s">
        <v>7653</v>
      </c>
    </row>
    <row r="9512" spans="1:6" x14ac:dyDescent="0.25">
      <c r="A9512" s="348" t="s">
        <v>14934</v>
      </c>
      <c r="B9512" t="str">
        <f t="shared" si="148"/>
        <v>F3:0912 P1P2:8803 P3:00448</v>
      </c>
      <c r="C9512" s="348" t="s">
        <v>7973</v>
      </c>
      <c r="D9512" s="348" t="s">
        <v>7651</v>
      </c>
      <c r="E9512" s="348" t="s">
        <v>7652</v>
      </c>
      <c r="F9512" s="348" t="s">
        <v>7641</v>
      </c>
    </row>
    <row r="9513" spans="1:6" x14ac:dyDescent="0.25">
      <c r="A9513" s="348" t="s">
        <v>14935</v>
      </c>
      <c r="B9513" t="str">
        <f t="shared" si="148"/>
        <v>F3:0911 P1P2:8802 P3:00199</v>
      </c>
      <c r="C9513" s="348" t="s">
        <v>7973</v>
      </c>
      <c r="D9513" s="348" t="s">
        <v>7657</v>
      </c>
      <c r="E9513" s="348" t="s">
        <v>7658</v>
      </c>
      <c r="F9513" s="348" t="s">
        <v>7659</v>
      </c>
    </row>
    <row r="9514" spans="1:6" x14ac:dyDescent="0.25">
      <c r="A9514" s="348" t="s">
        <v>14935</v>
      </c>
      <c r="B9514" t="str">
        <f t="shared" si="148"/>
        <v>F3:0911 P1P2:8802 P3:00448</v>
      </c>
      <c r="C9514" s="348" t="s">
        <v>7973</v>
      </c>
      <c r="D9514" s="348" t="s">
        <v>7657</v>
      </c>
      <c r="E9514" s="348" t="s">
        <v>7658</v>
      </c>
      <c r="F9514" s="348" t="s">
        <v>7641</v>
      </c>
    </row>
    <row r="9515" spans="1:6" x14ac:dyDescent="0.25">
      <c r="A9515" s="348" t="s">
        <v>14935</v>
      </c>
      <c r="B9515" t="str">
        <f t="shared" si="148"/>
        <v>F3:0912 P1P2:8803 P3:00200</v>
      </c>
      <c r="C9515" s="348" t="s">
        <v>7973</v>
      </c>
      <c r="D9515" s="348" t="s">
        <v>7651</v>
      </c>
      <c r="E9515" s="348" t="s">
        <v>7652</v>
      </c>
      <c r="F9515" s="348" t="s">
        <v>7653</v>
      </c>
    </row>
    <row r="9516" spans="1:6" x14ac:dyDescent="0.25">
      <c r="A9516" s="348" t="s">
        <v>14935</v>
      </c>
      <c r="B9516" t="str">
        <f t="shared" si="148"/>
        <v>F3:0912 P1P2:8803 P3:00448</v>
      </c>
      <c r="C9516" s="348" t="s">
        <v>7973</v>
      </c>
      <c r="D9516" s="348" t="s">
        <v>7651</v>
      </c>
      <c r="E9516" s="348" t="s">
        <v>7652</v>
      </c>
      <c r="F9516" s="348" t="s">
        <v>7641</v>
      </c>
    </row>
    <row r="9517" spans="1:6" x14ac:dyDescent="0.25">
      <c r="A9517" s="348" t="s">
        <v>14936</v>
      </c>
      <c r="B9517" t="str">
        <f t="shared" si="148"/>
        <v>F3:0911 P1P2:8802 P3:00199</v>
      </c>
      <c r="C9517" s="348" t="s">
        <v>7973</v>
      </c>
      <c r="D9517" s="348" t="s">
        <v>7657</v>
      </c>
      <c r="E9517" s="348" t="s">
        <v>7658</v>
      </c>
      <c r="F9517" s="348" t="s">
        <v>7659</v>
      </c>
    </row>
    <row r="9518" spans="1:6" x14ac:dyDescent="0.25">
      <c r="A9518" s="348" t="s">
        <v>14936</v>
      </c>
      <c r="B9518" t="str">
        <f t="shared" si="148"/>
        <v>F3:0911 P1P2:8802 P3:00448</v>
      </c>
      <c r="C9518" s="348" t="s">
        <v>7973</v>
      </c>
      <c r="D9518" s="348" t="s">
        <v>7657</v>
      </c>
      <c r="E9518" s="348" t="s">
        <v>7658</v>
      </c>
      <c r="F9518" s="348" t="s">
        <v>7641</v>
      </c>
    </row>
    <row r="9519" spans="1:6" x14ac:dyDescent="0.25">
      <c r="A9519" s="348" t="s">
        <v>14936</v>
      </c>
      <c r="B9519" t="str">
        <f t="shared" si="148"/>
        <v>F3:0912 P1P2:8803 P3:00200</v>
      </c>
      <c r="C9519" s="348" t="s">
        <v>7973</v>
      </c>
      <c r="D9519" s="348" t="s">
        <v>7651</v>
      </c>
      <c r="E9519" s="348" t="s">
        <v>7652</v>
      </c>
      <c r="F9519" s="348" t="s">
        <v>7653</v>
      </c>
    </row>
    <row r="9520" spans="1:6" x14ac:dyDescent="0.25">
      <c r="A9520" s="348" t="s">
        <v>14936</v>
      </c>
      <c r="B9520" t="str">
        <f t="shared" si="148"/>
        <v>F3:0912 P1P2:8803 P3:00448</v>
      </c>
      <c r="C9520" s="348" t="s">
        <v>7973</v>
      </c>
      <c r="D9520" s="348" t="s">
        <v>7651</v>
      </c>
      <c r="E9520" s="348" t="s">
        <v>7652</v>
      </c>
      <c r="F9520" s="348" t="s">
        <v>7641</v>
      </c>
    </row>
    <row r="9521" spans="1:6" x14ac:dyDescent="0.25">
      <c r="A9521" s="348" t="s">
        <v>14937</v>
      </c>
      <c r="B9521" t="str">
        <f t="shared" si="148"/>
        <v>F3:0820 P1P2:8502 P3:00233</v>
      </c>
      <c r="C9521" s="348" t="s">
        <v>7986</v>
      </c>
      <c r="D9521" s="348" t="s">
        <v>7684</v>
      </c>
      <c r="E9521" s="348" t="s">
        <v>7725</v>
      </c>
      <c r="F9521" s="348" t="s">
        <v>9219</v>
      </c>
    </row>
    <row r="9522" spans="1:6" x14ac:dyDescent="0.25">
      <c r="A9522" s="348" t="s">
        <v>14938</v>
      </c>
      <c r="B9522" t="str">
        <f t="shared" si="148"/>
        <v>F3:0922 P1P2:8806 P3:00204</v>
      </c>
      <c r="C9522" s="348" t="s">
        <v>8000</v>
      </c>
      <c r="D9522" s="348" t="s">
        <v>7637</v>
      </c>
      <c r="E9522" s="348" t="s">
        <v>7638</v>
      </c>
      <c r="F9522" s="348" t="s">
        <v>7814</v>
      </c>
    </row>
    <row r="9523" spans="1:6" x14ac:dyDescent="0.25">
      <c r="A9523" s="348" t="s">
        <v>14939</v>
      </c>
      <c r="B9523" t="str">
        <f t="shared" si="148"/>
        <v>F3:0112 P1P2:0502 P3:00012</v>
      </c>
      <c r="C9523" s="348" t="s">
        <v>7368</v>
      </c>
      <c r="D9523" s="348" t="s">
        <v>7369</v>
      </c>
      <c r="E9523" s="348" t="s">
        <v>7326</v>
      </c>
      <c r="F9523" s="348" t="s">
        <v>14940</v>
      </c>
    </row>
    <row r="9524" spans="1:6" x14ac:dyDescent="0.25">
      <c r="A9524" s="348" t="s">
        <v>14941</v>
      </c>
      <c r="B9524" t="str">
        <f t="shared" si="148"/>
        <v>F3:0921 P1P2:8804 P3:00201</v>
      </c>
      <c r="C9524" s="348" t="s">
        <v>11934</v>
      </c>
      <c r="D9524" s="348" t="s">
        <v>7646</v>
      </c>
      <c r="E9524" s="348" t="s">
        <v>7647</v>
      </c>
      <c r="F9524" s="348" t="s">
        <v>7648</v>
      </c>
    </row>
    <row r="9525" spans="1:6" x14ac:dyDescent="0.25">
      <c r="A9525" s="348" t="s">
        <v>14941</v>
      </c>
      <c r="B9525" t="str">
        <f t="shared" si="148"/>
        <v>F3:0921 P1P2:8804 P3:00448</v>
      </c>
      <c r="C9525" s="348" t="s">
        <v>11934</v>
      </c>
      <c r="D9525" s="348" t="s">
        <v>7646</v>
      </c>
      <c r="E9525" s="348" t="s">
        <v>7647</v>
      </c>
      <c r="F9525" s="348" t="s">
        <v>7641</v>
      </c>
    </row>
    <row r="9526" spans="1:6" x14ac:dyDescent="0.25">
      <c r="A9526" s="348" t="s">
        <v>14942</v>
      </c>
      <c r="B9526" t="str">
        <f t="shared" si="148"/>
        <v>F3:0921 P1P2:8804 P3:00201</v>
      </c>
      <c r="C9526" s="348" t="s">
        <v>11934</v>
      </c>
      <c r="D9526" s="348" t="s">
        <v>7646</v>
      </c>
      <c r="E9526" s="348" t="s">
        <v>7647</v>
      </c>
      <c r="F9526" s="348" t="s">
        <v>7648</v>
      </c>
    </row>
    <row r="9527" spans="1:6" x14ac:dyDescent="0.25">
      <c r="A9527" s="348" t="s">
        <v>14942</v>
      </c>
      <c r="B9527" t="str">
        <f t="shared" si="148"/>
        <v>F3:0921 P1P2:8804 P3:00448</v>
      </c>
      <c r="C9527" s="348" t="s">
        <v>11934</v>
      </c>
      <c r="D9527" s="348" t="s">
        <v>7646</v>
      </c>
      <c r="E9527" s="348" t="s">
        <v>7647</v>
      </c>
      <c r="F9527" s="348" t="s">
        <v>7641</v>
      </c>
    </row>
    <row r="9528" spans="1:6" x14ac:dyDescent="0.25">
      <c r="A9528" s="348" t="s">
        <v>14943</v>
      </c>
      <c r="B9528" t="str">
        <f t="shared" si="148"/>
        <v>F3:0921 P1P2:8804 P3:00201</v>
      </c>
      <c r="C9528" s="348" t="s">
        <v>11934</v>
      </c>
      <c r="D9528" s="348" t="s">
        <v>7646</v>
      </c>
      <c r="E9528" s="348" t="s">
        <v>7647</v>
      </c>
      <c r="F9528" s="348" t="s">
        <v>7648</v>
      </c>
    </row>
    <row r="9529" spans="1:6" x14ac:dyDescent="0.25">
      <c r="A9529" s="348" t="s">
        <v>14943</v>
      </c>
      <c r="B9529" t="str">
        <f t="shared" si="148"/>
        <v>F3:0921 P1P2:8804 P3:00448</v>
      </c>
      <c r="C9529" s="348" t="s">
        <v>11934</v>
      </c>
      <c r="D9529" s="348" t="s">
        <v>7646</v>
      </c>
      <c r="E9529" s="348" t="s">
        <v>7647</v>
      </c>
      <c r="F9529" s="348" t="s">
        <v>7641</v>
      </c>
    </row>
    <row r="9530" spans="1:6" x14ac:dyDescent="0.25">
      <c r="A9530" s="348" t="s">
        <v>14944</v>
      </c>
      <c r="B9530" t="str">
        <f t="shared" si="148"/>
        <v>F3:0922 P1P2:8806 P3:00203</v>
      </c>
      <c r="C9530" s="348" t="s">
        <v>7945</v>
      </c>
      <c r="D9530" s="348" t="s">
        <v>7637</v>
      </c>
      <c r="E9530" s="348" t="s">
        <v>7638</v>
      </c>
      <c r="F9530" s="348" t="s">
        <v>7639</v>
      </c>
    </row>
    <row r="9531" spans="1:6" x14ac:dyDescent="0.25">
      <c r="A9531" s="348" t="s">
        <v>14945</v>
      </c>
      <c r="B9531" t="str">
        <f t="shared" si="148"/>
        <v>F3:0922 P1P2:8806 P3:00203</v>
      </c>
      <c r="C9531" s="348" t="s">
        <v>7945</v>
      </c>
      <c r="D9531" s="348" t="s">
        <v>7637</v>
      </c>
      <c r="E9531" s="348" t="s">
        <v>7638</v>
      </c>
      <c r="F9531" s="348" t="s">
        <v>7639</v>
      </c>
    </row>
    <row r="9532" spans="1:6" x14ac:dyDescent="0.25">
      <c r="A9532" s="348" t="s">
        <v>14946</v>
      </c>
      <c r="B9532" t="str">
        <f t="shared" si="148"/>
        <v>F3:0922 P1P2:8806 P3:00203</v>
      </c>
      <c r="C9532" s="348" t="s">
        <v>7945</v>
      </c>
      <c r="D9532" s="348" t="s">
        <v>7637</v>
      </c>
      <c r="E9532" s="348" t="s">
        <v>7638</v>
      </c>
      <c r="F9532" s="348" t="s">
        <v>7639</v>
      </c>
    </row>
    <row r="9533" spans="1:6" x14ac:dyDescent="0.25">
      <c r="A9533" s="348" t="s">
        <v>14947</v>
      </c>
      <c r="B9533" t="str">
        <f t="shared" si="148"/>
        <v>F3:0922 P1P2:8806 P3:00203</v>
      </c>
      <c r="C9533" s="348" t="s">
        <v>7945</v>
      </c>
      <c r="D9533" s="348" t="s">
        <v>7637</v>
      </c>
      <c r="E9533" s="348" t="s">
        <v>7638</v>
      </c>
      <c r="F9533" s="348" t="s">
        <v>7639</v>
      </c>
    </row>
    <row r="9534" spans="1:6" x14ac:dyDescent="0.25">
      <c r="A9534" s="348" t="s">
        <v>14948</v>
      </c>
      <c r="B9534" t="str">
        <f t="shared" si="148"/>
        <v>F3:0922 P1P2:8806 P3:00203</v>
      </c>
      <c r="C9534" s="348" t="s">
        <v>7945</v>
      </c>
      <c r="D9534" s="348" t="s">
        <v>7637</v>
      </c>
      <c r="E9534" s="348" t="s">
        <v>7638</v>
      </c>
      <c r="F9534" s="348" t="s">
        <v>7639</v>
      </c>
    </row>
    <row r="9535" spans="1:6" x14ac:dyDescent="0.25">
      <c r="A9535" s="348" t="s">
        <v>14949</v>
      </c>
      <c r="B9535" t="str">
        <f t="shared" si="148"/>
        <v>F3:0922 P1P2:8806 P3:00203</v>
      </c>
      <c r="C9535" s="348" t="s">
        <v>7945</v>
      </c>
      <c r="D9535" s="348" t="s">
        <v>7637</v>
      </c>
      <c r="E9535" s="348" t="s">
        <v>7638</v>
      </c>
      <c r="F9535" s="348" t="s">
        <v>7639</v>
      </c>
    </row>
    <row r="9536" spans="1:6" x14ac:dyDescent="0.25">
      <c r="A9536" s="348" t="s">
        <v>14950</v>
      </c>
      <c r="B9536" t="str">
        <f t="shared" si="148"/>
        <v>F3:0950 P1P2:8814 P3:00209</v>
      </c>
      <c r="C9536" s="348" t="s">
        <v>12867</v>
      </c>
      <c r="D9536" s="348" t="s">
        <v>7344</v>
      </c>
      <c r="E9536" s="348" t="s">
        <v>7642</v>
      </c>
      <c r="F9536" s="348" t="s">
        <v>7860</v>
      </c>
    </row>
    <row r="9537" spans="1:6" x14ac:dyDescent="0.25">
      <c r="A9537" s="348" t="s">
        <v>14951</v>
      </c>
      <c r="B9537" t="str">
        <f t="shared" si="148"/>
        <v>F3:0133 P1P2:0508 P3:00454</v>
      </c>
      <c r="C9537" s="348" t="s">
        <v>14952</v>
      </c>
      <c r="D9537" s="348" t="s">
        <v>7340</v>
      </c>
      <c r="E9537" s="348" t="s">
        <v>7464</v>
      </c>
      <c r="F9537" s="348" t="s">
        <v>14953</v>
      </c>
    </row>
    <row r="9538" spans="1:6" x14ac:dyDescent="0.25">
      <c r="A9538" s="348" t="s">
        <v>14954</v>
      </c>
      <c r="B9538" t="str">
        <f t="shared" ref="B9538:B9601" si="149">CONCATENATE("F3:",D9538," P1P2:",E9538," P3:",F9538)</f>
        <v>F3:0911 P1P2:8802 P3:00199</v>
      </c>
      <c r="C9538" s="348" t="s">
        <v>7997</v>
      </c>
      <c r="D9538" s="348" t="s">
        <v>7657</v>
      </c>
      <c r="E9538" s="348" t="s">
        <v>7658</v>
      </c>
      <c r="F9538" s="348" t="s">
        <v>7659</v>
      </c>
    </row>
    <row r="9539" spans="1:6" x14ac:dyDescent="0.25">
      <c r="A9539" s="348" t="s">
        <v>14954</v>
      </c>
      <c r="B9539" t="str">
        <f t="shared" si="149"/>
        <v>F3:0911 P1P2:8802 P3:00448</v>
      </c>
      <c r="C9539" s="348" t="s">
        <v>7997</v>
      </c>
      <c r="D9539" s="348" t="s">
        <v>7657</v>
      </c>
      <c r="E9539" s="348" t="s">
        <v>7658</v>
      </c>
      <c r="F9539" s="348" t="s">
        <v>7641</v>
      </c>
    </row>
    <row r="9540" spans="1:6" x14ac:dyDescent="0.25">
      <c r="A9540" s="348" t="s">
        <v>14954</v>
      </c>
      <c r="B9540" t="str">
        <f t="shared" si="149"/>
        <v>F3:0921 P1P2:8804 P3:00201</v>
      </c>
      <c r="C9540" s="348" t="s">
        <v>7997</v>
      </c>
      <c r="D9540" s="348" t="s">
        <v>7646</v>
      </c>
      <c r="E9540" s="348" t="s">
        <v>7647</v>
      </c>
      <c r="F9540" s="348" t="s">
        <v>7648</v>
      </c>
    </row>
    <row r="9541" spans="1:6" x14ac:dyDescent="0.25">
      <c r="A9541" s="348" t="s">
        <v>14954</v>
      </c>
      <c r="B9541" t="str">
        <f t="shared" si="149"/>
        <v>F3:0921 P1P2:8804 P3:00448</v>
      </c>
      <c r="C9541" s="348" t="s">
        <v>7997</v>
      </c>
      <c r="D9541" s="348" t="s">
        <v>7646</v>
      </c>
      <c r="E9541" s="348" t="s">
        <v>7647</v>
      </c>
      <c r="F9541" s="348" t="s">
        <v>7641</v>
      </c>
    </row>
    <row r="9542" spans="1:6" x14ac:dyDescent="0.25">
      <c r="A9542" s="348" t="s">
        <v>14955</v>
      </c>
      <c r="B9542" t="str">
        <f t="shared" si="149"/>
        <v>F3:0911 P1P2:8802 P3:00199</v>
      </c>
      <c r="C9542" s="348" t="s">
        <v>7720</v>
      </c>
      <c r="D9542" s="348" t="s">
        <v>7657</v>
      </c>
      <c r="E9542" s="348" t="s">
        <v>7658</v>
      </c>
      <c r="F9542" s="348" t="s">
        <v>7659</v>
      </c>
    </row>
    <row r="9543" spans="1:6" x14ac:dyDescent="0.25">
      <c r="A9543" s="348" t="s">
        <v>14955</v>
      </c>
      <c r="B9543" t="str">
        <f t="shared" si="149"/>
        <v>F3:0911 P1P2:8802 P3:00448</v>
      </c>
      <c r="C9543" s="348" t="s">
        <v>7720</v>
      </c>
      <c r="D9543" s="348" t="s">
        <v>7657</v>
      </c>
      <c r="E9543" s="348" t="s">
        <v>7658</v>
      </c>
      <c r="F9543" s="348" t="s">
        <v>7641</v>
      </c>
    </row>
    <row r="9544" spans="1:6" x14ac:dyDescent="0.25">
      <c r="A9544" s="348" t="s">
        <v>14955</v>
      </c>
      <c r="B9544" t="str">
        <f t="shared" si="149"/>
        <v>F3:0912 P1P2:8803 P3:00200</v>
      </c>
      <c r="C9544" s="348" t="s">
        <v>7720</v>
      </c>
      <c r="D9544" s="348" t="s">
        <v>7651</v>
      </c>
      <c r="E9544" s="348" t="s">
        <v>7652</v>
      </c>
      <c r="F9544" s="348" t="s">
        <v>7653</v>
      </c>
    </row>
    <row r="9545" spans="1:6" x14ac:dyDescent="0.25">
      <c r="A9545" s="348" t="s">
        <v>14955</v>
      </c>
      <c r="B9545" t="str">
        <f t="shared" si="149"/>
        <v>F3:0912 P1P2:8803 P3:00448</v>
      </c>
      <c r="C9545" s="348" t="s">
        <v>7720</v>
      </c>
      <c r="D9545" s="348" t="s">
        <v>7651</v>
      </c>
      <c r="E9545" s="348" t="s">
        <v>7652</v>
      </c>
      <c r="F9545" s="348" t="s">
        <v>7641</v>
      </c>
    </row>
    <row r="9546" spans="1:6" x14ac:dyDescent="0.25">
      <c r="A9546" s="348" t="s">
        <v>14956</v>
      </c>
      <c r="B9546" t="str">
        <f t="shared" si="149"/>
        <v>F3:0921 P1P2:8804 P3:00201</v>
      </c>
      <c r="C9546" s="348" t="s">
        <v>13517</v>
      </c>
      <c r="D9546" s="348" t="s">
        <v>7646</v>
      </c>
      <c r="E9546" s="348" t="s">
        <v>7647</v>
      </c>
      <c r="F9546" s="348" t="s">
        <v>7648</v>
      </c>
    </row>
    <row r="9547" spans="1:6" x14ac:dyDescent="0.25">
      <c r="A9547" s="348" t="s">
        <v>14956</v>
      </c>
      <c r="B9547" t="str">
        <f t="shared" si="149"/>
        <v>F3:0921 P1P2:8804 P3:00448</v>
      </c>
      <c r="C9547" s="348" t="s">
        <v>13517</v>
      </c>
      <c r="D9547" s="348" t="s">
        <v>7646</v>
      </c>
      <c r="E9547" s="348" t="s">
        <v>7647</v>
      </c>
      <c r="F9547" s="348" t="s">
        <v>7641</v>
      </c>
    </row>
    <row r="9548" spans="1:6" x14ac:dyDescent="0.25">
      <c r="A9548" s="348" t="s">
        <v>14957</v>
      </c>
      <c r="B9548" t="str">
        <f t="shared" si="149"/>
        <v>F3:0921 P1P2:8804 P3:00201</v>
      </c>
      <c r="C9548" s="348" t="s">
        <v>8000</v>
      </c>
      <c r="D9548" s="348" t="s">
        <v>7646</v>
      </c>
      <c r="E9548" s="348" t="s">
        <v>7647</v>
      </c>
      <c r="F9548" s="348" t="s">
        <v>7648</v>
      </c>
    </row>
    <row r="9549" spans="1:6" x14ac:dyDescent="0.25">
      <c r="A9549" s="348" t="s">
        <v>14957</v>
      </c>
      <c r="B9549" t="str">
        <f t="shared" si="149"/>
        <v>F3:0921 P1P2:8804 P3:00448</v>
      </c>
      <c r="C9549" s="348" t="s">
        <v>8000</v>
      </c>
      <c r="D9549" s="348" t="s">
        <v>7646</v>
      </c>
      <c r="E9549" s="348" t="s">
        <v>7647</v>
      </c>
      <c r="F9549" s="348" t="s">
        <v>7641</v>
      </c>
    </row>
    <row r="9550" spans="1:6" x14ac:dyDescent="0.25">
      <c r="A9550" s="348" t="s">
        <v>14958</v>
      </c>
      <c r="B9550" t="str">
        <f t="shared" si="149"/>
        <v>F3:0921 P1P2:8804 P3:00201</v>
      </c>
      <c r="C9550" s="348" t="s">
        <v>8000</v>
      </c>
      <c r="D9550" s="348" t="s">
        <v>7646</v>
      </c>
      <c r="E9550" s="348" t="s">
        <v>7647</v>
      </c>
      <c r="F9550" s="348" t="s">
        <v>7648</v>
      </c>
    </row>
    <row r="9551" spans="1:6" x14ac:dyDescent="0.25">
      <c r="A9551" s="348" t="s">
        <v>14958</v>
      </c>
      <c r="B9551" t="str">
        <f t="shared" si="149"/>
        <v>F3:0921 P1P2:8804 P3:00448</v>
      </c>
      <c r="C9551" s="348" t="s">
        <v>8000</v>
      </c>
      <c r="D9551" s="348" t="s">
        <v>7646</v>
      </c>
      <c r="E9551" s="348" t="s">
        <v>7647</v>
      </c>
      <c r="F9551" s="348" t="s">
        <v>7641</v>
      </c>
    </row>
    <row r="9552" spans="1:6" x14ac:dyDescent="0.25">
      <c r="A9552" s="348" t="s">
        <v>14959</v>
      </c>
      <c r="B9552" t="str">
        <f t="shared" si="149"/>
        <v>F3:0321 P1P2:3702 P3:00359</v>
      </c>
      <c r="C9552" s="348" t="s">
        <v>10090</v>
      </c>
      <c r="D9552" s="348" t="s">
        <v>7467</v>
      </c>
      <c r="E9552" s="348" t="s">
        <v>7468</v>
      </c>
      <c r="F9552" s="348" t="s">
        <v>12605</v>
      </c>
    </row>
    <row r="9553" spans="1:6" x14ac:dyDescent="0.25">
      <c r="A9553" s="348" t="s">
        <v>14960</v>
      </c>
      <c r="B9553" t="str">
        <f t="shared" si="149"/>
        <v>F3:0911 P1P2:8802 P3:00199</v>
      </c>
      <c r="C9553" s="348" t="s">
        <v>10015</v>
      </c>
      <c r="D9553" s="348" t="s">
        <v>7657</v>
      </c>
      <c r="E9553" s="348" t="s">
        <v>7658</v>
      </c>
      <c r="F9553" s="348" t="s">
        <v>7659</v>
      </c>
    </row>
    <row r="9554" spans="1:6" x14ac:dyDescent="0.25">
      <c r="A9554" s="348" t="s">
        <v>14960</v>
      </c>
      <c r="B9554" t="str">
        <f t="shared" si="149"/>
        <v>F3:0911 P1P2:8802 P3:00448</v>
      </c>
      <c r="C9554" s="348" t="s">
        <v>10015</v>
      </c>
      <c r="D9554" s="348" t="s">
        <v>7657</v>
      </c>
      <c r="E9554" s="348" t="s">
        <v>7658</v>
      </c>
      <c r="F9554" s="348" t="s">
        <v>7641</v>
      </c>
    </row>
    <row r="9555" spans="1:6" x14ac:dyDescent="0.25">
      <c r="A9555" s="348" t="s">
        <v>14961</v>
      </c>
      <c r="B9555" t="str">
        <f t="shared" si="149"/>
        <v>F3:0333 P1P2:4019 P3:00464</v>
      </c>
      <c r="C9555" s="348" t="s">
        <v>7456</v>
      </c>
      <c r="D9555" s="348" t="s">
        <v>7364</v>
      </c>
      <c r="E9555" s="348" t="s">
        <v>14962</v>
      </c>
      <c r="F9555" s="348" t="s">
        <v>14963</v>
      </c>
    </row>
    <row r="9556" spans="1:6" x14ac:dyDescent="0.25">
      <c r="A9556" s="348" t="s">
        <v>14964</v>
      </c>
      <c r="B9556" t="str">
        <f t="shared" si="149"/>
        <v>F3:0921 P1P2:8804 P3:00201</v>
      </c>
      <c r="C9556" s="348" t="s">
        <v>7978</v>
      </c>
      <c r="D9556" s="348" t="s">
        <v>7646</v>
      </c>
      <c r="E9556" s="348" t="s">
        <v>7647</v>
      </c>
      <c r="F9556" s="348" t="s">
        <v>7648</v>
      </c>
    </row>
    <row r="9557" spans="1:6" x14ac:dyDescent="0.25">
      <c r="A9557" s="348" t="s">
        <v>14964</v>
      </c>
      <c r="B9557" t="str">
        <f t="shared" si="149"/>
        <v>F3:0921 P1P2:8804 P3:00448</v>
      </c>
      <c r="C9557" s="348" t="s">
        <v>7978</v>
      </c>
      <c r="D9557" s="348" t="s">
        <v>7646</v>
      </c>
      <c r="E9557" s="348" t="s">
        <v>7647</v>
      </c>
      <c r="F9557" s="348" t="s">
        <v>7641</v>
      </c>
    </row>
    <row r="9558" spans="1:6" x14ac:dyDescent="0.25">
      <c r="A9558" s="348" t="s">
        <v>14965</v>
      </c>
      <c r="B9558" t="str">
        <f t="shared" si="149"/>
        <v>F3:0921 P1P2:8804 P3:00201</v>
      </c>
      <c r="C9558" s="348" t="s">
        <v>7978</v>
      </c>
      <c r="D9558" s="348" t="s">
        <v>7646</v>
      </c>
      <c r="E9558" s="348" t="s">
        <v>7647</v>
      </c>
      <c r="F9558" s="348" t="s">
        <v>7648</v>
      </c>
    </row>
    <row r="9559" spans="1:6" x14ac:dyDescent="0.25">
      <c r="A9559" s="348" t="s">
        <v>14965</v>
      </c>
      <c r="B9559" t="str">
        <f t="shared" si="149"/>
        <v>F3:0921 P1P2:8804 P3:00448</v>
      </c>
      <c r="C9559" s="348" t="s">
        <v>7978</v>
      </c>
      <c r="D9559" s="348" t="s">
        <v>7646</v>
      </c>
      <c r="E9559" s="348" t="s">
        <v>7647</v>
      </c>
      <c r="F9559" s="348" t="s">
        <v>7641</v>
      </c>
    </row>
    <row r="9560" spans="1:6" x14ac:dyDescent="0.25">
      <c r="A9560" s="348" t="s">
        <v>14966</v>
      </c>
      <c r="B9560" t="str">
        <f t="shared" si="149"/>
        <v>F3:0911 P1P2:8802 P3:00199</v>
      </c>
      <c r="C9560" s="348" t="s">
        <v>10139</v>
      </c>
      <c r="D9560" s="348" t="s">
        <v>7657</v>
      </c>
      <c r="E9560" s="348" t="s">
        <v>7658</v>
      </c>
      <c r="F9560" s="348" t="s">
        <v>7659</v>
      </c>
    </row>
    <row r="9561" spans="1:6" x14ac:dyDescent="0.25">
      <c r="A9561" s="348" t="s">
        <v>14966</v>
      </c>
      <c r="B9561" t="str">
        <f t="shared" si="149"/>
        <v>F3:0911 P1P2:8802 P3:00448</v>
      </c>
      <c r="C9561" s="348" t="s">
        <v>10139</v>
      </c>
      <c r="D9561" s="348" t="s">
        <v>7657</v>
      </c>
      <c r="E9561" s="348" t="s">
        <v>7658</v>
      </c>
      <c r="F9561" s="348" t="s">
        <v>7641</v>
      </c>
    </row>
    <row r="9562" spans="1:6" x14ac:dyDescent="0.25">
      <c r="A9562" s="348" t="s">
        <v>14967</v>
      </c>
      <c r="B9562" t="str">
        <f t="shared" si="149"/>
        <v>F3:0911 P1P2:8802 P3:00199</v>
      </c>
      <c r="C9562" s="348" t="s">
        <v>7812</v>
      </c>
      <c r="D9562" s="348" t="s">
        <v>7657</v>
      </c>
      <c r="E9562" s="348" t="s">
        <v>7658</v>
      </c>
      <c r="F9562" s="348" t="s">
        <v>7659</v>
      </c>
    </row>
    <row r="9563" spans="1:6" x14ac:dyDescent="0.25">
      <c r="A9563" s="348" t="s">
        <v>14967</v>
      </c>
      <c r="B9563" t="str">
        <f t="shared" si="149"/>
        <v>F3:0911 P1P2:8802 P3:00448</v>
      </c>
      <c r="C9563" s="348" t="s">
        <v>7812</v>
      </c>
      <c r="D9563" s="348" t="s">
        <v>7657</v>
      </c>
      <c r="E9563" s="348" t="s">
        <v>7658</v>
      </c>
      <c r="F9563" s="348" t="s">
        <v>7641</v>
      </c>
    </row>
    <row r="9564" spans="1:6" x14ac:dyDescent="0.25">
      <c r="A9564" s="348" t="s">
        <v>14967</v>
      </c>
      <c r="B9564" t="str">
        <f t="shared" si="149"/>
        <v>F3:0921 P1P2:8804 P3:00201</v>
      </c>
      <c r="C9564" s="348" t="s">
        <v>7812</v>
      </c>
      <c r="D9564" s="348" t="s">
        <v>7646</v>
      </c>
      <c r="E9564" s="348" t="s">
        <v>7647</v>
      </c>
      <c r="F9564" s="348" t="s">
        <v>7648</v>
      </c>
    </row>
    <row r="9565" spans="1:6" x14ac:dyDescent="0.25">
      <c r="A9565" s="348" t="s">
        <v>14967</v>
      </c>
      <c r="B9565" t="str">
        <f t="shared" si="149"/>
        <v>F3:0921 P1P2:8804 P3:00448</v>
      </c>
      <c r="C9565" s="348" t="s">
        <v>7812</v>
      </c>
      <c r="D9565" s="348" t="s">
        <v>7646</v>
      </c>
      <c r="E9565" s="348" t="s">
        <v>7647</v>
      </c>
      <c r="F9565" s="348" t="s">
        <v>7641</v>
      </c>
    </row>
    <row r="9566" spans="1:6" x14ac:dyDescent="0.25">
      <c r="A9566" s="348" t="s">
        <v>14968</v>
      </c>
      <c r="B9566" t="str">
        <f t="shared" si="149"/>
        <v>F3:0950 P1P2:8814 P3:00209</v>
      </c>
      <c r="C9566" s="348" t="s">
        <v>10759</v>
      </c>
      <c r="D9566" s="348" t="s">
        <v>7344</v>
      </c>
      <c r="E9566" s="348" t="s">
        <v>7642</v>
      </c>
      <c r="F9566" s="348" t="s">
        <v>7860</v>
      </c>
    </row>
    <row r="9567" spans="1:6" x14ac:dyDescent="0.25">
      <c r="A9567" s="348" t="s">
        <v>14969</v>
      </c>
      <c r="B9567" t="str">
        <f t="shared" si="149"/>
        <v>F3:0950 P1P2:8814 P3:00209</v>
      </c>
      <c r="C9567" s="348" t="s">
        <v>10658</v>
      </c>
      <c r="D9567" s="348" t="s">
        <v>7344</v>
      </c>
      <c r="E9567" s="348" t="s">
        <v>7642</v>
      </c>
      <c r="F9567" s="348" t="s">
        <v>7860</v>
      </c>
    </row>
    <row r="9568" spans="1:6" x14ac:dyDescent="0.25">
      <c r="A9568" s="348" t="s">
        <v>14970</v>
      </c>
      <c r="B9568" t="str">
        <f t="shared" si="149"/>
        <v>F3:0921 P1P2:8804 P3:00201</v>
      </c>
      <c r="C9568" s="348" t="s">
        <v>7960</v>
      </c>
      <c r="D9568" s="348" t="s">
        <v>7646</v>
      </c>
      <c r="E9568" s="348" t="s">
        <v>7647</v>
      </c>
      <c r="F9568" s="348" t="s">
        <v>7648</v>
      </c>
    </row>
    <row r="9569" spans="1:6" x14ac:dyDescent="0.25">
      <c r="A9569" s="348" t="s">
        <v>14970</v>
      </c>
      <c r="B9569" t="str">
        <f t="shared" si="149"/>
        <v>F3:0921 P1P2:8804 P3:00389</v>
      </c>
      <c r="C9569" s="348" t="s">
        <v>7960</v>
      </c>
      <c r="D9569" s="348" t="s">
        <v>7646</v>
      </c>
      <c r="E9569" s="348" t="s">
        <v>7647</v>
      </c>
      <c r="F9569" s="348" t="s">
        <v>7640</v>
      </c>
    </row>
    <row r="9570" spans="1:6" x14ac:dyDescent="0.25">
      <c r="A9570" s="348" t="s">
        <v>14970</v>
      </c>
      <c r="B9570" t="str">
        <f t="shared" si="149"/>
        <v>F3:0921 P1P2:8804 P3:00448</v>
      </c>
      <c r="C9570" s="348" t="s">
        <v>7960</v>
      </c>
      <c r="D9570" s="348" t="s">
        <v>7646</v>
      </c>
      <c r="E9570" s="348" t="s">
        <v>7647</v>
      </c>
      <c r="F9570" s="348" t="s">
        <v>7641</v>
      </c>
    </row>
    <row r="9571" spans="1:6" x14ac:dyDescent="0.25">
      <c r="A9571" s="348" t="s">
        <v>14971</v>
      </c>
      <c r="B9571" t="str">
        <f t="shared" si="149"/>
        <v>F3:0461 P1P2:6502 P3:00067</v>
      </c>
      <c r="C9571" s="348" t="s">
        <v>7422</v>
      </c>
      <c r="D9571" s="348" t="s">
        <v>14972</v>
      </c>
      <c r="E9571" s="348" t="s">
        <v>14973</v>
      </c>
      <c r="F9571" s="348" t="s">
        <v>14974</v>
      </c>
    </row>
    <row r="9572" spans="1:6" x14ac:dyDescent="0.25">
      <c r="A9572" s="348" t="s">
        <v>14975</v>
      </c>
      <c r="B9572" t="str">
        <f t="shared" si="149"/>
        <v>F3:0922 P1P2:8806 P3:00203</v>
      </c>
      <c r="C9572" s="348" t="s">
        <v>7836</v>
      </c>
      <c r="D9572" s="348" t="s">
        <v>7637</v>
      </c>
      <c r="E9572" s="348" t="s">
        <v>7638</v>
      </c>
      <c r="F9572" s="348" t="s">
        <v>7639</v>
      </c>
    </row>
    <row r="9573" spans="1:6" x14ac:dyDescent="0.25">
      <c r="A9573" s="348" t="s">
        <v>14976</v>
      </c>
      <c r="B9573" t="str">
        <f t="shared" si="149"/>
        <v>F3:0922 P1P2:8806 P3:00203</v>
      </c>
      <c r="C9573" s="348" t="s">
        <v>7836</v>
      </c>
      <c r="D9573" s="348" t="s">
        <v>7637</v>
      </c>
      <c r="E9573" s="348" t="s">
        <v>7638</v>
      </c>
      <c r="F9573" s="348" t="s">
        <v>7639</v>
      </c>
    </row>
    <row r="9574" spans="1:6" x14ac:dyDescent="0.25">
      <c r="A9574" s="348" t="s">
        <v>14977</v>
      </c>
      <c r="B9574" t="str">
        <f t="shared" si="149"/>
        <v>F3:0950 P1P2:8814 P3:00209</v>
      </c>
      <c r="C9574" s="348" t="s">
        <v>7720</v>
      </c>
      <c r="D9574" s="348" t="s">
        <v>7344</v>
      </c>
      <c r="E9574" s="348" t="s">
        <v>7642</v>
      </c>
      <c r="F9574" s="348" t="s">
        <v>7860</v>
      </c>
    </row>
    <row r="9575" spans="1:6" x14ac:dyDescent="0.25">
      <c r="A9575" s="348" t="s">
        <v>14978</v>
      </c>
      <c r="B9575" t="str">
        <f t="shared" si="149"/>
        <v>F3:0861 P1P2:8501 P3:00005</v>
      </c>
      <c r="C9575" s="348" t="s">
        <v>7720</v>
      </c>
      <c r="D9575" s="348" t="s">
        <v>7952</v>
      </c>
      <c r="E9575" s="348" t="s">
        <v>7953</v>
      </c>
      <c r="F9575" s="348" t="s">
        <v>7655</v>
      </c>
    </row>
    <row r="9576" spans="1:6" x14ac:dyDescent="0.25">
      <c r="A9576" s="348" t="s">
        <v>14979</v>
      </c>
      <c r="B9576" t="str">
        <f t="shared" si="149"/>
        <v>F3:0820 P1P2:8502 P3:00233</v>
      </c>
      <c r="C9576" s="348" t="s">
        <v>7720</v>
      </c>
      <c r="D9576" s="348" t="s">
        <v>7684</v>
      </c>
      <c r="E9576" s="348" t="s">
        <v>7725</v>
      </c>
      <c r="F9576" s="348" t="s">
        <v>9219</v>
      </c>
    </row>
    <row r="9577" spans="1:6" x14ac:dyDescent="0.25">
      <c r="A9577" s="348" t="s">
        <v>14980</v>
      </c>
      <c r="B9577" t="str">
        <f t="shared" si="149"/>
        <v>F3:0820 P1P2:8502 P3:00234</v>
      </c>
      <c r="C9577" s="348" t="s">
        <v>7720</v>
      </c>
      <c r="D9577" s="348" t="s">
        <v>7684</v>
      </c>
      <c r="E9577" s="348" t="s">
        <v>7725</v>
      </c>
      <c r="F9577" s="348" t="s">
        <v>7726</v>
      </c>
    </row>
    <row r="9578" spans="1:6" x14ac:dyDescent="0.25">
      <c r="A9578" s="348" t="s">
        <v>14981</v>
      </c>
      <c r="B9578" t="str">
        <f t="shared" si="149"/>
        <v>F3:0820 P1P2:8502 P3:00231</v>
      </c>
      <c r="C9578" s="348" t="s">
        <v>7720</v>
      </c>
      <c r="D9578" s="348" t="s">
        <v>7684</v>
      </c>
      <c r="E9578" s="348" t="s">
        <v>7725</v>
      </c>
      <c r="F9578" s="348" t="s">
        <v>7834</v>
      </c>
    </row>
    <row r="9579" spans="1:6" x14ac:dyDescent="0.25">
      <c r="A9579" s="348" t="s">
        <v>14982</v>
      </c>
      <c r="B9579" t="str">
        <f t="shared" si="149"/>
        <v>F3:0911 P1P2:8802 P3:00199</v>
      </c>
      <c r="C9579" s="348" t="s">
        <v>10080</v>
      </c>
      <c r="D9579" s="348" t="s">
        <v>7657</v>
      </c>
      <c r="E9579" s="348" t="s">
        <v>7658</v>
      </c>
      <c r="F9579" s="348" t="s">
        <v>7659</v>
      </c>
    </row>
    <row r="9580" spans="1:6" x14ac:dyDescent="0.25">
      <c r="A9580" s="348" t="s">
        <v>14982</v>
      </c>
      <c r="B9580" t="str">
        <f t="shared" si="149"/>
        <v>F3:0911 P1P2:8802 P3:00448</v>
      </c>
      <c r="C9580" s="348" t="s">
        <v>10080</v>
      </c>
      <c r="D9580" s="348" t="s">
        <v>7657</v>
      </c>
      <c r="E9580" s="348" t="s">
        <v>7658</v>
      </c>
      <c r="F9580" s="348" t="s">
        <v>7641</v>
      </c>
    </row>
    <row r="9581" spans="1:6" x14ac:dyDescent="0.25">
      <c r="A9581" s="348" t="s">
        <v>14983</v>
      </c>
      <c r="B9581" t="str">
        <f t="shared" si="149"/>
        <v>F3:0911 P1P2:8802 P3:00199</v>
      </c>
      <c r="C9581" s="348" t="s">
        <v>10061</v>
      </c>
      <c r="D9581" s="348" t="s">
        <v>7657</v>
      </c>
      <c r="E9581" s="348" t="s">
        <v>7658</v>
      </c>
      <c r="F9581" s="348" t="s">
        <v>7659</v>
      </c>
    </row>
    <row r="9582" spans="1:6" x14ac:dyDescent="0.25">
      <c r="A9582" s="348" t="s">
        <v>14983</v>
      </c>
      <c r="B9582" t="str">
        <f t="shared" si="149"/>
        <v>F3:0911 P1P2:8802 P3:00448</v>
      </c>
      <c r="C9582" s="348" t="s">
        <v>10061</v>
      </c>
      <c r="D9582" s="348" t="s">
        <v>7657</v>
      </c>
      <c r="E9582" s="348" t="s">
        <v>7658</v>
      </c>
      <c r="F9582" s="348" t="s">
        <v>7641</v>
      </c>
    </row>
    <row r="9583" spans="1:6" x14ac:dyDescent="0.25">
      <c r="A9583" s="348" t="s">
        <v>14984</v>
      </c>
      <c r="B9583" t="str">
        <f t="shared" si="149"/>
        <v>F3:0911 P1P2:8802 P3:00199</v>
      </c>
      <c r="C9583" s="348" t="s">
        <v>10056</v>
      </c>
      <c r="D9583" s="348" t="s">
        <v>7657</v>
      </c>
      <c r="E9583" s="348" t="s">
        <v>7658</v>
      </c>
      <c r="F9583" s="348" t="s">
        <v>7659</v>
      </c>
    </row>
    <row r="9584" spans="1:6" x14ac:dyDescent="0.25">
      <c r="A9584" s="348" t="s">
        <v>14984</v>
      </c>
      <c r="B9584" t="str">
        <f t="shared" si="149"/>
        <v>F3:0911 P1P2:8802 P3:00448</v>
      </c>
      <c r="C9584" s="348" t="s">
        <v>10056</v>
      </c>
      <c r="D9584" s="348" t="s">
        <v>7657</v>
      </c>
      <c r="E9584" s="348" t="s">
        <v>7658</v>
      </c>
      <c r="F9584" s="348" t="s">
        <v>7641</v>
      </c>
    </row>
    <row r="9585" spans="1:6" x14ac:dyDescent="0.25">
      <c r="A9585" s="348" t="s">
        <v>14985</v>
      </c>
      <c r="B9585" t="str">
        <f t="shared" si="149"/>
        <v>F3:0921 P1P2:8804 P3:00201</v>
      </c>
      <c r="C9585" s="348" t="s">
        <v>7989</v>
      </c>
      <c r="D9585" s="348" t="s">
        <v>7646</v>
      </c>
      <c r="E9585" s="348" t="s">
        <v>7647</v>
      </c>
      <c r="F9585" s="348" t="s">
        <v>7648</v>
      </c>
    </row>
    <row r="9586" spans="1:6" x14ac:dyDescent="0.25">
      <c r="A9586" s="348" t="s">
        <v>14985</v>
      </c>
      <c r="B9586" t="str">
        <f t="shared" si="149"/>
        <v>F3:0921 P1P2:8804 P3:00389</v>
      </c>
      <c r="C9586" s="348" t="s">
        <v>7989</v>
      </c>
      <c r="D9586" s="348" t="s">
        <v>7646</v>
      </c>
      <c r="E9586" s="348" t="s">
        <v>7647</v>
      </c>
      <c r="F9586" s="348" t="s">
        <v>7640</v>
      </c>
    </row>
    <row r="9587" spans="1:6" x14ac:dyDescent="0.25">
      <c r="A9587" s="348" t="s">
        <v>14985</v>
      </c>
      <c r="B9587" t="str">
        <f t="shared" si="149"/>
        <v>F3:0921 P1P2:8804 P3:00448</v>
      </c>
      <c r="C9587" s="348" t="s">
        <v>7989</v>
      </c>
      <c r="D9587" s="348" t="s">
        <v>7646</v>
      </c>
      <c r="E9587" s="348" t="s">
        <v>7647</v>
      </c>
      <c r="F9587" s="348" t="s">
        <v>7641</v>
      </c>
    </row>
    <row r="9588" spans="1:6" x14ac:dyDescent="0.25">
      <c r="A9588" s="348" t="s">
        <v>14986</v>
      </c>
      <c r="B9588" t="str">
        <f t="shared" si="149"/>
        <v>F3:0921 P1P2:8804 P3:00201</v>
      </c>
      <c r="C9588" s="348" t="s">
        <v>7989</v>
      </c>
      <c r="D9588" s="348" t="s">
        <v>7646</v>
      </c>
      <c r="E9588" s="348" t="s">
        <v>7647</v>
      </c>
      <c r="F9588" s="348" t="s">
        <v>7648</v>
      </c>
    </row>
    <row r="9589" spans="1:6" x14ac:dyDescent="0.25">
      <c r="A9589" s="348" t="s">
        <v>14986</v>
      </c>
      <c r="B9589" t="str">
        <f t="shared" si="149"/>
        <v>F3:0921 P1P2:8804 P3:00448</v>
      </c>
      <c r="C9589" s="348" t="s">
        <v>7989</v>
      </c>
      <c r="D9589" s="348" t="s">
        <v>7646</v>
      </c>
      <c r="E9589" s="348" t="s">
        <v>7647</v>
      </c>
      <c r="F9589" s="348" t="s">
        <v>7641</v>
      </c>
    </row>
    <row r="9590" spans="1:6" x14ac:dyDescent="0.25">
      <c r="A9590" s="348" t="s">
        <v>14987</v>
      </c>
      <c r="B9590" t="str">
        <f t="shared" si="149"/>
        <v>F3:0411 P1P2:5009 P3:00031</v>
      </c>
      <c r="C9590" s="348" t="s">
        <v>14988</v>
      </c>
      <c r="D9590" s="348" t="s">
        <v>7429</v>
      </c>
      <c r="E9590" s="348" t="s">
        <v>12781</v>
      </c>
      <c r="F9590" s="348" t="s">
        <v>12782</v>
      </c>
    </row>
    <row r="9591" spans="1:6" x14ac:dyDescent="0.25">
      <c r="A9591" s="348" t="s">
        <v>14989</v>
      </c>
      <c r="B9591" t="str">
        <f t="shared" si="149"/>
        <v>F3:0711 P1P2:8016 P3:00193</v>
      </c>
      <c r="C9591" s="348" t="s">
        <v>14990</v>
      </c>
      <c r="D9591" s="348" t="s">
        <v>14991</v>
      </c>
      <c r="E9591" s="348" t="s">
        <v>14992</v>
      </c>
      <c r="F9591" s="348" t="s">
        <v>14993</v>
      </c>
    </row>
    <row r="9592" spans="1:6" x14ac:dyDescent="0.25">
      <c r="A9592" s="348" t="s">
        <v>14994</v>
      </c>
      <c r="B9592" t="str">
        <f t="shared" si="149"/>
        <v>F3:0911 P1P2:8802 P3:00199</v>
      </c>
      <c r="C9592" s="348" t="s">
        <v>7973</v>
      </c>
      <c r="D9592" s="348" t="s">
        <v>7657</v>
      </c>
      <c r="E9592" s="348" t="s">
        <v>7658</v>
      </c>
      <c r="F9592" s="348" t="s">
        <v>7659</v>
      </c>
    </row>
    <row r="9593" spans="1:6" x14ac:dyDescent="0.25">
      <c r="A9593" s="348" t="s">
        <v>14994</v>
      </c>
      <c r="B9593" t="str">
        <f t="shared" si="149"/>
        <v>F3:0911 P1P2:8802 P3:00448</v>
      </c>
      <c r="C9593" s="348" t="s">
        <v>7973</v>
      </c>
      <c r="D9593" s="348" t="s">
        <v>7657</v>
      </c>
      <c r="E9593" s="348" t="s">
        <v>7658</v>
      </c>
      <c r="F9593" s="348" t="s">
        <v>7641</v>
      </c>
    </row>
    <row r="9594" spans="1:6" x14ac:dyDescent="0.25">
      <c r="A9594" s="348" t="s">
        <v>14994</v>
      </c>
      <c r="B9594" t="str">
        <f t="shared" si="149"/>
        <v>F3:0921 P1P2:8804 P3:00201</v>
      </c>
      <c r="C9594" s="348" t="s">
        <v>7973</v>
      </c>
      <c r="D9594" s="348" t="s">
        <v>7646</v>
      </c>
      <c r="E9594" s="348" t="s">
        <v>7647</v>
      </c>
      <c r="F9594" s="348" t="s">
        <v>7648</v>
      </c>
    </row>
    <row r="9595" spans="1:6" x14ac:dyDescent="0.25">
      <c r="A9595" s="348" t="s">
        <v>14994</v>
      </c>
      <c r="B9595" t="str">
        <f t="shared" si="149"/>
        <v>F3:0921 P1P2:8804 P3:00389</v>
      </c>
      <c r="C9595" s="348" t="s">
        <v>7973</v>
      </c>
      <c r="D9595" s="348" t="s">
        <v>7646</v>
      </c>
      <c r="E9595" s="348" t="s">
        <v>7647</v>
      </c>
      <c r="F9595" s="348" t="s">
        <v>7640</v>
      </c>
    </row>
    <row r="9596" spans="1:6" x14ac:dyDescent="0.25">
      <c r="A9596" s="348" t="s">
        <v>14994</v>
      </c>
      <c r="B9596" t="str">
        <f t="shared" si="149"/>
        <v>F3:0921 P1P2:8804 P3:00448</v>
      </c>
      <c r="C9596" s="348" t="s">
        <v>7973</v>
      </c>
      <c r="D9596" s="348" t="s">
        <v>7646</v>
      </c>
      <c r="E9596" s="348" t="s">
        <v>7647</v>
      </c>
      <c r="F9596" s="348" t="s">
        <v>7641</v>
      </c>
    </row>
    <row r="9597" spans="1:6" x14ac:dyDescent="0.25">
      <c r="A9597" s="348" t="s">
        <v>14995</v>
      </c>
      <c r="B9597" t="str">
        <f t="shared" si="149"/>
        <v>F3:0911 P1P2:8802 P3:00199</v>
      </c>
      <c r="C9597" s="348" t="s">
        <v>7973</v>
      </c>
      <c r="D9597" s="348" t="s">
        <v>7657</v>
      </c>
      <c r="E9597" s="348" t="s">
        <v>7658</v>
      </c>
      <c r="F9597" s="348" t="s">
        <v>7659</v>
      </c>
    </row>
    <row r="9598" spans="1:6" x14ac:dyDescent="0.25">
      <c r="A9598" s="348" t="s">
        <v>14995</v>
      </c>
      <c r="B9598" t="str">
        <f t="shared" si="149"/>
        <v>F3:0911 P1P2:8802 P3:00448</v>
      </c>
      <c r="C9598" s="348" t="s">
        <v>7973</v>
      </c>
      <c r="D9598" s="348" t="s">
        <v>7657</v>
      </c>
      <c r="E9598" s="348" t="s">
        <v>7658</v>
      </c>
      <c r="F9598" s="348" t="s">
        <v>7641</v>
      </c>
    </row>
    <row r="9599" spans="1:6" x14ac:dyDescent="0.25">
      <c r="A9599" s="348" t="s">
        <v>14995</v>
      </c>
      <c r="B9599" t="str">
        <f t="shared" si="149"/>
        <v>F3:0912 P1P2:8803 P3:00200</v>
      </c>
      <c r="C9599" s="348" t="s">
        <v>7973</v>
      </c>
      <c r="D9599" s="348" t="s">
        <v>7651</v>
      </c>
      <c r="E9599" s="348" t="s">
        <v>7652</v>
      </c>
      <c r="F9599" s="348" t="s">
        <v>7653</v>
      </c>
    </row>
    <row r="9600" spans="1:6" x14ac:dyDescent="0.25">
      <c r="A9600" s="348" t="s">
        <v>14995</v>
      </c>
      <c r="B9600" t="str">
        <f t="shared" si="149"/>
        <v>F3:0912 P1P2:8803 P3:00448</v>
      </c>
      <c r="C9600" s="348" t="s">
        <v>7973</v>
      </c>
      <c r="D9600" s="348" t="s">
        <v>7651</v>
      </c>
      <c r="E9600" s="348" t="s">
        <v>7652</v>
      </c>
      <c r="F9600" s="348" t="s">
        <v>7641</v>
      </c>
    </row>
    <row r="9601" spans="1:6" x14ac:dyDescent="0.25">
      <c r="A9601" s="348" t="s">
        <v>14996</v>
      </c>
      <c r="B9601" t="str">
        <f t="shared" si="149"/>
        <v>F3:0950 P1P2:8814 P3:00209</v>
      </c>
      <c r="C9601" s="348" t="s">
        <v>8897</v>
      </c>
      <c r="D9601" s="348" t="s">
        <v>7344</v>
      </c>
      <c r="E9601" s="348" t="s">
        <v>7642</v>
      </c>
      <c r="F9601" s="348" t="s">
        <v>7860</v>
      </c>
    </row>
    <row r="9602" spans="1:6" x14ac:dyDescent="0.25">
      <c r="A9602" s="348" t="s">
        <v>14997</v>
      </c>
      <c r="B9602" t="str">
        <f t="shared" ref="B9602:B9665" si="150">CONCATENATE("F3:",D9602," P1P2:",E9602," P3:",F9602)</f>
        <v>F3:0820 P1P2:8502 P3:00233</v>
      </c>
      <c r="C9602" s="348" t="s">
        <v>7763</v>
      </c>
      <c r="D9602" s="348" t="s">
        <v>7684</v>
      </c>
      <c r="E9602" s="348" t="s">
        <v>7725</v>
      </c>
      <c r="F9602" s="348" t="s">
        <v>9219</v>
      </c>
    </row>
    <row r="9603" spans="1:6" x14ac:dyDescent="0.25">
      <c r="A9603" s="348" t="s">
        <v>14998</v>
      </c>
      <c r="B9603" t="str">
        <f t="shared" si="150"/>
        <v>F3:0950 P1P2:8814 P3:00209</v>
      </c>
      <c r="C9603" s="348" t="s">
        <v>7962</v>
      </c>
      <c r="D9603" s="348" t="s">
        <v>7344</v>
      </c>
      <c r="E9603" s="348" t="s">
        <v>7642</v>
      </c>
      <c r="F9603" s="348" t="s">
        <v>7860</v>
      </c>
    </row>
    <row r="9604" spans="1:6" x14ac:dyDescent="0.25">
      <c r="A9604" s="348" t="s">
        <v>14999</v>
      </c>
      <c r="B9604" t="str">
        <f t="shared" si="150"/>
        <v>F3:0950 P1P2:8814 P3:00209</v>
      </c>
      <c r="C9604" s="348" t="s">
        <v>7962</v>
      </c>
      <c r="D9604" s="348" t="s">
        <v>7344</v>
      </c>
      <c r="E9604" s="348" t="s">
        <v>7642</v>
      </c>
      <c r="F9604" s="348" t="s">
        <v>7860</v>
      </c>
    </row>
    <row r="9605" spans="1:6" x14ac:dyDescent="0.25">
      <c r="A9605" s="348" t="s">
        <v>15000</v>
      </c>
      <c r="B9605" t="str">
        <f t="shared" si="150"/>
        <v>F3:0950 P1P2:8814 P3:00209</v>
      </c>
      <c r="C9605" s="348" t="s">
        <v>7962</v>
      </c>
      <c r="D9605" s="348" t="s">
        <v>7344</v>
      </c>
      <c r="E9605" s="348" t="s">
        <v>7642</v>
      </c>
      <c r="F9605" s="348" t="s">
        <v>7860</v>
      </c>
    </row>
    <row r="9606" spans="1:6" x14ac:dyDescent="0.25">
      <c r="A9606" s="348" t="s">
        <v>15001</v>
      </c>
      <c r="B9606" t="str">
        <f t="shared" si="150"/>
        <v>F3:0820 P1P2:8503 P3:00232</v>
      </c>
      <c r="C9606" s="348" t="s">
        <v>7962</v>
      </c>
      <c r="D9606" s="348" t="s">
        <v>7684</v>
      </c>
      <c r="E9606" s="348" t="s">
        <v>7685</v>
      </c>
      <c r="F9606" s="348" t="s">
        <v>7686</v>
      </c>
    </row>
    <row r="9607" spans="1:6" x14ac:dyDescent="0.25">
      <c r="A9607" s="348" t="s">
        <v>15002</v>
      </c>
      <c r="B9607" t="str">
        <f t="shared" si="150"/>
        <v>F3:0820 P1P2:8503 P3:00232</v>
      </c>
      <c r="C9607" s="348" t="s">
        <v>7962</v>
      </c>
      <c r="D9607" s="348" t="s">
        <v>7684</v>
      </c>
      <c r="E9607" s="348" t="s">
        <v>7685</v>
      </c>
      <c r="F9607" s="348" t="s">
        <v>7686</v>
      </c>
    </row>
    <row r="9608" spans="1:6" x14ac:dyDescent="0.25">
      <c r="A9608" s="348" t="s">
        <v>15003</v>
      </c>
      <c r="B9608" t="str">
        <f t="shared" si="150"/>
        <v>F3:0820 P1P2:8502 P3:00231</v>
      </c>
      <c r="C9608" s="348" t="s">
        <v>7962</v>
      </c>
      <c r="D9608" s="348" t="s">
        <v>7684</v>
      </c>
      <c r="E9608" s="348" t="s">
        <v>7725</v>
      </c>
      <c r="F9608" s="348" t="s">
        <v>7834</v>
      </c>
    </row>
    <row r="9609" spans="1:6" x14ac:dyDescent="0.25">
      <c r="A9609" s="348" t="s">
        <v>15004</v>
      </c>
      <c r="B9609" t="str">
        <f t="shared" si="150"/>
        <v>F3:0820 P1P2:8502 P3:00234</v>
      </c>
      <c r="C9609" s="348" t="s">
        <v>7962</v>
      </c>
      <c r="D9609" s="348" t="s">
        <v>7684</v>
      </c>
      <c r="E9609" s="348" t="s">
        <v>7725</v>
      </c>
      <c r="F9609" s="348" t="s">
        <v>7726</v>
      </c>
    </row>
    <row r="9610" spans="1:6" x14ac:dyDescent="0.25">
      <c r="A9610" s="348" t="s">
        <v>15005</v>
      </c>
      <c r="B9610" t="str">
        <f t="shared" si="150"/>
        <v>F3:0820 P1P2:8502 P3:00234</v>
      </c>
      <c r="C9610" s="348" t="s">
        <v>7962</v>
      </c>
      <c r="D9610" s="348" t="s">
        <v>7684</v>
      </c>
      <c r="E9610" s="348" t="s">
        <v>7725</v>
      </c>
      <c r="F9610" s="348" t="s">
        <v>7726</v>
      </c>
    </row>
    <row r="9611" spans="1:6" x14ac:dyDescent="0.25">
      <c r="A9611" s="348" t="s">
        <v>15006</v>
      </c>
      <c r="B9611" t="str">
        <f t="shared" si="150"/>
        <v>F3:0820 P1P2:8503 P3:00232</v>
      </c>
      <c r="C9611" s="348" t="s">
        <v>7962</v>
      </c>
      <c r="D9611" s="348" t="s">
        <v>7684</v>
      </c>
      <c r="E9611" s="348" t="s">
        <v>7685</v>
      </c>
      <c r="F9611" s="348" t="s">
        <v>7686</v>
      </c>
    </row>
    <row r="9612" spans="1:6" x14ac:dyDescent="0.25">
      <c r="A9612" s="348" t="s">
        <v>15007</v>
      </c>
      <c r="B9612" t="str">
        <f t="shared" si="150"/>
        <v>F3:0812 P1P2:8602 P3:00238</v>
      </c>
      <c r="C9612" s="348" t="s">
        <v>7962</v>
      </c>
      <c r="D9612" s="348" t="s">
        <v>7752</v>
      </c>
      <c r="E9612" s="348" t="s">
        <v>7753</v>
      </c>
      <c r="F9612" s="348" t="s">
        <v>8038</v>
      </c>
    </row>
    <row r="9613" spans="1:6" x14ac:dyDescent="0.25">
      <c r="A9613" s="348" t="s">
        <v>15008</v>
      </c>
      <c r="B9613" t="str">
        <f t="shared" si="150"/>
        <v>F3:0950 P1P2:8814 P3:00209</v>
      </c>
      <c r="C9613" s="348" t="s">
        <v>7916</v>
      </c>
      <c r="D9613" s="348" t="s">
        <v>7344</v>
      </c>
      <c r="E9613" s="348" t="s">
        <v>7642</v>
      </c>
      <c r="F9613" s="348" t="s">
        <v>7860</v>
      </c>
    </row>
    <row r="9614" spans="1:6" x14ac:dyDescent="0.25">
      <c r="A9614" s="348" t="s">
        <v>15009</v>
      </c>
      <c r="B9614" t="str">
        <f t="shared" si="150"/>
        <v>F3:0812 P1P2:8602 P3:00238</v>
      </c>
      <c r="C9614" s="348" t="s">
        <v>11854</v>
      </c>
      <c r="D9614" s="348" t="s">
        <v>7752</v>
      </c>
      <c r="E9614" s="348" t="s">
        <v>7753</v>
      </c>
      <c r="F9614" s="348" t="s">
        <v>8038</v>
      </c>
    </row>
    <row r="9615" spans="1:6" x14ac:dyDescent="0.25">
      <c r="A9615" s="348" t="s">
        <v>15010</v>
      </c>
      <c r="B9615" t="str">
        <f t="shared" si="150"/>
        <v>F3:0921 P1P2:8804 P3:00201</v>
      </c>
      <c r="C9615" s="348" t="s">
        <v>8002</v>
      </c>
      <c r="D9615" s="348" t="s">
        <v>7646</v>
      </c>
      <c r="E9615" s="348" t="s">
        <v>7647</v>
      </c>
      <c r="F9615" s="348" t="s">
        <v>7648</v>
      </c>
    </row>
    <row r="9616" spans="1:6" x14ac:dyDescent="0.25">
      <c r="A9616" s="348" t="s">
        <v>15010</v>
      </c>
      <c r="B9616" t="str">
        <f t="shared" si="150"/>
        <v>F3:0921 P1P2:8804 P3:00448</v>
      </c>
      <c r="C9616" s="348" t="s">
        <v>8002</v>
      </c>
      <c r="D9616" s="348" t="s">
        <v>7646</v>
      </c>
      <c r="E9616" s="348" t="s">
        <v>7647</v>
      </c>
      <c r="F9616" s="348" t="s">
        <v>7641</v>
      </c>
    </row>
    <row r="9617" spans="1:6" x14ac:dyDescent="0.25">
      <c r="A9617" s="348" t="s">
        <v>15011</v>
      </c>
      <c r="B9617" t="str">
        <f t="shared" si="150"/>
        <v>F3:1040 P1P2:9006 P3:00282</v>
      </c>
      <c r="C9617" s="348" t="s">
        <v>9886</v>
      </c>
      <c r="D9617" s="348" t="s">
        <v>7691</v>
      </c>
      <c r="E9617" s="348" t="s">
        <v>7692</v>
      </c>
      <c r="F9617" s="348" t="s">
        <v>7854</v>
      </c>
    </row>
    <row r="9618" spans="1:6" x14ac:dyDescent="0.25">
      <c r="A9618" s="348" t="s">
        <v>15012</v>
      </c>
      <c r="B9618" t="str">
        <f t="shared" si="150"/>
        <v>F3:0820 P1P2:8502 P3:00234</v>
      </c>
      <c r="C9618" s="348" t="s">
        <v>9886</v>
      </c>
      <c r="D9618" s="348" t="s">
        <v>7684</v>
      </c>
      <c r="E9618" s="348" t="s">
        <v>7725</v>
      </c>
      <c r="F9618" s="348" t="s">
        <v>7726</v>
      </c>
    </row>
    <row r="9619" spans="1:6" x14ac:dyDescent="0.25">
      <c r="A9619" s="348" t="s">
        <v>15013</v>
      </c>
      <c r="B9619" t="str">
        <f t="shared" si="150"/>
        <v>F3:0911 P1P2:8802 P3:00199</v>
      </c>
      <c r="C9619" s="348" t="s">
        <v>7846</v>
      </c>
      <c r="D9619" s="348" t="s">
        <v>7657</v>
      </c>
      <c r="E9619" s="348" t="s">
        <v>7658</v>
      </c>
      <c r="F9619" s="348" t="s">
        <v>7659</v>
      </c>
    </row>
    <row r="9620" spans="1:6" x14ac:dyDescent="0.25">
      <c r="A9620" s="348" t="s">
        <v>15013</v>
      </c>
      <c r="B9620" t="str">
        <f t="shared" si="150"/>
        <v>F3:0911 P1P2:8802 P3:00448</v>
      </c>
      <c r="C9620" s="348" t="s">
        <v>7846</v>
      </c>
      <c r="D9620" s="348" t="s">
        <v>7657</v>
      </c>
      <c r="E9620" s="348" t="s">
        <v>7658</v>
      </c>
      <c r="F9620" s="348" t="s">
        <v>7641</v>
      </c>
    </row>
    <row r="9621" spans="1:6" x14ac:dyDescent="0.25">
      <c r="A9621" s="348" t="s">
        <v>15013</v>
      </c>
      <c r="B9621" t="str">
        <f t="shared" si="150"/>
        <v>F3:0921 P1P2:8804 P3:00201</v>
      </c>
      <c r="C9621" s="348" t="s">
        <v>7846</v>
      </c>
      <c r="D9621" s="348" t="s">
        <v>7646</v>
      </c>
      <c r="E9621" s="348" t="s">
        <v>7647</v>
      </c>
      <c r="F9621" s="348" t="s">
        <v>7648</v>
      </c>
    </row>
    <row r="9622" spans="1:6" x14ac:dyDescent="0.25">
      <c r="A9622" s="348" t="s">
        <v>15013</v>
      </c>
      <c r="B9622" t="str">
        <f t="shared" si="150"/>
        <v>F3:0921 P1P2:8804 P3:00448</v>
      </c>
      <c r="C9622" s="348" t="s">
        <v>7846</v>
      </c>
      <c r="D9622" s="348" t="s">
        <v>7646</v>
      </c>
      <c r="E9622" s="348" t="s">
        <v>7647</v>
      </c>
      <c r="F9622" s="348" t="s">
        <v>7641</v>
      </c>
    </row>
    <row r="9623" spans="1:6" x14ac:dyDescent="0.25">
      <c r="A9623" s="348" t="s">
        <v>15014</v>
      </c>
      <c r="B9623" t="str">
        <f t="shared" si="150"/>
        <v>F3:0921 P1P2:8804 P3:00201</v>
      </c>
      <c r="C9623" s="348" t="s">
        <v>7916</v>
      </c>
      <c r="D9623" s="348" t="s">
        <v>7646</v>
      </c>
      <c r="E9623" s="348" t="s">
        <v>7647</v>
      </c>
      <c r="F9623" s="348" t="s">
        <v>7648</v>
      </c>
    </row>
    <row r="9624" spans="1:6" x14ac:dyDescent="0.25">
      <c r="A9624" s="348" t="s">
        <v>15014</v>
      </c>
      <c r="B9624" t="str">
        <f t="shared" si="150"/>
        <v>F3:0921 P1P2:8804 P3:00448</v>
      </c>
      <c r="C9624" s="348" t="s">
        <v>7916</v>
      </c>
      <c r="D9624" s="348" t="s">
        <v>7646</v>
      </c>
      <c r="E9624" s="348" t="s">
        <v>7647</v>
      </c>
      <c r="F9624" s="348" t="s">
        <v>7641</v>
      </c>
    </row>
    <row r="9625" spans="1:6" x14ac:dyDescent="0.25">
      <c r="A9625" s="348" t="s">
        <v>15015</v>
      </c>
      <c r="B9625" t="str">
        <f t="shared" si="150"/>
        <v>F3:1099 P1P2:9019 P3:00300</v>
      </c>
      <c r="C9625" s="348" t="s">
        <v>9973</v>
      </c>
      <c r="D9625" s="348" t="s">
        <v>8515</v>
      </c>
      <c r="E9625" s="348" t="s">
        <v>10350</v>
      </c>
      <c r="F9625" s="348" t="s">
        <v>7851</v>
      </c>
    </row>
    <row r="9626" spans="1:6" x14ac:dyDescent="0.25">
      <c r="A9626" s="348" t="s">
        <v>15016</v>
      </c>
      <c r="B9626" t="str">
        <f t="shared" si="150"/>
        <v>F3:0820 P1P2:8502 P3:00234</v>
      </c>
      <c r="C9626" s="348" t="s">
        <v>9943</v>
      </c>
      <c r="D9626" s="348" t="s">
        <v>7684</v>
      </c>
      <c r="E9626" s="348" t="s">
        <v>7725</v>
      </c>
      <c r="F9626" s="348" t="s">
        <v>7726</v>
      </c>
    </row>
    <row r="9627" spans="1:6" x14ac:dyDescent="0.25">
      <c r="A9627" s="348" t="s">
        <v>15017</v>
      </c>
      <c r="B9627" t="str">
        <f t="shared" si="150"/>
        <v>F3:0922 P1P2:8806 P3:00203</v>
      </c>
      <c r="C9627" s="348" t="s">
        <v>7981</v>
      </c>
      <c r="D9627" s="348" t="s">
        <v>7637</v>
      </c>
      <c r="E9627" s="348" t="s">
        <v>7638</v>
      </c>
      <c r="F9627" s="348" t="s">
        <v>7639</v>
      </c>
    </row>
    <row r="9628" spans="1:6" x14ac:dyDescent="0.25">
      <c r="A9628" s="348" t="s">
        <v>15017</v>
      </c>
      <c r="B9628" t="str">
        <f t="shared" si="150"/>
        <v>F3:0922 P1P2:8806 P3:00392</v>
      </c>
      <c r="C9628" s="348" t="s">
        <v>7981</v>
      </c>
      <c r="D9628" s="348" t="s">
        <v>7637</v>
      </c>
      <c r="E9628" s="348" t="s">
        <v>7638</v>
      </c>
      <c r="F9628" s="348" t="s">
        <v>13885</v>
      </c>
    </row>
    <row r="9629" spans="1:6" x14ac:dyDescent="0.25">
      <c r="A9629" s="348" t="s">
        <v>15018</v>
      </c>
      <c r="B9629" t="str">
        <f t="shared" si="150"/>
        <v>F3:0921 P1P2:8804 P3:00201</v>
      </c>
      <c r="C9629" s="348" t="s">
        <v>8002</v>
      </c>
      <c r="D9629" s="348" t="s">
        <v>7646</v>
      </c>
      <c r="E9629" s="348" t="s">
        <v>7647</v>
      </c>
      <c r="F9629" s="348" t="s">
        <v>7648</v>
      </c>
    </row>
    <row r="9630" spans="1:6" x14ac:dyDescent="0.25">
      <c r="A9630" s="348" t="s">
        <v>15018</v>
      </c>
      <c r="B9630" t="str">
        <f t="shared" si="150"/>
        <v>F3:0921 P1P2:8804 P3:00448</v>
      </c>
      <c r="C9630" s="348" t="s">
        <v>8002</v>
      </c>
      <c r="D9630" s="348" t="s">
        <v>7646</v>
      </c>
      <c r="E9630" s="348" t="s">
        <v>7647</v>
      </c>
      <c r="F9630" s="348" t="s">
        <v>7641</v>
      </c>
    </row>
    <row r="9631" spans="1:6" x14ac:dyDescent="0.25">
      <c r="A9631" s="348" t="s">
        <v>15019</v>
      </c>
      <c r="B9631" t="str">
        <f t="shared" si="150"/>
        <v>F3:0921 P1P2:8804 P3:00201</v>
      </c>
      <c r="C9631" s="348" t="s">
        <v>8002</v>
      </c>
      <c r="D9631" s="348" t="s">
        <v>7646</v>
      </c>
      <c r="E9631" s="348" t="s">
        <v>7647</v>
      </c>
      <c r="F9631" s="348" t="s">
        <v>7648</v>
      </c>
    </row>
    <row r="9632" spans="1:6" x14ac:dyDescent="0.25">
      <c r="A9632" s="348" t="s">
        <v>15019</v>
      </c>
      <c r="B9632" t="str">
        <f t="shared" si="150"/>
        <v>F3:0921 P1P2:8804 P3:00448</v>
      </c>
      <c r="C9632" s="348" t="s">
        <v>8002</v>
      </c>
      <c r="D9632" s="348" t="s">
        <v>7646</v>
      </c>
      <c r="E9632" s="348" t="s">
        <v>7647</v>
      </c>
      <c r="F9632" s="348" t="s">
        <v>7641</v>
      </c>
    </row>
    <row r="9633" spans="1:6" x14ac:dyDescent="0.25">
      <c r="A9633" s="348" t="s">
        <v>15020</v>
      </c>
      <c r="B9633" t="str">
        <f t="shared" si="150"/>
        <v>F3:0950 P1P2:8814 P3:00209</v>
      </c>
      <c r="C9633" s="348" t="s">
        <v>8279</v>
      </c>
      <c r="D9633" s="348" t="s">
        <v>7344</v>
      </c>
      <c r="E9633" s="348" t="s">
        <v>7642</v>
      </c>
      <c r="F9633" s="348" t="s">
        <v>7860</v>
      </c>
    </row>
    <row r="9634" spans="1:6" x14ac:dyDescent="0.25">
      <c r="A9634" s="348" t="s">
        <v>15021</v>
      </c>
      <c r="B9634" t="str">
        <f t="shared" si="150"/>
        <v>F3:1099 P1P2:9019 P3:00300</v>
      </c>
      <c r="C9634" s="348" t="s">
        <v>9803</v>
      </c>
      <c r="D9634" s="348" t="s">
        <v>8515</v>
      </c>
      <c r="E9634" s="348" t="s">
        <v>10350</v>
      </c>
      <c r="F9634" s="348" t="s">
        <v>7851</v>
      </c>
    </row>
    <row r="9635" spans="1:6" x14ac:dyDescent="0.25">
      <c r="A9635" s="348" t="s">
        <v>15022</v>
      </c>
      <c r="B9635" t="str">
        <f t="shared" si="150"/>
        <v>F3:1099 P1P2:9019 P3:00300</v>
      </c>
      <c r="C9635" s="348" t="s">
        <v>9784</v>
      </c>
      <c r="D9635" s="348" t="s">
        <v>8515</v>
      </c>
      <c r="E9635" s="348" t="s">
        <v>10350</v>
      </c>
      <c r="F9635" s="348" t="s">
        <v>7851</v>
      </c>
    </row>
    <row r="9636" spans="1:6" x14ac:dyDescent="0.25">
      <c r="A9636" s="348" t="s">
        <v>15023</v>
      </c>
      <c r="B9636" t="str">
        <f t="shared" si="150"/>
        <v>F3:0911 P1P2:8802 P3:00199</v>
      </c>
      <c r="C9636" s="348" t="s">
        <v>9800</v>
      </c>
      <c r="D9636" s="348" t="s">
        <v>7657</v>
      </c>
      <c r="E9636" s="348" t="s">
        <v>7658</v>
      </c>
      <c r="F9636" s="348" t="s">
        <v>7659</v>
      </c>
    </row>
    <row r="9637" spans="1:6" x14ac:dyDescent="0.25">
      <c r="A9637" s="348" t="s">
        <v>15023</v>
      </c>
      <c r="B9637" t="str">
        <f t="shared" si="150"/>
        <v>F3:0911 P1P2:8802 P3:00448</v>
      </c>
      <c r="C9637" s="348" t="s">
        <v>9800</v>
      </c>
      <c r="D9637" s="348" t="s">
        <v>7657</v>
      </c>
      <c r="E9637" s="348" t="s">
        <v>7658</v>
      </c>
      <c r="F9637" s="348" t="s">
        <v>7641</v>
      </c>
    </row>
    <row r="9638" spans="1:6" x14ac:dyDescent="0.25">
      <c r="A9638" s="348" t="s">
        <v>15024</v>
      </c>
      <c r="B9638" t="str">
        <f t="shared" si="150"/>
        <v>F3:0812 P1P2:8602 P3:00238</v>
      </c>
      <c r="C9638" s="348" t="s">
        <v>7981</v>
      </c>
      <c r="D9638" s="348" t="s">
        <v>7752</v>
      </c>
      <c r="E9638" s="348" t="s">
        <v>7753</v>
      </c>
      <c r="F9638" s="348" t="s">
        <v>8038</v>
      </c>
    </row>
    <row r="9639" spans="1:6" x14ac:dyDescent="0.25">
      <c r="A9639" s="348" t="s">
        <v>15025</v>
      </c>
      <c r="B9639" t="str">
        <f t="shared" si="150"/>
        <v>F3:0922 P1P2:8806 P3:00204</v>
      </c>
      <c r="C9639" s="348" t="s">
        <v>7981</v>
      </c>
      <c r="D9639" s="348" t="s">
        <v>7637</v>
      </c>
      <c r="E9639" s="348" t="s">
        <v>7638</v>
      </c>
      <c r="F9639" s="348" t="s">
        <v>7814</v>
      </c>
    </row>
    <row r="9640" spans="1:6" x14ac:dyDescent="0.25">
      <c r="A9640" s="348" t="s">
        <v>15026</v>
      </c>
      <c r="B9640" t="str">
        <f t="shared" si="150"/>
        <v>F3:1040 P1P2:9006 P3:00282</v>
      </c>
      <c r="C9640" s="348" t="s">
        <v>9896</v>
      </c>
      <c r="D9640" s="348" t="s">
        <v>7691</v>
      </c>
      <c r="E9640" s="348" t="s">
        <v>7692</v>
      </c>
      <c r="F9640" s="348" t="s">
        <v>7854</v>
      </c>
    </row>
    <row r="9641" spans="1:6" x14ac:dyDescent="0.25">
      <c r="A9641" s="348" t="s">
        <v>15027</v>
      </c>
      <c r="B9641" t="str">
        <f t="shared" si="150"/>
        <v>F3:0111 P1P2:0301 P3:00005</v>
      </c>
      <c r="C9641" s="348" t="s">
        <v>13216</v>
      </c>
      <c r="D9641" s="348" t="s">
        <v>7323</v>
      </c>
      <c r="E9641" s="348" t="s">
        <v>7335</v>
      </c>
      <c r="F9641" s="348" t="s">
        <v>7655</v>
      </c>
    </row>
    <row r="9642" spans="1:6" x14ac:dyDescent="0.25">
      <c r="A9642" s="348" t="s">
        <v>15027</v>
      </c>
      <c r="B9642" t="str">
        <f t="shared" si="150"/>
        <v>F3:0133 P1P2:0302 P3:00009</v>
      </c>
      <c r="C9642" s="348" t="s">
        <v>13216</v>
      </c>
      <c r="D9642" s="348" t="s">
        <v>7340</v>
      </c>
      <c r="E9642" s="348" t="s">
        <v>7456</v>
      </c>
      <c r="F9642" s="348" t="s">
        <v>7459</v>
      </c>
    </row>
    <row r="9643" spans="1:6" x14ac:dyDescent="0.25">
      <c r="A9643" s="348" t="s">
        <v>15027</v>
      </c>
      <c r="B9643" t="str">
        <f t="shared" si="150"/>
        <v>F3:0459 P1P2:6401 P3:00009</v>
      </c>
      <c r="C9643" s="348" t="s">
        <v>13216</v>
      </c>
      <c r="D9643" s="348" t="s">
        <v>12063</v>
      </c>
      <c r="E9643" s="348" t="s">
        <v>12064</v>
      </c>
      <c r="F9643" s="348" t="s">
        <v>7459</v>
      </c>
    </row>
    <row r="9644" spans="1:6" x14ac:dyDescent="0.25">
      <c r="A9644" s="348" t="s">
        <v>15027</v>
      </c>
      <c r="B9644" t="str">
        <f t="shared" si="150"/>
        <v>F3:0474 P1P2:5015 P3:00005</v>
      </c>
      <c r="C9644" s="348" t="s">
        <v>13216</v>
      </c>
      <c r="D9644" s="348" t="s">
        <v>12614</v>
      </c>
      <c r="E9644" s="348" t="s">
        <v>12615</v>
      </c>
      <c r="F9644" s="348" t="s">
        <v>7655</v>
      </c>
    </row>
    <row r="9645" spans="1:6" x14ac:dyDescent="0.25">
      <c r="A9645" s="348" t="s">
        <v>15027</v>
      </c>
      <c r="B9645" t="str">
        <f t="shared" si="150"/>
        <v>F3:0921 P1P2:8804 P3:00389</v>
      </c>
      <c r="C9645" s="348" t="s">
        <v>13216</v>
      </c>
      <c r="D9645" s="348" t="s">
        <v>7646</v>
      </c>
      <c r="E9645" s="348" t="s">
        <v>7647</v>
      </c>
      <c r="F9645" s="348" t="s">
        <v>7640</v>
      </c>
    </row>
    <row r="9646" spans="1:6" x14ac:dyDescent="0.25">
      <c r="A9646" s="348" t="s">
        <v>15028</v>
      </c>
      <c r="B9646" t="str">
        <f t="shared" si="150"/>
        <v>F3:0111 P1P2:0301 P3:00005</v>
      </c>
      <c r="C9646" s="348" t="s">
        <v>13216</v>
      </c>
      <c r="D9646" s="348" t="s">
        <v>7323</v>
      </c>
      <c r="E9646" s="348" t="s">
        <v>7335</v>
      </c>
      <c r="F9646" s="348" t="s">
        <v>7655</v>
      </c>
    </row>
    <row r="9647" spans="1:6" x14ac:dyDescent="0.25">
      <c r="A9647" s="348" t="s">
        <v>15029</v>
      </c>
      <c r="B9647" t="str">
        <f t="shared" si="150"/>
        <v>F3:0820 P1P2:8502 P3:00231</v>
      </c>
      <c r="C9647" s="348" t="s">
        <v>13216</v>
      </c>
      <c r="D9647" s="348" t="s">
        <v>7684</v>
      </c>
      <c r="E9647" s="348" t="s">
        <v>7725</v>
      </c>
      <c r="F9647" s="348" t="s">
        <v>7834</v>
      </c>
    </row>
    <row r="9648" spans="1:6" x14ac:dyDescent="0.25">
      <c r="A9648" s="348" t="s">
        <v>15030</v>
      </c>
      <c r="B9648" t="str">
        <f t="shared" si="150"/>
        <v>F3:0911 P1P2:8802 P3:00199</v>
      </c>
      <c r="C9648" s="348" t="s">
        <v>9827</v>
      </c>
      <c r="D9648" s="348" t="s">
        <v>7657</v>
      </c>
      <c r="E9648" s="348" t="s">
        <v>7658</v>
      </c>
      <c r="F9648" s="348" t="s">
        <v>7659</v>
      </c>
    </row>
    <row r="9649" spans="1:6" x14ac:dyDescent="0.25">
      <c r="A9649" s="348" t="s">
        <v>15030</v>
      </c>
      <c r="B9649" t="str">
        <f t="shared" si="150"/>
        <v>F3:0911 P1P2:8802 P3:00448</v>
      </c>
      <c r="C9649" s="348" t="s">
        <v>9827</v>
      </c>
      <c r="D9649" s="348" t="s">
        <v>7657</v>
      </c>
      <c r="E9649" s="348" t="s">
        <v>7658</v>
      </c>
      <c r="F9649" s="348" t="s">
        <v>7641</v>
      </c>
    </row>
    <row r="9650" spans="1:6" x14ac:dyDescent="0.25">
      <c r="A9650" s="348" t="s">
        <v>15031</v>
      </c>
      <c r="B9650" t="str">
        <f t="shared" si="150"/>
        <v>F3:0911 P1P2:8802 P3:00199</v>
      </c>
      <c r="C9650" s="348" t="s">
        <v>9806</v>
      </c>
      <c r="D9650" s="348" t="s">
        <v>7657</v>
      </c>
      <c r="E9650" s="348" t="s">
        <v>7658</v>
      </c>
      <c r="F9650" s="348" t="s">
        <v>7659</v>
      </c>
    </row>
    <row r="9651" spans="1:6" x14ac:dyDescent="0.25">
      <c r="A9651" s="348" t="s">
        <v>15031</v>
      </c>
      <c r="B9651" t="str">
        <f t="shared" si="150"/>
        <v>F3:0911 P1P2:8802 P3:00448</v>
      </c>
      <c r="C9651" s="348" t="s">
        <v>9806</v>
      </c>
      <c r="D9651" s="348" t="s">
        <v>7657</v>
      </c>
      <c r="E9651" s="348" t="s">
        <v>7658</v>
      </c>
      <c r="F9651" s="348" t="s">
        <v>7641</v>
      </c>
    </row>
    <row r="9652" spans="1:6" x14ac:dyDescent="0.25">
      <c r="A9652" s="348" t="s">
        <v>15032</v>
      </c>
      <c r="B9652" t="str">
        <f t="shared" si="150"/>
        <v>F3:0911 P1P2:8802 P3:00199</v>
      </c>
      <c r="C9652" s="348" t="s">
        <v>8653</v>
      </c>
      <c r="D9652" s="348" t="s">
        <v>7657</v>
      </c>
      <c r="E9652" s="348" t="s">
        <v>7658</v>
      </c>
      <c r="F9652" s="348" t="s">
        <v>7659</v>
      </c>
    </row>
    <row r="9653" spans="1:6" x14ac:dyDescent="0.25">
      <c r="A9653" s="348" t="s">
        <v>15032</v>
      </c>
      <c r="B9653" t="str">
        <f t="shared" si="150"/>
        <v>F3:0911 P1P2:8802 P3:00448</v>
      </c>
      <c r="C9653" s="348" t="s">
        <v>8653</v>
      </c>
      <c r="D9653" s="348" t="s">
        <v>7657</v>
      </c>
      <c r="E9653" s="348" t="s">
        <v>7658</v>
      </c>
      <c r="F9653" s="348" t="s">
        <v>7641</v>
      </c>
    </row>
    <row r="9654" spans="1:6" x14ac:dyDescent="0.25">
      <c r="A9654" s="348" t="s">
        <v>15033</v>
      </c>
      <c r="B9654" t="str">
        <f t="shared" si="150"/>
        <v>F3:0911 P1P2:8802 P3:00199</v>
      </c>
      <c r="C9654" s="348" t="s">
        <v>7768</v>
      </c>
      <c r="D9654" s="348" t="s">
        <v>7657</v>
      </c>
      <c r="E9654" s="348" t="s">
        <v>7658</v>
      </c>
      <c r="F9654" s="348" t="s">
        <v>7659</v>
      </c>
    </row>
    <row r="9655" spans="1:6" x14ac:dyDescent="0.25">
      <c r="A9655" s="348" t="s">
        <v>15033</v>
      </c>
      <c r="B9655" t="str">
        <f t="shared" si="150"/>
        <v>F3:0911 P1P2:8802 P3:00448</v>
      </c>
      <c r="C9655" s="348" t="s">
        <v>7768</v>
      </c>
      <c r="D9655" s="348" t="s">
        <v>7657</v>
      </c>
      <c r="E9655" s="348" t="s">
        <v>7658</v>
      </c>
      <c r="F9655" s="348" t="s">
        <v>7641</v>
      </c>
    </row>
    <row r="9656" spans="1:6" x14ac:dyDescent="0.25">
      <c r="A9656" s="348" t="s">
        <v>15033</v>
      </c>
      <c r="B9656" t="str">
        <f t="shared" si="150"/>
        <v>F3:0921 P1P2:8804 P3:00201</v>
      </c>
      <c r="C9656" s="348" t="s">
        <v>7768</v>
      </c>
      <c r="D9656" s="348" t="s">
        <v>7646</v>
      </c>
      <c r="E9656" s="348" t="s">
        <v>7647</v>
      </c>
      <c r="F9656" s="348" t="s">
        <v>7648</v>
      </c>
    </row>
    <row r="9657" spans="1:6" x14ac:dyDescent="0.25">
      <c r="A9657" s="348" t="s">
        <v>15034</v>
      </c>
      <c r="B9657" t="str">
        <f t="shared" si="150"/>
        <v>F3:0921 P1P2:8804 P3:00201</v>
      </c>
      <c r="C9657" s="348" t="s">
        <v>7768</v>
      </c>
      <c r="D9657" s="348" t="s">
        <v>7646</v>
      </c>
      <c r="E9657" s="348" t="s">
        <v>7647</v>
      </c>
      <c r="F9657" s="348" t="s">
        <v>7648</v>
      </c>
    </row>
    <row r="9658" spans="1:6" x14ac:dyDescent="0.25">
      <c r="A9658" s="348" t="s">
        <v>15034</v>
      </c>
      <c r="B9658" t="str">
        <f t="shared" si="150"/>
        <v>F3:0921 P1P2:8804 P3:00448</v>
      </c>
      <c r="C9658" s="348" t="s">
        <v>7768</v>
      </c>
      <c r="D9658" s="348" t="s">
        <v>7646</v>
      </c>
      <c r="E9658" s="348" t="s">
        <v>7647</v>
      </c>
      <c r="F9658" s="348" t="s">
        <v>7641</v>
      </c>
    </row>
    <row r="9659" spans="1:6" x14ac:dyDescent="0.25">
      <c r="A9659" s="348" t="s">
        <v>15035</v>
      </c>
      <c r="B9659" t="str">
        <f t="shared" si="150"/>
        <v>F3:0911 P1P2:8802 P3:00199</v>
      </c>
      <c r="C9659" s="348" t="s">
        <v>7768</v>
      </c>
      <c r="D9659" s="348" t="s">
        <v>7657</v>
      </c>
      <c r="E9659" s="348" t="s">
        <v>7658</v>
      </c>
      <c r="F9659" s="348" t="s">
        <v>7659</v>
      </c>
    </row>
    <row r="9660" spans="1:6" x14ac:dyDescent="0.25">
      <c r="A9660" s="348" t="s">
        <v>15035</v>
      </c>
      <c r="B9660" t="str">
        <f t="shared" si="150"/>
        <v>F3:0911 P1P2:8802 P3:00448</v>
      </c>
      <c r="C9660" s="348" t="s">
        <v>7768</v>
      </c>
      <c r="D9660" s="348" t="s">
        <v>7657</v>
      </c>
      <c r="E9660" s="348" t="s">
        <v>7658</v>
      </c>
      <c r="F9660" s="348" t="s">
        <v>7641</v>
      </c>
    </row>
    <row r="9661" spans="1:6" x14ac:dyDescent="0.25">
      <c r="A9661" s="348" t="s">
        <v>15035</v>
      </c>
      <c r="B9661" t="str">
        <f t="shared" si="150"/>
        <v>F3:0921 P1P2:8804 P3:00201</v>
      </c>
      <c r="C9661" s="348" t="s">
        <v>7768</v>
      </c>
      <c r="D9661" s="348" t="s">
        <v>7646</v>
      </c>
      <c r="E9661" s="348" t="s">
        <v>7647</v>
      </c>
      <c r="F9661" s="348" t="s">
        <v>7648</v>
      </c>
    </row>
    <row r="9662" spans="1:6" x14ac:dyDescent="0.25">
      <c r="A9662" s="348" t="s">
        <v>15035</v>
      </c>
      <c r="B9662" t="str">
        <f t="shared" si="150"/>
        <v>F3:0921 P1P2:8804 P3:00448</v>
      </c>
      <c r="C9662" s="348" t="s">
        <v>7768</v>
      </c>
      <c r="D9662" s="348" t="s">
        <v>7646</v>
      </c>
      <c r="E9662" s="348" t="s">
        <v>7647</v>
      </c>
      <c r="F9662" s="348" t="s">
        <v>7641</v>
      </c>
    </row>
    <row r="9663" spans="1:6" x14ac:dyDescent="0.25">
      <c r="A9663" s="348" t="s">
        <v>15036</v>
      </c>
      <c r="B9663" t="str">
        <f t="shared" si="150"/>
        <v>F3:0921 P1P2:8804 P3:00201</v>
      </c>
      <c r="C9663" s="348" t="s">
        <v>7768</v>
      </c>
      <c r="D9663" s="348" t="s">
        <v>7646</v>
      </c>
      <c r="E9663" s="348" t="s">
        <v>7647</v>
      </c>
      <c r="F9663" s="348" t="s">
        <v>7648</v>
      </c>
    </row>
    <row r="9664" spans="1:6" x14ac:dyDescent="0.25">
      <c r="A9664" s="348" t="s">
        <v>15036</v>
      </c>
      <c r="B9664" t="str">
        <f t="shared" si="150"/>
        <v>F3:0921 P1P2:8804 P3:00389</v>
      </c>
      <c r="C9664" s="348" t="s">
        <v>7768</v>
      </c>
      <c r="D9664" s="348" t="s">
        <v>7646</v>
      </c>
      <c r="E9664" s="348" t="s">
        <v>7647</v>
      </c>
      <c r="F9664" s="348" t="s">
        <v>7640</v>
      </c>
    </row>
    <row r="9665" spans="1:6" x14ac:dyDescent="0.25">
      <c r="A9665" s="348" t="s">
        <v>15036</v>
      </c>
      <c r="B9665" t="str">
        <f t="shared" si="150"/>
        <v>F3:0921 P1P2:8804 P3:00448</v>
      </c>
      <c r="C9665" s="348" t="s">
        <v>7768</v>
      </c>
      <c r="D9665" s="348" t="s">
        <v>7646</v>
      </c>
      <c r="E9665" s="348" t="s">
        <v>7647</v>
      </c>
      <c r="F9665" s="348" t="s">
        <v>7641</v>
      </c>
    </row>
    <row r="9666" spans="1:6" x14ac:dyDescent="0.25">
      <c r="A9666" s="348" t="s">
        <v>15037</v>
      </c>
      <c r="B9666" t="str">
        <f t="shared" ref="B9666:B9729" si="151">CONCATENATE("F3:",D9666," P1P2:",E9666," P3:",F9666)</f>
        <v>F3:0921 P1P2:8804 P3:00201</v>
      </c>
      <c r="C9666" s="348" t="s">
        <v>7768</v>
      </c>
      <c r="D9666" s="348" t="s">
        <v>7646</v>
      </c>
      <c r="E9666" s="348" t="s">
        <v>7647</v>
      </c>
      <c r="F9666" s="348" t="s">
        <v>7648</v>
      </c>
    </row>
    <row r="9667" spans="1:6" x14ac:dyDescent="0.25">
      <c r="A9667" s="348" t="s">
        <v>15037</v>
      </c>
      <c r="B9667" t="str">
        <f t="shared" si="151"/>
        <v>F3:0921 P1P2:8804 P3:00448</v>
      </c>
      <c r="C9667" s="348" t="s">
        <v>7768</v>
      </c>
      <c r="D9667" s="348" t="s">
        <v>7646</v>
      </c>
      <c r="E9667" s="348" t="s">
        <v>7647</v>
      </c>
      <c r="F9667" s="348" t="s">
        <v>7641</v>
      </c>
    </row>
    <row r="9668" spans="1:6" x14ac:dyDescent="0.25">
      <c r="A9668" s="348" t="s">
        <v>15038</v>
      </c>
      <c r="B9668" t="str">
        <f t="shared" si="151"/>
        <v>F3:0921 P1P2:8804 P3:00201</v>
      </c>
      <c r="C9668" s="348" t="s">
        <v>7768</v>
      </c>
      <c r="D9668" s="348" t="s">
        <v>7646</v>
      </c>
      <c r="E9668" s="348" t="s">
        <v>7647</v>
      </c>
      <c r="F9668" s="348" t="s">
        <v>7648</v>
      </c>
    </row>
    <row r="9669" spans="1:6" x14ac:dyDescent="0.25">
      <c r="A9669" s="348" t="s">
        <v>15038</v>
      </c>
      <c r="B9669" t="str">
        <f t="shared" si="151"/>
        <v>F3:0921 P1P2:8804 P3:00448</v>
      </c>
      <c r="C9669" s="348" t="s">
        <v>7768</v>
      </c>
      <c r="D9669" s="348" t="s">
        <v>7646</v>
      </c>
      <c r="E9669" s="348" t="s">
        <v>7647</v>
      </c>
      <c r="F9669" s="348" t="s">
        <v>7641</v>
      </c>
    </row>
    <row r="9670" spans="1:6" x14ac:dyDescent="0.25">
      <c r="A9670" s="348" t="s">
        <v>15039</v>
      </c>
      <c r="B9670" t="str">
        <f t="shared" si="151"/>
        <v>F3:0911 P1P2:8802 P3:00199</v>
      </c>
      <c r="C9670" s="348" t="s">
        <v>10580</v>
      </c>
      <c r="D9670" s="348" t="s">
        <v>7657</v>
      </c>
      <c r="E9670" s="348" t="s">
        <v>7658</v>
      </c>
      <c r="F9670" s="348" t="s">
        <v>7659</v>
      </c>
    </row>
    <row r="9671" spans="1:6" x14ac:dyDescent="0.25">
      <c r="A9671" s="348" t="s">
        <v>15039</v>
      </c>
      <c r="B9671" t="str">
        <f t="shared" si="151"/>
        <v>F3:0911 P1P2:8802 P3:00448</v>
      </c>
      <c r="C9671" s="348" t="s">
        <v>10580</v>
      </c>
      <c r="D9671" s="348" t="s">
        <v>7657</v>
      </c>
      <c r="E9671" s="348" t="s">
        <v>7658</v>
      </c>
      <c r="F9671" s="348" t="s">
        <v>7641</v>
      </c>
    </row>
    <row r="9672" spans="1:6" x14ac:dyDescent="0.25">
      <c r="A9672" s="348" t="s">
        <v>15040</v>
      </c>
      <c r="B9672" t="str">
        <f t="shared" si="151"/>
        <v>F3:0922 P1P2:8806 P3:00203</v>
      </c>
      <c r="C9672" s="348" t="s">
        <v>7945</v>
      </c>
      <c r="D9672" s="348" t="s">
        <v>7637</v>
      </c>
      <c r="E9672" s="348" t="s">
        <v>7638</v>
      </c>
      <c r="F9672" s="348" t="s">
        <v>7639</v>
      </c>
    </row>
    <row r="9673" spans="1:6" x14ac:dyDescent="0.25">
      <c r="A9673" s="348" t="s">
        <v>15041</v>
      </c>
      <c r="B9673" t="str">
        <f t="shared" si="151"/>
        <v>F3:0911 P1P2:8802 P3:00199</v>
      </c>
      <c r="C9673" s="348" t="s">
        <v>8546</v>
      </c>
      <c r="D9673" s="348" t="s">
        <v>7657</v>
      </c>
      <c r="E9673" s="348" t="s">
        <v>7658</v>
      </c>
      <c r="F9673" s="348" t="s">
        <v>7659</v>
      </c>
    </row>
    <row r="9674" spans="1:6" x14ac:dyDescent="0.25">
      <c r="A9674" s="348" t="s">
        <v>15041</v>
      </c>
      <c r="B9674" t="str">
        <f t="shared" si="151"/>
        <v>F3:0911 P1P2:8802 P3:00448</v>
      </c>
      <c r="C9674" s="348" t="s">
        <v>8546</v>
      </c>
      <c r="D9674" s="348" t="s">
        <v>7657</v>
      </c>
      <c r="E9674" s="348" t="s">
        <v>7658</v>
      </c>
      <c r="F9674" s="348" t="s">
        <v>7641</v>
      </c>
    </row>
    <row r="9675" spans="1:6" x14ac:dyDescent="0.25">
      <c r="A9675" s="348" t="s">
        <v>15042</v>
      </c>
      <c r="B9675" t="str">
        <f t="shared" si="151"/>
        <v>F3:0911 P1P2:8802 P3:00199</v>
      </c>
      <c r="C9675" s="348" t="s">
        <v>7846</v>
      </c>
      <c r="D9675" s="348" t="s">
        <v>7657</v>
      </c>
      <c r="E9675" s="348" t="s">
        <v>7658</v>
      </c>
      <c r="F9675" s="348" t="s">
        <v>7659</v>
      </c>
    </row>
    <row r="9676" spans="1:6" x14ac:dyDescent="0.25">
      <c r="A9676" s="348" t="s">
        <v>15042</v>
      </c>
      <c r="B9676" t="str">
        <f t="shared" si="151"/>
        <v>F3:0911 P1P2:8802 P3:00448</v>
      </c>
      <c r="C9676" s="348" t="s">
        <v>7846</v>
      </c>
      <c r="D9676" s="348" t="s">
        <v>7657</v>
      </c>
      <c r="E9676" s="348" t="s">
        <v>7658</v>
      </c>
      <c r="F9676" s="348" t="s">
        <v>7641</v>
      </c>
    </row>
    <row r="9677" spans="1:6" x14ac:dyDescent="0.25">
      <c r="A9677" s="348" t="s">
        <v>15042</v>
      </c>
      <c r="B9677" t="str">
        <f t="shared" si="151"/>
        <v>F3:0921 P1P2:8804 P3:00201</v>
      </c>
      <c r="C9677" s="348" t="s">
        <v>7846</v>
      </c>
      <c r="D9677" s="348" t="s">
        <v>7646</v>
      </c>
      <c r="E9677" s="348" t="s">
        <v>7647</v>
      </c>
      <c r="F9677" s="348" t="s">
        <v>7648</v>
      </c>
    </row>
    <row r="9678" spans="1:6" x14ac:dyDescent="0.25">
      <c r="A9678" s="348" t="s">
        <v>15042</v>
      </c>
      <c r="B9678" t="str">
        <f t="shared" si="151"/>
        <v>F3:0921 P1P2:8804 P3:00448</v>
      </c>
      <c r="C9678" s="348" t="s">
        <v>7846</v>
      </c>
      <c r="D9678" s="348" t="s">
        <v>7646</v>
      </c>
      <c r="E9678" s="348" t="s">
        <v>7647</v>
      </c>
      <c r="F9678" s="348" t="s">
        <v>7641</v>
      </c>
    </row>
    <row r="9679" spans="1:6" x14ac:dyDescent="0.25">
      <c r="A9679" s="348" t="s">
        <v>15043</v>
      </c>
      <c r="B9679" t="str">
        <f t="shared" si="151"/>
        <v>F3:0113 P1P2:0602 P3:00413</v>
      </c>
      <c r="C9679" s="348" t="s">
        <v>7398</v>
      </c>
      <c r="D9679" s="348" t="s">
        <v>7399</v>
      </c>
      <c r="E9679" s="348" t="s">
        <v>7401</v>
      </c>
      <c r="F9679" s="348" t="s">
        <v>7403</v>
      </c>
    </row>
    <row r="9680" spans="1:6" x14ac:dyDescent="0.25">
      <c r="A9680" s="348" t="s">
        <v>15044</v>
      </c>
      <c r="B9680" t="str">
        <f t="shared" si="151"/>
        <v>F3:0369 P1P2:4803 P3:00480</v>
      </c>
      <c r="C9680" s="348" t="s">
        <v>7429</v>
      </c>
      <c r="D9680" s="348" t="s">
        <v>7394</v>
      </c>
      <c r="E9680" s="348" t="s">
        <v>15045</v>
      </c>
      <c r="F9680" s="348" t="s">
        <v>15046</v>
      </c>
    </row>
    <row r="9681" spans="1:6" x14ac:dyDescent="0.25">
      <c r="A9681" s="348" t="s">
        <v>15047</v>
      </c>
      <c r="B9681" t="str">
        <f t="shared" si="151"/>
        <v>F3:0169 P1P2:2701 P3:00010</v>
      </c>
      <c r="C9681" s="348" t="s">
        <v>7390</v>
      </c>
      <c r="D9681" s="348" t="s">
        <v>7633</v>
      </c>
      <c r="E9681" s="348" t="s">
        <v>15048</v>
      </c>
      <c r="F9681" s="348" t="s">
        <v>7355</v>
      </c>
    </row>
    <row r="9682" spans="1:6" x14ac:dyDescent="0.25">
      <c r="A9682" s="348" t="s">
        <v>15049</v>
      </c>
      <c r="B9682" t="str">
        <f t="shared" si="151"/>
        <v>F3:0140 P1P2:1901 P3:00010</v>
      </c>
      <c r="C9682" s="348" t="s">
        <v>15050</v>
      </c>
      <c r="D9682" s="348" t="s">
        <v>7412</v>
      </c>
      <c r="E9682" s="348" t="s">
        <v>7413</v>
      </c>
      <c r="F9682" s="348" t="s">
        <v>7355</v>
      </c>
    </row>
    <row r="9683" spans="1:6" x14ac:dyDescent="0.25">
      <c r="A9683" s="348" t="s">
        <v>15049</v>
      </c>
      <c r="B9683" t="str">
        <f t="shared" si="151"/>
        <v>F3:0140 P1P2:1901 P3:70370</v>
      </c>
      <c r="C9683" s="348" t="s">
        <v>15050</v>
      </c>
      <c r="D9683" s="348" t="s">
        <v>7412</v>
      </c>
      <c r="E9683" s="348" t="s">
        <v>7413</v>
      </c>
      <c r="F9683" s="348" t="s">
        <v>14466</v>
      </c>
    </row>
    <row r="9684" spans="1:6" x14ac:dyDescent="0.25">
      <c r="A9684" s="348" t="s">
        <v>15051</v>
      </c>
      <c r="B9684" t="str">
        <f t="shared" si="151"/>
        <v>F3:0820 P1P2:8503 P3:00232</v>
      </c>
      <c r="C9684" s="348" t="s">
        <v>8563</v>
      </c>
      <c r="D9684" s="348" t="s">
        <v>7684</v>
      </c>
      <c r="E9684" s="348" t="s">
        <v>7685</v>
      </c>
      <c r="F9684" s="348" t="s">
        <v>7686</v>
      </c>
    </row>
    <row r="9685" spans="1:6" x14ac:dyDescent="0.25">
      <c r="A9685" s="348" t="s">
        <v>15052</v>
      </c>
      <c r="B9685" t="str">
        <f t="shared" si="151"/>
        <v>F3:1099 P1P2:9019 P3:00371</v>
      </c>
      <c r="C9685" s="348" t="s">
        <v>8466</v>
      </c>
      <c r="D9685" s="348" t="s">
        <v>8515</v>
      </c>
      <c r="E9685" s="348" t="s">
        <v>10350</v>
      </c>
      <c r="F9685" s="348" t="s">
        <v>10351</v>
      </c>
    </row>
    <row r="9686" spans="1:6" x14ac:dyDescent="0.25">
      <c r="A9686" s="348" t="s">
        <v>15053</v>
      </c>
      <c r="B9686" t="str">
        <f t="shared" si="151"/>
        <v>F3:0911 P1P2:8802 P3:00199</v>
      </c>
      <c r="C9686" s="348" t="s">
        <v>7945</v>
      </c>
      <c r="D9686" s="348" t="s">
        <v>7657</v>
      </c>
      <c r="E9686" s="348" t="s">
        <v>7658</v>
      </c>
      <c r="F9686" s="348" t="s">
        <v>7659</v>
      </c>
    </row>
    <row r="9687" spans="1:6" x14ac:dyDescent="0.25">
      <c r="A9687" s="348" t="s">
        <v>15053</v>
      </c>
      <c r="B9687" t="str">
        <f t="shared" si="151"/>
        <v>F3:0911 P1P2:8802 P3:00448</v>
      </c>
      <c r="C9687" s="348" t="s">
        <v>7945</v>
      </c>
      <c r="D9687" s="348" t="s">
        <v>7657</v>
      </c>
      <c r="E9687" s="348" t="s">
        <v>7658</v>
      </c>
      <c r="F9687" s="348" t="s">
        <v>7641</v>
      </c>
    </row>
    <row r="9688" spans="1:6" x14ac:dyDescent="0.25">
      <c r="A9688" s="348" t="s">
        <v>15054</v>
      </c>
      <c r="B9688" t="str">
        <f t="shared" si="151"/>
        <v>F3:0950 P1P2:8814 P3:00209</v>
      </c>
      <c r="C9688" s="348" t="s">
        <v>7945</v>
      </c>
      <c r="D9688" s="348" t="s">
        <v>7344</v>
      </c>
      <c r="E9688" s="348" t="s">
        <v>7642</v>
      </c>
      <c r="F9688" s="348" t="s">
        <v>7860</v>
      </c>
    </row>
    <row r="9689" spans="1:6" x14ac:dyDescent="0.25">
      <c r="A9689" s="348" t="s">
        <v>15055</v>
      </c>
      <c r="B9689" t="str">
        <f t="shared" si="151"/>
        <v>F3:0820 P1P2:8502 P3:00234</v>
      </c>
      <c r="C9689" s="348" t="s">
        <v>11063</v>
      </c>
      <c r="D9689" s="348" t="s">
        <v>7684</v>
      </c>
      <c r="E9689" s="348" t="s">
        <v>7725</v>
      </c>
      <c r="F9689" s="348" t="s">
        <v>7726</v>
      </c>
    </row>
    <row r="9690" spans="1:6" x14ac:dyDescent="0.25">
      <c r="A9690" s="348" t="s">
        <v>15056</v>
      </c>
      <c r="B9690" t="str">
        <f t="shared" si="151"/>
        <v>F3:0813 P1P2:8603 P3:00394</v>
      </c>
      <c r="C9690" s="348" t="s">
        <v>7997</v>
      </c>
      <c r="D9690" s="348" t="s">
        <v>7807</v>
      </c>
      <c r="E9690" s="348" t="s">
        <v>7808</v>
      </c>
      <c r="F9690" s="348" t="s">
        <v>7809</v>
      </c>
    </row>
    <row r="9691" spans="1:6" x14ac:dyDescent="0.25">
      <c r="A9691" s="348" t="s">
        <v>15057</v>
      </c>
      <c r="B9691" t="str">
        <f t="shared" si="151"/>
        <v>F3:0813 P1P2:8603 P3:00394</v>
      </c>
      <c r="C9691" s="348" t="s">
        <v>7636</v>
      </c>
      <c r="D9691" s="348" t="s">
        <v>7807</v>
      </c>
      <c r="E9691" s="348" t="s">
        <v>7808</v>
      </c>
      <c r="F9691" s="348" t="s">
        <v>7809</v>
      </c>
    </row>
    <row r="9692" spans="1:6" x14ac:dyDescent="0.25">
      <c r="A9692" s="348" t="s">
        <v>15058</v>
      </c>
      <c r="B9692" t="str">
        <f t="shared" si="151"/>
        <v>F3:0911 P1P2:8802 P3:00199</v>
      </c>
      <c r="C9692" s="348" t="s">
        <v>13515</v>
      </c>
      <c r="D9692" s="348" t="s">
        <v>7657</v>
      </c>
      <c r="E9692" s="348" t="s">
        <v>7658</v>
      </c>
      <c r="F9692" s="348" t="s">
        <v>7659</v>
      </c>
    </row>
    <row r="9693" spans="1:6" x14ac:dyDescent="0.25">
      <c r="A9693" s="348" t="s">
        <v>15058</v>
      </c>
      <c r="B9693" t="str">
        <f t="shared" si="151"/>
        <v>F3:0911 P1P2:8802 P3:00448</v>
      </c>
      <c r="C9693" s="348" t="s">
        <v>13515</v>
      </c>
      <c r="D9693" s="348" t="s">
        <v>7657</v>
      </c>
      <c r="E9693" s="348" t="s">
        <v>7658</v>
      </c>
      <c r="F9693" s="348" t="s">
        <v>7641</v>
      </c>
    </row>
    <row r="9694" spans="1:6" x14ac:dyDescent="0.25">
      <c r="A9694" s="348" t="s">
        <v>15058</v>
      </c>
      <c r="B9694" t="str">
        <f t="shared" si="151"/>
        <v>F3:0921 P1P2:8804 P3:00201</v>
      </c>
      <c r="C9694" s="348" t="s">
        <v>13515</v>
      </c>
      <c r="D9694" s="348" t="s">
        <v>7646</v>
      </c>
      <c r="E9694" s="348" t="s">
        <v>7647</v>
      </c>
      <c r="F9694" s="348" t="s">
        <v>7648</v>
      </c>
    </row>
    <row r="9695" spans="1:6" x14ac:dyDescent="0.25">
      <c r="A9695" s="348" t="s">
        <v>15058</v>
      </c>
      <c r="B9695" t="str">
        <f t="shared" si="151"/>
        <v>F3:0921 P1P2:8804 P3:00448</v>
      </c>
      <c r="C9695" s="348" t="s">
        <v>13515</v>
      </c>
      <c r="D9695" s="348" t="s">
        <v>7646</v>
      </c>
      <c r="E9695" s="348" t="s">
        <v>7647</v>
      </c>
      <c r="F9695" s="348" t="s">
        <v>7641</v>
      </c>
    </row>
    <row r="9696" spans="1:6" x14ac:dyDescent="0.25">
      <c r="A9696" s="348" t="s">
        <v>15059</v>
      </c>
      <c r="B9696" t="str">
        <f t="shared" si="151"/>
        <v>F3:1040 P1P2:9006 P3:00282</v>
      </c>
      <c r="C9696" s="348" t="s">
        <v>7945</v>
      </c>
      <c r="D9696" s="348" t="s">
        <v>7691</v>
      </c>
      <c r="E9696" s="348" t="s">
        <v>7692</v>
      </c>
      <c r="F9696" s="348" t="s">
        <v>7854</v>
      </c>
    </row>
    <row r="9697" spans="1:6" x14ac:dyDescent="0.25">
      <c r="A9697" s="348" t="s">
        <v>15060</v>
      </c>
      <c r="B9697" t="str">
        <f t="shared" si="151"/>
        <v>F3:0820 P1P2:8503 P3:00232</v>
      </c>
      <c r="C9697" s="348" t="s">
        <v>7973</v>
      </c>
      <c r="D9697" s="348" t="s">
        <v>7684</v>
      </c>
      <c r="E9697" s="348" t="s">
        <v>7685</v>
      </c>
      <c r="F9697" s="348" t="s">
        <v>7686</v>
      </c>
    </row>
    <row r="9698" spans="1:6" x14ac:dyDescent="0.25">
      <c r="A9698" s="348" t="s">
        <v>15061</v>
      </c>
      <c r="B9698" t="str">
        <f t="shared" si="151"/>
        <v>F3:0921 P1P2:8804 P3:00201</v>
      </c>
      <c r="C9698" s="348" t="s">
        <v>8000</v>
      </c>
      <c r="D9698" s="348" t="s">
        <v>7646</v>
      </c>
      <c r="E9698" s="348" t="s">
        <v>7647</v>
      </c>
      <c r="F9698" s="348" t="s">
        <v>7648</v>
      </c>
    </row>
    <row r="9699" spans="1:6" x14ac:dyDescent="0.25">
      <c r="A9699" s="348" t="s">
        <v>15061</v>
      </c>
      <c r="B9699" t="str">
        <f t="shared" si="151"/>
        <v>F3:0921 P1P2:8804 P3:00448</v>
      </c>
      <c r="C9699" s="348" t="s">
        <v>8000</v>
      </c>
      <c r="D9699" s="348" t="s">
        <v>7646</v>
      </c>
      <c r="E9699" s="348" t="s">
        <v>7647</v>
      </c>
      <c r="F9699" s="348" t="s">
        <v>7641</v>
      </c>
    </row>
    <row r="9700" spans="1:6" x14ac:dyDescent="0.25">
      <c r="A9700" s="348" t="s">
        <v>15062</v>
      </c>
      <c r="B9700" t="str">
        <f t="shared" si="151"/>
        <v>F3:0921 P1P2:8804 P3:00201</v>
      </c>
      <c r="C9700" s="348" t="s">
        <v>7880</v>
      </c>
      <c r="D9700" s="348" t="s">
        <v>7646</v>
      </c>
      <c r="E9700" s="348" t="s">
        <v>7647</v>
      </c>
      <c r="F9700" s="348" t="s">
        <v>7648</v>
      </c>
    </row>
    <row r="9701" spans="1:6" x14ac:dyDescent="0.25">
      <c r="A9701" s="348" t="s">
        <v>15062</v>
      </c>
      <c r="B9701" t="str">
        <f t="shared" si="151"/>
        <v>F3:0921 P1P2:8804 P3:00448</v>
      </c>
      <c r="C9701" s="348" t="s">
        <v>7880</v>
      </c>
      <c r="D9701" s="348" t="s">
        <v>7646</v>
      </c>
      <c r="E9701" s="348" t="s">
        <v>7647</v>
      </c>
      <c r="F9701" s="348" t="s">
        <v>7641</v>
      </c>
    </row>
    <row r="9702" spans="1:6" x14ac:dyDescent="0.25">
      <c r="A9702" s="348" t="s">
        <v>15063</v>
      </c>
      <c r="B9702" t="str">
        <f t="shared" si="151"/>
        <v>F3:0911 P1P2:8802 P3:00199</v>
      </c>
      <c r="C9702" s="348" t="s">
        <v>7812</v>
      </c>
      <c r="D9702" s="348" t="s">
        <v>7657</v>
      </c>
      <c r="E9702" s="348" t="s">
        <v>7658</v>
      </c>
      <c r="F9702" s="348" t="s">
        <v>7659</v>
      </c>
    </row>
    <row r="9703" spans="1:6" x14ac:dyDescent="0.25">
      <c r="A9703" s="348" t="s">
        <v>15063</v>
      </c>
      <c r="B9703" t="str">
        <f t="shared" si="151"/>
        <v>F3:0911 P1P2:8802 P3:00448</v>
      </c>
      <c r="C9703" s="348" t="s">
        <v>7812</v>
      </c>
      <c r="D9703" s="348" t="s">
        <v>7657</v>
      </c>
      <c r="E9703" s="348" t="s">
        <v>7658</v>
      </c>
      <c r="F9703" s="348" t="s">
        <v>7641</v>
      </c>
    </row>
    <row r="9704" spans="1:6" x14ac:dyDescent="0.25">
      <c r="A9704" s="348" t="s">
        <v>15063</v>
      </c>
      <c r="B9704" t="str">
        <f t="shared" si="151"/>
        <v>F3:0921 P1P2:8804 P3:00201</v>
      </c>
      <c r="C9704" s="348" t="s">
        <v>7812</v>
      </c>
      <c r="D9704" s="348" t="s">
        <v>7646</v>
      </c>
      <c r="E9704" s="348" t="s">
        <v>7647</v>
      </c>
      <c r="F9704" s="348" t="s">
        <v>7648</v>
      </c>
    </row>
    <row r="9705" spans="1:6" x14ac:dyDescent="0.25">
      <c r="A9705" s="348" t="s">
        <v>15063</v>
      </c>
      <c r="B9705" t="str">
        <f t="shared" si="151"/>
        <v>F3:0921 P1P2:8804 P3:00448</v>
      </c>
      <c r="C9705" s="348" t="s">
        <v>7812</v>
      </c>
      <c r="D9705" s="348" t="s">
        <v>7646</v>
      </c>
      <c r="E9705" s="348" t="s">
        <v>7647</v>
      </c>
      <c r="F9705" s="348" t="s">
        <v>7641</v>
      </c>
    </row>
    <row r="9706" spans="1:6" x14ac:dyDescent="0.25">
      <c r="A9706" s="348" t="s">
        <v>15064</v>
      </c>
      <c r="B9706" t="str">
        <f t="shared" si="151"/>
        <v>F3:0411 P1P2:5017 P3:00010</v>
      </c>
      <c r="C9706" s="348" t="s">
        <v>15065</v>
      </c>
      <c r="D9706" s="348" t="s">
        <v>7429</v>
      </c>
      <c r="E9706" s="348" t="s">
        <v>15066</v>
      </c>
      <c r="F9706" s="348" t="s">
        <v>7355</v>
      </c>
    </row>
    <row r="9707" spans="1:6" x14ac:dyDescent="0.25">
      <c r="A9707" s="348" t="s">
        <v>15067</v>
      </c>
      <c r="B9707" t="str">
        <f t="shared" si="151"/>
        <v>F3:0133 P1P2:1203 P3:00036</v>
      </c>
      <c r="C9707" s="348" t="s">
        <v>7386</v>
      </c>
      <c r="D9707" s="348" t="s">
        <v>7340</v>
      </c>
      <c r="E9707" s="348" t="s">
        <v>11531</v>
      </c>
      <c r="F9707" s="348" t="s">
        <v>15068</v>
      </c>
    </row>
    <row r="9708" spans="1:6" x14ac:dyDescent="0.25">
      <c r="A9708" s="348" t="s">
        <v>15069</v>
      </c>
      <c r="B9708" t="str">
        <f t="shared" si="151"/>
        <v>F3:0950 P1P2:8814 P3:00209</v>
      </c>
      <c r="C9708" s="348" t="s">
        <v>14448</v>
      </c>
      <c r="D9708" s="348" t="s">
        <v>7344</v>
      </c>
      <c r="E9708" s="348" t="s">
        <v>7642</v>
      </c>
      <c r="F9708" s="348" t="s">
        <v>7860</v>
      </c>
    </row>
    <row r="9709" spans="1:6" x14ac:dyDescent="0.25">
      <c r="A9709" s="348" t="s">
        <v>15070</v>
      </c>
      <c r="B9709" t="str">
        <f t="shared" si="151"/>
        <v>F3:0820 P1P2:8502 P3:00233</v>
      </c>
      <c r="C9709" s="348" t="s">
        <v>14448</v>
      </c>
      <c r="D9709" s="348" t="s">
        <v>7684</v>
      </c>
      <c r="E9709" s="348" t="s">
        <v>7725</v>
      </c>
      <c r="F9709" s="348" t="s">
        <v>9219</v>
      </c>
    </row>
    <row r="9710" spans="1:6" x14ac:dyDescent="0.25">
      <c r="A9710" s="348" t="s">
        <v>15071</v>
      </c>
      <c r="B9710" t="str">
        <f t="shared" si="151"/>
        <v>F3:0950 P1P2:8814 P3:00209</v>
      </c>
      <c r="C9710" s="348" t="s">
        <v>14448</v>
      </c>
      <c r="D9710" s="348" t="s">
        <v>7344</v>
      </c>
      <c r="E9710" s="348" t="s">
        <v>7642</v>
      </c>
      <c r="F9710" s="348" t="s">
        <v>7860</v>
      </c>
    </row>
    <row r="9711" spans="1:6" x14ac:dyDescent="0.25">
      <c r="A9711" s="348" t="s">
        <v>15072</v>
      </c>
      <c r="B9711" t="str">
        <f t="shared" si="151"/>
        <v>F3:0950 P1P2:8814 P3:00209</v>
      </c>
      <c r="C9711" s="348" t="s">
        <v>14448</v>
      </c>
      <c r="D9711" s="348" t="s">
        <v>7344</v>
      </c>
      <c r="E9711" s="348" t="s">
        <v>7642</v>
      </c>
      <c r="F9711" s="348" t="s">
        <v>7860</v>
      </c>
    </row>
    <row r="9712" spans="1:6" x14ac:dyDescent="0.25">
      <c r="A9712" s="348" t="s">
        <v>15073</v>
      </c>
      <c r="B9712" t="str">
        <f t="shared" si="151"/>
        <v>F3:0950 P1P2:8814 P3:00211</v>
      </c>
      <c r="C9712" s="348" t="s">
        <v>14448</v>
      </c>
      <c r="D9712" s="348" t="s">
        <v>7344</v>
      </c>
      <c r="E9712" s="348" t="s">
        <v>7642</v>
      </c>
      <c r="F9712" s="348" t="s">
        <v>7643</v>
      </c>
    </row>
    <row r="9713" spans="1:6" x14ac:dyDescent="0.25">
      <c r="A9713" s="348" t="s">
        <v>15074</v>
      </c>
      <c r="B9713" t="str">
        <f t="shared" si="151"/>
        <v>F3:0950 P1P2:8814 P3:00209</v>
      </c>
      <c r="C9713" s="348" t="s">
        <v>14613</v>
      </c>
      <c r="D9713" s="348" t="s">
        <v>7344</v>
      </c>
      <c r="E9713" s="348" t="s">
        <v>7642</v>
      </c>
      <c r="F9713" s="348" t="s">
        <v>7860</v>
      </c>
    </row>
    <row r="9714" spans="1:6" x14ac:dyDescent="0.25">
      <c r="A9714" s="348" t="s">
        <v>15075</v>
      </c>
      <c r="B9714" t="str">
        <f t="shared" si="151"/>
        <v>F3:0820 P1P2:8502 P3:00233</v>
      </c>
      <c r="C9714" s="348" t="s">
        <v>14613</v>
      </c>
      <c r="D9714" s="348" t="s">
        <v>7684</v>
      </c>
      <c r="E9714" s="348" t="s">
        <v>7725</v>
      </c>
      <c r="F9714" s="348" t="s">
        <v>9219</v>
      </c>
    </row>
    <row r="9715" spans="1:6" x14ac:dyDescent="0.25">
      <c r="A9715" s="348" t="s">
        <v>15076</v>
      </c>
      <c r="B9715" t="str">
        <f t="shared" si="151"/>
        <v>F3:0950 P1P2:8814 P3:00209</v>
      </c>
      <c r="C9715" s="348" t="s">
        <v>14613</v>
      </c>
      <c r="D9715" s="348" t="s">
        <v>7344</v>
      </c>
      <c r="E9715" s="348" t="s">
        <v>7642</v>
      </c>
      <c r="F9715" s="348" t="s">
        <v>7860</v>
      </c>
    </row>
    <row r="9716" spans="1:6" x14ac:dyDescent="0.25">
      <c r="A9716" s="348" t="s">
        <v>15077</v>
      </c>
      <c r="B9716" t="str">
        <f t="shared" si="151"/>
        <v>F3:0820 P1P2:8502 P3:00231</v>
      </c>
      <c r="C9716" s="348" t="s">
        <v>14613</v>
      </c>
      <c r="D9716" s="348" t="s">
        <v>7684</v>
      </c>
      <c r="E9716" s="348" t="s">
        <v>7725</v>
      </c>
      <c r="F9716" s="348" t="s">
        <v>7834</v>
      </c>
    </row>
    <row r="9717" spans="1:6" x14ac:dyDescent="0.25">
      <c r="A9717" s="348" t="s">
        <v>15078</v>
      </c>
      <c r="B9717" t="str">
        <f t="shared" si="151"/>
        <v>F3:0911 P1P2:8802 P3:00199</v>
      </c>
      <c r="C9717" s="348" t="s">
        <v>9806</v>
      </c>
      <c r="D9717" s="348" t="s">
        <v>7657</v>
      </c>
      <c r="E9717" s="348" t="s">
        <v>7658</v>
      </c>
      <c r="F9717" s="348" t="s">
        <v>7659</v>
      </c>
    </row>
    <row r="9718" spans="1:6" x14ac:dyDescent="0.25">
      <c r="A9718" s="348" t="s">
        <v>15078</v>
      </c>
      <c r="B9718" t="str">
        <f t="shared" si="151"/>
        <v>F3:0911 P1P2:8802 P3:00448</v>
      </c>
      <c r="C9718" s="348" t="s">
        <v>9806</v>
      </c>
      <c r="D9718" s="348" t="s">
        <v>7657</v>
      </c>
      <c r="E9718" s="348" t="s">
        <v>7658</v>
      </c>
      <c r="F9718" s="348" t="s">
        <v>7641</v>
      </c>
    </row>
    <row r="9719" spans="1:6" x14ac:dyDescent="0.25">
      <c r="A9719" s="348" t="s">
        <v>15079</v>
      </c>
      <c r="B9719" t="str">
        <f t="shared" si="151"/>
        <v>F3:0950 P1P2:8814 P3:00209</v>
      </c>
      <c r="C9719" s="348" t="s">
        <v>14446</v>
      </c>
      <c r="D9719" s="348" t="s">
        <v>7344</v>
      </c>
      <c r="E9719" s="348" t="s">
        <v>7642</v>
      </c>
      <c r="F9719" s="348" t="s">
        <v>7860</v>
      </c>
    </row>
    <row r="9720" spans="1:6" x14ac:dyDescent="0.25">
      <c r="A9720" s="348" t="s">
        <v>15080</v>
      </c>
      <c r="B9720" t="str">
        <f t="shared" si="151"/>
        <v>F3:0813 P1P2:8603 P3:00394</v>
      </c>
      <c r="C9720" s="348" t="s">
        <v>8002</v>
      </c>
      <c r="D9720" s="348" t="s">
        <v>7807</v>
      </c>
      <c r="E9720" s="348" t="s">
        <v>7808</v>
      </c>
      <c r="F9720" s="348" t="s">
        <v>7809</v>
      </c>
    </row>
    <row r="9721" spans="1:6" x14ac:dyDescent="0.25">
      <c r="A9721" s="348" t="s">
        <v>15081</v>
      </c>
      <c r="B9721" t="str">
        <f t="shared" si="151"/>
        <v>F3:1040 P1P2:9006 P3:00282</v>
      </c>
      <c r="C9721" s="348" t="s">
        <v>9837</v>
      </c>
      <c r="D9721" s="348" t="s">
        <v>7691</v>
      </c>
      <c r="E9721" s="348" t="s">
        <v>7692</v>
      </c>
      <c r="F9721" s="348" t="s">
        <v>7854</v>
      </c>
    </row>
    <row r="9722" spans="1:6" x14ac:dyDescent="0.25">
      <c r="A9722" s="348" t="s">
        <v>15082</v>
      </c>
      <c r="B9722" t="str">
        <f t="shared" si="151"/>
        <v>F3:0911 P1P2:8802 P3:00199</v>
      </c>
      <c r="C9722" s="348" t="s">
        <v>7768</v>
      </c>
      <c r="D9722" s="348" t="s">
        <v>7657</v>
      </c>
      <c r="E9722" s="348" t="s">
        <v>7658</v>
      </c>
      <c r="F9722" s="348" t="s">
        <v>7659</v>
      </c>
    </row>
    <row r="9723" spans="1:6" x14ac:dyDescent="0.25">
      <c r="A9723" s="348" t="s">
        <v>15082</v>
      </c>
      <c r="B9723" t="str">
        <f t="shared" si="151"/>
        <v>F3:0911 P1P2:8802 P3:00448</v>
      </c>
      <c r="C9723" s="348" t="s">
        <v>7768</v>
      </c>
      <c r="D9723" s="348" t="s">
        <v>7657</v>
      </c>
      <c r="E9723" s="348" t="s">
        <v>7658</v>
      </c>
      <c r="F9723" s="348" t="s">
        <v>7641</v>
      </c>
    </row>
    <row r="9724" spans="1:6" x14ac:dyDescent="0.25">
      <c r="A9724" s="348" t="s">
        <v>15082</v>
      </c>
      <c r="B9724" t="str">
        <f t="shared" si="151"/>
        <v>F3:0921 P1P2:8804 P3:00201</v>
      </c>
      <c r="C9724" s="348" t="s">
        <v>7768</v>
      </c>
      <c r="D9724" s="348" t="s">
        <v>7646</v>
      </c>
      <c r="E9724" s="348" t="s">
        <v>7647</v>
      </c>
      <c r="F9724" s="348" t="s">
        <v>7648</v>
      </c>
    </row>
    <row r="9725" spans="1:6" x14ac:dyDescent="0.25">
      <c r="A9725" s="348" t="s">
        <v>15082</v>
      </c>
      <c r="B9725" t="str">
        <f t="shared" si="151"/>
        <v>F3:0921 P1P2:8804 P3:00448</v>
      </c>
      <c r="C9725" s="348" t="s">
        <v>7768</v>
      </c>
      <c r="D9725" s="348" t="s">
        <v>7646</v>
      </c>
      <c r="E9725" s="348" t="s">
        <v>7647</v>
      </c>
      <c r="F9725" s="348" t="s">
        <v>7641</v>
      </c>
    </row>
    <row r="9726" spans="1:6" x14ac:dyDescent="0.25">
      <c r="A9726" s="348" t="s">
        <v>15083</v>
      </c>
      <c r="B9726" t="str">
        <f t="shared" si="151"/>
        <v>F3:0911 P1P2:8802 P3:00199</v>
      </c>
      <c r="C9726" s="348" t="s">
        <v>7768</v>
      </c>
      <c r="D9726" s="348" t="s">
        <v>7657</v>
      </c>
      <c r="E9726" s="348" t="s">
        <v>7658</v>
      </c>
      <c r="F9726" s="348" t="s">
        <v>7659</v>
      </c>
    </row>
    <row r="9727" spans="1:6" x14ac:dyDescent="0.25">
      <c r="A9727" s="348" t="s">
        <v>15083</v>
      </c>
      <c r="B9727" t="str">
        <f t="shared" si="151"/>
        <v>F3:0911 P1P2:8802 P3:00448</v>
      </c>
      <c r="C9727" s="348" t="s">
        <v>7768</v>
      </c>
      <c r="D9727" s="348" t="s">
        <v>7657</v>
      </c>
      <c r="E9727" s="348" t="s">
        <v>7658</v>
      </c>
      <c r="F9727" s="348" t="s">
        <v>7641</v>
      </c>
    </row>
    <row r="9728" spans="1:6" x14ac:dyDescent="0.25">
      <c r="A9728" s="348" t="s">
        <v>15083</v>
      </c>
      <c r="B9728" t="str">
        <f t="shared" si="151"/>
        <v>F3:0912 P1P2:8803 P3:00200</v>
      </c>
      <c r="C9728" s="348" t="s">
        <v>7768</v>
      </c>
      <c r="D9728" s="348" t="s">
        <v>7651</v>
      </c>
      <c r="E9728" s="348" t="s">
        <v>7652</v>
      </c>
      <c r="F9728" s="348" t="s">
        <v>7653</v>
      </c>
    </row>
    <row r="9729" spans="1:6" x14ac:dyDescent="0.25">
      <c r="A9729" s="348" t="s">
        <v>15083</v>
      </c>
      <c r="B9729" t="str">
        <f t="shared" si="151"/>
        <v>F3:0912 P1P2:8803 P3:00448</v>
      </c>
      <c r="C9729" s="348" t="s">
        <v>7768</v>
      </c>
      <c r="D9729" s="348" t="s">
        <v>7651</v>
      </c>
      <c r="E9729" s="348" t="s">
        <v>7652</v>
      </c>
      <c r="F9729" s="348" t="s">
        <v>7641</v>
      </c>
    </row>
    <row r="9730" spans="1:6" x14ac:dyDescent="0.25">
      <c r="A9730" s="348" t="s">
        <v>15084</v>
      </c>
      <c r="B9730" t="str">
        <f t="shared" ref="B9730:B9793" si="152">CONCATENATE("F3:",D9730," P1P2:",E9730," P3:",F9730)</f>
        <v>F3:0921 P1P2:8804 P3:00201</v>
      </c>
      <c r="C9730" s="348" t="s">
        <v>7768</v>
      </c>
      <c r="D9730" s="348" t="s">
        <v>7646</v>
      </c>
      <c r="E9730" s="348" t="s">
        <v>7647</v>
      </c>
      <c r="F9730" s="348" t="s">
        <v>7648</v>
      </c>
    </row>
    <row r="9731" spans="1:6" x14ac:dyDescent="0.25">
      <c r="A9731" s="348" t="s">
        <v>15084</v>
      </c>
      <c r="B9731" t="str">
        <f t="shared" si="152"/>
        <v>F3:0921 P1P2:8804 P3:00448</v>
      </c>
      <c r="C9731" s="348" t="s">
        <v>7768</v>
      </c>
      <c r="D9731" s="348" t="s">
        <v>7646</v>
      </c>
      <c r="E9731" s="348" t="s">
        <v>7647</v>
      </c>
      <c r="F9731" s="348" t="s">
        <v>7641</v>
      </c>
    </row>
    <row r="9732" spans="1:6" x14ac:dyDescent="0.25">
      <c r="A9732" s="348" t="s">
        <v>15085</v>
      </c>
      <c r="B9732" t="str">
        <f t="shared" si="152"/>
        <v>F3:0113 P1P2:0601 P3:00489</v>
      </c>
      <c r="C9732" s="348" t="s">
        <v>7398</v>
      </c>
      <c r="D9732" s="348" t="s">
        <v>7399</v>
      </c>
      <c r="E9732" s="348" t="s">
        <v>7400</v>
      </c>
      <c r="F9732" s="348" t="s">
        <v>15086</v>
      </c>
    </row>
    <row r="9733" spans="1:6" x14ac:dyDescent="0.25">
      <c r="A9733" s="348" t="s">
        <v>15087</v>
      </c>
      <c r="B9733" t="str">
        <f t="shared" si="152"/>
        <v>F3:0950 P1P2:8814 P3:00209</v>
      </c>
      <c r="C9733" s="348" t="s">
        <v>10577</v>
      </c>
      <c r="D9733" s="348" t="s">
        <v>7344</v>
      </c>
      <c r="E9733" s="348" t="s">
        <v>7642</v>
      </c>
      <c r="F9733" s="348" t="s">
        <v>7860</v>
      </c>
    </row>
    <row r="9734" spans="1:6" x14ac:dyDescent="0.25">
      <c r="A9734" s="348" t="s">
        <v>15088</v>
      </c>
      <c r="B9734" t="str">
        <f t="shared" si="152"/>
        <v>F3:1012 P1P2:9010 P3:00299</v>
      </c>
      <c r="C9734" s="348" t="s">
        <v>14613</v>
      </c>
      <c r="D9734" s="348" t="s">
        <v>7679</v>
      </c>
      <c r="E9734" s="348" t="s">
        <v>7680</v>
      </c>
      <c r="F9734" s="348" t="s">
        <v>12116</v>
      </c>
    </row>
    <row r="9735" spans="1:6" x14ac:dyDescent="0.25">
      <c r="A9735" s="348" t="s">
        <v>15089</v>
      </c>
      <c r="B9735" t="str">
        <f t="shared" si="152"/>
        <v>F3:1070 P1P2:9012 P3:00348</v>
      </c>
      <c r="C9735" s="348" t="s">
        <v>11898</v>
      </c>
      <c r="D9735" s="348" t="s">
        <v>7849</v>
      </c>
      <c r="E9735" s="348" t="s">
        <v>7850</v>
      </c>
      <c r="F9735" s="348" t="s">
        <v>7693</v>
      </c>
    </row>
    <row r="9736" spans="1:6" x14ac:dyDescent="0.25">
      <c r="A9736" s="348" t="s">
        <v>15090</v>
      </c>
      <c r="B9736" t="str">
        <f t="shared" si="152"/>
        <v>F3:0113 P1P2:0602 P3:00413</v>
      </c>
      <c r="C9736" s="348" t="s">
        <v>7398</v>
      </c>
      <c r="D9736" s="348" t="s">
        <v>7399</v>
      </c>
      <c r="E9736" s="348" t="s">
        <v>7401</v>
      </c>
      <c r="F9736" s="348" t="s">
        <v>7403</v>
      </c>
    </row>
    <row r="9737" spans="1:6" x14ac:dyDescent="0.25">
      <c r="A9737" s="348" t="s">
        <v>15091</v>
      </c>
      <c r="B9737" t="str">
        <f t="shared" si="152"/>
        <v>F3:0113 P1P2:0602 P3:00413</v>
      </c>
      <c r="C9737" s="348" t="s">
        <v>7398</v>
      </c>
      <c r="D9737" s="348" t="s">
        <v>7399</v>
      </c>
      <c r="E9737" s="348" t="s">
        <v>7401</v>
      </c>
      <c r="F9737" s="348" t="s">
        <v>7403</v>
      </c>
    </row>
    <row r="9738" spans="1:6" x14ac:dyDescent="0.25">
      <c r="A9738" s="348" t="s">
        <v>15092</v>
      </c>
      <c r="B9738" t="str">
        <f t="shared" si="152"/>
        <v>F3:0419 P1P2:5001 P3:00005</v>
      </c>
      <c r="C9738" s="348" t="s">
        <v>7636</v>
      </c>
      <c r="D9738" s="348" t="s">
        <v>7409</v>
      </c>
      <c r="E9738" s="348" t="s">
        <v>9991</v>
      </c>
      <c r="F9738" s="348" t="s">
        <v>7655</v>
      </c>
    </row>
    <row r="9739" spans="1:6" x14ac:dyDescent="0.25">
      <c r="A9739" s="348" t="s">
        <v>15093</v>
      </c>
      <c r="B9739" t="str">
        <f t="shared" si="152"/>
        <v>F3:0443 P1P2:6101 P3:00005</v>
      </c>
      <c r="C9739" s="348" t="s">
        <v>7636</v>
      </c>
      <c r="D9739" s="348" t="s">
        <v>10127</v>
      </c>
      <c r="E9739" s="348" t="s">
        <v>10128</v>
      </c>
      <c r="F9739" s="348" t="s">
        <v>7655</v>
      </c>
    </row>
    <row r="9740" spans="1:6" x14ac:dyDescent="0.25">
      <c r="A9740" s="348" t="s">
        <v>15094</v>
      </c>
      <c r="B9740" t="str">
        <f t="shared" si="152"/>
        <v>F3:0429 P1P2:5101 P3:00005</v>
      </c>
      <c r="C9740" s="348" t="s">
        <v>7636</v>
      </c>
      <c r="D9740" s="348" t="s">
        <v>13501</v>
      </c>
      <c r="E9740" s="348" t="s">
        <v>13502</v>
      </c>
      <c r="F9740" s="348" t="s">
        <v>7655</v>
      </c>
    </row>
    <row r="9741" spans="1:6" x14ac:dyDescent="0.25">
      <c r="A9741" s="348" t="s">
        <v>15095</v>
      </c>
      <c r="B9741" t="str">
        <f t="shared" si="152"/>
        <v>F3:0133 P1P2:0302 P3:00009</v>
      </c>
      <c r="C9741" s="348" t="s">
        <v>7636</v>
      </c>
      <c r="D9741" s="348" t="s">
        <v>7340</v>
      </c>
      <c r="E9741" s="348" t="s">
        <v>7456</v>
      </c>
      <c r="F9741" s="348" t="s">
        <v>7459</v>
      </c>
    </row>
    <row r="9742" spans="1:6" x14ac:dyDescent="0.25">
      <c r="A9742" s="348" t="s">
        <v>15096</v>
      </c>
      <c r="B9742" t="str">
        <f t="shared" si="152"/>
        <v>F3:0911 P1P2:8802 P3:00199</v>
      </c>
      <c r="C9742" s="348" t="s">
        <v>7836</v>
      </c>
      <c r="D9742" s="348" t="s">
        <v>7657</v>
      </c>
      <c r="E9742" s="348" t="s">
        <v>7658</v>
      </c>
      <c r="F9742" s="348" t="s">
        <v>7659</v>
      </c>
    </row>
    <row r="9743" spans="1:6" x14ac:dyDescent="0.25">
      <c r="A9743" s="348" t="s">
        <v>15097</v>
      </c>
      <c r="B9743" t="str">
        <f t="shared" si="152"/>
        <v>F3:0812 P1P2:8602 P3:00238</v>
      </c>
      <c r="C9743" s="348" t="s">
        <v>7636</v>
      </c>
      <c r="D9743" s="348" t="s">
        <v>7752</v>
      </c>
      <c r="E9743" s="348" t="s">
        <v>7753</v>
      </c>
      <c r="F9743" s="348" t="s">
        <v>8038</v>
      </c>
    </row>
    <row r="9744" spans="1:6" x14ac:dyDescent="0.25">
      <c r="A9744" s="348" t="s">
        <v>15098</v>
      </c>
      <c r="B9744" t="str">
        <f t="shared" si="152"/>
        <v>F3:0812 P1P2:8602 P3:00355</v>
      </c>
      <c r="C9744" s="348" t="s">
        <v>9154</v>
      </c>
      <c r="D9744" s="348" t="s">
        <v>7752</v>
      </c>
      <c r="E9744" s="348" t="s">
        <v>7753</v>
      </c>
      <c r="F9744" s="348" t="s">
        <v>7754</v>
      </c>
    </row>
    <row r="9745" spans="1:6" x14ac:dyDescent="0.25">
      <c r="A9745" s="348" t="s">
        <v>15099</v>
      </c>
      <c r="B9745" t="str">
        <f t="shared" si="152"/>
        <v>F3:0921 P1P2:8804 P3:00201</v>
      </c>
      <c r="C9745" s="348" t="s">
        <v>7978</v>
      </c>
      <c r="D9745" s="348" t="s">
        <v>7646</v>
      </c>
      <c r="E9745" s="348" t="s">
        <v>7647</v>
      </c>
      <c r="F9745" s="348" t="s">
        <v>7648</v>
      </c>
    </row>
    <row r="9746" spans="1:6" x14ac:dyDescent="0.25">
      <c r="A9746" s="348" t="s">
        <v>15099</v>
      </c>
      <c r="B9746" t="str">
        <f t="shared" si="152"/>
        <v>F3:0921 P1P2:8804 P3:00448</v>
      </c>
      <c r="C9746" s="348" t="s">
        <v>7978</v>
      </c>
      <c r="D9746" s="348" t="s">
        <v>7646</v>
      </c>
      <c r="E9746" s="348" t="s">
        <v>7647</v>
      </c>
      <c r="F9746" s="348" t="s">
        <v>7641</v>
      </c>
    </row>
    <row r="9747" spans="1:6" x14ac:dyDescent="0.25">
      <c r="A9747" s="348" t="s">
        <v>15100</v>
      </c>
      <c r="B9747" t="str">
        <f t="shared" si="152"/>
        <v>F3:0921 P1P2:8804 P3:00201</v>
      </c>
      <c r="C9747" s="348" t="s">
        <v>7978</v>
      </c>
      <c r="D9747" s="348" t="s">
        <v>7646</v>
      </c>
      <c r="E9747" s="348" t="s">
        <v>7647</v>
      </c>
      <c r="F9747" s="348" t="s">
        <v>7648</v>
      </c>
    </row>
    <row r="9748" spans="1:6" x14ac:dyDescent="0.25">
      <c r="A9748" s="348" t="s">
        <v>15100</v>
      </c>
      <c r="B9748" t="str">
        <f t="shared" si="152"/>
        <v>F3:0921 P1P2:8804 P3:00448</v>
      </c>
      <c r="C9748" s="348" t="s">
        <v>7978</v>
      </c>
      <c r="D9748" s="348" t="s">
        <v>7646</v>
      </c>
      <c r="E9748" s="348" t="s">
        <v>7647</v>
      </c>
      <c r="F9748" s="348" t="s">
        <v>7641</v>
      </c>
    </row>
    <row r="9749" spans="1:6" x14ac:dyDescent="0.25">
      <c r="A9749" s="348" t="s">
        <v>15101</v>
      </c>
      <c r="B9749" t="str">
        <f t="shared" si="152"/>
        <v>F3:0921 P1P2:8804 P3:00201</v>
      </c>
      <c r="C9749" s="348" t="s">
        <v>7978</v>
      </c>
      <c r="D9749" s="348" t="s">
        <v>7646</v>
      </c>
      <c r="E9749" s="348" t="s">
        <v>7647</v>
      </c>
      <c r="F9749" s="348" t="s">
        <v>7648</v>
      </c>
    </row>
    <row r="9750" spans="1:6" x14ac:dyDescent="0.25">
      <c r="A9750" s="348" t="s">
        <v>15101</v>
      </c>
      <c r="B9750" t="str">
        <f t="shared" si="152"/>
        <v>F3:0921 P1P2:8804 P3:00448</v>
      </c>
      <c r="C9750" s="348" t="s">
        <v>7978</v>
      </c>
      <c r="D9750" s="348" t="s">
        <v>7646</v>
      </c>
      <c r="E9750" s="348" t="s">
        <v>7647</v>
      </c>
      <c r="F9750" s="348" t="s">
        <v>7641</v>
      </c>
    </row>
    <row r="9751" spans="1:6" x14ac:dyDescent="0.25">
      <c r="A9751" s="348" t="s">
        <v>15102</v>
      </c>
      <c r="B9751" t="str">
        <f t="shared" si="152"/>
        <v>F3:0950 P1P2:8814 P3:00209</v>
      </c>
      <c r="C9751" s="348" t="s">
        <v>7636</v>
      </c>
      <c r="D9751" s="348" t="s">
        <v>7344</v>
      </c>
      <c r="E9751" s="348" t="s">
        <v>7642</v>
      </c>
      <c r="F9751" s="348" t="s">
        <v>7860</v>
      </c>
    </row>
    <row r="9752" spans="1:6" x14ac:dyDescent="0.25">
      <c r="A9752" s="348" t="s">
        <v>15103</v>
      </c>
      <c r="B9752" t="str">
        <f t="shared" si="152"/>
        <v>F3:0911 P1P2:8802 P3:00199</v>
      </c>
      <c r="C9752" s="348" t="s">
        <v>7636</v>
      </c>
      <c r="D9752" s="348" t="s">
        <v>7657</v>
      </c>
      <c r="E9752" s="348" t="s">
        <v>7658</v>
      </c>
      <c r="F9752" s="348" t="s">
        <v>7659</v>
      </c>
    </row>
    <row r="9753" spans="1:6" x14ac:dyDescent="0.25">
      <c r="A9753" s="348" t="s">
        <v>15103</v>
      </c>
      <c r="B9753" t="str">
        <f t="shared" si="152"/>
        <v>F3:0911 P1P2:8802 P3:00448</v>
      </c>
      <c r="C9753" s="348" t="s">
        <v>7636</v>
      </c>
      <c r="D9753" s="348" t="s">
        <v>7657</v>
      </c>
      <c r="E9753" s="348" t="s">
        <v>7658</v>
      </c>
      <c r="F9753" s="348" t="s">
        <v>7641</v>
      </c>
    </row>
    <row r="9754" spans="1:6" x14ac:dyDescent="0.25">
      <c r="A9754" s="348" t="s">
        <v>15103</v>
      </c>
      <c r="B9754" t="str">
        <f t="shared" si="152"/>
        <v>F3:0921 P1P2:8804 P3:00201</v>
      </c>
      <c r="C9754" s="348" t="s">
        <v>7636</v>
      </c>
      <c r="D9754" s="348" t="s">
        <v>7646</v>
      </c>
      <c r="E9754" s="348" t="s">
        <v>7647</v>
      </c>
      <c r="F9754" s="348" t="s">
        <v>7648</v>
      </c>
    </row>
    <row r="9755" spans="1:6" x14ac:dyDescent="0.25">
      <c r="A9755" s="348" t="s">
        <v>15103</v>
      </c>
      <c r="B9755" t="str">
        <f t="shared" si="152"/>
        <v>F3:0921 P1P2:8804 P3:00448</v>
      </c>
      <c r="C9755" s="348" t="s">
        <v>7636</v>
      </c>
      <c r="D9755" s="348" t="s">
        <v>7646</v>
      </c>
      <c r="E9755" s="348" t="s">
        <v>7647</v>
      </c>
      <c r="F9755" s="348" t="s">
        <v>7641</v>
      </c>
    </row>
    <row r="9756" spans="1:6" x14ac:dyDescent="0.25">
      <c r="A9756" s="348" t="s">
        <v>15104</v>
      </c>
      <c r="B9756" t="str">
        <f t="shared" si="152"/>
        <v>F3:0960 P1P2:8813 P3:00210</v>
      </c>
      <c r="C9756" s="348" t="s">
        <v>7636</v>
      </c>
      <c r="D9756" s="348" t="s">
        <v>7968</v>
      </c>
      <c r="E9756" s="348" t="s">
        <v>7969</v>
      </c>
      <c r="F9756" s="348" t="s">
        <v>10332</v>
      </c>
    </row>
    <row r="9757" spans="1:6" x14ac:dyDescent="0.25">
      <c r="A9757" s="348" t="s">
        <v>15105</v>
      </c>
      <c r="B9757" t="str">
        <f t="shared" si="152"/>
        <v>F3:0921 P1P2:8804 P3:00201</v>
      </c>
      <c r="C9757" s="348" t="s">
        <v>7916</v>
      </c>
      <c r="D9757" s="348" t="s">
        <v>7646</v>
      </c>
      <c r="E9757" s="348" t="s">
        <v>7647</v>
      </c>
      <c r="F9757" s="348" t="s">
        <v>7648</v>
      </c>
    </row>
    <row r="9758" spans="1:6" x14ac:dyDescent="0.25">
      <c r="A9758" s="348" t="s">
        <v>15105</v>
      </c>
      <c r="B9758" t="str">
        <f t="shared" si="152"/>
        <v>F3:0921 P1P2:8804 P3:00448</v>
      </c>
      <c r="C9758" s="348" t="s">
        <v>7916</v>
      </c>
      <c r="D9758" s="348" t="s">
        <v>7646</v>
      </c>
      <c r="E9758" s="348" t="s">
        <v>7647</v>
      </c>
      <c r="F9758" s="348" t="s">
        <v>7641</v>
      </c>
    </row>
    <row r="9759" spans="1:6" x14ac:dyDescent="0.25">
      <c r="A9759" s="348" t="s">
        <v>15106</v>
      </c>
      <c r="B9759" t="str">
        <f t="shared" si="152"/>
        <v>F3:0922 P1P2:8806 P3:00358</v>
      </c>
      <c r="C9759" s="348" t="s">
        <v>7967</v>
      </c>
      <c r="D9759" s="348" t="s">
        <v>7637</v>
      </c>
      <c r="E9759" s="348" t="s">
        <v>7638</v>
      </c>
      <c r="F9759" s="348" t="s">
        <v>14563</v>
      </c>
    </row>
    <row r="9760" spans="1:6" x14ac:dyDescent="0.25">
      <c r="A9760" s="348" t="s">
        <v>15106</v>
      </c>
      <c r="B9760" t="str">
        <f t="shared" si="152"/>
        <v>F3:0922 P1P2:8806 P3:00448</v>
      </c>
      <c r="C9760" s="348" t="s">
        <v>7967</v>
      </c>
      <c r="D9760" s="348" t="s">
        <v>7637</v>
      </c>
      <c r="E9760" s="348" t="s">
        <v>7638</v>
      </c>
      <c r="F9760" s="348" t="s">
        <v>7641</v>
      </c>
    </row>
    <row r="9761" spans="1:6" x14ac:dyDescent="0.25">
      <c r="A9761" s="348" t="s">
        <v>15107</v>
      </c>
      <c r="B9761" t="str">
        <f t="shared" si="152"/>
        <v>F3:0321 P1P2:3702 P3:00089</v>
      </c>
      <c r="C9761" s="348" t="s">
        <v>9705</v>
      </c>
      <c r="D9761" s="348" t="s">
        <v>7467</v>
      </c>
      <c r="E9761" s="348" t="s">
        <v>7468</v>
      </c>
      <c r="F9761" s="348" t="s">
        <v>7469</v>
      </c>
    </row>
    <row r="9762" spans="1:6" x14ac:dyDescent="0.25">
      <c r="A9762" s="348" t="s">
        <v>15108</v>
      </c>
      <c r="B9762" t="str">
        <f t="shared" si="152"/>
        <v>F3:0921 P1P2:8804 P3:00201</v>
      </c>
      <c r="C9762" s="348" t="s">
        <v>8002</v>
      </c>
      <c r="D9762" s="348" t="s">
        <v>7646</v>
      </c>
      <c r="E9762" s="348" t="s">
        <v>7647</v>
      </c>
      <c r="F9762" s="348" t="s">
        <v>7648</v>
      </c>
    </row>
    <row r="9763" spans="1:6" x14ac:dyDescent="0.25">
      <c r="A9763" s="348" t="s">
        <v>15108</v>
      </c>
      <c r="B9763" t="str">
        <f t="shared" si="152"/>
        <v>F3:0921 P1P2:8804 P3:00448</v>
      </c>
      <c r="C9763" s="348" t="s">
        <v>8002</v>
      </c>
      <c r="D9763" s="348" t="s">
        <v>7646</v>
      </c>
      <c r="E9763" s="348" t="s">
        <v>7647</v>
      </c>
      <c r="F9763" s="348" t="s">
        <v>7641</v>
      </c>
    </row>
    <row r="9764" spans="1:6" x14ac:dyDescent="0.25">
      <c r="A9764" s="348" t="s">
        <v>15109</v>
      </c>
      <c r="B9764" t="str">
        <f t="shared" si="152"/>
        <v>F3:0950 P1P2:8814 P3:00209</v>
      </c>
      <c r="C9764" s="348" t="s">
        <v>7964</v>
      </c>
      <c r="D9764" s="348" t="s">
        <v>7344</v>
      </c>
      <c r="E9764" s="348" t="s">
        <v>7642</v>
      </c>
      <c r="F9764" s="348" t="s">
        <v>7860</v>
      </c>
    </row>
    <row r="9765" spans="1:6" x14ac:dyDescent="0.25">
      <c r="A9765" s="348" t="s">
        <v>15110</v>
      </c>
      <c r="B9765" t="str">
        <f t="shared" si="152"/>
        <v>F3:0820 P1P2:8503 P3:00232</v>
      </c>
      <c r="C9765" s="348" t="s">
        <v>11934</v>
      </c>
      <c r="D9765" s="348" t="s">
        <v>7684</v>
      </c>
      <c r="E9765" s="348" t="s">
        <v>7685</v>
      </c>
      <c r="F9765" s="348" t="s">
        <v>7686</v>
      </c>
    </row>
    <row r="9766" spans="1:6" x14ac:dyDescent="0.25">
      <c r="A9766" s="348" t="s">
        <v>15111</v>
      </c>
      <c r="B9766" t="str">
        <f t="shared" si="152"/>
        <v>F3:0922 P1P2:8806 P3:00203</v>
      </c>
      <c r="C9766" s="348" t="s">
        <v>7945</v>
      </c>
      <c r="D9766" s="348" t="s">
        <v>7637</v>
      </c>
      <c r="E9766" s="348" t="s">
        <v>7638</v>
      </c>
      <c r="F9766" s="348" t="s">
        <v>7639</v>
      </c>
    </row>
    <row r="9767" spans="1:6" x14ac:dyDescent="0.25">
      <c r="A9767" s="348" t="s">
        <v>15112</v>
      </c>
      <c r="B9767" t="str">
        <f t="shared" si="152"/>
        <v>F3:0922 P1P2:8806 P3:00203</v>
      </c>
      <c r="C9767" s="348" t="s">
        <v>7945</v>
      </c>
      <c r="D9767" s="348" t="s">
        <v>7637</v>
      </c>
      <c r="E9767" s="348" t="s">
        <v>7638</v>
      </c>
      <c r="F9767" s="348" t="s">
        <v>7639</v>
      </c>
    </row>
    <row r="9768" spans="1:6" x14ac:dyDescent="0.25">
      <c r="A9768" s="348" t="s">
        <v>15113</v>
      </c>
      <c r="B9768" t="str">
        <f t="shared" si="152"/>
        <v>F3:0922 P1P2:8806 P3:00203</v>
      </c>
      <c r="C9768" s="348" t="s">
        <v>7945</v>
      </c>
      <c r="D9768" s="348" t="s">
        <v>7637</v>
      </c>
      <c r="E9768" s="348" t="s">
        <v>7638</v>
      </c>
      <c r="F9768" s="348" t="s">
        <v>7639</v>
      </c>
    </row>
    <row r="9769" spans="1:6" x14ac:dyDescent="0.25">
      <c r="A9769" s="348" t="s">
        <v>15114</v>
      </c>
      <c r="B9769" t="str">
        <f t="shared" si="152"/>
        <v>F3:0911 P1P2:8802 P3:00199</v>
      </c>
      <c r="C9769" s="348" t="s">
        <v>7945</v>
      </c>
      <c r="D9769" s="348" t="s">
        <v>7657</v>
      </c>
      <c r="E9769" s="348" t="s">
        <v>7658</v>
      </c>
      <c r="F9769" s="348" t="s">
        <v>7659</v>
      </c>
    </row>
    <row r="9770" spans="1:6" x14ac:dyDescent="0.25">
      <c r="A9770" s="348" t="s">
        <v>15114</v>
      </c>
      <c r="B9770" t="str">
        <f t="shared" si="152"/>
        <v>F3:0911 P1P2:8802 P3:00448</v>
      </c>
      <c r="C9770" s="348" t="s">
        <v>7945</v>
      </c>
      <c r="D9770" s="348" t="s">
        <v>7657</v>
      </c>
      <c r="E9770" s="348" t="s">
        <v>7658</v>
      </c>
      <c r="F9770" s="348" t="s">
        <v>7641</v>
      </c>
    </row>
    <row r="9771" spans="1:6" x14ac:dyDescent="0.25">
      <c r="A9771" s="348" t="s">
        <v>15115</v>
      </c>
      <c r="B9771" t="str">
        <f t="shared" si="152"/>
        <v>F3:0922 P1P2:8806 P3:00203</v>
      </c>
      <c r="C9771" s="348" t="s">
        <v>7945</v>
      </c>
      <c r="D9771" s="348" t="s">
        <v>7637</v>
      </c>
      <c r="E9771" s="348" t="s">
        <v>7638</v>
      </c>
      <c r="F9771" s="348" t="s">
        <v>7639</v>
      </c>
    </row>
    <row r="9772" spans="1:6" x14ac:dyDescent="0.25">
      <c r="A9772" s="348" t="s">
        <v>15116</v>
      </c>
      <c r="B9772" t="str">
        <f t="shared" si="152"/>
        <v>F3:0912 P1P2:8803 P3:00200</v>
      </c>
      <c r="C9772" s="348" t="s">
        <v>7945</v>
      </c>
      <c r="D9772" s="348" t="s">
        <v>7651</v>
      </c>
      <c r="E9772" s="348" t="s">
        <v>7652</v>
      </c>
      <c r="F9772" s="348" t="s">
        <v>7653</v>
      </c>
    </row>
    <row r="9773" spans="1:6" x14ac:dyDescent="0.25">
      <c r="A9773" s="348" t="s">
        <v>15117</v>
      </c>
      <c r="B9773" t="str">
        <f t="shared" si="152"/>
        <v>F3:0921 P1P2:8804 P3:00201</v>
      </c>
      <c r="C9773" s="348" t="s">
        <v>7945</v>
      </c>
      <c r="D9773" s="348" t="s">
        <v>7646</v>
      </c>
      <c r="E9773" s="348" t="s">
        <v>7647</v>
      </c>
      <c r="F9773" s="348" t="s">
        <v>7648</v>
      </c>
    </row>
    <row r="9774" spans="1:6" x14ac:dyDescent="0.25">
      <c r="A9774" s="348" t="s">
        <v>15118</v>
      </c>
      <c r="B9774" t="str">
        <f t="shared" si="152"/>
        <v>F3:0922 P1P2:8806 P3:00203</v>
      </c>
      <c r="C9774" s="348" t="s">
        <v>7945</v>
      </c>
      <c r="D9774" s="348" t="s">
        <v>7637</v>
      </c>
      <c r="E9774" s="348" t="s">
        <v>7638</v>
      </c>
      <c r="F9774" s="348" t="s">
        <v>7639</v>
      </c>
    </row>
    <row r="9775" spans="1:6" x14ac:dyDescent="0.25">
      <c r="A9775" s="348" t="s">
        <v>15119</v>
      </c>
      <c r="B9775" t="str">
        <f t="shared" si="152"/>
        <v>F3:0820 P1P2:8502 P3:00234</v>
      </c>
      <c r="C9775" s="348" t="s">
        <v>12213</v>
      </c>
      <c r="D9775" s="348" t="s">
        <v>7684</v>
      </c>
      <c r="E9775" s="348" t="s">
        <v>7725</v>
      </c>
      <c r="F9775" s="348" t="s">
        <v>7726</v>
      </c>
    </row>
    <row r="9776" spans="1:6" x14ac:dyDescent="0.25">
      <c r="A9776" s="348" t="s">
        <v>15120</v>
      </c>
      <c r="B9776" t="str">
        <f t="shared" si="152"/>
        <v>F3:0820 P1P2:8502 P3:00234</v>
      </c>
      <c r="C9776" s="348" t="s">
        <v>12222</v>
      </c>
      <c r="D9776" s="348" t="s">
        <v>7684</v>
      </c>
      <c r="E9776" s="348" t="s">
        <v>7725</v>
      </c>
      <c r="F9776" s="348" t="s">
        <v>7726</v>
      </c>
    </row>
    <row r="9777" spans="1:6" x14ac:dyDescent="0.25">
      <c r="A9777" s="348" t="s">
        <v>15121</v>
      </c>
      <c r="B9777" t="str">
        <f t="shared" si="152"/>
        <v>F3:0912 P1P2:8803 P3:00200</v>
      </c>
      <c r="C9777" s="348" t="s">
        <v>7945</v>
      </c>
      <c r="D9777" s="348" t="s">
        <v>7651</v>
      </c>
      <c r="E9777" s="348" t="s">
        <v>7652</v>
      </c>
      <c r="F9777" s="348" t="s">
        <v>7653</v>
      </c>
    </row>
    <row r="9778" spans="1:6" x14ac:dyDescent="0.25">
      <c r="A9778" s="348" t="s">
        <v>15122</v>
      </c>
      <c r="B9778" t="str">
        <f t="shared" si="152"/>
        <v>F3:0911 P1P2:8802 P3:00199</v>
      </c>
      <c r="C9778" s="348" t="s">
        <v>7945</v>
      </c>
      <c r="D9778" s="348" t="s">
        <v>7657</v>
      </c>
      <c r="E9778" s="348" t="s">
        <v>7658</v>
      </c>
      <c r="F9778" s="348" t="s">
        <v>7659</v>
      </c>
    </row>
    <row r="9779" spans="1:6" x14ac:dyDescent="0.25">
      <c r="A9779" s="348" t="s">
        <v>15122</v>
      </c>
      <c r="B9779" t="str">
        <f t="shared" si="152"/>
        <v>F3:0911 P1P2:8802 P3:00448</v>
      </c>
      <c r="C9779" s="348" t="s">
        <v>7945</v>
      </c>
      <c r="D9779" s="348" t="s">
        <v>7657</v>
      </c>
      <c r="E9779" s="348" t="s">
        <v>7658</v>
      </c>
      <c r="F9779" s="348" t="s">
        <v>7641</v>
      </c>
    </row>
    <row r="9780" spans="1:6" x14ac:dyDescent="0.25">
      <c r="A9780" s="348" t="s">
        <v>15123</v>
      </c>
      <c r="B9780" t="str">
        <f t="shared" si="152"/>
        <v>F3:0922 P1P2:8806 P3:00203</v>
      </c>
      <c r="C9780" s="348" t="s">
        <v>7945</v>
      </c>
      <c r="D9780" s="348" t="s">
        <v>7637</v>
      </c>
      <c r="E9780" s="348" t="s">
        <v>7638</v>
      </c>
      <c r="F9780" s="348" t="s">
        <v>7639</v>
      </c>
    </row>
    <row r="9781" spans="1:6" x14ac:dyDescent="0.25">
      <c r="A9781" s="348" t="s">
        <v>15124</v>
      </c>
      <c r="B9781" t="str">
        <f t="shared" si="152"/>
        <v>F3:1040 P1P2:9006 P3:00348</v>
      </c>
      <c r="C9781" s="348" t="s">
        <v>7945</v>
      </c>
      <c r="D9781" s="348" t="s">
        <v>7691</v>
      </c>
      <c r="E9781" s="348" t="s">
        <v>7692</v>
      </c>
      <c r="F9781" s="348" t="s">
        <v>7693</v>
      </c>
    </row>
    <row r="9782" spans="1:6" x14ac:dyDescent="0.25">
      <c r="A9782" s="348" t="s">
        <v>15125</v>
      </c>
      <c r="B9782" t="str">
        <f t="shared" si="152"/>
        <v>F3:1040 P1P2:9006 P3:00327</v>
      </c>
      <c r="C9782" s="348" t="s">
        <v>7945</v>
      </c>
      <c r="D9782" s="348" t="s">
        <v>7691</v>
      </c>
      <c r="E9782" s="348" t="s">
        <v>7692</v>
      </c>
      <c r="F9782" s="348" t="s">
        <v>14608</v>
      </c>
    </row>
    <row r="9783" spans="1:6" x14ac:dyDescent="0.25">
      <c r="A9783" s="348" t="s">
        <v>15125</v>
      </c>
      <c r="B9783" t="str">
        <f t="shared" si="152"/>
        <v>F3:1040 P1P2:9006 P3:70378</v>
      </c>
      <c r="C9783" s="348" t="s">
        <v>7945</v>
      </c>
      <c r="D9783" s="348" t="s">
        <v>7691</v>
      </c>
      <c r="E9783" s="348" t="s">
        <v>7692</v>
      </c>
      <c r="F9783" s="348" t="s">
        <v>14393</v>
      </c>
    </row>
    <row r="9784" spans="1:6" x14ac:dyDescent="0.25">
      <c r="A9784" s="348" t="s">
        <v>15126</v>
      </c>
      <c r="B9784" t="str">
        <f t="shared" si="152"/>
        <v>F3:0569 P1P2:7010 P3:00445</v>
      </c>
      <c r="C9784" s="348" t="s">
        <v>7836</v>
      </c>
      <c r="D9784" s="348" t="s">
        <v>12617</v>
      </c>
      <c r="E9784" s="348" t="s">
        <v>12895</v>
      </c>
      <c r="F9784" s="348" t="s">
        <v>12896</v>
      </c>
    </row>
    <row r="9785" spans="1:6" x14ac:dyDescent="0.25">
      <c r="A9785" s="348" t="s">
        <v>15127</v>
      </c>
      <c r="B9785" t="str">
        <f t="shared" si="152"/>
        <v>F3:0813 P1P2:8603 P3:00394</v>
      </c>
      <c r="C9785" s="348" t="s">
        <v>7945</v>
      </c>
      <c r="D9785" s="348" t="s">
        <v>7807</v>
      </c>
      <c r="E9785" s="348" t="s">
        <v>7808</v>
      </c>
      <c r="F9785" s="348" t="s">
        <v>7809</v>
      </c>
    </row>
    <row r="9786" spans="1:6" x14ac:dyDescent="0.25">
      <c r="A9786" s="348" t="s">
        <v>15128</v>
      </c>
      <c r="B9786" t="str">
        <f t="shared" si="152"/>
        <v>F3:0820 P1P2:8502 P3:00231</v>
      </c>
      <c r="C9786" s="348" t="s">
        <v>9896</v>
      </c>
      <c r="D9786" s="348" t="s">
        <v>7684</v>
      </c>
      <c r="E9786" s="348" t="s">
        <v>7725</v>
      </c>
      <c r="F9786" s="348" t="s">
        <v>7834</v>
      </c>
    </row>
    <row r="9787" spans="1:6" x14ac:dyDescent="0.25">
      <c r="A9787" s="348" t="s">
        <v>15128</v>
      </c>
      <c r="B9787" t="str">
        <f t="shared" si="152"/>
        <v>F3:0820 P1P2:8502 P3:00234</v>
      </c>
      <c r="C9787" s="348" t="s">
        <v>9896</v>
      </c>
      <c r="D9787" s="348" t="s">
        <v>7684</v>
      </c>
      <c r="E9787" s="348" t="s">
        <v>7725</v>
      </c>
      <c r="F9787" s="348" t="s">
        <v>7726</v>
      </c>
    </row>
    <row r="9788" spans="1:6" x14ac:dyDescent="0.25">
      <c r="A9788" s="348" t="s">
        <v>15129</v>
      </c>
      <c r="B9788" t="str">
        <f t="shared" si="152"/>
        <v>F3:0922 P1P2:8806 P3:00203</v>
      </c>
      <c r="C9788" s="348" t="s">
        <v>7945</v>
      </c>
      <c r="D9788" s="348" t="s">
        <v>7637</v>
      </c>
      <c r="E9788" s="348" t="s">
        <v>7638</v>
      </c>
      <c r="F9788" s="348" t="s">
        <v>7639</v>
      </c>
    </row>
    <row r="9789" spans="1:6" x14ac:dyDescent="0.25">
      <c r="A9789" s="348" t="s">
        <v>15130</v>
      </c>
      <c r="B9789" t="str">
        <f t="shared" si="152"/>
        <v>F3:1099 P1P2:9019 P3:00300</v>
      </c>
      <c r="C9789" s="348" t="s">
        <v>9861</v>
      </c>
      <c r="D9789" s="348" t="s">
        <v>8515</v>
      </c>
      <c r="E9789" s="348" t="s">
        <v>10350</v>
      </c>
      <c r="F9789" s="348" t="s">
        <v>7851</v>
      </c>
    </row>
    <row r="9790" spans="1:6" x14ac:dyDescent="0.25">
      <c r="A9790" s="348" t="s">
        <v>15131</v>
      </c>
      <c r="B9790" t="str">
        <f t="shared" si="152"/>
        <v>F3:0369 P1P2:4802 P3:00112</v>
      </c>
      <c r="C9790" s="348" t="s">
        <v>15132</v>
      </c>
      <c r="D9790" s="348" t="s">
        <v>7394</v>
      </c>
      <c r="E9790" s="348" t="s">
        <v>15133</v>
      </c>
      <c r="F9790" s="348" t="s">
        <v>7393</v>
      </c>
    </row>
    <row r="9791" spans="1:6" x14ac:dyDescent="0.25">
      <c r="A9791" s="348" t="s">
        <v>15134</v>
      </c>
      <c r="B9791" t="str">
        <f t="shared" si="152"/>
        <v>F3:0813 P1P2:8603 P3:00239</v>
      </c>
      <c r="C9791" s="348" t="s">
        <v>13523</v>
      </c>
      <c r="D9791" s="348" t="s">
        <v>7807</v>
      </c>
      <c r="E9791" s="348" t="s">
        <v>7808</v>
      </c>
      <c r="F9791" s="348" t="s">
        <v>12949</v>
      </c>
    </row>
    <row r="9792" spans="1:6" x14ac:dyDescent="0.25">
      <c r="A9792" s="348" t="s">
        <v>15135</v>
      </c>
      <c r="B9792" t="str">
        <f t="shared" si="152"/>
        <v>F3:0811 P1P2:8506 P3:00237</v>
      </c>
      <c r="C9792" s="348" t="s">
        <v>13532</v>
      </c>
      <c r="D9792" s="348" t="s">
        <v>12706</v>
      </c>
      <c r="E9792" s="348" t="s">
        <v>12707</v>
      </c>
      <c r="F9792" s="348" t="s">
        <v>12723</v>
      </c>
    </row>
    <row r="9793" spans="1:6" x14ac:dyDescent="0.25">
      <c r="A9793" s="348" t="s">
        <v>15136</v>
      </c>
      <c r="B9793" t="str">
        <f t="shared" si="152"/>
        <v>F3:0922 P1P2:8806 P3:00203</v>
      </c>
      <c r="C9793" s="348" t="s">
        <v>7945</v>
      </c>
      <c r="D9793" s="348" t="s">
        <v>7637</v>
      </c>
      <c r="E9793" s="348" t="s">
        <v>7638</v>
      </c>
      <c r="F9793" s="348" t="s">
        <v>7639</v>
      </c>
    </row>
    <row r="9794" spans="1:6" x14ac:dyDescent="0.25">
      <c r="A9794" s="348" t="s">
        <v>15137</v>
      </c>
      <c r="B9794" t="str">
        <f t="shared" ref="B9794:B9857" si="153">CONCATENATE("F3:",D9794," P1P2:",E9794," P3:",F9794)</f>
        <v>F3:0319 P1P2:3505 P3:00403</v>
      </c>
      <c r="C9794" s="348" t="s">
        <v>7390</v>
      </c>
      <c r="D9794" s="348" t="s">
        <v>7391</v>
      </c>
      <c r="E9794" s="348" t="s">
        <v>7392</v>
      </c>
      <c r="F9794" s="348" t="s">
        <v>15138</v>
      </c>
    </row>
    <row r="9795" spans="1:6" x14ac:dyDescent="0.25">
      <c r="A9795" s="348" t="s">
        <v>15139</v>
      </c>
      <c r="B9795" t="str">
        <f t="shared" si="153"/>
        <v>F3:0340 P1P2:4302 P3:00106</v>
      </c>
      <c r="C9795" s="348" t="s">
        <v>7386</v>
      </c>
      <c r="D9795" s="348" t="s">
        <v>7523</v>
      </c>
      <c r="E9795" s="348" t="s">
        <v>7524</v>
      </c>
      <c r="F9795" s="348" t="s">
        <v>7525</v>
      </c>
    </row>
    <row r="9796" spans="1:6" x14ac:dyDescent="0.25">
      <c r="A9796" s="348" t="s">
        <v>15140</v>
      </c>
      <c r="B9796" t="str">
        <f t="shared" si="153"/>
        <v>F3:0340 P1P2:4302 P3:00106</v>
      </c>
      <c r="C9796" s="348" t="s">
        <v>7386</v>
      </c>
      <c r="D9796" s="348" t="s">
        <v>7523</v>
      </c>
      <c r="E9796" s="348" t="s">
        <v>7524</v>
      </c>
      <c r="F9796" s="348" t="s">
        <v>7525</v>
      </c>
    </row>
    <row r="9797" spans="1:6" x14ac:dyDescent="0.25">
      <c r="A9797" s="348" t="s">
        <v>15141</v>
      </c>
      <c r="B9797" t="str">
        <f t="shared" si="153"/>
        <v>F3:0820 P1P2:8502 P3:00234</v>
      </c>
      <c r="C9797" s="348" t="s">
        <v>12194</v>
      </c>
      <c r="D9797" s="348" t="s">
        <v>7684</v>
      </c>
      <c r="E9797" s="348" t="s">
        <v>7725</v>
      </c>
      <c r="F9797" s="348" t="s">
        <v>7726</v>
      </c>
    </row>
    <row r="9798" spans="1:6" x14ac:dyDescent="0.25">
      <c r="A9798" s="348" t="s">
        <v>15142</v>
      </c>
      <c r="B9798" t="str">
        <f t="shared" si="153"/>
        <v>F3:0921 P1P2:8804 P3:00201</v>
      </c>
      <c r="C9798" s="348" t="s">
        <v>8000</v>
      </c>
      <c r="D9798" s="348" t="s">
        <v>7646</v>
      </c>
      <c r="E9798" s="348" t="s">
        <v>7647</v>
      </c>
      <c r="F9798" s="348" t="s">
        <v>7648</v>
      </c>
    </row>
    <row r="9799" spans="1:6" x14ac:dyDescent="0.25">
      <c r="A9799" s="348" t="s">
        <v>15142</v>
      </c>
      <c r="B9799" t="str">
        <f t="shared" si="153"/>
        <v>F3:0921 P1P2:8804 P3:00448</v>
      </c>
      <c r="C9799" s="348" t="s">
        <v>8000</v>
      </c>
      <c r="D9799" s="348" t="s">
        <v>7646</v>
      </c>
      <c r="E9799" s="348" t="s">
        <v>7647</v>
      </c>
      <c r="F9799" s="348" t="s">
        <v>7641</v>
      </c>
    </row>
    <row r="9800" spans="1:6" x14ac:dyDescent="0.25">
      <c r="A9800" s="348" t="s">
        <v>15143</v>
      </c>
      <c r="B9800" t="str">
        <f t="shared" si="153"/>
        <v>F3:0820 P1P2:8502 P3:00234</v>
      </c>
      <c r="C9800" s="348" t="s">
        <v>7760</v>
      </c>
      <c r="D9800" s="348" t="s">
        <v>7684</v>
      </c>
      <c r="E9800" s="348" t="s">
        <v>7725</v>
      </c>
      <c r="F9800" s="348" t="s">
        <v>7726</v>
      </c>
    </row>
    <row r="9801" spans="1:6" x14ac:dyDescent="0.25">
      <c r="A9801" s="348" t="s">
        <v>15144</v>
      </c>
      <c r="B9801" t="str">
        <f t="shared" si="153"/>
        <v>F3:0813 P1P2:8603 P3:00394</v>
      </c>
      <c r="C9801" s="348" t="s">
        <v>7978</v>
      </c>
      <c r="D9801" s="348" t="s">
        <v>7807</v>
      </c>
      <c r="E9801" s="348" t="s">
        <v>7808</v>
      </c>
      <c r="F9801" s="348" t="s">
        <v>7809</v>
      </c>
    </row>
    <row r="9802" spans="1:6" x14ac:dyDescent="0.25">
      <c r="A9802" s="348" t="s">
        <v>15145</v>
      </c>
      <c r="B9802" t="str">
        <f t="shared" si="153"/>
        <v>F3:0911 P1P2:8802 P3:00199</v>
      </c>
      <c r="C9802" s="348" t="s">
        <v>7812</v>
      </c>
      <c r="D9802" s="348" t="s">
        <v>7657</v>
      </c>
      <c r="E9802" s="348" t="s">
        <v>7658</v>
      </c>
      <c r="F9802" s="348" t="s">
        <v>7659</v>
      </c>
    </row>
    <row r="9803" spans="1:6" x14ac:dyDescent="0.25">
      <c r="A9803" s="348" t="s">
        <v>15145</v>
      </c>
      <c r="B9803" t="str">
        <f t="shared" si="153"/>
        <v>F3:0911 P1P2:8802 P3:00448</v>
      </c>
      <c r="C9803" s="348" t="s">
        <v>7812</v>
      </c>
      <c r="D9803" s="348" t="s">
        <v>7657</v>
      </c>
      <c r="E9803" s="348" t="s">
        <v>7658</v>
      </c>
      <c r="F9803" s="348" t="s">
        <v>7641</v>
      </c>
    </row>
    <row r="9804" spans="1:6" x14ac:dyDescent="0.25">
      <c r="A9804" s="348" t="s">
        <v>15145</v>
      </c>
      <c r="B9804" t="str">
        <f t="shared" si="153"/>
        <v>F3:0921 P1P2:8804 P3:00201</v>
      </c>
      <c r="C9804" s="348" t="s">
        <v>7812</v>
      </c>
      <c r="D9804" s="348" t="s">
        <v>7646</v>
      </c>
      <c r="E9804" s="348" t="s">
        <v>7647</v>
      </c>
      <c r="F9804" s="348" t="s">
        <v>7648</v>
      </c>
    </row>
    <row r="9805" spans="1:6" x14ac:dyDescent="0.25">
      <c r="A9805" s="348" t="s">
        <v>15145</v>
      </c>
      <c r="B9805" t="str">
        <f t="shared" si="153"/>
        <v>F3:0921 P1P2:8804 P3:00448</v>
      </c>
      <c r="C9805" s="348" t="s">
        <v>7812</v>
      </c>
      <c r="D9805" s="348" t="s">
        <v>7646</v>
      </c>
      <c r="E9805" s="348" t="s">
        <v>7647</v>
      </c>
      <c r="F9805" s="348" t="s">
        <v>7641</v>
      </c>
    </row>
    <row r="9806" spans="1:6" x14ac:dyDescent="0.25">
      <c r="A9806" s="348" t="s">
        <v>15146</v>
      </c>
      <c r="B9806" t="str">
        <f t="shared" si="153"/>
        <v>F3:0911 P1P2:8802 P3:00199</v>
      </c>
      <c r="C9806" s="348" t="s">
        <v>7636</v>
      </c>
      <c r="D9806" s="348" t="s">
        <v>7657</v>
      </c>
      <c r="E9806" s="348" t="s">
        <v>7658</v>
      </c>
      <c r="F9806" s="348" t="s">
        <v>7659</v>
      </c>
    </row>
    <row r="9807" spans="1:6" x14ac:dyDescent="0.25">
      <c r="A9807" s="348" t="s">
        <v>15146</v>
      </c>
      <c r="B9807" t="str">
        <f t="shared" si="153"/>
        <v>F3:0911 P1P2:8802 P3:00448</v>
      </c>
      <c r="C9807" s="348" t="s">
        <v>7636</v>
      </c>
      <c r="D9807" s="348" t="s">
        <v>7657</v>
      </c>
      <c r="E9807" s="348" t="s">
        <v>7658</v>
      </c>
      <c r="F9807" s="348" t="s">
        <v>7641</v>
      </c>
    </row>
    <row r="9808" spans="1:6" x14ac:dyDescent="0.25">
      <c r="A9808" s="348" t="s">
        <v>15146</v>
      </c>
      <c r="B9808" t="str">
        <f t="shared" si="153"/>
        <v>F3:0921 P1P2:8804 P3:00201</v>
      </c>
      <c r="C9808" s="348" t="s">
        <v>7636</v>
      </c>
      <c r="D9808" s="348" t="s">
        <v>7646</v>
      </c>
      <c r="E9808" s="348" t="s">
        <v>7647</v>
      </c>
      <c r="F9808" s="348" t="s">
        <v>7648</v>
      </c>
    </row>
    <row r="9809" spans="1:6" x14ac:dyDescent="0.25">
      <c r="A9809" s="348" t="s">
        <v>15146</v>
      </c>
      <c r="B9809" t="str">
        <f t="shared" si="153"/>
        <v>F3:0921 P1P2:8804 P3:00448</v>
      </c>
      <c r="C9809" s="348" t="s">
        <v>7636</v>
      </c>
      <c r="D9809" s="348" t="s">
        <v>7646</v>
      </c>
      <c r="E9809" s="348" t="s">
        <v>7647</v>
      </c>
      <c r="F9809" s="348" t="s">
        <v>7641</v>
      </c>
    </row>
    <row r="9810" spans="1:6" x14ac:dyDescent="0.25">
      <c r="A9810" s="348" t="s">
        <v>15146</v>
      </c>
      <c r="B9810" t="str">
        <f t="shared" si="153"/>
        <v>F3:0950 P1P2:8814 P3:00211</v>
      </c>
      <c r="C9810" s="348" t="s">
        <v>7636</v>
      </c>
      <c r="D9810" s="348" t="s">
        <v>7344</v>
      </c>
      <c r="E9810" s="348" t="s">
        <v>7642</v>
      </c>
      <c r="F9810" s="348" t="s">
        <v>7643</v>
      </c>
    </row>
    <row r="9811" spans="1:6" x14ac:dyDescent="0.25">
      <c r="A9811" s="348" t="s">
        <v>15147</v>
      </c>
      <c r="B9811" t="str">
        <f t="shared" si="153"/>
        <v>F3:0911 P1P2:8802 P3:00199</v>
      </c>
      <c r="C9811" s="348" t="s">
        <v>7636</v>
      </c>
      <c r="D9811" s="348" t="s">
        <v>7657</v>
      </c>
      <c r="E9811" s="348" t="s">
        <v>7658</v>
      </c>
      <c r="F9811" s="348" t="s">
        <v>7659</v>
      </c>
    </row>
    <row r="9812" spans="1:6" x14ac:dyDescent="0.25">
      <c r="A9812" s="348" t="s">
        <v>15147</v>
      </c>
      <c r="B9812" t="str">
        <f t="shared" si="153"/>
        <v>F3:0911 P1P2:8802 P3:00448</v>
      </c>
      <c r="C9812" s="348" t="s">
        <v>7636</v>
      </c>
      <c r="D9812" s="348" t="s">
        <v>7657</v>
      </c>
      <c r="E9812" s="348" t="s">
        <v>7658</v>
      </c>
      <c r="F9812" s="348" t="s">
        <v>7641</v>
      </c>
    </row>
    <row r="9813" spans="1:6" x14ac:dyDescent="0.25">
      <c r="A9813" s="348" t="s">
        <v>15147</v>
      </c>
      <c r="B9813" t="str">
        <f t="shared" si="153"/>
        <v>F3:0921 P1P2:8804 P3:00201</v>
      </c>
      <c r="C9813" s="348" t="s">
        <v>7636</v>
      </c>
      <c r="D9813" s="348" t="s">
        <v>7646</v>
      </c>
      <c r="E9813" s="348" t="s">
        <v>7647</v>
      </c>
      <c r="F9813" s="348" t="s">
        <v>7648</v>
      </c>
    </row>
    <row r="9814" spans="1:6" x14ac:dyDescent="0.25">
      <c r="A9814" s="348" t="s">
        <v>15147</v>
      </c>
      <c r="B9814" t="str">
        <f t="shared" si="153"/>
        <v>F3:0921 P1P2:8804 P3:00448</v>
      </c>
      <c r="C9814" s="348" t="s">
        <v>7636</v>
      </c>
      <c r="D9814" s="348" t="s">
        <v>7646</v>
      </c>
      <c r="E9814" s="348" t="s">
        <v>7647</v>
      </c>
      <c r="F9814" s="348" t="s">
        <v>7641</v>
      </c>
    </row>
    <row r="9815" spans="1:6" x14ac:dyDescent="0.25">
      <c r="A9815" s="348" t="s">
        <v>15148</v>
      </c>
      <c r="B9815" t="str">
        <f t="shared" si="153"/>
        <v>F3:0813 P1P2:8603 P3:00394</v>
      </c>
      <c r="C9815" s="348" t="s">
        <v>7768</v>
      </c>
      <c r="D9815" s="348" t="s">
        <v>7807</v>
      </c>
      <c r="E9815" s="348" t="s">
        <v>7808</v>
      </c>
      <c r="F9815" s="348" t="s">
        <v>7809</v>
      </c>
    </row>
    <row r="9816" spans="1:6" x14ac:dyDescent="0.25">
      <c r="A9816" s="348" t="s">
        <v>15149</v>
      </c>
      <c r="B9816" t="str">
        <f t="shared" si="153"/>
        <v>F3:0950 P1P2:8814 P3:00209</v>
      </c>
      <c r="C9816" s="348" t="s">
        <v>10747</v>
      </c>
      <c r="D9816" s="348" t="s">
        <v>7344</v>
      </c>
      <c r="E9816" s="348" t="s">
        <v>7642</v>
      </c>
      <c r="F9816" s="348" t="s">
        <v>7860</v>
      </c>
    </row>
    <row r="9817" spans="1:6" x14ac:dyDescent="0.25">
      <c r="A9817" s="348" t="s">
        <v>15150</v>
      </c>
      <c r="B9817" t="str">
        <f t="shared" si="153"/>
        <v>F3:0911 P1P2:8802 P3:00199</v>
      </c>
      <c r="C9817" s="348" t="s">
        <v>7984</v>
      </c>
      <c r="D9817" s="348" t="s">
        <v>7657</v>
      </c>
      <c r="E9817" s="348" t="s">
        <v>7658</v>
      </c>
      <c r="F9817" s="348" t="s">
        <v>7659</v>
      </c>
    </row>
    <row r="9818" spans="1:6" x14ac:dyDescent="0.25">
      <c r="A9818" s="348" t="s">
        <v>15150</v>
      </c>
      <c r="B9818" t="str">
        <f t="shared" si="153"/>
        <v>F3:0911 P1P2:8802 P3:00448</v>
      </c>
      <c r="C9818" s="348" t="s">
        <v>7984</v>
      </c>
      <c r="D9818" s="348" t="s">
        <v>7657</v>
      </c>
      <c r="E9818" s="348" t="s">
        <v>7658</v>
      </c>
      <c r="F9818" s="348" t="s">
        <v>7641</v>
      </c>
    </row>
    <row r="9819" spans="1:6" x14ac:dyDescent="0.25">
      <c r="A9819" s="348" t="s">
        <v>15150</v>
      </c>
      <c r="B9819" t="str">
        <f t="shared" si="153"/>
        <v>F3:0912 P1P2:8803 P3:00200</v>
      </c>
      <c r="C9819" s="348" t="s">
        <v>7984</v>
      </c>
      <c r="D9819" s="348" t="s">
        <v>7651</v>
      </c>
      <c r="E9819" s="348" t="s">
        <v>7652</v>
      </c>
      <c r="F9819" s="348" t="s">
        <v>7653</v>
      </c>
    </row>
    <row r="9820" spans="1:6" x14ac:dyDescent="0.25">
      <c r="A9820" s="348" t="s">
        <v>15150</v>
      </c>
      <c r="B9820" t="str">
        <f t="shared" si="153"/>
        <v>F3:0912 P1P2:8803 P3:00448</v>
      </c>
      <c r="C9820" s="348" t="s">
        <v>7984</v>
      </c>
      <c r="D9820" s="348" t="s">
        <v>7651</v>
      </c>
      <c r="E9820" s="348" t="s">
        <v>7652</v>
      </c>
      <c r="F9820" s="348" t="s">
        <v>7641</v>
      </c>
    </row>
    <row r="9821" spans="1:6" x14ac:dyDescent="0.25">
      <c r="A9821" s="348" t="s">
        <v>15151</v>
      </c>
      <c r="B9821" t="str">
        <f t="shared" si="153"/>
        <v>F3:0911 P1P2:8802 P3:00199</v>
      </c>
      <c r="C9821" s="348" t="s">
        <v>7945</v>
      </c>
      <c r="D9821" s="348" t="s">
        <v>7657</v>
      </c>
      <c r="E9821" s="348" t="s">
        <v>7658</v>
      </c>
      <c r="F9821" s="348" t="s">
        <v>7659</v>
      </c>
    </row>
    <row r="9822" spans="1:6" x14ac:dyDescent="0.25">
      <c r="A9822" s="348" t="s">
        <v>15151</v>
      </c>
      <c r="B9822" t="str">
        <f t="shared" si="153"/>
        <v>F3:0911 P1P2:8802 P3:00448</v>
      </c>
      <c r="C9822" s="348" t="s">
        <v>7945</v>
      </c>
      <c r="D9822" s="348" t="s">
        <v>7657</v>
      </c>
      <c r="E9822" s="348" t="s">
        <v>7658</v>
      </c>
      <c r="F9822" s="348" t="s">
        <v>7641</v>
      </c>
    </row>
    <row r="9823" spans="1:6" x14ac:dyDescent="0.25">
      <c r="A9823" s="348" t="s">
        <v>15152</v>
      </c>
      <c r="B9823" t="str">
        <f t="shared" si="153"/>
        <v>F3:0820 P1P2:8502 P3:00234</v>
      </c>
      <c r="C9823" s="348" t="s">
        <v>8275</v>
      </c>
      <c r="D9823" s="348" t="s">
        <v>7684</v>
      </c>
      <c r="E9823" s="348" t="s">
        <v>7725</v>
      </c>
      <c r="F9823" s="348" t="s">
        <v>7726</v>
      </c>
    </row>
    <row r="9824" spans="1:6" x14ac:dyDescent="0.25">
      <c r="A9824" s="348" t="s">
        <v>15153</v>
      </c>
      <c r="B9824" t="str">
        <f t="shared" si="153"/>
        <v>F3:0820 P1P2:8502 P3:00234</v>
      </c>
      <c r="C9824" s="348" t="s">
        <v>12220</v>
      </c>
      <c r="D9824" s="348" t="s">
        <v>7684</v>
      </c>
      <c r="E9824" s="348" t="s">
        <v>7725</v>
      </c>
      <c r="F9824" s="348" t="s">
        <v>7726</v>
      </c>
    </row>
    <row r="9825" spans="1:6" x14ac:dyDescent="0.25">
      <c r="A9825" s="348" t="s">
        <v>15154</v>
      </c>
      <c r="B9825" t="str">
        <f t="shared" si="153"/>
        <v>F3:0921 P1P2:8804 P3:00201</v>
      </c>
      <c r="C9825" s="348" t="s">
        <v>7916</v>
      </c>
      <c r="D9825" s="348" t="s">
        <v>7646</v>
      </c>
      <c r="E9825" s="348" t="s">
        <v>7647</v>
      </c>
      <c r="F9825" s="348" t="s">
        <v>7648</v>
      </c>
    </row>
    <row r="9826" spans="1:6" x14ac:dyDescent="0.25">
      <c r="A9826" s="348" t="s">
        <v>15154</v>
      </c>
      <c r="B9826" t="str">
        <f t="shared" si="153"/>
        <v>F3:0921 P1P2:8804 P3:00448</v>
      </c>
      <c r="C9826" s="348" t="s">
        <v>7916</v>
      </c>
      <c r="D9826" s="348" t="s">
        <v>7646</v>
      </c>
      <c r="E9826" s="348" t="s">
        <v>7647</v>
      </c>
      <c r="F9826" s="348" t="s">
        <v>7641</v>
      </c>
    </row>
    <row r="9827" spans="1:6" x14ac:dyDescent="0.25">
      <c r="A9827" s="348" t="s">
        <v>15155</v>
      </c>
      <c r="B9827" t="str">
        <f t="shared" si="153"/>
        <v>F3:0921 P1P2:8804 P3:00201</v>
      </c>
      <c r="C9827" s="348" t="s">
        <v>7916</v>
      </c>
      <c r="D9827" s="348" t="s">
        <v>7646</v>
      </c>
      <c r="E9827" s="348" t="s">
        <v>7647</v>
      </c>
      <c r="F9827" s="348" t="s">
        <v>7648</v>
      </c>
    </row>
    <row r="9828" spans="1:6" x14ac:dyDescent="0.25">
      <c r="A9828" s="348" t="s">
        <v>15155</v>
      </c>
      <c r="B9828" t="str">
        <f t="shared" si="153"/>
        <v>F3:0921 P1P2:8804 P3:00448</v>
      </c>
      <c r="C9828" s="348" t="s">
        <v>7916</v>
      </c>
      <c r="D9828" s="348" t="s">
        <v>7646</v>
      </c>
      <c r="E9828" s="348" t="s">
        <v>7647</v>
      </c>
      <c r="F9828" s="348" t="s">
        <v>7641</v>
      </c>
    </row>
    <row r="9829" spans="1:6" x14ac:dyDescent="0.25">
      <c r="A9829" s="348" t="s">
        <v>15156</v>
      </c>
      <c r="B9829" t="str">
        <f t="shared" si="153"/>
        <v>F3:0820 P1P2:8502 P3:00234</v>
      </c>
      <c r="C9829" s="348" t="s">
        <v>12542</v>
      </c>
      <c r="D9829" s="348" t="s">
        <v>7684</v>
      </c>
      <c r="E9829" s="348" t="s">
        <v>7725</v>
      </c>
      <c r="F9829" s="348" t="s">
        <v>7726</v>
      </c>
    </row>
    <row r="9830" spans="1:6" x14ac:dyDescent="0.25">
      <c r="A9830" s="348" t="s">
        <v>15157</v>
      </c>
      <c r="B9830" t="str">
        <f t="shared" si="153"/>
        <v>F3:0820 P1P2:8502 P3:00234</v>
      </c>
      <c r="C9830" s="348" t="s">
        <v>12210</v>
      </c>
      <c r="D9830" s="348" t="s">
        <v>7684</v>
      </c>
      <c r="E9830" s="348" t="s">
        <v>7725</v>
      </c>
      <c r="F9830" s="348" t="s">
        <v>7726</v>
      </c>
    </row>
    <row r="9831" spans="1:6" x14ac:dyDescent="0.25">
      <c r="A9831" s="348" t="s">
        <v>15158</v>
      </c>
      <c r="B9831" t="str">
        <f t="shared" si="153"/>
        <v>F3:0813 P1P2:8603 P3:00394</v>
      </c>
      <c r="C9831" s="348" t="s">
        <v>11934</v>
      </c>
      <c r="D9831" s="348" t="s">
        <v>7807</v>
      </c>
      <c r="E9831" s="348" t="s">
        <v>7808</v>
      </c>
      <c r="F9831" s="348" t="s">
        <v>7809</v>
      </c>
    </row>
    <row r="9832" spans="1:6" x14ac:dyDescent="0.25">
      <c r="A9832" s="348" t="s">
        <v>15159</v>
      </c>
      <c r="B9832" t="str">
        <f t="shared" si="153"/>
        <v>F3:0812 P1P2:8602 P3:00238</v>
      </c>
      <c r="C9832" s="348" t="s">
        <v>13116</v>
      </c>
      <c r="D9832" s="348" t="s">
        <v>7752</v>
      </c>
      <c r="E9832" s="348" t="s">
        <v>7753</v>
      </c>
      <c r="F9832" s="348" t="s">
        <v>8038</v>
      </c>
    </row>
    <row r="9833" spans="1:6" x14ac:dyDescent="0.25">
      <c r="A9833" s="348" t="s">
        <v>15160</v>
      </c>
      <c r="B9833" t="str">
        <f t="shared" si="153"/>
        <v>F3:0911 P1P2:8802 P3:00199</v>
      </c>
      <c r="C9833" s="348" t="s">
        <v>9931</v>
      </c>
      <c r="D9833" s="348" t="s">
        <v>7657</v>
      </c>
      <c r="E9833" s="348" t="s">
        <v>7658</v>
      </c>
      <c r="F9833" s="348" t="s">
        <v>7659</v>
      </c>
    </row>
    <row r="9834" spans="1:6" x14ac:dyDescent="0.25">
      <c r="A9834" s="348" t="s">
        <v>15160</v>
      </c>
      <c r="B9834" t="str">
        <f t="shared" si="153"/>
        <v>F3:0911 P1P2:8802 P3:00448</v>
      </c>
      <c r="C9834" s="348" t="s">
        <v>9931</v>
      </c>
      <c r="D9834" s="348" t="s">
        <v>7657</v>
      </c>
      <c r="E9834" s="348" t="s">
        <v>7658</v>
      </c>
      <c r="F9834" s="348" t="s">
        <v>7641</v>
      </c>
    </row>
    <row r="9835" spans="1:6" x14ac:dyDescent="0.25">
      <c r="A9835" s="348" t="s">
        <v>15161</v>
      </c>
      <c r="B9835" t="str">
        <f t="shared" si="153"/>
        <v>F3:0820 P1P2:8502 P3:00243</v>
      </c>
      <c r="C9835" s="348" t="s">
        <v>8324</v>
      </c>
      <c r="D9835" s="348" t="s">
        <v>7684</v>
      </c>
      <c r="E9835" s="348" t="s">
        <v>7725</v>
      </c>
      <c r="F9835" s="348" t="s">
        <v>13340</v>
      </c>
    </row>
    <row r="9836" spans="1:6" x14ac:dyDescent="0.25">
      <c r="A9836" s="348" t="s">
        <v>15162</v>
      </c>
      <c r="B9836" t="str">
        <f t="shared" si="153"/>
        <v>F3:0812 P1P2:8602 P3:00355</v>
      </c>
      <c r="C9836" s="348" t="s">
        <v>7967</v>
      </c>
      <c r="D9836" s="348" t="s">
        <v>7752</v>
      </c>
      <c r="E9836" s="348" t="s">
        <v>7753</v>
      </c>
      <c r="F9836" s="348" t="s">
        <v>7754</v>
      </c>
    </row>
    <row r="9837" spans="1:6" x14ac:dyDescent="0.25">
      <c r="A9837" s="348" t="s">
        <v>15163</v>
      </c>
      <c r="B9837" t="str">
        <f t="shared" si="153"/>
        <v>F3:0820 P1P2:8502 P3:00233</v>
      </c>
      <c r="C9837" s="348" t="s">
        <v>7967</v>
      </c>
      <c r="D9837" s="348" t="s">
        <v>7684</v>
      </c>
      <c r="E9837" s="348" t="s">
        <v>7725</v>
      </c>
      <c r="F9837" s="348" t="s">
        <v>9219</v>
      </c>
    </row>
    <row r="9838" spans="1:6" x14ac:dyDescent="0.25">
      <c r="A9838" s="348" t="s">
        <v>15164</v>
      </c>
      <c r="B9838" t="str">
        <f t="shared" si="153"/>
        <v>F3:0812 P1P2:8602 P3:00355</v>
      </c>
      <c r="C9838" s="348" t="s">
        <v>14448</v>
      </c>
      <c r="D9838" s="348" t="s">
        <v>7752</v>
      </c>
      <c r="E9838" s="348" t="s">
        <v>7753</v>
      </c>
      <c r="F9838" s="348" t="s">
        <v>7754</v>
      </c>
    </row>
    <row r="9839" spans="1:6" x14ac:dyDescent="0.25">
      <c r="A9839" s="348" t="s">
        <v>15165</v>
      </c>
      <c r="B9839" t="str">
        <f t="shared" si="153"/>
        <v>F3:1040 P1P2:9006 P3:00283</v>
      </c>
      <c r="C9839" s="348" t="s">
        <v>14613</v>
      </c>
      <c r="D9839" s="348" t="s">
        <v>7691</v>
      </c>
      <c r="E9839" s="348" t="s">
        <v>7692</v>
      </c>
      <c r="F9839" s="348" t="s">
        <v>7914</v>
      </c>
    </row>
    <row r="9840" spans="1:6" x14ac:dyDescent="0.25">
      <c r="A9840" s="348" t="s">
        <v>15166</v>
      </c>
      <c r="B9840" t="str">
        <f t="shared" si="153"/>
        <v>F3:0820 P1P2:8503 P3:00232</v>
      </c>
      <c r="C9840" s="348" t="s">
        <v>11883</v>
      </c>
      <c r="D9840" s="348" t="s">
        <v>7684</v>
      </c>
      <c r="E9840" s="348" t="s">
        <v>7685</v>
      </c>
      <c r="F9840" s="348" t="s">
        <v>7686</v>
      </c>
    </row>
    <row r="9841" spans="1:6" x14ac:dyDescent="0.25">
      <c r="A9841" s="348" t="s">
        <v>15167</v>
      </c>
      <c r="B9841" t="str">
        <f t="shared" si="153"/>
        <v>F3:1070 P1P2:9012 P3:00348</v>
      </c>
      <c r="C9841" s="348" t="s">
        <v>11869</v>
      </c>
      <c r="D9841" s="348" t="s">
        <v>7849</v>
      </c>
      <c r="E9841" s="348" t="s">
        <v>7850</v>
      </c>
      <c r="F9841" s="348" t="s">
        <v>7693</v>
      </c>
    </row>
    <row r="9842" spans="1:6" x14ac:dyDescent="0.25">
      <c r="A9842" s="348" t="s">
        <v>15168</v>
      </c>
      <c r="B9842" t="str">
        <f t="shared" si="153"/>
        <v>F3:0861 P1P2:8501 P3:00005</v>
      </c>
      <c r="C9842" s="348" t="s">
        <v>7846</v>
      </c>
      <c r="D9842" s="348" t="s">
        <v>7952</v>
      </c>
      <c r="E9842" s="348" t="s">
        <v>7953</v>
      </c>
      <c r="F9842" s="348" t="s">
        <v>7655</v>
      </c>
    </row>
    <row r="9843" spans="1:6" x14ac:dyDescent="0.25">
      <c r="A9843" s="348" t="s">
        <v>15168</v>
      </c>
      <c r="B9843" t="str">
        <f t="shared" si="153"/>
        <v>F3:0861 P1P2:8501 P3:00060</v>
      </c>
      <c r="C9843" s="348" t="s">
        <v>7846</v>
      </c>
      <c r="D9843" s="348" t="s">
        <v>7952</v>
      </c>
      <c r="E9843" s="348" t="s">
        <v>7953</v>
      </c>
      <c r="F9843" s="348" t="s">
        <v>7402</v>
      </c>
    </row>
    <row r="9844" spans="1:6" x14ac:dyDescent="0.25">
      <c r="A9844" s="348" t="s">
        <v>15169</v>
      </c>
      <c r="B9844" t="str">
        <f t="shared" si="153"/>
        <v>F3:0820 P1P2:8502 P3:00234</v>
      </c>
      <c r="C9844" s="348" t="s">
        <v>7846</v>
      </c>
      <c r="D9844" s="348" t="s">
        <v>7684</v>
      </c>
      <c r="E9844" s="348" t="s">
        <v>7725</v>
      </c>
      <c r="F9844" s="348" t="s">
        <v>7726</v>
      </c>
    </row>
    <row r="9845" spans="1:6" x14ac:dyDescent="0.25">
      <c r="A9845" s="348" t="s">
        <v>15170</v>
      </c>
      <c r="B9845" t="str">
        <f t="shared" si="153"/>
        <v>F3:0912 P1P2:8803 P3:00200</v>
      </c>
      <c r="C9845" s="348" t="s">
        <v>7981</v>
      </c>
      <c r="D9845" s="348" t="s">
        <v>7651</v>
      </c>
      <c r="E9845" s="348" t="s">
        <v>7652</v>
      </c>
      <c r="F9845" s="348" t="s">
        <v>7653</v>
      </c>
    </row>
    <row r="9846" spans="1:6" x14ac:dyDescent="0.25">
      <c r="A9846" s="348" t="s">
        <v>15170</v>
      </c>
      <c r="B9846" t="str">
        <f t="shared" si="153"/>
        <v>F3:0912 P1P2:8803 P3:00392</v>
      </c>
      <c r="C9846" s="348" t="s">
        <v>7981</v>
      </c>
      <c r="D9846" s="348" t="s">
        <v>7651</v>
      </c>
      <c r="E9846" s="348" t="s">
        <v>7652</v>
      </c>
      <c r="F9846" s="348" t="s">
        <v>13885</v>
      </c>
    </row>
    <row r="9847" spans="1:6" x14ac:dyDescent="0.25">
      <c r="A9847" s="348" t="s">
        <v>15170</v>
      </c>
      <c r="B9847" t="str">
        <f t="shared" si="153"/>
        <v>F3:0912 P1P2:8803 P3:00448</v>
      </c>
      <c r="C9847" s="348" t="s">
        <v>7981</v>
      </c>
      <c r="D9847" s="348" t="s">
        <v>7651</v>
      </c>
      <c r="E9847" s="348" t="s">
        <v>7652</v>
      </c>
      <c r="F9847" s="348" t="s">
        <v>7641</v>
      </c>
    </row>
    <row r="9848" spans="1:6" x14ac:dyDescent="0.25">
      <c r="A9848" s="348" t="s">
        <v>15171</v>
      </c>
      <c r="B9848" t="str">
        <f t="shared" si="153"/>
        <v>F3:0419 P1P2:5001 P3:00005</v>
      </c>
      <c r="C9848" s="348" t="s">
        <v>7997</v>
      </c>
      <c r="D9848" s="348" t="s">
        <v>7409</v>
      </c>
      <c r="E9848" s="348" t="s">
        <v>9991</v>
      </c>
      <c r="F9848" s="348" t="s">
        <v>7655</v>
      </c>
    </row>
    <row r="9849" spans="1:6" x14ac:dyDescent="0.25">
      <c r="A9849" s="348" t="s">
        <v>15172</v>
      </c>
      <c r="B9849" t="str">
        <f t="shared" si="153"/>
        <v>F3:0911 P1P2:8802 P3:00199</v>
      </c>
      <c r="C9849" s="348" t="s">
        <v>11362</v>
      </c>
      <c r="D9849" s="348" t="s">
        <v>7657</v>
      </c>
      <c r="E9849" s="348" t="s">
        <v>7658</v>
      </c>
      <c r="F9849" s="348" t="s">
        <v>7659</v>
      </c>
    </row>
    <row r="9850" spans="1:6" x14ac:dyDescent="0.25">
      <c r="A9850" s="348" t="s">
        <v>15172</v>
      </c>
      <c r="B9850" t="str">
        <f t="shared" si="153"/>
        <v>F3:0911 P1P2:8802 P3:00448</v>
      </c>
      <c r="C9850" s="348" t="s">
        <v>11362</v>
      </c>
      <c r="D9850" s="348" t="s">
        <v>7657</v>
      </c>
      <c r="E9850" s="348" t="s">
        <v>7658</v>
      </c>
      <c r="F9850" s="348" t="s">
        <v>7641</v>
      </c>
    </row>
    <row r="9851" spans="1:6" x14ac:dyDescent="0.25">
      <c r="A9851" s="348" t="s">
        <v>15173</v>
      </c>
      <c r="B9851" t="str">
        <f t="shared" si="153"/>
        <v>F3:0812 P1P2:8602 P3:00355</v>
      </c>
      <c r="C9851" s="348" t="s">
        <v>9873</v>
      </c>
      <c r="D9851" s="348" t="s">
        <v>7752</v>
      </c>
      <c r="E9851" s="348" t="s">
        <v>7753</v>
      </c>
      <c r="F9851" s="348" t="s">
        <v>7754</v>
      </c>
    </row>
    <row r="9852" spans="1:6" x14ac:dyDescent="0.25">
      <c r="A9852" s="348" t="s">
        <v>15174</v>
      </c>
      <c r="B9852" t="str">
        <f t="shared" si="153"/>
        <v>F3:0950 P1P2:8814 P3:00209</v>
      </c>
      <c r="C9852" s="348" t="s">
        <v>7880</v>
      </c>
      <c r="D9852" s="348" t="s">
        <v>7344</v>
      </c>
      <c r="E9852" s="348" t="s">
        <v>7642</v>
      </c>
      <c r="F9852" s="348" t="s">
        <v>7860</v>
      </c>
    </row>
    <row r="9853" spans="1:6" x14ac:dyDescent="0.25">
      <c r="A9853" s="348" t="s">
        <v>15175</v>
      </c>
      <c r="B9853" t="str">
        <f t="shared" si="153"/>
        <v>F3:0813 P1P2:8603 P3:00394</v>
      </c>
      <c r="C9853" s="348" t="s">
        <v>10550</v>
      </c>
      <c r="D9853" s="348" t="s">
        <v>7807</v>
      </c>
      <c r="E9853" s="348" t="s">
        <v>7808</v>
      </c>
      <c r="F9853" s="348" t="s">
        <v>7809</v>
      </c>
    </row>
    <row r="9854" spans="1:6" x14ac:dyDescent="0.25">
      <c r="A9854" s="348" t="s">
        <v>15176</v>
      </c>
      <c r="B9854" t="str">
        <f t="shared" si="153"/>
        <v>F3:0812 P1P2:8602 P3:00238</v>
      </c>
      <c r="C9854" s="348" t="s">
        <v>7880</v>
      </c>
      <c r="D9854" s="348" t="s">
        <v>7752</v>
      </c>
      <c r="E9854" s="348" t="s">
        <v>7753</v>
      </c>
      <c r="F9854" s="348" t="s">
        <v>8038</v>
      </c>
    </row>
    <row r="9855" spans="1:6" x14ac:dyDescent="0.25">
      <c r="A9855" s="348" t="s">
        <v>15177</v>
      </c>
      <c r="B9855" t="str">
        <f t="shared" si="153"/>
        <v>F3:0950 P1P2:8814 P3:00209</v>
      </c>
      <c r="C9855" s="348" t="s">
        <v>8000</v>
      </c>
      <c r="D9855" s="348" t="s">
        <v>7344</v>
      </c>
      <c r="E9855" s="348" t="s">
        <v>7642</v>
      </c>
      <c r="F9855" s="348" t="s">
        <v>7860</v>
      </c>
    </row>
    <row r="9856" spans="1:6" x14ac:dyDescent="0.25">
      <c r="A9856" s="348" t="s">
        <v>15178</v>
      </c>
      <c r="B9856" t="str">
        <f t="shared" si="153"/>
        <v>F3:0950 P1P2:8814 P3:00209</v>
      </c>
      <c r="C9856" s="348" t="s">
        <v>8000</v>
      </c>
      <c r="D9856" s="348" t="s">
        <v>7344</v>
      </c>
      <c r="E9856" s="348" t="s">
        <v>7642</v>
      </c>
      <c r="F9856" s="348" t="s">
        <v>7860</v>
      </c>
    </row>
    <row r="9857" spans="1:6" x14ac:dyDescent="0.25">
      <c r="A9857" s="348" t="s">
        <v>15179</v>
      </c>
      <c r="B9857" t="str">
        <f t="shared" si="153"/>
        <v>F3:0950 P1P2:8814 P3:00209</v>
      </c>
      <c r="C9857" s="348" t="s">
        <v>8000</v>
      </c>
      <c r="D9857" s="348" t="s">
        <v>7344</v>
      </c>
      <c r="E9857" s="348" t="s">
        <v>7642</v>
      </c>
      <c r="F9857" s="348" t="s">
        <v>7860</v>
      </c>
    </row>
    <row r="9858" spans="1:6" x14ac:dyDescent="0.25">
      <c r="A9858" s="348" t="s">
        <v>15180</v>
      </c>
      <c r="B9858" t="str">
        <f t="shared" ref="B9858:B9921" si="154">CONCATENATE("F3:",D9858," P1P2:",E9858," P3:",F9858)</f>
        <v>F3:0950 P1P2:8814 P3:00209</v>
      </c>
      <c r="C9858" s="348" t="s">
        <v>8000</v>
      </c>
      <c r="D9858" s="348" t="s">
        <v>7344</v>
      </c>
      <c r="E9858" s="348" t="s">
        <v>7642</v>
      </c>
      <c r="F9858" s="348" t="s">
        <v>7860</v>
      </c>
    </row>
    <row r="9859" spans="1:6" x14ac:dyDescent="0.25">
      <c r="A9859" s="348" t="s">
        <v>15181</v>
      </c>
      <c r="B9859" t="str">
        <f t="shared" si="154"/>
        <v>F3:0419 P1P2:5001 P3:00005</v>
      </c>
      <c r="C9859" s="348" t="s">
        <v>7768</v>
      </c>
      <c r="D9859" s="348" t="s">
        <v>7409</v>
      </c>
      <c r="E9859" s="348" t="s">
        <v>9991</v>
      </c>
      <c r="F9859" s="348" t="s">
        <v>7655</v>
      </c>
    </row>
    <row r="9860" spans="1:6" x14ac:dyDescent="0.25">
      <c r="A9860" s="348" t="s">
        <v>15182</v>
      </c>
      <c r="B9860" t="str">
        <f t="shared" si="154"/>
        <v>F3:0812 P1P2:8602 P3:00238</v>
      </c>
      <c r="C9860" s="348" t="s">
        <v>8000</v>
      </c>
      <c r="D9860" s="348" t="s">
        <v>7752</v>
      </c>
      <c r="E9860" s="348" t="s">
        <v>7753</v>
      </c>
      <c r="F9860" s="348" t="s">
        <v>8038</v>
      </c>
    </row>
    <row r="9861" spans="1:6" x14ac:dyDescent="0.25">
      <c r="A9861" s="348" t="s">
        <v>15183</v>
      </c>
      <c r="B9861" t="str">
        <f t="shared" si="154"/>
        <v>F3:0960 P1P2:8813 P3:00221</v>
      </c>
      <c r="C9861" s="348" t="s">
        <v>11934</v>
      </c>
      <c r="D9861" s="348" t="s">
        <v>7968</v>
      </c>
      <c r="E9861" s="348" t="s">
        <v>7969</v>
      </c>
      <c r="F9861" s="348" t="s">
        <v>7976</v>
      </c>
    </row>
    <row r="9862" spans="1:6" x14ac:dyDescent="0.25">
      <c r="A9862" s="348" t="s">
        <v>15184</v>
      </c>
      <c r="B9862" t="str">
        <f t="shared" si="154"/>
        <v>F3:1099 P1P2:9019 P3:00348</v>
      </c>
      <c r="C9862" s="348" t="s">
        <v>9705</v>
      </c>
      <c r="D9862" s="348" t="s">
        <v>8515</v>
      </c>
      <c r="E9862" s="348" t="s">
        <v>10350</v>
      </c>
      <c r="F9862" s="348" t="s">
        <v>7693</v>
      </c>
    </row>
    <row r="9863" spans="1:6" x14ac:dyDescent="0.25">
      <c r="A9863" s="348" t="s">
        <v>15185</v>
      </c>
      <c r="B9863" t="str">
        <f t="shared" si="154"/>
        <v>F3:0861 P1P2:8501 P3:00005</v>
      </c>
      <c r="C9863" s="348" t="s">
        <v>7943</v>
      </c>
      <c r="D9863" s="348" t="s">
        <v>7952</v>
      </c>
      <c r="E9863" s="348" t="s">
        <v>7953</v>
      </c>
      <c r="F9863" s="348" t="s">
        <v>7655</v>
      </c>
    </row>
    <row r="9864" spans="1:6" x14ac:dyDescent="0.25">
      <c r="A9864" s="348" t="s">
        <v>15186</v>
      </c>
      <c r="B9864" t="str">
        <f t="shared" si="154"/>
        <v>F3:0820 P1P2:8502 P3:00234</v>
      </c>
      <c r="C9864" s="348" t="s">
        <v>7943</v>
      </c>
      <c r="D9864" s="348" t="s">
        <v>7684</v>
      </c>
      <c r="E9864" s="348" t="s">
        <v>7725</v>
      </c>
      <c r="F9864" s="348" t="s">
        <v>7726</v>
      </c>
    </row>
    <row r="9865" spans="1:6" x14ac:dyDescent="0.25">
      <c r="A9865" s="348" t="s">
        <v>15187</v>
      </c>
      <c r="B9865" t="str">
        <f t="shared" si="154"/>
        <v>F3:0820 P1P2:8502 P3:00224</v>
      </c>
      <c r="C9865" s="348" t="s">
        <v>7943</v>
      </c>
      <c r="D9865" s="348" t="s">
        <v>7684</v>
      </c>
      <c r="E9865" s="348" t="s">
        <v>7725</v>
      </c>
      <c r="F9865" s="348" t="s">
        <v>8746</v>
      </c>
    </row>
    <row r="9866" spans="1:6" x14ac:dyDescent="0.25">
      <c r="A9866" s="348" t="s">
        <v>15188</v>
      </c>
      <c r="B9866" t="str">
        <f t="shared" si="154"/>
        <v>F3:0820 P1P2:8503 P3:00232</v>
      </c>
      <c r="C9866" s="348" t="s">
        <v>7943</v>
      </c>
      <c r="D9866" s="348" t="s">
        <v>7684</v>
      </c>
      <c r="E9866" s="348" t="s">
        <v>7685</v>
      </c>
      <c r="F9866" s="348" t="s">
        <v>7686</v>
      </c>
    </row>
    <row r="9867" spans="1:6" x14ac:dyDescent="0.25">
      <c r="A9867" s="348" t="s">
        <v>15189</v>
      </c>
      <c r="B9867" t="str">
        <f t="shared" si="154"/>
        <v>F3:0321 P1P2:3702 P3:00089</v>
      </c>
      <c r="C9867" s="348" t="s">
        <v>11180</v>
      </c>
      <c r="D9867" s="348" t="s">
        <v>7467</v>
      </c>
      <c r="E9867" s="348" t="s">
        <v>7468</v>
      </c>
      <c r="F9867" s="348" t="s">
        <v>7469</v>
      </c>
    </row>
    <row r="9868" spans="1:6" x14ac:dyDescent="0.25">
      <c r="A9868" s="348" t="s">
        <v>15190</v>
      </c>
      <c r="B9868" t="str">
        <f t="shared" si="154"/>
        <v>F3:0811 P1P2:8506 P3:00229</v>
      </c>
      <c r="C9868" s="348" t="s">
        <v>9993</v>
      </c>
      <c r="D9868" s="348" t="s">
        <v>12706</v>
      </c>
      <c r="E9868" s="348" t="s">
        <v>12707</v>
      </c>
      <c r="F9868" s="348" t="s">
        <v>12708</v>
      </c>
    </row>
    <row r="9869" spans="1:6" x14ac:dyDescent="0.25">
      <c r="A9869" s="348" t="s">
        <v>15191</v>
      </c>
      <c r="B9869" t="str">
        <f t="shared" si="154"/>
        <v>F3:0921 P1P2:8804 P3:00201</v>
      </c>
      <c r="C9869" s="348" t="s">
        <v>12867</v>
      </c>
      <c r="D9869" s="348" t="s">
        <v>7646</v>
      </c>
      <c r="E9869" s="348" t="s">
        <v>7647</v>
      </c>
      <c r="F9869" s="348" t="s">
        <v>7648</v>
      </c>
    </row>
    <row r="9870" spans="1:6" x14ac:dyDescent="0.25">
      <c r="A9870" s="348" t="s">
        <v>15191</v>
      </c>
      <c r="B9870" t="str">
        <f t="shared" si="154"/>
        <v>F3:0921 P1P2:8804 P3:00448</v>
      </c>
      <c r="C9870" s="348" t="s">
        <v>12867</v>
      </c>
      <c r="D9870" s="348" t="s">
        <v>7646</v>
      </c>
      <c r="E9870" s="348" t="s">
        <v>7647</v>
      </c>
      <c r="F9870" s="348" t="s">
        <v>7641</v>
      </c>
    </row>
    <row r="9871" spans="1:6" x14ac:dyDescent="0.25">
      <c r="A9871" s="348" t="s">
        <v>15192</v>
      </c>
      <c r="B9871" t="str">
        <f t="shared" si="154"/>
        <v>F3:0921 P1P2:8804 P3:00201</v>
      </c>
      <c r="C9871" s="348" t="s">
        <v>12867</v>
      </c>
      <c r="D9871" s="348" t="s">
        <v>7646</v>
      </c>
      <c r="E9871" s="348" t="s">
        <v>7647</v>
      </c>
      <c r="F9871" s="348" t="s">
        <v>7648</v>
      </c>
    </row>
    <row r="9872" spans="1:6" x14ac:dyDescent="0.25">
      <c r="A9872" s="348" t="s">
        <v>15192</v>
      </c>
      <c r="B9872" t="str">
        <f t="shared" si="154"/>
        <v>F3:0921 P1P2:8804 P3:00448</v>
      </c>
      <c r="C9872" s="348" t="s">
        <v>12867</v>
      </c>
      <c r="D9872" s="348" t="s">
        <v>7646</v>
      </c>
      <c r="E9872" s="348" t="s">
        <v>7647</v>
      </c>
      <c r="F9872" s="348" t="s">
        <v>7641</v>
      </c>
    </row>
    <row r="9873" spans="1:6" x14ac:dyDescent="0.25">
      <c r="A9873" s="348" t="s">
        <v>15193</v>
      </c>
      <c r="B9873" t="str">
        <f t="shared" si="154"/>
        <v>F3:0921 P1P2:8804 P3:00201</v>
      </c>
      <c r="C9873" s="348" t="s">
        <v>12867</v>
      </c>
      <c r="D9873" s="348" t="s">
        <v>7646</v>
      </c>
      <c r="E9873" s="348" t="s">
        <v>7647</v>
      </c>
      <c r="F9873" s="348" t="s">
        <v>7648</v>
      </c>
    </row>
    <row r="9874" spans="1:6" x14ac:dyDescent="0.25">
      <c r="A9874" s="348" t="s">
        <v>15193</v>
      </c>
      <c r="B9874" t="str">
        <f t="shared" si="154"/>
        <v>F3:0921 P1P2:8804 P3:00448</v>
      </c>
      <c r="C9874" s="348" t="s">
        <v>12867</v>
      </c>
      <c r="D9874" s="348" t="s">
        <v>7646</v>
      </c>
      <c r="E9874" s="348" t="s">
        <v>7647</v>
      </c>
      <c r="F9874" s="348" t="s">
        <v>7641</v>
      </c>
    </row>
    <row r="9875" spans="1:6" x14ac:dyDescent="0.25">
      <c r="A9875" s="348" t="s">
        <v>15194</v>
      </c>
      <c r="B9875" t="str">
        <f t="shared" si="154"/>
        <v>F3:0911 P1P2:8802 P3:00199</v>
      </c>
      <c r="C9875" s="348" t="s">
        <v>12867</v>
      </c>
      <c r="D9875" s="348" t="s">
        <v>7657</v>
      </c>
      <c r="E9875" s="348" t="s">
        <v>7658</v>
      </c>
      <c r="F9875" s="348" t="s">
        <v>7659</v>
      </c>
    </row>
    <row r="9876" spans="1:6" x14ac:dyDescent="0.25">
      <c r="A9876" s="348" t="s">
        <v>15194</v>
      </c>
      <c r="B9876" t="str">
        <f t="shared" si="154"/>
        <v>F3:0911 P1P2:8802 P3:00448</v>
      </c>
      <c r="C9876" s="348" t="s">
        <v>12867</v>
      </c>
      <c r="D9876" s="348" t="s">
        <v>7657</v>
      </c>
      <c r="E9876" s="348" t="s">
        <v>7658</v>
      </c>
      <c r="F9876" s="348" t="s">
        <v>7641</v>
      </c>
    </row>
    <row r="9877" spans="1:6" x14ac:dyDescent="0.25">
      <c r="A9877" s="348" t="s">
        <v>15194</v>
      </c>
      <c r="B9877" t="str">
        <f t="shared" si="154"/>
        <v>F3:0921 P1P2:8804 P3:00201</v>
      </c>
      <c r="C9877" s="348" t="s">
        <v>12867</v>
      </c>
      <c r="D9877" s="348" t="s">
        <v>7646</v>
      </c>
      <c r="E9877" s="348" t="s">
        <v>7647</v>
      </c>
      <c r="F9877" s="348" t="s">
        <v>7648</v>
      </c>
    </row>
    <row r="9878" spans="1:6" x14ac:dyDescent="0.25">
      <c r="A9878" s="348" t="s">
        <v>15194</v>
      </c>
      <c r="B9878" t="str">
        <f t="shared" si="154"/>
        <v>F3:0921 P1P2:8804 P3:00448</v>
      </c>
      <c r="C9878" s="348" t="s">
        <v>12867</v>
      </c>
      <c r="D9878" s="348" t="s">
        <v>7646</v>
      </c>
      <c r="E9878" s="348" t="s">
        <v>7647</v>
      </c>
      <c r="F9878" s="348" t="s">
        <v>7641</v>
      </c>
    </row>
    <row r="9879" spans="1:6" x14ac:dyDescent="0.25">
      <c r="A9879" s="348" t="s">
        <v>15195</v>
      </c>
      <c r="B9879" t="str">
        <f t="shared" si="154"/>
        <v>F3:0911 P1P2:8802 P3:00199</v>
      </c>
      <c r="C9879" s="348" t="s">
        <v>10846</v>
      </c>
      <c r="D9879" s="348" t="s">
        <v>7657</v>
      </c>
      <c r="E9879" s="348" t="s">
        <v>7658</v>
      </c>
      <c r="F9879" s="348" t="s">
        <v>7659</v>
      </c>
    </row>
    <row r="9880" spans="1:6" x14ac:dyDescent="0.25">
      <c r="A9880" s="348" t="s">
        <v>15195</v>
      </c>
      <c r="B9880" t="str">
        <f t="shared" si="154"/>
        <v>F3:0911 P1P2:8802 P3:00448</v>
      </c>
      <c r="C9880" s="348" t="s">
        <v>10846</v>
      </c>
      <c r="D9880" s="348" t="s">
        <v>7657</v>
      </c>
      <c r="E9880" s="348" t="s">
        <v>7658</v>
      </c>
      <c r="F9880" s="348" t="s">
        <v>7641</v>
      </c>
    </row>
    <row r="9881" spans="1:6" x14ac:dyDescent="0.25">
      <c r="A9881" s="348" t="s">
        <v>15196</v>
      </c>
      <c r="B9881" t="str">
        <f t="shared" si="154"/>
        <v>F3:0911 P1P2:8802 P3:00199</v>
      </c>
      <c r="C9881" s="348" t="s">
        <v>10864</v>
      </c>
      <c r="D9881" s="348" t="s">
        <v>7657</v>
      </c>
      <c r="E9881" s="348" t="s">
        <v>7658</v>
      </c>
      <c r="F9881" s="348" t="s">
        <v>7659</v>
      </c>
    </row>
    <row r="9882" spans="1:6" x14ac:dyDescent="0.25">
      <c r="A9882" s="348" t="s">
        <v>15196</v>
      </c>
      <c r="B9882" t="str">
        <f t="shared" si="154"/>
        <v>F3:0911 P1P2:8802 P3:00448</v>
      </c>
      <c r="C9882" s="348" t="s">
        <v>10864</v>
      </c>
      <c r="D9882" s="348" t="s">
        <v>7657</v>
      </c>
      <c r="E9882" s="348" t="s">
        <v>7658</v>
      </c>
      <c r="F9882" s="348" t="s">
        <v>7641</v>
      </c>
    </row>
    <row r="9883" spans="1:6" x14ac:dyDescent="0.25">
      <c r="A9883" s="348" t="s">
        <v>15197</v>
      </c>
      <c r="B9883" t="str">
        <f t="shared" si="154"/>
        <v>F3:0820 P1P2:8502 P3:00231</v>
      </c>
      <c r="C9883" s="348" t="s">
        <v>8580</v>
      </c>
      <c r="D9883" s="348" t="s">
        <v>7684</v>
      </c>
      <c r="E9883" s="348" t="s">
        <v>7725</v>
      </c>
      <c r="F9883" s="348" t="s">
        <v>7834</v>
      </c>
    </row>
    <row r="9884" spans="1:6" x14ac:dyDescent="0.25">
      <c r="A9884" s="348" t="s">
        <v>15197</v>
      </c>
      <c r="B9884" t="str">
        <f t="shared" si="154"/>
        <v>F3:0820 P1P2:8502 P3:00234</v>
      </c>
      <c r="C9884" s="348" t="s">
        <v>8580</v>
      </c>
      <c r="D9884" s="348" t="s">
        <v>7684</v>
      </c>
      <c r="E9884" s="348" t="s">
        <v>7725</v>
      </c>
      <c r="F9884" s="348" t="s">
        <v>7726</v>
      </c>
    </row>
    <row r="9885" spans="1:6" x14ac:dyDescent="0.25">
      <c r="A9885" s="348" t="s">
        <v>15198</v>
      </c>
      <c r="B9885" t="str">
        <f t="shared" si="154"/>
        <v>F3:0950 P1P2:8814 P3:00209</v>
      </c>
      <c r="C9885" s="348" t="s">
        <v>10540</v>
      </c>
      <c r="D9885" s="348" t="s">
        <v>7344</v>
      </c>
      <c r="E9885" s="348" t="s">
        <v>7642</v>
      </c>
      <c r="F9885" s="348" t="s">
        <v>7860</v>
      </c>
    </row>
    <row r="9886" spans="1:6" x14ac:dyDescent="0.25">
      <c r="A9886" s="348" t="s">
        <v>15199</v>
      </c>
      <c r="B9886" t="str">
        <f t="shared" si="154"/>
        <v>F3:0911 P1P2:8802 P3:00199</v>
      </c>
      <c r="C9886" s="348" t="s">
        <v>8598</v>
      </c>
      <c r="D9886" s="348" t="s">
        <v>7657</v>
      </c>
      <c r="E9886" s="348" t="s">
        <v>7658</v>
      </c>
      <c r="F9886" s="348" t="s">
        <v>7659</v>
      </c>
    </row>
    <row r="9887" spans="1:6" x14ac:dyDescent="0.25">
      <c r="A9887" s="348" t="s">
        <v>15199</v>
      </c>
      <c r="B9887" t="str">
        <f t="shared" si="154"/>
        <v>F3:0911 P1P2:8802 P3:00448</v>
      </c>
      <c r="C9887" s="348" t="s">
        <v>8598</v>
      </c>
      <c r="D9887" s="348" t="s">
        <v>7657</v>
      </c>
      <c r="E9887" s="348" t="s">
        <v>7658</v>
      </c>
      <c r="F9887" s="348" t="s">
        <v>7641</v>
      </c>
    </row>
    <row r="9888" spans="1:6" x14ac:dyDescent="0.25">
      <c r="A9888" s="348" t="s">
        <v>15200</v>
      </c>
      <c r="B9888" t="str">
        <f t="shared" si="154"/>
        <v>F3:0419 P1P2:5001 P3:00005</v>
      </c>
      <c r="C9888" s="348" t="s">
        <v>7945</v>
      </c>
      <c r="D9888" s="348" t="s">
        <v>7409</v>
      </c>
      <c r="E9888" s="348" t="s">
        <v>9991</v>
      </c>
      <c r="F9888" s="348" t="s">
        <v>7655</v>
      </c>
    </row>
    <row r="9889" spans="1:6" x14ac:dyDescent="0.25">
      <c r="A9889" s="348" t="s">
        <v>15201</v>
      </c>
      <c r="B9889" t="str">
        <f t="shared" si="154"/>
        <v>F3:0921 P1P2:8804 P3:00201</v>
      </c>
      <c r="C9889" s="348" t="s">
        <v>13216</v>
      </c>
      <c r="D9889" s="348" t="s">
        <v>7646</v>
      </c>
      <c r="E9889" s="348" t="s">
        <v>7647</v>
      </c>
      <c r="F9889" s="348" t="s">
        <v>7648</v>
      </c>
    </row>
    <row r="9890" spans="1:6" x14ac:dyDescent="0.25">
      <c r="A9890" s="348" t="s">
        <v>15201</v>
      </c>
      <c r="B9890" t="str">
        <f t="shared" si="154"/>
        <v>F3:0921 P1P2:8804 P3:00448</v>
      </c>
      <c r="C9890" s="348" t="s">
        <v>13216</v>
      </c>
      <c r="D9890" s="348" t="s">
        <v>7646</v>
      </c>
      <c r="E9890" s="348" t="s">
        <v>7647</v>
      </c>
      <c r="F9890" s="348" t="s">
        <v>7641</v>
      </c>
    </row>
    <row r="9891" spans="1:6" x14ac:dyDescent="0.25">
      <c r="A9891" s="348" t="s">
        <v>15202</v>
      </c>
      <c r="B9891" t="str">
        <f t="shared" si="154"/>
        <v>F3:0911 P1P2:8802 P3:00199</v>
      </c>
      <c r="C9891" s="348" t="s">
        <v>9993</v>
      </c>
      <c r="D9891" s="348" t="s">
        <v>7657</v>
      </c>
      <c r="E9891" s="348" t="s">
        <v>7658</v>
      </c>
      <c r="F9891" s="348" t="s">
        <v>7659</v>
      </c>
    </row>
    <row r="9892" spans="1:6" x14ac:dyDescent="0.25">
      <c r="A9892" s="348" t="s">
        <v>15202</v>
      </c>
      <c r="B9892" t="str">
        <f t="shared" si="154"/>
        <v>F3:0911 P1P2:8802 P3:00448</v>
      </c>
      <c r="C9892" s="348" t="s">
        <v>9993</v>
      </c>
      <c r="D9892" s="348" t="s">
        <v>7657</v>
      </c>
      <c r="E9892" s="348" t="s">
        <v>7658</v>
      </c>
      <c r="F9892" s="348" t="s">
        <v>7641</v>
      </c>
    </row>
    <row r="9893" spans="1:6" x14ac:dyDescent="0.25">
      <c r="A9893" s="348" t="s">
        <v>15203</v>
      </c>
      <c r="B9893" t="str">
        <f t="shared" si="154"/>
        <v>F3:0113 P1P2:0602 P3:00413</v>
      </c>
      <c r="C9893" s="348" t="s">
        <v>7398</v>
      </c>
      <c r="D9893" s="348" t="s">
        <v>7399</v>
      </c>
      <c r="E9893" s="348" t="s">
        <v>7401</v>
      </c>
      <c r="F9893" s="348" t="s">
        <v>7403</v>
      </c>
    </row>
    <row r="9894" spans="1:6" x14ac:dyDescent="0.25">
      <c r="A9894" s="348" t="s">
        <v>15204</v>
      </c>
      <c r="B9894" t="str">
        <f t="shared" si="154"/>
        <v>F3:0113 P1P2:0602 P3:00413</v>
      </c>
      <c r="C9894" s="348" t="s">
        <v>7398</v>
      </c>
      <c r="D9894" s="348" t="s">
        <v>7399</v>
      </c>
      <c r="E9894" s="348" t="s">
        <v>7401</v>
      </c>
      <c r="F9894" s="348" t="s">
        <v>7403</v>
      </c>
    </row>
    <row r="9895" spans="1:6" x14ac:dyDescent="0.25">
      <c r="A9895" s="348" t="s">
        <v>15205</v>
      </c>
      <c r="B9895" t="str">
        <f t="shared" si="154"/>
        <v>F3:0950 P1P2:8814 P3:00209</v>
      </c>
      <c r="C9895" s="348" t="s">
        <v>7846</v>
      </c>
      <c r="D9895" s="348" t="s">
        <v>7344</v>
      </c>
      <c r="E9895" s="348" t="s">
        <v>7642</v>
      </c>
      <c r="F9895" s="348" t="s">
        <v>7860</v>
      </c>
    </row>
    <row r="9896" spans="1:6" x14ac:dyDescent="0.25">
      <c r="A9896" s="348" t="s">
        <v>15206</v>
      </c>
      <c r="B9896" t="str">
        <f t="shared" si="154"/>
        <v>F3:0812 P1P2:8602 P3:00238</v>
      </c>
      <c r="C9896" s="348" t="s">
        <v>7846</v>
      </c>
      <c r="D9896" s="348" t="s">
        <v>7752</v>
      </c>
      <c r="E9896" s="348" t="s">
        <v>7753</v>
      </c>
      <c r="F9896" s="348" t="s">
        <v>8038</v>
      </c>
    </row>
    <row r="9897" spans="1:6" x14ac:dyDescent="0.25">
      <c r="A9897" s="348" t="s">
        <v>15207</v>
      </c>
      <c r="B9897" t="str">
        <f t="shared" si="154"/>
        <v>F3:0921 P1P2:8804 P3:00201</v>
      </c>
      <c r="C9897" s="348" t="s">
        <v>12867</v>
      </c>
      <c r="D9897" s="348" t="s">
        <v>7646</v>
      </c>
      <c r="E9897" s="348" t="s">
        <v>7647</v>
      </c>
      <c r="F9897" s="348" t="s">
        <v>7648</v>
      </c>
    </row>
    <row r="9898" spans="1:6" x14ac:dyDescent="0.25">
      <c r="A9898" s="348" t="s">
        <v>15207</v>
      </c>
      <c r="B9898" t="str">
        <f t="shared" si="154"/>
        <v>F3:0921 P1P2:8804 P3:00448</v>
      </c>
      <c r="C9898" s="348" t="s">
        <v>12867</v>
      </c>
      <c r="D9898" s="348" t="s">
        <v>7646</v>
      </c>
      <c r="E9898" s="348" t="s">
        <v>7647</v>
      </c>
      <c r="F9898" s="348" t="s">
        <v>7641</v>
      </c>
    </row>
    <row r="9899" spans="1:6" x14ac:dyDescent="0.25">
      <c r="A9899" s="348" t="s">
        <v>15208</v>
      </c>
      <c r="B9899" t="str">
        <f t="shared" si="154"/>
        <v>F3:0820 P1P2:8502 P3:00231</v>
      </c>
      <c r="C9899" s="348" t="s">
        <v>9955</v>
      </c>
      <c r="D9899" s="348" t="s">
        <v>7684</v>
      </c>
      <c r="E9899" s="348" t="s">
        <v>7725</v>
      </c>
      <c r="F9899" s="348" t="s">
        <v>7834</v>
      </c>
    </row>
    <row r="9900" spans="1:6" x14ac:dyDescent="0.25">
      <c r="A9900" s="348" t="s">
        <v>15208</v>
      </c>
      <c r="B9900" t="str">
        <f t="shared" si="154"/>
        <v>F3:0820 P1P2:8502 P3:00234</v>
      </c>
      <c r="C9900" s="348" t="s">
        <v>9955</v>
      </c>
      <c r="D9900" s="348" t="s">
        <v>7684</v>
      </c>
      <c r="E9900" s="348" t="s">
        <v>7725</v>
      </c>
      <c r="F9900" s="348" t="s">
        <v>7726</v>
      </c>
    </row>
    <row r="9901" spans="1:6" x14ac:dyDescent="0.25">
      <c r="A9901" s="348" t="s">
        <v>15209</v>
      </c>
      <c r="B9901" t="str">
        <f t="shared" si="154"/>
        <v>F3:0620 P1P2:7502 P3:00333</v>
      </c>
      <c r="C9901" s="348" t="s">
        <v>10974</v>
      </c>
      <c r="D9901" s="348" t="s">
        <v>8708</v>
      </c>
      <c r="E9901" s="348" t="s">
        <v>8709</v>
      </c>
      <c r="F9901" s="348" t="s">
        <v>12484</v>
      </c>
    </row>
    <row r="9902" spans="1:6" x14ac:dyDescent="0.25">
      <c r="A9902" s="348" t="s">
        <v>15209</v>
      </c>
      <c r="B9902" t="str">
        <f t="shared" si="154"/>
        <v>F3:0630 P1P2:7503 P3:00431</v>
      </c>
      <c r="C9902" s="348" t="s">
        <v>10974</v>
      </c>
      <c r="D9902" s="348" t="s">
        <v>12487</v>
      </c>
      <c r="E9902" s="348" t="s">
        <v>12488</v>
      </c>
      <c r="F9902" s="348" t="s">
        <v>12489</v>
      </c>
    </row>
    <row r="9903" spans="1:6" x14ac:dyDescent="0.25">
      <c r="A9903" s="348" t="s">
        <v>15210</v>
      </c>
      <c r="B9903" t="str">
        <f t="shared" si="154"/>
        <v>F3:0921 P1P2:8804 P3:00201</v>
      </c>
      <c r="C9903" s="348" t="s">
        <v>7986</v>
      </c>
      <c r="D9903" s="348" t="s">
        <v>7646</v>
      </c>
      <c r="E9903" s="348" t="s">
        <v>7647</v>
      </c>
      <c r="F9903" s="348" t="s">
        <v>7648</v>
      </c>
    </row>
    <row r="9904" spans="1:6" x14ac:dyDescent="0.25">
      <c r="A9904" s="348" t="s">
        <v>15210</v>
      </c>
      <c r="B9904" t="str">
        <f t="shared" si="154"/>
        <v>F3:0921 P1P2:8804 P3:00448</v>
      </c>
      <c r="C9904" s="348" t="s">
        <v>7986</v>
      </c>
      <c r="D9904" s="348" t="s">
        <v>7646</v>
      </c>
      <c r="E9904" s="348" t="s">
        <v>7647</v>
      </c>
      <c r="F9904" s="348" t="s">
        <v>7641</v>
      </c>
    </row>
    <row r="9905" spans="1:6" x14ac:dyDescent="0.25">
      <c r="A9905" s="348" t="s">
        <v>15211</v>
      </c>
      <c r="B9905" t="str">
        <f t="shared" si="154"/>
        <v>F3:0921 P1P2:8804 P3:00201</v>
      </c>
      <c r="C9905" s="348" t="s">
        <v>7986</v>
      </c>
      <c r="D9905" s="348" t="s">
        <v>7646</v>
      </c>
      <c r="E9905" s="348" t="s">
        <v>7647</v>
      </c>
      <c r="F9905" s="348" t="s">
        <v>7648</v>
      </c>
    </row>
    <row r="9906" spans="1:6" x14ac:dyDescent="0.25">
      <c r="A9906" s="348" t="s">
        <v>15211</v>
      </c>
      <c r="B9906" t="str">
        <f t="shared" si="154"/>
        <v>F3:0921 P1P2:8804 P3:00448</v>
      </c>
      <c r="C9906" s="348" t="s">
        <v>7986</v>
      </c>
      <c r="D9906" s="348" t="s">
        <v>7646</v>
      </c>
      <c r="E9906" s="348" t="s">
        <v>7647</v>
      </c>
      <c r="F9906" s="348" t="s">
        <v>7641</v>
      </c>
    </row>
    <row r="9907" spans="1:6" x14ac:dyDescent="0.25">
      <c r="A9907" s="348" t="s">
        <v>15212</v>
      </c>
      <c r="B9907" t="str">
        <f t="shared" si="154"/>
        <v>F3:0911 P1P2:8802 P3:00199</v>
      </c>
      <c r="C9907" s="348" t="s">
        <v>7964</v>
      </c>
      <c r="D9907" s="348" t="s">
        <v>7657</v>
      </c>
      <c r="E9907" s="348" t="s">
        <v>7658</v>
      </c>
      <c r="F9907" s="348" t="s">
        <v>7659</v>
      </c>
    </row>
    <row r="9908" spans="1:6" x14ac:dyDescent="0.25">
      <c r="A9908" s="348" t="s">
        <v>15212</v>
      </c>
      <c r="B9908" t="str">
        <f t="shared" si="154"/>
        <v>F3:0911 P1P2:8802 P3:00448</v>
      </c>
      <c r="C9908" s="348" t="s">
        <v>7964</v>
      </c>
      <c r="D9908" s="348" t="s">
        <v>7657</v>
      </c>
      <c r="E9908" s="348" t="s">
        <v>7658</v>
      </c>
      <c r="F9908" s="348" t="s">
        <v>7641</v>
      </c>
    </row>
    <row r="9909" spans="1:6" x14ac:dyDescent="0.25">
      <c r="A9909" s="348" t="s">
        <v>15212</v>
      </c>
      <c r="B9909" t="str">
        <f t="shared" si="154"/>
        <v>F3:0912 P1P2:8803 P3:00200</v>
      </c>
      <c r="C9909" s="348" t="s">
        <v>7964</v>
      </c>
      <c r="D9909" s="348" t="s">
        <v>7651</v>
      </c>
      <c r="E9909" s="348" t="s">
        <v>7652</v>
      </c>
      <c r="F9909" s="348" t="s">
        <v>7653</v>
      </c>
    </row>
    <row r="9910" spans="1:6" x14ac:dyDescent="0.25">
      <c r="A9910" s="348" t="s">
        <v>15213</v>
      </c>
      <c r="B9910" t="str">
        <f t="shared" si="154"/>
        <v>F3:0443 P1P2:6101 P3:00005</v>
      </c>
      <c r="C9910" s="348" t="s">
        <v>7916</v>
      </c>
      <c r="D9910" s="348" t="s">
        <v>10127</v>
      </c>
      <c r="E9910" s="348" t="s">
        <v>10128</v>
      </c>
      <c r="F9910" s="348" t="s">
        <v>7655</v>
      </c>
    </row>
    <row r="9911" spans="1:6" x14ac:dyDescent="0.25">
      <c r="A9911" s="348" t="s">
        <v>15214</v>
      </c>
      <c r="B9911" t="str">
        <f t="shared" si="154"/>
        <v>F3:0429 P1P2:5101 P3:00005</v>
      </c>
      <c r="C9911" s="348" t="s">
        <v>7916</v>
      </c>
      <c r="D9911" s="348" t="s">
        <v>13501</v>
      </c>
      <c r="E9911" s="348" t="s">
        <v>13502</v>
      </c>
      <c r="F9911" s="348" t="s">
        <v>7655</v>
      </c>
    </row>
    <row r="9912" spans="1:6" x14ac:dyDescent="0.25">
      <c r="A9912" s="348" t="s">
        <v>15215</v>
      </c>
      <c r="B9912" t="str">
        <f t="shared" si="154"/>
        <v>F3:0921 P1P2:8804 P3:00201</v>
      </c>
      <c r="C9912" s="348" t="s">
        <v>12867</v>
      </c>
      <c r="D9912" s="348" t="s">
        <v>7646</v>
      </c>
      <c r="E9912" s="348" t="s">
        <v>7647</v>
      </c>
      <c r="F9912" s="348" t="s">
        <v>7648</v>
      </c>
    </row>
    <row r="9913" spans="1:6" x14ac:dyDescent="0.25">
      <c r="A9913" s="348" t="s">
        <v>15215</v>
      </c>
      <c r="B9913" t="str">
        <f t="shared" si="154"/>
        <v>F3:0921 P1P2:8804 P3:00448</v>
      </c>
      <c r="C9913" s="348" t="s">
        <v>12867</v>
      </c>
      <c r="D9913" s="348" t="s">
        <v>7646</v>
      </c>
      <c r="E9913" s="348" t="s">
        <v>7647</v>
      </c>
      <c r="F9913" s="348" t="s">
        <v>7641</v>
      </c>
    </row>
    <row r="9914" spans="1:6" x14ac:dyDescent="0.25">
      <c r="A9914" s="348" t="s">
        <v>15216</v>
      </c>
      <c r="B9914" t="str">
        <f t="shared" si="154"/>
        <v>F3:0921 P1P2:8804 P3:00201</v>
      </c>
      <c r="C9914" s="348" t="s">
        <v>12867</v>
      </c>
      <c r="D9914" s="348" t="s">
        <v>7646</v>
      </c>
      <c r="E9914" s="348" t="s">
        <v>7647</v>
      </c>
      <c r="F9914" s="348" t="s">
        <v>7648</v>
      </c>
    </row>
    <row r="9915" spans="1:6" x14ac:dyDescent="0.25">
      <c r="A9915" s="348" t="s">
        <v>15216</v>
      </c>
      <c r="B9915" t="str">
        <f t="shared" si="154"/>
        <v>F3:0921 P1P2:8804 P3:00448</v>
      </c>
      <c r="C9915" s="348" t="s">
        <v>12867</v>
      </c>
      <c r="D9915" s="348" t="s">
        <v>7646</v>
      </c>
      <c r="E9915" s="348" t="s">
        <v>7647</v>
      </c>
      <c r="F9915" s="348" t="s">
        <v>7641</v>
      </c>
    </row>
    <row r="9916" spans="1:6" x14ac:dyDescent="0.25">
      <c r="A9916" s="348" t="s">
        <v>15217</v>
      </c>
      <c r="B9916" t="str">
        <f t="shared" si="154"/>
        <v>F3:0921 P1P2:8804 P3:00201</v>
      </c>
      <c r="C9916" s="348" t="s">
        <v>12867</v>
      </c>
      <c r="D9916" s="348" t="s">
        <v>7646</v>
      </c>
      <c r="E9916" s="348" t="s">
        <v>7647</v>
      </c>
      <c r="F9916" s="348" t="s">
        <v>7648</v>
      </c>
    </row>
    <row r="9917" spans="1:6" x14ac:dyDescent="0.25">
      <c r="A9917" s="348" t="s">
        <v>15217</v>
      </c>
      <c r="B9917" t="str">
        <f t="shared" si="154"/>
        <v>F3:0921 P1P2:8804 P3:00448</v>
      </c>
      <c r="C9917" s="348" t="s">
        <v>12867</v>
      </c>
      <c r="D9917" s="348" t="s">
        <v>7646</v>
      </c>
      <c r="E9917" s="348" t="s">
        <v>7647</v>
      </c>
      <c r="F9917" s="348" t="s">
        <v>7641</v>
      </c>
    </row>
    <row r="9918" spans="1:6" x14ac:dyDescent="0.25">
      <c r="A9918" s="348" t="s">
        <v>15218</v>
      </c>
      <c r="B9918" t="str">
        <f t="shared" si="154"/>
        <v>F3:0921 P1P2:8804 P3:00201</v>
      </c>
      <c r="C9918" s="348" t="s">
        <v>12867</v>
      </c>
      <c r="D9918" s="348" t="s">
        <v>7646</v>
      </c>
      <c r="E9918" s="348" t="s">
        <v>7647</v>
      </c>
      <c r="F9918" s="348" t="s">
        <v>7648</v>
      </c>
    </row>
    <row r="9919" spans="1:6" x14ac:dyDescent="0.25">
      <c r="A9919" s="348" t="s">
        <v>15218</v>
      </c>
      <c r="B9919" t="str">
        <f t="shared" si="154"/>
        <v>F3:0921 P1P2:8804 P3:00448</v>
      </c>
      <c r="C9919" s="348" t="s">
        <v>12867</v>
      </c>
      <c r="D9919" s="348" t="s">
        <v>7646</v>
      </c>
      <c r="E9919" s="348" t="s">
        <v>7647</v>
      </c>
      <c r="F9919" s="348" t="s">
        <v>7641</v>
      </c>
    </row>
    <row r="9920" spans="1:6" x14ac:dyDescent="0.25">
      <c r="A9920" s="348" t="s">
        <v>15219</v>
      </c>
      <c r="B9920" t="str">
        <f t="shared" si="154"/>
        <v>F3:0921 P1P2:8804 P3:00201</v>
      </c>
      <c r="C9920" s="348" t="s">
        <v>12867</v>
      </c>
      <c r="D9920" s="348" t="s">
        <v>7646</v>
      </c>
      <c r="E9920" s="348" t="s">
        <v>7647</v>
      </c>
      <c r="F9920" s="348" t="s">
        <v>7648</v>
      </c>
    </row>
    <row r="9921" spans="1:6" x14ac:dyDescent="0.25">
      <c r="A9921" s="348" t="s">
        <v>15219</v>
      </c>
      <c r="B9921" t="str">
        <f t="shared" si="154"/>
        <v>F3:0921 P1P2:8804 P3:00448</v>
      </c>
      <c r="C9921" s="348" t="s">
        <v>12867</v>
      </c>
      <c r="D9921" s="348" t="s">
        <v>7646</v>
      </c>
      <c r="E9921" s="348" t="s">
        <v>7647</v>
      </c>
      <c r="F9921" s="348" t="s">
        <v>7641</v>
      </c>
    </row>
    <row r="9922" spans="1:6" x14ac:dyDescent="0.25">
      <c r="A9922" s="348" t="s">
        <v>15220</v>
      </c>
      <c r="B9922" t="str">
        <f t="shared" ref="B9922:B9985" si="155">CONCATENATE("F3:",D9922," P1P2:",E9922," P3:",F9922)</f>
        <v>F3:0921 P1P2:8804 P3:00201</v>
      </c>
      <c r="C9922" s="348" t="s">
        <v>12867</v>
      </c>
      <c r="D9922" s="348" t="s">
        <v>7646</v>
      </c>
      <c r="E9922" s="348" t="s">
        <v>7647</v>
      </c>
      <c r="F9922" s="348" t="s">
        <v>7648</v>
      </c>
    </row>
    <row r="9923" spans="1:6" x14ac:dyDescent="0.25">
      <c r="A9923" s="348" t="s">
        <v>15220</v>
      </c>
      <c r="B9923" t="str">
        <f t="shared" si="155"/>
        <v>F3:0921 P1P2:8804 P3:00448</v>
      </c>
      <c r="C9923" s="348" t="s">
        <v>12867</v>
      </c>
      <c r="D9923" s="348" t="s">
        <v>7646</v>
      </c>
      <c r="E9923" s="348" t="s">
        <v>7647</v>
      </c>
      <c r="F9923" s="348" t="s">
        <v>7641</v>
      </c>
    </row>
    <row r="9924" spans="1:6" x14ac:dyDescent="0.25">
      <c r="A9924" s="348" t="s">
        <v>15221</v>
      </c>
      <c r="B9924" t="str">
        <f t="shared" si="155"/>
        <v>F3:0921 P1P2:8804 P3:00201</v>
      </c>
      <c r="C9924" s="348" t="s">
        <v>12867</v>
      </c>
      <c r="D9924" s="348" t="s">
        <v>7646</v>
      </c>
      <c r="E9924" s="348" t="s">
        <v>7647</v>
      </c>
      <c r="F9924" s="348" t="s">
        <v>7648</v>
      </c>
    </row>
    <row r="9925" spans="1:6" x14ac:dyDescent="0.25">
      <c r="A9925" s="348" t="s">
        <v>15221</v>
      </c>
      <c r="B9925" t="str">
        <f t="shared" si="155"/>
        <v>F3:0921 P1P2:8804 P3:00448</v>
      </c>
      <c r="C9925" s="348" t="s">
        <v>12867</v>
      </c>
      <c r="D9925" s="348" t="s">
        <v>7646</v>
      </c>
      <c r="E9925" s="348" t="s">
        <v>7647</v>
      </c>
      <c r="F9925" s="348" t="s">
        <v>7641</v>
      </c>
    </row>
    <row r="9926" spans="1:6" x14ac:dyDescent="0.25">
      <c r="A9926" s="348" t="s">
        <v>15222</v>
      </c>
      <c r="B9926" t="str">
        <f t="shared" si="155"/>
        <v>F3:0921 P1P2:8804 P3:00201</v>
      </c>
      <c r="C9926" s="348" t="s">
        <v>12867</v>
      </c>
      <c r="D9926" s="348" t="s">
        <v>7646</v>
      </c>
      <c r="E9926" s="348" t="s">
        <v>7647</v>
      </c>
      <c r="F9926" s="348" t="s">
        <v>7648</v>
      </c>
    </row>
    <row r="9927" spans="1:6" x14ac:dyDescent="0.25">
      <c r="A9927" s="348" t="s">
        <v>15222</v>
      </c>
      <c r="B9927" t="str">
        <f t="shared" si="155"/>
        <v>F3:0921 P1P2:8804 P3:00448</v>
      </c>
      <c r="C9927" s="348" t="s">
        <v>12867</v>
      </c>
      <c r="D9927" s="348" t="s">
        <v>7646</v>
      </c>
      <c r="E9927" s="348" t="s">
        <v>7647</v>
      </c>
      <c r="F9927" s="348" t="s">
        <v>7641</v>
      </c>
    </row>
    <row r="9928" spans="1:6" x14ac:dyDescent="0.25">
      <c r="A9928" s="348" t="s">
        <v>15223</v>
      </c>
      <c r="B9928" t="str">
        <f t="shared" si="155"/>
        <v>F3:0921 P1P2:8804 P3:00201</v>
      </c>
      <c r="C9928" s="348" t="s">
        <v>12867</v>
      </c>
      <c r="D9928" s="348" t="s">
        <v>7646</v>
      </c>
      <c r="E9928" s="348" t="s">
        <v>7647</v>
      </c>
      <c r="F9928" s="348" t="s">
        <v>7648</v>
      </c>
    </row>
    <row r="9929" spans="1:6" x14ac:dyDescent="0.25">
      <c r="A9929" s="348" t="s">
        <v>15223</v>
      </c>
      <c r="B9929" t="str">
        <f t="shared" si="155"/>
        <v>F3:0921 P1P2:8804 P3:00448</v>
      </c>
      <c r="C9929" s="348" t="s">
        <v>12867</v>
      </c>
      <c r="D9929" s="348" t="s">
        <v>7646</v>
      </c>
      <c r="E9929" s="348" t="s">
        <v>7647</v>
      </c>
      <c r="F9929" s="348" t="s">
        <v>7641</v>
      </c>
    </row>
    <row r="9930" spans="1:6" x14ac:dyDescent="0.25">
      <c r="A9930" s="348" t="s">
        <v>15224</v>
      </c>
      <c r="B9930" t="str">
        <f t="shared" si="155"/>
        <v>F3:0921 P1P2:8804 P3:00201</v>
      </c>
      <c r="C9930" s="348" t="s">
        <v>12867</v>
      </c>
      <c r="D9930" s="348" t="s">
        <v>7646</v>
      </c>
      <c r="E9930" s="348" t="s">
        <v>7647</v>
      </c>
      <c r="F9930" s="348" t="s">
        <v>7648</v>
      </c>
    </row>
    <row r="9931" spans="1:6" x14ac:dyDescent="0.25">
      <c r="A9931" s="348" t="s">
        <v>15224</v>
      </c>
      <c r="B9931" t="str">
        <f t="shared" si="155"/>
        <v>F3:0921 P1P2:8804 P3:00448</v>
      </c>
      <c r="C9931" s="348" t="s">
        <v>12867</v>
      </c>
      <c r="D9931" s="348" t="s">
        <v>7646</v>
      </c>
      <c r="E9931" s="348" t="s">
        <v>7647</v>
      </c>
      <c r="F9931" s="348" t="s">
        <v>7641</v>
      </c>
    </row>
    <row r="9932" spans="1:6" x14ac:dyDescent="0.25">
      <c r="A9932" s="348" t="s">
        <v>15225</v>
      </c>
      <c r="B9932" t="str">
        <f t="shared" si="155"/>
        <v>F3:0921 P1P2:8804 P3:00201</v>
      </c>
      <c r="C9932" s="348" t="s">
        <v>12867</v>
      </c>
      <c r="D9932" s="348" t="s">
        <v>7646</v>
      </c>
      <c r="E9932" s="348" t="s">
        <v>7647</v>
      </c>
      <c r="F9932" s="348" t="s">
        <v>7648</v>
      </c>
    </row>
    <row r="9933" spans="1:6" x14ac:dyDescent="0.25">
      <c r="A9933" s="348" t="s">
        <v>15225</v>
      </c>
      <c r="B9933" t="str">
        <f t="shared" si="155"/>
        <v>F3:0921 P1P2:8804 P3:00448</v>
      </c>
      <c r="C9933" s="348" t="s">
        <v>12867</v>
      </c>
      <c r="D9933" s="348" t="s">
        <v>7646</v>
      </c>
      <c r="E9933" s="348" t="s">
        <v>7647</v>
      </c>
      <c r="F9933" s="348" t="s">
        <v>7641</v>
      </c>
    </row>
    <row r="9934" spans="1:6" x14ac:dyDescent="0.25">
      <c r="A9934" s="348" t="s">
        <v>15226</v>
      </c>
      <c r="B9934" t="str">
        <f t="shared" si="155"/>
        <v>F3:0921 P1P2:8804 P3:00201</v>
      </c>
      <c r="C9934" s="348" t="s">
        <v>12867</v>
      </c>
      <c r="D9934" s="348" t="s">
        <v>7646</v>
      </c>
      <c r="E9934" s="348" t="s">
        <v>7647</v>
      </c>
      <c r="F9934" s="348" t="s">
        <v>7648</v>
      </c>
    </row>
    <row r="9935" spans="1:6" x14ac:dyDescent="0.25">
      <c r="A9935" s="348" t="s">
        <v>15226</v>
      </c>
      <c r="B9935" t="str">
        <f t="shared" si="155"/>
        <v>F3:0921 P1P2:8804 P3:00448</v>
      </c>
      <c r="C9935" s="348" t="s">
        <v>12867</v>
      </c>
      <c r="D9935" s="348" t="s">
        <v>7646</v>
      </c>
      <c r="E9935" s="348" t="s">
        <v>7647</v>
      </c>
      <c r="F9935" s="348" t="s">
        <v>7641</v>
      </c>
    </row>
    <row r="9936" spans="1:6" x14ac:dyDescent="0.25">
      <c r="A9936" s="348" t="s">
        <v>15227</v>
      </c>
      <c r="B9936" t="str">
        <f t="shared" si="155"/>
        <v>F3:0820 P1P2:8503 P3:00232</v>
      </c>
      <c r="C9936" s="348" t="s">
        <v>10587</v>
      </c>
      <c r="D9936" s="348" t="s">
        <v>7684</v>
      </c>
      <c r="E9936" s="348" t="s">
        <v>7685</v>
      </c>
      <c r="F9936" s="348" t="s">
        <v>7686</v>
      </c>
    </row>
    <row r="9937" spans="1:6" x14ac:dyDescent="0.25">
      <c r="A9937" s="348" t="s">
        <v>15228</v>
      </c>
      <c r="B9937" t="str">
        <f t="shared" si="155"/>
        <v>F3:0813 P1P2:8603 P3:00394</v>
      </c>
      <c r="C9937" s="348" t="s">
        <v>9130</v>
      </c>
      <c r="D9937" s="348" t="s">
        <v>7807</v>
      </c>
      <c r="E9937" s="348" t="s">
        <v>7808</v>
      </c>
      <c r="F9937" s="348" t="s">
        <v>7809</v>
      </c>
    </row>
    <row r="9938" spans="1:6" x14ac:dyDescent="0.25">
      <c r="A9938" s="348" t="s">
        <v>15229</v>
      </c>
      <c r="B9938" t="str">
        <f t="shared" si="155"/>
        <v>F3:0921 P1P2:8804 P3:00201</v>
      </c>
      <c r="C9938" s="348" t="s">
        <v>8004</v>
      </c>
      <c r="D9938" s="348" t="s">
        <v>7646</v>
      </c>
      <c r="E9938" s="348" t="s">
        <v>7647</v>
      </c>
      <c r="F9938" s="348" t="s">
        <v>7648</v>
      </c>
    </row>
    <row r="9939" spans="1:6" x14ac:dyDescent="0.25">
      <c r="A9939" s="348" t="s">
        <v>15229</v>
      </c>
      <c r="B9939" t="str">
        <f t="shared" si="155"/>
        <v>F3:0921 P1P2:8804 P3:00448</v>
      </c>
      <c r="C9939" s="348" t="s">
        <v>8004</v>
      </c>
      <c r="D9939" s="348" t="s">
        <v>7646</v>
      </c>
      <c r="E9939" s="348" t="s">
        <v>7647</v>
      </c>
      <c r="F9939" s="348" t="s">
        <v>7641</v>
      </c>
    </row>
    <row r="9940" spans="1:6" x14ac:dyDescent="0.25">
      <c r="A9940" s="348" t="s">
        <v>15230</v>
      </c>
      <c r="B9940" t="str">
        <f t="shared" si="155"/>
        <v>F3:0820 P1P2:8503 P3:00232</v>
      </c>
      <c r="C9940" s="348" t="s">
        <v>7943</v>
      </c>
      <c r="D9940" s="348" t="s">
        <v>7684</v>
      </c>
      <c r="E9940" s="348" t="s">
        <v>7685</v>
      </c>
      <c r="F9940" s="348" t="s">
        <v>7686</v>
      </c>
    </row>
    <row r="9941" spans="1:6" x14ac:dyDescent="0.25">
      <c r="A9941" s="348" t="s">
        <v>15231</v>
      </c>
      <c r="B9941" t="str">
        <f t="shared" si="155"/>
        <v>F3:0820 P1P2:8502 P3:00231</v>
      </c>
      <c r="C9941" s="348" t="s">
        <v>7943</v>
      </c>
      <c r="D9941" s="348" t="s">
        <v>7684</v>
      </c>
      <c r="E9941" s="348" t="s">
        <v>7725</v>
      </c>
      <c r="F9941" s="348" t="s">
        <v>7834</v>
      </c>
    </row>
    <row r="9942" spans="1:6" x14ac:dyDescent="0.25">
      <c r="A9942" s="348" t="s">
        <v>15232</v>
      </c>
      <c r="B9942" t="str">
        <f t="shared" si="155"/>
        <v>F3:0820 P1P2:8502 P3:00224</v>
      </c>
      <c r="C9942" s="348" t="s">
        <v>8817</v>
      </c>
      <c r="D9942" s="348" t="s">
        <v>7684</v>
      </c>
      <c r="E9942" s="348" t="s">
        <v>7725</v>
      </c>
      <c r="F9942" s="348" t="s">
        <v>8746</v>
      </c>
    </row>
    <row r="9943" spans="1:6" x14ac:dyDescent="0.25">
      <c r="A9943" s="348" t="s">
        <v>15233</v>
      </c>
      <c r="B9943" t="str">
        <f t="shared" si="155"/>
        <v>F3:1070 P1P2:9012 P3:00296</v>
      </c>
      <c r="C9943" s="348" t="s">
        <v>7967</v>
      </c>
      <c r="D9943" s="348" t="s">
        <v>7849</v>
      </c>
      <c r="E9943" s="348" t="s">
        <v>7850</v>
      </c>
      <c r="F9943" s="348" t="s">
        <v>15234</v>
      </c>
    </row>
    <row r="9944" spans="1:6" x14ac:dyDescent="0.25">
      <c r="A9944" s="348" t="s">
        <v>15235</v>
      </c>
      <c r="B9944" t="str">
        <f t="shared" si="155"/>
        <v>F3:0812 P1P2:8602 P3:00238</v>
      </c>
      <c r="C9944" s="348" t="s">
        <v>11782</v>
      </c>
      <c r="D9944" s="348" t="s">
        <v>7752</v>
      </c>
      <c r="E9944" s="348" t="s">
        <v>7753</v>
      </c>
      <c r="F9944" s="348" t="s">
        <v>8038</v>
      </c>
    </row>
    <row r="9945" spans="1:6" x14ac:dyDescent="0.25">
      <c r="A9945" s="348" t="s">
        <v>15236</v>
      </c>
      <c r="B9945" t="str">
        <f t="shared" si="155"/>
        <v>F3:0950 P1P2:8814 P3:00209</v>
      </c>
      <c r="C9945" s="348" t="s">
        <v>11920</v>
      </c>
      <c r="D9945" s="348" t="s">
        <v>7344</v>
      </c>
      <c r="E9945" s="348" t="s">
        <v>7642</v>
      </c>
      <c r="F9945" s="348" t="s">
        <v>7860</v>
      </c>
    </row>
    <row r="9946" spans="1:6" x14ac:dyDescent="0.25">
      <c r="A9946" s="348" t="s">
        <v>15237</v>
      </c>
      <c r="B9946" t="str">
        <f t="shared" si="155"/>
        <v>F3:0921 P1P2:8804 P3:00201</v>
      </c>
      <c r="C9946" s="348" t="s">
        <v>7967</v>
      </c>
      <c r="D9946" s="348" t="s">
        <v>7646</v>
      </c>
      <c r="E9946" s="348" t="s">
        <v>7647</v>
      </c>
      <c r="F9946" s="348" t="s">
        <v>7648</v>
      </c>
    </row>
    <row r="9947" spans="1:6" x14ac:dyDescent="0.25">
      <c r="A9947" s="348" t="s">
        <v>15237</v>
      </c>
      <c r="B9947" t="str">
        <f t="shared" si="155"/>
        <v>F3:0921 P1P2:8804 P3:00448</v>
      </c>
      <c r="C9947" s="348" t="s">
        <v>7967</v>
      </c>
      <c r="D9947" s="348" t="s">
        <v>7646</v>
      </c>
      <c r="E9947" s="348" t="s">
        <v>7647</v>
      </c>
      <c r="F9947" s="348" t="s">
        <v>7641</v>
      </c>
    </row>
    <row r="9948" spans="1:6" x14ac:dyDescent="0.25">
      <c r="A9948" s="348" t="s">
        <v>15238</v>
      </c>
      <c r="B9948" t="str">
        <f t="shared" si="155"/>
        <v>F3:0921 P1P2:8804 P3:00201</v>
      </c>
      <c r="C9948" s="348" t="s">
        <v>7967</v>
      </c>
      <c r="D9948" s="348" t="s">
        <v>7646</v>
      </c>
      <c r="E9948" s="348" t="s">
        <v>7647</v>
      </c>
      <c r="F9948" s="348" t="s">
        <v>7648</v>
      </c>
    </row>
    <row r="9949" spans="1:6" x14ac:dyDescent="0.25">
      <c r="A9949" s="348" t="s">
        <v>15238</v>
      </c>
      <c r="B9949" t="str">
        <f t="shared" si="155"/>
        <v>F3:0921 P1P2:8804 P3:00448</v>
      </c>
      <c r="C9949" s="348" t="s">
        <v>7967</v>
      </c>
      <c r="D9949" s="348" t="s">
        <v>7646</v>
      </c>
      <c r="E9949" s="348" t="s">
        <v>7647</v>
      </c>
      <c r="F9949" s="348" t="s">
        <v>7641</v>
      </c>
    </row>
    <row r="9950" spans="1:6" x14ac:dyDescent="0.25">
      <c r="A9950" s="348" t="s">
        <v>15239</v>
      </c>
      <c r="B9950" t="str">
        <f t="shared" si="155"/>
        <v>F3:0921 P1P2:8804 P3:00201</v>
      </c>
      <c r="C9950" s="348" t="s">
        <v>7967</v>
      </c>
      <c r="D9950" s="348" t="s">
        <v>7646</v>
      </c>
      <c r="E9950" s="348" t="s">
        <v>7647</v>
      </c>
      <c r="F9950" s="348" t="s">
        <v>7648</v>
      </c>
    </row>
    <row r="9951" spans="1:6" x14ac:dyDescent="0.25">
      <c r="A9951" s="348" t="s">
        <v>15239</v>
      </c>
      <c r="B9951" t="str">
        <f t="shared" si="155"/>
        <v>F3:0921 P1P2:8804 P3:00389</v>
      </c>
      <c r="C9951" s="348" t="s">
        <v>7967</v>
      </c>
      <c r="D9951" s="348" t="s">
        <v>7646</v>
      </c>
      <c r="E9951" s="348" t="s">
        <v>7647</v>
      </c>
      <c r="F9951" s="348" t="s">
        <v>7640</v>
      </c>
    </row>
    <row r="9952" spans="1:6" x14ac:dyDescent="0.25">
      <c r="A9952" s="348" t="s">
        <v>15239</v>
      </c>
      <c r="B9952" t="str">
        <f t="shared" si="155"/>
        <v>F3:0921 P1P2:8804 P3:00448</v>
      </c>
      <c r="C9952" s="348" t="s">
        <v>7967</v>
      </c>
      <c r="D9952" s="348" t="s">
        <v>7646</v>
      </c>
      <c r="E9952" s="348" t="s">
        <v>7647</v>
      </c>
      <c r="F9952" s="348" t="s">
        <v>7641</v>
      </c>
    </row>
    <row r="9953" spans="1:6" x14ac:dyDescent="0.25">
      <c r="A9953" s="348" t="s">
        <v>15240</v>
      </c>
      <c r="B9953" t="str">
        <f t="shared" si="155"/>
        <v>F3:0921 P1P2:8804 P3:00201</v>
      </c>
      <c r="C9953" s="348" t="s">
        <v>7967</v>
      </c>
      <c r="D9953" s="348" t="s">
        <v>7646</v>
      </c>
      <c r="E9953" s="348" t="s">
        <v>7647</v>
      </c>
      <c r="F9953" s="348" t="s">
        <v>7648</v>
      </c>
    </row>
    <row r="9954" spans="1:6" x14ac:dyDescent="0.25">
      <c r="A9954" s="348" t="s">
        <v>15240</v>
      </c>
      <c r="B9954" t="str">
        <f t="shared" si="155"/>
        <v>F3:0921 P1P2:8804 P3:00448</v>
      </c>
      <c r="C9954" s="348" t="s">
        <v>7967</v>
      </c>
      <c r="D9954" s="348" t="s">
        <v>7646</v>
      </c>
      <c r="E9954" s="348" t="s">
        <v>7647</v>
      </c>
      <c r="F9954" s="348" t="s">
        <v>7641</v>
      </c>
    </row>
    <row r="9955" spans="1:6" x14ac:dyDescent="0.25">
      <c r="A9955" s="348" t="s">
        <v>15241</v>
      </c>
      <c r="B9955" t="str">
        <f t="shared" si="155"/>
        <v>F3:0921 P1P2:8804 P3:00201</v>
      </c>
      <c r="C9955" s="348" t="s">
        <v>7967</v>
      </c>
      <c r="D9955" s="348" t="s">
        <v>7646</v>
      </c>
      <c r="E9955" s="348" t="s">
        <v>7647</v>
      </c>
      <c r="F9955" s="348" t="s">
        <v>7648</v>
      </c>
    </row>
    <row r="9956" spans="1:6" x14ac:dyDescent="0.25">
      <c r="A9956" s="348" t="s">
        <v>15241</v>
      </c>
      <c r="B9956" t="str">
        <f t="shared" si="155"/>
        <v>F3:0921 P1P2:8804 P3:00448</v>
      </c>
      <c r="C9956" s="348" t="s">
        <v>7967</v>
      </c>
      <c r="D9956" s="348" t="s">
        <v>7646</v>
      </c>
      <c r="E9956" s="348" t="s">
        <v>7647</v>
      </c>
      <c r="F9956" s="348" t="s">
        <v>7641</v>
      </c>
    </row>
    <row r="9957" spans="1:6" x14ac:dyDescent="0.25">
      <c r="A9957" s="348" t="s">
        <v>15242</v>
      </c>
      <c r="B9957" t="str">
        <f t="shared" si="155"/>
        <v>F3:0921 P1P2:8804 P3:00201</v>
      </c>
      <c r="C9957" s="348" t="s">
        <v>7967</v>
      </c>
      <c r="D9957" s="348" t="s">
        <v>7646</v>
      </c>
      <c r="E9957" s="348" t="s">
        <v>7647</v>
      </c>
      <c r="F9957" s="348" t="s">
        <v>7648</v>
      </c>
    </row>
    <row r="9958" spans="1:6" x14ac:dyDescent="0.25">
      <c r="A9958" s="348" t="s">
        <v>15242</v>
      </c>
      <c r="B9958" t="str">
        <f t="shared" si="155"/>
        <v>F3:0921 P1P2:8804 P3:00448</v>
      </c>
      <c r="C9958" s="348" t="s">
        <v>7967</v>
      </c>
      <c r="D9958" s="348" t="s">
        <v>7646</v>
      </c>
      <c r="E9958" s="348" t="s">
        <v>7647</v>
      </c>
      <c r="F9958" s="348" t="s">
        <v>7641</v>
      </c>
    </row>
    <row r="9959" spans="1:6" x14ac:dyDescent="0.25">
      <c r="A9959" s="348" t="s">
        <v>15243</v>
      </c>
      <c r="B9959" t="str">
        <f t="shared" si="155"/>
        <v>F3:0921 P1P2:8804 P3:00201</v>
      </c>
      <c r="C9959" s="348" t="s">
        <v>7967</v>
      </c>
      <c r="D9959" s="348" t="s">
        <v>7646</v>
      </c>
      <c r="E9959" s="348" t="s">
        <v>7647</v>
      </c>
      <c r="F9959" s="348" t="s">
        <v>7648</v>
      </c>
    </row>
    <row r="9960" spans="1:6" x14ac:dyDescent="0.25">
      <c r="A9960" s="348" t="s">
        <v>15243</v>
      </c>
      <c r="B9960" t="str">
        <f t="shared" si="155"/>
        <v>F3:0921 P1P2:8804 P3:00448</v>
      </c>
      <c r="C9960" s="348" t="s">
        <v>7967</v>
      </c>
      <c r="D9960" s="348" t="s">
        <v>7646</v>
      </c>
      <c r="E9960" s="348" t="s">
        <v>7647</v>
      </c>
      <c r="F9960" s="348" t="s">
        <v>7641</v>
      </c>
    </row>
    <row r="9961" spans="1:6" x14ac:dyDescent="0.25">
      <c r="A9961" s="348" t="s">
        <v>15244</v>
      </c>
      <c r="B9961" t="str">
        <f t="shared" si="155"/>
        <v>F3:0911 P1P2:8802 P3:00199</v>
      </c>
      <c r="C9961" s="348" t="s">
        <v>8727</v>
      </c>
      <c r="D9961" s="348" t="s">
        <v>7657</v>
      </c>
      <c r="E9961" s="348" t="s">
        <v>7658</v>
      </c>
      <c r="F9961" s="348" t="s">
        <v>7659</v>
      </c>
    </row>
    <row r="9962" spans="1:6" x14ac:dyDescent="0.25">
      <c r="A9962" s="348" t="s">
        <v>15244</v>
      </c>
      <c r="B9962" t="str">
        <f t="shared" si="155"/>
        <v>F3:0911 P1P2:8802 P3:00448</v>
      </c>
      <c r="C9962" s="348" t="s">
        <v>8727</v>
      </c>
      <c r="D9962" s="348" t="s">
        <v>7657</v>
      </c>
      <c r="E9962" s="348" t="s">
        <v>7658</v>
      </c>
      <c r="F9962" s="348" t="s">
        <v>7641</v>
      </c>
    </row>
    <row r="9963" spans="1:6" x14ac:dyDescent="0.25">
      <c r="A9963" s="348" t="s">
        <v>15245</v>
      </c>
      <c r="B9963" t="str">
        <f t="shared" si="155"/>
        <v>F3:0812 P1P2:8602 P3:00238</v>
      </c>
      <c r="C9963" s="348" t="s">
        <v>10658</v>
      </c>
      <c r="D9963" s="348" t="s">
        <v>7752</v>
      </c>
      <c r="E9963" s="348" t="s">
        <v>7753</v>
      </c>
      <c r="F9963" s="348" t="s">
        <v>8038</v>
      </c>
    </row>
    <row r="9964" spans="1:6" x14ac:dyDescent="0.25">
      <c r="A9964" s="348" t="s">
        <v>15246</v>
      </c>
      <c r="B9964" t="str">
        <f t="shared" si="155"/>
        <v>F3:0912 P1P2:8803 P3:00200</v>
      </c>
      <c r="C9964" s="348" t="s">
        <v>7945</v>
      </c>
      <c r="D9964" s="348" t="s">
        <v>7651</v>
      </c>
      <c r="E9964" s="348" t="s">
        <v>7652</v>
      </c>
      <c r="F9964" s="348" t="s">
        <v>7653</v>
      </c>
    </row>
    <row r="9965" spans="1:6" x14ac:dyDescent="0.25">
      <c r="A9965" s="348" t="s">
        <v>15247</v>
      </c>
      <c r="B9965" t="str">
        <f t="shared" si="155"/>
        <v>F3:0921 P1P2:8804 P3:00201</v>
      </c>
      <c r="C9965" s="348" t="s">
        <v>7945</v>
      </c>
      <c r="D9965" s="348" t="s">
        <v>7646</v>
      </c>
      <c r="E9965" s="348" t="s">
        <v>7647</v>
      </c>
      <c r="F9965" s="348" t="s">
        <v>7648</v>
      </c>
    </row>
    <row r="9966" spans="1:6" x14ac:dyDescent="0.25">
      <c r="A9966" s="348" t="s">
        <v>15247</v>
      </c>
      <c r="B9966" t="str">
        <f t="shared" si="155"/>
        <v>F3:0921 P1P2:8804 P3:00389</v>
      </c>
      <c r="C9966" s="348" t="s">
        <v>7945</v>
      </c>
      <c r="D9966" s="348" t="s">
        <v>7646</v>
      </c>
      <c r="E9966" s="348" t="s">
        <v>7647</v>
      </c>
      <c r="F9966" s="348" t="s">
        <v>7640</v>
      </c>
    </row>
    <row r="9967" spans="1:6" x14ac:dyDescent="0.25">
      <c r="A9967" s="348" t="s">
        <v>15248</v>
      </c>
      <c r="B9967" t="str">
        <f t="shared" si="155"/>
        <v>F3:0911 P1P2:8802 P3:00199</v>
      </c>
      <c r="C9967" s="348" t="s">
        <v>7945</v>
      </c>
      <c r="D9967" s="348" t="s">
        <v>7657</v>
      </c>
      <c r="E9967" s="348" t="s">
        <v>7658</v>
      </c>
      <c r="F9967" s="348" t="s">
        <v>7659</v>
      </c>
    </row>
    <row r="9968" spans="1:6" x14ac:dyDescent="0.25">
      <c r="A9968" s="348" t="s">
        <v>15248</v>
      </c>
      <c r="B9968" t="str">
        <f t="shared" si="155"/>
        <v>F3:0921 P1P2:8804 P3:00201</v>
      </c>
      <c r="C9968" s="348" t="s">
        <v>7945</v>
      </c>
      <c r="D9968" s="348" t="s">
        <v>7646</v>
      </c>
      <c r="E9968" s="348" t="s">
        <v>7647</v>
      </c>
      <c r="F9968" s="348" t="s">
        <v>7648</v>
      </c>
    </row>
    <row r="9969" spans="1:6" x14ac:dyDescent="0.25">
      <c r="A9969" s="348" t="s">
        <v>15249</v>
      </c>
      <c r="B9969" t="str">
        <f t="shared" si="155"/>
        <v>F3:0922 P1P2:8806 P3:00203</v>
      </c>
      <c r="C9969" s="348" t="s">
        <v>7945</v>
      </c>
      <c r="D9969" s="348" t="s">
        <v>7637</v>
      </c>
      <c r="E9969" s="348" t="s">
        <v>7638</v>
      </c>
      <c r="F9969" s="348" t="s">
        <v>7639</v>
      </c>
    </row>
    <row r="9970" spans="1:6" x14ac:dyDescent="0.25">
      <c r="A9970" s="348" t="s">
        <v>15250</v>
      </c>
      <c r="B9970" t="str">
        <f t="shared" si="155"/>
        <v>F3:0922 P1P2:8806 P3:00203</v>
      </c>
      <c r="C9970" s="348" t="s">
        <v>7945</v>
      </c>
      <c r="D9970" s="348" t="s">
        <v>7637</v>
      </c>
      <c r="E9970" s="348" t="s">
        <v>7638</v>
      </c>
      <c r="F9970" s="348" t="s">
        <v>7639</v>
      </c>
    </row>
    <row r="9971" spans="1:6" x14ac:dyDescent="0.25">
      <c r="A9971" s="348" t="s">
        <v>15250</v>
      </c>
      <c r="B9971" t="str">
        <f t="shared" si="155"/>
        <v>F3:0922 P1P2:8806 P3:00389</v>
      </c>
      <c r="C9971" s="348" t="s">
        <v>7945</v>
      </c>
      <c r="D9971" s="348" t="s">
        <v>7637</v>
      </c>
      <c r="E9971" s="348" t="s">
        <v>7638</v>
      </c>
      <c r="F9971" s="348" t="s">
        <v>7640</v>
      </c>
    </row>
    <row r="9972" spans="1:6" x14ac:dyDescent="0.25">
      <c r="A9972" s="348" t="s">
        <v>15250</v>
      </c>
      <c r="B9972" t="str">
        <f t="shared" si="155"/>
        <v>F3:0950 P1P2:8814 P3:00209</v>
      </c>
      <c r="C9972" s="348" t="s">
        <v>7945</v>
      </c>
      <c r="D9972" s="348" t="s">
        <v>7344</v>
      </c>
      <c r="E9972" s="348" t="s">
        <v>7642</v>
      </c>
      <c r="F9972" s="348" t="s">
        <v>7860</v>
      </c>
    </row>
    <row r="9973" spans="1:6" x14ac:dyDescent="0.25">
      <c r="A9973" s="348" t="s">
        <v>15251</v>
      </c>
      <c r="B9973" t="str">
        <f t="shared" si="155"/>
        <v>F3:0921 P1P2:8804 P3:00201</v>
      </c>
      <c r="C9973" s="348" t="s">
        <v>7945</v>
      </c>
      <c r="D9973" s="348" t="s">
        <v>7646</v>
      </c>
      <c r="E9973" s="348" t="s">
        <v>7647</v>
      </c>
      <c r="F9973" s="348" t="s">
        <v>7648</v>
      </c>
    </row>
    <row r="9974" spans="1:6" x14ac:dyDescent="0.25">
      <c r="A9974" s="348" t="s">
        <v>15252</v>
      </c>
      <c r="B9974" t="str">
        <f t="shared" si="155"/>
        <v>F3:0921 P1P2:8804 P3:00201</v>
      </c>
      <c r="C9974" s="348" t="s">
        <v>7945</v>
      </c>
      <c r="D9974" s="348" t="s">
        <v>7646</v>
      </c>
      <c r="E9974" s="348" t="s">
        <v>7647</v>
      </c>
      <c r="F9974" s="348" t="s">
        <v>7648</v>
      </c>
    </row>
    <row r="9975" spans="1:6" x14ac:dyDescent="0.25">
      <c r="A9975" s="348" t="s">
        <v>15253</v>
      </c>
      <c r="B9975" t="str">
        <f t="shared" si="155"/>
        <v>F3:0921 P1P2:8804 P3:00201</v>
      </c>
      <c r="C9975" s="348" t="s">
        <v>7945</v>
      </c>
      <c r="D9975" s="348" t="s">
        <v>7646</v>
      </c>
      <c r="E9975" s="348" t="s">
        <v>7647</v>
      </c>
      <c r="F9975" s="348" t="s">
        <v>7648</v>
      </c>
    </row>
    <row r="9976" spans="1:6" x14ac:dyDescent="0.25">
      <c r="A9976" s="348" t="s">
        <v>15254</v>
      </c>
      <c r="B9976" t="str">
        <f t="shared" si="155"/>
        <v>F3:0921 P1P2:8804 P3:00201</v>
      </c>
      <c r="C9976" s="348" t="s">
        <v>7945</v>
      </c>
      <c r="D9976" s="348" t="s">
        <v>7646</v>
      </c>
      <c r="E9976" s="348" t="s">
        <v>7647</v>
      </c>
      <c r="F9976" s="348" t="s">
        <v>7648</v>
      </c>
    </row>
    <row r="9977" spans="1:6" x14ac:dyDescent="0.25">
      <c r="A9977" s="348" t="s">
        <v>15255</v>
      </c>
      <c r="B9977" t="str">
        <f t="shared" si="155"/>
        <v>F3:0911 P1P2:8802 P3:00199</v>
      </c>
      <c r="C9977" s="348" t="s">
        <v>7945</v>
      </c>
      <c r="D9977" s="348" t="s">
        <v>7657</v>
      </c>
      <c r="E9977" s="348" t="s">
        <v>7658</v>
      </c>
      <c r="F9977" s="348" t="s">
        <v>7659</v>
      </c>
    </row>
    <row r="9978" spans="1:6" x14ac:dyDescent="0.25">
      <c r="A9978" s="348" t="s">
        <v>15255</v>
      </c>
      <c r="B9978" t="str">
        <f t="shared" si="155"/>
        <v>F3:0921 P1P2:8804 P3:00201</v>
      </c>
      <c r="C9978" s="348" t="s">
        <v>7945</v>
      </c>
      <c r="D9978" s="348" t="s">
        <v>7646</v>
      </c>
      <c r="E9978" s="348" t="s">
        <v>7647</v>
      </c>
      <c r="F9978" s="348" t="s">
        <v>7648</v>
      </c>
    </row>
    <row r="9979" spans="1:6" x14ac:dyDescent="0.25">
      <c r="A9979" s="348" t="s">
        <v>15256</v>
      </c>
      <c r="B9979" t="str">
        <f t="shared" si="155"/>
        <v>F3:0921 P1P2:8804 P3:00201</v>
      </c>
      <c r="C9979" s="348" t="s">
        <v>7945</v>
      </c>
      <c r="D9979" s="348" t="s">
        <v>7646</v>
      </c>
      <c r="E9979" s="348" t="s">
        <v>7647</v>
      </c>
      <c r="F9979" s="348" t="s">
        <v>7648</v>
      </c>
    </row>
    <row r="9980" spans="1:6" x14ac:dyDescent="0.25">
      <c r="A9980" s="348" t="s">
        <v>15257</v>
      </c>
      <c r="B9980" t="str">
        <f t="shared" si="155"/>
        <v>F3:0922 P1P2:8806 P3:00203</v>
      </c>
      <c r="C9980" s="348" t="s">
        <v>7945</v>
      </c>
      <c r="D9980" s="348" t="s">
        <v>7637</v>
      </c>
      <c r="E9980" s="348" t="s">
        <v>7638</v>
      </c>
      <c r="F9980" s="348" t="s">
        <v>7639</v>
      </c>
    </row>
    <row r="9981" spans="1:6" x14ac:dyDescent="0.25">
      <c r="A9981" s="348" t="s">
        <v>15258</v>
      </c>
      <c r="B9981" t="str">
        <f t="shared" si="155"/>
        <v>F3:0922 P1P2:8806 P3:00203</v>
      </c>
      <c r="C9981" s="348" t="s">
        <v>7945</v>
      </c>
      <c r="D9981" s="348" t="s">
        <v>7637</v>
      </c>
      <c r="E9981" s="348" t="s">
        <v>7638</v>
      </c>
      <c r="F9981" s="348" t="s">
        <v>7639</v>
      </c>
    </row>
    <row r="9982" spans="1:6" x14ac:dyDescent="0.25">
      <c r="A9982" s="348" t="s">
        <v>15259</v>
      </c>
      <c r="B9982" t="str">
        <f t="shared" si="155"/>
        <v>F3:0922 P1P2:8806 P3:00203</v>
      </c>
      <c r="C9982" s="348" t="s">
        <v>7945</v>
      </c>
      <c r="D9982" s="348" t="s">
        <v>7637</v>
      </c>
      <c r="E9982" s="348" t="s">
        <v>7638</v>
      </c>
      <c r="F9982" s="348" t="s">
        <v>7639</v>
      </c>
    </row>
    <row r="9983" spans="1:6" x14ac:dyDescent="0.25">
      <c r="A9983" s="348" t="s">
        <v>15260</v>
      </c>
      <c r="B9983" t="str">
        <f t="shared" si="155"/>
        <v>F3:0922 P1P2:8806 P3:00203</v>
      </c>
      <c r="C9983" s="348" t="s">
        <v>7945</v>
      </c>
      <c r="D9983" s="348" t="s">
        <v>7637</v>
      </c>
      <c r="E9983" s="348" t="s">
        <v>7638</v>
      </c>
      <c r="F9983" s="348" t="s">
        <v>7639</v>
      </c>
    </row>
    <row r="9984" spans="1:6" x14ac:dyDescent="0.25">
      <c r="A9984" s="348" t="s">
        <v>15260</v>
      </c>
      <c r="B9984" t="str">
        <f t="shared" si="155"/>
        <v>F3:0922 P1P2:8806 P3:00358</v>
      </c>
      <c r="C9984" s="348" t="s">
        <v>7945</v>
      </c>
      <c r="D9984" s="348" t="s">
        <v>7637</v>
      </c>
      <c r="E9984" s="348" t="s">
        <v>7638</v>
      </c>
      <c r="F9984" s="348" t="s">
        <v>14563</v>
      </c>
    </row>
    <row r="9985" spans="1:6" x14ac:dyDescent="0.25">
      <c r="A9985" s="348" t="s">
        <v>15261</v>
      </c>
      <c r="B9985" t="str">
        <f t="shared" si="155"/>
        <v>F3:0922 P1P2:8806 P3:00203</v>
      </c>
      <c r="C9985" s="348" t="s">
        <v>7945</v>
      </c>
      <c r="D9985" s="348" t="s">
        <v>7637</v>
      </c>
      <c r="E9985" s="348" t="s">
        <v>7638</v>
      </c>
      <c r="F9985" s="348" t="s">
        <v>7639</v>
      </c>
    </row>
    <row r="9986" spans="1:6" x14ac:dyDescent="0.25">
      <c r="A9986" s="348" t="s">
        <v>15262</v>
      </c>
      <c r="B9986" t="str">
        <f t="shared" ref="B9986:B10049" si="156">CONCATENATE("F3:",D9986," P1P2:",E9986," P3:",F9986)</f>
        <v>F3:0921 P1P2:8804 P3:00201</v>
      </c>
      <c r="C9986" s="348" t="s">
        <v>7945</v>
      </c>
      <c r="D9986" s="348" t="s">
        <v>7646</v>
      </c>
      <c r="E9986" s="348" t="s">
        <v>7647</v>
      </c>
      <c r="F9986" s="348" t="s">
        <v>7648</v>
      </c>
    </row>
    <row r="9987" spans="1:6" x14ac:dyDescent="0.25">
      <c r="A9987" s="348" t="s">
        <v>15263</v>
      </c>
      <c r="B9987" t="str">
        <f t="shared" si="156"/>
        <v>F3:0921 P1P2:8804 P3:00201</v>
      </c>
      <c r="C9987" s="348" t="s">
        <v>7945</v>
      </c>
      <c r="D9987" s="348" t="s">
        <v>7646</v>
      </c>
      <c r="E9987" s="348" t="s">
        <v>7647</v>
      </c>
      <c r="F9987" s="348" t="s">
        <v>7648</v>
      </c>
    </row>
    <row r="9988" spans="1:6" x14ac:dyDescent="0.25">
      <c r="A9988" s="348" t="s">
        <v>15264</v>
      </c>
      <c r="B9988" t="str">
        <f t="shared" si="156"/>
        <v>F3:0921 P1P2:8804 P3:00201</v>
      </c>
      <c r="C9988" s="348" t="s">
        <v>7945</v>
      </c>
      <c r="D9988" s="348" t="s">
        <v>7646</v>
      </c>
      <c r="E9988" s="348" t="s">
        <v>7647</v>
      </c>
      <c r="F9988" s="348" t="s">
        <v>7648</v>
      </c>
    </row>
    <row r="9989" spans="1:6" x14ac:dyDescent="0.25">
      <c r="A9989" s="348" t="s">
        <v>15265</v>
      </c>
      <c r="B9989" t="str">
        <f t="shared" si="156"/>
        <v>F3:0921 P1P2:8804 P3:00201</v>
      </c>
      <c r="C9989" s="348" t="s">
        <v>7945</v>
      </c>
      <c r="D9989" s="348" t="s">
        <v>7646</v>
      </c>
      <c r="E9989" s="348" t="s">
        <v>7647</v>
      </c>
      <c r="F9989" s="348" t="s">
        <v>7648</v>
      </c>
    </row>
    <row r="9990" spans="1:6" x14ac:dyDescent="0.25">
      <c r="A9990" s="348" t="s">
        <v>15266</v>
      </c>
      <c r="B9990" t="str">
        <f t="shared" si="156"/>
        <v>F3:0921 P1P2:8804 P3:00201</v>
      </c>
      <c r="C9990" s="348" t="s">
        <v>7945</v>
      </c>
      <c r="D9990" s="348" t="s">
        <v>7646</v>
      </c>
      <c r="E9990" s="348" t="s">
        <v>7647</v>
      </c>
      <c r="F9990" s="348" t="s">
        <v>7648</v>
      </c>
    </row>
    <row r="9991" spans="1:6" x14ac:dyDescent="0.25">
      <c r="A9991" s="348" t="s">
        <v>15267</v>
      </c>
      <c r="B9991" t="str">
        <f t="shared" si="156"/>
        <v>F3:0911 P1P2:8802 P3:00199</v>
      </c>
      <c r="C9991" s="348" t="s">
        <v>7945</v>
      </c>
      <c r="D9991" s="348" t="s">
        <v>7657</v>
      </c>
      <c r="E9991" s="348" t="s">
        <v>7658</v>
      </c>
      <c r="F9991" s="348" t="s">
        <v>7659</v>
      </c>
    </row>
    <row r="9992" spans="1:6" x14ac:dyDescent="0.25">
      <c r="A9992" s="348" t="s">
        <v>15267</v>
      </c>
      <c r="B9992" t="str">
        <f t="shared" si="156"/>
        <v>F3:0921 P1P2:8804 P3:00201</v>
      </c>
      <c r="C9992" s="348" t="s">
        <v>7945</v>
      </c>
      <c r="D9992" s="348" t="s">
        <v>7646</v>
      </c>
      <c r="E9992" s="348" t="s">
        <v>7647</v>
      </c>
      <c r="F9992" s="348" t="s">
        <v>7648</v>
      </c>
    </row>
    <row r="9993" spans="1:6" x14ac:dyDescent="0.25">
      <c r="A9993" s="348" t="s">
        <v>15268</v>
      </c>
      <c r="B9993" t="str">
        <f t="shared" si="156"/>
        <v>F3:0922 P1P2:8806 P3:00203</v>
      </c>
      <c r="C9993" s="348" t="s">
        <v>7945</v>
      </c>
      <c r="D9993" s="348" t="s">
        <v>7637</v>
      </c>
      <c r="E9993" s="348" t="s">
        <v>7638</v>
      </c>
      <c r="F9993" s="348" t="s">
        <v>7639</v>
      </c>
    </row>
    <row r="9994" spans="1:6" x14ac:dyDescent="0.25">
      <c r="A9994" s="348" t="s">
        <v>15269</v>
      </c>
      <c r="B9994" t="str">
        <f t="shared" si="156"/>
        <v>F3:0813 P1P2:8603 P3:00239</v>
      </c>
      <c r="C9994" s="348" t="s">
        <v>7880</v>
      </c>
      <c r="D9994" s="348" t="s">
        <v>7807</v>
      </c>
      <c r="E9994" s="348" t="s">
        <v>7808</v>
      </c>
      <c r="F9994" s="348" t="s">
        <v>12949</v>
      </c>
    </row>
    <row r="9995" spans="1:6" x14ac:dyDescent="0.25">
      <c r="A9995" s="348" t="s">
        <v>15270</v>
      </c>
      <c r="B9995" t="str">
        <f t="shared" si="156"/>
        <v>F3:0813 P1P2:8603 P3:00394</v>
      </c>
      <c r="C9995" s="348" t="s">
        <v>9926</v>
      </c>
      <c r="D9995" s="348" t="s">
        <v>7807</v>
      </c>
      <c r="E9995" s="348" t="s">
        <v>7808</v>
      </c>
      <c r="F9995" s="348" t="s">
        <v>7809</v>
      </c>
    </row>
    <row r="9996" spans="1:6" x14ac:dyDescent="0.25">
      <c r="A9996" s="348" t="s">
        <v>15270</v>
      </c>
      <c r="B9996" t="str">
        <f t="shared" si="156"/>
        <v>F3:0820 P1P2:8502 P3:00231</v>
      </c>
      <c r="C9996" s="348" t="s">
        <v>9926</v>
      </c>
      <c r="D9996" s="348" t="s">
        <v>7684</v>
      </c>
      <c r="E9996" s="348" t="s">
        <v>7725</v>
      </c>
      <c r="F9996" s="348" t="s">
        <v>7834</v>
      </c>
    </row>
    <row r="9997" spans="1:6" x14ac:dyDescent="0.25">
      <c r="A9997" s="348" t="s">
        <v>15270</v>
      </c>
      <c r="B9997" t="str">
        <f t="shared" si="156"/>
        <v>F3:0820 P1P2:8502 P3:00234</v>
      </c>
      <c r="C9997" s="348" t="s">
        <v>9926</v>
      </c>
      <c r="D9997" s="348" t="s">
        <v>7684</v>
      </c>
      <c r="E9997" s="348" t="s">
        <v>7725</v>
      </c>
      <c r="F9997" s="348" t="s">
        <v>7726</v>
      </c>
    </row>
    <row r="9998" spans="1:6" x14ac:dyDescent="0.25">
      <c r="A9998" s="348" t="s">
        <v>15271</v>
      </c>
      <c r="B9998" t="str">
        <f t="shared" si="156"/>
        <v>F3:0921 P1P2:8804 P3:00201</v>
      </c>
      <c r="C9998" s="348" t="s">
        <v>12867</v>
      </c>
      <c r="D9998" s="348" t="s">
        <v>7646</v>
      </c>
      <c r="E9998" s="348" t="s">
        <v>7647</v>
      </c>
      <c r="F9998" s="348" t="s">
        <v>7648</v>
      </c>
    </row>
    <row r="9999" spans="1:6" x14ac:dyDescent="0.25">
      <c r="A9999" s="348" t="s">
        <v>15271</v>
      </c>
      <c r="B9999" t="str">
        <f t="shared" si="156"/>
        <v>F3:0921 P1P2:8804 P3:00448</v>
      </c>
      <c r="C9999" s="348" t="s">
        <v>12867</v>
      </c>
      <c r="D9999" s="348" t="s">
        <v>7646</v>
      </c>
      <c r="E9999" s="348" t="s">
        <v>7647</v>
      </c>
      <c r="F9999" s="348" t="s">
        <v>7641</v>
      </c>
    </row>
    <row r="10000" spans="1:6" x14ac:dyDescent="0.25">
      <c r="A10000" s="348" t="s">
        <v>15272</v>
      </c>
      <c r="B10000" t="str">
        <f t="shared" si="156"/>
        <v>F3:0812 P1P2:8602 P3:00238</v>
      </c>
      <c r="C10000" s="348" t="s">
        <v>13523</v>
      </c>
      <c r="D10000" s="348" t="s">
        <v>7752</v>
      </c>
      <c r="E10000" s="348" t="s">
        <v>7753</v>
      </c>
      <c r="F10000" s="348" t="s">
        <v>8038</v>
      </c>
    </row>
    <row r="10001" spans="1:6" x14ac:dyDescent="0.25">
      <c r="A10001" s="348" t="s">
        <v>15273</v>
      </c>
      <c r="B10001" t="str">
        <f t="shared" si="156"/>
        <v>F3:0812 P1P2:8602 P3:00238</v>
      </c>
      <c r="C10001" s="348" t="s">
        <v>7967</v>
      </c>
      <c r="D10001" s="348" t="s">
        <v>7752</v>
      </c>
      <c r="E10001" s="348" t="s">
        <v>7753</v>
      </c>
      <c r="F10001" s="348" t="s">
        <v>8038</v>
      </c>
    </row>
    <row r="10002" spans="1:6" x14ac:dyDescent="0.25">
      <c r="A10002" s="348" t="s">
        <v>15274</v>
      </c>
      <c r="B10002" t="str">
        <f t="shared" si="156"/>
        <v>F3:0259 P1P2:3104 P3:00075</v>
      </c>
      <c r="C10002" s="348" t="s">
        <v>7556</v>
      </c>
      <c r="D10002" s="348" t="s">
        <v>7557</v>
      </c>
      <c r="E10002" s="348" t="s">
        <v>7568</v>
      </c>
      <c r="F10002" s="348" t="s">
        <v>7563</v>
      </c>
    </row>
    <row r="10003" spans="1:6" x14ac:dyDescent="0.25">
      <c r="A10003" s="348" t="s">
        <v>15275</v>
      </c>
      <c r="B10003" t="str">
        <f t="shared" si="156"/>
        <v>F3:0419 P1P2:5001 P3:00005</v>
      </c>
      <c r="C10003" s="348" t="s">
        <v>12867</v>
      </c>
      <c r="D10003" s="348" t="s">
        <v>7409</v>
      </c>
      <c r="E10003" s="348" t="s">
        <v>9991</v>
      </c>
      <c r="F10003" s="348" t="s">
        <v>7655</v>
      </c>
    </row>
    <row r="10004" spans="1:6" x14ac:dyDescent="0.25">
      <c r="A10004" s="348" t="s">
        <v>15276</v>
      </c>
      <c r="B10004" t="str">
        <f t="shared" si="156"/>
        <v>F3:0443 P1P2:6101 P3:00005</v>
      </c>
      <c r="C10004" s="348" t="s">
        <v>12867</v>
      </c>
      <c r="D10004" s="348" t="s">
        <v>10127</v>
      </c>
      <c r="E10004" s="348" t="s">
        <v>10128</v>
      </c>
      <c r="F10004" s="348" t="s">
        <v>7655</v>
      </c>
    </row>
    <row r="10005" spans="1:6" x14ac:dyDescent="0.25">
      <c r="A10005" s="348" t="s">
        <v>15277</v>
      </c>
      <c r="B10005" t="str">
        <f t="shared" si="156"/>
        <v>F3:0429 P1P2:5101 P3:00005</v>
      </c>
      <c r="C10005" s="348" t="s">
        <v>12867</v>
      </c>
      <c r="D10005" s="348" t="s">
        <v>13501</v>
      </c>
      <c r="E10005" s="348" t="s">
        <v>13502</v>
      </c>
      <c r="F10005" s="348" t="s">
        <v>7655</v>
      </c>
    </row>
    <row r="10006" spans="1:6" x14ac:dyDescent="0.25">
      <c r="A10006" s="348" t="s">
        <v>15278</v>
      </c>
      <c r="B10006" t="str">
        <f t="shared" si="156"/>
        <v>F3:0922 P1P2:8806 P3:00389</v>
      </c>
      <c r="C10006" s="348" t="s">
        <v>13116</v>
      </c>
      <c r="D10006" s="348" t="s">
        <v>7637</v>
      </c>
      <c r="E10006" s="348" t="s">
        <v>7638</v>
      </c>
      <c r="F10006" s="348" t="s">
        <v>7640</v>
      </c>
    </row>
    <row r="10007" spans="1:6" x14ac:dyDescent="0.25">
      <c r="A10007" s="348" t="s">
        <v>15278</v>
      </c>
      <c r="B10007" t="str">
        <f t="shared" si="156"/>
        <v>F3:0950 P1P2:8815 P3:00215</v>
      </c>
      <c r="C10007" s="348" t="s">
        <v>13116</v>
      </c>
      <c r="D10007" s="348" t="s">
        <v>7344</v>
      </c>
      <c r="E10007" s="348" t="s">
        <v>7949</v>
      </c>
      <c r="F10007" s="348" t="s">
        <v>7950</v>
      </c>
    </row>
    <row r="10008" spans="1:6" x14ac:dyDescent="0.25">
      <c r="A10008" s="348" t="s">
        <v>15278</v>
      </c>
      <c r="B10008" t="str">
        <f t="shared" si="156"/>
        <v>F3:0989 P1P2:8801 P3:00005</v>
      </c>
      <c r="C10008" s="348" t="s">
        <v>13116</v>
      </c>
      <c r="D10008" s="348" t="s">
        <v>7939</v>
      </c>
      <c r="E10008" s="348" t="s">
        <v>7940</v>
      </c>
      <c r="F10008" s="348" t="s">
        <v>7655</v>
      </c>
    </row>
    <row r="10009" spans="1:6" x14ac:dyDescent="0.25">
      <c r="A10009" s="348" t="s">
        <v>15278</v>
      </c>
      <c r="B10009" t="str">
        <f t="shared" si="156"/>
        <v>F3:0989 P1P2:8801 P3:00393</v>
      </c>
      <c r="C10009" s="348" t="s">
        <v>13116</v>
      </c>
      <c r="D10009" s="348" t="s">
        <v>7939</v>
      </c>
      <c r="E10009" s="348" t="s">
        <v>7940</v>
      </c>
      <c r="F10009" s="348" t="s">
        <v>15279</v>
      </c>
    </row>
    <row r="10010" spans="1:6" x14ac:dyDescent="0.25">
      <c r="A10010" s="348" t="s">
        <v>15280</v>
      </c>
      <c r="B10010" t="str">
        <f t="shared" si="156"/>
        <v>F3:0911 P1P2:8802 P3:00199</v>
      </c>
      <c r="C10010" s="348" t="s">
        <v>13116</v>
      </c>
      <c r="D10010" s="348" t="s">
        <v>7657</v>
      </c>
      <c r="E10010" s="348" t="s">
        <v>7658</v>
      </c>
      <c r="F10010" s="348" t="s">
        <v>7659</v>
      </c>
    </row>
    <row r="10011" spans="1:6" x14ac:dyDescent="0.25">
      <c r="A10011" s="348" t="s">
        <v>15280</v>
      </c>
      <c r="B10011" t="str">
        <f t="shared" si="156"/>
        <v>F3:0911 P1P2:8802 P3:00448</v>
      </c>
      <c r="C10011" s="348" t="s">
        <v>13116</v>
      </c>
      <c r="D10011" s="348" t="s">
        <v>7657</v>
      </c>
      <c r="E10011" s="348" t="s">
        <v>7658</v>
      </c>
      <c r="F10011" s="348" t="s">
        <v>7641</v>
      </c>
    </row>
    <row r="10012" spans="1:6" x14ac:dyDescent="0.25">
      <c r="A10012" s="348" t="s">
        <v>15280</v>
      </c>
      <c r="B10012" t="str">
        <f t="shared" si="156"/>
        <v>F3:0921 P1P2:8804 P3:00201</v>
      </c>
      <c r="C10012" s="348" t="s">
        <v>13116</v>
      </c>
      <c r="D10012" s="348" t="s">
        <v>7646</v>
      </c>
      <c r="E10012" s="348" t="s">
        <v>7647</v>
      </c>
      <c r="F10012" s="348" t="s">
        <v>7648</v>
      </c>
    </row>
    <row r="10013" spans="1:6" x14ac:dyDescent="0.25">
      <c r="A10013" s="348" t="s">
        <v>15280</v>
      </c>
      <c r="B10013" t="str">
        <f t="shared" si="156"/>
        <v>F3:0921 P1P2:8804 P3:00448</v>
      </c>
      <c r="C10013" s="348" t="s">
        <v>13116</v>
      </c>
      <c r="D10013" s="348" t="s">
        <v>7646</v>
      </c>
      <c r="E10013" s="348" t="s">
        <v>7647</v>
      </c>
      <c r="F10013" s="348" t="s">
        <v>7641</v>
      </c>
    </row>
    <row r="10014" spans="1:6" x14ac:dyDescent="0.25">
      <c r="A10014" s="348" t="s">
        <v>15281</v>
      </c>
      <c r="B10014" t="str">
        <f t="shared" si="156"/>
        <v>F3:0950 P1P2:8814 P3:00209</v>
      </c>
      <c r="C10014" s="348" t="s">
        <v>13116</v>
      </c>
      <c r="D10014" s="348" t="s">
        <v>7344</v>
      </c>
      <c r="E10014" s="348" t="s">
        <v>7642</v>
      </c>
      <c r="F10014" s="348" t="s">
        <v>7860</v>
      </c>
    </row>
    <row r="10015" spans="1:6" x14ac:dyDescent="0.25">
      <c r="A10015" s="348" t="s">
        <v>15282</v>
      </c>
      <c r="B10015" t="str">
        <f t="shared" si="156"/>
        <v>F3:0922 P1P2:8806 P3:00203</v>
      </c>
      <c r="C10015" s="348" t="s">
        <v>13116</v>
      </c>
      <c r="D10015" s="348" t="s">
        <v>7637</v>
      </c>
      <c r="E10015" s="348" t="s">
        <v>7638</v>
      </c>
      <c r="F10015" s="348" t="s">
        <v>7639</v>
      </c>
    </row>
    <row r="10016" spans="1:6" x14ac:dyDescent="0.25">
      <c r="A10016" s="348" t="s">
        <v>15282</v>
      </c>
      <c r="B10016" t="str">
        <f t="shared" si="156"/>
        <v>F3:0922 P1P2:8806 P3:00448</v>
      </c>
      <c r="C10016" s="348" t="s">
        <v>13116</v>
      </c>
      <c r="D10016" s="348" t="s">
        <v>7637</v>
      </c>
      <c r="E10016" s="348" t="s">
        <v>7638</v>
      </c>
      <c r="F10016" s="348" t="s">
        <v>7641</v>
      </c>
    </row>
    <row r="10017" spans="1:6" x14ac:dyDescent="0.25">
      <c r="A10017" s="348" t="s">
        <v>15283</v>
      </c>
      <c r="B10017" t="str">
        <f t="shared" si="156"/>
        <v>F3:0922 P1P2:8806 P3:00203</v>
      </c>
      <c r="C10017" s="348" t="s">
        <v>13116</v>
      </c>
      <c r="D10017" s="348" t="s">
        <v>7637</v>
      </c>
      <c r="E10017" s="348" t="s">
        <v>7638</v>
      </c>
      <c r="F10017" s="348" t="s">
        <v>7639</v>
      </c>
    </row>
    <row r="10018" spans="1:6" x14ac:dyDescent="0.25">
      <c r="A10018" s="348" t="s">
        <v>15283</v>
      </c>
      <c r="B10018" t="str">
        <f t="shared" si="156"/>
        <v>F3:0922 P1P2:8806 P3:00448</v>
      </c>
      <c r="C10018" s="348" t="s">
        <v>13116</v>
      </c>
      <c r="D10018" s="348" t="s">
        <v>7637</v>
      </c>
      <c r="E10018" s="348" t="s">
        <v>7638</v>
      </c>
      <c r="F10018" s="348" t="s">
        <v>7641</v>
      </c>
    </row>
    <row r="10019" spans="1:6" x14ac:dyDescent="0.25">
      <c r="A10019" s="348" t="s">
        <v>15284</v>
      </c>
      <c r="B10019" t="str">
        <f t="shared" si="156"/>
        <v>F3:0921 P1P2:8804 P3:00201</v>
      </c>
      <c r="C10019" s="348" t="s">
        <v>13116</v>
      </c>
      <c r="D10019" s="348" t="s">
        <v>7646</v>
      </c>
      <c r="E10019" s="348" t="s">
        <v>7647</v>
      </c>
      <c r="F10019" s="348" t="s">
        <v>7648</v>
      </c>
    </row>
    <row r="10020" spans="1:6" x14ac:dyDescent="0.25">
      <c r="A10020" s="348" t="s">
        <v>15284</v>
      </c>
      <c r="B10020" t="str">
        <f t="shared" si="156"/>
        <v>F3:0921 P1P2:8804 P3:00448</v>
      </c>
      <c r="C10020" s="348" t="s">
        <v>13116</v>
      </c>
      <c r="D10020" s="348" t="s">
        <v>7646</v>
      </c>
      <c r="E10020" s="348" t="s">
        <v>7647</v>
      </c>
      <c r="F10020" s="348" t="s">
        <v>7641</v>
      </c>
    </row>
    <row r="10021" spans="1:6" x14ac:dyDescent="0.25">
      <c r="A10021" s="348" t="s">
        <v>15285</v>
      </c>
      <c r="B10021" t="str">
        <f t="shared" si="156"/>
        <v>F3:0921 P1P2:8804 P3:00201</v>
      </c>
      <c r="C10021" s="348" t="s">
        <v>13116</v>
      </c>
      <c r="D10021" s="348" t="s">
        <v>7646</v>
      </c>
      <c r="E10021" s="348" t="s">
        <v>7647</v>
      </c>
      <c r="F10021" s="348" t="s">
        <v>7648</v>
      </c>
    </row>
    <row r="10022" spans="1:6" x14ac:dyDescent="0.25">
      <c r="A10022" s="348" t="s">
        <v>15285</v>
      </c>
      <c r="B10022" t="str">
        <f t="shared" si="156"/>
        <v>F3:0921 P1P2:8804 P3:00448</v>
      </c>
      <c r="C10022" s="348" t="s">
        <v>13116</v>
      </c>
      <c r="D10022" s="348" t="s">
        <v>7646</v>
      </c>
      <c r="E10022" s="348" t="s">
        <v>7647</v>
      </c>
      <c r="F10022" s="348" t="s">
        <v>7641</v>
      </c>
    </row>
    <row r="10023" spans="1:6" x14ac:dyDescent="0.25">
      <c r="A10023" s="348" t="s">
        <v>15286</v>
      </c>
      <c r="B10023" t="str">
        <f t="shared" si="156"/>
        <v>F3:0921 P1P2:8804 P3:00201</v>
      </c>
      <c r="C10023" s="348" t="s">
        <v>13116</v>
      </c>
      <c r="D10023" s="348" t="s">
        <v>7646</v>
      </c>
      <c r="E10023" s="348" t="s">
        <v>7647</v>
      </c>
      <c r="F10023" s="348" t="s">
        <v>7648</v>
      </c>
    </row>
    <row r="10024" spans="1:6" x14ac:dyDescent="0.25">
      <c r="A10024" s="348" t="s">
        <v>15286</v>
      </c>
      <c r="B10024" t="str">
        <f t="shared" si="156"/>
        <v>F3:0921 P1P2:8804 P3:00448</v>
      </c>
      <c r="C10024" s="348" t="s">
        <v>13116</v>
      </c>
      <c r="D10024" s="348" t="s">
        <v>7646</v>
      </c>
      <c r="E10024" s="348" t="s">
        <v>7647</v>
      </c>
      <c r="F10024" s="348" t="s">
        <v>7641</v>
      </c>
    </row>
    <row r="10025" spans="1:6" x14ac:dyDescent="0.25">
      <c r="A10025" s="348" t="s">
        <v>15287</v>
      </c>
      <c r="B10025" t="str">
        <f t="shared" si="156"/>
        <v>F3:0922 P1P2:8806 P3:00203</v>
      </c>
      <c r="C10025" s="348" t="s">
        <v>13116</v>
      </c>
      <c r="D10025" s="348" t="s">
        <v>7637</v>
      </c>
      <c r="E10025" s="348" t="s">
        <v>7638</v>
      </c>
      <c r="F10025" s="348" t="s">
        <v>7639</v>
      </c>
    </row>
    <row r="10026" spans="1:6" x14ac:dyDescent="0.25">
      <c r="A10026" s="348" t="s">
        <v>15287</v>
      </c>
      <c r="B10026" t="str">
        <f t="shared" si="156"/>
        <v>F3:0922 P1P2:8806 P3:00448</v>
      </c>
      <c r="C10026" s="348" t="s">
        <v>13116</v>
      </c>
      <c r="D10026" s="348" t="s">
        <v>7637</v>
      </c>
      <c r="E10026" s="348" t="s">
        <v>7638</v>
      </c>
      <c r="F10026" s="348" t="s">
        <v>7641</v>
      </c>
    </row>
    <row r="10027" spans="1:6" x14ac:dyDescent="0.25">
      <c r="A10027" s="348" t="s">
        <v>15288</v>
      </c>
      <c r="B10027" t="str">
        <f t="shared" si="156"/>
        <v>F3:0922 P1P2:8806 P3:00203</v>
      </c>
      <c r="C10027" s="348" t="s">
        <v>13116</v>
      </c>
      <c r="D10027" s="348" t="s">
        <v>7637</v>
      </c>
      <c r="E10027" s="348" t="s">
        <v>7638</v>
      </c>
      <c r="F10027" s="348" t="s">
        <v>7639</v>
      </c>
    </row>
    <row r="10028" spans="1:6" x14ac:dyDescent="0.25">
      <c r="A10028" s="348" t="s">
        <v>15288</v>
      </c>
      <c r="B10028" t="str">
        <f t="shared" si="156"/>
        <v>F3:0922 P1P2:8806 P3:00448</v>
      </c>
      <c r="C10028" s="348" t="s">
        <v>13116</v>
      </c>
      <c r="D10028" s="348" t="s">
        <v>7637</v>
      </c>
      <c r="E10028" s="348" t="s">
        <v>7638</v>
      </c>
      <c r="F10028" s="348" t="s">
        <v>7641</v>
      </c>
    </row>
    <row r="10029" spans="1:6" x14ac:dyDescent="0.25">
      <c r="A10029" s="348" t="s">
        <v>15289</v>
      </c>
      <c r="B10029" t="str">
        <f t="shared" si="156"/>
        <v>F3:0921 P1P2:8804 P3:00201</v>
      </c>
      <c r="C10029" s="348" t="s">
        <v>13116</v>
      </c>
      <c r="D10029" s="348" t="s">
        <v>7646</v>
      </c>
      <c r="E10029" s="348" t="s">
        <v>7647</v>
      </c>
      <c r="F10029" s="348" t="s">
        <v>7648</v>
      </c>
    </row>
    <row r="10030" spans="1:6" x14ac:dyDescent="0.25">
      <c r="A10030" s="348" t="s">
        <v>15289</v>
      </c>
      <c r="B10030" t="str">
        <f t="shared" si="156"/>
        <v>F3:0921 P1P2:8804 P3:00448</v>
      </c>
      <c r="C10030" s="348" t="s">
        <v>13116</v>
      </c>
      <c r="D10030" s="348" t="s">
        <v>7646</v>
      </c>
      <c r="E10030" s="348" t="s">
        <v>7647</v>
      </c>
      <c r="F10030" s="348" t="s">
        <v>7641</v>
      </c>
    </row>
    <row r="10031" spans="1:6" x14ac:dyDescent="0.25">
      <c r="A10031" s="348" t="s">
        <v>15290</v>
      </c>
      <c r="B10031" t="str">
        <f t="shared" si="156"/>
        <v>F3:0921 P1P2:8804 P3:00201</v>
      </c>
      <c r="C10031" s="348" t="s">
        <v>13116</v>
      </c>
      <c r="D10031" s="348" t="s">
        <v>7646</v>
      </c>
      <c r="E10031" s="348" t="s">
        <v>7647</v>
      </c>
      <c r="F10031" s="348" t="s">
        <v>7648</v>
      </c>
    </row>
    <row r="10032" spans="1:6" x14ac:dyDescent="0.25">
      <c r="A10032" s="348" t="s">
        <v>15290</v>
      </c>
      <c r="B10032" t="str">
        <f t="shared" si="156"/>
        <v>F3:0921 P1P2:8804 P3:00448</v>
      </c>
      <c r="C10032" s="348" t="s">
        <v>13116</v>
      </c>
      <c r="D10032" s="348" t="s">
        <v>7646</v>
      </c>
      <c r="E10032" s="348" t="s">
        <v>7647</v>
      </c>
      <c r="F10032" s="348" t="s">
        <v>7641</v>
      </c>
    </row>
    <row r="10033" spans="1:6" x14ac:dyDescent="0.25">
      <c r="A10033" s="348" t="s">
        <v>15291</v>
      </c>
      <c r="B10033" t="str">
        <f t="shared" si="156"/>
        <v>F3:0921 P1P2:8804 P3:00201</v>
      </c>
      <c r="C10033" s="348" t="s">
        <v>13116</v>
      </c>
      <c r="D10033" s="348" t="s">
        <v>7646</v>
      </c>
      <c r="E10033" s="348" t="s">
        <v>7647</v>
      </c>
      <c r="F10033" s="348" t="s">
        <v>7648</v>
      </c>
    </row>
    <row r="10034" spans="1:6" x14ac:dyDescent="0.25">
      <c r="A10034" s="348" t="s">
        <v>15291</v>
      </c>
      <c r="B10034" t="str">
        <f t="shared" si="156"/>
        <v>F3:0921 P1P2:8804 P3:00448</v>
      </c>
      <c r="C10034" s="348" t="s">
        <v>13116</v>
      </c>
      <c r="D10034" s="348" t="s">
        <v>7646</v>
      </c>
      <c r="E10034" s="348" t="s">
        <v>7647</v>
      </c>
      <c r="F10034" s="348" t="s">
        <v>7641</v>
      </c>
    </row>
    <row r="10035" spans="1:6" x14ac:dyDescent="0.25">
      <c r="A10035" s="348" t="s">
        <v>15292</v>
      </c>
      <c r="B10035" t="str">
        <f t="shared" si="156"/>
        <v>F3:0922 P1P2:8806 P3:00203</v>
      </c>
      <c r="C10035" s="348" t="s">
        <v>13116</v>
      </c>
      <c r="D10035" s="348" t="s">
        <v>7637</v>
      </c>
      <c r="E10035" s="348" t="s">
        <v>7638</v>
      </c>
      <c r="F10035" s="348" t="s">
        <v>7639</v>
      </c>
    </row>
    <row r="10036" spans="1:6" x14ac:dyDescent="0.25">
      <c r="A10036" s="348" t="s">
        <v>15292</v>
      </c>
      <c r="B10036" t="str">
        <f t="shared" si="156"/>
        <v>F3:0922 P1P2:8806 P3:00448</v>
      </c>
      <c r="C10036" s="348" t="s">
        <v>13116</v>
      </c>
      <c r="D10036" s="348" t="s">
        <v>7637</v>
      </c>
      <c r="E10036" s="348" t="s">
        <v>7638</v>
      </c>
      <c r="F10036" s="348" t="s">
        <v>7641</v>
      </c>
    </row>
    <row r="10037" spans="1:6" x14ac:dyDescent="0.25">
      <c r="A10037" s="348" t="s">
        <v>15293</v>
      </c>
      <c r="B10037" t="str">
        <f t="shared" si="156"/>
        <v>F3:0922 P1P2:8806 P3:00203</v>
      </c>
      <c r="C10037" s="348" t="s">
        <v>13116</v>
      </c>
      <c r="D10037" s="348" t="s">
        <v>7637</v>
      </c>
      <c r="E10037" s="348" t="s">
        <v>7638</v>
      </c>
      <c r="F10037" s="348" t="s">
        <v>7639</v>
      </c>
    </row>
    <row r="10038" spans="1:6" x14ac:dyDescent="0.25">
      <c r="A10038" s="348" t="s">
        <v>15293</v>
      </c>
      <c r="B10038" t="str">
        <f t="shared" si="156"/>
        <v>F3:0922 P1P2:8806 P3:00448</v>
      </c>
      <c r="C10038" s="348" t="s">
        <v>13116</v>
      </c>
      <c r="D10038" s="348" t="s">
        <v>7637</v>
      </c>
      <c r="E10038" s="348" t="s">
        <v>7638</v>
      </c>
      <c r="F10038" s="348" t="s">
        <v>7641</v>
      </c>
    </row>
    <row r="10039" spans="1:6" x14ac:dyDescent="0.25">
      <c r="A10039" s="348" t="s">
        <v>15294</v>
      </c>
      <c r="B10039" t="str">
        <f t="shared" si="156"/>
        <v>F3:0950 P1P2:8814 P3:00209</v>
      </c>
      <c r="C10039" s="348" t="s">
        <v>14446</v>
      </c>
      <c r="D10039" s="348" t="s">
        <v>7344</v>
      </c>
      <c r="E10039" s="348" t="s">
        <v>7642</v>
      </c>
      <c r="F10039" s="348" t="s">
        <v>7860</v>
      </c>
    </row>
    <row r="10040" spans="1:6" x14ac:dyDescent="0.25">
      <c r="A10040" s="348" t="s">
        <v>15295</v>
      </c>
      <c r="B10040" t="str">
        <f t="shared" si="156"/>
        <v>F3:0950 P1P2:8814 P3:00209</v>
      </c>
      <c r="C10040" s="348" t="s">
        <v>7967</v>
      </c>
      <c r="D10040" s="348" t="s">
        <v>7344</v>
      </c>
      <c r="E10040" s="348" t="s">
        <v>7642</v>
      </c>
      <c r="F10040" s="348" t="s">
        <v>7860</v>
      </c>
    </row>
    <row r="10041" spans="1:6" x14ac:dyDescent="0.25">
      <c r="A10041" s="348" t="s">
        <v>15296</v>
      </c>
      <c r="B10041" t="str">
        <f t="shared" si="156"/>
        <v>F3:0112 P1P2:0502 P3:00013</v>
      </c>
      <c r="C10041" s="348" t="s">
        <v>7368</v>
      </c>
      <c r="D10041" s="348" t="s">
        <v>7369</v>
      </c>
      <c r="E10041" s="348" t="s">
        <v>7326</v>
      </c>
      <c r="F10041" s="348" t="s">
        <v>15297</v>
      </c>
    </row>
    <row r="10042" spans="1:6" x14ac:dyDescent="0.25">
      <c r="A10042" s="348" t="s">
        <v>15296</v>
      </c>
      <c r="B10042" t="str">
        <f t="shared" si="156"/>
        <v>F3:0112 P1P2:0502 P3:70370</v>
      </c>
      <c r="C10042" s="348" t="s">
        <v>7368</v>
      </c>
      <c r="D10042" s="348" t="s">
        <v>7369</v>
      </c>
      <c r="E10042" s="348" t="s">
        <v>7326</v>
      </c>
      <c r="F10042" s="348" t="s">
        <v>14466</v>
      </c>
    </row>
    <row r="10043" spans="1:6" x14ac:dyDescent="0.25">
      <c r="A10043" s="348" t="s">
        <v>15296</v>
      </c>
      <c r="B10043" t="str">
        <f t="shared" si="156"/>
        <v>F3:0112 P1P2:0502 P3:70407</v>
      </c>
      <c r="C10043" s="348" t="s">
        <v>7368</v>
      </c>
      <c r="D10043" s="348" t="s">
        <v>7369</v>
      </c>
      <c r="E10043" s="348" t="s">
        <v>7326</v>
      </c>
      <c r="F10043" s="348" t="s">
        <v>15298</v>
      </c>
    </row>
    <row r="10044" spans="1:6" x14ac:dyDescent="0.25">
      <c r="A10044" s="348" t="s">
        <v>15299</v>
      </c>
      <c r="B10044" t="str">
        <f t="shared" si="156"/>
        <v>F3:0911 P1P2:8802 P3:00199</v>
      </c>
      <c r="C10044" s="348" t="s">
        <v>8897</v>
      </c>
      <c r="D10044" s="348" t="s">
        <v>7657</v>
      </c>
      <c r="E10044" s="348" t="s">
        <v>7658</v>
      </c>
      <c r="F10044" s="348" t="s">
        <v>7659</v>
      </c>
    </row>
    <row r="10045" spans="1:6" x14ac:dyDescent="0.25">
      <c r="A10045" s="348" t="s">
        <v>15299</v>
      </c>
      <c r="B10045" t="str">
        <f t="shared" si="156"/>
        <v>F3:0911 P1P2:8802 P3:00448</v>
      </c>
      <c r="C10045" s="348" t="s">
        <v>8897</v>
      </c>
      <c r="D10045" s="348" t="s">
        <v>7657</v>
      </c>
      <c r="E10045" s="348" t="s">
        <v>7658</v>
      </c>
      <c r="F10045" s="348" t="s">
        <v>7641</v>
      </c>
    </row>
    <row r="10046" spans="1:6" x14ac:dyDescent="0.25">
      <c r="A10046" s="348" t="s">
        <v>15300</v>
      </c>
      <c r="B10046" t="str">
        <f t="shared" si="156"/>
        <v>F3:0950 P1P2:8814 P3:00209</v>
      </c>
      <c r="C10046" s="348" t="s">
        <v>7967</v>
      </c>
      <c r="D10046" s="348" t="s">
        <v>7344</v>
      </c>
      <c r="E10046" s="348" t="s">
        <v>7642</v>
      </c>
      <c r="F10046" s="348" t="s">
        <v>7860</v>
      </c>
    </row>
    <row r="10047" spans="1:6" x14ac:dyDescent="0.25">
      <c r="A10047" s="348" t="s">
        <v>15301</v>
      </c>
      <c r="B10047" t="str">
        <f t="shared" si="156"/>
        <v>F3:0950 P1P2:8814 P3:00209</v>
      </c>
      <c r="C10047" s="348" t="s">
        <v>7967</v>
      </c>
      <c r="D10047" s="348" t="s">
        <v>7344</v>
      </c>
      <c r="E10047" s="348" t="s">
        <v>7642</v>
      </c>
      <c r="F10047" s="348" t="s">
        <v>7860</v>
      </c>
    </row>
    <row r="10048" spans="1:6" x14ac:dyDescent="0.25">
      <c r="A10048" s="348" t="s">
        <v>15302</v>
      </c>
      <c r="B10048" t="str">
        <f t="shared" si="156"/>
        <v>F3:0950 P1P2:8814 P3:00209</v>
      </c>
      <c r="C10048" s="348" t="s">
        <v>7967</v>
      </c>
      <c r="D10048" s="348" t="s">
        <v>7344</v>
      </c>
      <c r="E10048" s="348" t="s">
        <v>7642</v>
      </c>
      <c r="F10048" s="348" t="s">
        <v>7860</v>
      </c>
    </row>
    <row r="10049" spans="1:6" x14ac:dyDescent="0.25">
      <c r="A10049" s="348" t="s">
        <v>15303</v>
      </c>
      <c r="B10049" t="str">
        <f t="shared" si="156"/>
        <v>F3:0911 P1P2:8802 P3:00199</v>
      </c>
      <c r="C10049" s="348" t="s">
        <v>7945</v>
      </c>
      <c r="D10049" s="348" t="s">
        <v>7657</v>
      </c>
      <c r="E10049" s="348" t="s">
        <v>7658</v>
      </c>
      <c r="F10049" s="348" t="s">
        <v>7659</v>
      </c>
    </row>
    <row r="10050" spans="1:6" x14ac:dyDescent="0.25">
      <c r="A10050" s="348" t="s">
        <v>15303</v>
      </c>
      <c r="B10050" t="str">
        <f t="shared" ref="B10050:B10113" si="157">CONCATENATE("F3:",D10050," P1P2:",E10050," P3:",F10050)</f>
        <v>F3:0922 P1P2:8806 P3:00203</v>
      </c>
      <c r="C10050" s="348" t="s">
        <v>7945</v>
      </c>
      <c r="D10050" s="348" t="s">
        <v>7637</v>
      </c>
      <c r="E10050" s="348" t="s">
        <v>7638</v>
      </c>
      <c r="F10050" s="348" t="s">
        <v>7639</v>
      </c>
    </row>
    <row r="10051" spans="1:6" x14ac:dyDescent="0.25">
      <c r="A10051" s="348" t="s">
        <v>15304</v>
      </c>
      <c r="B10051" t="str">
        <f t="shared" si="157"/>
        <v>F3:0922 P1P2:8806 P3:00203</v>
      </c>
      <c r="C10051" s="348" t="s">
        <v>7945</v>
      </c>
      <c r="D10051" s="348" t="s">
        <v>7637</v>
      </c>
      <c r="E10051" s="348" t="s">
        <v>7638</v>
      </c>
      <c r="F10051" s="348" t="s">
        <v>7639</v>
      </c>
    </row>
    <row r="10052" spans="1:6" x14ac:dyDescent="0.25">
      <c r="A10052" s="348" t="s">
        <v>15305</v>
      </c>
      <c r="B10052" t="str">
        <f t="shared" si="157"/>
        <v>F3:0911 P1P2:8802 P3:00199</v>
      </c>
      <c r="C10052" s="348" t="s">
        <v>7945</v>
      </c>
      <c r="D10052" s="348" t="s">
        <v>7657</v>
      </c>
      <c r="E10052" s="348" t="s">
        <v>7658</v>
      </c>
      <c r="F10052" s="348" t="s">
        <v>7659</v>
      </c>
    </row>
    <row r="10053" spans="1:6" x14ac:dyDescent="0.25">
      <c r="A10053" s="348" t="s">
        <v>15305</v>
      </c>
      <c r="B10053" t="str">
        <f t="shared" si="157"/>
        <v>F3:0912 P1P2:8803 P3:00200</v>
      </c>
      <c r="C10053" s="348" t="s">
        <v>7945</v>
      </c>
      <c r="D10053" s="348" t="s">
        <v>7651</v>
      </c>
      <c r="E10053" s="348" t="s">
        <v>7652</v>
      </c>
      <c r="F10053" s="348" t="s">
        <v>7653</v>
      </c>
    </row>
    <row r="10054" spans="1:6" x14ac:dyDescent="0.25">
      <c r="A10054" s="348" t="s">
        <v>15306</v>
      </c>
      <c r="B10054" t="str">
        <f t="shared" si="157"/>
        <v>F3:0921 P1P2:8804 P3:00201</v>
      </c>
      <c r="C10054" s="348" t="s">
        <v>7945</v>
      </c>
      <c r="D10054" s="348" t="s">
        <v>7646</v>
      </c>
      <c r="E10054" s="348" t="s">
        <v>7647</v>
      </c>
      <c r="F10054" s="348" t="s">
        <v>7648</v>
      </c>
    </row>
    <row r="10055" spans="1:6" x14ac:dyDescent="0.25">
      <c r="A10055" s="348" t="s">
        <v>15307</v>
      </c>
      <c r="B10055" t="str">
        <f t="shared" si="157"/>
        <v>F3:0922 P1P2:8806 P3:00203</v>
      </c>
      <c r="C10055" s="348" t="s">
        <v>7945</v>
      </c>
      <c r="D10055" s="348" t="s">
        <v>7637</v>
      </c>
      <c r="E10055" s="348" t="s">
        <v>7638</v>
      </c>
      <c r="F10055" s="348" t="s">
        <v>7639</v>
      </c>
    </row>
    <row r="10056" spans="1:6" x14ac:dyDescent="0.25">
      <c r="A10056" s="348" t="s">
        <v>15308</v>
      </c>
      <c r="B10056" t="str">
        <f t="shared" si="157"/>
        <v>F3:0922 P1P2:8806 P3:00203</v>
      </c>
      <c r="C10056" s="348" t="s">
        <v>7945</v>
      </c>
      <c r="D10056" s="348" t="s">
        <v>7637</v>
      </c>
      <c r="E10056" s="348" t="s">
        <v>7638</v>
      </c>
      <c r="F10056" s="348" t="s">
        <v>7639</v>
      </c>
    </row>
    <row r="10057" spans="1:6" x14ac:dyDescent="0.25">
      <c r="A10057" s="348" t="s">
        <v>15309</v>
      </c>
      <c r="B10057" t="str">
        <f t="shared" si="157"/>
        <v>F3:0922 P1P2:8806 P3:00203</v>
      </c>
      <c r="C10057" s="348" t="s">
        <v>7945</v>
      </c>
      <c r="D10057" s="348" t="s">
        <v>7637</v>
      </c>
      <c r="E10057" s="348" t="s">
        <v>7638</v>
      </c>
      <c r="F10057" s="348" t="s">
        <v>7639</v>
      </c>
    </row>
    <row r="10058" spans="1:6" x14ac:dyDescent="0.25">
      <c r="A10058" s="348" t="s">
        <v>15310</v>
      </c>
      <c r="B10058" t="str">
        <f t="shared" si="157"/>
        <v>F3:0911 P1P2:8802 P3:00199</v>
      </c>
      <c r="C10058" s="348" t="s">
        <v>7894</v>
      </c>
      <c r="D10058" s="348" t="s">
        <v>7657</v>
      </c>
      <c r="E10058" s="348" t="s">
        <v>7658</v>
      </c>
      <c r="F10058" s="348" t="s">
        <v>7659</v>
      </c>
    </row>
    <row r="10059" spans="1:6" x14ac:dyDescent="0.25">
      <c r="A10059" s="348" t="s">
        <v>15310</v>
      </c>
      <c r="B10059" t="str">
        <f t="shared" si="157"/>
        <v>F3:0911 P1P2:8802 P3:00448</v>
      </c>
      <c r="C10059" s="348" t="s">
        <v>7894</v>
      </c>
      <c r="D10059" s="348" t="s">
        <v>7657</v>
      </c>
      <c r="E10059" s="348" t="s">
        <v>7658</v>
      </c>
      <c r="F10059" s="348" t="s">
        <v>7641</v>
      </c>
    </row>
    <row r="10060" spans="1:6" x14ac:dyDescent="0.25">
      <c r="A10060" s="348" t="s">
        <v>15311</v>
      </c>
      <c r="B10060" t="str">
        <f t="shared" si="157"/>
        <v>F3:0922 P1P2:8806 P3:00203</v>
      </c>
      <c r="C10060" s="348" t="s">
        <v>7945</v>
      </c>
      <c r="D10060" s="348" t="s">
        <v>7637</v>
      </c>
      <c r="E10060" s="348" t="s">
        <v>7638</v>
      </c>
      <c r="F10060" s="348" t="s">
        <v>7639</v>
      </c>
    </row>
    <row r="10061" spans="1:6" x14ac:dyDescent="0.25">
      <c r="A10061" s="348" t="s">
        <v>15312</v>
      </c>
      <c r="B10061" t="str">
        <f t="shared" si="157"/>
        <v>F3:0922 P1P2:8806 P3:00203</v>
      </c>
      <c r="C10061" s="348" t="s">
        <v>7945</v>
      </c>
      <c r="D10061" s="348" t="s">
        <v>7637</v>
      </c>
      <c r="E10061" s="348" t="s">
        <v>7638</v>
      </c>
      <c r="F10061" s="348" t="s">
        <v>7639</v>
      </c>
    </row>
    <row r="10062" spans="1:6" x14ac:dyDescent="0.25">
      <c r="A10062" s="348" t="s">
        <v>15313</v>
      </c>
      <c r="B10062" t="str">
        <f t="shared" si="157"/>
        <v>F3:0922 P1P2:8806 P3:00203</v>
      </c>
      <c r="C10062" s="348" t="s">
        <v>7945</v>
      </c>
      <c r="D10062" s="348" t="s">
        <v>7637</v>
      </c>
      <c r="E10062" s="348" t="s">
        <v>7638</v>
      </c>
      <c r="F10062" s="348" t="s">
        <v>7639</v>
      </c>
    </row>
    <row r="10063" spans="1:6" x14ac:dyDescent="0.25">
      <c r="A10063" s="348" t="s">
        <v>15314</v>
      </c>
      <c r="B10063" t="str">
        <f t="shared" si="157"/>
        <v>F3:0419 P1P2:5001 P3:00010</v>
      </c>
      <c r="C10063" s="348" t="s">
        <v>15315</v>
      </c>
      <c r="D10063" s="348" t="s">
        <v>7409</v>
      </c>
      <c r="E10063" s="348" t="s">
        <v>9991</v>
      </c>
      <c r="F10063" s="348" t="s">
        <v>7355</v>
      </c>
    </row>
    <row r="10064" spans="1:6" x14ac:dyDescent="0.25">
      <c r="A10064" s="348" t="s">
        <v>15316</v>
      </c>
      <c r="B10064" t="str">
        <f t="shared" si="157"/>
        <v>F3:0443 P1P2:6101 P3:00010</v>
      </c>
      <c r="C10064" s="348" t="s">
        <v>15317</v>
      </c>
      <c r="D10064" s="348" t="s">
        <v>10127</v>
      </c>
      <c r="E10064" s="348" t="s">
        <v>10128</v>
      </c>
      <c r="F10064" s="348" t="s">
        <v>7355</v>
      </c>
    </row>
    <row r="10065" spans="1:6" x14ac:dyDescent="0.25">
      <c r="A10065" s="348" t="s">
        <v>15318</v>
      </c>
      <c r="B10065" t="str">
        <f t="shared" si="157"/>
        <v>F3:0429 P1P2:5101 P3:00010</v>
      </c>
      <c r="C10065" s="348" t="s">
        <v>15319</v>
      </c>
      <c r="D10065" s="348" t="s">
        <v>13501</v>
      </c>
      <c r="E10065" s="348" t="s">
        <v>13502</v>
      </c>
      <c r="F10065" s="348" t="s">
        <v>7355</v>
      </c>
    </row>
    <row r="10066" spans="1:6" x14ac:dyDescent="0.25">
      <c r="A10066" s="348" t="s">
        <v>15318</v>
      </c>
      <c r="B10066" t="str">
        <f t="shared" si="157"/>
        <v>F3:0482 P1P2:5107 P3:80010</v>
      </c>
      <c r="C10066" s="348" t="s">
        <v>15319</v>
      </c>
      <c r="D10066" s="348" t="s">
        <v>15320</v>
      </c>
      <c r="E10066" s="348" t="s">
        <v>15321</v>
      </c>
      <c r="F10066" s="348" t="s">
        <v>14611</v>
      </c>
    </row>
    <row r="10067" spans="1:6" x14ac:dyDescent="0.25">
      <c r="A10067" s="348" t="s">
        <v>15322</v>
      </c>
      <c r="B10067" t="str">
        <f t="shared" si="157"/>
        <v>F3:0569 P1P2:7001 P3:00010</v>
      </c>
      <c r="C10067" s="348" t="s">
        <v>15323</v>
      </c>
      <c r="D10067" s="348" t="s">
        <v>12617</v>
      </c>
      <c r="E10067" s="348" t="s">
        <v>12618</v>
      </c>
      <c r="F10067" s="348" t="s">
        <v>7355</v>
      </c>
    </row>
    <row r="10068" spans="1:6" x14ac:dyDescent="0.25">
      <c r="A10068" s="348" t="s">
        <v>15324</v>
      </c>
      <c r="B10068" t="str">
        <f t="shared" si="157"/>
        <v>F3:0812 P1P2:8602 P3:00238</v>
      </c>
      <c r="C10068" s="348" t="s">
        <v>15325</v>
      </c>
      <c r="D10068" s="348" t="s">
        <v>7752</v>
      </c>
      <c r="E10068" s="348" t="s">
        <v>7753</v>
      </c>
      <c r="F10068" s="348" t="s">
        <v>8038</v>
      </c>
    </row>
    <row r="10069" spans="1:6" x14ac:dyDescent="0.25">
      <c r="A10069" s="348" t="s">
        <v>15324</v>
      </c>
      <c r="B10069" t="str">
        <f t="shared" si="157"/>
        <v>F3:0921 P1P2:8804 P3:00201</v>
      </c>
      <c r="C10069" s="348" t="s">
        <v>15325</v>
      </c>
      <c r="D10069" s="348" t="s">
        <v>7646</v>
      </c>
      <c r="E10069" s="348" t="s">
        <v>7647</v>
      </c>
      <c r="F10069" s="348" t="s">
        <v>7648</v>
      </c>
    </row>
    <row r="10070" spans="1:6" x14ac:dyDescent="0.25">
      <c r="A10070" s="348" t="s">
        <v>15324</v>
      </c>
      <c r="B10070" t="str">
        <f t="shared" si="157"/>
        <v>F3:0921 P1P2:8804 P3:00448</v>
      </c>
      <c r="C10070" s="348" t="s">
        <v>15325</v>
      </c>
      <c r="D10070" s="348" t="s">
        <v>7646</v>
      </c>
      <c r="E10070" s="348" t="s">
        <v>7647</v>
      </c>
      <c r="F10070" s="348" t="s">
        <v>7641</v>
      </c>
    </row>
    <row r="10071" spans="1:6" x14ac:dyDescent="0.25">
      <c r="A10071" s="348" t="s">
        <v>15324</v>
      </c>
      <c r="B10071" t="str">
        <f t="shared" si="157"/>
        <v>F3:0921 P1P2:8805 P3:00202</v>
      </c>
      <c r="C10071" s="348" t="s">
        <v>15325</v>
      </c>
      <c r="D10071" s="348" t="s">
        <v>7646</v>
      </c>
      <c r="E10071" s="348" t="s">
        <v>10388</v>
      </c>
      <c r="F10071" s="348" t="s">
        <v>10389</v>
      </c>
    </row>
    <row r="10072" spans="1:6" x14ac:dyDescent="0.25">
      <c r="A10072" s="348" t="s">
        <v>15324</v>
      </c>
      <c r="B10072" t="str">
        <f t="shared" si="157"/>
        <v>F3:0921 P1P2:8805 P3:00448</v>
      </c>
      <c r="C10072" s="348" t="s">
        <v>15325</v>
      </c>
      <c r="D10072" s="348" t="s">
        <v>7646</v>
      </c>
      <c r="E10072" s="348" t="s">
        <v>10388</v>
      </c>
      <c r="F10072" s="348" t="s">
        <v>7641</v>
      </c>
    </row>
    <row r="10073" spans="1:6" x14ac:dyDescent="0.25">
      <c r="A10073" s="348" t="s">
        <v>15324</v>
      </c>
      <c r="B10073" t="str">
        <f t="shared" si="157"/>
        <v>F3:0922 P1P2:8806 P3:00203</v>
      </c>
      <c r="C10073" s="348" t="s">
        <v>15325</v>
      </c>
      <c r="D10073" s="348" t="s">
        <v>7637</v>
      </c>
      <c r="E10073" s="348" t="s">
        <v>7638</v>
      </c>
      <c r="F10073" s="348" t="s">
        <v>7639</v>
      </c>
    </row>
    <row r="10074" spans="1:6" x14ac:dyDescent="0.25">
      <c r="A10074" s="348" t="s">
        <v>15324</v>
      </c>
      <c r="B10074" t="str">
        <f t="shared" si="157"/>
        <v>F3:0922 P1P2:8806 P3:00204</v>
      </c>
      <c r="C10074" s="348" t="s">
        <v>15325</v>
      </c>
      <c r="D10074" s="348" t="s">
        <v>7637</v>
      </c>
      <c r="E10074" s="348" t="s">
        <v>7638</v>
      </c>
      <c r="F10074" s="348" t="s">
        <v>7814</v>
      </c>
    </row>
    <row r="10075" spans="1:6" x14ac:dyDescent="0.25">
      <c r="A10075" s="348" t="s">
        <v>15324</v>
      </c>
      <c r="B10075" t="str">
        <f t="shared" si="157"/>
        <v>F3:0922 P1P2:8806 P3:00358</v>
      </c>
      <c r="C10075" s="348" t="s">
        <v>15325</v>
      </c>
      <c r="D10075" s="348" t="s">
        <v>7637</v>
      </c>
      <c r="E10075" s="348" t="s">
        <v>7638</v>
      </c>
      <c r="F10075" s="348" t="s">
        <v>14563</v>
      </c>
    </row>
    <row r="10076" spans="1:6" x14ac:dyDescent="0.25">
      <c r="A10076" s="348" t="s">
        <v>15324</v>
      </c>
      <c r="B10076" t="str">
        <f t="shared" si="157"/>
        <v>F3:0922 P1P2:8806 P3:00448</v>
      </c>
      <c r="C10076" s="348" t="s">
        <v>15325</v>
      </c>
      <c r="D10076" s="348" t="s">
        <v>7637</v>
      </c>
      <c r="E10076" s="348" t="s">
        <v>7638</v>
      </c>
      <c r="F10076" s="348" t="s">
        <v>7641</v>
      </c>
    </row>
    <row r="10077" spans="1:6" x14ac:dyDescent="0.25">
      <c r="A10077" s="348" t="s">
        <v>15324</v>
      </c>
      <c r="B10077" t="str">
        <f t="shared" si="157"/>
        <v>F3:0950 P1P2:8814 P3:00209</v>
      </c>
      <c r="C10077" s="348" t="s">
        <v>15325</v>
      </c>
      <c r="D10077" s="348" t="s">
        <v>7344</v>
      </c>
      <c r="E10077" s="348" t="s">
        <v>7642</v>
      </c>
      <c r="F10077" s="348" t="s">
        <v>7860</v>
      </c>
    </row>
    <row r="10078" spans="1:6" x14ac:dyDescent="0.25">
      <c r="A10078" s="348" t="s">
        <v>15324</v>
      </c>
      <c r="B10078" t="str">
        <f t="shared" si="157"/>
        <v>F3:0960 P1P2:8813 P3:00059</v>
      </c>
      <c r="C10078" s="348" t="s">
        <v>15325</v>
      </c>
      <c r="D10078" s="348" t="s">
        <v>7968</v>
      </c>
      <c r="E10078" s="348" t="s">
        <v>7969</v>
      </c>
      <c r="F10078" s="348" t="s">
        <v>7436</v>
      </c>
    </row>
    <row r="10079" spans="1:6" x14ac:dyDescent="0.25">
      <c r="A10079" s="348" t="s">
        <v>15324</v>
      </c>
      <c r="B10079" t="str">
        <f t="shared" si="157"/>
        <v>F3:0989 P1P2:8801 P3:00010</v>
      </c>
      <c r="C10079" s="348" t="s">
        <v>15325</v>
      </c>
      <c r="D10079" s="348" t="s">
        <v>7939</v>
      </c>
      <c r="E10079" s="348" t="s">
        <v>7940</v>
      </c>
      <c r="F10079" s="348" t="s">
        <v>7355</v>
      </c>
    </row>
    <row r="10080" spans="1:6" x14ac:dyDescent="0.25">
      <c r="A10080" s="348" t="s">
        <v>15324</v>
      </c>
      <c r="B10080" t="str">
        <f t="shared" si="157"/>
        <v>F3:0989 P1P2:8816 P3:00221</v>
      </c>
      <c r="C10080" s="348" t="s">
        <v>15325</v>
      </c>
      <c r="D10080" s="348" t="s">
        <v>7939</v>
      </c>
      <c r="E10080" s="348" t="s">
        <v>15326</v>
      </c>
      <c r="F10080" s="348" t="s">
        <v>7976</v>
      </c>
    </row>
    <row r="10081" spans="1:6" x14ac:dyDescent="0.25">
      <c r="A10081" s="348" t="s">
        <v>15327</v>
      </c>
      <c r="B10081" t="str">
        <f t="shared" si="157"/>
        <v>F3:0820 P1P2:8502 P3:00231</v>
      </c>
      <c r="C10081" s="348" t="s">
        <v>15328</v>
      </c>
      <c r="D10081" s="348" t="s">
        <v>7684</v>
      </c>
      <c r="E10081" s="348" t="s">
        <v>7725</v>
      </c>
      <c r="F10081" s="348" t="s">
        <v>7834</v>
      </c>
    </row>
    <row r="10082" spans="1:6" x14ac:dyDescent="0.25">
      <c r="A10082" s="348" t="s">
        <v>15327</v>
      </c>
      <c r="B10082" t="str">
        <f t="shared" si="157"/>
        <v>F3:0820 P1P2:8502 P3:00234</v>
      </c>
      <c r="C10082" s="348" t="s">
        <v>15328</v>
      </c>
      <c r="D10082" s="348" t="s">
        <v>7684</v>
      </c>
      <c r="E10082" s="348" t="s">
        <v>7725</v>
      </c>
      <c r="F10082" s="348" t="s">
        <v>7726</v>
      </c>
    </row>
    <row r="10083" spans="1:6" x14ac:dyDescent="0.25">
      <c r="A10083" s="348" t="s">
        <v>15327</v>
      </c>
      <c r="B10083" t="str">
        <f t="shared" si="157"/>
        <v>F3:0820 P1P2:8502 P3:00243</v>
      </c>
      <c r="C10083" s="348" t="s">
        <v>15328</v>
      </c>
      <c r="D10083" s="348" t="s">
        <v>7684</v>
      </c>
      <c r="E10083" s="348" t="s">
        <v>7725</v>
      </c>
      <c r="F10083" s="348" t="s">
        <v>13340</v>
      </c>
    </row>
    <row r="10084" spans="1:6" x14ac:dyDescent="0.25">
      <c r="A10084" s="348" t="s">
        <v>15327</v>
      </c>
      <c r="B10084" t="str">
        <f t="shared" si="157"/>
        <v>F3:0820 P1P2:8503 P3:00232</v>
      </c>
      <c r="C10084" s="348" t="s">
        <v>15328</v>
      </c>
      <c r="D10084" s="348" t="s">
        <v>7684</v>
      </c>
      <c r="E10084" s="348" t="s">
        <v>7685</v>
      </c>
      <c r="F10084" s="348" t="s">
        <v>7686</v>
      </c>
    </row>
    <row r="10085" spans="1:6" x14ac:dyDescent="0.25">
      <c r="A10085" s="348" t="s">
        <v>15327</v>
      </c>
      <c r="B10085" t="str">
        <f t="shared" si="157"/>
        <v>F3:0820 P1P2:8510 P3:00243</v>
      </c>
      <c r="C10085" s="348" t="s">
        <v>15328</v>
      </c>
      <c r="D10085" s="348" t="s">
        <v>7684</v>
      </c>
      <c r="E10085" s="348" t="s">
        <v>15329</v>
      </c>
      <c r="F10085" s="348" t="s">
        <v>13340</v>
      </c>
    </row>
    <row r="10086" spans="1:6" x14ac:dyDescent="0.25">
      <c r="A10086" s="348" t="s">
        <v>15327</v>
      </c>
      <c r="B10086" t="str">
        <f t="shared" si="157"/>
        <v>F3:0861 P1P2:8501 P3:00010</v>
      </c>
      <c r="C10086" s="348" t="s">
        <v>15328</v>
      </c>
      <c r="D10086" s="348" t="s">
        <v>7952</v>
      </c>
      <c r="E10086" s="348" t="s">
        <v>7953</v>
      </c>
      <c r="F10086" s="348" t="s">
        <v>7355</v>
      </c>
    </row>
    <row r="10087" spans="1:6" x14ac:dyDescent="0.25">
      <c r="A10087" s="348" t="s">
        <v>15330</v>
      </c>
      <c r="B10087" t="str">
        <f t="shared" si="157"/>
        <v>F3:1091 P1P2:9001 P3:00010</v>
      </c>
      <c r="C10087" s="348" t="s">
        <v>15331</v>
      </c>
      <c r="D10087" s="348" t="s">
        <v>7946</v>
      </c>
      <c r="E10087" s="348" t="s">
        <v>7947</v>
      </c>
      <c r="F10087" s="348" t="s">
        <v>7355</v>
      </c>
    </row>
    <row r="10088" spans="1:6" x14ac:dyDescent="0.25">
      <c r="A10088" s="348" t="s">
        <v>15332</v>
      </c>
      <c r="B10088" t="str">
        <f t="shared" si="157"/>
        <v>F3:0761 P1P2:8001 P3:00010</v>
      </c>
      <c r="C10088" s="348" t="s">
        <v>15333</v>
      </c>
      <c r="D10088" s="348" t="s">
        <v>12474</v>
      </c>
      <c r="E10088" s="348" t="s">
        <v>12475</v>
      </c>
      <c r="F10088" s="348" t="s">
        <v>7355</v>
      </c>
    </row>
    <row r="10089" spans="1:6" x14ac:dyDescent="0.25">
      <c r="A10089" s="348" t="s">
        <v>15334</v>
      </c>
      <c r="B10089" t="str">
        <f t="shared" si="157"/>
        <v>F3:1012 P1P2:9010 P3:00246</v>
      </c>
      <c r="C10089" s="348" t="s">
        <v>15331</v>
      </c>
      <c r="D10089" s="348" t="s">
        <v>7679</v>
      </c>
      <c r="E10089" s="348" t="s">
        <v>7680</v>
      </c>
      <c r="F10089" s="348" t="s">
        <v>14606</v>
      </c>
    </row>
    <row r="10090" spans="1:6" x14ac:dyDescent="0.25">
      <c r="A10090" s="348" t="s">
        <v>15334</v>
      </c>
      <c r="B10090" t="str">
        <f t="shared" si="157"/>
        <v>F3:1099 P1P2:9017 P3:00455</v>
      </c>
      <c r="C10090" s="348" t="s">
        <v>15331</v>
      </c>
      <c r="D10090" s="348" t="s">
        <v>8515</v>
      </c>
      <c r="E10090" s="348" t="s">
        <v>15335</v>
      </c>
      <c r="F10090" s="348" t="s">
        <v>15336</v>
      </c>
    </row>
    <row r="10091" spans="1:6" x14ac:dyDescent="0.25">
      <c r="A10091" s="348" t="s">
        <v>15337</v>
      </c>
      <c r="B10091" t="str">
        <f t="shared" si="157"/>
        <v>F3:0922 P1P2:8806 P3:00203</v>
      </c>
      <c r="C10091" s="348" t="s">
        <v>15325</v>
      </c>
      <c r="D10091" s="348" t="s">
        <v>7637</v>
      </c>
      <c r="E10091" s="348" t="s">
        <v>7638</v>
      </c>
      <c r="F10091" s="348" t="s">
        <v>7639</v>
      </c>
    </row>
    <row r="10092" spans="1:6" x14ac:dyDescent="0.25">
      <c r="A10092" s="348" t="s">
        <v>15338</v>
      </c>
      <c r="B10092" t="str">
        <f t="shared" si="157"/>
        <v>F3:0921 P1P2:8805 P3:00202</v>
      </c>
      <c r="C10092" s="348" t="s">
        <v>15325</v>
      </c>
      <c r="D10092" s="348" t="s">
        <v>7646</v>
      </c>
      <c r="E10092" s="348" t="s">
        <v>10388</v>
      </c>
      <c r="F10092" s="348" t="s">
        <v>10389</v>
      </c>
    </row>
    <row r="10093" spans="1:6" x14ac:dyDescent="0.25">
      <c r="A10093" s="348" t="s">
        <v>15339</v>
      </c>
      <c r="B10093" t="str">
        <f t="shared" si="157"/>
        <v>F3:0921 P1P2:8804 P3:00201</v>
      </c>
      <c r="C10093" s="348" t="s">
        <v>15325</v>
      </c>
      <c r="D10093" s="348" t="s">
        <v>7646</v>
      </c>
      <c r="E10093" s="348" t="s">
        <v>7647</v>
      </c>
      <c r="F10093" s="348" t="s">
        <v>7648</v>
      </c>
    </row>
    <row r="10094" spans="1:6" x14ac:dyDescent="0.25">
      <c r="A10094" s="348" t="s">
        <v>15339</v>
      </c>
      <c r="B10094" t="str">
        <f t="shared" si="157"/>
        <v>F3:0921 P1P2:8804 P3:00448</v>
      </c>
      <c r="C10094" s="348" t="s">
        <v>15325</v>
      </c>
      <c r="D10094" s="348" t="s">
        <v>7646</v>
      </c>
      <c r="E10094" s="348" t="s">
        <v>7647</v>
      </c>
      <c r="F10094" s="348" t="s">
        <v>7641</v>
      </c>
    </row>
    <row r="10095" spans="1:6" x14ac:dyDescent="0.25">
      <c r="A10095" s="348" t="s">
        <v>15340</v>
      </c>
      <c r="B10095" t="str">
        <f t="shared" si="157"/>
        <v>F3:0921 P1P2:8804 P3:00201</v>
      </c>
      <c r="C10095" s="348" t="s">
        <v>15325</v>
      </c>
      <c r="D10095" s="348" t="s">
        <v>7646</v>
      </c>
      <c r="E10095" s="348" t="s">
        <v>7647</v>
      </c>
      <c r="F10095" s="348" t="s">
        <v>7648</v>
      </c>
    </row>
    <row r="10096" spans="1:6" x14ac:dyDescent="0.25">
      <c r="A10096" s="348" t="s">
        <v>15340</v>
      </c>
      <c r="B10096" t="str">
        <f t="shared" si="157"/>
        <v>F3:0921 P1P2:8804 P3:00448</v>
      </c>
      <c r="C10096" s="348" t="s">
        <v>15325</v>
      </c>
      <c r="D10096" s="348" t="s">
        <v>7646</v>
      </c>
      <c r="E10096" s="348" t="s">
        <v>7647</v>
      </c>
      <c r="F10096" s="348" t="s">
        <v>7641</v>
      </c>
    </row>
    <row r="10097" spans="1:6" x14ac:dyDescent="0.25">
      <c r="A10097" s="348" t="s">
        <v>15341</v>
      </c>
      <c r="B10097" t="str">
        <f t="shared" si="157"/>
        <v>F3:0960 P1P2:8813 P3:00210</v>
      </c>
      <c r="C10097" s="348" t="s">
        <v>15325</v>
      </c>
      <c r="D10097" s="348" t="s">
        <v>7968</v>
      </c>
      <c r="E10097" s="348" t="s">
        <v>7969</v>
      </c>
      <c r="F10097" s="348" t="s">
        <v>10332</v>
      </c>
    </row>
    <row r="10098" spans="1:6" x14ac:dyDescent="0.25">
      <c r="A10098" s="348" t="s">
        <v>15342</v>
      </c>
      <c r="B10098" t="str">
        <f t="shared" si="157"/>
        <v>F3:0989 P1P2:8816 P3:00221</v>
      </c>
      <c r="C10098" s="348" t="s">
        <v>15325</v>
      </c>
      <c r="D10098" s="348" t="s">
        <v>7939</v>
      </c>
      <c r="E10098" s="348" t="s">
        <v>15326</v>
      </c>
      <c r="F10098" s="348" t="s">
        <v>7976</v>
      </c>
    </row>
    <row r="10099" spans="1:6" x14ac:dyDescent="0.25">
      <c r="A10099" s="348" t="s">
        <v>15343</v>
      </c>
      <c r="B10099" t="str">
        <f t="shared" si="157"/>
        <v>F3:0950 P1P2:8814 P3:00209</v>
      </c>
      <c r="C10099" s="348" t="s">
        <v>15325</v>
      </c>
      <c r="D10099" s="348" t="s">
        <v>7344</v>
      </c>
      <c r="E10099" s="348" t="s">
        <v>7642</v>
      </c>
      <c r="F10099" s="348" t="s">
        <v>7860</v>
      </c>
    </row>
    <row r="10100" spans="1:6" x14ac:dyDescent="0.25">
      <c r="A10100" s="348" t="s">
        <v>15344</v>
      </c>
      <c r="B10100" t="str">
        <f t="shared" si="157"/>
        <v>F3:0921 P1P2:8805 P3:00202</v>
      </c>
      <c r="C10100" s="348" t="s">
        <v>15325</v>
      </c>
      <c r="D10100" s="348" t="s">
        <v>7646</v>
      </c>
      <c r="E10100" s="348" t="s">
        <v>10388</v>
      </c>
      <c r="F10100" s="348" t="s">
        <v>10389</v>
      </c>
    </row>
    <row r="10101" spans="1:6" x14ac:dyDescent="0.25">
      <c r="A10101" s="348" t="s">
        <v>15345</v>
      </c>
      <c r="B10101" t="str">
        <f t="shared" si="157"/>
        <v>F3:0922 P1P2:8806 P3:00203</v>
      </c>
      <c r="C10101" s="348" t="s">
        <v>15325</v>
      </c>
      <c r="D10101" s="348" t="s">
        <v>7637</v>
      </c>
      <c r="E10101" s="348" t="s">
        <v>7638</v>
      </c>
      <c r="F10101" s="348" t="s">
        <v>7639</v>
      </c>
    </row>
    <row r="10102" spans="1:6" x14ac:dyDescent="0.25">
      <c r="A10102" s="348" t="s">
        <v>15346</v>
      </c>
      <c r="B10102" t="str">
        <f t="shared" si="157"/>
        <v>F3:0922 P1P2:8806 P3:00203</v>
      </c>
      <c r="C10102" s="348" t="s">
        <v>15325</v>
      </c>
      <c r="D10102" s="348" t="s">
        <v>7637</v>
      </c>
      <c r="E10102" s="348" t="s">
        <v>7638</v>
      </c>
      <c r="F10102" s="348" t="s">
        <v>7639</v>
      </c>
    </row>
    <row r="10103" spans="1:6" x14ac:dyDescent="0.25">
      <c r="A10103" s="348" t="s">
        <v>15346</v>
      </c>
      <c r="B10103" t="str">
        <f t="shared" si="157"/>
        <v>F3:0922 P1P2:8806 P3:00448</v>
      </c>
      <c r="C10103" s="348" t="s">
        <v>15325</v>
      </c>
      <c r="D10103" s="348" t="s">
        <v>7637</v>
      </c>
      <c r="E10103" s="348" t="s">
        <v>7638</v>
      </c>
      <c r="F10103" s="348" t="s">
        <v>7641</v>
      </c>
    </row>
    <row r="10104" spans="1:6" x14ac:dyDescent="0.25">
      <c r="A10104" s="348" t="s">
        <v>15347</v>
      </c>
      <c r="B10104" t="str">
        <f t="shared" si="157"/>
        <v>F3:0812 P1P2:8602 P3:00238</v>
      </c>
      <c r="C10104" s="348" t="s">
        <v>15325</v>
      </c>
      <c r="D10104" s="348" t="s">
        <v>7752</v>
      </c>
      <c r="E10104" s="348" t="s">
        <v>7753</v>
      </c>
      <c r="F10104" s="348" t="s">
        <v>8038</v>
      </c>
    </row>
    <row r="10105" spans="1:6" x14ac:dyDescent="0.25">
      <c r="A10105" s="348" t="s">
        <v>15348</v>
      </c>
      <c r="B10105" t="str">
        <f t="shared" si="157"/>
        <v>F3:0812 P1P2:8602 P3:00238</v>
      </c>
      <c r="C10105" s="348" t="s">
        <v>15325</v>
      </c>
      <c r="D10105" s="348" t="s">
        <v>7752</v>
      </c>
      <c r="E10105" s="348" t="s">
        <v>7753</v>
      </c>
      <c r="F10105" s="348" t="s">
        <v>8038</v>
      </c>
    </row>
    <row r="10106" spans="1:6" x14ac:dyDescent="0.25">
      <c r="A10106" s="348" t="s">
        <v>15349</v>
      </c>
      <c r="B10106" t="str">
        <f t="shared" si="157"/>
        <v>F3:0989 P1P2:8816 P3:00221</v>
      </c>
      <c r="C10106" s="348" t="s">
        <v>15325</v>
      </c>
      <c r="D10106" s="348" t="s">
        <v>7939</v>
      </c>
      <c r="E10106" s="348" t="s">
        <v>15326</v>
      </c>
      <c r="F10106" s="348" t="s">
        <v>7976</v>
      </c>
    </row>
    <row r="10107" spans="1:6" x14ac:dyDescent="0.25">
      <c r="A10107" s="348" t="s">
        <v>15350</v>
      </c>
      <c r="B10107" t="str">
        <f t="shared" si="157"/>
        <v>F3:0922 P1P2:8806 P3:00203</v>
      </c>
      <c r="C10107" s="348" t="s">
        <v>15325</v>
      </c>
      <c r="D10107" s="348" t="s">
        <v>7637</v>
      </c>
      <c r="E10107" s="348" t="s">
        <v>7638</v>
      </c>
      <c r="F10107" s="348" t="s">
        <v>7639</v>
      </c>
    </row>
    <row r="10108" spans="1:6" x14ac:dyDescent="0.25">
      <c r="A10108" s="348" t="s">
        <v>15350</v>
      </c>
      <c r="B10108" t="str">
        <f t="shared" si="157"/>
        <v>F3:0922 P1P2:8806 P3:00204</v>
      </c>
      <c r="C10108" s="348" t="s">
        <v>15325</v>
      </c>
      <c r="D10108" s="348" t="s">
        <v>7637</v>
      </c>
      <c r="E10108" s="348" t="s">
        <v>7638</v>
      </c>
      <c r="F10108" s="348" t="s">
        <v>7814</v>
      </c>
    </row>
    <row r="10109" spans="1:6" x14ac:dyDescent="0.25">
      <c r="A10109" s="348" t="s">
        <v>15351</v>
      </c>
      <c r="B10109" t="str">
        <f t="shared" si="157"/>
        <v>F3:0411 P1P2:5008 P3:00162</v>
      </c>
      <c r="C10109" s="348" t="s">
        <v>15315</v>
      </c>
      <c r="D10109" s="348" t="s">
        <v>7429</v>
      </c>
      <c r="E10109" s="348" t="s">
        <v>15352</v>
      </c>
      <c r="F10109" s="348" t="s">
        <v>15353</v>
      </c>
    </row>
    <row r="10110" spans="1:6" x14ac:dyDescent="0.25">
      <c r="A10110" s="348" t="s">
        <v>15354</v>
      </c>
      <c r="B10110" t="str">
        <f t="shared" si="157"/>
        <v>F3:0411 P1P2:5011 P3:00472</v>
      </c>
      <c r="C10110" s="348" t="s">
        <v>15317</v>
      </c>
      <c r="D10110" s="348" t="s">
        <v>7429</v>
      </c>
      <c r="E10110" s="348" t="s">
        <v>15355</v>
      </c>
      <c r="F10110" s="348" t="s">
        <v>15356</v>
      </c>
    </row>
    <row r="10111" spans="1:6" x14ac:dyDescent="0.25">
      <c r="A10111" s="348" t="s">
        <v>15357</v>
      </c>
      <c r="B10111" t="str">
        <f t="shared" si="157"/>
        <v>F3:0451 P1P2:6404 P3:00155</v>
      </c>
      <c r="C10111" s="348" t="s">
        <v>15317</v>
      </c>
      <c r="D10111" s="348" t="s">
        <v>12640</v>
      </c>
      <c r="E10111" s="348" t="s">
        <v>12641</v>
      </c>
      <c r="F10111" s="348" t="s">
        <v>15358</v>
      </c>
    </row>
    <row r="10112" spans="1:6" x14ac:dyDescent="0.25">
      <c r="A10112" s="348" t="s">
        <v>15359</v>
      </c>
      <c r="B10112" t="str">
        <f t="shared" si="157"/>
        <v>F3:0454 P1P2:6406 P3:00158</v>
      </c>
      <c r="C10112" s="348" t="s">
        <v>15317</v>
      </c>
      <c r="D10112" s="348" t="s">
        <v>15360</v>
      </c>
      <c r="E10112" s="348" t="s">
        <v>15361</v>
      </c>
      <c r="F10112" s="348" t="s">
        <v>15362</v>
      </c>
    </row>
    <row r="10113" spans="1:6" x14ac:dyDescent="0.25">
      <c r="A10113" s="348" t="s">
        <v>15363</v>
      </c>
      <c r="B10113" t="str">
        <f t="shared" si="157"/>
        <v>F3:0452 P1P2:6403 P3:00156</v>
      </c>
      <c r="C10113" s="348" t="s">
        <v>15317</v>
      </c>
      <c r="D10113" s="348" t="s">
        <v>15364</v>
      </c>
      <c r="E10113" s="348" t="s">
        <v>15365</v>
      </c>
      <c r="F10113" s="348" t="s">
        <v>15366</v>
      </c>
    </row>
    <row r="10114" spans="1:6" x14ac:dyDescent="0.25">
      <c r="A10114" s="348" t="s">
        <v>15367</v>
      </c>
      <c r="B10114" t="str">
        <f t="shared" ref="B10114:B10177" si="158">CONCATENATE("F3:",D10114," P1P2:",E10114," P3:",F10114)</f>
        <v>F3:0441 P1P2:5902 P3:00168</v>
      </c>
      <c r="C10114" s="348" t="s">
        <v>15323</v>
      </c>
      <c r="D10114" s="348" t="s">
        <v>15368</v>
      </c>
      <c r="E10114" s="348" t="s">
        <v>15369</v>
      </c>
      <c r="F10114" s="348" t="s">
        <v>15370</v>
      </c>
    </row>
    <row r="10115" spans="1:6" x14ac:dyDescent="0.25">
      <c r="A10115" s="348" t="s">
        <v>15371</v>
      </c>
      <c r="B10115" t="str">
        <f t="shared" si="158"/>
        <v>F3:0569 P1P2:5010 P3:00172</v>
      </c>
      <c r="C10115" s="348" t="s">
        <v>15323</v>
      </c>
      <c r="D10115" s="348" t="s">
        <v>12617</v>
      </c>
      <c r="E10115" s="348" t="s">
        <v>15372</v>
      </c>
      <c r="F10115" s="348" t="s">
        <v>15373</v>
      </c>
    </row>
    <row r="10116" spans="1:6" x14ac:dyDescent="0.25">
      <c r="A10116" s="348" t="s">
        <v>15374</v>
      </c>
      <c r="B10116" t="str">
        <f t="shared" si="158"/>
        <v>F3:0569 P1P2:7008 P3:00167</v>
      </c>
      <c r="C10116" s="348" t="s">
        <v>15323</v>
      </c>
      <c r="D10116" s="348" t="s">
        <v>12617</v>
      </c>
      <c r="E10116" s="348" t="s">
        <v>15375</v>
      </c>
      <c r="F10116" s="348" t="s">
        <v>15376</v>
      </c>
    </row>
    <row r="10117" spans="1:6" x14ac:dyDescent="0.25">
      <c r="A10117" s="348" t="s">
        <v>15377</v>
      </c>
      <c r="B10117" t="str">
        <f t="shared" si="158"/>
        <v>F3:0482 P1P2:5107 P3:80010</v>
      </c>
      <c r="C10117" s="348" t="s">
        <v>15319</v>
      </c>
      <c r="D10117" s="348" t="s">
        <v>15320</v>
      </c>
      <c r="E10117" s="348" t="s">
        <v>15321</v>
      </c>
      <c r="F10117" s="348" t="s">
        <v>14611</v>
      </c>
    </row>
    <row r="10118" spans="1:6" x14ac:dyDescent="0.25">
      <c r="A10118" s="348" t="s">
        <v>15378</v>
      </c>
      <c r="B10118" t="str">
        <f t="shared" si="158"/>
        <v>F3:0421 P1P2:5105 P3:00138</v>
      </c>
      <c r="C10118" s="348" t="s">
        <v>15319</v>
      </c>
      <c r="D10118" s="348" t="s">
        <v>7442</v>
      </c>
      <c r="E10118" s="348" t="s">
        <v>15379</v>
      </c>
      <c r="F10118" s="348" t="s">
        <v>15380</v>
      </c>
    </row>
    <row r="10119" spans="1:6" x14ac:dyDescent="0.25">
      <c r="A10119" s="348" t="s">
        <v>15381</v>
      </c>
      <c r="B10119" t="str">
        <f t="shared" si="158"/>
        <v>F3:0421 P1P2:5102 P3:00401</v>
      </c>
      <c r="C10119" s="348" t="s">
        <v>15319</v>
      </c>
      <c r="D10119" s="348" t="s">
        <v>7442</v>
      </c>
      <c r="E10119" s="348" t="s">
        <v>15382</v>
      </c>
      <c r="F10119" s="348" t="s">
        <v>15383</v>
      </c>
    </row>
    <row r="10120" spans="1:6" x14ac:dyDescent="0.25">
      <c r="A10120" s="348" t="s">
        <v>15384</v>
      </c>
      <c r="B10120" t="str">
        <f t="shared" si="158"/>
        <v>F3:0530 P1P2:7003 P3:00170</v>
      </c>
      <c r="C10120" s="348" t="s">
        <v>15323</v>
      </c>
      <c r="D10120" s="348" t="s">
        <v>15385</v>
      </c>
      <c r="E10120" s="348" t="s">
        <v>15386</v>
      </c>
      <c r="F10120" s="348" t="s">
        <v>13128</v>
      </c>
    </row>
    <row r="10121" spans="1:6" x14ac:dyDescent="0.25">
      <c r="A10121" s="348" t="s">
        <v>15387</v>
      </c>
      <c r="B10121" t="str">
        <f t="shared" si="158"/>
        <v>F3:0569 P1P2:7001 P3:00387</v>
      </c>
      <c r="C10121" s="348" t="s">
        <v>15323</v>
      </c>
      <c r="D10121" s="348" t="s">
        <v>12617</v>
      </c>
      <c r="E10121" s="348" t="s">
        <v>12618</v>
      </c>
      <c r="F10121" s="348" t="s">
        <v>15388</v>
      </c>
    </row>
    <row r="10122" spans="1:6" x14ac:dyDescent="0.25">
      <c r="A10122" s="348" t="s">
        <v>15389</v>
      </c>
      <c r="B10122" t="str">
        <f t="shared" si="158"/>
        <v>F3:0421 P1P2:5102 P3:00400</v>
      </c>
      <c r="C10122" s="348" t="s">
        <v>15319</v>
      </c>
      <c r="D10122" s="348" t="s">
        <v>7442</v>
      </c>
      <c r="E10122" s="348" t="s">
        <v>15382</v>
      </c>
      <c r="F10122" s="348" t="s">
        <v>15390</v>
      </c>
    </row>
    <row r="10123" spans="1:6" x14ac:dyDescent="0.25">
      <c r="A10123" s="348" t="s">
        <v>15391</v>
      </c>
      <c r="B10123" t="str">
        <f t="shared" si="158"/>
        <v>F3:0412 P1P2:5003 P3:00115</v>
      </c>
      <c r="C10123" s="348" t="s">
        <v>15331</v>
      </c>
      <c r="D10123" s="348" t="s">
        <v>15132</v>
      </c>
      <c r="E10123" s="348" t="s">
        <v>15392</v>
      </c>
      <c r="F10123" s="348" t="s">
        <v>15393</v>
      </c>
    </row>
    <row r="10124" spans="1:6" x14ac:dyDescent="0.25">
      <c r="A10124" s="348" t="s">
        <v>15394</v>
      </c>
      <c r="B10124" t="str">
        <f t="shared" si="158"/>
        <v>F3:1012 P1P2:9010 P3:00249</v>
      </c>
      <c r="C10124" s="348" t="s">
        <v>15331</v>
      </c>
      <c r="D10124" s="348" t="s">
        <v>7679</v>
      </c>
      <c r="E10124" s="348" t="s">
        <v>7680</v>
      </c>
      <c r="F10124" s="348" t="s">
        <v>15395</v>
      </c>
    </row>
    <row r="10125" spans="1:6" x14ac:dyDescent="0.25">
      <c r="A10125" s="348" t="s">
        <v>15396</v>
      </c>
      <c r="B10125" t="str">
        <f t="shared" si="158"/>
        <v>F3:1099 P1P2:9017 P3:00369</v>
      </c>
      <c r="C10125" s="348" t="s">
        <v>15331</v>
      </c>
      <c r="D10125" s="348" t="s">
        <v>8515</v>
      </c>
      <c r="E10125" s="348" t="s">
        <v>15335</v>
      </c>
      <c r="F10125" s="348" t="s">
        <v>15397</v>
      </c>
    </row>
    <row r="10126" spans="1:6" x14ac:dyDescent="0.25">
      <c r="A10126" s="348" t="s">
        <v>15398</v>
      </c>
      <c r="B10126" t="str">
        <f t="shared" si="158"/>
        <v>F3:0722 P1P2:8006 P3:00191</v>
      </c>
      <c r="C10126" s="348" t="s">
        <v>15333</v>
      </c>
      <c r="D10126" s="348" t="s">
        <v>15399</v>
      </c>
      <c r="E10126" s="348" t="s">
        <v>15400</v>
      </c>
      <c r="F10126" s="348" t="s">
        <v>15401</v>
      </c>
    </row>
    <row r="10127" spans="1:6" x14ac:dyDescent="0.25">
      <c r="A10127" s="348" t="s">
        <v>15402</v>
      </c>
      <c r="B10127" t="str">
        <f t="shared" si="158"/>
        <v>F3:0740 P1P2:8018 P3:00440</v>
      </c>
      <c r="C10127" s="348" t="s">
        <v>15333</v>
      </c>
      <c r="D10127" s="348" t="s">
        <v>15403</v>
      </c>
      <c r="E10127" s="348" t="s">
        <v>15404</v>
      </c>
      <c r="F10127" s="348" t="s">
        <v>15405</v>
      </c>
    </row>
    <row r="10128" spans="1:6" x14ac:dyDescent="0.25">
      <c r="A10128" s="348" t="s">
        <v>15406</v>
      </c>
      <c r="B10128" t="str">
        <f t="shared" si="158"/>
        <v>F3:0734 P1P2:8013 P3:00182</v>
      </c>
      <c r="C10128" s="348" t="s">
        <v>15333</v>
      </c>
      <c r="D10128" s="348" t="s">
        <v>15407</v>
      </c>
      <c r="E10128" s="348" t="s">
        <v>15408</v>
      </c>
      <c r="F10128" s="348" t="s">
        <v>15409</v>
      </c>
    </row>
    <row r="10129" spans="1:6" x14ac:dyDescent="0.25">
      <c r="A10129" s="348" t="s">
        <v>15410</v>
      </c>
      <c r="B10129" t="str">
        <f t="shared" si="158"/>
        <v>F3:0769 P1P2:8014 P3:00188</v>
      </c>
      <c r="C10129" s="348" t="s">
        <v>15333</v>
      </c>
      <c r="D10129" s="348" t="s">
        <v>15411</v>
      </c>
      <c r="E10129" s="348" t="s">
        <v>15412</v>
      </c>
      <c r="F10129" s="348" t="s">
        <v>15413</v>
      </c>
    </row>
    <row r="10130" spans="1:6" x14ac:dyDescent="0.25">
      <c r="A10130" s="348" t="s">
        <v>15414</v>
      </c>
      <c r="B10130" t="str">
        <f t="shared" si="158"/>
        <v>F3:0740 P1P2:8018 P3:00441</v>
      </c>
      <c r="C10130" s="348" t="s">
        <v>15333</v>
      </c>
      <c r="D10130" s="348" t="s">
        <v>15403</v>
      </c>
      <c r="E10130" s="348" t="s">
        <v>15404</v>
      </c>
      <c r="F10130" s="348" t="s">
        <v>15415</v>
      </c>
    </row>
    <row r="10131" spans="1:6" x14ac:dyDescent="0.25">
      <c r="A10131" s="348" t="s">
        <v>15416</v>
      </c>
      <c r="B10131" t="str">
        <f t="shared" si="158"/>
        <v>F3:0734 P1P2:8013 P3:00182</v>
      </c>
      <c r="C10131" s="348" t="s">
        <v>15333</v>
      </c>
      <c r="D10131" s="348" t="s">
        <v>15407</v>
      </c>
      <c r="E10131" s="348" t="s">
        <v>15408</v>
      </c>
      <c r="F10131" s="348" t="s">
        <v>15409</v>
      </c>
    </row>
    <row r="10132" spans="1:6" x14ac:dyDescent="0.25">
      <c r="A10132" s="348" t="s">
        <v>15417</v>
      </c>
      <c r="B10132" t="str">
        <f t="shared" si="158"/>
        <v>F3:0740 P1P2:8004 P3:00186</v>
      </c>
      <c r="C10132" s="348" t="s">
        <v>15333</v>
      </c>
      <c r="D10132" s="348" t="s">
        <v>15403</v>
      </c>
      <c r="E10132" s="348" t="s">
        <v>15418</v>
      </c>
      <c r="F10132" s="348" t="s">
        <v>15419</v>
      </c>
    </row>
    <row r="10133" spans="1:6" x14ac:dyDescent="0.25">
      <c r="A10133" s="348" t="s">
        <v>15417</v>
      </c>
      <c r="B10133" t="str">
        <f t="shared" si="158"/>
        <v>F3:0750 P1P2:8007 P3:80010</v>
      </c>
      <c r="C10133" s="348" t="s">
        <v>15333</v>
      </c>
      <c r="D10133" s="348" t="s">
        <v>15420</v>
      </c>
      <c r="E10133" s="348" t="s">
        <v>15421</v>
      </c>
      <c r="F10133" s="348" t="s">
        <v>14611</v>
      </c>
    </row>
    <row r="10134" spans="1:6" x14ac:dyDescent="0.25">
      <c r="A10134" s="348" t="s">
        <v>15422</v>
      </c>
      <c r="B10134" t="str">
        <f t="shared" si="158"/>
        <v>F3:0412 P1P2:5003 P3:00288</v>
      </c>
      <c r="C10134" s="348" t="s">
        <v>15331</v>
      </c>
      <c r="D10134" s="348" t="s">
        <v>15132</v>
      </c>
      <c r="E10134" s="348" t="s">
        <v>15392</v>
      </c>
      <c r="F10134" s="348" t="s">
        <v>15423</v>
      </c>
    </row>
    <row r="10135" spans="1:6" x14ac:dyDescent="0.25">
      <c r="A10135" s="348" t="s">
        <v>15424</v>
      </c>
      <c r="B10135" t="str">
        <f t="shared" si="158"/>
        <v>F3:1020 P1P2:9004 P3:00299</v>
      </c>
      <c r="C10135" s="348" t="s">
        <v>15331</v>
      </c>
      <c r="D10135" s="348" t="s">
        <v>7836</v>
      </c>
      <c r="E10135" s="348" t="s">
        <v>7837</v>
      </c>
      <c r="F10135" s="348" t="s">
        <v>12116</v>
      </c>
    </row>
    <row r="10136" spans="1:6" x14ac:dyDescent="0.25">
      <c r="A10136" s="348" t="s">
        <v>15425</v>
      </c>
      <c r="B10136" t="str">
        <f t="shared" si="158"/>
        <v>F3:1012 P1P2:9010 P3:00347</v>
      </c>
      <c r="C10136" s="348" t="s">
        <v>15331</v>
      </c>
      <c r="D10136" s="348" t="s">
        <v>7679</v>
      </c>
      <c r="E10136" s="348" t="s">
        <v>7680</v>
      </c>
      <c r="F10136" s="348" t="s">
        <v>7681</v>
      </c>
    </row>
    <row r="10137" spans="1:6" x14ac:dyDescent="0.25">
      <c r="A10137" s="348" t="s">
        <v>15426</v>
      </c>
      <c r="B10137" t="str">
        <f t="shared" si="158"/>
        <v>F3:1012 P1P2:9010 P3:00347</v>
      </c>
      <c r="C10137" s="348" t="s">
        <v>15331</v>
      </c>
      <c r="D10137" s="348" t="s">
        <v>7679</v>
      </c>
      <c r="E10137" s="348" t="s">
        <v>7680</v>
      </c>
      <c r="F10137" s="348" t="s">
        <v>7681</v>
      </c>
    </row>
    <row r="10138" spans="1:6" x14ac:dyDescent="0.25">
      <c r="A10138" s="348" t="s">
        <v>15427</v>
      </c>
      <c r="B10138" t="str">
        <f t="shared" si="158"/>
        <v>F3:1020 P1P2:9004 P3:00299</v>
      </c>
      <c r="C10138" s="348" t="s">
        <v>15331</v>
      </c>
      <c r="D10138" s="348" t="s">
        <v>7836</v>
      </c>
      <c r="E10138" s="348" t="s">
        <v>7837</v>
      </c>
      <c r="F10138" s="348" t="s">
        <v>12116</v>
      </c>
    </row>
    <row r="10139" spans="1:6" x14ac:dyDescent="0.25">
      <c r="A10139" s="348" t="s">
        <v>15428</v>
      </c>
      <c r="B10139" t="str">
        <f t="shared" si="158"/>
        <v>F3:1020 P1P2:9004 P3:00299</v>
      </c>
      <c r="C10139" s="348" t="s">
        <v>15331</v>
      </c>
      <c r="D10139" s="348" t="s">
        <v>7836</v>
      </c>
      <c r="E10139" s="348" t="s">
        <v>7837</v>
      </c>
      <c r="F10139" s="348" t="s">
        <v>12116</v>
      </c>
    </row>
    <row r="10140" spans="1:6" x14ac:dyDescent="0.25">
      <c r="A10140" s="348" t="s">
        <v>15429</v>
      </c>
      <c r="B10140" t="str">
        <f t="shared" si="158"/>
        <v>F3:1020 P1P2:9004 P3:00299</v>
      </c>
      <c r="C10140" s="348" t="s">
        <v>15331</v>
      </c>
      <c r="D10140" s="348" t="s">
        <v>7836</v>
      </c>
      <c r="E10140" s="348" t="s">
        <v>7837</v>
      </c>
      <c r="F10140" s="348" t="s">
        <v>12116</v>
      </c>
    </row>
    <row r="10141" spans="1:6" x14ac:dyDescent="0.25">
      <c r="A10141" s="348" t="s">
        <v>15430</v>
      </c>
      <c r="B10141" t="str">
        <f t="shared" si="158"/>
        <v>F3:1020 P1P2:9004 P3:00299</v>
      </c>
      <c r="C10141" s="348" t="s">
        <v>15331</v>
      </c>
      <c r="D10141" s="348" t="s">
        <v>7836</v>
      </c>
      <c r="E10141" s="348" t="s">
        <v>7837</v>
      </c>
      <c r="F10141" s="348" t="s">
        <v>12116</v>
      </c>
    </row>
    <row r="10142" spans="1:6" x14ac:dyDescent="0.25">
      <c r="A10142" s="348" t="s">
        <v>15431</v>
      </c>
      <c r="B10142" t="str">
        <f t="shared" si="158"/>
        <v>F3:1040 P1P2:9006 P3:00285</v>
      </c>
      <c r="C10142" s="348" t="s">
        <v>15331</v>
      </c>
      <c r="D10142" s="348" t="s">
        <v>7691</v>
      </c>
      <c r="E10142" s="348" t="s">
        <v>7692</v>
      </c>
      <c r="F10142" s="348" t="s">
        <v>15432</v>
      </c>
    </row>
    <row r="10143" spans="1:6" x14ac:dyDescent="0.25">
      <c r="A10143" s="348" t="s">
        <v>15433</v>
      </c>
      <c r="B10143" t="str">
        <f t="shared" si="158"/>
        <v>F3:1040 P1P2:9006 P3:00285</v>
      </c>
      <c r="C10143" s="348" t="s">
        <v>15331</v>
      </c>
      <c r="D10143" s="348" t="s">
        <v>7691</v>
      </c>
      <c r="E10143" s="348" t="s">
        <v>7692</v>
      </c>
      <c r="F10143" s="348" t="s">
        <v>15432</v>
      </c>
    </row>
    <row r="10144" spans="1:6" x14ac:dyDescent="0.25">
      <c r="A10144" s="348" t="s">
        <v>15434</v>
      </c>
      <c r="B10144" t="str">
        <f t="shared" si="158"/>
        <v>F3:1040 P1P2:9006 P3:00282</v>
      </c>
      <c r="C10144" s="348" t="s">
        <v>15331</v>
      </c>
      <c r="D10144" s="348" t="s">
        <v>7691</v>
      </c>
      <c r="E10144" s="348" t="s">
        <v>7692</v>
      </c>
      <c r="F10144" s="348" t="s">
        <v>7854</v>
      </c>
    </row>
    <row r="10145" spans="1:6" x14ac:dyDescent="0.25">
      <c r="A10145" s="348" t="s">
        <v>15435</v>
      </c>
      <c r="B10145" t="str">
        <f t="shared" si="158"/>
        <v>F3:1070 P1P2:9012 P3:00280</v>
      </c>
      <c r="C10145" s="348" t="s">
        <v>15331</v>
      </c>
      <c r="D10145" s="348" t="s">
        <v>7849</v>
      </c>
      <c r="E10145" s="348" t="s">
        <v>7850</v>
      </c>
      <c r="F10145" s="348" t="s">
        <v>15436</v>
      </c>
    </row>
    <row r="10146" spans="1:6" x14ac:dyDescent="0.25">
      <c r="A10146" s="348" t="s">
        <v>15437</v>
      </c>
      <c r="B10146" t="str">
        <f t="shared" si="158"/>
        <v>F3:1040 P1P2:9006 P3:00283</v>
      </c>
      <c r="C10146" s="348" t="s">
        <v>15331</v>
      </c>
      <c r="D10146" s="348" t="s">
        <v>7691</v>
      </c>
      <c r="E10146" s="348" t="s">
        <v>7692</v>
      </c>
      <c r="F10146" s="348" t="s">
        <v>7914</v>
      </c>
    </row>
    <row r="10147" spans="1:6" x14ac:dyDescent="0.25">
      <c r="A10147" s="348" t="s">
        <v>15438</v>
      </c>
      <c r="B10147" t="str">
        <f t="shared" si="158"/>
        <v>F3:0922 P1P2:8806 P3:00203</v>
      </c>
      <c r="C10147" s="348" t="s">
        <v>15325</v>
      </c>
      <c r="D10147" s="348" t="s">
        <v>7637</v>
      </c>
      <c r="E10147" s="348" t="s">
        <v>7638</v>
      </c>
      <c r="F10147" s="348" t="s">
        <v>7639</v>
      </c>
    </row>
    <row r="10148" spans="1:6" x14ac:dyDescent="0.25">
      <c r="A10148" s="348" t="s">
        <v>15439</v>
      </c>
      <c r="B10148" t="str">
        <f t="shared" si="158"/>
        <v>F3:0922 P1P2:8806 P3:00203</v>
      </c>
      <c r="C10148" s="348" t="s">
        <v>15325</v>
      </c>
      <c r="D10148" s="348" t="s">
        <v>7637</v>
      </c>
      <c r="E10148" s="348" t="s">
        <v>7638</v>
      </c>
      <c r="F10148" s="348" t="s">
        <v>7639</v>
      </c>
    </row>
    <row r="10149" spans="1:6" x14ac:dyDescent="0.25">
      <c r="A10149" s="348" t="s">
        <v>15440</v>
      </c>
      <c r="B10149" t="str">
        <f t="shared" si="158"/>
        <v>F3:0820 P1P2:8502 P3:00231</v>
      </c>
      <c r="C10149" s="348" t="s">
        <v>15328</v>
      </c>
      <c r="D10149" s="348" t="s">
        <v>7684</v>
      </c>
      <c r="E10149" s="348" t="s">
        <v>7725</v>
      </c>
      <c r="F10149" s="348" t="s">
        <v>7834</v>
      </c>
    </row>
    <row r="10150" spans="1:6" x14ac:dyDescent="0.25">
      <c r="A10150" s="348" t="s">
        <v>15441</v>
      </c>
      <c r="B10150" t="str">
        <f t="shared" si="158"/>
        <v>F3:0820 P1P2:8502 P3:00231</v>
      </c>
      <c r="C10150" s="348" t="s">
        <v>15328</v>
      </c>
      <c r="D10150" s="348" t="s">
        <v>7684</v>
      </c>
      <c r="E10150" s="348" t="s">
        <v>7725</v>
      </c>
      <c r="F10150" s="348" t="s">
        <v>7834</v>
      </c>
    </row>
    <row r="10151" spans="1:6" x14ac:dyDescent="0.25">
      <c r="A10151" s="348" t="s">
        <v>15442</v>
      </c>
      <c r="B10151" t="str">
        <f t="shared" si="158"/>
        <v>F3:0150 P1P2:0807 P3:80010</v>
      </c>
      <c r="C10151" s="348" t="s">
        <v>15328</v>
      </c>
      <c r="D10151" s="348" t="s">
        <v>15443</v>
      </c>
      <c r="E10151" s="348" t="s">
        <v>15444</v>
      </c>
      <c r="F10151" s="348" t="s">
        <v>14611</v>
      </c>
    </row>
    <row r="10152" spans="1:6" x14ac:dyDescent="0.25">
      <c r="A10152" s="348" t="s">
        <v>15442</v>
      </c>
      <c r="B10152" t="str">
        <f t="shared" si="158"/>
        <v>F3:0820 P1P2:8503 P3:00232</v>
      </c>
      <c r="C10152" s="348" t="s">
        <v>15328</v>
      </c>
      <c r="D10152" s="348" t="s">
        <v>7684</v>
      </c>
      <c r="E10152" s="348" t="s">
        <v>7685</v>
      </c>
      <c r="F10152" s="348" t="s">
        <v>7686</v>
      </c>
    </row>
    <row r="10153" spans="1:6" x14ac:dyDescent="0.25">
      <c r="A10153" s="348" t="s">
        <v>15445</v>
      </c>
      <c r="B10153" t="str">
        <f t="shared" si="158"/>
        <v>F3:0820 P1P2:8503 P3:00232</v>
      </c>
      <c r="C10153" s="348" t="s">
        <v>15328</v>
      </c>
      <c r="D10153" s="348" t="s">
        <v>7684</v>
      </c>
      <c r="E10153" s="348" t="s">
        <v>7685</v>
      </c>
      <c r="F10153" s="348" t="s">
        <v>7686</v>
      </c>
    </row>
    <row r="10154" spans="1:6" x14ac:dyDescent="0.25">
      <c r="A10154" s="348" t="s">
        <v>15446</v>
      </c>
      <c r="B10154" t="str">
        <f t="shared" si="158"/>
        <v>F3:0150 P1P2:0807 P3:80010</v>
      </c>
      <c r="C10154" s="348" t="s">
        <v>15328</v>
      </c>
      <c r="D10154" s="348" t="s">
        <v>15443</v>
      </c>
      <c r="E10154" s="348" t="s">
        <v>15444</v>
      </c>
      <c r="F10154" s="348" t="s">
        <v>14611</v>
      </c>
    </row>
    <row r="10155" spans="1:6" x14ac:dyDescent="0.25">
      <c r="A10155" s="348" t="s">
        <v>15446</v>
      </c>
      <c r="B10155" t="str">
        <f t="shared" si="158"/>
        <v>F3:0820 P1P2:8503 P3:00232</v>
      </c>
      <c r="C10155" s="348" t="s">
        <v>15328</v>
      </c>
      <c r="D10155" s="348" t="s">
        <v>7684</v>
      </c>
      <c r="E10155" s="348" t="s">
        <v>7685</v>
      </c>
      <c r="F10155" s="348" t="s">
        <v>7686</v>
      </c>
    </row>
    <row r="10156" spans="1:6" x14ac:dyDescent="0.25">
      <c r="A10156" s="348" t="s">
        <v>15447</v>
      </c>
      <c r="B10156" t="str">
        <f t="shared" si="158"/>
        <v>F3:0820 P1P2:8503 P3:00232</v>
      </c>
      <c r="C10156" s="348" t="s">
        <v>15328</v>
      </c>
      <c r="D10156" s="348" t="s">
        <v>7684</v>
      </c>
      <c r="E10156" s="348" t="s">
        <v>7685</v>
      </c>
      <c r="F10156" s="348" t="s">
        <v>7686</v>
      </c>
    </row>
    <row r="10157" spans="1:6" x14ac:dyDescent="0.25">
      <c r="A10157" s="348" t="s">
        <v>15448</v>
      </c>
      <c r="B10157" t="str">
        <f t="shared" si="158"/>
        <v>F3:0820 P1P2:8503 P3:00232</v>
      </c>
      <c r="C10157" s="348" t="s">
        <v>15328</v>
      </c>
      <c r="D10157" s="348" t="s">
        <v>7684</v>
      </c>
      <c r="E10157" s="348" t="s">
        <v>7685</v>
      </c>
      <c r="F10157" s="348" t="s">
        <v>7686</v>
      </c>
    </row>
    <row r="10158" spans="1:6" x14ac:dyDescent="0.25">
      <c r="A10158" s="348" t="s">
        <v>15449</v>
      </c>
      <c r="B10158" t="str">
        <f t="shared" si="158"/>
        <v>F3:0820 P1P2:8503 P3:00232</v>
      </c>
      <c r="C10158" s="348" t="s">
        <v>15328</v>
      </c>
      <c r="D10158" s="348" t="s">
        <v>7684</v>
      </c>
      <c r="E10158" s="348" t="s">
        <v>7685</v>
      </c>
      <c r="F10158" s="348" t="s">
        <v>7686</v>
      </c>
    </row>
    <row r="10159" spans="1:6" x14ac:dyDescent="0.25">
      <c r="A10159" s="348" t="s">
        <v>15450</v>
      </c>
      <c r="B10159" t="str">
        <f t="shared" si="158"/>
        <v>F3:0820 P1P2:8502 P3:00243</v>
      </c>
      <c r="C10159" s="348" t="s">
        <v>15328</v>
      </c>
      <c r="D10159" s="348" t="s">
        <v>7684</v>
      </c>
      <c r="E10159" s="348" t="s">
        <v>7725</v>
      </c>
      <c r="F10159" s="348" t="s">
        <v>13340</v>
      </c>
    </row>
    <row r="10160" spans="1:6" x14ac:dyDescent="0.25">
      <c r="A10160" s="348" t="s">
        <v>15451</v>
      </c>
      <c r="B10160" t="str">
        <f t="shared" si="158"/>
        <v>F3:0820 P1P2:8502 P3:00231</v>
      </c>
      <c r="C10160" s="348" t="s">
        <v>15328</v>
      </c>
      <c r="D10160" s="348" t="s">
        <v>7684</v>
      </c>
      <c r="E10160" s="348" t="s">
        <v>7725</v>
      </c>
      <c r="F10160" s="348" t="s">
        <v>7834</v>
      </c>
    </row>
    <row r="10161" spans="1:6" x14ac:dyDescent="0.25">
      <c r="A10161" s="348" t="s">
        <v>15452</v>
      </c>
      <c r="B10161" t="str">
        <f t="shared" si="158"/>
        <v>F3:0820 P1P2:8503 P3:00243</v>
      </c>
      <c r="C10161" s="348" t="s">
        <v>15328</v>
      </c>
      <c r="D10161" s="348" t="s">
        <v>7684</v>
      </c>
      <c r="E10161" s="348" t="s">
        <v>7685</v>
      </c>
      <c r="F10161" s="348" t="s">
        <v>13340</v>
      </c>
    </row>
    <row r="10162" spans="1:6" x14ac:dyDescent="0.25">
      <c r="A10162" s="348" t="s">
        <v>15453</v>
      </c>
      <c r="B10162" t="str">
        <f t="shared" si="158"/>
        <v>F3:0820 P1P2:8503 P3:00243</v>
      </c>
      <c r="C10162" s="348" t="s">
        <v>15328</v>
      </c>
      <c r="D10162" s="348" t="s">
        <v>7684</v>
      </c>
      <c r="E10162" s="348" t="s">
        <v>7685</v>
      </c>
      <c r="F10162" s="348" t="s">
        <v>13340</v>
      </c>
    </row>
    <row r="10163" spans="1:6" x14ac:dyDescent="0.25">
      <c r="A10163" s="348" t="s">
        <v>15454</v>
      </c>
      <c r="B10163" t="str">
        <f t="shared" si="158"/>
        <v>F3:0820 P1P2:8502 P3:00243</v>
      </c>
      <c r="C10163" s="348" t="s">
        <v>15328</v>
      </c>
      <c r="D10163" s="348" t="s">
        <v>7684</v>
      </c>
      <c r="E10163" s="348" t="s">
        <v>7725</v>
      </c>
      <c r="F10163" s="348" t="s">
        <v>13340</v>
      </c>
    </row>
    <row r="10164" spans="1:6" x14ac:dyDescent="0.25">
      <c r="A10164" s="348" t="s">
        <v>15455</v>
      </c>
      <c r="B10164" t="str">
        <f t="shared" si="158"/>
        <v>F3:0922 P1P2:8806 P3:00203</v>
      </c>
      <c r="C10164" s="348" t="s">
        <v>15325</v>
      </c>
      <c r="D10164" s="348" t="s">
        <v>7637</v>
      </c>
      <c r="E10164" s="348" t="s">
        <v>7638</v>
      </c>
      <c r="F10164" s="348" t="s">
        <v>7639</v>
      </c>
    </row>
    <row r="10165" spans="1:6" x14ac:dyDescent="0.25">
      <c r="A10165" s="348" t="s">
        <v>15456</v>
      </c>
      <c r="B10165" t="str">
        <f t="shared" si="158"/>
        <v>F3:0820 P1P2:8510 P3:00243</v>
      </c>
      <c r="C10165" s="348" t="s">
        <v>15328</v>
      </c>
      <c r="D10165" s="348" t="s">
        <v>7684</v>
      </c>
      <c r="E10165" s="348" t="s">
        <v>15329</v>
      </c>
      <c r="F10165" s="348" t="s">
        <v>13340</v>
      </c>
    </row>
    <row r="10166" spans="1:6" x14ac:dyDescent="0.25">
      <c r="A10166" s="348" t="s">
        <v>15457</v>
      </c>
      <c r="B10166" t="str">
        <f t="shared" si="158"/>
        <v>F3:0812 P1P2:8602 P3:00238</v>
      </c>
      <c r="C10166" s="348" t="s">
        <v>15325</v>
      </c>
      <c r="D10166" s="348" t="s">
        <v>7752</v>
      </c>
      <c r="E10166" s="348" t="s">
        <v>7753</v>
      </c>
      <c r="F10166" s="348" t="s">
        <v>8038</v>
      </c>
    </row>
    <row r="10167" spans="1:6" x14ac:dyDescent="0.25">
      <c r="A10167" s="348" t="s">
        <v>15458</v>
      </c>
      <c r="B10167" t="str">
        <f t="shared" si="158"/>
        <v>F3:0812 P1P2:8602 P3:00238</v>
      </c>
      <c r="C10167" s="348" t="s">
        <v>15325</v>
      </c>
      <c r="D10167" s="348" t="s">
        <v>7752</v>
      </c>
      <c r="E10167" s="348" t="s">
        <v>7753</v>
      </c>
      <c r="F10167" s="348" t="s">
        <v>8038</v>
      </c>
    </row>
    <row r="10168" spans="1:6" x14ac:dyDescent="0.25">
      <c r="A10168" s="348" t="s">
        <v>15459</v>
      </c>
      <c r="B10168" t="str">
        <f t="shared" si="158"/>
        <v>F3:0812 P1P2:8602 P3:00238</v>
      </c>
      <c r="C10168" s="348" t="s">
        <v>15325</v>
      </c>
      <c r="D10168" s="348" t="s">
        <v>7752</v>
      </c>
      <c r="E10168" s="348" t="s">
        <v>7753</v>
      </c>
      <c r="F10168" s="348" t="s">
        <v>8038</v>
      </c>
    </row>
    <row r="10169" spans="1:6" x14ac:dyDescent="0.25">
      <c r="A10169" s="348" t="s">
        <v>15460</v>
      </c>
      <c r="B10169" t="str">
        <f t="shared" si="158"/>
        <v>F3:0812 P1P2:8602 P3:00238</v>
      </c>
      <c r="C10169" s="348" t="s">
        <v>15325</v>
      </c>
      <c r="D10169" s="348" t="s">
        <v>7752</v>
      </c>
      <c r="E10169" s="348" t="s">
        <v>7753</v>
      </c>
      <c r="F10169" s="348" t="s">
        <v>8038</v>
      </c>
    </row>
    <row r="10170" spans="1:6" x14ac:dyDescent="0.25">
      <c r="A10170" s="348" t="s">
        <v>15461</v>
      </c>
      <c r="B10170" t="str">
        <f t="shared" si="158"/>
        <v>F3:0812 P1P2:8602 P3:00238</v>
      </c>
      <c r="C10170" s="348" t="s">
        <v>15325</v>
      </c>
      <c r="D10170" s="348" t="s">
        <v>7752</v>
      </c>
      <c r="E10170" s="348" t="s">
        <v>7753</v>
      </c>
      <c r="F10170" s="348" t="s">
        <v>8038</v>
      </c>
    </row>
    <row r="10171" spans="1:6" x14ac:dyDescent="0.25">
      <c r="A10171" s="348" t="s">
        <v>15462</v>
      </c>
      <c r="B10171" t="str">
        <f t="shared" si="158"/>
        <v>F3:0812 P1P2:8602 P3:00238</v>
      </c>
      <c r="C10171" s="348" t="s">
        <v>15325</v>
      </c>
      <c r="D10171" s="348" t="s">
        <v>7752</v>
      </c>
      <c r="E10171" s="348" t="s">
        <v>7753</v>
      </c>
      <c r="F10171" s="348" t="s">
        <v>8038</v>
      </c>
    </row>
    <row r="10172" spans="1:6" x14ac:dyDescent="0.25">
      <c r="A10172" s="348" t="s">
        <v>15463</v>
      </c>
      <c r="B10172" t="str">
        <f t="shared" si="158"/>
        <v>F3:0812 P1P2:8602 P3:00238</v>
      </c>
      <c r="C10172" s="348" t="s">
        <v>15325</v>
      </c>
      <c r="D10172" s="348" t="s">
        <v>7752</v>
      </c>
      <c r="E10172" s="348" t="s">
        <v>7753</v>
      </c>
      <c r="F10172" s="348" t="s">
        <v>8038</v>
      </c>
    </row>
    <row r="10173" spans="1:6" x14ac:dyDescent="0.25">
      <c r="A10173" s="348" t="s">
        <v>15464</v>
      </c>
      <c r="B10173" t="str">
        <f t="shared" si="158"/>
        <v>F3:0812 P1P2:8602 P3:00238</v>
      </c>
      <c r="C10173" s="348" t="s">
        <v>15325</v>
      </c>
      <c r="D10173" s="348" t="s">
        <v>7752</v>
      </c>
      <c r="E10173" s="348" t="s">
        <v>7753</v>
      </c>
      <c r="F10173" s="348" t="s">
        <v>8038</v>
      </c>
    </row>
    <row r="10174" spans="1:6" x14ac:dyDescent="0.25">
      <c r="A10174" s="348" t="s">
        <v>15465</v>
      </c>
      <c r="B10174" t="str">
        <f t="shared" si="158"/>
        <v>F3:0812 P1P2:8602 P3:00238</v>
      </c>
      <c r="C10174" s="348" t="s">
        <v>15325</v>
      </c>
      <c r="D10174" s="348" t="s">
        <v>7752</v>
      </c>
      <c r="E10174" s="348" t="s">
        <v>7753</v>
      </c>
      <c r="F10174" s="348" t="s">
        <v>8038</v>
      </c>
    </row>
    <row r="10175" spans="1:6" x14ac:dyDescent="0.25">
      <c r="A10175" s="348" t="s">
        <v>15466</v>
      </c>
      <c r="B10175" t="str">
        <f t="shared" si="158"/>
        <v>F3:0812 P1P2:8602 P3:00238</v>
      </c>
      <c r="C10175" s="348" t="s">
        <v>15325</v>
      </c>
      <c r="D10175" s="348" t="s">
        <v>7752</v>
      </c>
      <c r="E10175" s="348" t="s">
        <v>7753</v>
      </c>
      <c r="F10175" s="348" t="s">
        <v>8038</v>
      </c>
    </row>
    <row r="10176" spans="1:6" x14ac:dyDescent="0.25">
      <c r="A10176" s="348" t="s">
        <v>15467</v>
      </c>
      <c r="B10176" t="str">
        <f t="shared" si="158"/>
        <v>F3:0812 P1P2:8602 P3:00238</v>
      </c>
      <c r="C10176" s="348" t="s">
        <v>15325</v>
      </c>
      <c r="D10176" s="348" t="s">
        <v>7752</v>
      </c>
      <c r="E10176" s="348" t="s">
        <v>7753</v>
      </c>
      <c r="F10176" s="348" t="s">
        <v>8038</v>
      </c>
    </row>
    <row r="10177" spans="1:6" x14ac:dyDescent="0.25">
      <c r="A10177" s="348" t="s">
        <v>15468</v>
      </c>
      <c r="B10177" t="str">
        <f t="shared" si="158"/>
        <v>F3:0812 P1P2:8602 P3:00238</v>
      </c>
      <c r="C10177" s="348" t="s">
        <v>15325</v>
      </c>
      <c r="D10177" s="348" t="s">
        <v>7752</v>
      </c>
      <c r="E10177" s="348" t="s">
        <v>7753</v>
      </c>
      <c r="F10177" s="348" t="s">
        <v>8038</v>
      </c>
    </row>
    <row r="10178" spans="1:6" x14ac:dyDescent="0.25">
      <c r="A10178" s="348" t="s">
        <v>15469</v>
      </c>
      <c r="B10178" t="str">
        <f t="shared" ref="B10178:B10241" si="159">CONCATENATE("F3:",D10178," P1P2:",E10178," P3:",F10178)</f>
        <v>F3:0812 P1P2:8602 P3:00238</v>
      </c>
      <c r="C10178" s="348" t="s">
        <v>15325</v>
      </c>
      <c r="D10178" s="348" t="s">
        <v>7752</v>
      </c>
      <c r="E10178" s="348" t="s">
        <v>7753</v>
      </c>
      <c r="F10178" s="348" t="s">
        <v>8038</v>
      </c>
    </row>
    <row r="10179" spans="1:6" x14ac:dyDescent="0.25">
      <c r="A10179" s="348" t="s">
        <v>15470</v>
      </c>
      <c r="B10179" t="str">
        <f t="shared" si="159"/>
        <v>F3:0812 P1P2:8602 P3:00238</v>
      </c>
      <c r="C10179" s="348" t="s">
        <v>15325</v>
      </c>
      <c r="D10179" s="348" t="s">
        <v>7752</v>
      </c>
      <c r="E10179" s="348" t="s">
        <v>7753</v>
      </c>
      <c r="F10179" s="348" t="s">
        <v>8038</v>
      </c>
    </row>
    <row r="10180" spans="1:6" x14ac:dyDescent="0.25">
      <c r="A10180" s="348" t="s">
        <v>15471</v>
      </c>
      <c r="B10180" t="str">
        <f t="shared" si="159"/>
        <v>F3:0812 P1P2:8602 P3:00238</v>
      </c>
      <c r="C10180" s="348" t="s">
        <v>15325</v>
      </c>
      <c r="D10180" s="348" t="s">
        <v>7752</v>
      </c>
      <c r="E10180" s="348" t="s">
        <v>7753</v>
      </c>
      <c r="F10180" s="348" t="s">
        <v>8038</v>
      </c>
    </row>
    <row r="10181" spans="1:6" x14ac:dyDescent="0.25">
      <c r="A10181" s="348" t="s">
        <v>15472</v>
      </c>
      <c r="B10181" t="str">
        <f t="shared" si="159"/>
        <v>F3:0812 P1P2:8602 P3:00238</v>
      </c>
      <c r="C10181" s="348" t="s">
        <v>15325</v>
      </c>
      <c r="D10181" s="348" t="s">
        <v>7752</v>
      </c>
      <c r="E10181" s="348" t="s">
        <v>7753</v>
      </c>
      <c r="F10181" s="348" t="s">
        <v>8038</v>
      </c>
    </row>
    <row r="10182" spans="1:6" x14ac:dyDescent="0.25">
      <c r="A10182" s="348" t="s">
        <v>15473</v>
      </c>
      <c r="B10182" t="str">
        <f t="shared" si="159"/>
        <v>F3:0812 P1P2:8602 P3:00238</v>
      </c>
      <c r="C10182" s="348" t="s">
        <v>15325</v>
      </c>
      <c r="D10182" s="348" t="s">
        <v>7752</v>
      </c>
      <c r="E10182" s="348" t="s">
        <v>7753</v>
      </c>
      <c r="F10182" s="348" t="s">
        <v>8038</v>
      </c>
    </row>
    <row r="10183" spans="1:6" x14ac:dyDescent="0.25">
      <c r="A10183" s="348" t="s">
        <v>15474</v>
      </c>
      <c r="B10183" t="str">
        <f t="shared" si="159"/>
        <v>F3:0812 P1P2:8602 P3:00238</v>
      </c>
      <c r="C10183" s="348" t="s">
        <v>15325</v>
      </c>
      <c r="D10183" s="348" t="s">
        <v>7752</v>
      </c>
      <c r="E10183" s="348" t="s">
        <v>7753</v>
      </c>
      <c r="F10183" s="348" t="s">
        <v>8038</v>
      </c>
    </row>
    <row r="10184" spans="1:6" x14ac:dyDescent="0.25">
      <c r="A10184" s="348" t="s">
        <v>15475</v>
      </c>
      <c r="B10184" t="str">
        <f t="shared" si="159"/>
        <v>F3:0812 P1P2:8602 P3:00238</v>
      </c>
      <c r="C10184" s="348" t="s">
        <v>15325</v>
      </c>
      <c r="D10184" s="348" t="s">
        <v>7752</v>
      </c>
      <c r="E10184" s="348" t="s">
        <v>7753</v>
      </c>
      <c r="F10184" s="348" t="s">
        <v>8038</v>
      </c>
    </row>
    <row r="10185" spans="1:6" x14ac:dyDescent="0.25">
      <c r="A10185" s="348" t="s">
        <v>15476</v>
      </c>
      <c r="B10185" t="str">
        <f t="shared" si="159"/>
        <v>F3:0812 P1P2:8602 P3:00238</v>
      </c>
      <c r="C10185" s="348" t="s">
        <v>15325</v>
      </c>
      <c r="D10185" s="348" t="s">
        <v>7752</v>
      </c>
      <c r="E10185" s="348" t="s">
        <v>7753</v>
      </c>
      <c r="F10185" s="348" t="s">
        <v>8038</v>
      </c>
    </row>
    <row r="10186" spans="1:6" x14ac:dyDescent="0.25">
      <c r="A10186" s="348" t="s">
        <v>15477</v>
      </c>
      <c r="B10186" t="str">
        <f t="shared" si="159"/>
        <v>F3:0922 P1P2:8806 P3:00203</v>
      </c>
      <c r="C10186" s="348" t="s">
        <v>15325</v>
      </c>
      <c r="D10186" s="348" t="s">
        <v>7637</v>
      </c>
      <c r="E10186" s="348" t="s">
        <v>7638</v>
      </c>
      <c r="F10186" s="348" t="s">
        <v>7639</v>
      </c>
    </row>
    <row r="10187" spans="1:6" x14ac:dyDescent="0.25">
      <c r="A10187" s="348" t="s">
        <v>15477</v>
      </c>
      <c r="B10187" t="str">
        <f t="shared" si="159"/>
        <v>F3:0922 P1P2:8806 P3:00448</v>
      </c>
      <c r="C10187" s="348" t="s">
        <v>15325</v>
      </c>
      <c r="D10187" s="348" t="s">
        <v>7637</v>
      </c>
      <c r="E10187" s="348" t="s">
        <v>7638</v>
      </c>
      <c r="F10187" s="348" t="s">
        <v>7641</v>
      </c>
    </row>
    <row r="10188" spans="1:6" x14ac:dyDescent="0.25">
      <c r="A10188" s="348" t="s">
        <v>15478</v>
      </c>
      <c r="B10188" t="str">
        <f t="shared" si="159"/>
        <v>F3:0820 P1P2:8502 P3:00234</v>
      </c>
      <c r="C10188" s="348" t="s">
        <v>15328</v>
      </c>
      <c r="D10188" s="348" t="s">
        <v>7684</v>
      </c>
      <c r="E10188" s="348" t="s">
        <v>7725</v>
      </c>
      <c r="F10188" s="348" t="s">
        <v>7726</v>
      </c>
    </row>
    <row r="10189" spans="1:6" x14ac:dyDescent="0.25">
      <c r="A10189" s="348" t="s">
        <v>15479</v>
      </c>
      <c r="B10189" t="str">
        <f t="shared" si="159"/>
        <v>F3:0922 P1P2:8806 P3:00204</v>
      </c>
      <c r="C10189" s="348" t="s">
        <v>15325</v>
      </c>
      <c r="D10189" s="348" t="s">
        <v>7637</v>
      </c>
      <c r="E10189" s="348" t="s">
        <v>7638</v>
      </c>
      <c r="F10189" s="348" t="s">
        <v>7814</v>
      </c>
    </row>
    <row r="10190" spans="1:6" x14ac:dyDescent="0.25">
      <c r="A10190" s="348" t="s">
        <v>15479</v>
      </c>
      <c r="B10190" t="str">
        <f t="shared" si="159"/>
        <v>F3:0922 P1P2:8806 P3:00358</v>
      </c>
      <c r="C10190" s="348" t="s">
        <v>15325</v>
      </c>
      <c r="D10190" s="348" t="s">
        <v>7637</v>
      </c>
      <c r="E10190" s="348" t="s">
        <v>7638</v>
      </c>
      <c r="F10190" s="348" t="s">
        <v>14563</v>
      </c>
    </row>
    <row r="10191" spans="1:6" x14ac:dyDescent="0.25">
      <c r="A10191" s="348" t="s">
        <v>15479</v>
      </c>
      <c r="B10191" t="str">
        <f t="shared" si="159"/>
        <v>F3:0922 P1P2:8806 P3:00448</v>
      </c>
      <c r="C10191" s="348" t="s">
        <v>15325</v>
      </c>
      <c r="D10191" s="348" t="s">
        <v>7637</v>
      </c>
      <c r="E10191" s="348" t="s">
        <v>7638</v>
      </c>
      <c r="F10191" s="348" t="s">
        <v>7641</v>
      </c>
    </row>
    <row r="10192" spans="1:6" x14ac:dyDescent="0.25">
      <c r="A10192" s="348" t="s">
        <v>15480</v>
      </c>
      <c r="B10192" t="str">
        <f t="shared" si="159"/>
        <v>F3:0960 P1P2:8813 P3:00210</v>
      </c>
      <c r="C10192" s="348" t="s">
        <v>15325</v>
      </c>
      <c r="D10192" s="348" t="s">
        <v>7968</v>
      </c>
      <c r="E10192" s="348" t="s">
        <v>7969</v>
      </c>
      <c r="F10192" s="348" t="s">
        <v>10332</v>
      </c>
    </row>
    <row r="10193" spans="1:6" x14ac:dyDescent="0.25">
      <c r="A10193" s="348" t="s">
        <v>15480</v>
      </c>
      <c r="B10193" t="str">
        <f t="shared" si="159"/>
        <v>F3:0960 P1P2:8813 P3:00390</v>
      </c>
      <c r="C10193" s="348" t="s">
        <v>15325</v>
      </c>
      <c r="D10193" s="348" t="s">
        <v>7968</v>
      </c>
      <c r="E10193" s="348" t="s">
        <v>7969</v>
      </c>
      <c r="F10193" s="348" t="s">
        <v>14866</v>
      </c>
    </row>
    <row r="10194" spans="1:6" x14ac:dyDescent="0.25">
      <c r="A10194" s="348" t="s">
        <v>15481</v>
      </c>
      <c r="B10194" t="str">
        <f t="shared" si="159"/>
        <v>F3:0921 P1P2:8805 P3:00202</v>
      </c>
      <c r="C10194" s="348" t="s">
        <v>15325</v>
      </c>
      <c r="D10194" s="348" t="s">
        <v>7646</v>
      </c>
      <c r="E10194" s="348" t="s">
        <v>10388</v>
      </c>
      <c r="F10194" s="348" t="s">
        <v>10389</v>
      </c>
    </row>
    <row r="10195" spans="1:6" x14ac:dyDescent="0.25">
      <c r="A10195" s="348" t="s">
        <v>15482</v>
      </c>
      <c r="B10195" t="str">
        <f t="shared" si="159"/>
        <v>F3:0922 P1P2:8806 P3:00203</v>
      </c>
      <c r="C10195" s="348" t="s">
        <v>15325</v>
      </c>
      <c r="D10195" s="348" t="s">
        <v>7637</v>
      </c>
      <c r="E10195" s="348" t="s">
        <v>7638</v>
      </c>
      <c r="F10195" s="348" t="s">
        <v>7639</v>
      </c>
    </row>
    <row r="10196" spans="1:6" x14ac:dyDescent="0.25">
      <c r="A10196" s="348" t="s">
        <v>15482</v>
      </c>
      <c r="B10196" t="str">
        <f t="shared" si="159"/>
        <v>F3:0922 P1P2:8806 P3:00448</v>
      </c>
      <c r="C10196" s="348" t="s">
        <v>15325</v>
      </c>
      <c r="D10196" s="348" t="s">
        <v>7637</v>
      </c>
      <c r="E10196" s="348" t="s">
        <v>7638</v>
      </c>
      <c r="F10196" s="348" t="s">
        <v>7641</v>
      </c>
    </row>
    <row r="10197" spans="1:6" x14ac:dyDescent="0.25">
      <c r="A10197" s="348" t="s">
        <v>15483</v>
      </c>
      <c r="B10197" t="str">
        <f t="shared" si="159"/>
        <v>F3:0922 P1P2:8806 P3:00203</v>
      </c>
      <c r="C10197" s="348" t="s">
        <v>15325</v>
      </c>
      <c r="D10197" s="348" t="s">
        <v>7637</v>
      </c>
      <c r="E10197" s="348" t="s">
        <v>7638</v>
      </c>
      <c r="F10197" s="348" t="s">
        <v>7639</v>
      </c>
    </row>
    <row r="10198" spans="1:6" x14ac:dyDescent="0.25">
      <c r="A10198" s="348" t="s">
        <v>15483</v>
      </c>
      <c r="B10198" t="str">
        <f t="shared" si="159"/>
        <v>F3:0922 P1P2:8806 P3:00448</v>
      </c>
      <c r="C10198" s="348" t="s">
        <v>15325</v>
      </c>
      <c r="D10198" s="348" t="s">
        <v>7637</v>
      </c>
      <c r="E10198" s="348" t="s">
        <v>7638</v>
      </c>
      <c r="F10198" s="348" t="s">
        <v>7641</v>
      </c>
    </row>
    <row r="10199" spans="1:6" x14ac:dyDescent="0.25">
      <c r="A10199" s="348" t="s">
        <v>15484</v>
      </c>
      <c r="B10199" t="str">
        <f t="shared" si="159"/>
        <v>F3:0921 P1P2:8805 P3:00202</v>
      </c>
      <c r="C10199" s="348" t="s">
        <v>15325</v>
      </c>
      <c r="D10199" s="348" t="s">
        <v>7646</v>
      </c>
      <c r="E10199" s="348" t="s">
        <v>10388</v>
      </c>
      <c r="F10199" s="348" t="s">
        <v>10389</v>
      </c>
    </row>
    <row r="10200" spans="1:6" x14ac:dyDescent="0.25">
      <c r="A10200" s="348" t="s">
        <v>15485</v>
      </c>
      <c r="B10200" t="str">
        <f t="shared" si="159"/>
        <v>F3:0422 P1P2:5401 P3:00143</v>
      </c>
      <c r="C10200" s="348" t="s">
        <v>15323</v>
      </c>
      <c r="D10200" s="348" t="s">
        <v>13015</v>
      </c>
      <c r="E10200" s="348" t="s">
        <v>15486</v>
      </c>
      <c r="F10200" s="348" t="s">
        <v>13017</v>
      </c>
    </row>
    <row r="10201" spans="1:6" x14ac:dyDescent="0.25">
      <c r="A10201" s="348" t="s">
        <v>15487</v>
      </c>
      <c r="B10201" t="str">
        <f t="shared" si="159"/>
        <v>F3:0820 P1P2:8503 P3:00232</v>
      </c>
      <c r="C10201" s="348" t="s">
        <v>11267</v>
      </c>
      <c r="D10201" s="348" t="s">
        <v>7684</v>
      </c>
      <c r="E10201" s="348" t="s">
        <v>7685</v>
      </c>
      <c r="F10201" s="348" t="s">
        <v>7686</v>
      </c>
    </row>
    <row r="10202" spans="1:6" x14ac:dyDescent="0.25">
      <c r="A10202" s="348" t="s">
        <v>15488</v>
      </c>
      <c r="B10202" t="str">
        <f t="shared" si="159"/>
        <v>F3:1099 P1P2:9019 P3:00348</v>
      </c>
      <c r="C10202" s="348" t="s">
        <v>9149</v>
      </c>
      <c r="D10202" s="348" t="s">
        <v>8515</v>
      </c>
      <c r="E10202" s="348" t="s">
        <v>10350</v>
      </c>
      <c r="F10202" s="348" t="s">
        <v>7693</v>
      </c>
    </row>
    <row r="10203" spans="1:6" x14ac:dyDescent="0.25">
      <c r="A10203" s="348" t="s">
        <v>15489</v>
      </c>
      <c r="B10203" t="str">
        <f t="shared" si="159"/>
        <v>F3:0911 P1P2:8802 P3:00199</v>
      </c>
      <c r="C10203" s="348" t="s">
        <v>9390</v>
      </c>
      <c r="D10203" s="348" t="s">
        <v>7657</v>
      </c>
      <c r="E10203" s="348" t="s">
        <v>7658</v>
      </c>
      <c r="F10203" s="348" t="s">
        <v>7659</v>
      </c>
    </row>
    <row r="10204" spans="1:6" x14ac:dyDescent="0.25">
      <c r="A10204" s="348" t="s">
        <v>15489</v>
      </c>
      <c r="B10204" t="str">
        <f t="shared" si="159"/>
        <v>F3:0911 P1P2:8802 P3:00448</v>
      </c>
      <c r="C10204" s="348" t="s">
        <v>9390</v>
      </c>
      <c r="D10204" s="348" t="s">
        <v>7657</v>
      </c>
      <c r="E10204" s="348" t="s">
        <v>7658</v>
      </c>
      <c r="F10204" s="348" t="s">
        <v>7641</v>
      </c>
    </row>
    <row r="10205" spans="1:6" x14ac:dyDescent="0.25">
      <c r="A10205" s="348" t="s">
        <v>15490</v>
      </c>
      <c r="B10205" t="str">
        <f t="shared" si="159"/>
        <v>F3:0911 P1P2:8802 P3:00199</v>
      </c>
      <c r="C10205" s="348" t="s">
        <v>7964</v>
      </c>
      <c r="D10205" s="348" t="s">
        <v>7657</v>
      </c>
      <c r="E10205" s="348" t="s">
        <v>7658</v>
      </c>
      <c r="F10205" s="348" t="s">
        <v>7659</v>
      </c>
    </row>
    <row r="10206" spans="1:6" x14ac:dyDescent="0.25">
      <c r="A10206" s="348" t="s">
        <v>15490</v>
      </c>
      <c r="B10206" t="str">
        <f t="shared" si="159"/>
        <v>F3:0911 P1P2:8802 P3:00448</v>
      </c>
      <c r="C10206" s="348" t="s">
        <v>7964</v>
      </c>
      <c r="D10206" s="348" t="s">
        <v>7657</v>
      </c>
      <c r="E10206" s="348" t="s">
        <v>7658</v>
      </c>
      <c r="F10206" s="348" t="s">
        <v>7641</v>
      </c>
    </row>
    <row r="10207" spans="1:6" x14ac:dyDescent="0.25">
      <c r="A10207" s="348" t="s">
        <v>15490</v>
      </c>
      <c r="B10207" t="str">
        <f t="shared" si="159"/>
        <v>F3:0912 P1P2:8803 P3:00200</v>
      </c>
      <c r="C10207" s="348" t="s">
        <v>7964</v>
      </c>
      <c r="D10207" s="348" t="s">
        <v>7651</v>
      </c>
      <c r="E10207" s="348" t="s">
        <v>7652</v>
      </c>
      <c r="F10207" s="348" t="s">
        <v>7653</v>
      </c>
    </row>
    <row r="10208" spans="1:6" x14ac:dyDescent="0.25">
      <c r="A10208" s="348" t="s">
        <v>15491</v>
      </c>
      <c r="B10208" t="str">
        <f t="shared" si="159"/>
        <v>F3:0820 P1P2:8503 P3:00232</v>
      </c>
      <c r="C10208" s="348" t="s">
        <v>9032</v>
      </c>
      <c r="D10208" s="348" t="s">
        <v>7684</v>
      </c>
      <c r="E10208" s="348" t="s">
        <v>7685</v>
      </c>
      <c r="F10208" s="348" t="s">
        <v>7686</v>
      </c>
    </row>
    <row r="10209" spans="1:6" x14ac:dyDescent="0.25">
      <c r="A10209" s="348" t="s">
        <v>15492</v>
      </c>
      <c r="B10209" t="str">
        <f t="shared" si="159"/>
        <v>F3:0911 P1P2:8802 P3:00199</v>
      </c>
      <c r="C10209" s="348" t="s">
        <v>13515</v>
      </c>
      <c r="D10209" s="348" t="s">
        <v>7657</v>
      </c>
      <c r="E10209" s="348" t="s">
        <v>7658</v>
      </c>
      <c r="F10209" s="348" t="s">
        <v>7659</v>
      </c>
    </row>
    <row r="10210" spans="1:6" x14ac:dyDescent="0.25">
      <c r="A10210" s="348" t="s">
        <v>15492</v>
      </c>
      <c r="B10210" t="str">
        <f t="shared" si="159"/>
        <v>F3:0911 P1P2:8802 P3:00448</v>
      </c>
      <c r="C10210" s="348" t="s">
        <v>13515</v>
      </c>
      <c r="D10210" s="348" t="s">
        <v>7657</v>
      </c>
      <c r="E10210" s="348" t="s">
        <v>7658</v>
      </c>
      <c r="F10210" s="348" t="s">
        <v>7641</v>
      </c>
    </row>
    <row r="10211" spans="1:6" x14ac:dyDescent="0.25">
      <c r="A10211" s="348" t="s">
        <v>15492</v>
      </c>
      <c r="B10211" t="str">
        <f t="shared" si="159"/>
        <v>F3:0921 P1P2:8804 P3:00201</v>
      </c>
      <c r="C10211" s="348" t="s">
        <v>13515</v>
      </c>
      <c r="D10211" s="348" t="s">
        <v>7646</v>
      </c>
      <c r="E10211" s="348" t="s">
        <v>7647</v>
      </c>
      <c r="F10211" s="348" t="s">
        <v>7648</v>
      </c>
    </row>
    <row r="10212" spans="1:6" x14ac:dyDescent="0.25">
      <c r="A10212" s="348" t="s">
        <v>15492</v>
      </c>
      <c r="B10212" t="str">
        <f t="shared" si="159"/>
        <v>F3:0921 P1P2:8804 P3:00448</v>
      </c>
      <c r="C10212" s="348" t="s">
        <v>13515</v>
      </c>
      <c r="D10212" s="348" t="s">
        <v>7646</v>
      </c>
      <c r="E10212" s="348" t="s">
        <v>7647</v>
      </c>
      <c r="F10212" s="348" t="s">
        <v>7641</v>
      </c>
    </row>
    <row r="10213" spans="1:6" x14ac:dyDescent="0.25">
      <c r="A10213" s="348" t="s">
        <v>15493</v>
      </c>
      <c r="B10213" t="str">
        <f t="shared" si="159"/>
        <v>F3:0911 P1P2:8802 P3:00199</v>
      </c>
      <c r="C10213" s="348" t="s">
        <v>7720</v>
      </c>
      <c r="D10213" s="348" t="s">
        <v>7657</v>
      </c>
      <c r="E10213" s="348" t="s">
        <v>7658</v>
      </c>
      <c r="F10213" s="348" t="s">
        <v>7659</v>
      </c>
    </row>
    <row r="10214" spans="1:6" x14ac:dyDescent="0.25">
      <c r="A10214" s="348" t="s">
        <v>15493</v>
      </c>
      <c r="B10214" t="str">
        <f t="shared" si="159"/>
        <v>F3:0911 P1P2:8802 P3:00448</v>
      </c>
      <c r="C10214" s="348" t="s">
        <v>7720</v>
      </c>
      <c r="D10214" s="348" t="s">
        <v>7657</v>
      </c>
      <c r="E10214" s="348" t="s">
        <v>7658</v>
      </c>
      <c r="F10214" s="348" t="s">
        <v>7641</v>
      </c>
    </row>
    <row r="10215" spans="1:6" x14ac:dyDescent="0.25">
      <c r="A10215" s="348" t="s">
        <v>15493</v>
      </c>
      <c r="B10215" t="str">
        <f t="shared" si="159"/>
        <v>F3:0912 P1P2:8803 P3:00200</v>
      </c>
      <c r="C10215" s="348" t="s">
        <v>7720</v>
      </c>
      <c r="D10215" s="348" t="s">
        <v>7651</v>
      </c>
      <c r="E10215" s="348" t="s">
        <v>7652</v>
      </c>
      <c r="F10215" s="348" t="s">
        <v>7653</v>
      </c>
    </row>
    <row r="10216" spans="1:6" x14ac:dyDescent="0.25">
      <c r="A10216" s="348" t="s">
        <v>15493</v>
      </c>
      <c r="B10216" t="str">
        <f t="shared" si="159"/>
        <v>F3:0912 P1P2:8803 P3:00448</v>
      </c>
      <c r="C10216" s="348" t="s">
        <v>7720</v>
      </c>
      <c r="D10216" s="348" t="s">
        <v>7651</v>
      </c>
      <c r="E10216" s="348" t="s">
        <v>7652</v>
      </c>
      <c r="F10216" s="348" t="s">
        <v>7641</v>
      </c>
    </row>
    <row r="10217" spans="1:6" x14ac:dyDescent="0.25">
      <c r="A10217" s="348" t="s">
        <v>15494</v>
      </c>
      <c r="B10217" t="str">
        <f t="shared" si="159"/>
        <v>F3:0911 P1P2:8802 P3:00199</v>
      </c>
      <c r="C10217" s="348" t="s">
        <v>12867</v>
      </c>
      <c r="D10217" s="348" t="s">
        <v>7657</v>
      </c>
      <c r="E10217" s="348" t="s">
        <v>7658</v>
      </c>
      <c r="F10217" s="348" t="s">
        <v>7659</v>
      </c>
    </row>
    <row r="10218" spans="1:6" x14ac:dyDescent="0.25">
      <c r="A10218" s="348" t="s">
        <v>15494</v>
      </c>
      <c r="B10218" t="str">
        <f t="shared" si="159"/>
        <v>F3:0911 P1P2:8802 P3:00448</v>
      </c>
      <c r="C10218" s="348" t="s">
        <v>12867</v>
      </c>
      <c r="D10218" s="348" t="s">
        <v>7657</v>
      </c>
      <c r="E10218" s="348" t="s">
        <v>7658</v>
      </c>
      <c r="F10218" s="348" t="s">
        <v>7641</v>
      </c>
    </row>
    <row r="10219" spans="1:6" x14ac:dyDescent="0.25">
      <c r="A10219" s="348" t="s">
        <v>15494</v>
      </c>
      <c r="B10219" t="str">
        <f t="shared" si="159"/>
        <v>F3:0921 P1P2:8804 P3:00201</v>
      </c>
      <c r="C10219" s="348" t="s">
        <v>12867</v>
      </c>
      <c r="D10219" s="348" t="s">
        <v>7646</v>
      </c>
      <c r="E10219" s="348" t="s">
        <v>7647</v>
      </c>
      <c r="F10219" s="348" t="s">
        <v>7648</v>
      </c>
    </row>
    <row r="10220" spans="1:6" x14ac:dyDescent="0.25">
      <c r="A10220" s="348" t="s">
        <v>15494</v>
      </c>
      <c r="B10220" t="str">
        <f t="shared" si="159"/>
        <v>F3:0921 P1P2:8804 P3:00448</v>
      </c>
      <c r="C10220" s="348" t="s">
        <v>12867</v>
      </c>
      <c r="D10220" s="348" t="s">
        <v>7646</v>
      </c>
      <c r="E10220" s="348" t="s">
        <v>7647</v>
      </c>
      <c r="F10220" s="348" t="s">
        <v>7641</v>
      </c>
    </row>
    <row r="10221" spans="1:6" x14ac:dyDescent="0.25">
      <c r="A10221" s="348" t="s">
        <v>15495</v>
      </c>
      <c r="B10221" t="str">
        <f t="shared" si="159"/>
        <v>F3:0911 P1P2:8802 P3:00199</v>
      </c>
      <c r="C10221" s="348" t="s">
        <v>9454</v>
      </c>
      <c r="D10221" s="348" t="s">
        <v>7657</v>
      </c>
      <c r="E10221" s="348" t="s">
        <v>7658</v>
      </c>
      <c r="F10221" s="348" t="s">
        <v>7659</v>
      </c>
    </row>
    <row r="10222" spans="1:6" x14ac:dyDescent="0.25">
      <c r="A10222" s="348" t="s">
        <v>15495</v>
      </c>
      <c r="B10222" t="str">
        <f t="shared" si="159"/>
        <v>F3:0911 P1P2:8802 P3:00448</v>
      </c>
      <c r="C10222" s="348" t="s">
        <v>9454</v>
      </c>
      <c r="D10222" s="348" t="s">
        <v>7657</v>
      </c>
      <c r="E10222" s="348" t="s">
        <v>7658</v>
      </c>
      <c r="F10222" s="348" t="s">
        <v>7641</v>
      </c>
    </row>
    <row r="10223" spans="1:6" x14ac:dyDescent="0.25">
      <c r="A10223" s="348" t="s">
        <v>15496</v>
      </c>
      <c r="B10223" t="str">
        <f t="shared" si="159"/>
        <v>F3:0911 P1P2:8802 P3:00199</v>
      </c>
      <c r="C10223" s="348" t="s">
        <v>7997</v>
      </c>
      <c r="D10223" s="348" t="s">
        <v>7657</v>
      </c>
      <c r="E10223" s="348" t="s">
        <v>7658</v>
      </c>
      <c r="F10223" s="348" t="s">
        <v>7659</v>
      </c>
    </row>
    <row r="10224" spans="1:6" x14ac:dyDescent="0.25">
      <c r="A10224" s="348" t="s">
        <v>15496</v>
      </c>
      <c r="B10224" t="str">
        <f t="shared" si="159"/>
        <v>F3:0911 P1P2:8802 P3:00448</v>
      </c>
      <c r="C10224" s="348" t="s">
        <v>7997</v>
      </c>
      <c r="D10224" s="348" t="s">
        <v>7657</v>
      </c>
      <c r="E10224" s="348" t="s">
        <v>7658</v>
      </c>
      <c r="F10224" s="348" t="s">
        <v>7641</v>
      </c>
    </row>
    <row r="10225" spans="1:6" x14ac:dyDescent="0.25">
      <c r="A10225" s="348" t="s">
        <v>15496</v>
      </c>
      <c r="B10225" t="str">
        <f t="shared" si="159"/>
        <v>F3:0921 P1P2:8804 P3:00201</v>
      </c>
      <c r="C10225" s="348" t="s">
        <v>7997</v>
      </c>
      <c r="D10225" s="348" t="s">
        <v>7646</v>
      </c>
      <c r="E10225" s="348" t="s">
        <v>7647</v>
      </c>
      <c r="F10225" s="348" t="s">
        <v>7648</v>
      </c>
    </row>
    <row r="10226" spans="1:6" x14ac:dyDescent="0.25">
      <c r="A10226" s="348" t="s">
        <v>15496</v>
      </c>
      <c r="B10226" t="str">
        <f t="shared" si="159"/>
        <v>F3:0921 P1P2:8804 P3:00448</v>
      </c>
      <c r="C10226" s="348" t="s">
        <v>7997</v>
      </c>
      <c r="D10226" s="348" t="s">
        <v>7646</v>
      </c>
      <c r="E10226" s="348" t="s">
        <v>7647</v>
      </c>
      <c r="F10226" s="348" t="s">
        <v>7641</v>
      </c>
    </row>
    <row r="10227" spans="1:6" x14ac:dyDescent="0.25">
      <c r="A10227" s="348" t="s">
        <v>15497</v>
      </c>
      <c r="B10227" t="str">
        <f t="shared" si="159"/>
        <v>F3:0630 P1P2:7503 P3:00431</v>
      </c>
      <c r="C10227" s="348" t="s">
        <v>10948</v>
      </c>
      <c r="D10227" s="348" t="s">
        <v>12487</v>
      </c>
      <c r="E10227" s="348" t="s">
        <v>12488</v>
      </c>
      <c r="F10227" s="348" t="s">
        <v>12489</v>
      </c>
    </row>
    <row r="10228" spans="1:6" x14ac:dyDescent="0.25">
      <c r="A10228" s="348" t="s">
        <v>15498</v>
      </c>
      <c r="B10228" t="str">
        <f t="shared" si="159"/>
        <v>F3:0911 P1P2:8802 P3:00199</v>
      </c>
      <c r="C10228" s="348" t="s">
        <v>7997</v>
      </c>
      <c r="D10228" s="348" t="s">
        <v>7657</v>
      </c>
      <c r="E10228" s="348" t="s">
        <v>7658</v>
      </c>
      <c r="F10228" s="348" t="s">
        <v>7659</v>
      </c>
    </row>
    <row r="10229" spans="1:6" x14ac:dyDescent="0.25">
      <c r="A10229" s="348" t="s">
        <v>15498</v>
      </c>
      <c r="B10229" t="str">
        <f t="shared" si="159"/>
        <v>F3:0911 P1P2:8802 P3:00448</v>
      </c>
      <c r="C10229" s="348" t="s">
        <v>7997</v>
      </c>
      <c r="D10229" s="348" t="s">
        <v>7657</v>
      </c>
      <c r="E10229" s="348" t="s">
        <v>7658</v>
      </c>
      <c r="F10229" s="348" t="s">
        <v>7641</v>
      </c>
    </row>
    <row r="10230" spans="1:6" x14ac:dyDescent="0.25">
      <c r="A10230" s="348" t="s">
        <v>15498</v>
      </c>
      <c r="B10230" t="str">
        <f t="shared" si="159"/>
        <v>F3:0921 P1P2:8804 P3:00201</v>
      </c>
      <c r="C10230" s="348" t="s">
        <v>7997</v>
      </c>
      <c r="D10230" s="348" t="s">
        <v>7646</v>
      </c>
      <c r="E10230" s="348" t="s">
        <v>7647</v>
      </c>
      <c r="F10230" s="348" t="s">
        <v>7648</v>
      </c>
    </row>
    <row r="10231" spans="1:6" x14ac:dyDescent="0.25">
      <c r="A10231" s="348" t="s">
        <v>15498</v>
      </c>
      <c r="B10231" t="str">
        <f t="shared" si="159"/>
        <v>F3:0921 P1P2:8804 P3:00448</v>
      </c>
      <c r="C10231" s="348" t="s">
        <v>7997</v>
      </c>
      <c r="D10231" s="348" t="s">
        <v>7646</v>
      </c>
      <c r="E10231" s="348" t="s">
        <v>7647</v>
      </c>
      <c r="F10231" s="348" t="s">
        <v>7641</v>
      </c>
    </row>
    <row r="10232" spans="1:6" x14ac:dyDescent="0.25">
      <c r="A10232" s="348" t="s">
        <v>15499</v>
      </c>
      <c r="B10232" t="str">
        <f t="shared" si="159"/>
        <v>F3:0111 P1P2:0402 P3:00101</v>
      </c>
      <c r="C10232" s="348" t="s">
        <v>7349</v>
      </c>
      <c r="D10232" s="348" t="s">
        <v>7323</v>
      </c>
      <c r="E10232" s="348" t="s">
        <v>7433</v>
      </c>
      <c r="F10232" s="348" t="s">
        <v>7447</v>
      </c>
    </row>
    <row r="10233" spans="1:6" x14ac:dyDescent="0.25">
      <c r="A10233" s="348" t="s">
        <v>15499</v>
      </c>
      <c r="B10233" t="str">
        <f t="shared" si="159"/>
        <v>F3:0111 P1P2:0402 P3:70438</v>
      </c>
      <c r="C10233" s="348" t="s">
        <v>7349</v>
      </c>
      <c r="D10233" s="348" t="s">
        <v>7323</v>
      </c>
      <c r="E10233" s="348" t="s">
        <v>7433</v>
      </c>
      <c r="F10233" s="348" t="s">
        <v>15500</v>
      </c>
    </row>
    <row r="10234" spans="1:6" x14ac:dyDescent="0.25">
      <c r="A10234" s="348" t="s">
        <v>15501</v>
      </c>
      <c r="B10234" t="str">
        <f t="shared" si="159"/>
        <v>F3:0911 P1P2:8802 P3:00199</v>
      </c>
      <c r="C10234" s="348" t="s">
        <v>7945</v>
      </c>
      <c r="D10234" s="348" t="s">
        <v>7657</v>
      </c>
      <c r="E10234" s="348" t="s">
        <v>7658</v>
      </c>
      <c r="F10234" s="348" t="s">
        <v>7659</v>
      </c>
    </row>
    <row r="10235" spans="1:6" x14ac:dyDescent="0.25">
      <c r="A10235" s="348" t="s">
        <v>15501</v>
      </c>
      <c r="B10235" t="str">
        <f t="shared" si="159"/>
        <v>F3:0922 P1P2:8806 P3:00203</v>
      </c>
      <c r="C10235" s="348" t="s">
        <v>7945</v>
      </c>
      <c r="D10235" s="348" t="s">
        <v>7637</v>
      </c>
      <c r="E10235" s="348" t="s">
        <v>7638</v>
      </c>
      <c r="F10235" s="348" t="s">
        <v>7639</v>
      </c>
    </row>
    <row r="10236" spans="1:6" x14ac:dyDescent="0.25">
      <c r="A10236" s="348" t="s">
        <v>15502</v>
      </c>
      <c r="B10236" t="str">
        <f t="shared" si="159"/>
        <v>F3:0922 P1P2:8806 P3:00203</v>
      </c>
      <c r="C10236" s="348" t="s">
        <v>7945</v>
      </c>
      <c r="D10236" s="348" t="s">
        <v>7637</v>
      </c>
      <c r="E10236" s="348" t="s">
        <v>7638</v>
      </c>
      <c r="F10236" s="348" t="s">
        <v>7639</v>
      </c>
    </row>
    <row r="10237" spans="1:6" x14ac:dyDescent="0.25">
      <c r="A10237" s="348" t="s">
        <v>15503</v>
      </c>
      <c r="B10237" t="str">
        <f t="shared" si="159"/>
        <v>F3:0321 P1P2:3702 P3:00359</v>
      </c>
      <c r="C10237" s="348" t="s">
        <v>11091</v>
      </c>
      <c r="D10237" s="348" t="s">
        <v>7467</v>
      </c>
      <c r="E10237" s="348" t="s">
        <v>7468</v>
      </c>
      <c r="F10237" s="348" t="s">
        <v>12605</v>
      </c>
    </row>
    <row r="10238" spans="1:6" x14ac:dyDescent="0.25">
      <c r="A10238" s="348" t="s">
        <v>15504</v>
      </c>
      <c r="B10238" t="str">
        <f t="shared" si="159"/>
        <v>F3:0820 P1P2:8502 P3:00234</v>
      </c>
      <c r="C10238" s="348" t="s">
        <v>9080</v>
      </c>
      <c r="D10238" s="348" t="s">
        <v>7684</v>
      </c>
      <c r="E10238" s="348" t="s">
        <v>7725</v>
      </c>
      <c r="F10238" s="348" t="s">
        <v>7726</v>
      </c>
    </row>
    <row r="10239" spans="1:6" x14ac:dyDescent="0.25">
      <c r="A10239" s="348" t="s">
        <v>15505</v>
      </c>
      <c r="B10239" t="str">
        <f t="shared" si="159"/>
        <v>F3:0813 P1P2:8603 P3:00394</v>
      </c>
      <c r="C10239" s="348" t="s">
        <v>9076</v>
      </c>
      <c r="D10239" s="348" t="s">
        <v>7807</v>
      </c>
      <c r="E10239" s="348" t="s">
        <v>7808</v>
      </c>
      <c r="F10239" s="348" t="s">
        <v>7809</v>
      </c>
    </row>
    <row r="10240" spans="1:6" x14ac:dyDescent="0.25">
      <c r="A10240" s="348" t="s">
        <v>15506</v>
      </c>
      <c r="B10240" t="str">
        <f t="shared" si="159"/>
        <v>F3:0321 P1P2:3702 P3:00089</v>
      </c>
      <c r="C10240" s="348" t="s">
        <v>9737</v>
      </c>
      <c r="D10240" s="348" t="s">
        <v>7467</v>
      </c>
      <c r="E10240" s="348" t="s">
        <v>7468</v>
      </c>
      <c r="F10240" s="348" t="s">
        <v>7469</v>
      </c>
    </row>
    <row r="10241" spans="1:6" x14ac:dyDescent="0.25">
      <c r="A10241" s="348" t="s">
        <v>15507</v>
      </c>
      <c r="B10241" t="str">
        <f t="shared" si="159"/>
        <v>F3:0820 P1P2:8503 P3:00232</v>
      </c>
      <c r="C10241" s="348" t="s">
        <v>10207</v>
      </c>
      <c r="D10241" s="348" t="s">
        <v>7684</v>
      </c>
      <c r="E10241" s="348" t="s">
        <v>7685</v>
      </c>
      <c r="F10241" s="348" t="s">
        <v>7686</v>
      </c>
    </row>
    <row r="10242" spans="1:6" x14ac:dyDescent="0.25">
      <c r="A10242" s="348" t="s">
        <v>15508</v>
      </c>
      <c r="B10242" t="str">
        <f t="shared" ref="B10242:B10305" si="160">CONCATENATE("F3:",D10242," P1P2:",E10242," P3:",F10242)</f>
        <v>F3:0112 P1P2:0501 P3:00005</v>
      </c>
      <c r="C10242" s="348" t="s">
        <v>13216</v>
      </c>
      <c r="D10242" s="348" t="s">
        <v>7369</v>
      </c>
      <c r="E10242" s="348" t="s">
        <v>7370</v>
      </c>
      <c r="F10242" s="348" t="s">
        <v>7655</v>
      </c>
    </row>
    <row r="10243" spans="1:6" x14ac:dyDescent="0.25">
      <c r="A10243" s="348" t="s">
        <v>15509</v>
      </c>
      <c r="B10243" t="str">
        <f t="shared" si="160"/>
        <v>F3:0861 P1P2:8501 P3:00005</v>
      </c>
      <c r="C10243" s="348" t="s">
        <v>13216</v>
      </c>
      <c r="D10243" s="348" t="s">
        <v>7952</v>
      </c>
      <c r="E10243" s="348" t="s">
        <v>7953</v>
      </c>
      <c r="F10243" s="348" t="s">
        <v>7655</v>
      </c>
    </row>
    <row r="10244" spans="1:6" x14ac:dyDescent="0.25">
      <c r="A10244" s="348" t="s">
        <v>15510</v>
      </c>
      <c r="B10244" t="str">
        <f t="shared" si="160"/>
        <v>F3:0813 P1P2:8603 P3:00394</v>
      </c>
      <c r="C10244" s="348" t="s">
        <v>13216</v>
      </c>
      <c r="D10244" s="348" t="s">
        <v>7807</v>
      </c>
      <c r="E10244" s="348" t="s">
        <v>7808</v>
      </c>
      <c r="F10244" s="348" t="s">
        <v>7809</v>
      </c>
    </row>
    <row r="10245" spans="1:6" x14ac:dyDescent="0.25">
      <c r="A10245" s="348" t="s">
        <v>15511</v>
      </c>
      <c r="B10245" t="str">
        <f t="shared" si="160"/>
        <v>F3:0820 P1P2:8502 P3:00234</v>
      </c>
      <c r="C10245" s="348" t="s">
        <v>13216</v>
      </c>
      <c r="D10245" s="348" t="s">
        <v>7684</v>
      </c>
      <c r="E10245" s="348" t="s">
        <v>7725</v>
      </c>
      <c r="F10245" s="348" t="s">
        <v>7726</v>
      </c>
    </row>
    <row r="10246" spans="1:6" x14ac:dyDescent="0.25">
      <c r="A10246" s="348" t="s">
        <v>15512</v>
      </c>
      <c r="B10246" t="str">
        <f t="shared" si="160"/>
        <v>F3:0111 P1P2:0301 P3:00005</v>
      </c>
      <c r="C10246" s="348" t="s">
        <v>13216</v>
      </c>
      <c r="D10246" s="348" t="s">
        <v>7323</v>
      </c>
      <c r="E10246" s="348" t="s">
        <v>7335</v>
      </c>
      <c r="F10246" s="348" t="s">
        <v>7655</v>
      </c>
    </row>
    <row r="10247" spans="1:6" x14ac:dyDescent="0.25">
      <c r="A10247" s="348" t="s">
        <v>15513</v>
      </c>
      <c r="B10247" t="str">
        <f t="shared" si="160"/>
        <v>F3:0862 P1P2:8601 P3:00239</v>
      </c>
      <c r="C10247" s="348" t="s">
        <v>15325</v>
      </c>
      <c r="D10247" s="348" t="s">
        <v>7453</v>
      </c>
      <c r="E10247" s="348" t="s">
        <v>7454</v>
      </c>
      <c r="F10247" s="348" t="s">
        <v>12949</v>
      </c>
    </row>
    <row r="10248" spans="1:6" x14ac:dyDescent="0.25">
      <c r="A10248" s="348" t="s">
        <v>15514</v>
      </c>
      <c r="B10248" t="str">
        <f t="shared" si="160"/>
        <v>F3:0321 P1P2:3702 P3:00359</v>
      </c>
      <c r="C10248" s="348" t="s">
        <v>10071</v>
      </c>
      <c r="D10248" s="348" t="s">
        <v>7467</v>
      </c>
      <c r="E10248" s="348" t="s">
        <v>7468</v>
      </c>
      <c r="F10248" s="348" t="s">
        <v>12605</v>
      </c>
    </row>
    <row r="10249" spans="1:6" x14ac:dyDescent="0.25">
      <c r="A10249" s="348" t="s">
        <v>15515</v>
      </c>
      <c r="B10249" t="str">
        <f t="shared" si="160"/>
        <v>F3:1040 P1P2:9006 P3:00282</v>
      </c>
      <c r="C10249" s="348" t="s">
        <v>7945</v>
      </c>
      <c r="D10249" s="348" t="s">
        <v>7691</v>
      </c>
      <c r="E10249" s="348" t="s">
        <v>7692</v>
      </c>
      <c r="F10249" s="348" t="s">
        <v>7854</v>
      </c>
    </row>
    <row r="10250" spans="1:6" x14ac:dyDescent="0.25">
      <c r="A10250" s="348" t="s">
        <v>15516</v>
      </c>
      <c r="B10250" t="str">
        <f t="shared" si="160"/>
        <v>F3:1012 P1P2:9010 P3:00406</v>
      </c>
      <c r="C10250" s="348" t="s">
        <v>7945</v>
      </c>
      <c r="D10250" s="348" t="s">
        <v>7679</v>
      </c>
      <c r="E10250" s="348" t="s">
        <v>7680</v>
      </c>
      <c r="F10250" s="348" t="s">
        <v>15517</v>
      </c>
    </row>
    <row r="10251" spans="1:6" x14ac:dyDescent="0.25">
      <c r="A10251" s="348" t="s">
        <v>15518</v>
      </c>
      <c r="B10251" t="str">
        <f t="shared" si="160"/>
        <v>F3:1012 P1P2:9010 P3:00409</v>
      </c>
      <c r="C10251" s="348" t="s">
        <v>7945</v>
      </c>
      <c r="D10251" s="348" t="s">
        <v>7679</v>
      </c>
      <c r="E10251" s="348" t="s">
        <v>7680</v>
      </c>
      <c r="F10251" s="348" t="s">
        <v>14915</v>
      </c>
    </row>
    <row r="10252" spans="1:6" x14ac:dyDescent="0.25">
      <c r="A10252" s="348" t="s">
        <v>15519</v>
      </c>
      <c r="B10252" t="str">
        <f t="shared" si="160"/>
        <v>F3:0921 P1P2:8804 P3:00201</v>
      </c>
      <c r="C10252" s="348" t="s">
        <v>13216</v>
      </c>
      <c r="D10252" s="348" t="s">
        <v>7646</v>
      </c>
      <c r="E10252" s="348" t="s">
        <v>7647</v>
      </c>
      <c r="F10252" s="348" t="s">
        <v>7648</v>
      </c>
    </row>
    <row r="10253" spans="1:6" x14ac:dyDescent="0.25">
      <c r="A10253" s="348" t="s">
        <v>15520</v>
      </c>
      <c r="B10253" t="str">
        <f t="shared" si="160"/>
        <v>F3:0921 P1P2:8804 P3:00201</v>
      </c>
      <c r="C10253" s="348" t="s">
        <v>13216</v>
      </c>
      <c r="D10253" s="348" t="s">
        <v>7646</v>
      </c>
      <c r="E10253" s="348" t="s">
        <v>7647</v>
      </c>
      <c r="F10253" s="348" t="s">
        <v>7648</v>
      </c>
    </row>
    <row r="10254" spans="1:6" x14ac:dyDescent="0.25">
      <c r="A10254" s="348" t="s">
        <v>15521</v>
      </c>
      <c r="B10254" t="str">
        <f t="shared" si="160"/>
        <v>F3:0921 P1P2:8804 P3:00201</v>
      </c>
      <c r="C10254" s="348" t="s">
        <v>13216</v>
      </c>
      <c r="D10254" s="348" t="s">
        <v>7646</v>
      </c>
      <c r="E10254" s="348" t="s">
        <v>7647</v>
      </c>
      <c r="F10254" s="348" t="s">
        <v>7648</v>
      </c>
    </row>
    <row r="10255" spans="1:6" x14ac:dyDescent="0.25">
      <c r="A10255" s="348" t="s">
        <v>15522</v>
      </c>
      <c r="B10255" t="str">
        <f t="shared" si="160"/>
        <v>F3:0921 P1P2:8804 P3:00201</v>
      </c>
      <c r="C10255" s="348" t="s">
        <v>13216</v>
      </c>
      <c r="D10255" s="348" t="s">
        <v>7646</v>
      </c>
      <c r="E10255" s="348" t="s">
        <v>7647</v>
      </c>
      <c r="F10255" s="348" t="s">
        <v>7648</v>
      </c>
    </row>
    <row r="10256" spans="1:6" x14ac:dyDescent="0.25">
      <c r="A10256" s="348" t="s">
        <v>15523</v>
      </c>
      <c r="B10256" t="str">
        <f t="shared" si="160"/>
        <v>F3:0921 P1P2:8804 P3:00201</v>
      </c>
      <c r="C10256" s="348" t="s">
        <v>13216</v>
      </c>
      <c r="D10256" s="348" t="s">
        <v>7646</v>
      </c>
      <c r="E10256" s="348" t="s">
        <v>7647</v>
      </c>
      <c r="F10256" s="348" t="s">
        <v>7648</v>
      </c>
    </row>
    <row r="10257" spans="1:6" x14ac:dyDescent="0.25">
      <c r="A10257" s="348" t="s">
        <v>15524</v>
      </c>
      <c r="B10257" t="str">
        <f t="shared" si="160"/>
        <v>F3:0911 P1P2:8802 P3:00199</v>
      </c>
      <c r="C10257" s="348" t="s">
        <v>7973</v>
      </c>
      <c r="D10257" s="348" t="s">
        <v>7657</v>
      </c>
      <c r="E10257" s="348" t="s">
        <v>7658</v>
      </c>
      <c r="F10257" s="348" t="s">
        <v>7659</v>
      </c>
    </row>
    <row r="10258" spans="1:6" x14ac:dyDescent="0.25">
      <c r="A10258" s="348" t="s">
        <v>15524</v>
      </c>
      <c r="B10258" t="str">
        <f t="shared" si="160"/>
        <v>F3:0911 P1P2:8802 P3:00448</v>
      </c>
      <c r="C10258" s="348" t="s">
        <v>7973</v>
      </c>
      <c r="D10258" s="348" t="s">
        <v>7657</v>
      </c>
      <c r="E10258" s="348" t="s">
        <v>7658</v>
      </c>
      <c r="F10258" s="348" t="s">
        <v>7641</v>
      </c>
    </row>
    <row r="10259" spans="1:6" x14ac:dyDescent="0.25">
      <c r="A10259" s="348" t="s">
        <v>15524</v>
      </c>
      <c r="B10259" t="str">
        <f t="shared" si="160"/>
        <v>F3:0921 P1P2:8804 P3:00201</v>
      </c>
      <c r="C10259" s="348" t="s">
        <v>7973</v>
      </c>
      <c r="D10259" s="348" t="s">
        <v>7646</v>
      </c>
      <c r="E10259" s="348" t="s">
        <v>7647</v>
      </c>
      <c r="F10259" s="348" t="s">
        <v>7648</v>
      </c>
    </row>
    <row r="10260" spans="1:6" x14ac:dyDescent="0.25">
      <c r="A10260" s="348" t="s">
        <v>15524</v>
      </c>
      <c r="B10260" t="str">
        <f t="shared" si="160"/>
        <v>F3:0921 P1P2:8804 P3:00389</v>
      </c>
      <c r="C10260" s="348" t="s">
        <v>7973</v>
      </c>
      <c r="D10260" s="348" t="s">
        <v>7646</v>
      </c>
      <c r="E10260" s="348" t="s">
        <v>7647</v>
      </c>
      <c r="F10260" s="348" t="s">
        <v>7640</v>
      </c>
    </row>
    <row r="10261" spans="1:6" x14ac:dyDescent="0.25">
      <c r="A10261" s="348" t="s">
        <v>15524</v>
      </c>
      <c r="B10261" t="str">
        <f t="shared" si="160"/>
        <v>F3:0921 P1P2:8804 P3:00448</v>
      </c>
      <c r="C10261" s="348" t="s">
        <v>7973</v>
      </c>
      <c r="D10261" s="348" t="s">
        <v>7646</v>
      </c>
      <c r="E10261" s="348" t="s">
        <v>7647</v>
      </c>
      <c r="F10261" s="348" t="s">
        <v>7641</v>
      </c>
    </row>
    <row r="10262" spans="1:6" x14ac:dyDescent="0.25">
      <c r="A10262" s="348" t="s">
        <v>15525</v>
      </c>
      <c r="B10262" t="str">
        <f t="shared" si="160"/>
        <v>F3:0911 P1P2:8802 P3:00199</v>
      </c>
      <c r="C10262" s="348" t="s">
        <v>11243</v>
      </c>
      <c r="D10262" s="348" t="s">
        <v>7657</v>
      </c>
      <c r="E10262" s="348" t="s">
        <v>7658</v>
      </c>
      <c r="F10262" s="348" t="s">
        <v>7659</v>
      </c>
    </row>
    <row r="10263" spans="1:6" x14ac:dyDescent="0.25">
      <c r="A10263" s="348" t="s">
        <v>15525</v>
      </c>
      <c r="B10263" t="str">
        <f t="shared" si="160"/>
        <v>F3:0911 P1P2:8802 P3:00448</v>
      </c>
      <c r="C10263" s="348" t="s">
        <v>11243</v>
      </c>
      <c r="D10263" s="348" t="s">
        <v>7657</v>
      </c>
      <c r="E10263" s="348" t="s">
        <v>7658</v>
      </c>
      <c r="F10263" s="348" t="s">
        <v>7641</v>
      </c>
    </row>
    <row r="10264" spans="1:6" x14ac:dyDescent="0.25">
      <c r="A10264" s="348" t="s">
        <v>15526</v>
      </c>
      <c r="B10264" t="str">
        <f t="shared" si="160"/>
        <v>F3:0911 P1P2:8802 P3:00199</v>
      </c>
      <c r="C10264" s="348" t="s">
        <v>11218</v>
      </c>
      <c r="D10264" s="348" t="s">
        <v>7657</v>
      </c>
      <c r="E10264" s="348" t="s">
        <v>7658</v>
      </c>
      <c r="F10264" s="348" t="s">
        <v>7659</v>
      </c>
    </row>
    <row r="10265" spans="1:6" x14ac:dyDescent="0.25">
      <c r="A10265" s="348" t="s">
        <v>15526</v>
      </c>
      <c r="B10265" t="str">
        <f t="shared" si="160"/>
        <v>F3:0911 P1P2:8802 P3:00448</v>
      </c>
      <c r="C10265" s="348" t="s">
        <v>11218</v>
      </c>
      <c r="D10265" s="348" t="s">
        <v>7657</v>
      </c>
      <c r="E10265" s="348" t="s">
        <v>7658</v>
      </c>
      <c r="F10265" s="348" t="s">
        <v>7641</v>
      </c>
    </row>
    <row r="10266" spans="1:6" x14ac:dyDescent="0.25">
      <c r="A10266" s="348" t="s">
        <v>15527</v>
      </c>
      <c r="B10266" t="str">
        <f t="shared" si="160"/>
        <v>F3:0133 P1P2:0302 P3:00009</v>
      </c>
      <c r="C10266" s="348" t="s">
        <v>11162</v>
      </c>
      <c r="D10266" s="348" t="s">
        <v>7340</v>
      </c>
      <c r="E10266" s="348" t="s">
        <v>7456</v>
      </c>
      <c r="F10266" s="348" t="s">
        <v>7459</v>
      </c>
    </row>
    <row r="10267" spans="1:6" x14ac:dyDescent="0.25">
      <c r="A10267" s="348" t="s">
        <v>15528</v>
      </c>
      <c r="B10267" t="str">
        <f t="shared" si="160"/>
        <v>F3:0911 P1P2:8802 P3:00199</v>
      </c>
      <c r="C10267" s="348" t="s">
        <v>8415</v>
      </c>
      <c r="D10267" s="348" t="s">
        <v>7657</v>
      </c>
      <c r="E10267" s="348" t="s">
        <v>7658</v>
      </c>
      <c r="F10267" s="348" t="s">
        <v>7659</v>
      </c>
    </row>
    <row r="10268" spans="1:6" x14ac:dyDescent="0.25">
      <c r="A10268" s="348" t="s">
        <v>15528</v>
      </c>
      <c r="B10268" t="str">
        <f t="shared" si="160"/>
        <v>F3:0911 P1P2:8802 P3:00448</v>
      </c>
      <c r="C10268" s="348" t="s">
        <v>8415</v>
      </c>
      <c r="D10268" s="348" t="s">
        <v>7657</v>
      </c>
      <c r="E10268" s="348" t="s">
        <v>7658</v>
      </c>
      <c r="F10268" s="348" t="s">
        <v>7641</v>
      </c>
    </row>
    <row r="10269" spans="1:6" x14ac:dyDescent="0.25">
      <c r="A10269" s="348" t="s">
        <v>15529</v>
      </c>
      <c r="B10269" t="str">
        <f t="shared" si="160"/>
        <v>F3:0140 P1P2:1606 P3:80010</v>
      </c>
      <c r="C10269" s="348" t="s">
        <v>15328</v>
      </c>
      <c r="D10269" s="348" t="s">
        <v>7412</v>
      </c>
      <c r="E10269" s="348" t="s">
        <v>10948</v>
      </c>
      <c r="F10269" s="348" t="s">
        <v>14611</v>
      </c>
    </row>
    <row r="10270" spans="1:6" x14ac:dyDescent="0.25">
      <c r="A10270" s="348" t="s">
        <v>15530</v>
      </c>
      <c r="B10270" t="str">
        <f t="shared" si="160"/>
        <v>F3:0921 P1P2:8804 P3:00201</v>
      </c>
      <c r="C10270" s="348" t="s">
        <v>7720</v>
      </c>
      <c r="D10270" s="348" t="s">
        <v>7646</v>
      </c>
      <c r="E10270" s="348" t="s">
        <v>7647</v>
      </c>
      <c r="F10270" s="348" t="s">
        <v>7648</v>
      </c>
    </row>
    <row r="10271" spans="1:6" x14ac:dyDescent="0.25">
      <c r="A10271" s="348" t="s">
        <v>15530</v>
      </c>
      <c r="B10271" t="str">
        <f t="shared" si="160"/>
        <v>F3:0921 P1P2:8804 P3:00448</v>
      </c>
      <c r="C10271" s="348" t="s">
        <v>7720</v>
      </c>
      <c r="D10271" s="348" t="s">
        <v>7646</v>
      </c>
      <c r="E10271" s="348" t="s">
        <v>7647</v>
      </c>
      <c r="F10271" s="348" t="s">
        <v>7641</v>
      </c>
    </row>
    <row r="10272" spans="1:6" x14ac:dyDescent="0.25">
      <c r="A10272" s="348" t="s">
        <v>15531</v>
      </c>
      <c r="B10272" t="str">
        <f t="shared" si="160"/>
        <v>F3:0921 P1P2:8804 P3:00201</v>
      </c>
      <c r="C10272" s="348" t="s">
        <v>7846</v>
      </c>
      <c r="D10272" s="348" t="s">
        <v>7646</v>
      </c>
      <c r="E10272" s="348" t="s">
        <v>7647</v>
      </c>
      <c r="F10272" s="348" t="s">
        <v>7648</v>
      </c>
    </row>
    <row r="10273" spans="1:6" x14ac:dyDescent="0.25">
      <c r="A10273" s="348" t="s">
        <v>15531</v>
      </c>
      <c r="B10273" t="str">
        <f t="shared" si="160"/>
        <v>F3:0921 P1P2:8804 P3:00448</v>
      </c>
      <c r="C10273" s="348" t="s">
        <v>7846</v>
      </c>
      <c r="D10273" s="348" t="s">
        <v>7646</v>
      </c>
      <c r="E10273" s="348" t="s">
        <v>7647</v>
      </c>
      <c r="F10273" s="348" t="s">
        <v>7641</v>
      </c>
    </row>
    <row r="10274" spans="1:6" x14ac:dyDescent="0.25">
      <c r="A10274" s="348" t="s">
        <v>15532</v>
      </c>
      <c r="B10274" t="str">
        <f t="shared" si="160"/>
        <v>F3:0419 P1P2:5001 P3:00005</v>
      </c>
      <c r="C10274" s="348" t="s">
        <v>7986</v>
      </c>
      <c r="D10274" s="348" t="s">
        <v>7409</v>
      </c>
      <c r="E10274" s="348" t="s">
        <v>9991</v>
      </c>
      <c r="F10274" s="348" t="s">
        <v>7655</v>
      </c>
    </row>
    <row r="10275" spans="1:6" x14ac:dyDescent="0.25">
      <c r="A10275" s="348" t="s">
        <v>15533</v>
      </c>
      <c r="B10275" t="str">
        <f t="shared" si="160"/>
        <v>F3:0429 P1P2:5101 P3:00005</v>
      </c>
      <c r="C10275" s="348" t="s">
        <v>7986</v>
      </c>
      <c r="D10275" s="348" t="s">
        <v>13501</v>
      </c>
      <c r="E10275" s="348" t="s">
        <v>13502</v>
      </c>
      <c r="F10275" s="348" t="s">
        <v>7655</v>
      </c>
    </row>
    <row r="10276" spans="1:6" x14ac:dyDescent="0.25">
      <c r="A10276" s="348" t="s">
        <v>15534</v>
      </c>
      <c r="B10276" t="str">
        <f t="shared" si="160"/>
        <v>F3:0820 P1P2:8502 P3:00231</v>
      </c>
      <c r="C10276" s="348" t="s">
        <v>10637</v>
      </c>
      <c r="D10276" s="348" t="s">
        <v>7684</v>
      </c>
      <c r="E10276" s="348" t="s">
        <v>7725</v>
      </c>
      <c r="F10276" s="348" t="s">
        <v>7834</v>
      </c>
    </row>
    <row r="10277" spans="1:6" x14ac:dyDescent="0.25">
      <c r="A10277" s="348" t="s">
        <v>15535</v>
      </c>
      <c r="B10277" t="str">
        <f t="shared" si="160"/>
        <v>F3:0911 P1P2:8802 P3:00199</v>
      </c>
      <c r="C10277" s="348" t="s">
        <v>9639</v>
      </c>
      <c r="D10277" s="348" t="s">
        <v>7657</v>
      </c>
      <c r="E10277" s="348" t="s">
        <v>7658</v>
      </c>
      <c r="F10277" s="348" t="s">
        <v>7659</v>
      </c>
    </row>
    <row r="10278" spans="1:6" x14ac:dyDescent="0.25">
      <c r="A10278" s="348" t="s">
        <v>15535</v>
      </c>
      <c r="B10278" t="str">
        <f t="shared" si="160"/>
        <v>F3:0911 P1P2:8802 P3:00448</v>
      </c>
      <c r="C10278" s="348" t="s">
        <v>9639</v>
      </c>
      <c r="D10278" s="348" t="s">
        <v>7657</v>
      </c>
      <c r="E10278" s="348" t="s">
        <v>7658</v>
      </c>
      <c r="F10278" s="348" t="s">
        <v>7641</v>
      </c>
    </row>
    <row r="10279" spans="1:6" x14ac:dyDescent="0.25">
      <c r="A10279" s="348" t="s">
        <v>15536</v>
      </c>
      <c r="B10279" t="str">
        <f t="shared" si="160"/>
        <v>F3:0911 P1P2:8802 P3:00199</v>
      </c>
      <c r="C10279" s="348" t="s">
        <v>12867</v>
      </c>
      <c r="D10279" s="348" t="s">
        <v>7657</v>
      </c>
      <c r="E10279" s="348" t="s">
        <v>7658</v>
      </c>
      <c r="F10279" s="348" t="s">
        <v>7659</v>
      </c>
    </row>
    <row r="10280" spans="1:6" x14ac:dyDescent="0.25">
      <c r="A10280" s="348" t="s">
        <v>15536</v>
      </c>
      <c r="B10280" t="str">
        <f t="shared" si="160"/>
        <v>F3:0911 P1P2:8802 P3:00448</v>
      </c>
      <c r="C10280" s="348" t="s">
        <v>12867</v>
      </c>
      <c r="D10280" s="348" t="s">
        <v>7657</v>
      </c>
      <c r="E10280" s="348" t="s">
        <v>7658</v>
      </c>
      <c r="F10280" s="348" t="s">
        <v>7641</v>
      </c>
    </row>
    <row r="10281" spans="1:6" x14ac:dyDescent="0.25">
      <c r="A10281" s="348" t="s">
        <v>15536</v>
      </c>
      <c r="B10281" t="str">
        <f t="shared" si="160"/>
        <v>F3:0921 P1P2:8804 P3:00201</v>
      </c>
      <c r="C10281" s="348" t="s">
        <v>12867</v>
      </c>
      <c r="D10281" s="348" t="s">
        <v>7646</v>
      </c>
      <c r="E10281" s="348" t="s">
        <v>7647</v>
      </c>
      <c r="F10281" s="348" t="s">
        <v>7648</v>
      </c>
    </row>
    <row r="10282" spans="1:6" x14ac:dyDescent="0.25">
      <c r="A10282" s="348" t="s">
        <v>15536</v>
      </c>
      <c r="B10282" t="str">
        <f t="shared" si="160"/>
        <v>F3:0921 P1P2:8804 P3:00448</v>
      </c>
      <c r="C10282" s="348" t="s">
        <v>12867</v>
      </c>
      <c r="D10282" s="348" t="s">
        <v>7646</v>
      </c>
      <c r="E10282" s="348" t="s">
        <v>7647</v>
      </c>
      <c r="F10282" s="348" t="s">
        <v>7641</v>
      </c>
    </row>
    <row r="10283" spans="1:6" x14ac:dyDescent="0.25">
      <c r="A10283" s="348" t="s">
        <v>15537</v>
      </c>
      <c r="B10283" t="str">
        <f t="shared" si="160"/>
        <v>F3:1012 P1P2:9010 P3:00348</v>
      </c>
      <c r="C10283" s="348" t="s">
        <v>10924</v>
      </c>
      <c r="D10283" s="348" t="s">
        <v>7679</v>
      </c>
      <c r="E10283" s="348" t="s">
        <v>7680</v>
      </c>
      <c r="F10283" s="348" t="s">
        <v>7693</v>
      </c>
    </row>
    <row r="10284" spans="1:6" x14ac:dyDescent="0.25">
      <c r="A10284" s="348" t="s">
        <v>15538</v>
      </c>
      <c r="B10284" t="str">
        <f t="shared" si="160"/>
        <v>F3:0133 P1P2:0302 P3:00009</v>
      </c>
      <c r="C10284" s="348" t="s">
        <v>9202</v>
      </c>
      <c r="D10284" s="348" t="s">
        <v>7340</v>
      </c>
      <c r="E10284" s="348" t="s">
        <v>7456</v>
      </c>
      <c r="F10284" s="348" t="s">
        <v>7459</v>
      </c>
    </row>
    <row r="10285" spans="1:6" x14ac:dyDescent="0.25">
      <c r="A10285" s="348" t="s">
        <v>15539</v>
      </c>
      <c r="B10285" t="str">
        <f t="shared" si="160"/>
        <v>F3:0921 P1P2:8804 P3:00201</v>
      </c>
      <c r="C10285" s="348" t="s">
        <v>7989</v>
      </c>
      <c r="D10285" s="348" t="s">
        <v>7646</v>
      </c>
      <c r="E10285" s="348" t="s">
        <v>7647</v>
      </c>
      <c r="F10285" s="348" t="s">
        <v>7648</v>
      </c>
    </row>
    <row r="10286" spans="1:6" x14ac:dyDescent="0.25">
      <c r="A10286" s="348" t="s">
        <v>15539</v>
      </c>
      <c r="B10286" t="str">
        <f t="shared" si="160"/>
        <v>F3:0921 P1P2:8804 P3:00448</v>
      </c>
      <c r="C10286" s="348" t="s">
        <v>7989</v>
      </c>
      <c r="D10286" s="348" t="s">
        <v>7646</v>
      </c>
      <c r="E10286" s="348" t="s">
        <v>7647</v>
      </c>
      <c r="F10286" s="348" t="s">
        <v>7641</v>
      </c>
    </row>
    <row r="10287" spans="1:6" x14ac:dyDescent="0.25">
      <c r="A10287" s="348" t="s">
        <v>15540</v>
      </c>
      <c r="B10287" t="str">
        <f t="shared" si="160"/>
        <v>F3:0620 P1P2:7502 P3:00333</v>
      </c>
      <c r="C10287" s="348" t="s">
        <v>8939</v>
      </c>
      <c r="D10287" s="348" t="s">
        <v>8708</v>
      </c>
      <c r="E10287" s="348" t="s">
        <v>8709</v>
      </c>
      <c r="F10287" s="348" t="s">
        <v>12484</v>
      </c>
    </row>
    <row r="10288" spans="1:6" x14ac:dyDescent="0.25">
      <c r="A10288" s="348" t="s">
        <v>15541</v>
      </c>
      <c r="B10288" t="str">
        <f t="shared" si="160"/>
        <v>F3:0921 P1P2:8804 P3:00201</v>
      </c>
      <c r="C10288" s="348" t="s">
        <v>13216</v>
      </c>
      <c r="D10288" s="348" t="s">
        <v>7646</v>
      </c>
      <c r="E10288" s="348" t="s">
        <v>7647</v>
      </c>
      <c r="F10288" s="348" t="s">
        <v>7648</v>
      </c>
    </row>
    <row r="10289" spans="1:6" x14ac:dyDescent="0.25">
      <c r="A10289" s="348" t="s">
        <v>15542</v>
      </c>
      <c r="B10289" t="str">
        <f t="shared" si="160"/>
        <v>F3:0921 P1P2:8804 P3:00201</v>
      </c>
      <c r="C10289" s="348" t="s">
        <v>13216</v>
      </c>
      <c r="D10289" s="348" t="s">
        <v>7646</v>
      </c>
      <c r="E10289" s="348" t="s">
        <v>7647</v>
      </c>
      <c r="F10289" s="348" t="s">
        <v>7648</v>
      </c>
    </row>
    <row r="10290" spans="1:6" x14ac:dyDescent="0.25">
      <c r="A10290" s="348" t="s">
        <v>15543</v>
      </c>
      <c r="B10290" t="str">
        <f t="shared" si="160"/>
        <v>F3:0921 P1P2:8804 P3:00201</v>
      </c>
      <c r="C10290" s="348" t="s">
        <v>13216</v>
      </c>
      <c r="D10290" s="348" t="s">
        <v>7646</v>
      </c>
      <c r="E10290" s="348" t="s">
        <v>7647</v>
      </c>
      <c r="F10290" s="348" t="s">
        <v>7648</v>
      </c>
    </row>
    <row r="10291" spans="1:6" x14ac:dyDescent="0.25">
      <c r="A10291" s="348" t="s">
        <v>15544</v>
      </c>
      <c r="B10291" t="str">
        <f t="shared" si="160"/>
        <v>F3:0921 P1P2:8804 P3:00201</v>
      </c>
      <c r="C10291" s="348" t="s">
        <v>13216</v>
      </c>
      <c r="D10291" s="348" t="s">
        <v>7646</v>
      </c>
      <c r="E10291" s="348" t="s">
        <v>7647</v>
      </c>
      <c r="F10291" s="348" t="s">
        <v>7648</v>
      </c>
    </row>
    <row r="10292" spans="1:6" x14ac:dyDescent="0.25">
      <c r="A10292" s="348" t="s">
        <v>15545</v>
      </c>
      <c r="B10292" t="str">
        <f t="shared" si="160"/>
        <v>F3:0921 P1P2:8804 P3:00201</v>
      </c>
      <c r="C10292" s="348" t="s">
        <v>13216</v>
      </c>
      <c r="D10292" s="348" t="s">
        <v>7646</v>
      </c>
      <c r="E10292" s="348" t="s">
        <v>7647</v>
      </c>
      <c r="F10292" s="348" t="s">
        <v>7648</v>
      </c>
    </row>
    <row r="10293" spans="1:6" x14ac:dyDescent="0.25">
      <c r="A10293" s="348" t="s">
        <v>15546</v>
      </c>
      <c r="B10293" t="str">
        <f t="shared" si="160"/>
        <v>F3:0921 P1P2:8804 P3:00201</v>
      </c>
      <c r="C10293" s="348" t="s">
        <v>13216</v>
      </c>
      <c r="D10293" s="348" t="s">
        <v>7646</v>
      </c>
      <c r="E10293" s="348" t="s">
        <v>7647</v>
      </c>
      <c r="F10293" s="348" t="s">
        <v>7648</v>
      </c>
    </row>
    <row r="10294" spans="1:6" x14ac:dyDescent="0.25">
      <c r="A10294" s="348" t="s">
        <v>15547</v>
      </c>
      <c r="B10294" t="str">
        <f t="shared" si="160"/>
        <v>F3:0921 P1P2:8804 P3:00201</v>
      </c>
      <c r="C10294" s="348" t="s">
        <v>13216</v>
      </c>
      <c r="D10294" s="348" t="s">
        <v>7646</v>
      </c>
      <c r="E10294" s="348" t="s">
        <v>7647</v>
      </c>
      <c r="F10294" s="348" t="s">
        <v>7648</v>
      </c>
    </row>
    <row r="10295" spans="1:6" x14ac:dyDescent="0.25">
      <c r="A10295" s="348" t="s">
        <v>15548</v>
      </c>
      <c r="B10295" t="str">
        <f t="shared" si="160"/>
        <v>F3:0989 P1P2:8801 P3:00005</v>
      </c>
      <c r="C10295" s="348" t="s">
        <v>13523</v>
      </c>
      <c r="D10295" s="348" t="s">
        <v>7939</v>
      </c>
      <c r="E10295" s="348" t="s">
        <v>7940</v>
      </c>
      <c r="F10295" s="348" t="s">
        <v>7655</v>
      </c>
    </row>
    <row r="10296" spans="1:6" x14ac:dyDescent="0.25">
      <c r="A10296" s="348" t="s">
        <v>15549</v>
      </c>
      <c r="B10296" t="str">
        <f t="shared" si="160"/>
        <v>F3:0950 P1P2:8814 P3:00209</v>
      </c>
      <c r="C10296" s="348" t="s">
        <v>13523</v>
      </c>
      <c r="D10296" s="348" t="s">
        <v>7344</v>
      </c>
      <c r="E10296" s="348" t="s">
        <v>7642</v>
      </c>
      <c r="F10296" s="348" t="s">
        <v>7860</v>
      </c>
    </row>
    <row r="10297" spans="1:6" x14ac:dyDescent="0.25">
      <c r="A10297" s="348" t="s">
        <v>15550</v>
      </c>
      <c r="B10297" t="str">
        <f t="shared" si="160"/>
        <v>F3:0950 P1P2:8814 P3:00211</v>
      </c>
      <c r="C10297" s="348" t="s">
        <v>13523</v>
      </c>
      <c r="D10297" s="348" t="s">
        <v>7344</v>
      </c>
      <c r="E10297" s="348" t="s">
        <v>7642</v>
      </c>
      <c r="F10297" s="348" t="s">
        <v>7643</v>
      </c>
    </row>
    <row r="10298" spans="1:6" x14ac:dyDescent="0.25">
      <c r="A10298" s="348" t="s">
        <v>15551</v>
      </c>
      <c r="B10298" t="str">
        <f t="shared" si="160"/>
        <v>F3:0960 P1P2:8813 P3:00210</v>
      </c>
      <c r="C10298" s="348" t="s">
        <v>13523</v>
      </c>
      <c r="D10298" s="348" t="s">
        <v>7968</v>
      </c>
      <c r="E10298" s="348" t="s">
        <v>7969</v>
      </c>
      <c r="F10298" s="348" t="s">
        <v>10332</v>
      </c>
    </row>
    <row r="10299" spans="1:6" x14ac:dyDescent="0.25">
      <c r="A10299" s="348" t="s">
        <v>15552</v>
      </c>
      <c r="B10299" t="str">
        <f t="shared" si="160"/>
        <v>F3:0922 P1P2:8806 P3:00203</v>
      </c>
      <c r="C10299" s="348" t="s">
        <v>13523</v>
      </c>
      <c r="D10299" s="348" t="s">
        <v>7637</v>
      </c>
      <c r="E10299" s="348" t="s">
        <v>7638</v>
      </c>
      <c r="F10299" s="348" t="s">
        <v>7639</v>
      </c>
    </row>
    <row r="10300" spans="1:6" x14ac:dyDescent="0.25">
      <c r="A10300" s="348" t="s">
        <v>15552</v>
      </c>
      <c r="B10300" t="str">
        <f t="shared" si="160"/>
        <v>F3:0922 P1P2:8806 P3:00448</v>
      </c>
      <c r="C10300" s="348" t="s">
        <v>13523</v>
      </c>
      <c r="D10300" s="348" t="s">
        <v>7637</v>
      </c>
      <c r="E10300" s="348" t="s">
        <v>7638</v>
      </c>
      <c r="F10300" s="348" t="s">
        <v>7641</v>
      </c>
    </row>
    <row r="10301" spans="1:6" x14ac:dyDescent="0.25">
      <c r="A10301" s="348" t="s">
        <v>15553</v>
      </c>
      <c r="B10301" t="str">
        <f t="shared" si="160"/>
        <v>F3:0922 P1P2:8806 P3:00203</v>
      </c>
      <c r="C10301" s="348" t="s">
        <v>13523</v>
      </c>
      <c r="D10301" s="348" t="s">
        <v>7637</v>
      </c>
      <c r="E10301" s="348" t="s">
        <v>7638</v>
      </c>
      <c r="F10301" s="348" t="s">
        <v>7639</v>
      </c>
    </row>
    <row r="10302" spans="1:6" x14ac:dyDescent="0.25">
      <c r="A10302" s="348" t="s">
        <v>15553</v>
      </c>
      <c r="B10302" t="str">
        <f t="shared" si="160"/>
        <v>F3:0922 P1P2:8806 P3:00448</v>
      </c>
      <c r="C10302" s="348" t="s">
        <v>13523</v>
      </c>
      <c r="D10302" s="348" t="s">
        <v>7637</v>
      </c>
      <c r="E10302" s="348" t="s">
        <v>7638</v>
      </c>
      <c r="F10302" s="348" t="s">
        <v>7641</v>
      </c>
    </row>
    <row r="10303" spans="1:6" x14ac:dyDescent="0.25">
      <c r="A10303" s="348" t="s">
        <v>15554</v>
      </c>
      <c r="B10303" t="str">
        <f t="shared" si="160"/>
        <v>F3:0922 P1P2:8806 P3:00204</v>
      </c>
      <c r="C10303" s="348" t="s">
        <v>13523</v>
      </c>
      <c r="D10303" s="348" t="s">
        <v>7637</v>
      </c>
      <c r="E10303" s="348" t="s">
        <v>7638</v>
      </c>
      <c r="F10303" s="348" t="s">
        <v>7814</v>
      </c>
    </row>
    <row r="10304" spans="1:6" x14ac:dyDescent="0.25">
      <c r="A10304" s="348" t="s">
        <v>15555</v>
      </c>
      <c r="B10304" t="str">
        <f t="shared" si="160"/>
        <v>F3:0922 P1P2:8806 P3:00203</v>
      </c>
      <c r="C10304" s="348" t="s">
        <v>13523</v>
      </c>
      <c r="D10304" s="348" t="s">
        <v>7637</v>
      </c>
      <c r="E10304" s="348" t="s">
        <v>7638</v>
      </c>
      <c r="F10304" s="348" t="s">
        <v>7639</v>
      </c>
    </row>
    <row r="10305" spans="1:6" x14ac:dyDescent="0.25">
      <c r="A10305" s="348" t="s">
        <v>15555</v>
      </c>
      <c r="B10305" t="str">
        <f t="shared" si="160"/>
        <v>F3:0922 P1P2:8806 P3:00448</v>
      </c>
      <c r="C10305" s="348" t="s">
        <v>13523</v>
      </c>
      <c r="D10305" s="348" t="s">
        <v>7637</v>
      </c>
      <c r="E10305" s="348" t="s">
        <v>7638</v>
      </c>
      <c r="F10305" s="348" t="s">
        <v>7641</v>
      </c>
    </row>
    <row r="10306" spans="1:6" x14ac:dyDescent="0.25">
      <c r="A10306" s="348" t="s">
        <v>15556</v>
      </c>
      <c r="B10306" t="str">
        <f t="shared" ref="B10306:B10369" si="161">CONCATENATE("F3:",D10306," P1P2:",E10306," P3:",F10306)</f>
        <v>F3:0921 P1P2:8804 P3:00201</v>
      </c>
      <c r="C10306" s="348" t="s">
        <v>13523</v>
      </c>
      <c r="D10306" s="348" t="s">
        <v>7646</v>
      </c>
      <c r="E10306" s="348" t="s">
        <v>7647</v>
      </c>
      <c r="F10306" s="348" t="s">
        <v>7648</v>
      </c>
    </row>
    <row r="10307" spans="1:6" x14ac:dyDescent="0.25">
      <c r="A10307" s="348" t="s">
        <v>15556</v>
      </c>
      <c r="B10307" t="str">
        <f t="shared" si="161"/>
        <v>F3:0921 P1P2:8804 P3:00448</v>
      </c>
      <c r="C10307" s="348" t="s">
        <v>13523</v>
      </c>
      <c r="D10307" s="348" t="s">
        <v>7646</v>
      </c>
      <c r="E10307" s="348" t="s">
        <v>7647</v>
      </c>
      <c r="F10307" s="348" t="s">
        <v>7641</v>
      </c>
    </row>
    <row r="10308" spans="1:6" x14ac:dyDescent="0.25">
      <c r="A10308" s="348" t="s">
        <v>15557</v>
      </c>
      <c r="B10308" t="str">
        <f t="shared" si="161"/>
        <v>F3:0921 P1P2:8804 P3:00201</v>
      </c>
      <c r="C10308" s="348" t="s">
        <v>13523</v>
      </c>
      <c r="D10308" s="348" t="s">
        <v>7646</v>
      </c>
      <c r="E10308" s="348" t="s">
        <v>7647</v>
      </c>
      <c r="F10308" s="348" t="s">
        <v>7648</v>
      </c>
    </row>
    <row r="10309" spans="1:6" x14ac:dyDescent="0.25">
      <c r="A10309" s="348" t="s">
        <v>15557</v>
      </c>
      <c r="B10309" t="str">
        <f t="shared" si="161"/>
        <v>F3:0921 P1P2:8804 P3:00448</v>
      </c>
      <c r="C10309" s="348" t="s">
        <v>13523</v>
      </c>
      <c r="D10309" s="348" t="s">
        <v>7646</v>
      </c>
      <c r="E10309" s="348" t="s">
        <v>7647</v>
      </c>
      <c r="F10309" s="348" t="s">
        <v>7641</v>
      </c>
    </row>
    <row r="10310" spans="1:6" x14ac:dyDescent="0.25">
      <c r="A10310" s="348" t="s">
        <v>15558</v>
      </c>
      <c r="B10310" t="str">
        <f t="shared" si="161"/>
        <v>F3:0921 P1P2:8804 P3:00201</v>
      </c>
      <c r="C10310" s="348" t="s">
        <v>13523</v>
      </c>
      <c r="D10310" s="348" t="s">
        <v>7646</v>
      </c>
      <c r="E10310" s="348" t="s">
        <v>7647</v>
      </c>
      <c r="F10310" s="348" t="s">
        <v>7648</v>
      </c>
    </row>
    <row r="10311" spans="1:6" x14ac:dyDescent="0.25">
      <c r="A10311" s="348" t="s">
        <v>15558</v>
      </c>
      <c r="B10311" t="str">
        <f t="shared" si="161"/>
        <v>F3:0921 P1P2:8804 P3:00448</v>
      </c>
      <c r="C10311" s="348" t="s">
        <v>13523</v>
      </c>
      <c r="D10311" s="348" t="s">
        <v>7646</v>
      </c>
      <c r="E10311" s="348" t="s">
        <v>7647</v>
      </c>
      <c r="F10311" s="348" t="s">
        <v>7641</v>
      </c>
    </row>
    <row r="10312" spans="1:6" x14ac:dyDescent="0.25">
      <c r="A10312" s="348" t="s">
        <v>15559</v>
      </c>
      <c r="B10312" t="str">
        <f t="shared" si="161"/>
        <v>F3:0921 P1P2:8804 P3:00201</v>
      </c>
      <c r="C10312" s="348" t="s">
        <v>13523</v>
      </c>
      <c r="D10312" s="348" t="s">
        <v>7646</v>
      </c>
      <c r="E10312" s="348" t="s">
        <v>7647</v>
      </c>
      <c r="F10312" s="348" t="s">
        <v>7648</v>
      </c>
    </row>
    <row r="10313" spans="1:6" x14ac:dyDescent="0.25">
      <c r="A10313" s="348" t="s">
        <v>15559</v>
      </c>
      <c r="B10313" t="str">
        <f t="shared" si="161"/>
        <v>F3:0921 P1P2:8804 P3:00448</v>
      </c>
      <c r="C10313" s="348" t="s">
        <v>13523</v>
      </c>
      <c r="D10313" s="348" t="s">
        <v>7646</v>
      </c>
      <c r="E10313" s="348" t="s">
        <v>7647</v>
      </c>
      <c r="F10313" s="348" t="s">
        <v>7641</v>
      </c>
    </row>
    <row r="10314" spans="1:6" x14ac:dyDescent="0.25">
      <c r="A10314" s="348" t="s">
        <v>15560</v>
      </c>
      <c r="B10314" t="str">
        <f t="shared" si="161"/>
        <v>F3:0921 P1P2:8804 P3:00201</v>
      </c>
      <c r="C10314" s="348" t="s">
        <v>13523</v>
      </c>
      <c r="D10314" s="348" t="s">
        <v>7646</v>
      </c>
      <c r="E10314" s="348" t="s">
        <v>7647</v>
      </c>
      <c r="F10314" s="348" t="s">
        <v>7648</v>
      </c>
    </row>
    <row r="10315" spans="1:6" x14ac:dyDescent="0.25">
      <c r="A10315" s="348" t="s">
        <v>15560</v>
      </c>
      <c r="B10315" t="str">
        <f t="shared" si="161"/>
        <v>F3:0921 P1P2:8804 P3:00448</v>
      </c>
      <c r="C10315" s="348" t="s">
        <v>13523</v>
      </c>
      <c r="D10315" s="348" t="s">
        <v>7646</v>
      </c>
      <c r="E10315" s="348" t="s">
        <v>7647</v>
      </c>
      <c r="F10315" s="348" t="s">
        <v>7641</v>
      </c>
    </row>
    <row r="10316" spans="1:6" x14ac:dyDescent="0.25">
      <c r="A10316" s="348" t="s">
        <v>15561</v>
      </c>
      <c r="B10316" t="str">
        <f t="shared" si="161"/>
        <v>F3:0921 P1P2:8804 P3:00201</v>
      </c>
      <c r="C10316" s="348" t="s">
        <v>13523</v>
      </c>
      <c r="D10316" s="348" t="s">
        <v>7646</v>
      </c>
      <c r="E10316" s="348" t="s">
        <v>7647</v>
      </c>
      <c r="F10316" s="348" t="s">
        <v>7648</v>
      </c>
    </row>
    <row r="10317" spans="1:6" x14ac:dyDescent="0.25">
      <c r="A10317" s="348" t="s">
        <v>15561</v>
      </c>
      <c r="B10317" t="str">
        <f t="shared" si="161"/>
        <v>F3:0921 P1P2:8804 P3:00448</v>
      </c>
      <c r="C10317" s="348" t="s">
        <v>13523</v>
      </c>
      <c r="D10317" s="348" t="s">
        <v>7646</v>
      </c>
      <c r="E10317" s="348" t="s">
        <v>7647</v>
      </c>
      <c r="F10317" s="348" t="s">
        <v>7641</v>
      </c>
    </row>
    <row r="10318" spans="1:6" x14ac:dyDescent="0.25">
      <c r="A10318" s="348" t="s">
        <v>15562</v>
      </c>
      <c r="B10318" t="str">
        <f t="shared" si="161"/>
        <v>F3:0921 P1P2:8804 P3:00201</v>
      </c>
      <c r="C10318" s="348" t="s">
        <v>13523</v>
      </c>
      <c r="D10318" s="348" t="s">
        <v>7646</v>
      </c>
      <c r="E10318" s="348" t="s">
        <v>7647</v>
      </c>
      <c r="F10318" s="348" t="s">
        <v>7648</v>
      </c>
    </row>
    <row r="10319" spans="1:6" x14ac:dyDescent="0.25">
      <c r="A10319" s="348" t="s">
        <v>15562</v>
      </c>
      <c r="B10319" t="str">
        <f t="shared" si="161"/>
        <v>F3:0921 P1P2:8804 P3:00448</v>
      </c>
      <c r="C10319" s="348" t="s">
        <v>13523</v>
      </c>
      <c r="D10319" s="348" t="s">
        <v>7646</v>
      </c>
      <c r="E10319" s="348" t="s">
        <v>7647</v>
      </c>
      <c r="F10319" s="348" t="s">
        <v>7641</v>
      </c>
    </row>
    <row r="10320" spans="1:6" x14ac:dyDescent="0.25">
      <c r="A10320" s="348" t="s">
        <v>15563</v>
      </c>
      <c r="B10320" t="str">
        <f t="shared" si="161"/>
        <v>F3:0921 P1P2:8804 P3:00201</v>
      </c>
      <c r="C10320" s="348" t="s">
        <v>13523</v>
      </c>
      <c r="D10320" s="348" t="s">
        <v>7646</v>
      </c>
      <c r="E10320" s="348" t="s">
        <v>7647</v>
      </c>
      <c r="F10320" s="348" t="s">
        <v>7648</v>
      </c>
    </row>
    <row r="10321" spans="1:6" x14ac:dyDescent="0.25">
      <c r="A10321" s="348" t="s">
        <v>15563</v>
      </c>
      <c r="B10321" t="str">
        <f t="shared" si="161"/>
        <v>F3:0921 P1P2:8804 P3:00448</v>
      </c>
      <c r="C10321" s="348" t="s">
        <v>13523</v>
      </c>
      <c r="D10321" s="348" t="s">
        <v>7646</v>
      </c>
      <c r="E10321" s="348" t="s">
        <v>7647</v>
      </c>
      <c r="F10321" s="348" t="s">
        <v>7641</v>
      </c>
    </row>
    <row r="10322" spans="1:6" x14ac:dyDescent="0.25">
      <c r="A10322" s="348" t="s">
        <v>15564</v>
      </c>
      <c r="B10322" t="str">
        <f t="shared" si="161"/>
        <v>F3:0921 P1P2:8804 P3:00201</v>
      </c>
      <c r="C10322" s="348" t="s">
        <v>13523</v>
      </c>
      <c r="D10322" s="348" t="s">
        <v>7646</v>
      </c>
      <c r="E10322" s="348" t="s">
        <v>7647</v>
      </c>
      <c r="F10322" s="348" t="s">
        <v>7648</v>
      </c>
    </row>
    <row r="10323" spans="1:6" x14ac:dyDescent="0.25">
      <c r="A10323" s="348" t="s">
        <v>15564</v>
      </c>
      <c r="B10323" t="str">
        <f t="shared" si="161"/>
        <v>F3:0921 P1P2:8804 P3:00448</v>
      </c>
      <c r="C10323" s="348" t="s">
        <v>13523</v>
      </c>
      <c r="D10323" s="348" t="s">
        <v>7646</v>
      </c>
      <c r="E10323" s="348" t="s">
        <v>7647</v>
      </c>
      <c r="F10323" s="348" t="s">
        <v>7641</v>
      </c>
    </row>
    <row r="10324" spans="1:6" x14ac:dyDescent="0.25">
      <c r="A10324" s="348" t="s">
        <v>15565</v>
      </c>
      <c r="B10324" t="str">
        <f t="shared" si="161"/>
        <v>F3:0921 P1P2:8804 P3:00201</v>
      </c>
      <c r="C10324" s="348" t="s">
        <v>13523</v>
      </c>
      <c r="D10324" s="348" t="s">
        <v>7646</v>
      </c>
      <c r="E10324" s="348" t="s">
        <v>7647</v>
      </c>
      <c r="F10324" s="348" t="s">
        <v>7648</v>
      </c>
    </row>
    <row r="10325" spans="1:6" x14ac:dyDescent="0.25">
      <c r="A10325" s="348" t="s">
        <v>15565</v>
      </c>
      <c r="B10325" t="str">
        <f t="shared" si="161"/>
        <v>F3:0921 P1P2:8804 P3:00448</v>
      </c>
      <c r="C10325" s="348" t="s">
        <v>13523</v>
      </c>
      <c r="D10325" s="348" t="s">
        <v>7646</v>
      </c>
      <c r="E10325" s="348" t="s">
        <v>7647</v>
      </c>
      <c r="F10325" s="348" t="s">
        <v>7641</v>
      </c>
    </row>
    <row r="10326" spans="1:6" x14ac:dyDescent="0.25">
      <c r="A10326" s="348" t="s">
        <v>15566</v>
      </c>
      <c r="B10326" t="str">
        <f t="shared" si="161"/>
        <v>F3:0921 P1P2:8804 P3:00201</v>
      </c>
      <c r="C10326" s="348" t="s">
        <v>13523</v>
      </c>
      <c r="D10326" s="348" t="s">
        <v>7646</v>
      </c>
      <c r="E10326" s="348" t="s">
        <v>7647</v>
      </c>
      <c r="F10326" s="348" t="s">
        <v>7648</v>
      </c>
    </row>
    <row r="10327" spans="1:6" x14ac:dyDescent="0.25">
      <c r="A10327" s="348" t="s">
        <v>15566</v>
      </c>
      <c r="B10327" t="str">
        <f t="shared" si="161"/>
        <v>F3:0921 P1P2:8804 P3:00448</v>
      </c>
      <c r="C10327" s="348" t="s">
        <v>13523</v>
      </c>
      <c r="D10327" s="348" t="s">
        <v>7646</v>
      </c>
      <c r="E10327" s="348" t="s">
        <v>7647</v>
      </c>
      <c r="F10327" s="348" t="s">
        <v>7641</v>
      </c>
    </row>
    <row r="10328" spans="1:6" x14ac:dyDescent="0.25">
      <c r="A10328" s="348" t="s">
        <v>15567</v>
      </c>
      <c r="B10328" t="str">
        <f t="shared" si="161"/>
        <v>F3:0921 P1P2:8804 P3:00201</v>
      </c>
      <c r="C10328" s="348" t="s">
        <v>13523</v>
      </c>
      <c r="D10328" s="348" t="s">
        <v>7646</v>
      </c>
      <c r="E10328" s="348" t="s">
        <v>7647</v>
      </c>
      <c r="F10328" s="348" t="s">
        <v>7648</v>
      </c>
    </row>
    <row r="10329" spans="1:6" x14ac:dyDescent="0.25">
      <c r="A10329" s="348" t="s">
        <v>15567</v>
      </c>
      <c r="B10329" t="str">
        <f t="shared" si="161"/>
        <v>F3:0921 P1P2:8804 P3:00448</v>
      </c>
      <c r="C10329" s="348" t="s">
        <v>13523</v>
      </c>
      <c r="D10329" s="348" t="s">
        <v>7646</v>
      </c>
      <c r="E10329" s="348" t="s">
        <v>7647</v>
      </c>
      <c r="F10329" s="348" t="s">
        <v>7641</v>
      </c>
    </row>
    <row r="10330" spans="1:6" x14ac:dyDescent="0.25">
      <c r="A10330" s="348" t="s">
        <v>15568</v>
      </c>
      <c r="B10330" t="str">
        <f t="shared" si="161"/>
        <v>F3:0921 P1P2:8804 P3:00201</v>
      </c>
      <c r="C10330" s="348" t="s">
        <v>13523</v>
      </c>
      <c r="D10330" s="348" t="s">
        <v>7646</v>
      </c>
      <c r="E10330" s="348" t="s">
        <v>7647</v>
      </c>
      <c r="F10330" s="348" t="s">
        <v>7648</v>
      </c>
    </row>
    <row r="10331" spans="1:6" x14ac:dyDescent="0.25">
      <c r="A10331" s="348" t="s">
        <v>15568</v>
      </c>
      <c r="B10331" t="str">
        <f t="shared" si="161"/>
        <v>F3:0921 P1P2:8804 P3:00448</v>
      </c>
      <c r="C10331" s="348" t="s">
        <v>13523</v>
      </c>
      <c r="D10331" s="348" t="s">
        <v>7646</v>
      </c>
      <c r="E10331" s="348" t="s">
        <v>7647</v>
      </c>
      <c r="F10331" s="348" t="s">
        <v>7641</v>
      </c>
    </row>
    <row r="10332" spans="1:6" x14ac:dyDescent="0.25">
      <c r="A10332" s="348" t="s">
        <v>15569</v>
      </c>
      <c r="B10332" t="str">
        <f t="shared" si="161"/>
        <v>F3:0921 P1P2:8804 P3:00201</v>
      </c>
      <c r="C10332" s="348" t="s">
        <v>13523</v>
      </c>
      <c r="D10332" s="348" t="s">
        <v>7646</v>
      </c>
      <c r="E10332" s="348" t="s">
        <v>7647</v>
      </c>
      <c r="F10332" s="348" t="s">
        <v>7648</v>
      </c>
    </row>
    <row r="10333" spans="1:6" x14ac:dyDescent="0.25">
      <c r="A10333" s="348" t="s">
        <v>15569</v>
      </c>
      <c r="B10333" t="str">
        <f t="shared" si="161"/>
        <v>F3:0921 P1P2:8804 P3:00448</v>
      </c>
      <c r="C10333" s="348" t="s">
        <v>13523</v>
      </c>
      <c r="D10333" s="348" t="s">
        <v>7646</v>
      </c>
      <c r="E10333" s="348" t="s">
        <v>7647</v>
      </c>
      <c r="F10333" s="348" t="s">
        <v>7641</v>
      </c>
    </row>
    <row r="10334" spans="1:6" x14ac:dyDescent="0.25">
      <c r="A10334" s="348" t="s">
        <v>15570</v>
      </c>
      <c r="B10334" t="str">
        <f t="shared" si="161"/>
        <v>F3:0921 P1P2:8804 P3:00201</v>
      </c>
      <c r="C10334" s="348" t="s">
        <v>13523</v>
      </c>
      <c r="D10334" s="348" t="s">
        <v>7646</v>
      </c>
      <c r="E10334" s="348" t="s">
        <v>7647</v>
      </c>
      <c r="F10334" s="348" t="s">
        <v>7648</v>
      </c>
    </row>
    <row r="10335" spans="1:6" x14ac:dyDescent="0.25">
      <c r="A10335" s="348" t="s">
        <v>15570</v>
      </c>
      <c r="B10335" t="str">
        <f t="shared" si="161"/>
        <v>F3:0921 P1P2:8804 P3:00448</v>
      </c>
      <c r="C10335" s="348" t="s">
        <v>13523</v>
      </c>
      <c r="D10335" s="348" t="s">
        <v>7646</v>
      </c>
      <c r="E10335" s="348" t="s">
        <v>7647</v>
      </c>
      <c r="F10335" s="348" t="s">
        <v>7641</v>
      </c>
    </row>
    <row r="10336" spans="1:6" x14ac:dyDescent="0.25">
      <c r="A10336" s="348" t="s">
        <v>15571</v>
      </c>
      <c r="B10336" t="str">
        <f t="shared" si="161"/>
        <v>F3:0921 P1P2:8804 P3:00201</v>
      </c>
      <c r="C10336" s="348" t="s">
        <v>13523</v>
      </c>
      <c r="D10336" s="348" t="s">
        <v>7646</v>
      </c>
      <c r="E10336" s="348" t="s">
        <v>7647</v>
      </c>
      <c r="F10336" s="348" t="s">
        <v>7648</v>
      </c>
    </row>
    <row r="10337" spans="1:6" x14ac:dyDescent="0.25">
      <c r="A10337" s="348" t="s">
        <v>15571</v>
      </c>
      <c r="B10337" t="str">
        <f t="shared" si="161"/>
        <v>F3:0921 P1P2:8804 P3:00448</v>
      </c>
      <c r="C10337" s="348" t="s">
        <v>13523</v>
      </c>
      <c r="D10337" s="348" t="s">
        <v>7646</v>
      </c>
      <c r="E10337" s="348" t="s">
        <v>7647</v>
      </c>
      <c r="F10337" s="348" t="s">
        <v>7641</v>
      </c>
    </row>
    <row r="10338" spans="1:6" x14ac:dyDescent="0.25">
      <c r="A10338" s="348" t="s">
        <v>15572</v>
      </c>
      <c r="B10338" t="str">
        <f t="shared" si="161"/>
        <v>F3:0921 P1P2:8804 P3:00201</v>
      </c>
      <c r="C10338" s="348" t="s">
        <v>13523</v>
      </c>
      <c r="D10338" s="348" t="s">
        <v>7646</v>
      </c>
      <c r="E10338" s="348" t="s">
        <v>7647</v>
      </c>
      <c r="F10338" s="348" t="s">
        <v>7648</v>
      </c>
    </row>
    <row r="10339" spans="1:6" x14ac:dyDescent="0.25">
      <c r="A10339" s="348" t="s">
        <v>15572</v>
      </c>
      <c r="B10339" t="str">
        <f t="shared" si="161"/>
        <v>F3:0921 P1P2:8804 P3:00448</v>
      </c>
      <c r="C10339" s="348" t="s">
        <v>13523</v>
      </c>
      <c r="D10339" s="348" t="s">
        <v>7646</v>
      </c>
      <c r="E10339" s="348" t="s">
        <v>7647</v>
      </c>
      <c r="F10339" s="348" t="s">
        <v>7641</v>
      </c>
    </row>
    <row r="10340" spans="1:6" x14ac:dyDescent="0.25">
      <c r="A10340" s="348" t="s">
        <v>15573</v>
      </c>
      <c r="B10340" t="str">
        <f t="shared" si="161"/>
        <v>F3:0921 P1P2:8804 P3:00201</v>
      </c>
      <c r="C10340" s="348" t="s">
        <v>13523</v>
      </c>
      <c r="D10340" s="348" t="s">
        <v>7646</v>
      </c>
      <c r="E10340" s="348" t="s">
        <v>7647</v>
      </c>
      <c r="F10340" s="348" t="s">
        <v>7648</v>
      </c>
    </row>
    <row r="10341" spans="1:6" x14ac:dyDescent="0.25">
      <c r="A10341" s="348" t="s">
        <v>15573</v>
      </c>
      <c r="B10341" t="str">
        <f t="shared" si="161"/>
        <v>F3:0921 P1P2:8804 P3:00448</v>
      </c>
      <c r="C10341" s="348" t="s">
        <v>13523</v>
      </c>
      <c r="D10341" s="348" t="s">
        <v>7646</v>
      </c>
      <c r="E10341" s="348" t="s">
        <v>7647</v>
      </c>
      <c r="F10341" s="348" t="s">
        <v>7641</v>
      </c>
    </row>
    <row r="10342" spans="1:6" x14ac:dyDescent="0.25">
      <c r="A10342" s="348" t="s">
        <v>15574</v>
      </c>
      <c r="B10342" t="str">
        <f t="shared" si="161"/>
        <v>F3:0911 P1P2:8802 P3:00199</v>
      </c>
      <c r="C10342" s="348" t="s">
        <v>13523</v>
      </c>
      <c r="D10342" s="348" t="s">
        <v>7657</v>
      </c>
      <c r="E10342" s="348" t="s">
        <v>7658</v>
      </c>
      <c r="F10342" s="348" t="s">
        <v>7659</v>
      </c>
    </row>
    <row r="10343" spans="1:6" x14ac:dyDescent="0.25">
      <c r="A10343" s="348" t="s">
        <v>15574</v>
      </c>
      <c r="B10343" t="str">
        <f t="shared" si="161"/>
        <v>F3:0911 P1P2:8802 P3:00448</v>
      </c>
      <c r="C10343" s="348" t="s">
        <v>13523</v>
      </c>
      <c r="D10343" s="348" t="s">
        <v>7657</v>
      </c>
      <c r="E10343" s="348" t="s">
        <v>7658</v>
      </c>
      <c r="F10343" s="348" t="s">
        <v>7641</v>
      </c>
    </row>
    <row r="10344" spans="1:6" x14ac:dyDescent="0.25">
      <c r="A10344" s="348" t="s">
        <v>15574</v>
      </c>
      <c r="B10344" t="str">
        <f t="shared" si="161"/>
        <v>F3:0921 P1P2:8804 P3:00201</v>
      </c>
      <c r="C10344" s="348" t="s">
        <v>13523</v>
      </c>
      <c r="D10344" s="348" t="s">
        <v>7646</v>
      </c>
      <c r="E10344" s="348" t="s">
        <v>7647</v>
      </c>
      <c r="F10344" s="348" t="s">
        <v>7648</v>
      </c>
    </row>
    <row r="10345" spans="1:6" x14ac:dyDescent="0.25">
      <c r="A10345" s="348" t="s">
        <v>15574</v>
      </c>
      <c r="B10345" t="str">
        <f t="shared" si="161"/>
        <v>F3:0921 P1P2:8804 P3:00448</v>
      </c>
      <c r="C10345" s="348" t="s">
        <v>13523</v>
      </c>
      <c r="D10345" s="348" t="s">
        <v>7646</v>
      </c>
      <c r="E10345" s="348" t="s">
        <v>7647</v>
      </c>
      <c r="F10345" s="348" t="s">
        <v>7641</v>
      </c>
    </row>
    <row r="10346" spans="1:6" x14ac:dyDescent="0.25">
      <c r="A10346" s="348" t="s">
        <v>15575</v>
      </c>
      <c r="B10346" t="str">
        <f t="shared" si="161"/>
        <v>F3:0921 P1P2:8804 P3:00201</v>
      </c>
      <c r="C10346" s="348" t="s">
        <v>13523</v>
      </c>
      <c r="D10346" s="348" t="s">
        <v>7646</v>
      </c>
      <c r="E10346" s="348" t="s">
        <v>7647</v>
      </c>
      <c r="F10346" s="348" t="s">
        <v>7648</v>
      </c>
    </row>
    <row r="10347" spans="1:6" x14ac:dyDescent="0.25">
      <c r="A10347" s="348" t="s">
        <v>15575</v>
      </c>
      <c r="B10347" t="str">
        <f t="shared" si="161"/>
        <v>F3:0921 P1P2:8804 P3:00448</v>
      </c>
      <c r="C10347" s="348" t="s">
        <v>13523</v>
      </c>
      <c r="D10347" s="348" t="s">
        <v>7646</v>
      </c>
      <c r="E10347" s="348" t="s">
        <v>7647</v>
      </c>
      <c r="F10347" s="348" t="s">
        <v>7641</v>
      </c>
    </row>
    <row r="10348" spans="1:6" x14ac:dyDescent="0.25">
      <c r="A10348" s="348" t="s">
        <v>15576</v>
      </c>
      <c r="B10348" t="str">
        <f t="shared" si="161"/>
        <v>F3:0921 P1P2:8804 P3:00201</v>
      </c>
      <c r="C10348" s="348" t="s">
        <v>13523</v>
      </c>
      <c r="D10348" s="348" t="s">
        <v>7646</v>
      </c>
      <c r="E10348" s="348" t="s">
        <v>7647</v>
      </c>
      <c r="F10348" s="348" t="s">
        <v>7648</v>
      </c>
    </row>
    <row r="10349" spans="1:6" x14ac:dyDescent="0.25">
      <c r="A10349" s="348" t="s">
        <v>15577</v>
      </c>
      <c r="B10349" t="str">
        <f t="shared" si="161"/>
        <v>F3:0921 P1P2:8804 P3:00201</v>
      </c>
      <c r="C10349" s="348" t="s">
        <v>13523</v>
      </c>
      <c r="D10349" s="348" t="s">
        <v>7646</v>
      </c>
      <c r="E10349" s="348" t="s">
        <v>7647</v>
      </c>
      <c r="F10349" s="348" t="s">
        <v>7648</v>
      </c>
    </row>
    <row r="10350" spans="1:6" x14ac:dyDescent="0.25">
      <c r="A10350" s="348" t="s">
        <v>15577</v>
      </c>
      <c r="B10350" t="str">
        <f t="shared" si="161"/>
        <v>F3:0921 P1P2:8804 P3:00448</v>
      </c>
      <c r="C10350" s="348" t="s">
        <v>13523</v>
      </c>
      <c r="D10350" s="348" t="s">
        <v>7646</v>
      </c>
      <c r="E10350" s="348" t="s">
        <v>7647</v>
      </c>
      <c r="F10350" s="348" t="s">
        <v>7641</v>
      </c>
    </row>
    <row r="10351" spans="1:6" x14ac:dyDescent="0.25">
      <c r="A10351" s="348" t="s">
        <v>15578</v>
      </c>
      <c r="B10351" t="str">
        <f t="shared" si="161"/>
        <v>F3:0921 P1P2:8804 P3:00201</v>
      </c>
      <c r="C10351" s="348" t="s">
        <v>13523</v>
      </c>
      <c r="D10351" s="348" t="s">
        <v>7646</v>
      </c>
      <c r="E10351" s="348" t="s">
        <v>7647</v>
      </c>
      <c r="F10351" s="348" t="s">
        <v>7648</v>
      </c>
    </row>
    <row r="10352" spans="1:6" x14ac:dyDescent="0.25">
      <c r="A10352" s="348" t="s">
        <v>15578</v>
      </c>
      <c r="B10352" t="str">
        <f t="shared" si="161"/>
        <v>F3:0921 P1P2:8804 P3:00448</v>
      </c>
      <c r="C10352" s="348" t="s">
        <v>13523</v>
      </c>
      <c r="D10352" s="348" t="s">
        <v>7646</v>
      </c>
      <c r="E10352" s="348" t="s">
        <v>7647</v>
      </c>
      <c r="F10352" s="348" t="s">
        <v>7641</v>
      </c>
    </row>
    <row r="10353" spans="1:6" x14ac:dyDescent="0.25">
      <c r="A10353" s="348" t="s">
        <v>15579</v>
      </c>
      <c r="B10353" t="str">
        <f t="shared" si="161"/>
        <v>F3:0921 P1P2:8804 P3:00201</v>
      </c>
      <c r="C10353" s="348" t="s">
        <v>13523</v>
      </c>
      <c r="D10353" s="348" t="s">
        <v>7646</v>
      </c>
      <c r="E10353" s="348" t="s">
        <v>7647</v>
      </c>
      <c r="F10353" s="348" t="s">
        <v>7648</v>
      </c>
    </row>
    <row r="10354" spans="1:6" x14ac:dyDescent="0.25">
      <c r="A10354" s="348" t="s">
        <v>15579</v>
      </c>
      <c r="B10354" t="str">
        <f t="shared" si="161"/>
        <v>F3:0921 P1P2:8804 P3:00448</v>
      </c>
      <c r="C10354" s="348" t="s">
        <v>13523</v>
      </c>
      <c r="D10354" s="348" t="s">
        <v>7646</v>
      </c>
      <c r="E10354" s="348" t="s">
        <v>7647</v>
      </c>
      <c r="F10354" s="348" t="s">
        <v>7641</v>
      </c>
    </row>
    <row r="10355" spans="1:6" x14ac:dyDescent="0.25">
      <c r="A10355" s="348" t="s">
        <v>15580</v>
      </c>
      <c r="B10355" t="str">
        <f t="shared" si="161"/>
        <v>F3:0921 P1P2:8804 P3:00201</v>
      </c>
      <c r="C10355" s="348" t="s">
        <v>13523</v>
      </c>
      <c r="D10355" s="348" t="s">
        <v>7646</v>
      </c>
      <c r="E10355" s="348" t="s">
        <v>7647</v>
      </c>
      <c r="F10355" s="348" t="s">
        <v>7648</v>
      </c>
    </row>
    <row r="10356" spans="1:6" x14ac:dyDescent="0.25">
      <c r="A10356" s="348" t="s">
        <v>15580</v>
      </c>
      <c r="B10356" t="str">
        <f t="shared" si="161"/>
        <v>F3:0921 P1P2:8804 P3:00448</v>
      </c>
      <c r="C10356" s="348" t="s">
        <v>13523</v>
      </c>
      <c r="D10356" s="348" t="s">
        <v>7646</v>
      </c>
      <c r="E10356" s="348" t="s">
        <v>7647</v>
      </c>
      <c r="F10356" s="348" t="s">
        <v>7641</v>
      </c>
    </row>
    <row r="10357" spans="1:6" x14ac:dyDescent="0.25">
      <c r="A10357" s="348" t="s">
        <v>15581</v>
      </c>
      <c r="B10357" t="str">
        <f t="shared" si="161"/>
        <v>F3:0921 P1P2:8804 P3:00201</v>
      </c>
      <c r="C10357" s="348" t="s">
        <v>13523</v>
      </c>
      <c r="D10357" s="348" t="s">
        <v>7646</v>
      </c>
      <c r="E10357" s="348" t="s">
        <v>7647</v>
      </c>
      <c r="F10357" s="348" t="s">
        <v>7648</v>
      </c>
    </row>
    <row r="10358" spans="1:6" x14ac:dyDescent="0.25">
      <c r="A10358" s="348" t="s">
        <v>15581</v>
      </c>
      <c r="B10358" t="str">
        <f t="shared" si="161"/>
        <v>F3:0921 P1P2:8804 P3:00448</v>
      </c>
      <c r="C10358" s="348" t="s">
        <v>13523</v>
      </c>
      <c r="D10358" s="348" t="s">
        <v>7646</v>
      </c>
      <c r="E10358" s="348" t="s">
        <v>7647</v>
      </c>
      <c r="F10358" s="348" t="s">
        <v>7641</v>
      </c>
    </row>
    <row r="10359" spans="1:6" x14ac:dyDescent="0.25">
      <c r="A10359" s="348" t="s">
        <v>15582</v>
      </c>
      <c r="B10359" t="str">
        <f t="shared" si="161"/>
        <v>F3:0911 P1P2:8802 P3:00199</v>
      </c>
      <c r="C10359" s="348" t="s">
        <v>13523</v>
      </c>
      <c r="D10359" s="348" t="s">
        <v>7657</v>
      </c>
      <c r="E10359" s="348" t="s">
        <v>7658</v>
      </c>
      <c r="F10359" s="348" t="s">
        <v>7659</v>
      </c>
    </row>
    <row r="10360" spans="1:6" x14ac:dyDescent="0.25">
      <c r="A10360" s="348" t="s">
        <v>15582</v>
      </c>
      <c r="B10360" t="str">
        <f t="shared" si="161"/>
        <v>F3:0911 P1P2:8802 P3:00448</v>
      </c>
      <c r="C10360" s="348" t="s">
        <v>13523</v>
      </c>
      <c r="D10360" s="348" t="s">
        <v>7657</v>
      </c>
      <c r="E10360" s="348" t="s">
        <v>7658</v>
      </c>
      <c r="F10360" s="348" t="s">
        <v>7641</v>
      </c>
    </row>
    <row r="10361" spans="1:6" x14ac:dyDescent="0.25">
      <c r="A10361" s="348" t="s">
        <v>15582</v>
      </c>
      <c r="B10361" t="str">
        <f t="shared" si="161"/>
        <v>F3:0912 P1P2:8803 P3:00200</v>
      </c>
      <c r="C10361" s="348" t="s">
        <v>13523</v>
      </c>
      <c r="D10361" s="348" t="s">
        <v>7651</v>
      </c>
      <c r="E10361" s="348" t="s">
        <v>7652</v>
      </c>
      <c r="F10361" s="348" t="s">
        <v>7653</v>
      </c>
    </row>
    <row r="10362" spans="1:6" x14ac:dyDescent="0.25">
      <c r="A10362" s="348" t="s">
        <v>15582</v>
      </c>
      <c r="B10362" t="str">
        <f t="shared" si="161"/>
        <v>F3:0912 P1P2:8803 P3:00448</v>
      </c>
      <c r="C10362" s="348" t="s">
        <v>13523</v>
      </c>
      <c r="D10362" s="348" t="s">
        <v>7651</v>
      </c>
      <c r="E10362" s="348" t="s">
        <v>7652</v>
      </c>
      <c r="F10362" s="348" t="s">
        <v>7641</v>
      </c>
    </row>
    <row r="10363" spans="1:6" x14ac:dyDescent="0.25">
      <c r="A10363" s="348" t="s">
        <v>15583</v>
      </c>
      <c r="B10363" t="str">
        <f t="shared" si="161"/>
        <v>F3:0911 P1P2:8802 P3:00199</v>
      </c>
      <c r="C10363" s="348" t="s">
        <v>13523</v>
      </c>
      <c r="D10363" s="348" t="s">
        <v>7657</v>
      </c>
      <c r="E10363" s="348" t="s">
        <v>7658</v>
      </c>
      <c r="F10363" s="348" t="s">
        <v>7659</v>
      </c>
    </row>
    <row r="10364" spans="1:6" x14ac:dyDescent="0.25">
      <c r="A10364" s="348" t="s">
        <v>15583</v>
      </c>
      <c r="B10364" t="str">
        <f t="shared" si="161"/>
        <v>F3:0911 P1P2:8802 P3:00448</v>
      </c>
      <c r="C10364" s="348" t="s">
        <v>13523</v>
      </c>
      <c r="D10364" s="348" t="s">
        <v>7657</v>
      </c>
      <c r="E10364" s="348" t="s">
        <v>7658</v>
      </c>
      <c r="F10364" s="348" t="s">
        <v>7641</v>
      </c>
    </row>
    <row r="10365" spans="1:6" x14ac:dyDescent="0.25">
      <c r="A10365" s="348" t="s">
        <v>15583</v>
      </c>
      <c r="B10365" t="str">
        <f t="shared" si="161"/>
        <v>F3:0912 P1P2:8803 P3:00200</v>
      </c>
      <c r="C10365" s="348" t="s">
        <v>13523</v>
      </c>
      <c r="D10365" s="348" t="s">
        <v>7651</v>
      </c>
      <c r="E10365" s="348" t="s">
        <v>7652</v>
      </c>
      <c r="F10365" s="348" t="s">
        <v>7653</v>
      </c>
    </row>
    <row r="10366" spans="1:6" x14ac:dyDescent="0.25">
      <c r="A10366" s="348" t="s">
        <v>15583</v>
      </c>
      <c r="B10366" t="str">
        <f t="shared" si="161"/>
        <v>F3:0912 P1P2:8803 P3:00448</v>
      </c>
      <c r="C10366" s="348" t="s">
        <v>13523</v>
      </c>
      <c r="D10366" s="348" t="s">
        <v>7651</v>
      </c>
      <c r="E10366" s="348" t="s">
        <v>7652</v>
      </c>
      <c r="F10366" s="348" t="s">
        <v>7641</v>
      </c>
    </row>
    <row r="10367" spans="1:6" x14ac:dyDescent="0.25">
      <c r="A10367" s="348" t="s">
        <v>15584</v>
      </c>
      <c r="B10367" t="str">
        <f t="shared" si="161"/>
        <v>F3:0911 P1P2:8802 P3:00199</v>
      </c>
      <c r="C10367" s="348" t="s">
        <v>13523</v>
      </c>
      <c r="D10367" s="348" t="s">
        <v>7657</v>
      </c>
      <c r="E10367" s="348" t="s">
        <v>7658</v>
      </c>
      <c r="F10367" s="348" t="s">
        <v>7659</v>
      </c>
    </row>
    <row r="10368" spans="1:6" x14ac:dyDescent="0.25">
      <c r="A10368" s="348" t="s">
        <v>15584</v>
      </c>
      <c r="B10368" t="str">
        <f t="shared" si="161"/>
        <v>F3:0911 P1P2:8802 P3:00448</v>
      </c>
      <c r="C10368" s="348" t="s">
        <v>13523</v>
      </c>
      <c r="D10368" s="348" t="s">
        <v>7657</v>
      </c>
      <c r="E10368" s="348" t="s">
        <v>7658</v>
      </c>
      <c r="F10368" s="348" t="s">
        <v>7641</v>
      </c>
    </row>
    <row r="10369" spans="1:6" x14ac:dyDescent="0.25">
      <c r="A10369" s="348" t="s">
        <v>15584</v>
      </c>
      <c r="B10369" t="str">
        <f t="shared" si="161"/>
        <v>F3:0912 P1P2:8803 P3:00200</v>
      </c>
      <c r="C10369" s="348" t="s">
        <v>13523</v>
      </c>
      <c r="D10369" s="348" t="s">
        <v>7651</v>
      </c>
      <c r="E10369" s="348" t="s">
        <v>7652</v>
      </c>
      <c r="F10369" s="348" t="s">
        <v>7653</v>
      </c>
    </row>
    <row r="10370" spans="1:6" x14ac:dyDescent="0.25">
      <c r="A10370" s="348" t="s">
        <v>15584</v>
      </c>
      <c r="B10370" t="str">
        <f t="shared" ref="B10370:B10433" si="162">CONCATENATE("F3:",D10370," P1P2:",E10370," P3:",F10370)</f>
        <v>F3:0912 P1P2:8803 P3:00448</v>
      </c>
      <c r="C10370" s="348" t="s">
        <v>13523</v>
      </c>
      <c r="D10370" s="348" t="s">
        <v>7651</v>
      </c>
      <c r="E10370" s="348" t="s">
        <v>7652</v>
      </c>
      <c r="F10370" s="348" t="s">
        <v>7641</v>
      </c>
    </row>
    <row r="10371" spans="1:6" x14ac:dyDescent="0.25">
      <c r="A10371" s="348" t="s">
        <v>15585</v>
      </c>
      <c r="B10371" t="str">
        <f t="shared" si="162"/>
        <v>F3:1040 P1P2:9006 P3:00350</v>
      </c>
      <c r="C10371" s="348" t="s">
        <v>7945</v>
      </c>
      <c r="D10371" s="348" t="s">
        <v>7691</v>
      </c>
      <c r="E10371" s="348" t="s">
        <v>7692</v>
      </c>
      <c r="F10371" s="348" t="s">
        <v>15586</v>
      </c>
    </row>
    <row r="10372" spans="1:6" x14ac:dyDescent="0.25">
      <c r="A10372" s="348" t="s">
        <v>15587</v>
      </c>
      <c r="B10372" t="str">
        <f t="shared" si="162"/>
        <v>F3:1040 P1P2:9006 P3:00282</v>
      </c>
      <c r="C10372" s="348" t="s">
        <v>7945</v>
      </c>
      <c r="D10372" s="348" t="s">
        <v>7691</v>
      </c>
      <c r="E10372" s="348" t="s">
        <v>7692</v>
      </c>
      <c r="F10372" s="348" t="s">
        <v>7854</v>
      </c>
    </row>
    <row r="10373" spans="1:6" x14ac:dyDescent="0.25">
      <c r="A10373" s="348" t="s">
        <v>15588</v>
      </c>
      <c r="B10373" t="str">
        <f t="shared" si="162"/>
        <v>F3:1040 P1P2:9006 P3:00283</v>
      </c>
      <c r="C10373" s="348" t="s">
        <v>7945</v>
      </c>
      <c r="D10373" s="348" t="s">
        <v>7691</v>
      </c>
      <c r="E10373" s="348" t="s">
        <v>7692</v>
      </c>
      <c r="F10373" s="348" t="s">
        <v>7914</v>
      </c>
    </row>
    <row r="10374" spans="1:6" x14ac:dyDescent="0.25">
      <c r="A10374" s="348" t="s">
        <v>15589</v>
      </c>
      <c r="B10374" t="str">
        <f t="shared" si="162"/>
        <v>F3:1012 P1P2:9010 P3:00287</v>
      </c>
      <c r="C10374" s="348" t="s">
        <v>7945</v>
      </c>
      <c r="D10374" s="348" t="s">
        <v>7679</v>
      </c>
      <c r="E10374" s="348" t="s">
        <v>7680</v>
      </c>
      <c r="F10374" s="348" t="s">
        <v>14607</v>
      </c>
    </row>
    <row r="10375" spans="1:6" x14ac:dyDescent="0.25">
      <c r="A10375" s="348" t="s">
        <v>15590</v>
      </c>
      <c r="B10375" t="str">
        <f t="shared" si="162"/>
        <v>F3:1040 P1P2:9006 P3:00282</v>
      </c>
      <c r="C10375" s="348" t="s">
        <v>7945</v>
      </c>
      <c r="D10375" s="348" t="s">
        <v>7691</v>
      </c>
      <c r="E10375" s="348" t="s">
        <v>7692</v>
      </c>
      <c r="F10375" s="348" t="s">
        <v>7854</v>
      </c>
    </row>
    <row r="10376" spans="1:6" x14ac:dyDescent="0.25">
      <c r="A10376" s="348" t="s">
        <v>15591</v>
      </c>
      <c r="B10376" t="str">
        <f t="shared" si="162"/>
        <v>F3:1040 P1P2:9006 P3:00282</v>
      </c>
      <c r="C10376" s="348" t="s">
        <v>7945</v>
      </c>
      <c r="D10376" s="348" t="s">
        <v>7691</v>
      </c>
      <c r="E10376" s="348" t="s">
        <v>7692</v>
      </c>
      <c r="F10376" s="348" t="s">
        <v>7854</v>
      </c>
    </row>
    <row r="10377" spans="1:6" x14ac:dyDescent="0.25">
      <c r="A10377" s="348" t="s">
        <v>15592</v>
      </c>
      <c r="B10377" t="str">
        <f t="shared" si="162"/>
        <v>F3:1012 P1P2:9010 P3:00404</v>
      </c>
      <c r="C10377" s="348" t="s">
        <v>7945</v>
      </c>
      <c r="D10377" s="348" t="s">
        <v>7679</v>
      </c>
      <c r="E10377" s="348" t="s">
        <v>7680</v>
      </c>
      <c r="F10377" s="348" t="s">
        <v>15593</v>
      </c>
    </row>
    <row r="10378" spans="1:6" x14ac:dyDescent="0.25">
      <c r="A10378" s="348" t="s">
        <v>15594</v>
      </c>
      <c r="B10378" t="str">
        <f t="shared" si="162"/>
        <v>F3:1020 P1P2:9004 P3:00406</v>
      </c>
      <c r="C10378" s="348" t="s">
        <v>10587</v>
      </c>
      <c r="D10378" s="348" t="s">
        <v>7836</v>
      </c>
      <c r="E10378" s="348" t="s">
        <v>7837</v>
      </c>
      <c r="F10378" s="348" t="s">
        <v>15517</v>
      </c>
    </row>
    <row r="10379" spans="1:6" x14ac:dyDescent="0.25">
      <c r="A10379" s="348" t="s">
        <v>15595</v>
      </c>
      <c r="B10379" t="str">
        <f t="shared" si="162"/>
        <v>F3:0813 P1P2:8603 P3:00394</v>
      </c>
      <c r="C10379" s="348" t="s">
        <v>7964</v>
      </c>
      <c r="D10379" s="348" t="s">
        <v>7807</v>
      </c>
      <c r="E10379" s="348" t="s">
        <v>7808</v>
      </c>
      <c r="F10379" s="348" t="s">
        <v>7809</v>
      </c>
    </row>
    <row r="10380" spans="1:6" x14ac:dyDescent="0.25">
      <c r="A10380" s="348" t="s">
        <v>15596</v>
      </c>
      <c r="B10380" t="str">
        <f t="shared" si="162"/>
        <v>F3:0813 P1P2:8603 P3:00394</v>
      </c>
      <c r="C10380" s="348" t="s">
        <v>11678</v>
      </c>
      <c r="D10380" s="348" t="s">
        <v>7807</v>
      </c>
      <c r="E10380" s="348" t="s">
        <v>7808</v>
      </c>
      <c r="F10380" s="348" t="s">
        <v>7809</v>
      </c>
    </row>
    <row r="10381" spans="1:6" x14ac:dyDescent="0.25">
      <c r="A10381" s="348" t="s">
        <v>15597</v>
      </c>
      <c r="B10381" t="str">
        <f t="shared" si="162"/>
        <v>F3:0921 P1P2:8804 P3:00201</v>
      </c>
      <c r="C10381" s="348" t="s">
        <v>13216</v>
      </c>
      <c r="D10381" s="348" t="s">
        <v>7646</v>
      </c>
      <c r="E10381" s="348" t="s">
        <v>7647</v>
      </c>
      <c r="F10381" s="348" t="s">
        <v>7648</v>
      </c>
    </row>
    <row r="10382" spans="1:6" x14ac:dyDescent="0.25">
      <c r="A10382" s="348" t="s">
        <v>15598</v>
      </c>
      <c r="B10382" t="str">
        <f t="shared" si="162"/>
        <v>F3:0340 P1P2:4302 P3:00106</v>
      </c>
      <c r="C10382" s="348" t="s">
        <v>7386</v>
      </c>
      <c r="D10382" s="348" t="s">
        <v>7523</v>
      </c>
      <c r="E10382" s="348" t="s">
        <v>7524</v>
      </c>
      <c r="F10382" s="348" t="s">
        <v>7525</v>
      </c>
    </row>
    <row r="10383" spans="1:6" x14ac:dyDescent="0.25">
      <c r="A10383" s="348" t="s">
        <v>15599</v>
      </c>
      <c r="B10383" t="str">
        <f t="shared" si="162"/>
        <v>F3:0820 P1P2:8503 P3:00232</v>
      </c>
      <c r="C10383" s="348" t="s">
        <v>8556</v>
      </c>
      <c r="D10383" s="348" t="s">
        <v>7684</v>
      </c>
      <c r="E10383" s="348" t="s">
        <v>7685</v>
      </c>
      <c r="F10383" s="348" t="s">
        <v>7686</v>
      </c>
    </row>
    <row r="10384" spans="1:6" x14ac:dyDescent="0.25">
      <c r="A10384" s="348" t="s">
        <v>15600</v>
      </c>
      <c r="B10384" t="str">
        <f t="shared" si="162"/>
        <v>F3:0812 P1P2:8602 P3:00230</v>
      </c>
      <c r="C10384" s="348" t="s">
        <v>13216</v>
      </c>
      <c r="D10384" s="348" t="s">
        <v>7752</v>
      </c>
      <c r="E10384" s="348" t="s">
        <v>7753</v>
      </c>
      <c r="F10384" s="348" t="s">
        <v>12598</v>
      </c>
    </row>
    <row r="10385" spans="1:6" x14ac:dyDescent="0.25">
      <c r="A10385" s="348" t="s">
        <v>15601</v>
      </c>
      <c r="B10385" t="str">
        <f t="shared" si="162"/>
        <v>F3:0960 P1P2:8813 P3:00210</v>
      </c>
      <c r="C10385" s="348" t="s">
        <v>7945</v>
      </c>
      <c r="D10385" s="348" t="s">
        <v>7968</v>
      </c>
      <c r="E10385" s="348" t="s">
        <v>7969</v>
      </c>
      <c r="F10385" s="348" t="s">
        <v>10332</v>
      </c>
    </row>
    <row r="10386" spans="1:6" x14ac:dyDescent="0.25">
      <c r="A10386" s="348" t="s">
        <v>15602</v>
      </c>
      <c r="B10386" t="str">
        <f t="shared" si="162"/>
        <v>F3:0439 P1P2:5801 P3:00010</v>
      </c>
      <c r="C10386" s="348" t="s">
        <v>15603</v>
      </c>
      <c r="D10386" s="348" t="s">
        <v>15604</v>
      </c>
      <c r="E10386" s="348" t="s">
        <v>15605</v>
      </c>
      <c r="F10386" s="348" t="s">
        <v>7355</v>
      </c>
    </row>
    <row r="10387" spans="1:6" x14ac:dyDescent="0.25">
      <c r="A10387" s="348" t="s">
        <v>15606</v>
      </c>
      <c r="B10387" t="str">
        <f t="shared" si="162"/>
        <v>F3:0811 P1P2:8506 P3:00237</v>
      </c>
      <c r="C10387" s="348" t="s">
        <v>13216</v>
      </c>
      <c r="D10387" s="348" t="s">
        <v>12706</v>
      </c>
      <c r="E10387" s="348" t="s">
        <v>12707</v>
      </c>
      <c r="F10387" s="348" t="s">
        <v>12723</v>
      </c>
    </row>
    <row r="10388" spans="1:6" x14ac:dyDescent="0.25">
      <c r="A10388" s="348" t="s">
        <v>15607</v>
      </c>
      <c r="B10388" t="str">
        <f t="shared" si="162"/>
        <v>F3:1012 P1P2:9010 P3:00406</v>
      </c>
      <c r="C10388" s="348" t="s">
        <v>7945</v>
      </c>
      <c r="D10388" s="348" t="s">
        <v>7679</v>
      </c>
      <c r="E10388" s="348" t="s">
        <v>7680</v>
      </c>
      <c r="F10388" s="348" t="s">
        <v>15517</v>
      </c>
    </row>
    <row r="10389" spans="1:6" x14ac:dyDescent="0.25">
      <c r="A10389" s="348" t="s">
        <v>15608</v>
      </c>
      <c r="B10389" t="str">
        <f t="shared" si="162"/>
        <v>F3:0812 P1P2:8602 P3:00238</v>
      </c>
      <c r="C10389" s="348" t="s">
        <v>7874</v>
      </c>
      <c r="D10389" s="348" t="s">
        <v>7752</v>
      </c>
      <c r="E10389" s="348" t="s">
        <v>7753</v>
      </c>
      <c r="F10389" s="348" t="s">
        <v>8038</v>
      </c>
    </row>
    <row r="10390" spans="1:6" x14ac:dyDescent="0.25">
      <c r="A10390" s="348" t="s">
        <v>15609</v>
      </c>
      <c r="B10390" t="str">
        <f t="shared" si="162"/>
        <v>F3:0813 P1P2:8603 P3:00210</v>
      </c>
      <c r="C10390" s="348" t="s">
        <v>13116</v>
      </c>
      <c r="D10390" s="348" t="s">
        <v>7807</v>
      </c>
      <c r="E10390" s="348" t="s">
        <v>7808</v>
      </c>
      <c r="F10390" s="348" t="s">
        <v>10332</v>
      </c>
    </row>
    <row r="10391" spans="1:6" x14ac:dyDescent="0.25">
      <c r="A10391" s="348" t="s">
        <v>15610</v>
      </c>
      <c r="B10391" t="str">
        <f t="shared" si="162"/>
        <v>F3:0812 P1P2:8602 P3:00238</v>
      </c>
      <c r="C10391" s="348" t="s">
        <v>8858</v>
      </c>
      <c r="D10391" s="348" t="s">
        <v>7752</v>
      </c>
      <c r="E10391" s="348" t="s">
        <v>7753</v>
      </c>
      <c r="F10391" s="348" t="s">
        <v>8038</v>
      </c>
    </row>
    <row r="10392" spans="1:6" x14ac:dyDescent="0.25">
      <c r="A10392" s="348" t="s">
        <v>15611</v>
      </c>
      <c r="B10392" t="str">
        <f t="shared" si="162"/>
        <v>F3:0453 P1P2:6405 P3:00157</v>
      </c>
      <c r="C10392" s="348" t="s">
        <v>15317</v>
      </c>
      <c r="D10392" s="348" t="s">
        <v>15612</v>
      </c>
      <c r="E10392" s="348" t="s">
        <v>15613</v>
      </c>
      <c r="F10392" s="348" t="s">
        <v>15614</v>
      </c>
    </row>
    <row r="10393" spans="1:6" x14ac:dyDescent="0.25">
      <c r="A10393" s="348" t="s">
        <v>15615</v>
      </c>
      <c r="B10393" t="str">
        <f t="shared" si="162"/>
        <v>F3:0813 P1P2:8603 P3:00239</v>
      </c>
      <c r="C10393" s="348" t="s">
        <v>7760</v>
      </c>
      <c r="D10393" s="348" t="s">
        <v>7807</v>
      </c>
      <c r="E10393" s="348" t="s">
        <v>7808</v>
      </c>
      <c r="F10393" s="348" t="s">
        <v>12949</v>
      </c>
    </row>
    <row r="10394" spans="1:6" x14ac:dyDescent="0.25">
      <c r="A10394" s="348" t="s">
        <v>15616</v>
      </c>
      <c r="B10394" t="str">
        <f t="shared" si="162"/>
        <v>F3:0911 P1P2:8802 P3:00199</v>
      </c>
      <c r="C10394" s="348" t="s">
        <v>8580</v>
      </c>
      <c r="D10394" s="348" t="s">
        <v>7657</v>
      </c>
      <c r="E10394" s="348" t="s">
        <v>7658</v>
      </c>
      <c r="F10394" s="348" t="s">
        <v>7659</v>
      </c>
    </row>
    <row r="10395" spans="1:6" x14ac:dyDescent="0.25">
      <c r="A10395" s="348" t="s">
        <v>15616</v>
      </c>
      <c r="B10395" t="str">
        <f t="shared" si="162"/>
        <v>F3:0911 P1P2:8802 P3:00448</v>
      </c>
      <c r="C10395" s="348" t="s">
        <v>8580</v>
      </c>
      <c r="D10395" s="348" t="s">
        <v>7657</v>
      </c>
      <c r="E10395" s="348" t="s">
        <v>7658</v>
      </c>
      <c r="F10395" s="348" t="s">
        <v>7641</v>
      </c>
    </row>
    <row r="10396" spans="1:6" x14ac:dyDescent="0.25">
      <c r="A10396" s="348" t="s">
        <v>15617</v>
      </c>
      <c r="B10396" t="str">
        <f t="shared" si="162"/>
        <v>F3:0421 P1P2:6903 P3:00164</v>
      </c>
      <c r="C10396" s="348" t="s">
        <v>15319</v>
      </c>
      <c r="D10396" s="348" t="s">
        <v>7442</v>
      </c>
      <c r="E10396" s="348" t="s">
        <v>15618</v>
      </c>
      <c r="F10396" s="348" t="s">
        <v>15619</v>
      </c>
    </row>
    <row r="10397" spans="1:6" x14ac:dyDescent="0.25">
      <c r="A10397" s="348" t="s">
        <v>15620</v>
      </c>
      <c r="B10397" t="str">
        <f t="shared" si="162"/>
        <v>F3:0169 P1P2:0809 P3:00010</v>
      </c>
      <c r="C10397" s="348" t="s">
        <v>15621</v>
      </c>
      <c r="D10397" s="348" t="s">
        <v>7633</v>
      </c>
      <c r="E10397" s="348" t="s">
        <v>15622</v>
      </c>
      <c r="F10397" s="348" t="s">
        <v>7355</v>
      </c>
    </row>
    <row r="10398" spans="1:6" x14ac:dyDescent="0.25">
      <c r="A10398" s="348" t="s">
        <v>15623</v>
      </c>
      <c r="B10398" t="str">
        <f t="shared" si="162"/>
        <v>F3:0820 P1P2:8503 P3:00243</v>
      </c>
      <c r="C10398" s="348" t="s">
        <v>15328</v>
      </c>
      <c r="D10398" s="348" t="s">
        <v>7684</v>
      </c>
      <c r="E10398" s="348" t="s">
        <v>7685</v>
      </c>
      <c r="F10398" s="348" t="s">
        <v>13340</v>
      </c>
    </row>
    <row r="10399" spans="1:6" x14ac:dyDescent="0.25">
      <c r="A10399" s="348" t="s">
        <v>15624</v>
      </c>
      <c r="B10399" t="str">
        <f t="shared" si="162"/>
        <v>F3:0911 P1P2:8802 P3:00199</v>
      </c>
      <c r="C10399" s="348" t="s">
        <v>7997</v>
      </c>
      <c r="D10399" s="348" t="s">
        <v>7657</v>
      </c>
      <c r="E10399" s="348" t="s">
        <v>7658</v>
      </c>
      <c r="F10399" s="348" t="s">
        <v>7659</v>
      </c>
    </row>
    <row r="10400" spans="1:6" x14ac:dyDescent="0.25">
      <c r="A10400" s="348" t="s">
        <v>15624</v>
      </c>
      <c r="B10400" t="str">
        <f t="shared" si="162"/>
        <v>F3:0911 P1P2:8802 P3:00448</v>
      </c>
      <c r="C10400" s="348" t="s">
        <v>7997</v>
      </c>
      <c r="D10400" s="348" t="s">
        <v>7657</v>
      </c>
      <c r="E10400" s="348" t="s">
        <v>7658</v>
      </c>
      <c r="F10400" s="348" t="s">
        <v>7641</v>
      </c>
    </row>
    <row r="10401" spans="1:6" x14ac:dyDescent="0.25">
      <c r="A10401" s="348" t="s">
        <v>15624</v>
      </c>
      <c r="B10401" t="str">
        <f t="shared" si="162"/>
        <v>F3:0921 P1P2:8804 P3:00201</v>
      </c>
      <c r="C10401" s="348" t="s">
        <v>7997</v>
      </c>
      <c r="D10401" s="348" t="s">
        <v>7646</v>
      </c>
      <c r="E10401" s="348" t="s">
        <v>7647</v>
      </c>
      <c r="F10401" s="348" t="s">
        <v>7648</v>
      </c>
    </row>
    <row r="10402" spans="1:6" x14ac:dyDescent="0.25">
      <c r="A10402" s="348" t="s">
        <v>15624</v>
      </c>
      <c r="B10402" t="str">
        <f t="shared" si="162"/>
        <v>F3:0921 P1P2:8804 P3:00448</v>
      </c>
      <c r="C10402" s="348" t="s">
        <v>7997</v>
      </c>
      <c r="D10402" s="348" t="s">
        <v>7646</v>
      </c>
      <c r="E10402" s="348" t="s">
        <v>7647</v>
      </c>
      <c r="F10402" s="348" t="s">
        <v>7641</v>
      </c>
    </row>
    <row r="10403" spans="1:6" x14ac:dyDescent="0.25">
      <c r="A10403" s="348" t="s">
        <v>15625</v>
      </c>
      <c r="B10403" t="str">
        <f t="shared" si="162"/>
        <v>F3:0820 P1P2:8502 P3:00234</v>
      </c>
      <c r="C10403" s="348" t="s">
        <v>9045</v>
      </c>
      <c r="D10403" s="348" t="s">
        <v>7684</v>
      </c>
      <c r="E10403" s="348" t="s">
        <v>7725</v>
      </c>
      <c r="F10403" s="348" t="s">
        <v>7726</v>
      </c>
    </row>
    <row r="10404" spans="1:6" x14ac:dyDescent="0.25">
      <c r="A10404" s="348" t="s">
        <v>15626</v>
      </c>
      <c r="B10404" t="str">
        <f t="shared" si="162"/>
        <v>F3:0820 P1P2:8502 P3:00233</v>
      </c>
      <c r="C10404" s="348" t="s">
        <v>9824</v>
      </c>
      <c r="D10404" s="348" t="s">
        <v>7684</v>
      </c>
      <c r="E10404" s="348" t="s">
        <v>7725</v>
      </c>
      <c r="F10404" s="348" t="s">
        <v>9219</v>
      </c>
    </row>
    <row r="10405" spans="1:6" x14ac:dyDescent="0.25">
      <c r="A10405" s="348" t="s">
        <v>15627</v>
      </c>
      <c r="B10405" t="str">
        <f t="shared" si="162"/>
        <v>F3:1091 P1P2:9001 P3:00245</v>
      </c>
      <c r="C10405" s="348" t="s">
        <v>15331</v>
      </c>
      <c r="D10405" s="348" t="s">
        <v>7946</v>
      </c>
      <c r="E10405" s="348" t="s">
        <v>7947</v>
      </c>
      <c r="F10405" s="348" t="s">
        <v>7982</v>
      </c>
    </row>
    <row r="10406" spans="1:6" x14ac:dyDescent="0.25">
      <c r="A10406" s="348" t="s">
        <v>15628</v>
      </c>
      <c r="B10406" t="str">
        <f t="shared" si="162"/>
        <v>F3:1091 P1P2:9001 P3:00245</v>
      </c>
      <c r="C10406" s="348" t="s">
        <v>15331</v>
      </c>
      <c r="D10406" s="348" t="s">
        <v>7946</v>
      </c>
      <c r="E10406" s="348" t="s">
        <v>7947</v>
      </c>
      <c r="F10406" s="348" t="s">
        <v>7982</v>
      </c>
    </row>
    <row r="10407" spans="1:6" x14ac:dyDescent="0.25">
      <c r="A10407" s="348" t="s">
        <v>15629</v>
      </c>
      <c r="B10407" t="str">
        <f t="shared" si="162"/>
        <v>F3:1091 P1P2:9001 P3:00245</v>
      </c>
      <c r="C10407" s="348" t="s">
        <v>15331</v>
      </c>
      <c r="D10407" s="348" t="s">
        <v>7946</v>
      </c>
      <c r="E10407" s="348" t="s">
        <v>7947</v>
      </c>
      <c r="F10407" s="348" t="s">
        <v>7982</v>
      </c>
    </row>
    <row r="10408" spans="1:6" x14ac:dyDescent="0.25">
      <c r="A10408" s="348" t="s">
        <v>15630</v>
      </c>
      <c r="B10408" t="str">
        <f t="shared" si="162"/>
        <v>F3:1091 P1P2:9001 P3:00245</v>
      </c>
      <c r="C10408" s="348" t="s">
        <v>15331</v>
      </c>
      <c r="D10408" s="348" t="s">
        <v>7946</v>
      </c>
      <c r="E10408" s="348" t="s">
        <v>7947</v>
      </c>
      <c r="F10408" s="348" t="s">
        <v>7982</v>
      </c>
    </row>
    <row r="10409" spans="1:6" x14ac:dyDescent="0.25">
      <c r="A10409" s="348" t="s">
        <v>15631</v>
      </c>
      <c r="B10409" t="str">
        <f t="shared" si="162"/>
        <v>F3:1091 P1P2:9001 P3:00245</v>
      </c>
      <c r="C10409" s="348" t="s">
        <v>15331</v>
      </c>
      <c r="D10409" s="348" t="s">
        <v>7946</v>
      </c>
      <c r="E10409" s="348" t="s">
        <v>7947</v>
      </c>
      <c r="F10409" s="348" t="s">
        <v>7982</v>
      </c>
    </row>
    <row r="10410" spans="1:6" x14ac:dyDescent="0.25">
      <c r="A10410" s="348" t="s">
        <v>15632</v>
      </c>
      <c r="B10410" t="str">
        <f t="shared" si="162"/>
        <v>F3:1091 P1P2:9001 P3:00245</v>
      </c>
      <c r="C10410" s="348" t="s">
        <v>15331</v>
      </c>
      <c r="D10410" s="348" t="s">
        <v>7946</v>
      </c>
      <c r="E10410" s="348" t="s">
        <v>7947</v>
      </c>
      <c r="F10410" s="348" t="s">
        <v>7982</v>
      </c>
    </row>
    <row r="10411" spans="1:6" x14ac:dyDescent="0.25">
      <c r="A10411" s="348" t="s">
        <v>15633</v>
      </c>
      <c r="B10411" t="str">
        <f t="shared" si="162"/>
        <v>F3:1091 P1P2:9001 P3:00245</v>
      </c>
      <c r="C10411" s="348" t="s">
        <v>15331</v>
      </c>
      <c r="D10411" s="348" t="s">
        <v>7946</v>
      </c>
      <c r="E10411" s="348" t="s">
        <v>7947</v>
      </c>
      <c r="F10411" s="348" t="s">
        <v>7982</v>
      </c>
    </row>
    <row r="10412" spans="1:6" x14ac:dyDescent="0.25">
      <c r="A10412" s="348" t="s">
        <v>15634</v>
      </c>
      <c r="B10412" t="str">
        <f t="shared" si="162"/>
        <v>F3:1091 P1P2:9001 P3:00245</v>
      </c>
      <c r="C10412" s="348" t="s">
        <v>15331</v>
      </c>
      <c r="D10412" s="348" t="s">
        <v>7946</v>
      </c>
      <c r="E10412" s="348" t="s">
        <v>7947</v>
      </c>
      <c r="F10412" s="348" t="s">
        <v>7982</v>
      </c>
    </row>
    <row r="10413" spans="1:6" x14ac:dyDescent="0.25">
      <c r="A10413" s="348" t="s">
        <v>15635</v>
      </c>
      <c r="B10413" t="str">
        <f t="shared" si="162"/>
        <v>F3:1091 P1P2:9001 P3:00245</v>
      </c>
      <c r="C10413" s="348" t="s">
        <v>15331</v>
      </c>
      <c r="D10413" s="348" t="s">
        <v>7946</v>
      </c>
      <c r="E10413" s="348" t="s">
        <v>7947</v>
      </c>
      <c r="F10413" s="348" t="s">
        <v>7982</v>
      </c>
    </row>
    <row r="10414" spans="1:6" x14ac:dyDescent="0.25">
      <c r="A10414" s="348" t="s">
        <v>15636</v>
      </c>
      <c r="B10414" t="str">
        <f t="shared" si="162"/>
        <v>F3:1091 P1P2:9001 P3:00245</v>
      </c>
      <c r="C10414" s="348" t="s">
        <v>15331</v>
      </c>
      <c r="D10414" s="348" t="s">
        <v>7946</v>
      </c>
      <c r="E10414" s="348" t="s">
        <v>7947</v>
      </c>
      <c r="F10414" s="348" t="s">
        <v>7982</v>
      </c>
    </row>
    <row r="10415" spans="1:6" x14ac:dyDescent="0.25">
      <c r="A10415" s="348" t="s">
        <v>15637</v>
      </c>
      <c r="B10415" t="str">
        <f t="shared" si="162"/>
        <v>F3:1012 P1P2:9010 P3:00246</v>
      </c>
      <c r="C10415" s="348" t="s">
        <v>15331</v>
      </c>
      <c r="D10415" s="348" t="s">
        <v>7679</v>
      </c>
      <c r="E10415" s="348" t="s">
        <v>7680</v>
      </c>
      <c r="F10415" s="348" t="s">
        <v>14606</v>
      </c>
    </row>
    <row r="10416" spans="1:6" x14ac:dyDescent="0.25">
      <c r="A10416" s="348" t="s">
        <v>15637</v>
      </c>
      <c r="B10416" t="str">
        <f t="shared" si="162"/>
        <v>F3:1012 P1P2:9010 P3:00268</v>
      </c>
      <c r="C10416" s="348" t="s">
        <v>15331</v>
      </c>
      <c r="D10416" s="348" t="s">
        <v>7679</v>
      </c>
      <c r="E10416" s="348" t="s">
        <v>7680</v>
      </c>
      <c r="F10416" s="348" t="s">
        <v>13133</v>
      </c>
    </row>
    <row r="10417" spans="1:6" x14ac:dyDescent="0.25">
      <c r="A10417" s="348" t="s">
        <v>15637</v>
      </c>
      <c r="B10417" t="str">
        <f t="shared" si="162"/>
        <v>F3:1012 P1P2:9010 P3:00287</v>
      </c>
      <c r="C10417" s="348" t="s">
        <v>15331</v>
      </c>
      <c r="D10417" s="348" t="s">
        <v>7679</v>
      </c>
      <c r="E10417" s="348" t="s">
        <v>7680</v>
      </c>
      <c r="F10417" s="348" t="s">
        <v>14607</v>
      </c>
    </row>
    <row r="10418" spans="1:6" x14ac:dyDescent="0.25">
      <c r="A10418" s="348" t="s">
        <v>15637</v>
      </c>
      <c r="B10418" t="str">
        <f t="shared" si="162"/>
        <v>F3:1012 P1P2:9010 P3:00301</v>
      </c>
      <c r="C10418" s="348" t="s">
        <v>15331</v>
      </c>
      <c r="D10418" s="348" t="s">
        <v>7679</v>
      </c>
      <c r="E10418" s="348" t="s">
        <v>7680</v>
      </c>
      <c r="F10418" s="348" t="s">
        <v>14738</v>
      </c>
    </row>
    <row r="10419" spans="1:6" x14ac:dyDescent="0.25">
      <c r="A10419" s="348" t="s">
        <v>15637</v>
      </c>
      <c r="B10419" t="str">
        <f t="shared" si="162"/>
        <v>F3:1012 P1P2:9010 P3:00326</v>
      </c>
      <c r="C10419" s="348" t="s">
        <v>15331</v>
      </c>
      <c r="D10419" s="348" t="s">
        <v>7679</v>
      </c>
      <c r="E10419" s="348" t="s">
        <v>7680</v>
      </c>
      <c r="F10419" s="348" t="s">
        <v>13162</v>
      </c>
    </row>
    <row r="10420" spans="1:6" x14ac:dyDescent="0.25">
      <c r="A10420" s="348" t="s">
        <v>15637</v>
      </c>
      <c r="B10420" t="str">
        <f t="shared" si="162"/>
        <v>F3:1012 P1P2:9010 P3:00361</v>
      </c>
      <c r="C10420" s="348" t="s">
        <v>15331</v>
      </c>
      <c r="D10420" s="348" t="s">
        <v>7679</v>
      </c>
      <c r="E10420" s="348" t="s">
        <v>7680</v>
      </c>
      <c r="F10420" s="348" t="s">
        <v>14731</v>
      </c>
    </row>
    <row r="10421" spans="1:6" x14ac:dyDescent="0.25">
      <c r="A10421" s="348" t="s">
        <v>15637</v>
      </c>
      <c r="B10421" t="str">
        <f t="shared" si="162"/>
        <v>F3:1040 P1P2:9006 P3:00282</v>
      </c>
      <c r="C10421" s="348" t="s">
        <v>15331</v>
      </c>
      <c r="D10421" s="348" t="s">
        <v>7691</v>
      </c>
      <c r="E10421" s="348" t="s">
        <v>7692</v>
      </c>
      <c r="F10421" s="348" t="s">
        <v>7854</v>
      </c>
    </row>
    <row r="10422" spans="1:6" x14ac:dyDescent="0.25">
      <c r="A10422" s="348" t="s">
        <v>15637</v>
      </c>
      <c r="B10422" t="str">
        <f t="shared" si="162"/>
        <v>F3:1040 P1P2:9006 P3:00284</v>
      </c>
      <c r="C10422" s="348" t="s">
        <v>15331</v>
      </c>
      <c r="D10422" s="348" t="s">
        <v>7691</v>
      </c>
      <c r="E10422" s="348" t="s">
        <v>7692</v>
      </c>
      <c r="F10422" s="348" t="s">
        <v>14401</v>
      </c>
    </row>
    <row r="10423" spans="1:6" x14ac:dyDescent="0.25">
      <c r="A10423" s="348" t="s">
        <v>15637</v>
      </c>
      <c r="B10423" t="str">
        <f t="shared" si="162"/>
        <v>F3:1040 P1P2:9006 P3:00410</v>
      </c>
      <c r="C10423" s="348" t="s">
        <v>15331</v>
      </c>
      <c r="D10423" s="348" t="s">
        <v>7691</v>
      </c>
      <c r="E10423" s="348" t="s">
        <v>7692</v>
      </c>
      <c r="F10423" s="348" t="s">
        <v>14733</v>
      </c>
    </row>
    <row r="10424" spans="1:6" x14ac:dyDescent="0.25">
      <c r="A10424" s="348" t="s">
        <v>15637</v>
      </c>
      <c r="B10424" t="str">
        <f t="shared" si="162"/>
        <v>F3:1040 P1P2:9006 P3:70378</v>
      </c>
      <c r="C10424" s="348" t="s">
        <v>15331</v>
      </c>
      <c r="D10424" s="348" t="s">
        <v>7691</v>
      </c>
      <c r="E10424" s="348" t="s">
        <v>7692</v>
      </c>
      <c r="F10424" s="348" t="s">
        <v>14393</v>
      </c>
    </row>
    <row r="10425" spans="1:6" x14ac:dyDescent="0.25">
      <c r="A10425" s="348" t="s">
        <v>15637</v>
      </c>
      <c r="B10425" t="str">
        <f t="shared" si="162"/>
        <v>F3:1091 P1P2:9001 P3:00245</v>
      </c>
      <c r="C10425" s="348" t="s">
        <v>15331</v>
      </c>
      <c r="D10425" s="348" t="s">
        <v>7946</v>
      </c>
      <c r="E10425" s="348" t="s">
        <v>7947</v>
      </c>
      <c r="F10425" s="348" t="s">
        <v>7982</v>
      </c>
    </row>
    <row r="10426" spans="1:6" x14ac:dyDescent="0.25">
      <c r="A10426" s="348" t="s">
        <v>15637</v>
      </c>
      <c r="B10426" t="str">
        <f t="shared" si="162"/>
        <v>F3:1099 P1P2:9019 P3:00543</v>
      </c>
      <c r="C10426" s="348" t="s">
        <v>15331</v>
      </c>
      <c r="D10426" s="348" t="s">
        <v>8515</v>
      </c>
      <c r="E10426" s="348" t="s">
        <v>10350</v>
      </c>
      <c r="F10426" s="348" t="s">
        <v>15638</v>
      </c>
    </row>
    <row r="10427" spans="1:6" x14ac:dyDescent="0.25">
      <c r="A10427" s="348" t="s">
        <v>15639</v>
      </c>
      <c r="B10427" t="str">
        <f t="shared" si="162"/>
        <v>F3:1012 P1P2:9010 P3:00246</v>
      </c>
      <c r="C10427" s="348" t="s">
        <v>15331</v>
      </c>
      <c r="D10427" s="348" t="s">
        <v>7679</v>
      </c>
      <c r="E10427" s="348" t="s">
        <v>7680</v>
      </c>
      <c r="F10427" s="348" t="s">
        <v>14606</v>
      </c>
    </row>
    <row r="10428" spans="1:6" x14ac:dyDescent="0.25">
      <c r="A10428" s="348" t="s">
        <v>15639</v>
      </c>
      <c r="B10428" t="str">
        <f t="shared" si="162"/>
        <v>F3:1012 P1P2:9010 P3:00268</v>
      </c>
      <c r="C10428" s="348" t="s">
        <v>15331</v>
      </c>
      <c r="D10428" s="348" t="s">
        <v>7679</v>
      </c>
      <c r="E10428" s="348" t="s">
        <v>7680</v>
      </c>
      <c r="F10428" s="348" t="s">
        <v>13133</v>
      </c>
    </row>
    <row r="10429" spans="1:6" x14ac:dyDescent="0.25">
      <c r="A10429" s="348" t="s">
        <v>15639</v>
      </c>
      <c r="B10429" t="str">
        <f t="shared" si="162"/>
        <v>F3:1012 P1P2:9010 P3:00287</v>
      </c>
      <c r="C10429" s="348" t="s">
        <v>15331</v>
      </c>
      <c r="D10429" s="348" t="s">
        <v>7679</v>
      </c>
      <c r="E10429" s="348" t="s">
        <v>7680</v>
      </c>
      <c r="F10429" s="348" t="s">
        <v>14607</v>
      </c>
    </row>
    <row r="10430" spans="1:6" x14ac:dyDescent="0.25">
      <c r="A10430" s="348" t="s">
        <v>15639</v>
      </c>
      <c r="B10430" t="str">
        <f t="shared" si="162"/>
        <v>F3:1012 P1P2:9010 P3:00289</v>
      </c>
      <c r="C10430" s="348" t="s">
        <v>15331</v>
      </c>
      <c r="D10430" s="348" t="s">
        <v>7679</v>
      </c>
      <c r="E10430" s="348" t="s">
        <v>7680</v>
      </c>
      <c r="F10430" s="348" t="s">
        <v>14728</v>
      </c>
    </row>
    <row r="10431" spans="1:6" x14ac:dyDescent="0.25">
      <c r="A10431" s="348" t="s">
        <v>15639</v>
      </c>
      <c r="B10431" t="str">
        <f t="shared" si="162"/>
        <v>F3:1012 P1P2:9010 P3:00301</v>
      </c>
      <c r="C10431" s="348" t="s">
        <v>15331</v>
      </c>
      <c r="D10431" s="348" t="s">
        <v>7679</v>
      </c>
      <c r="E10431" s="348" t="s">
        <v>7680</v>
      </c>
      <c r="F10431" s="348" t="s">
        <v>14738</v>
      </c>
    </row>
    <row r="10432" spans="1:6" x14ac:dyDescent="0.25">
      <c r="A10432" s="348" t="s">
        <v>15639</v>
      </c>
      <c r="B10432" t="str">
        <f t="shared" si="162"/>
        <v>F3:1012 P1P2:9010 P3:00326</v>
      </c>
      <c r="C10432" s="348" t="s">
        <v>15331</v>
      </c>
      <c r="D10432" s="348" t="s">
        <v>7679</v>
      </c>
      <c r="E10432" s="348" t="s">
        <v>7680</v>
      </c>
      <c r="F10432" s="348" t="s">
        <v>13162</v>
      </c>
    </row>
    <row r="10433" spans="1:6" x14ac:dyDescent="0.25">
      <c r="A10433" s="348" t="s">
        <v>15639</v>
      </c>
      <c r="B10433" t="str">
        <f t="shared" si="162"/>
        <v>F3:1040 P1P2:9006 P3:00284</v>
      </c>
      <c r="C10433" s="348" t="s">
        <v>15331</v>
      </c>
      <c r="D10433" s="348" t="s">
        <v>7691</v>
      </c>
      <c r="E10433" s="348" t="s">
        <v>7692</v>
      </c>
      <c r="F10433" s="348" t="s">
        <v>14401</v>
      </c>
    </row>
    <row r="10434" spans="1:6" x14ac:dyDescent="0.25">
      <c r="A10434" s="348" t="s">
        <v>15639</v>
      </c>
      <c r="B10434" t="str">
        <f t="shared" ref="B10434:B10497" si="163">CONCATENATE("F3:",D10434," P1P2:",E10434," P3:",F10434)</f>
        <v>F3:1040 P1P2:9006 P3:00410</v>
      </c>
      <c r="C10434" s="348" t="s">
        <v>15331</v>
      </c>
      <c r="D10434" s="348" t="s">
        <v>7691</v>
      </c>
      <c r="E10434" s="348" t="s">
        <v>7692</v>
      </c>
      <c r="F10434" s="348" t="s">
        <v>14733</v>
      </c>
    </row>
    <row r="10435" spans="1:6" x14ac:dyDescent="0.25">
      <c r="A10435" s="348" t="s">
        <v>15639</v>
      </c>
      <c r="B10435" t="str">
        <f t="shared" si="163"/>
        <v>F3:1040 P1P2:9006 P3:70378</v>
      </c>
      <c r="C10435" s="348" t="s">
        <v>15331</v>
      </c>
      <c r="D10435" s="348" t="s">
        <v>7691</v>
      </c>
      <c r="E10435" s="348" t="s">
        <v>7692</v>
      </c>
      <c r="F10435" s="348" t="s">
        <v>14393</v>
      </c>
    </row>
    <row r="10436" spans="1:6" x14ac:dyDescent="0.25">
      <c r="A10436" s="348" t="s">
        <v>15639</v>
      </c>
      <c r="B10436" t="str">
        <f t="shared" si="163"/>
        <v>F3:1091 P1P2:9001 P3:00245</v>
      </c>
      <c r="C10436" s="348" t="s">
        <v>15331</v>
      </c>
      <c r="D10436" s="348" t="s">
        <v>7946</v>
      </c>
      <c r="E10436" s="348" t="s">
        <v>7947</v>
      </c>
      <c r="F10436" s="348" t="s">
        <v>7982</v>
      </c>
    </row>
    <row r="10437" spans="1:6" x14ac:dyDescent="0.25">
      <c r="A10437" s="348" t="s">
        <v>15639</v>
      </c>
      <c r="B10437" t="str">
        <f t="shared" si="163"/>
        <v>F3:1091 P1P2:9001 P3:70378</v>
      </c>
      <c r="C10437" s="348" t="s">
        <v>15331</v>
      </c>
      <c r="D10437" s="348" t="s">
        <v>7946</v>
      </c>
      <c r="E10437" s="348" t="s">
        <v>7947</v>
      </c>
      <c r="F10437" s="348" t="s">
        <v>14393</v>
      </c>
    </row>
    <row r="10438" spans="1:6" x14ac:dyDescent="0.25">
      <c r="A10438" s="348" t="s">
        <v>15639</v>
      </c>
      <c r="B10438" t="str">
        <f t="shared" si="163"/>
        <v>F3:1099 P1P2:9019 P3:00543</v>
      </c>
      <c r="C10438" s="348" t="s">
        <v>15331</v>
      </c>
      <c r="D10438" s="348" t="s">
        <v>8515</v>
      </c>
      <c r="E10438" s="348" t="s">
        <v>10350</v>
      </c>
      <c r="F10438" s="348" t="s">
        <v>15638</v>
      </c>
    </row>
    <row r="10439" spans="1:6" x14ac:dyDescent="0.25">
      <c r="A10439" s="348" t="s">
        <v>15640</v>
      </c>
      <c r="B10439" t="str">
        <f t="shared" si="163"/>
        <v>F3:1012 P1P2:9010 P3:00246</v>
      </c>
      <c r="C10439" s="348" t="s">
        <v>15331</v>
      </c>
      <c r="D10439" s="348" t="s">
        <v>7679</v>
      </c>
      <c r="E10439" s="348" t="s">
        <v>7680</v>
      </c>
      <c r="F10439" s="348" t="s">
        <v>14606</v>
      </c>
    </row>
    <row r="10440" spans="1:6" x14ac:dyDescent="0.25">
      <c r="A10440" s="348" t="s">
        <v>15640</v>
      </c>
      <c r="B10440" t="str">
        <f t="shared" si="163"/>
        <v>F3:1012 P1P2:9010 P3:00268</v>
      </c>
      <c r="C10440" s="348" t="s">
        <v>15331</v>
      </c>
      <c r="D10440" s="348" t="s">
        <v>7679</v>
      </c>
      <c r="E10440" s="348" t="s">
        <v>7680</v>
      </c>
      <c r="F10440" s="348" t="s">
        <v>13133</v>
      </c>
    </row>
    <row r="10441" spans="1:6" x14ac:dyDescent="0.25">
      <c r="A10441" s="348" t="s">
        <v>15640</v>
      </c>
      <c r="B10441" t="str">
        <f t="shared" si="163"/>
        <v>F3:1012 P1P2:9010 P3:00287</v>
      </c>
      <c r="C10441" s="348" t="s">
        <v>15331</v>
      </c>
      <c r="D10441" s="348" t="s">
        <v>7679</v>
      </c>
      <c r="E10441" s="348" t="s">
        <v>7680</v>
      </c>
      <c r="F10441" s="348" t="s">
        <v>14607</v>
      </c>
    </row>
    <row r="10442" spans="1:6" x14ac:dyDescent="0.25">
      <c r="A10442" s="348" t="s">
        <v>15640</v>
      </c>
      <c r="B10442" t="str">
        <f t="shared" si="163"/>
        <v>F3:1012 P1P2:9010 P3:00289</v>
      </c>
      <c r="C10442" s="348" t="s">
        <v>15331</v>
      </c>
      <c r="D10442" s="348" t="s">
        <v>7679</v>
      </c>
      <c r="E10442" s="348" t="s">
        <v>7680</v>
      </c>
      <c r="F10442" s="348" t="s">
        <v>14728</v>
      </c>
    </row>
    <row r="10443" spans="1:6" x14ac:dyDescent="0.25">
      <c r="A10443" s="348" t="s">
        <v>15640</v>
      </c>
      <c r="B10443" t="str">
        <f t="shared" si="163"/>
        <v>F3:1012 P1P2:9010 P3:00301</v>
      </c>
      <c r="C10443" s="348" t="s">
        <v>15331</v>
      </c>
      <c r="D10443" s="348" t="s">
        <v>7679</v>
      </c>
      <c r="E10443" s="348" t="s">
        <v>7680</v>
      </c>
      <c r="F10443" s="348" t="s">
        <v>14738</v>
      </c>
    </row>
    <row r="10444" spans="1:6" x14ac:dyDescent="0.25">
      <c r="A10444" s="348" t="s">
        <v>15640</v>
      </c>
      <c r="B10444" t="str">
        <f t="shared" si="163"/>
        <v>F3:1012 P1P2:9010 P3:00326</v>
      </c>
      <c r="C10444" s="348" t="s">
        <v>15331</v>
      </c>
      <c r="D10444" s="348" t="s">
        <v>7679</v>
      </c>
      <c r="E10444" s="348" t="s">
        <v>7680</v>
      </c>
      <c r="F10444" s="348" t="s">
        <v>13162</v>
      </c>
    </row>
    <row r="10445" spans="1:6" x14ac:dyDescent="0.25">
      <c r="A10445" s="348" t="s">
        <v>15640</v>
      </c>
      <c r="B10445" t="str">
        <f t="shared" si="163"/>
        <v>F3:1012 P1P2:9010 P3:00347</v>
      </c>
      <c r="C10445" s="348" t="s">
        <v>15331</v>
      </c>
      <c r="D10445" s="348" t="s">
        <v>7679</v>
      </c>
      <c r="E10445" s="348" t="s">
        <v>7680</v>
      </c>
      <c r="F10445" s="348" t="s">
        <v>7681</v>
      </c>
    </row>
    <row r="10446" spans="1:6" x14ac:dyDescent="0.25">
      <c r="A10446" s="348" t="s">
        <v>15640</v>
      </c>
      <c r="B10446" t="str">
        <f t="shared" si="163"/>
        <v>F3:1012 P1P2:9010 P3:00404</v>
      </c>
      <c r="C10446" s="348" t="s">
        <v>15331</v>
      </c>
      <c r="D10446" s="348" t="s">
        <v>7679</v>
      </c>
      <c r="E10446" s="348" t="s">
        <v>7680</v>
      </c>
      <c r="F10446" s="348" t="s">
        <v>15593</v>
      </c>
    </row>
    <row r="10447" spans="1:6" x14ac:dyDescent="0.25">
      <c r="A10447" s="348" t="s">
        <v>15640</v>
      </c>
      <c r="B10447" t="str">
        <f t="shared" si="163"/>
        <v>F3:1040 P1P2:9006 P3:00284</v>
      </c>
      <c r="C10447" s="348" t="s">
        <v>15331</v>
      </c>
      <c r="D10447" s="348" t="s">
        <v>7691</v>
      </c>
      <c r="E10447" s="348" t="s">
        <v>7692</v>
      </c>
      <c r="F10447" s="348" t="s">
        <v>14401</v>
      </c>
    </row>
    <row r="10448" spans="1:6" x14ac:dyDescent="0.25">
      <c r="A10448" s="348" t="s">
        <v>15640</v>
      </c>
      <c r="B10448" t="str">
        <f t="shared" si="163"/>
        <v>F3:1040 P1P2:9006 P3:00348</v>
      </c>
      <c r="C10448" s="348" t="s">
        <v>15331</v>
      </c>
      <c r="D10448" s="348" t="s">
        <v>7691</v>
      </c>
      <c r="E10448" s="348" t="s">
        <v>7692</v>
      </c>
      <c r="F10448" s="348" t="s">
        <v>7693</v>
      </c>
    </row>
    <row r="10449" spans="1:6" x14ac:dyDescent="0.25">
      <c r="A10449" s="348" t="s">
        <v>15640</v>
      </c>
      <c r="B10449" t="str">
        <f t="shared" si="163"/>
        <v>F3:1040 P1P2:9006 P3:00410</v>
      </c>
      <c r="C10449" s="348" t="s">
        <v>15331</v>
      </c>
      <c r="D10449" s="348" t="s">
        <v>7691</v>
      </c>
      <c r="E10449" s="348" t="s">
        <v>7692</v>
      </c>
      <c r="F10449" s="348" t="s">
        <v>14733</v>
      </c>
    </row>
    <row r="10450" spans="1:6" x14ac:dyDescent="0.25">
      <c r="A10450" s="348" t="s">
        <v>15640</v>
      </c>
      <c r="B10450" t="str">
        <f t="shared" si="163"/>
        <v>F3:1040 P1P2:9006 P3:70378</v>
      </c>
      <c r="C10450" s="348" t="s">
        <v>15331</v>
      </c>
      <c r="D10450" s="348" t="s">
        <v>7691</v>
      </c>
      <c r="E10450" s="348" t="s">
        <v>7692</v>
      </c>
      <c r="F10450" s="348" t="s">
        <v>14393</v>
      </c>
    </row>
    <row r="10451" spans="1:6" x14ac:dyDescent="0.25">
      <c r="A10451" s="348" t="s">
        <v>15640</v>
      </c>
      <c r="B10451" t="str">
        <f t="shared" si="163"/>
        <v>F3:1070 P1P2:9012 P3:00347</v>
      </c>
      <c r="C10451" s="348" t="s">
        <v>15331</v>
      </c>
      <c r="D10451" s="348" t="s">
        <v>7849</v>
      </c>
      <c r="E10451" s="348" t="s">
        <v>7850</v>
      </c>
      <c r="F10451" s="348" t="s">
        <v>7681</v>
      </c>
    </row>
    <row r="10452" spans="1:6" x14ac:dyDescent="0.25">
      <c r="A10452" s="348" t="s">
        <v>15640</v>
      </c>
      <c r="B10452" t="str">
        <f t="shared" si="163"/>
        <v>F3:1091 P1P2:9001 P3:00245</v>
      </c>
      <c r="C10452" s="348" t="s">
        <v>15331</v>
      </c>
      <c r="D10452" s="348" t="s">
        <v>7946</v>
      </c>
      <c r="E10452" s="348" t="s">
        <v>7947</v>
      </c>
      <c r="F10452" s="348" t="s">
        <v>7982</v>
      </c>
    </row>
    <row r="10453" spans="1:6" x14ac:dyDescent="0.25">
      <c r="A10453" s="348" t="s">
        <v>15640</v>
      </c>
      <c r="B10453" t="str">
        <f t="shared" si="163"/>
        <v>F3:1091 P1P2:9001 P3:70378</v>
      </c>
      <c r="C10453" s="348" t="s">
        <v>15331</v>
      </c>
      <c r="D10453" s="348" t="s">
        <v>7946</v>
      </c>
      <c r="E10453" s="348" t="s">
        <v>7947</v>
      </c>
      <c r="F10453" s="348" t="s">
        <v>14393</v>
      </c>
    </row>
    <row r="10454" spans="1:6" x14ac:dyDescent="0.25">
      <c r="A10454" s="348" t="s">
        <v>15640</v>
      </c>
      <c r="B10454" t="str">
        <f t="shared" si="163"/>
        <v>F3:1099 P1P2:9019 P3:00543</v>
      </c>
      <c r="C10454" s="348" t="s">
        <v>15331</v>
      </c>
      <c r="D10454" s="348" t="s">
        <v>8515</v>
      </c>
      <c r="E10454" s="348" t="s">
        <v>10350</v>
      </c>
      <c r="F10454" s="348" t="s">
        <v>15638</v>
      </c>
    </row>
    <row r="10455" spans="1:6" x14ac:dyDescent="0.25">
      <c r="A10455" s="348" t="s">
        <v>15641</v>
      </c>
      <c r="B10455" t="str">
        <f t="shared" si="163"/>
        <v>F3:1012 P1P2:9010 P3:00246</v>
      </c>
      <c r="C10455" s="348" t="s">
        <v>15331</v>
      </c>
      <c r="D10455" s="348" t="s">
        <v>7679</v>
      </c>
      <c r="E10455" s="348" t="s">
        <v>7680</v>
      </c>
      <c r="F10455" s="348" t="s">
        <v>14606</v>
      </c>
    </row>
    <row r="10456" spans="1:6" x14ac:dyDescent="0.25">
      <c r="A10456" s="348" t="s">
        <v>15641</v>
      </c>
      <c r="B10456" t="str">
        <f t="shared" si="163"/>
        <v>F3:1012 P1P2:9010 P3:00268</v>
      </c>
      <c r="C10456" s="348" t="s">
        <v>15331</v>
      </c>
      <c r="D10456" s="348" t="s">
        <v>7679</v>
      </c>
      <c r="E10456" s="348" t="s">
        <v>7680</v>
      </c>
      <c r="F10456" s="348" t="s">
        <v>13133</v>
      </c>
    </row>
    <row r="10457" spans="1:6" x14ac:dyDescent="0.25">
      <c r="A10457" s="348" t="s">
        <v>15641</v>
      </c>
      <c r="B10457" t="str">
        <f t="shared" si="163"/>
        <v>F3:1012 P1P2:9010 P3:00287</v>
      </c>
      <c r="C10457" s="348" t="s">
        <v>15331</v>
      </c>
      <c r="D10457" s="348" t="s">
        <v>7679</v>
      </c>
      <c r="E10457" s="348" t="s">
        <v>7680</v>
      </c>
      <c r="F10457" s="348" t="s">
        <v>14607</v>
      </c>
    </row>
    <row r="10458" spans="1:6" x14ac:dyDescent="0.25">
      <c r="A10458" s="348" t="s">
        <v>15641</v>
      </c>
      <c r="B10458" t="str">
        <f t="shared" si="163"/>
        <v>F3:1012 P1P2:9010 P3:00301</v>
      </c>
      <c r="C10458" s="348" t="s">
        <v>15331</v>
      </c>
      <c r="D10458" s="348" t="s">
        <v>7679</v>
      </c>
      <c r="E10458" s="348" t="s">
        <v>7680</v>
      </c>
      <c r="F10458" s="348" t="s">
        <v>14738</v>
      </c>
    </row>
    <row r="10459" spans="1:6" x14ac:dyDescent="0.25">
      <c r="A10459" s="348" t="s">
        <v>15641</v>
      </c>
      <c r="B10459" t="str">
        <f t="shared" si="163"/>
        <v>F3:1012 P1P2:9010 P3:00326</v>
      </c>
      <c r="C10459" s="348" t="s">
        <v>15331</v>
      </c>
      <c r="D10459" s="348" t="s">
        <v>7679</v>
      </c>
      <c r="E10459" s="348" t="s">
        <v>7680</v>
      </c>
      <c r="F10459" s="348" t="s">
        <v>13162</v>
      </c>
    </row>
    <row r="10460" spans="1:6" x14ac:dyDescent="0.25">
      <c r="A10460" s="348" t="s">
        <v>15641</v>
      </c>
      <c r="B10460" t="str">
        <f t="shared" si="163"/>
        <v>F3:1012 P1P2:9010 P3:00361</v>
      </c>
      <c r="C10460" s="348" t="s">
        <v>15331</v>
      </c>
      <c r="D10460" s="348" t="s">
        <v>7679</v>
      </c>
      <c r="E10460" s="348" t="s">
        <v>7680</v>
      </c>
      <c r="F10460" s="348" t="s">
        <v>14731</v>
      </c>
    </row>
    <row r="10461" spans="1:6" x14ac:dyDescent="0.25">
      <c r="A10461" s="348" t="s">
        <v>15641</v>
      </c>
      <c r="B10461" t="str">
        <f t="shared" si="163"/>
        <v>F3:1040 P1P2:9006 P3:00284</v>
      </c>
      <c r="C10461" s="348" t="s">
        <v>15331</v>
      </c>
      <c r="D10461" s="348" t="s">
        <v>7691</v>
      </c>
      <c r="E10461" s="348" t="s">
        <v>7692</v>
      </c>
      <c r="F10461" s="348" t="s">
        <v>14401</v>
      </c>
    </row>
    <row r="10462" spans="1:6" x14ac:dyDescent="0.25">
      <c r="A10462" s="348" t="s">
        <v>15641</v>
      </c>
      <c r="B10462" t="str">
        <f t="shared" si="163"/>
        <v>F3:1040 P1P2:9006 P3:00327</v>
      </c>
      <c r="C10462" s="348" t="s">
        <v>15331</v>
      </c>
      <c r="D10462" s="348" t="s">
        <v>7691</v>
      </c>
      <c r="E10462" s="348" t="s">
        <v>7692</v>
      </c>
      <c r="F10462" s="348" t="s">
        <v>14608</v>
      </c>
    </row>
    <row r="10463" spans="1:6" x14ac:dyDescent="0.25">
      <c r="A10463" s="348" t="s">
        <v>15641</v>
      </c>
      <c r="B10463" t="str">
        <f t="shared" si="163"/>
        <v>F3:1040 P1P2:9006 P3:00410</v>
      </c>
      <c r="C10463" s="348" t="s">
        <v>15331</v>
      </c>
      <c r="D10463" s="348" t="s">
        <v>7691</v>
      </c>
      <c r="E10463" s="348" t="s">
        <v>7692</v>
      </c>
      <c r="F10463" s="348" t="s">
        <v>14733</v>
      </c>
    </row>
    <row r="10464" spans="1:6" x14ac:dyDescent="0.25">
      <c r="A10464" s="348" t="s">
        <v>15641</v>
      </c>
      <c r="B10464" t="str">
        <f t="shared" si="163"/>
        <v>F3:1040 P1P2:9006 P3:70378</v>
      </c>
      <c r="C10464" s="348" t="s">
        <v>15331</v>
      </c>
      <c r="D10464" s="348" t="s">
        <v>7691</v>
      </c>
      <c r="E10464" s="348" t="s">
        <v>7692</v>
      </c>
      <c r="F10464" s="348" t="s">
        <v>14393</v>
      </c>
    </row>
    <row r="10465" spans="1:6" x14ac:dyDescent="0.25">
      <c r="A10465" s="348" t="s">
        <v>15641</v>
      </c>
      <c r="B10465" t="str">
        <f t="shared" si="163"/>
        <v>F3:1091 P1P2:9001 P3:00245</v>
      </c>
      <c r="C10465" s="348" t="s">
        <v>15331</v>
      </c>
      <c r="D10465" s="348" t="s">
        <v>7946</v>
      </c>
      <c r="E10465" s="348" t="s">
        <v>7947</v>
      </c>
      <c r="F10465" s="348" t="s">
        <v>7982</v>
      </c>
    </row>
    <row r="10466" spans="1:6" x14ac:dyDescent="0.25">
      <c r="A10466" s="348" t="s">
        <v>15641</v>
      </c>
      <c r="B10466" t="str">
        <f t="shared" si="163"/>
        <v>F3:1091 P1P2:9001 P3:70378</v>
      </c>
      <c r="C10466" s="348" t="s">
        <v>15331</v>
      </c>
      <c r="D10466" s="348" t="s">
        <v>7946</v>
      </c>
      <c r="E10466" s="348" t="s">
        <v>7947</v>
      </c>
      <c r="F10466" s="348" t="s">
        <v>14393</v>
      </c>
    </row>
    <row r="10467" spans="1:6" x14ac:dyDescent="0.25">
      <c r="A10467" s="348" t="s">
        <v>15641</v>
      </c>
      <c r="B10467" t="str">
        <f t="shared" si="163"/>
        <v>F3:1099 P1P2:9019 P3:00543</v>
      </c>
      <c r="C10467" s="348" t="s">
        <v>15331</v>
      </c>
      <c r="D10467" s="348" t="s">
        <v>8515</v>
      </c>
      <c r="E10467" s="348" t="s">
        <v>10350</v>
      </c>
      <c r="F10467" s="348" t="s">
        <v>15638</v>
      </c>
    </row>
    <row r="10468" spans="1:6" x14ac:dyDescent="0.25">
      <c r="A10468" s="348" t="s">
        <v>15642</v>
      </c>
      <c r="B10468" t="str">
        <f t="shared" si="163"/>
        <v>F3:1012 P1P2:9010 P3:00246</v>
      </c>
      <c r="C10468" s="348" t="s">
        <v>15331</v>
      </c>
      <c r="D10468" s="348" t="s">
        <v>7679</v>
      </c>
      <c r="E10468" s="348" t="s">
        <v>7680</v>
      </c>
      <c r="F10468" s="348" t="s">
        <v>14606</v>
      </c>
    </row>
    <row r="10469" spans="1:6" x14ac:dyDescent="0.25">
      <c r="A10469" s="348" t="s">
        <v>15642</v>
      </c>
      <c r="B10469" t="str">
        <f t="shared" si="163"/>
        <v>F3:1012 P1P2:9010 P3:00268</v>
      </c>
      <c r="C10469" s="348" t="s">
        <v>15331</v>
      </c>
      <c r="D10469" s="348" t="s">
        <v>7679</v>
      </c>
      <c r="E10469" s="348" t="s">
        <v>7680</v>
      </c>
      <c r="F10469" s="348" t="s">
        <v>13133</v>
      </c>
    </row>
    <row r="10470" spans="1:6" x14ac:dyDescent="0.25">
      <c r="A10470" s="348" t="s">
        <v>15642</v>
      </c>
      <c r="B10470" t="str">
        <f t="shared" si="163"/>
        <v>F3:1012 P1P2:9010 P3:00287</v>
      </c>
      <c r="C10470" s="348" t="s">
        <v>15331</v>
      </c>
      <c r="D10470" s="348" t="s">
        <v>7679</v>
      </c>
      <c r="E10470" s="348" t="s">
        <v>7680</v>
      </c>
      <c r="F10470" s="348" t="s">
        <v>14607</v>
      </c>
    </row>
    <row r="10471" spans="1:6" x14ac:dyDescent="0.25">
      <c r="A10471" s="348" t="s">
        <v>15642</v>
      </c>
      <c r="B10471" t="str">
        <f t="shared" si="163"/>
        <v>F3:1012 P1P2:9010 P3:00301</v>
      </c>
      <c r="C10471" s="348" t="s">
        <v>15331</v>
      </c>
      <c r="D10471" s="348" t="s">
        <v>7679</v>
      </c>
      <c r="E10471" s="348" t="s">
        <v>7680</v>
      </c>
      <c r="F10471" s="348" t="s">
        <v>14738</v>
      </c>
    </row>
    <row r="10472" spans="1:6" x14ac:dyDescent="0.25">
      <c r="A10472" s="348" t="s">
        <v>15642</v>
      </c>
      <c r="B10472" t="str">
        <f t="shared" si="163"/>
        <v>F3:1012 P1P2:9010 P3:00326</v>
      </c>
      <c r="C10472" s="348" t="s">
        <v>15331</v>
      </c>
      <c r="D10472" s="348" t="s">
        <v>7679</v>
      </c>
      <c r="E10472" s="348" t="s">
        <v>7680</v>
      </c>
      <c r="F10472" s="348" t="s">
        <v>13162</v>
      </c>
    </row>
    <row r="10473" spans="1:6" x14ac:dyDescent="0.25">
      <c r="A10473" s="348" t="s">
        <v>15642</v>
      </c>
      <c r="B10473" t="str">
        <f t="shared" si="163"/>
        <v>F3:1040 P1P2:9006 P3:00284</v>
      </c>
      <c r="C10473" s="348" t="s">
        <v>15331</v>
      </c>
      <c r="D10473" s="348" t="s">
        <v>7691</v>
      </c>
      <c r="E10473" s="348" t="s">
        <v>7692</v>
      </c>
      <c r="F10473" s="348" t="s">
        <v>14401</v>
      </c>
    </row>
    <row r="10474" spans="1:6" x14ac:dyDescent="0.25">
      <c r="A10474" s="348" t="s">
        <v>15642</v>
      </c>
      <c r="B10474" t="str">
        <f t="shared" si="163"/>
        <v>F3:1040 P1P2:9006 P3:00327</v>
      </c>
      <c r="C10474" s="348" t="s">
        <v>15331</v>
      </c>
      <c r="D10474" s="348" t="s">
        <v>7691</v>
      </c>
      <c r="E10474" s="348" t="s">
        <v>7692</v>
      </c>
      <c r="F10474" s="348" t="s">
        <v>14608</v>
      </c>
    </row>
    <row r="10475" spans="1:6" x14ac:dyDescent="0.25">
      <c r="A10475" s="348" t="s">
        <v>15642</v>
      </c>
      <c r="B10475" t="str">
        <f t="shared" si="163"/>
        <v>F3:1040 P1P2:9006 P3:00410</v>
      </c>
      <c r="C10475" s="348" t="s">
        <v>15331</v>
      </c>
      <c r="D10475" s="348" t="s">
        <v>7691</v>
      </c>
      <c r="E10475" s="348" t="s">
        <v>7692</v>
      </c>
      <c r="F10475" s="348" t="s">
        <v>14733</v>
      </c>
    </row>
    <row r="10476" spans="1:6" x14ac:dyDescent="0.25">
      <c r="A10476" s="348" t="s">
        <v>15642</v>
      </c>
      <c r="B10476" t="str">
        <f t="shared" si="163"/>
        <v>F3:1040 P1P2:9006 P3:70378</v>
      </c>
      <c r="C10476" s="348" t="s">
        <v>15331</v>
      </c>
      <c r="D10476" s="348" t="s">
        <v>7691</v>
      </c>
      <c r="E10476" s="348" t="s">
        <v>7692</v>
      </c>
      <c r="F10476" s="348" t="s">
        <v>14393</v>
      </c>
    </row>
    <row r="10477" spans="1:6" x14ac:dyDescent="0.25">
      <c r="A10477" s="348" t="s">
        <v>15642</v>
      </c>
      <c r="B10477" t="str">
        <f t="shared" si="163"/>
        <v>F3:1091 P1P2:9001 P3:00245</v>
      </c>
      <c r="C10477" s="348" t="s">
        <v>15331</v>
      </c>
      <c r="D10477" s="348" t="s">
        <v>7946</v>
      </c>
      <c r="E10477" s="348" t="s">
        <v>7947</v>
      </c>
      <c r="F10477" s="348" t="s">
        <v>7982</v>
      </c>
    </row>
    <row r="10478" spans="1:6" x14ac:dyDescent="0.25">
      <c r="A10478" s="348" t="s">
        <v>15642</v>
      </c>
      <c r="B10478" t="str">
        <f t="shared" si="163"/>
        <v>F3:1091 P1P2:9001 P3:70378</v>
      </c>
      <c r="C10478" s="348" t="s">
        <v>15331</v>
      </c>
      <c r="D10478" s="348" t="s">
        <v>7946</v>
      </c>
      <c r="E10478" s="348" t="s">
        <v>7947</v>
      </c>
      <c r="F10478" s="348" t="s">
        <v>14393</v>
      </c>
    </row>
    <row r="10479" spans="1:6" x14ac:dyDescent="0.25">
      <c r="A10479" s="348" t="s">
        <v>15642</v>
      </c>
      <c r="B10479" t="str">
        <f t="shared" si="163"/>
        <v>F3:1099 P1P2:9019 P3:00543</v>
      </c>
      <c r="C10479" s="348" t="s">
        <v>15331</v>
      </c>
      <c r="D10479" s="348" t="s">
        <v>8515</v>
      </c>
      <c r="E10479" s="348" t="s">
        <v>10350</v>
      </c>
      <c r="F10479" s="348" t="s">
        <v>15638</v>
      </c>
    </row>
    <row r="10480" spans="1:6" x14ac:dyDescent="0.25">
      <c r="A10480" s="348" t="s">
        <v>15643</v>
      </c>
      <c r="B10480" t="str">
        <f t="shared" si="163"/>
        <v>F3:1012 P1P2:9010 P3:00246</v>
      </c>
      <c r="C10480" s="348" t="s">
        <v>15331</v>
      </c>
      <c r="D10480" s="348" t="s">
        <v>7679</v>
      </c>
      <c r="E10480" s="348" t="s">
        <v>7680</v>
      </c>
      <c r="F10480" s="348" t="s">
        <v>14606</v>
      </c>
    </row>
    <row r="10481" spans="1:6" x14ac:dyDescent="0.25">
      <c r="A10481" s="348" t="s">
        <v>15643</v>
      </c>
      <c r="B10481" t="str">
        <f t="shared" si="163"/>
        <v>F3:1012 P1P2:9010 P3:00268</v>
      </c>
      <c r="C10481" s="348" t="s">
        <v>15331</v>
      </c>
      <c r="D10481" s="348" t="s">
        <v>7679</v>
      </c>
      <c r="E10481" s="348" t="s">
        <v>7680</v>
      </c>
      <c r="F10481" s="348" t="s">
        <v>13133</v>
      </c>
    </row>
    <row r="10482" spans="1:6" x14ac:dyDescent="0.25">
      <c r="A10482" s="348" t="s">
        <v>15643</v>
      </c>
      <c r="B10482" t="str">
        <f t="shared" si="163"/>
        <v>F3:1012 P1P2:9010 P3:00287</v>
      </c>
      <c r="C10482" s="348" t="s">
        <v>15331</v>
      </c>
      <c r="D10482" s="348" t="s">
        <v>7679</v>
      </c>
      <c r="E10482" s="348" t="s">
        <v>7680</v>
      </c>
      <c r="F10482" s="348" t="s">
        <v>14607</v>
      </c>
    </row>
    <row r="10483" spans="1:6" x14ac:dyDescent="0.25">
      <c r="A10483" s="348" t="s">
        <v>15643</v>
      </c>
      <c r="B10483" t="str">
        <f t="shared" si="163"/>
        <v>F3:1012 P1P2:9010 P3:00301</v>
      </c>
      <c r="C10483" s="348" t="s">
        <v>15331</v>
      </c>
      <c r="D10483" s="348" t="s">
        <v>7679</v>
      </c>
      <c r="E10483" s="348" t="s">
        <v>7680</v>
      </c>
      <c r="F10483" s="348" t="s">
        <v>14738</v>
      </c>
    </row>
    <row r="10484" spans="1:6" x14ac:dyDescent="0.25">
      <c r="A10484" s="348" t="s">
        <v>15643</v>
      </c>
      <c r="B10484" t="str">
        <f t="shared" si="163"/>
        <v>F3:1012 P1P2:9010 P3:00326</v>
      </c>
      <c r="C10484" s="348" t="s">
        <v>15331</v>
      </c>
      <c r="D10484" s="348" t="s">
        <v>7679</v>
      </c>
      <c r="E10484" s="348" t="s">
        <v>7680</v>
      </c>
      <c r="F10484" s="348" t="s">
        <v>13162</v>
      </c>
    </row>
    <row r="10485" spans="1:6" x14ac:dyDescent="0.25">
      <c r="A10485" s="348" t="s">
        <v>15643</v>
      </c>
      <c r="B10485" t="str">
        <f t="shared" si="163"/>
        <v>F3:1012 P1P2:9010 P3:00361</v>
      </c>
      <c r="C10485" s="348" t="s">
        <v>15331</v>
      </c>
      <c r="D10485" s="348" t="s">
        <v>7679</v>
      </c>
      <c r="E10485" s="348" t="s">
        <v>7680</v>
      </c>
      <c r="F10485" s="348" t="s">
        <v>14731</v>
      </c>
    </row>
    <row r="10486" spans="1:6" x14ac:dyDescent="0.25">
      <c r="A10486" s="348" t="s">
        <v>15643</v>
      </c>
      <c r="B10486" t="str">
        <f t="shared" si="163"/>
        <v>F3:1040 P1P2:9006 P3:00283</v>
      </c>
      <c r="C10486" s="348" t="s">
        <v>15331</v>
      </c>
      <c r="D10486" s="348" t="s">
        <v>7691</v>
      </c>
      <c r="E10486" s="348" t="s">
        <v>7692</v>
      </c>
      <c r="F10486" s="348" t="s">
        <v>7914</v>
      </c>
    </row>
    <row r="10487" spans="1:6" x14ac:dyDescent="0.25">
      <c r="A10487" s="348" t="s">
        <v>15643</v>
      </c>
      <c r="B10487" t="str">
        <f t="shared" si="163"/>
        <v>F3:1040 P1P2:9006 P3:00284</v>
      </c>
      <c r="C10487" s="348" t="s">
        <v>15331</v>
      </c>
      <c r="D10487" s="348" t="s">
        <v>7691</v>
      </c>
      <c r="E10487" s="348" t="s">
        <v>7692</v>
      </c>
      <c r="F10487" s="348" t="s">
        <v>14401</v>
      </c>
    </row>
    <row r="10488" spans="1:6" x14ac:dyDescent="0.25">
      <c r="A10488" s="348" t="s">
        <v>15643</v>
      </c>
      <c r="B10488" t="str">
        <f t="shared" si="163"/>
        <v>F3:1040 P1P2:9006 P3:00289</v>
      </c>
      <c r="C10488" s="348" t="s">
        <v>15331</v>
      </c>
      <c r="D10488" s="348" t="s">
        <v>7691</v>
      </c>
      <c r="E10488" s="348" t="s">
        <v>7692</v>
      </c>
      <c r="F10488" s="348" t="s">
        <v>14728</v>
      </c>
    </row>
    <row r="10489" spans="1:6" x14ac:dyDescent="0.25">
      <c r="A10489" s="348" t="s">
        <v>15643</v>
      </c>
      <c r="B10489" t="str">
        <f t="shared" si="163"/>
        <v>F3:1040 P1P2:9006 P3:00327</v>
      </c>
      <c r="C10489" s="348" t="s">
        <v>15331</v>
      </c>
      <c r="D10489" s="348" t="s">
        <v>7691</v>
      </c>
      <c r="E10489" s="348" t="s">
        <v>7692</v>
      </c>
      <c r="F10489" s="348" t="s">
        <v>14608</v>
      </c>
    </row>
    <row r="10490" spans="1:6" x14ac:dyDescent="0.25">
      <c r="A10490" s="348" t="s">
        <v>15643</v>
      </c>
      <c r="B10490" t="str">
        <f t="shared" si="163"/>
        <v>F3:1040 P1P2:9006 P3:00410</v>
      </c>
      <c r="C10490" s="348" t="s">
        <v>15331</v>
      </c>
      <c r="D10490" s="348" t="s">
        <v>7691</v>
      </c>
      <c r="E10490" s="348" t="s">
        <v>7692</v>
      </c>
      <c r="F10490" s="348" t="s">
        <v>14733</v>
      </c>
    </row>
    <row r="10491" spans="1:6" x14ac:dyDescent="0.25">
      <c r="A10491" s="348" t="s">
        <v>15643</v>
      </c>
      <c r="B10491" t="str">
        <f t="shared" si="163"/>
        <v>F3:1040 P1P2:9006 P3:70378</v>
      </c>
      <c r="C10491" s="348" t="s">
        <v>15331</v>
      </c>
      <c r="D10491" s="348" t="s">
        <v>7691</v>
      </c>
      <c r="E10491" s="348" t="s">
        <v>7692</v>
      </c>
      <c r="F10491" s="348" t="s">
        <v>14393</v>
      </c>
    </row>
    <row r="10492" spans="1:6" x14ac:dyDescent="0.25">
      <c r="A10492" s="348" t="s">
        <v>15643</v>
      </c>
      <c r="B10492" t="str">
        <f t="shared" si="163"/>
        <v>F3:1091 P1P2:9001 P3:00245</v>
      </c>
      <c r="C10492" s="348" t="s">
        <v>15331</v>
      </c>
      <c r="D10492" s="348" t="s">
        <v>7946</v>
      </c>
      <c r="E10492" s="348" t="s">
        <v>7947</v>
      </c>
      <c r="F10492" s="348" t="s">
        <v>7982</v>
      </c>
    </row>
    <row r="10493" spans="1:6" x14ac:dyDescent="0.25">
      <c r="A10493" s="348" t="s">
        <v>15643</v>
      </c>
      <c r="B10493" t="str">
        <f t="shared" si="163"/>
        <v>F3:1099 P1P2:9019 P3:00543</v>
      </c>
      <c r="C10493" s="348" t="s">
        <v>15331</v>
      </c>
      <c r="D10493" s="348" t="s">
        <v>8515</v>
      </c>
      <c r="E10493" s="348" t="s">
        <v>10350</v>
      </c>
      <c r="F10493" s="348" t="s">
        <v>15638</v>
      </c>
    </row>
    <row r="10494" spans="1:6" x14ac:dyDescent="0.25">
      <c r="A10494" s="348" t="s">
        <v>15644</v>
      </c>
      <c r="B10494" t="str">
        <f t="shared" si="163"/>
        <v>F3:1012 P1P2:9010 P3:00246</v>
      </c>
      <c r="C10494" s="348" t="s">
        <v>15331</v>
      </c>
      <c r="D10494" s="348" t="s">
        <v>7679</v>
      </c>
      <c r="E10494" s="348" t="s">
        <v>7680</v>
      </c>
      <c r="F10494" s="348" t="s">
        <v>14606</v>
      </c>
    </row>
    <row r="10495" spans="1:6" x14ac:dyDescent="0.25">
      <c r="A10495" s="348" t="s">
        <v>15644</v>
      </c>
      <c r="B10495" t="str">
        <f t="shared" si="163"/>
        <v>F3:1012 P1P2:9010 P3:00268</v>
      </c>
      <c r="C10495" s="348" t="s">
        <v>15331</v>
      </c>
      <c r="D10495" s="348" t="s">
        <v>7679</v>
      </c>
      <c r="E10495" s="348" t="s">
        <v>7680</v>
      </c>
      <c r="F10495" s="348" t="s">
        <v>13133</v>
      </c>
    </row>
    <row r="10496" spans="1:6" x14ac:dyDescent="0.25">
      <c r="A10496" s="348" t="s">
        <v>15644</v>
      </c>
      <c r="B10496" t="str">
        <f t="shared" si="163"/>
        <v>F3:1012 P1P2:9010 P3:00287</v>
      </c>
      <c r="C10496" s="348" t="s">
        <v>15331</v>
      </c>
      <c r="D10496" s="348" t="s">
        <v>7679</v>
      </c>
      <c r="E10496" s="348" t="s">
        <v>7680</v>
      </c>
      <c r="F10496" s="348" t="s">
        <v>14607</v>
      </c>
    </row>
    <row r="10497" spans="1:6" x14ac:dyDescent="0.25">
      <c r="A10497" s="348" t="s">
        <v>15644</v>
      </c>
      <c r="B10497" t="str">
        <f t="shared" si="163"/>
        <v>F3:1012 P1P2:9010 P3:00289</v>
      </c>
      <c r="C10497" s="348" t="s">
        <v>15331</v>
      </c>
      <c r="D10497" s="348" t="s">
        <v>7679</v>
      </c>
      <c r="E10497" s="348" t="s">
        <v>7680</v>
      </c>
      <c r="F10497" s="348" t="s">
        <v>14728</v>
      </c>
    </row>
    <row r="10498" spans="1:6" x14ac:dyDescent="0.25">
      <c r="A10498" s="348" t="s">
        <v>15644</v>
      </c>
      <c r="B10498" t="str">
        <f t="shared" ref="B10498:B10561" si="164">CONCATENATE("F3:",D10498," P1P2:",E10498," P3:",F10498)</f>
        <v>F3:1012 P1P2:9010 P3:00301</v>
      </c>
      <c r="C10498" s="348" t="s">
        <v>15331</v>
      </c>
      <c r="D10498" s="348" t="s">
        <v>7679</v>
      </c>
      <c r="E10498" s="348" t="s">
        <v>7680</v>
      </c>
      <c r="F10498" s="348" t="s">
        <v>14738</v>
      </c>
    </row>
    <row r="10499" spans="1:6" x14ac:dyDescent="0.25">
      <c r="A10499" s="348" t="s">
        <v>15644</v>
      </c>
      <c r="B10499" t="str">
        <f t="shared" si="164"/>
        <v>F3:1012 P1P2:9010 P3:00326</v>
      </c>
      <c r="C10499" s="348" t="s">
        <v>15331</v>
      </c>
      <c r="D10499" s="348" t="s">
        <v>7679</v>
      </c>
      <c r="E10499" s="348" t="s">
        <v>7680</v>
      </c>
      <c r="F10499" s="348" t="s">
        <v>13162</v>
      </c>
    </row>
    <row r="10500" spans="1:6" x14ac:dyDescent="0.25">
      <c r="A10500" s="348" t="s">
        <v>15644</v>
      </c>
      <c r="B10500" t="str">
        <f t="shared" si="164"/>
        <v>F3:1012 P1P2:9010 P3:00404</v>
      </c>
      <c r="C10500" s="348" t="s">
        <v>15331</v>
      </c>
      <c r="D10500" s="348" t="s">
        <v>7679</v>
      </c>
      <c r="E10500" s="348" t="s">
        <v>7680</v>
      </c>
      <c r="F10500" s="348" t="s">
        <v>15593</v>
      </c>
    </row>
    <row r="10501" spans="1:6" x14ac:dyDescent="0.25">
      <c r="A10501" s="348" t="s">
        <v>15644</v>
      </c>
      <c r="B10501" t="str">
        <f t="shared" si="164"/>
        <v>F3:1040 P1P2:9006 P3:00284</v>
      </c>
      <c r="C10501" s="348" t="s">
        <v>15331</v>
      </c>
      <c r="D10501" s="348" t="s">
        <v>7691</v>
      </c>
      <c r="E10501" s="348" t="s">
        <v>7692</v>
      </c>
      <c r="F10501" s="348" t="s">
        <v>14401</v>
      </c>
    </row>
    <row r="10502" spans="1:6" x14ac:dyDescent="0.25">
      <c r="A10502" s="348" t="s">
        <v>15644</v>
      </c>
      <c r="B10502" t="str">
        <f t="shared" si="164"/>
        <v>F3:1040 P1P2:9006 P3:00289</v>
      </c>
      <c r="C10502" s="348" t="s">
        <v>15331</v>
      </c>
      <c r="D10502" s="348" t="s">
        <v>7691</v>
      </c>
      <c r="E10502" s="348" t="s">
        <v>7692</v>
      </c>
      <c r="F10502" s="348" t="s">
        <v>14728</v>
      </c>
    </row>
    <row r="10503" spans="1:6" x14ac:dyDescent="0.25">
      <c r="A10503" s="348" t="s">
        <v>15644</v>
      </c>
      <c r="B10503" t="str">
        <f t="shared" si="164"/>
        <v>F3:1040 P1P2:9006 P3:00327</v>
      </c>
      <c r="C10503" s="348" t="s">
        <v>15331</v>
      </c>
      <c r="D10503" s="348" t="s">
        <v>7691</v>
      </c>
      <c r="E10503" s="348" t="s">
        <v>7692</v>
      </c>
      <c r="F10503" s="348" t="s">
        <v>14608</v>
      </c>
    </row>
    <row r="10504" spans="1:6" x14ac:dyDescent="0.25">
      <c r="A10504" s="348" t="s">
        <v>15644</v>
      </c>
      <c r="B10504" t="str">
        <f t="shared" si="164"/>
        <v>F3:1040 P1P2:9006 P3:00410</v>
      </c>
      <c r="C10504" s="348" t="s">
        <v>15331</v>
      </c>
      <c r="D10504" s="348" t="s">
        <v>7691</v>
      </c>
      <c r="E10504" s="348" t="s">
        <v>7692</v>
      </c>
      <c r="F10504" s="348" t="s">
        <v>14733</v>
      </c>
    </row>
    <row r="10505" spans="1:6" x14ac:dyDescent="0.25">
      <c r="A10505" s="348" t="s">
        <v>15644</v>
      </c>
      <c r="B10505" t="str">
        <f t="shared" si="164"/>
        <v>F3:1040 P1P2:9006 P3:70378</v>
      </c>
      <c r="C10505" s="348" t="s">
        <v>15331</v>
      </c>
      <c r="D10505" s="348" t="s">
        <v>7691</v>
      </c>
      <c r="E10505" s="348" t="s">
        <v>7692</v>
      </c>
      <c r="F10505" s="348" t="s">
        <v>14393</v>
      </c>
    </row>
    <row r="10506" spans="1:6" x14ac:dyDescent="0.25">
      <c r="A10506" s="348" t="s">
        <v>15644</v>
      </c>
      <c r="B10506" t="str">
        <f t="shared" si="164"/>
        <v>F3:1091 P1P2:9001 P3:00245</v>
      </c>
      <c r="C10506" s="348" t="s">
        <v>15331</v>
      </c>
      <c r="D10506" s="348" t="s">
        <v>7946</v>
      </c>
      <c r="E10506" s="348" t="s">
        <v>7947</v>
      </c>
      <c r="F10506" s="348" t="s">
        <v>7982</v>
      </c>
    </row>
    <row r="10507" spans="1:6" x14ac:dyDescent="0.25">
      <c r="A10507" s="348" t="s">
        <v>15644</v>
      </c>
      <c r="B10507" t="str">
        <f t="shared" si="164"/>
        <v>F3:1091 P1P2:9001 P3:70378</v>
      </c>
      <c r="C10507" s="348" t="s">
        <v>15331</v>
      </c>
      <c r="D10507" s="348" t="s">
        <v>7946</v>
      </c>
      <c r="E10507" s="348" t="s">
        <v>7947</v>
      </c>
      <c r="F10507" s="348" t="s">
        <v>14393</v>
      </c>
    </row>
    <row r="10508" spans="1:6" x14ac:dyDescent="0.25">
      <c r="A10508" s="348" t="s">
        <v>15644</v>
      </c>
      <c r="B10508" t="str">
        <f t="shared" si="164"/>
        <v>F3:1099 P1P2:9019 P3:00543</v>
      </c>
      <c r="C10508" s="348" t="s">
        <v>15331</v>
      </c>
      <c r="D10508" s="348" t="s">
        <v>8515</v>
      </c>
      <c r="E10508" s="348" t="s">
        <v>10350</v>
      </c>
      <c r="F10508" s="348" t="s">
        <v>15638</v>
      </c>
    </row>
    <row r="10509" spans="1:6" x14ac:dyDescent="0.25">
      <c r="A10509" s="348" t="s">
        <v>15645</v>
      </c>
      <c r="B10509" t="str">
        <f t="shared" si="164"/>
        <v>F3:1012 P1P2:9010 P3:00246</v>
      </c>
      <c r="C10509" s="348" t="s">
        <v>15331</v>
      </c>
      <c r="D10509" s="348" t="s">
        <v>7679</v>
      </c>
      <c r="E10509" s="348" t="s">
        <v>7680</v>
      </c>
      <c r="F10509" s="348" t="s">
        <v>14606</v>
      </c>
    </row>
    <row r="10510" spans="1:6" x14ac:dyDescent="0.25">
      <c r="A10510" s="348" t="s">
        <v>15645</v>
      </c>
      <c r="B10510" t="str">
        <f t="shared" si="164"/>
        <v>F3:1012 P1P2:9010 P3:00268</v>
      </c>
      <c r="C10510" s="348" t="s">
        <v>15331</v>
      </c>
      <c r="D10510" s="348" t="s">
        <v>7679</v>
      </c>
      <c r="E10510" s="348" t="s">
        <v>7680</v>
      </c>
      <c r="F10510" s="348" t="s">
        <v>13133</v>
      </c>
    </row>
    <row r="10511" spans="1:6" x14ac:dyDescent="0.25">
      <c r="A10511" s="348" t="s">
        <v>15645</v>
      </c>
      <c r="B10511" t="str">
        <f t="shared" si="164"/>
        <v>F3:1012 P1P2:9010 P3:00287</v>
      </c>
      <c r="C10511" s="348" t="s">
        <v>15331</v>
      </c>
      <c r="D10511" s="348" t="s">
        <v>7679</v>
      </c>
      <c r="E10511" s="348" t="s">
        <v>7680</v>
      </c>
      <c r="F10511" s="348" t="s">
        <v>14607</v>
      </c>
    </row>
    <row r="10512" spans="1:6" x14ac:dyDescent="0.25">
      <c r="A10512" s="348" t="s">
        <v>15645</v>
      </c>
      <c r="B10512" t="str">
        <f t="shared" si="164"/>
        <v>F3:1012 P1P2:9010 P3:00301</v>
      </c>
      <c r="C10512" s="348" t="s">
        <v>15331</v>
      </c>
      <c r="D10512" s="348" t="s">
        <v>7679</v>
      </c>
      <c r="E10512" s="348" t="s">
        <v>7680</v>
      </c>
      <c r="F10512" s="348" t="s">
        <v>14738</v>
      </c>
    </row>
    <row r="10513" spans="1:6" x14ac:dyDescent="0.25">
      <c r="A10513" s="348" t="s">
        <v>15645</v>
      </c>
      <c r="B10513" t="str">
        <f t="shared" si="164"/>
        <v>F3:1012 P1P2:9010 P3:00326</v>
      </c>
      <c r="C10513" s="348" t="s">
        <v>15331</v>
      </c>
      <c r="D10513" s="348" t="s">
        <v>7679</v>
      </c>
      <c r="E10513" s="348" t="s">
        <v>7680</v>
      </c>
      <c r="F10513" s="348" t="s">
        <v>13162</v>
      </c>
    </row>
    <row r="10514" spans="1:6" x14ac:dyDescent="0.25">
      <c r="A10514" s="348" t="s">
        <v>15645</v>
      </c>
      <c r="B10514" t="str">
        <f t="shared" si="164"/>
        <v>F3:1012 P1P2:9010 P3:00347</v>
      </c>
      <c r="C10514" s="348" t="s">
        <v>15331</v>
      </c>
      <c r="D10514" s="348" t="s">
        <v>7679</v>
      </c>
      <c r="E10514" s="348" t="s">
        <v>7680</v>
      </c>
      <c r="F10514" s="348" t="s">
        <v>7681</v>
      </c>
    </row>
    <row r="10515" spans="1:6" x14ac:dyDescent="0.25">
      <c r="A10515" s="348" t="s">
        <v>15645</v>
      </c>
      <c r="B10515" t="str">
        <f t="shared" si="164"/>
        <v>F3:1012 P1P2:9010 P3:00404</v>
      </c>
      <c r="C10515" s="348" t="s">
        <v>15331</v>
      </c>
      <c r="D10515" s="348" t="s">
        <v>7679</v>
      </c>
      <c r="E10515" s="348" t="s">
        <v>7680</v>
      </c>
      <c r="F10515" s="348" t="s">
        <v>15593</v>
      </c>
    </row>
    <row r="10516" spans="1:6" x14ac:dyDescent="0.25">
      <c r="A10516" s="348" t="s">
        <v>15645</v>
      </c>
      <c r="B10516" t="str">
        <f t="shared" si="164"/>
        <v>F3:1040 P1P2:9006 P3:00282</v>
      </c>
      <c r="C10516" s="348" t="s">
        <v>15331</v>
      </c>
      <c r="D10516" s="348" t="s">
        <v>7691</v>
      </c>
      <c r="E10516" s="348" t="s">
        <v>7692</v>
      </c>
      <c r="F10516" s="348" t="s">
        <v>7854</v>
      </c>
    </row>
    <row r="10517" spans="1:6" x14ac:dyDescent="0.25">
      <c r="A10517" s="348" t="s">
        <v>15645</v>
      </c>
      <c r="B10517" t="str">
        <f t="shared" si="164"/>
        <v>F3:1040 P1P2:9006 P3:00284</v>
      </c>
      <c r="C10517" s="348" t="s">
        <v>15331</v>
      </c>
      <c r="D10517" s="348" t="s">
        <v>7691</v>
      </c>
      <c r="E10517" s="348" t="s">
        <v>7692</v>
      </c>
      <c r="F10517" s="348" t="s">
        <v>14401</v>
      </c>
    </row>
    <row r="10518" spans="1:6" x14ac:dyDescent="0.25">
      <c r="A10518" s="348" t="s">
        <v>15645</v>
      </c>
      <c r="B10518" t="str">
        <f t="shared" si="164"/>
        <v>F3:1040 P1P2:9006 P3:00327</v>
      </c>
      <c r="C10518" s="348" t="s">
        <v>15331</v>
      </c>
      <c r="D10518" s="348" t="s">
        <v>7691</v>
      </c>
      <c r="E10518" s="348" t="s">
        <v>7692</v>
      </c>
      <c r="F10518" s="348" t="s">
        <v>14608</v>
      </c>
    </row>
    <row r="10519" spans="1:6" x14ac:dyDescent="0.25">
      <c r="A10519" s="348" t="s">
        <v>15645</v>
      </c>
      <c r="B10519" t="str">
        <f t="shared" si="164"/>
        <v>F3:1040 P1P2:9006 P3:00410</v>
      </c>
      <c r="C10519" s="348" t="s">
        <v>15331</v>
      </c>
      <c r="D10519" s="348" t="s">
        <v>7691</v>
      </c>
      <c r="E10519" s="348" t="s">
        <v>7692</v>
      </c>
      <c r="F10519" s="348" t="s">
        <v>14733</v>
      </c>
    </row>
    <row r="10520" spans="1:6" x14ac:dyDescent="0.25">
      <c r="A10520" s="348" t="s">
        <v>15645</v>
      </c>
      <c r="B10520" t="str">
        <f t="shared" si="164"/>
        <v>F3:1040 P1P2:9006 P3:70378</v>
      </c>
      <c r="C10520" s="348" t="s">
        <v>15331</v>
      </c>
      <c r="D10520" s="348" t="s">
        <v>7691</v>
      </c>
      <c r="E10520" s="348" t="s">
        <v>7692</v>
      </c>
      <c r="F10520" s="348" t="s">
        <v>14393</v>
      </c>
    </row>
    <row r="10521" spans="1:6" x14ac:dyDescent="0.25">
      <c r="A10521" s="348" t="s">
        <v>15645</v>
      </c>
      <c r="B10521" t="str">
        <f t="shared" si="164"/>
        <v>F3:1091 P1P2:9001 P3:00245</v>
      </c>
      <c r="C10521" s="348" t="s">
        <v>15331</v>
      </c>
      <c r="D10521" s="348" t="s">
        <v>7946</v>
      </c>
      <c r="E10521" s="348" t="s">
        <v>7947</v>
      </c>
      <c r="F10521" s="348" t="s">
        <v>7982</v>
      </c>
    </row>
    <row r="10522" spans="1:6" x14ac:dyDescent="0.25">
      <c r="A10522" s="348" t="s">
        <v>15645</v>
      </c>
      <c r="B10522" t="str">
        <f t="shared" si="164"/>
        <v>F3:1099 P1P2:9019 P3:00543</v>
      </c>
      <c r="C10522" s="348" t="s">
        <v>15331</v>
      </c>
      <c r="D10522" s="348" t="s">
        <v>8515</v>
      </c>
      <c r="E10522" s="348" t="s">
        <v>10350</v>
      </c>
      <c r="F10522" s="348" t="s">
        <v>15638</v>
      </c>
    </row>
    <row r="10523" spans="1:6" x14ac:dyDescent="0.25">
      <c r="A10523" s="348" t="s">
        <v>15646</v>
      </c>
      <c r="B10523" t="str">
        <f t="shared" si="164"/>
        <v>F3:1012 P1P2:9010 P3:00246</v>
      </c>
      <c r="C10523" s="348" t="s">
        <v>15331</v>
      </c>
      <c r="D10523" s="348" t="s">
        <v>7679</v>
      </c>
      <c r="E10523" s="348" t="s">
        <v>7680</v>
      </c>
      <c r="F10523" s="348" t="s">
        <v>14606</v>
      </c>
    </row>
    <row r="10524" spans="1:6" x14ac:dyDescent="0.25">
      <c r="A10524" s="348" t="s">
        <v>15646</v>
      </c>
      <c r="B10524" t="str">
        <f t="shared" si="164"/>
        <v>F3:1012 P1P2:9010 P3:00268</v>
      </c>
      <c r="C10524" s="348" t="s">
        <v>15331</v>
      </c>
      <c r="D10524" s="348" t="s">
        <v>7679</v>
      </c>
      <c r="E10524" s="348" t="s">
        <v>7680</v>
      </c>
      <c r="F10524" s="348" t="s">
        <v>13133</v>
      </c>
    </row>
    <row r="10525" spans="1:6" x14ac:dyDescent="0.25">
      <c r="A10525" s="348" t="s">
        <v>15646</v>
      </c>
      <c r="B10525" t="str">
        <f t="shared" si="164"/>
        <v>F3:1012 P1P2:9010 P3:00287</v>
      </c>
      <c r="C10525" s="348" t="s">
        <v>15331</v>
      </c>
      <c r="D10525" s="348" t="s">
        <v>7679</v>
      </c>
      <c r="E10525" s="348" t="s">
        <v>7680</v>
      </c>
      <c r="F10525" s="348" t="s">
        <v>14607</v>
      </c>
    </row>
    <row r="10526" spans="1:6" x14ac:dyDescent="0.25">
      <c r="A10526" s="348" t="s">
        <v>15646</v>
      </c>
      <c r="B10526" t="str">
        <f t="shared" si="164"/>
        <v>F3:1012 P1P2:9010 P3:00299</v>
      </c>
      <c r="C10526" s="348" t="s">
        <v>15331</v>
      </c>
      <c r="D10526" s="348" t="s">
        <v>7679</v>
      </c>
      <c r="E10526" s="348" t="s">
        <v>7680</v>
      </c>
      <c r="F10526" s="348" t="s">
        <v>12116</v>
      </c>
    </row>
    <row r="10527" spans="1:6" x14ac:dyDescent="0.25">
      <c r="A10527" s="348" t="s">
        <v>15646</v>
      </c>
      <c r="B10527" t="str">
        <f t="shared" si="164"/>
        <v>F3:1012 P1P2:9010 P3:00301</v>
      </c>
      <c r="C10527" s="348" t="s">
        <v>15331</v>
      </c>
      <c r="D10527" s="348" t="s">
        <v>7679</v>
      </c>
      <c r="E10527" s="348" t="s">
        <v>7680</v>
      </c>
      <c r="F10527" s="348" t="s">
        <v>14738</v>
      </c>
    </row>
    <row r="10528" spans="1:6" x14ac:dyDescent="0.25">
      <c r="A10528" s="348" t="s">
        <v>15646</v>
      </c>
      <c r="B10528" t="str">
        <f t="shared" si="164"/>
        <v>F3:1012 P1P2:9010 P3:00326</v>
      </c>
      <c r="C10528" s="348" t="s">
        <v>15331</v>
      </c>
      <c r="D10528" s="348" t="s">
        <v>7679</v>
      </c>
      <c r="E10528" s="348" t="s">
        <v>7680</v>
      </c>
      <c r="F10528" s="348" t="s">
        <v>13162</v>
      </c>
    </row>
    <row r="10529" spans="1:6" x14ac:dyDescent="0.25">
      <c r="A10529" s="348" t="s">
        <v>15646</v>
      </c>
      <c r="B10529" t="str">
        <f t="shared" si="164"/>
        <v>F3:1012 P1P2:9010 P3:00347</v>
      </c>
      <c r="C10529" s="348" t="s">
        <v>15331</v>
      </c>
      <c r="D10529" s="348" t="s">
        <v>7679</v>
      </c>
      <c r="E10529" s="348" t="s">
        <v>7680</v>
      </c>
      <c r="F10529" s="348" t="s">
        <v>7681</v>
      </c>
    </row>
    <row r="10530" spans="1:6" x14ac:dyDescent="0.25">
      <c r="A10530" s="348" t="s">
        <v>15646</v>
      </c>
      <c r="B10530" t="str">
        <f t="shared" si="164"/>
        <v>F3:1012 P1P2:9010 P3:00348</v>
      </c>
      <c r="C10530" s="348" t="s">
        <v>15331</v>
      </c>
      <c r="D10530" s="348" t="s">
        <v>7679</v>
      </c>
      <c r="E10530" s="348" t="s">
        <v>7680</v>
      </c>
      <c r="F10530" s="348" t="s">
        <v>7693</v>
      </c>
    </row>
    <row r="10531" spans="1:6" x14ac:dyDescent="0.25">
      <c r="A10531" s="348" t="s">
        <v>15646</v>
      </c>
      <c r="B10531" t="str">
        <f t="shared" si="164"/>
        <v>F3:1040 P1P2:9006 P3:00284</v>
      </c>
      <c r="C10531" s="348" t="s">
        <v>15331</v>
      </c>
      <c r="D10531" s="348" t="s">
        <v>7691</v>
      </c>
      <c r="E10531" s="348" t="s">
        <v>7692</v>
      </c>
      <c r="F10531" s="348" t="s">
        <v>14401</v>
      </c>
    </row>
    <row r="10532" spans="1:6" x14ac:dyDescent="0.25">
      <c r="A10532" s="348" t="s">
        <v>15646</v>
      </c>
      <c r="B10532" t="str">
        <f t="shared" si="164"/>
        <v>F3:1040 P1P2:9006 P3:00327</v>
      </c>
      <c r="C10532" s="348" t="s">
        <v>15331</v>
      </c>
      <c r="D10532" s="348" t="s">
        <v>7691</v>
      </c>
      <c r="E10532" s="348" t="s">
        <v>7692</v>
      </c>
      <c r="F10532" s="348" t="s">
        <v>14608</v>
      </c>
    </row>
    <row r="10533" spans="1:6" x14ac:dyDescent="0.25">
      <c r="A10533" s="348" t="s">
        <v>15646</v>
      </c>
      <c r="B10533" t="str">
        <f t="shared" si="164"/>
        <v>F3:1040 P1P2:9006 P3:00410</v>
      </c>
      <c r="C10533" s="348" t="s">
        <v>15331</v>
      </c>
      <c r="D10533" s="348" t="s">
        <v>7691</v>
      </c>
      <c r="E10533" s="348" t="s">
        <v>7692</v>
      </c>
      <c r="F10533" s="348" t="s">
        <v>14733</v>
      </c>
    </row>
    <row r="10534" spans="1:6" x14ac:dyDescent="0.25">
      <c r="A10534" s="348" t="s">
        <v>15646</v>
      </c>
      <c r="B10534" t="str">
        <f t="shared" si="164"/>
        <v>F3:1040 P1P2:9006 P3:70378</v>
      </c>
      <c r="C10534" s="348" t="s">
        <v>15331</v>
      </c>
      <c r="D10534" s="348" t="s">
        <v>7691</v>
      </c>
      <c r="E10534" s="348" t="s">
        <v>7692</v>
      </c>
      <c r="F10534" s="348" t="s">
        <v>14393</v>
      </c>
    </row>
    <row r="10535" spans="1:6" x14ac:dyDescent="0.25">
      <c r="A10535" s="348" t="s">
        <v>15646</v>
      </c>
      <c r="B10535" t="str">
        <f t="shared" si="164"/>
        <v>F3:1091 P1P2:9001 P3:00245</v>
      </c>
      <c r="C10535" s="348" t="s">
        <v>15331</v>
      </c>
      <c r="D10535" s="348" t="s">
        <v>7946</v>
      </c>
      <c r="E10535" s="348" t="s">
        <v>7947</v>
      </c>
      <c r="F10535" s="348" t="s">
        <v>7982</v>
      </c>
    </row>
    <row r="10536" spans="1:6" x14ac:dyDescent="0.25">
      <c r="A10536" s="348" t="s">
        <v>15646</v>
      </c>
      <c r="B10536" t="str">
        <f t="shared" si="164"/>
        <v>F3:1091 P1P2:9001 P3:70378</v>
      </c>
      <c r="C10536" s="348" t="s">
        <v>15331</v>
      </c>
      <c r="D10536" s="348" t="s">
        <v>7946</v>
      </c>
      <c r="E10536" s="348" t="s">
        <v>7947</v>
      </c>
      <c r="F10536" s="348" t="s">
        <v>14393</v>
      </c>
    </row>
    <row r="10537" spans="1:6" x14ac:dyDescent="0.25">
      <c r="A10537" s="348" t="s">
        <v>15646</v>
      </c>
      <c r="B10537" t="str">
        <f t="shared" si="164"/>
        <v>F3:1099 P1P2:9019 P3:00543</v>
      </c>
      <c r="C10537" s="348" t="s">
        <v>15331</v>
      </c>
      <c r="D10537" s="348" t="s">
        <v>8515</v>
      </c>
      <c r="E10537" s="348" t="s">
        <v>10350</v>
      </c>
      <c r="F10537" s="348" t="s">
        <v>15638</v>
      </c>
    </row>
    <row r="10538" spans="1:6" x14ac:dyDescent="0.25">
      <c r="A10538" s="348" t="s">
        <v>15647</v>
      </c>
      <c r="B10538" t="str">
        <f t="shared" si="164"/>
        <v>F3:1012 P1P2:9010 P3:00246</v>
      </c>
      <c r="C10538" s="348" t="s">
        <v>15331</v>
      </c>
      <c r="D10538" s="348" t="s">
        <v>7679</v>
      </c>
      <c r="E10538" s="348" t="s">
        <v>7680</v>
      </c>
      <c r="F10538" s="348" t="s">
        <v>14606</v>
      </c>
    </row>
    <row r="10539" spans="1:6" x14ac:dyDescent="0.25">
      <c r="A10539" s="348" t="s">
        <v>15647</v>
      </c>
      <c r="B10539" t="str">
        <f t="shared" si="164"/>
        <v>F3:1012 P1P2:9010 P3:00268</v>
      </c>
      <c r="C10539" s="348" t="s">
        <v>15331</v>
      </c>
      <c r="D10539" s="348" t="s">
        <v>7679</v>
      </c>
      <c r="E10539" s="348" t="s">
        <v>7680</v>
      </c>
      <c r="F10539" s="348" t="s">
        <v>13133</v>
      </c>
    </row>
    <row r="10540" spans="1:6" x14ac:dyDescent="0.25">
      <c r="A10540" s="348" t="s">
        <v>15647</v>
      </c>
      <c r="B10540" t="str">
        <f t="shared" si="164"/>
        <v>F3:1012 P1P2:9010 P3:00287</v>
      </c>
      <c r="C10540" s="348" t="s">
        <v>15331</v>
      </c>
      <c r="D10540" s="348" t="s">
        <v>7679</v>
      </c>
      <c r="E10540" s="348" t="s">
        <v>7680</v>
      </c>
      <c r="F10540" s="348" t="s">
        <v>14607</v>
      </c>
    </row>
    <row r="10541" spans="1:6" x14ac:dyDescent="0.25">
      <c r="A10541" s="348" t="s">
        <v>15647</v>
      </c>
      <c r="B10541" t="str">
        <f t="shared" si="164"/>
        <v>F3:1012 P1P2:9010 P3:00301</v>
      </c>
      <c r="C10541" s="348" t="s">
        <v>15331</v>
      </c>
      <c r="D10541" s="348" t="s">
        <v>7679</v>
      </c>
      <c r="E10541" s="348" t="s">
        <v>7680</v>
      </c>
      <c r="F10541" s="348" t="s">
        <v>14738</v>
      </c>
    </row>
    <row r="10542" spans="1:6" x14ac:dyDescent="0.25">
      <c r="A10542" s="348" t="s">
        <v>15647</v>
      </c>
      <c r="B10542" t="str">
        <f t="shared" si="164"/>
        <v>F3:1012 P1P2:9010 P3:00326</v>
      </c>
      <c r="C10542" s="348" t="s">
        <v>15331</v>
      </c>
      <c r="D10542" s="348" t="s">
        <v>7679</v>
      </c>
      <c r="E10542" s="348" t="s">
        <v>7680</v>
      </c>
      <c r="F10542" s="348" t="s">
        <v>13162</v>
      </c>
    </row>
    <row r="10543" spans="1:6" x14ac:dyDescent="0.25">
      <c r="A10543" s="348" t="s">
        <v>15647</v>
      </c>
      <c r="B10543" t="str">
        <f t="shared" si="164"/>
        <v>F3:1012 P1P2:9010 P3:00368</v>
      </c>
      <c r="C10543" s="348" t="s">
        <v>15331</v>
      </c>
      <c r="D10543" s="348" t="s">
        <v>7679</v>
      </c>
      <c r="E10543" s="348" t="s">
        <v>7680</v>
      </c>
      <c r="F10543" s="348" t="s">
        <v>15648</v>
      </c>
    </row>
    <row r="10544" spans="1:6" x14ac:dyDescent="0.25">
      <c r="A10544" s="348" t="s">
        <v>15647</v>
      </c>
      <c r="B10544" t="str">
        <f t="shared" si="164"/>
        <v>F3:1040 P1P2:9006 P3:00283</v>
      </c>
      <c r="C10544" s="348" t="s">
        <v>15331</v>
      </c>
      <c r="D10544" s="348" t="s">
        <v>7691</v>
      </c>
      <c r="E10544" s="348" t="s">
        <v>7692</v>
      </c>
      <c r="F10544" s="348" t="s">
        <v>7914</v>
      </c>
    </row>
    <row r="10545" spans="1:6" x14ac:dyDescent="0.25">
      <c r="A10545" s="348" t="s">
        <v>15647</v>
      </c>
      <c r="B10545" t="str">
        <f t="shared" si="164"/>
        <v>F3:1040 P1P2:9006 P3:00284</v>
      </c>
      <c r="C10545" s="348" t="s">
        <v>15331</v>
      </c>
      <c r="D10545" s="348" t="s">
        <v>7691</v>
      </c>
      <c r="E10545" s="348" t="s">
        <v>7692</v>
      </c>
      <c r="F10545" s="348" t="s">
        <v>14401</v>
      </c>
    </row>
    <row r="10546" spans="1:6" x14ac:dyDescent="0.25">
      <c r="A10546" s="348" t="s">
        <v>15647</v>
      </c>
      <c r="B10546" t="str">
        <f t="shared" si="164"/>
        <v>F3:1040 P1P2:9006 P3:00327</v>
      </c>
      <c r="C10546" s="348" t="s">
        <v>15331</v>
      </c>
      <c r="D10546" s="348" t="s">
        <v>7691</v>
      </c>
      <c r="E10546" s="348" t="s">
        <v>7692</v>
      </c>
      <c r="F10546" s="348" t="s">
        <v>14608</v>
      </c>
    </row>
    <row r="10547" spans="1:6" x14ac:dyDescent="0.25">
      <c r="A10547" s="348" t="s">
        <v>15647</v>
      </c>
      <c r="B10547" t="str">
        <f t="shared" si="164"/>
        <v>F3:1040 P1P2:9006 P3:00410</v>
      </c>
      <c r="C10547" s="348" t="s">
        <v>15331</v>
      </c>
      <c r="D10547" s="348" t="s">
        <v>7691</v>
      </c>
      <c r="E10547" s="348" t="s">
        <v>7692</v>
      </c>
      <c r="F10547" s="348" t="s">
        <v>14733</v>
      </c>
    </row>
    <row r="10548" spans="1:6" x14ac:dyDescent="0.25">
      <c r="A10548" s="348" t="s">
        <v>15647</v>
      </c>
      <c r="B10548" t="str">
        <f t="shared" si="164"/>
        <v>F3:1040 P1P2:9006 P3:70378</v>
      </c>
      <c r="C10548" s="348" t="s">
        <v>15331</v>
      </c>
      <c r="D10548" s="348" t="s">
        <v>7691</v>
      </c>
      <c r="E10548" s="348" t="s">
        <v>7692</v>
      </c>
      <c r="F10548" s="348" t="s">
        <v>14393</v>
      </c>
    </row>
    <row r="10549" spans="1:6" x14ac:dyDescent="0.25">
      <c r="A10549" s="348" t="s">
        <v>15647</v>
      </c>
      <c r="B10549" t="str">
        <f t="shared" si="164"/>
        <v>F3:1091 P1P2:9001 P3:00245</v>
      </c>
      <c r="C10549" s="348" t="s">
        <v>15331</v>
      </c>
      <c r="D10549" s="348" t="s">
        <v>7946</v>
      </c>
      <c r="E10549" s="348" t="s">
        <v>7947</v>
      </c>
      <c r="F10549" s="348" t="s">
        <v>7982</v>
      </c>
    </row>
    <row r="10550" spans="1:6" x14ac:dyDescent="0.25">
      <c r="A10550" s="348" t="s">
        <v>15647</v>
      </c>
      <c r="B10550" t="str">
        <f t="shared" si="164"/>
        <v>F3:1099 P1P2:9019 P3:00543</v>
      </c>
      <c r="C10550" s="348" t="s">
        <v>15331</v>
      </c>
      <c r="D10550" s="348" t="s">
        <v>8515</v>
      </c>
      <c r="E10550" s="348" t="s">
        <v>10350</v>
      </c>
      <c r="F10550" s="348" t="s">
        <v>15638</v>
      </c>
    </row>
    <row r="10551" spans="1:6" x14ac:dyDescent="0.25">
      <c r="A10551" s="348" t="s">
        <v>15649</v>
      </c>
      <c r="B10551" t="str">
        <f t="shared" si="164"/>
        <v>F3:1012 P1P2:9010 P3:00246</v>
      </c>
      <c r="C10551" s="348" t="s">
        <v>15331</v>
      </c>
      <c r="D10551" s="348" t="s">
        <v>7679</v>
      </c>
      <c r="E10551" s="348" t="s">
        <v>7680</v>
      </c>
      <c r="F10551" s="348" t="s">
        <v>14606</v>
      </c>
    </row>
    <row r="10552" spans="1:6" x14ac:dyDescent="0.25">
      <c r="A10552" s="348" t="s">
        <v>15649</v>
      </c>
      <c r="B10552" t="str">
        <f t="shared" si="164"/>
        <v>F3:1012 P1P2:9010 P3:00268</v>
      </c>
      <c r="C10552" s="348" t="s">
        <v>15331</v>
      </c>
      <c r="D10552" s="348" t="s">
        <v>7679</v>
      </c>
      <c r="E10552" s="348" t="s">
        <v>7680</v>
      </c>
      <c r="F10552" s="348" t="s">
        <v>13133</v>
      </c>
    </row>
    <row r="10553" spans="1:6" x14ac:dyDescent="0.25">
      <c r="A10553" s="348" t="s">
        <v>15649</v>
      </c>
      <c r="B10553" t="str">
        <f t="shared" si="164"/>
        <v>F3:1012 P1P2:9010 P3:00287</v>
      </c>
      <c r="C10553" s="348" t="s">
        <v>15331</v>
      </c>
      <c r="D10553" s="348" t="s">
        <v>7679</v>
      </c>
      <c r="E10553" s="348" t="s">
        <v>7680</v>
      </c>
      <c r="F10553" s="348" t="s">
        <v>14607</v>
      </c>
    </row>
    <row r="10554" spans="1:6" x14ac:dyDescent="0.25">
      <c r="A10554" s="348" t="s">
        <v>15649</v>
      </c>
      <c r="B10554" t="str">
        <f t="shared" si="164"/>
        <v>F3:1012 P1P2:9010 P3:00301</v>
      </c>
      <c r="C10554" s="348" t="s">
        <v>15331</v>
      </c>
      <c r="D10554" s="348" t="s">
        <v>7679</v>
      </c>
      <c r="E10554" s="348" t="s">
        <v>7680</v>
      </c>
      <c r="F10554" s="348" t="s">
        <v>14738</v>
      </c>
    </row>
    <row r="10555" spans="1:6" x14ac:dyDescent="0.25">
      <c r="A10555" s="348" t="s">
        <v>15649</v>
      </c>
      <c r="B10555" t="str">
        <f t="shared" si="164"/>
        <v>F3:1012 P1P2:9010 P3:00326</v>
      </c>
      <c r="C10555" s="348" t="s">
        <v>15331</v>
      </c>
      <c r="D10555" s="348" t="s">
        <v>7679</v>
      </c>
      <c r="E10555" s="348" t="s">
        <v>7680</v>
      </c>
      <c r="F10555" s="348" t="s">
        <v>13162</v>
      </c>
    </row>
    <row r="10556" spans="1:6" x14ac:dyDescent="0.25">
      <c r="A10556" s="348" t="s">
        <v>15649</v>
      </c>
      <c r="B10556" t="str">
        <f t="shared" si="164"/>
        <v>F3:1012 P1P2:9010 P3:00361</v>
      </c>
      <c r="C10556" s="348" t="s">
        <v>15331</v>
      </c>
      <c r="D10556" s="348" t="s">
        <v>7679</v>
      </c>
      <c r="E10556" s="348" t="s">
        <v>7680</v>
      </c>
      <c r="F10556" s="348" t="s">
        <v>14731</v>
      </c>
    </row>
    <row r="10557" spans="1:6" x14ac:dyDescent="0.25">
      <c r="A10557" s="348" t="s">
        <v>15649</v>
      </c>
      <c r="B10557" t="str">
        <f t="shared" si="164"/>
        <v>F3:1040 P1P2:9006 P3:00327</v>
      </c>
      <c r="C10557" s="348" t="s">
        <v>15331</v>
      </c>
      <c r="D10557" s="348" t="s">
        <v>7691</v>
      </c>
      <c r="E10557" s="348" t="s">
        <v>7692</v>
      </c>
      <c r="F10557" s="348" t="s">
        <v>14608</v>
      </c>
    </row>
    <row r="10558" spans="1:6" x14ac:dyDescent="0.25">
      <c r="A10558" s="348" t="s">
        <v>15649</v>
      </c>
      <c r="B10558" t="str">
        <f t="shared" si="164"/>
        <v>F3:1040 P1P2:9006 P3:00410</v>
      </c>
      <c r="C10558" s="348" t="s">
        <v>15331</v>
      </c>
      <c r="D10558" s="348" t="s">
        <v>7691</v>
      </c>
      <c r="E10558" s="348" t="s">
        <v>7692</v>
      </c>
      <c r="F10558" s="348" t="s">
        <v>14733</v>
      </c>
    </row>
    <row r="10559" spans="1:6" x14ac:dyDescent="0.25">
      <c r="A10559" s="348" t="s">
        <v>15649</v>
      </c>
      <c r="B10559" t="str">
        <f t="shared" si="164"/>
        <v>F3:1040 P1P2:9006 P3:70378</v>
      </c>
      <c r="C10559" s="348" t="s">
        <v>15331</v>
      </c>
      <c r="D10559" s="348" t="s">
        <v>7691</v>
      </c>
      <c r="E10559" s="348" t="s">
        <v>7692</v>
      </c>
      <c r="F10559" s="348" t="s">
        <v>14393</v>
      </c>
    </row>
    <row r="10560" spans="1:6" x14ac:dyDescent="0.25">
      <c r="A10560" s="348" t="s">
        <v>15649</v>
      </c>
      <c r="B10560" t="str">
        <f t="shared" si="164"/>
        <v>F3:1091 P1P2:9001 P3:00245</v>
      </c>
      <c r="C10560" s="348" t="s">
        <v>15331</v>
      </c>
      <c r="D10560" s="348" t="s">
        <v>7946</v>
      </c>
      <c r="E10560" s="348" t="s">
        <v>7947</v>
      </c>
      <c r="F10560" s="348" t="s">
        <v>7982</v>
      </c>
    </row>
    <row r="10561" spans="1:6" x14ac:dyDescent="0.25">
      <c r="A10561" s="348" t="s">
        <v>15649</v>
      </c>
      <c r="B10561" t="str">
        <f t="shared" si="164"/>
        <v>F3:1091 P1P2:9001 P3:70378</v>
      </c>
      <c r="C10561" s="348" t="s">
        <v>15331</v>
      </c>
      <c r="D10561" s="348" t="s">
        <v>7946</v>
      </c>
      <c r="E10561" s="348" t="s">
        <v>7947</v>
      </c>
      <c r="F10561" s="348" t="s">
        <v>14393</v>
      </c>
    </row>
    <row r="10562" spans="1:6" x14ac:dyDescent="0.25">
      <c r="A10562" s="348" t="s">
        <v>15649</v>
      </c>
      <c r="B10562" t="str">
        <f t="shared" ref="B10562:B10625" si="165">CONCATENATE("F3:",D10562," P1P2:",E10562," P3:",F10562)</f>
        <v>F3:1099 P1P2:9019 P3:00543</v>
      </c>
      <c r="C10562" s="348" t="s">
        <v>15331</v>
      </c>
      <c r="D10562" s="348" t="s">
        <v>8515</v>
      </c>
      <c r="E10562" s="348" t="s">
        <v>10350</v>
      </c>
      <c r="F10562" s="348" t="s">
        <v>15638</v>
      </c>
    </row>
    <row r="10563" spans="1:6" x14ac:dyDescent="0.25">
      <c r="A10563" s="348" t="s">
        <v>15650</v>
      </c>
      <c r="B10563" t="str">
        <f t="shared" si="165"/>
        <v>F3:1012 P1P2:9010 P3:00246</v>
      </c>
      <c r="C10563" s="348" t="s">
        <v>15331</v>
      </c>
      <c r="D10563" s="348" t="s">
        <v>7679</v>
      </c>
      <c r="E10563" s="348" t="s">
        <v>7680</v>
      </c>
      <c r="F10563" s="348" t="s">
        <v>14606</v>
      </c>
    </row>
    <row r="10564" spans="1:6" x14ac:dyDescent="0.25">
      <c r="A10564" s="348" t="s">
        <v>15650</v>
      </c>
      <c r="B10564" t="str">
        <f t="shared" si="165"/>
        <v>F3:1012 P1P2:9010 P3:00268</v>
      </c>
      <c r="C10564" s="348" t="s">
        <v>15331</v>
      </c>
      <c r="D10564" s="348" t="s">
        <v>7679</v>
      </c>
      <c r="E10564" s="348" t="s">
        <v>7680</v>
      </c>
      <c r="F10564" s="348" t="s">
        <v>13133</v>
      </c>
    </row>
    <row r="10565" spans="1:6" x14ac:dyDescent="0.25">
      <c r="A10565" s="348" t="s">
        <v>15650</v>
      </c>
      <c r="B10565" t="str">
        <f t="shared" si="165"/>
        <v>F3:1012 P1P2:9010 P3:00287</v>
      </c>
      <c r="C10565" s="348" t="s">
        <v>15331</v>
      </c>
      <c r="D10565" s="348" t="s">
        <v>7679</v>
      </c>
      <c r="E10565" s="348" t="s">
        <v>7680</v>
      </c>
      <c r="F10565" s="348" t="s">
        <v>14607</v>
      </c>
    </row>
    <row r="10566" spans="1:6" x14ac:dyDescent="0.25">
      <c r="A10566" s="348" t="s">
        <v>15650</v>
      </c>
      <c r="B10566" t="str">
        <f t="shared" si="165"/>
        <v>F3:1012 P1P2:9010 P3:00301</v>
      </c>
      <c r="C10566" s="348" t="s">
        <v>15331</v>
      </c>
      <c r="D10566" s="348" t="s">
        <v>7679</v>
      </c>
      <c r="E10566" s="348" t="s">
        <v>7680</v>
      </c>
      <c r="F10566" s="348" t="s">
        <v>14738</v>
      </c>
    </row>
    <row r="10567" spans="1:6" x14ac:dyDescent="0.25">
      <c r="A10567" s="348" t="s">
        <v>15650</v>
      </c>
      <c r="B10567" t="str">
        <f t="shared" si="165"/>
        <v>F3:1012 P1P2:9010 P3:00326</v>
      </c>
      <c r="C10567" s="348" t="s">
        <v>15331</v>
      </c>
      <c r="D10567" s="348" t="s">
        <v>7679</v>
      </c>
      <c r="E10567" s="348" t="s">
        <v>7680</v>
      </c>
      <c r="F10567" s="348" t="s">
        <v>13162</v>
      </c>
    </row>
    <row r="10568" spans="1:6" x14ac:dyDescent="0.25">
      <c r="A10568" s="348" t="s">
        <v>15650</v>
      </c>
      <c r="B10568" t="str">
        <f t="shared" si="165"/>
        <v>F3:1012 P1P2:9010 P3:00347</v>
      </c>
      <c r="C10568" s="348" t="s">
        <v>15331</v>
      </c>
      <c r="D10568" s="348" t="s">
        <v>7679</v>
      </c>
      <c r="E10568" s="348" t="s">
        <v>7680</v>
      </c>
      <c r="F10568" s="348" t="s">
        <v>7681</v>
      </c>
    </row>
    <row r="10569" spans="1:6" x14ac:dyDescent="0.25">
      <c r="A10569" s="348" t="s">
        <v>15650</v>
      </c>
      <c r="B10569" t="str">
        <f t="shared" si="165"/>
        <v>F3:1040 P1P2:9006 P3:00283</v>
      </c>
      <c r="C10569" s="348" t="s">
        <v>15331</v>
      </c>
      <c r="D10569" s="348" t="s">
        <v>7691</v>
      </c>
      <c r="E10569" s="348" t="s">
        <v>7692</v>
      </c>
      <c r="F10569" s="348" t="s">
        <v>7914</v>
      </c>
    </row>
    <row r="10570" spans="1:6" x14ac:dyDescent="0.25">
      <c r="A10570" s="348" t="s">
        <v>15650</v>
      </c>
      <c r="B10570" t="str">
        <f t="shared" si="165"/>
        <v>F3:1040 P1P2:9006 P3:00284</v>
      </c>
      <c r="C10570" s="348" t="s">
        <v>15331</v>
      </c>
      <c r="D10570" s="348" t="s">
        <v>7691</v>
      </c>
      <c r="E10570" s="348" t="s">
        <v>7692</v>
      </c>
      <c r="F10570" s="348" t="s">
        <v>14401</v>
      </c>
    </row>
    <row r="10571" spans="1:6" x14ac:dyDescent="0.25">
      <c r="A10571" s="348" t="s">
        <v>15650</v>
      </c>
      <c r="B10571" t="str">
        <f t="shared" si="165"/>
        <v>F3:1040 P1P2:9006 P3:00410</v>
      </c>
      <c r="C10571" s="348" t="s">
        <v>15331</v>
      </c>
      <c r="D10571" s="348" t="s">
        <v>7691</v>
      </c>
      <c r="E10571" s="348" t="s">
        <v>7692</v>
      </c>
      <c r="F10571" s="348" t="s">
        <v>14733</v>
      </c>
    </row>
    <row r="10572" spans="1:6" x14ac:dyDescent="0.25">
      <c r="A10572" s="348" t="s">
        <v>15650</v>
      </c>
      <c r="B10572" t="str">
        <f t="shared" si="165"/>
        <v>F3:1040 P1P2:9006 P3:70378</v>
      </c>
      <c r="C10572" s="348" t="s">
        <v>15331</v>
      </c>
      <c r="D10572" s="348" t="s">
        <v>7691</v>
      </c>
      <c r="E10572" s="348" t="s">
        <v>7692</v>
      </c>
      <c r="F10572" s="348" t="s">
        <v>14393</v>
      </c>
    </row>
    <row r="10573" spans="1:6" x14ac:dyDescent="0.25">
      <c r="A10573" s="348" t="s">
        <v>15650</v>
      </c>
      <c r="B10573" t="str">
        <f t="shared" si="165"/>
        <v>F3:1091 P1P2:9001 P3:00245</v>
      </c>
      <c r="C10573" s="348" t="s">
        <v>15331</v>
      </c>
      <c r="D10573" s="348" t="s">
        <v>7946</v>
      </c>
      <c r="E10573" s="348" t="s">
        <v>7947</v>
      </c>
      <c r="F10573" s="348" t="s">
        <v>7982</v>
      </c>
    </row>
    <row r="10574" spans="1:6" x14ac:dyDescent="0.25">
      <c r="A10574" s="348" t="s">
        <v>15650</v>
      </c>
      <c r="B10574" t="str">
        <f t="shared" si="165"/>
        <v>F3:1099 P1P2:9019 P3:00543</v>
      </c>
      <c r="C10574" s="348" t="s">
        <v>15331</v>
      </c>
      <c r="D10574" s="348" t="s">
        <v>8515</v>
      </c>
      <c r="E10574" s="348" t="s">
        <v>10350</v>
      </c>
      <c r="F10574" s="348" t="s">
        <v>15638</v>
      </c>
    </row>
    <row r="10575" spans="1:6" x14ac:dyDescent="0.25">
      <c r="A10575" s="348" t="s">
        <v>15651</v>
      </c>
      <c r="B10575" t="str">
        <f t="shared" si="165"/>
        <v>F3:1012 P1P2:9010 P3:00246</v>
      </c>
      <c r="C10575" s="348" t="s">
        <v>15331</v>
      </c>
      <c r="D10575" s="348" t="s">
        <v>7679</v>
      </c>
      <c r="E10575" s="348" t="s">
        <v>7680</v>
      </c>
      <c r="F10575" s="348" t="s">
        <v>14606</v>
      </c>
    </row>
    <row r="10576" spans="1:6" x14ac:dyDescent="0.25">
      <c r="A10576" s="348" t="s">
        <v>15651</v>
      </c>
      <c r="B10576" t="str">
        <f t="shared" si="165"/>
        <v>F3:1012 P1P2:9010 P3:00268</v>
      </c>
      <c r="C10576" s="348" t="s">
        <v>15331</v>
      </c>
      <c r="D10576" s="348" t="s">
        <v>7679</v>
      </c>
      <c r="E10576" s="348" t="s">
        <v>7680</v>
      </c>
      <c r="F10576" s="348" t="s">
        <v>13133</v>
      </c>
    </row>
    <row r="10577" spans="1:6" x14ac:dyDescent="0.25">
      <c r="A10577" s="348" t="s">
        <v>15651</v>
      </c>
      <c r="B10577" t="str">
        <f t="shared" si="165"/>
        <v>F3:1012 P1P2:9010 P3:00287</v>
      </c>
      <c r="C10577" s="348" t="s">
        <v>15331</v>
      </c>
      <c r="D10577" s="348" t="s">
        <v>7679</v>
      </c>
      <c r="E10577" s="348" t="s">
        <v>7680</v>
      </c>
      <c r="F10577" s="348" t="s">
        <v>14607</v>
      </c>
    </row>
    <row r="10578" spans="1:6" x14ac:dyDescent="0.25">
      <c r="A10578" s="348" t="s">
        <v>15651</v>
      </c>
      <c r="B10578" t="str">
        <f t="shared" si="165"/>
        <v>F3:1012 P1P2:9010 P3:00301</v>
      </c>
      <c r="C10578" s="348" t="s">
        <v>15331</v>
      </c>
      <c r="D10578" s="348" t="s">
        <v>7679</v>
      </c>
      <c r="E10578" s="348" t="s">
        <v>7680</v>
      </c>
      <c r="F10578" s="348" t="s">
        <v>14738</v>
      </c>
    </row>
    <row r="10579" spans="1:6" x14ac:dyDescent="0.25">
      <c r="A10579" s="348" t="s">
        <v>15651</v>
      </c>
      <c r="B10579" t="str">
        <f t="shared" si="165"/>
        <v>F3:1012 P1P2:9010 P3:00326</v>
      </c>
      <c r="C10579" s="348" t="s">
        <v>15331</v>
      </c>
      <c r="D10579" s="348" t="s">
        <v>7679</v>
      </c>
      <c r="E10579" s="348" t="s">
        <v>7680</v>
      </c>
      <c r="F10579" s="348" t="s">
        <v>13162</v>
      </c>
    </row>
    <row r="10580" spans="1:6" x14ac:dyDescent="0.25">
      <c r="A10580" s="348" t="s">
        <v>15651</v>
      </c>
      <c r="B10580" t="str">
        <f t="shared" si="165"/>
        <v>F3:1040 P1P2:9006 P3:00282</v>
      </c>
      <c r="C10580" s="348" t="s">
        <v>15331</v>
      </c>
      <c r="D10580" s="348" t="s">
        <v>7691</v>
      </c>
      <c r="E10580" s="348" t="s">
        <v>7692</v>
      </c>
      <c r="F10580" s="348" t="s">
        <v>7854</v>
      </c>
    </row>
    <row r="10581" spans="1:6" x14ac:dyDescent="0.25">
      <c r="A10581" s="348" t="s">
        <v>15651</v>
      </c>
      <c r="B10581" t="str">
        <f t="shared" si="165"/>
        <v>F3:1040 P1P2:9006 P3:00283</v>
      </c>
      <c r="C10581" s="348" t="s">
        <v>15331</v>
      </c>
      <c r="D10581" s="348" t="s">
        <v>7691</v>
      </c>
      <c r="E10581" s="348" t="s">
        <v>7692</v>
      </c>
      <c r="F10581" s="348" t="s">
        <v>7914</v>
      </c>
    </row>
    <row r="10582" spans="1:6" x14ac:dyDescent="0.25">
      <c r="A10582" s="348" t="s">
        <v>15651</v>
      </c>
      <c r="B10582" t="str">
        <f t="shared" si="165"/>
        <v>F3:1040 P1P2:9006 P3:00284</v>
      </c>
      <c r="C10582" s="348" t="s">
        <v>15331</v>
      </c>
      <c r="D10582" s="348" t="s">
        <v>7691</v>
      </c>
      <c r="E10582" s="348" t="s">
        <v>7692</v>
      </c>
      <c r="F10582" s="348" t="s">
        <v>14401</v>
      </c>
    </row>
    <row r="10583" spans="1:6" x14ac:dyDescent="0.25">
      <c r="A10583" s="348" t="s">
        <v>15651</v>
      </c>
      <c r="B10583" t="str">
        <f t="shared" si="165"/>
        <v>F3:1040 P1P2:9006 P3:00327</v>
      </c>
      <c r="C10583" s="348" t="s">
        <v>15331</v>
      </c>
      <c r="D10583" s="348" t="s">
        <v>7691</v>
      </c>
      <c r="E10583" s="348" t="s">
        <v>7692</v>
      </c>
      <c r="F10583" s="348" t="s">
        <v>14608</v>
      </c>
    </row>
    <row r="10584" spans="1:6" x14ac:dyDescent="0.25">
      <c r="A10584" s="348" t="s">
        <v>15651</v>
      </c>
      <c r="B10584" t="str">
        <f t="shared" si="165"/>
        <v>F3:1040 P1P2:9006 P3:00410</v>
      </c>
      <c r="C10584" s="348" t="s">
        <v>15331</v>
      </c>
      <c r="D10584" s="348" t="s">
        <v>7691</v>
      </c>
      <c r="E10584" s="348" t="s">
        <v>7692</v>
      </c>
      <c r="F10584" s="348" t="s">
        <v>14733</v>
      </c>
    </row>
    <row r="10585" spans="1:6" x14ac:dyDescent="0.25">
      <c r="A10585" s="348" t="s">
        <v>15651</v>
      </c>
      <c r="B10585" t="str">
        <f t="shared" si="165"/>
        <v>F3:1040 P1P2:9006 P3:70378</v>
      </c>
      <c r="C10585" s="348" t="s">
        <v>15331</v>
      </c>
      <c r="D10585" s="348" t="s">
        <v>7691</v>
      </c>
      <c r="E10585" s="348" t="s">
        <v>7692</v>
      </c>
      <c r="F10585" s="348" t="s">
        <v>14393</v>
      </c>
    </row>
    <row r="10586" spans="1:6" x14ac:dyDescent="0.25">
      <c r="A10586" s="348" t="s">
        <v>15651</v>
      </c>
      <c r="B10586" t="str">
        <f t="shared" si="165"/>
        <v>F3:1070 P1P2:9012 P3:00296</v>
      </c>
      <c r="C10586" s="348" t="s">
        <v>15331</v>
      </c>
      <c r="D10586" s="348" t="s">
        <v>7849</v>
      </c>
      <c r="E10586" s="348" t="s">
        <v>7850</v>
      </c>
      <c r="F10586" s="348" t="s">
        <v>15234</v>
      </c>
    </row>
    <row r="10587" spans="1:6" x14ac:dyDescent="0.25">
      <c r="A10587" s="348" t="s">
        <v>15651</v>
      </c>
      <c r="B10587" t="str">
        <f t="shared" si="165"/>
        <v>F3:1091 P1P2:9001 P3:00245</v>
      </c>
      <c r="C10587" s="348" t="s">
        <v>15331</v>
      </c>
      <c r="D10587" s="348" t="s">
        <v>7946</v>
      </c>
      <c r="E10587" s="348" t="s">
        <v>7947</v>
      </c>
      <c r="F10587" s="348" t="s">
        <v>7982</v>
      </c>
    </row>
    <row r="10588" spans="1:6" x14ac:dyDescent="0.25">
      <c r="A10588" s="348" t="s">
        <v>15651</v>
      </c>
      <c r="B10588" t="str">
        <f t="shared" si="165"/>
        <v>F3:1091 P1P2:9001 P3:70378</v>
      </c>
      <c r="C10588" s="348" t="s">
        <v>15331</v>
      </c>
      <c r="D10588" s="348" t="s">
        <v>7946</v>
      </c>
      <c r="E10588" s="348" t="s">
        <v>7947</v>
      </c>
      <c r="F10588" s="348" t="s">
        <v>14393</v>
      </c>
    </row>
    <row r="10589" spans="1:6" x14ac:dyDescent="0.25">
      <c r="A10589" s="348" t="s">
        <v>15651</v>
      </c>
      <c r="B10589" t="str">
        <f t="shared" si="165"/>
        <v>F3:1099 P1P2:9019 P3:00543</v>
      </c>
      <c r="C10589" s="348" t="s">
        <v>15331</v>
      </c>
      <c r="D10589" s="348" t="s">
        <v>8515</v>
      </c>
      <c r="E10589" s="348" t="s">
        <v>10350</v>
      </c>
      <c r="F10589" s="348" t="s">
        <v>15638</v>
      </c>
    </row>
    <row r="10590" spans="1:6" x14ac:dyDescent="0.25">
      <c r="A10590" s="348" t="s">
        <v>15652</v>
      </c>
      <c r="B10590" t="str">
        <f t="shared" si="165"/>
        <v>F3:1012 P1P2:9010 P3:00246</v>
      </c>
      <c r="C10590" s="348" t="s">
        <v>15331</v>
      </c>
      <c r="D10590" s="348" t="s">
        <v>7679</v>
      </c>
      <c r="E10590" s="348" t="s">
        <v>7680</v>
      </c>
      <c r="F10590" s="348" t="s">
        <v>14606</v>
      </c>
    </row>
    <row r="10591" spans="1:6" x14ac:dyDescent="0.25">
      <c r="A10591" s="348" t="s">
        <v>15652</v>
      </c>
      <c r="B10591" t="str">
        <f t="shared" si="165"/>
        <v>F3:1012 P1P2:9010 P3:00268</v>
      </c>
      <c r="C10591" s="348" t="s">
        <v>15331</v>
      </c>
      <c r="D10591" s="348" t="s">
        <v>7679</v>
      </c>
      <c r="E10591" s="348" t="s">
        <v>7680</v>
      </c>
      <c r="F10591" s="348" t="s">
        <v>13133</v>
      </c>
    </row>
    <row r="10592" spans="1:6" x14ac:dyDescent="0.25">
      <c r="A10592" s="348" t="s">
        <v>15652</v>
      </c>
      <c r="B10592" t="str">
        <f t="shared" si="165"/>
        <v>F3:1012 P1P2:9010 P3:00287</v>
      </c>
      <c r="C10592" s="348" t="s">
        <v>15331</v>
      </c>
      <c r="D10592" s="348" t="s">
        <v>7679</v>
      </c>
      <c r="E10592" s="348" t="s">
        <v>7680</v>
      </c>
      <c r="F10592" s="348" t="s">
        <v>14607</v>
      </c>
    </row>
    <row r="10593" spans="1:6" x14ac:dyDescent="0.25">
      <c r="A10593" s="348" t="s">
        <v>15652</v>
      </c>
      <c r="B10593" t="str">
        <f t="shared" si="165"/>
        <v>F3:1012 P1P2:9010 P3:00289</v>
      </c>
      <c r="C10593" s="348" t="s">
        <v>15331</v>
      </c>
      <c r="D10593" s="348" t="s">
        <v>7679</v>
      </c>
      <c r="E10593" s="348" t="s">
        <v>7680</v>
      </c>
      <c r="F10593" s="348" t="s">
        <v>14728</v>
      </c>
    </row>
    <row r="10594" spans="1:6" x14ac:dyDescent="0.25">
      <c r="A10594" s="348" t="s">
        <v>15652</v>
      </c>
      <c r="B10594" t="str">
        <f t="shared" si="165"/>
        <v>F3:1012 P1P2:9010 P3:00301</v>
      </c>
      <c r="C10594" s="348" t="s">
        <v>15331</v>
      </c>
      <c r="D10594" s="348" t="s">
        <v>7679</v>
      </c>
      <c r="E10594" s="348" t="s">
        <v>7680</v>
      </c>
      <c r="F10594" s="348" t="s">
        <v>14738</v>
      </c>
    </row>
    <row r="10595" spans="1:6" x14ac:dyDescent="0.25">
      <c r="A10595" s="348" t="s">
        <v>15652</v>
      </c>
      <c r="B10595" t="str">
        <f t="shared" si="165"/>
        <v>F3:1012 P1P2:9010 P3:00326</v>
      </c>
      <c r="C10595" s="348" t="s">
        <v>15331</v>
      </c>
      <c r="D10595" s="348" t="s">
        <v>7679</v>
      </c>
      <c r="E10595" s="348" t="s">
        <v>7680</v>
      </c>
      <c r="F10595" s="348" t="s">
        <v>13162</v>
      </c>
    </row>
    <row r="10596" spans="1:6" x14ac:dyDescent="0.25">
      <c r="A10596" s="348" t="s">
        <v>15652</v>
      </c>
      <c r="B10596" t="str">
        <f t="shared" si="165"/>
        <v>F3:1012 P1P2:9010 P3:00361</v>
      </c>
      <c r="C10596" s="348" t="s">
        <v>15331</v>
      </c>
      <c r="D10596" s="348" t="s">
        <v>7679</v>
      </c>
      <c r="E10596" s="348" t="s">
        <v>7680</v>
      </c>
      <c r="F10596" s="348" t="s">
        <v>14731</v>
      </c>
    </row>
    <row r="10597" spans="1:6" x14ac:dyDescent="0.25">
      <c r="A10597" s="348" t="s">
        <v>15652</v>
      </c>
      <c r="B10597" t="str">
        <f t="shared" si="165"/>
        <v>F3:1040 P1P2:9006 P3:00284</v>
      </c>
      <c r="C10597" s="348" t="s">
        <v>15331</v>
      </c>
      <c r="D10597" s="348" t="s">
        <v>7691</v>
      </c>
      <c r="E10597" s="348" t="s">
        <v>7692</v>
      </c>
      <c r="F10597" s="348" t="s">
        <v>14401</v>
      </c>
    </row>
    <row r="10598" spans="1:6" x14ac:dyDescent="0.25">
      <c r="A10598" s="348" t="s">
        <v>15652</v>
      </c>
      <c r="B10598" t="str">
        <f t="shared" si="165"/>
        <v>F3:1040 P1P2:9006 P3:00327</v>
      </c>
      <c r="C10598" s="348" t="s">
        <v>15331</v>
      </c>
      <c r="D10598" s="348" t="s">
        <v>7691</v>
      </c>
      <c r="E10598" s="348" t="s">
        <v>7692</v>
      </c>
      <c r="F10598" s="348" t="s">
        <v>14608</v>
      </c>
    </row>
    <row r="10599" spans="1:6" x14ac:dyDescent="0.25">
      <c r="A10599" s="348" t="s">
        <v>15652</v>
      </c>
      <c r="B10599" t="str">
        <f t="shared" si="165"/>
        <v>F3:1040 P1P2:9006 P3:00410</v>
      </c>
      <c r="C10599" s="348" t="s">
        <v>15331</v>
      </c>
      <c r="D10599" s="348" t="s">
        <v>7691</v>
      </c>
      <c r="E10599" s="348" t="s">
        <v>7692</v>
      </c>
      <c r="F10599" s="348" t="s">
        <v>14733</v>
      </c>
    </row>
    <row r="10600" spans="1:6" x14ac:dyDescent="0.25">
      <c r="A10600" s="348" t="s">
        <v>15652</v>
      </c>
      <c r="B10600" t="str">
        <f t="shared" si="165"/>
        <v>F3:1040 P1P2:9006 P3:70378</v>
      </c>
      <c r="C10600" s="348" t="s">
        <v>15331</v>
      </c>
      <c r="D10600" s="348" t="s">
        <v>7691</v>
      </c>
      <c r="E10600" s="348" t="s">
        <v>7692</v>
      </c>
      <c r="F10600" s="348" t="s">
        <v>14393</v>
      </c>
    </row>
    <row r="10601" spans="1:6" x14ac:dyDescent="0.25">
      <c r="A10601" s="348" t="s">
        <v>15652</v>
      </c>
      <c r="B10601" t="str">
        <f t="shared" si="165"/>
        <v>F3:1091 P1P2:9001 P3:00245</v>
      </c>
      <c r="C10601" s="348" t="s">
        <v>15331</v>
      </c>
      <c r="D10601" s="348" t="s">
        <v>7946</v>
      </c>
      <c r="E10601" s="348" t="s">
        <v>7947</v>
      </c>
      <c r="F10601" s="348" t="s">
        <v>7982</v>
      </c>
    </row>
    <row r="10602" spans="1:6" x14ac:dyDescent="0.25">
      <c r="A10602" s="348" t="s">
        <v>15652</v>
      </c>
      <c r="B10602" t="str">
        <f t="shared" si="165"/>
        <v>F3:1099 P1P2:9019 P3:00543</v>
      </c>
      <c r="C10602" s="348" t="s">
        <v>15331</v>
      </c>
      <c r="D10602" s="348" t="s">
        <v>8515</v>
      </c>
      <c r="E10602" s="348" t="s">
        <v>10350</v>
      </c>
      <c r="F10602" s="348" t="s">
        <v>15638</v>
      </c>
    </row>
    <row r="10603" spans="1:6" x14ac:dyDescent="0.25">
      <c r="A10603" s="348" t="s">
        <v>15653</v>
      </c>
      <c r="B10603" t="str">
        <f t="shared" si="165"/>
        <v>F3:1012 P1P2:9010 P3:00246</v>
      </c>
      <c r="C10603" s="348" t="s">
        <v>15331</v>
      </c>
      <c r="D10603" s="348" t="s">
        <v>7679</v>
      </c>
      <c r="E10603" s="348" t="s">
        <v>7680</v>
      </c>
      <c r="F10603" s="348" t="s">
        <v>14606</v>
      </c>
    </row>
    <row r="10604" spans="1:6" x14ac:dyDescent="0.25">
      <c r="A10604" s="348" t="s">
        <v>15653</v>
      </c>
      <c r="B10604" t="str">
        <f t="shared" si="165"/>
        <v>F3:1012 P1P2:9010 P3:00268</v>
      </c>
      <c r="C10604" s="348" t="s">
        <v>15331</v>
      </c>
      <c r="D10604" s="348" t="s">
        <v>7679</v>
      </c>
      <c r="E10604" s="348" t="s">
        <v>7680</v>
      </c>
      <c r="F10604" s="348" t="s">
        <v>13133</v>
      </c>
    </row>
    <row r="10605" spans="1:6" x14ac:dyDescent="0.25">
      <c r="A10605" s="348" t="s">
        <v>15653</v>
      </c>
      <c r="B10605" t="str">
        <f t="shared" si="165"/>
        <v>F3:1012 P1P2:9010 P3:00287</v>
      </c>
      <c r="C10605" s="348" t="s">
        <v>15331</v>
      </c>
      <c r="D10605" s="348" t="s">
        <v>7679</v>
      </c>
      <c r="E10605" s="348" t="s">
        <v>7680</v>
      </c>
      <c r="F10605" s="348" t="s">
        <v>14607</v>
      </c>
    </row>
    <row r="10606" spans="1:6" x14ac:dyDescent="0.25">
      <c r="A10606" s="348" t="s">
        <v>15653</v>
      </c>
      <c r="B10606" t="str">
        <f t="shared" si="165"/>
        <v>F3:1012 P1P2:9010 P3:00301</v>
      </c>
      <c r="C10606" s="348" t="s">
        <v>15331</v>
      </c>
      <c r="D10606" s="348" t="s">
        <v>7679</v>
      </c>
      <c r="E10606" s="348" t="s">
        <v>7680</v>
      </c>
      <c r="F10606" s="348" t="s">
        <v>14738</v>
      </c>
    </row>
    <row r="10607" spans="1:6" x14ac:dyDescent="0.25">
      <c r="A10607" s="348" t="s">
        <v>15653</v>
      </c>
      <c r="B10607" t="str">
        <f t="shared" si="165"/>
        <v>F3:1012 P1P2:9010 P3:00326</v>
      </c>
      <c r="C10607" s="348" t="s">
        <v>15331</v>
      </c>
      <c r="D10607" s="348" t="s">
        <v>7679</v>
      </c>
      <c r="E10607" s="348" t="s">
        <v>7680</v>
      </c>
      <c r="F10607" s="348" t="s">
        <v>13162</v>
      </c>
    </row>
    <row r="10608" spans="1:6" x14ac:dyDescent="0.25">
      <c r="A10608" s="348" t="s">
        <v>15653</v>
      </c>
      <c r="B10608" t="str">
        <f t="shared" si="165"/>
        <v>F3:1040 P1P2:9006 P3:00284</v>
      </c>
      <c r="C10608" s="348" t="s">
        <v>15331</v>
      </c>
      <c r="D10608" s="348" t="s">
        <v>7691</v>
      </c>
      <c r="E10608" s="348" t="s">
        <v>7692</v>
      </c>
      <c r="F10608" s="348" t="s">
        <v>14401</v>
      </c>
    </row>
    <row r="10609" spans="1:6" x14ac:dyDescent="0.25">
      <c r="A10609" s="348" t="s">
        <v>15653</v>
      </c>
      <c r="B10609" t="str">
        <f t="shared" si="165"/>
        <v>F3:1040 P1P2:9006 P3:00327</v>
      </c>
      <c r="C10609" s="348" t="s">
        <v>15331</v>
      </c>
      <c r="D10609" s="348" t="s">
        <v>7691</v>
      </c>
      <c r="E10609" s="348" t="s">
        <v>7692</v>
      </c>
      <c r="F10609" s="348" t="s">
        <v>14608</v>
      </c>
    </row>
    <row r="10610" spans="1:6" x14ac:dyDescent="0.25">
      <c r="A10610" s="348" t="s">
        <v>15653</v>
      </c>
      <c r="B10610" t="str">
        <f t="shared" si="165"/>
        <v>F3:1040 P1P2:9006 P3:00348</v>
      </c>
      <c r="C10610" s="348" t="s">
        <v>15331</v>
      </c>
      <c r="D10610" s="348" t="s">
        <v>7691</v>
      </c>
      <c r="E10610" s="348" t="s">
        <v>7692</v>
      </c>
      <c r="F10610" s="348" t="s">
        <v>7693</v>
      </c>
    </row>
    <row r="10611" spans="1:6" x14ac:dyDescent="0.25">
      <c r="A10611" s="348" t="s">
        <v>15653</v>
      </c>
      <c r="B10611" t="str">
        <f t="shared" si="165"/>
        <v>F3:1040 P1P2:9006 P3:00410</v>
      </c>
      <c r="C10611" s="348" t="s">
        <v>15331</v>
      </c>
      <c r="D10611" s="348" t="s">
        <v>7691</v>
      </c>
      <c r="E10611" s="348" t="s">
        <v>7692</v>
      </c>
      <c r="F10611" s="348" t="s">
        <v>14733</v>
      </c>
    </row>
    <row r="10612" spans="1:6" x14ac:dyDescent="0.25">
      <c r="A10612" s="348" t="s">
        <v>15653</v>
      </c>
      <c r="B10612" t="str">
        <f t="shared" si="165"/>
        <v>F3:1040 P1P2:9006 P3:70378</v>
      </c>
      <c r="C10612" s="348" t="s">
        <v>15331</v>
      </c>
      <c r="D10612" s="348" t="s">
        <v>7691</v>
      </c>
      <c r="E10612" s="348" t="s">
        <v>7692</v>
      </c>
      <c r="F10612" s="348" t="s">
        <v>14393</v>
      </c>
    </row>
    <row r="10613" spans="1:6" x14ac:dyDescent="0.25">
      <c r="A10613" s="348" t="s">
        <v>15653</v>
      </c>
      <c r="B10613" t="str">
        <f t="shared" si="165"/>
        <v>F3:1091 P1P2:9001 P3:00245</v>
      </c>
      <c r="C10613" s="348" t="s">
        <v>15331</v>
      </c>
      <c r="D10613" s="348" t="s">
        <v>7946</v>
      </c>
      <c r="E10613" s="348" t="s">
        <v>7947</v>
      </c>
      <c r="F10613" s="348" t="s">
        <v>7982</v>
      </c>
    </row>
    <row r="10614" spans="1:6" x14ac:dyDescent="0.25">
      <c r="A10614" s="348" t="s">
        <v>15653</v>
      </c>
      <c r="B10614" t="str">
        <f t="shared" si="165"/>
        <v>F3:1091 P1P2:9001 P3:70378</v>
      </c>
      <c r="C10614" s="348" t="s">
        <v>15331</v>
      </c>
      <c r="D10614" s="348" t="s">
        <v>7946</v>
      </c>
      <c r="E10614" s="348" t="s">
        <v>7947</v>
      </c>
      <c r="F10614" s="348" t="s">
        <v>14393</v>
      </c>
    </row>
    <row r="10615" spans="1:6" x14ac:dyDescent="0.25">
      <c r="A10615" s="348" t="s">
        <v>15653</v>
      </c>
      <c r="B10615" t="str">
        <f t="shared" si="165"/>
        <v>F3:1099 P1P2:9019 P3:00543</v>
      </c>
      <c r="C10615" s="348" t="s">
        <v>15331</v>
      </c>
      <c r="D10615" s="348" t="s">
        <v>8515</v>
      </c>
      <c r="E10615" s="348" t="s">
        <v>10350</v>
      </c>
      <c r="F10615" s="348" t="s">
        <v>15638</v>
      </c>
    </row>
    <row r="10616" spans="1:6" x14ac:dyDescent="0.25">
      <c r="A10616" s="348" t="s">
        <v>15654</v>
      </c>
      <c r="B10616" t="str">
        <f t="shared" si="165"/>
        <v>F3:1012 P1P2:9010 P3:00246</v>
      </c>
      <c r="C10616" s="348" t="s">
        <v>15331</v>
      </c>
      <c r="D10616" s="348" t="s">
        <v>7679</v>
      </c>
      <c r="E10616" s="348" t="s">
        <v>7680</v>
      </c>
      <c r="F10616" s="348" t="s">
        <v>14606</v>
      </c>
    </row>
    <row r="10617" spans="1:6" x14ac:dyDescent="0.25">
      <c r="A10617" s="348" t="s">
        <v>15654</v>
      </c>
      <c r="B10617" t="str">
        <f t="shared" si="165"/>
        <v>F3:1012 P1P2:9010 P3:00268</v>
      </c>
      <c r="C10617" s="348" t="s">
        <v>15331</v>
      </c>
      <c r="D10617" s="348" t="s">
        <v>7679</v>
      </c>
      <c r="E10617" s="348" t="s">
        <v>7680</v>
      </c>
      <c r="F10617" s="348" t="s">
        <v>13133</v>
      </c>
    </row>
    <row r="10618" spans="1:6" x14ac:dyDescent="0.25">
      <c r="A10618" s="348" t="s">
        <v>15654</v>
      </c>
      <c r="B10618" t="str">
        <f t="shared" si="165"/>
        <v>F3:1012 P1P2:9010 P3:00287</v>
      </c>
      <c r="C10618" s="348" t="s">
        <v>15331</v>
      </c>
      <c r="D10618" s="348" t="s">
        <v>7679</v>
      </c>
      <c r="E10618" s="348" t="s">
        <v>7680</v>
      </c>
      <c r="F10618" s="348" t="s">
        <v>14607</v>
      </c>
    </row>
    <row r="10619" spans="1:6" x14ac:dyDescent="0.25">
      <c r="A10619" s="348" t="s">
        <v>15654</v>
      </c>
      <c r="B10619" t="str">
        <f t="shared" si="165"/>
        <v>F3:1012 P1P2:9010 P3:00289</v>
      </c>
      <c r="C10619" s="348" t="s">
        <v>15331</v>
      </c>
      <c r="D10619" s="348" t="s">
        <v>7679</v>
      </c>
      <c r="E10619" s="348" t="s">
        <v>7680</v>
      </c>
      <c r="F10619" s="348" t="s">
        <v>14728</v>
      </c>
    </row>
    <row r="10620" spans="1:6" x14ac:dyDescent="0.25">
      <c r="A10620" s="348" t="s">
        <v>15654</v>
      </c>
      <c r="B10620" t="str">
        <f t="shared" si="165"/>
        <v>F3:1012 P1P2:9010 P3:00299</v>
      </c>
      <c r="C10620" s="348" t="s">
        <v>15331</v>
      </c>
      <c r="D10620" s="348" t="s">
        <v>7679</v>
      </c>
      <c r="E10620" s="348" t="s">
        <v>7680</v>
      </c>
      <c r="F10620" s="348" t="s">
        <v>12116</v>
      </c>
    </row>
    <row r="10621" spans="1:6" x14ac:dyDescent="0.25">
      <c r="A10621" s="348" t="s">
        <v>15654</v>
      </c>
      <c r="B10621" t="str">
        <f t="shared" si="165"/>
        <v>F3:1012 P1P2:9010 P3:00301</v>
      </c>
      <c r="C10621" s="348" t="s">
        <v>15331</v>
      </c>
      <c r="D10621" s="348" t="s">
        <v>7679</v>
      </c>
      <c r="E10621" s="348" t="s">
        <v>7680</v>
      </c>
      <c r="F10621" s="348" t="s">
        <v>14738</v>
      </c>
    </row>
    <row r="10622" spans="1:6" x14ac:dyDescent="0.25">
      <c r="A10622" s="348" t="s">
        <v>15654</v>
      </c>
      <c r="B10622" t="str">
        <f t="shared" si="165"/>
        <v>F3:1012 P1P2:9010 P3:00326</v>
      </c>
      <c r="C10622" s="348" t="s">
        <v>15331</v>
      </c>
      <c r="D10622" s="348" t="s">
        <v>7679</v>
      </c>
      <c r="E10622" s="348" t="s">
        <v>7680</v>
      </c>
      <c r="F10622" s="348" t="s">
        <v>13162</v>
      </c>
    </row>
    <row r="10623" spans="1:6" x14ac:dyDescent="0.25">
      <c r="A10623" s="348" t="s">
        <v>15654</v>
      </c>
      <c r="B10623" t="str">
        <f t="shared" si="165"/>
        <v>F3:1012 P1P2:9010 P3:00347</v>
      </c>
      <c r="C10623" s="348" t="s">
        <v>15331</v>
      </c>
      <c r="D10623" s="348" t="s">
        <v>7679</v>
      </c>
      <c r="E10623" s="348" t="s">
        <v>7680</v>
      </c>
      <c r="F10623" s="348" t="s">
        <v>7681</v>
      </c>
    </row>
    <row r="10624" spans="1:6" x14ac:dyDescent="0.25">
      <c r="A10624" s="348" t="s">
        <v>15654</v>
      </c>
      <c r="B10624" t="str">
        <f t="shared" si="165"/>
        <v>F3:1012 P1P2:9010 P3:00348</v>
      </c>
      <c r="C10624" s="348" t="s">
        <v>15331</v>
      </c>
      <c r="D10624" s="348" t="s">
        <v>7679</v>
      </c>
      <c r="E10624" s="348" t="s">
        <v>7680</v>
      </c>
      <c r="F10624" s="348" t="s">
        <v>7693</v>
      </c>
    </row>
    <row r="10625" spans="1:6" x14ac:dyDescent="0.25">
      <c r="A10625" s="348" t="s">
        <v>15654</v>
      </c>
      <c r="B10625" t="str">
        <f t="shared" si="165"/>
        <v>F3:1012 P1P2:9010 P3:00361</v>
      </c>
      <c r="C10625" s="348" t="s">
        <v>15331</v>
      </c>
      <c r="D10625" s="348" t="s">
        <v>7679</v>
      </c>
      <c r="E10625" s="348" t="s">
        <v>7680</v>
      </c>
      <c r="F10625" s="348" t="s">
        <v>14731</v>
      </c>
    </row>
    <row r="10626" spans="1:6" x14ac:dyDescent="0.25">
      <c r="A10626" s="348" t="s">
        <v>15654</v>
      </c>
      <c r="B10626" t="str">
        <f t="shared" ref="B10626:B10689" si="166">CONCATENATE("F3:",D10626," P1P2:",E10626," P3:",F10626)</f>
        <v>F3:1012 P1P2:9010 P3:00404</v>
      </c>
      <c r="C10626" s="348" t="s">
        <v>15331</v>
      </c>
      <c r="D10626" s="348" t="s">
        <v>7679</v>
      </c>
      <c r="E10626" s="348" t="s">
        <v>7680</v>
      </c>
      <c r="F10626" s="348" t="s">
        <v>15593</v>
      </c>
    </row>
    <row r="10627" spans="1:6" x14ac:dyDescent="0.25">
      <c r="A10627" s="348" t="s">
        <v>15654</v>
      </c>
      <c r="B10627" t="str">
        <f t="shared" si="166"/>
        <v>F3:1040 P1P2:9006 P3:00284</v>
      </c>
      <c r="C10627" s="348" t="s">
        <v>15331</v>
      </c>
      <c r="D10627" s="348" t="s">
        <v>7691</v>
      </c>
      <c r="E10627" s="348" t="s">
        <v>7692</v>
      </c>
      <c r="F10627" s="348" t="s">
        <v>14401</v>
      </c>
    </row>
    <row r="10628" spans="1:6" x14ac:dyDescent="0.25">
      <c r="A10628" s="348" t="s">
        <v>15654</v>
      </c>
      <c r="B10628" t="str">
        <f t="shared" si="166"/>
        <v>F3:1040 P1P2:9006 P3:00348</v>
      </c>
      <c r="C10628" s="348" t="s">
        <v>15331</v>
      </c>
      <c r="D10628" s="348" t="s">
        <v>7691</v>
      </c>
      <c r="E10628" s="348" t="s">
        <v>7692</v>
      </c>
      <c r="F10628" s="348" t="s">
        <v>7693</v>
      </c>
    </row>
    <row r="10629" spans="1:6" x14ac:dyDescent="0.25">
      <c r="A10629" s="348" t="s">
        <v>15654</v>
      </c>
      <c r="B10629" t="str">
        <f t="shared" si="166"/>
        <v>F3:1040 P1P2:9006 P3:00410</v>
      </c>
      <c r="C10629" s="348" t="s">
        <v>15331</v>
      </c>
      <c r="D10629" s="348" t="s">
        <v>7691</v>
      </c>
      <c r="E10629" s="348" t="s">
        <v>7692</v>
      </c>
      <c r="F10629" s="348" t="s">
        <v>14733</v>
      </c>
    </row>
    <row r="10630" spans="1:6" x14ac:dyDescent="0.25">
      <c r="A10630" s="348" t="s">
        <v>15654</v>
      </c>
      <c r="B10630" t="str">
        <f t="shared" si="166"/>
        <v>F3:1040 P1P2:9006 P3:70378</v>
      </c>
      <c r="C10630" s="348" t="s">
        <v>15331</v>
      </c>
      <c r="D10630" s="348" t="s">
        <v>7691</v>
      </c>
      <c r="E10630" s="348" t="s">
        <v>7692</v>
      </c>
      <c r="F10630" s="348" t="s">
        <v>14393</v>
      </c>
    </row>
    <row r="10631" spans="1:6" x14ac:dyDescent="0.25">
      <c r="A10631" s="348" t="s">
        <v>15654</v>
      </c>
      <c r="B10631" t="str">
        <f t="shared" si="166"/>
        <v>F3:1091 P1P2:9001 P3:00245</v>
      </c>
      <c r="C10631" s="348" t="s">
        <v>15331</v>
      </c>
      <c r="D10631" s="348" t="s">
        <v>7946</v>
      </c>
      <c r="E10631" s="348" t="s">
        <v>7947</v>
      </c>
      <c r="F10631" s="348" t="s">
        <v>7982</v>
      </c>
    </row>
    <row r="10632" spans="1:6" x14ac:dyDescent="0.25">
      <c r="A10632" s="348" t="s">
        <v>15654</v>
      </c>
      <c r="B10632" t="str">
        <f t="shared" si="166"/>
        <v>F3:1099 P1P2:9019 P3:00543</v>
      </c>
      <c r="C10632" s="348" t="s">
        <v>15331</v>
      </c>
      <c r="D10632" s="348" t="s">
        <v>8515</v>
      </c>
      <c r="E10632" s="348" t="s">
        <v>10350</v>
      </c>
      <c r="F10632" s="348" t="s">
        <v>15638</v>
      </c>
    </row>
    <row r="10633" spans="1:6" x14ac:dyDescent="0.25">
      <c r="A10633" s="348" t="s">
        <v>15655</v>
      </c>
      <c r="B10633" t="str">
        <f t="shared" si="166"/>
        <v>F3:1012 P1P2:9010 P3:00246</v>
      </c>
      <c r="C10633" s="348" t="s">
        <v>15331</v>
      </c>
      <c r="D10633" s="348" t="s">
        <v>7679</v>
      </c>
      <c r="E10633" s="348" t="s">
        <v>7680</v>
      </c>
      <c r="F10633" s="348" t="s">
        <v>14606</v>
      </c>
    </row>
    <row r="10634" spans="1:6" x14ac:dyDescent="0.25">
      <c r="A10634" s="348" t="s">
        <v>15655</v>
      </c>
      <c r="B10634" t="str">
        <f t="shared" si="166"/>
        <v>F3:1012 P1P2:9010 P3:00268</v>
      </c>
      <c r="C10634" s="348" t="s">
        <v>15331</v>
      </c>
      <c r="D10634" s="348" t="s">
        <v>7679</v>
      </c>
      <c r="E10634" s="348" t="s">
        <v>7680</v>
      </c>
      <c r="F10634" s="348" t="s">
        <v>13133</v>
      </c>
    </row>
    <row r="10635" spans="1:6" x14ac:dyDescent="0.25">
      <c r="A10635" s="348" t="s">
        <v>15655</v>
      </c>
      <c r="B10635" t="str">
        <f t="shared" si="166"/>
        <v>F3:1012 P1P2:9010 P3:00287</v>
      </c>
      <c r="C10635" s="348" t="s">
        <v>15331</v>
      </c>
      <c r="D10635" s="348" t="s">
        <v>7679</v>
      </c>
      <c r="E10635" s="348" t="s">
        <v>7680</v>
      </c>
      <c r="F10635" s="348" t="s">
        <v>14607</v>
      </c>
    </row>
    <row r="10636" spans="1:6" x14ac:dyDescent="0.25">
      <c r="A10636" s="348" t="s">
        <v>15655</v>
      </c>
      <c r="B10636" t="str">
        <f t="shared" si="166"/>
        <v>F3:1012 P1P2:9010 P3:00299</v>
      </c>
      <c r="C10636" s="348" t="s">
        <v>15331</v>
      </c>
      <c r="D10636" s="348" t="s">
        <v>7679</v>
      </c>
      <c r="E10636" s="348" t="s">
        <v>7680</v>
      </c>
      <c r="F10636" s="348" t="s">
        <v>12116</v>
      </c>
    </row>
    <row r="10637" spans="1:6" x14ac:dyDescent="0.25">
      <c r="A10637" s="348" t="s">
        <v>15655</v>
      </c>
      <c r="B10637" t="str">
        <f t="shared" si="166"/>
        <v>F3:1012 P1P2:9010 P3:00301</v>
      </c>
      <c r="C10637" s="348" t="s">
        <v>15331</v>
      </c>
      <c r="D10637" s="348" t="s">
        <v>7679</v>
      </c>
      <c r="E10637" s="348" t="s">
        <v>7680</v>
      </c>
      <c r="F10637" s="348" t="s">
        <v>14738</v>
      </c>
    </row>
    <row r="10638" spans="1:6" x14ac:dyDescent="0.25">
      <c r="A10638" s="348" t="s">
        <v>15655</v>
      </c>
      <c r="B10638" t="str">
        <f t="shared" si="166"/>
        <v>F3:1012 P1P2:9010 P3:00326</v>
      </c>
      <c r="C10638" s="348" t="s">
        <v>15331</v>
      </c>
      <c r="D10638" s="348" t="s">
        <v>7679</v>
      </c>
      <c r="E10638" s="348" t="s">
        <v>7680</v>
      </c>
      <c r="F10638" s="348" t="s">
        <v>13162</v>
      </c>
    </row>
    <row r="10639" spans="1:6" x14ac:dyDescent="0.25">
      <c r="A10639" s="348" t="s">
        <v>15655</v>
      </c>
      <c r="B10639" t="str">
        <f t="shared" si="166"/>
        <v>F3:1012 P1P2:9010 P3:00347</v>
      </c>
      <c r="C10639" s="348" t="s">
        <v>15331</v>
      </c>
      <c r="D10639" s="348" t="s">
        <v>7679</v>
      </c>
      <c r="E10639" s="348" t="s">
        <v>7680</v>
      </c>
      <c r="F10639" s="348" t="s">
        <v>7681</v>
      </c>
    </row>
    <row r="10640" spans="1:6" x14ac:dyDescent="0.25">
      <c r="A10640" s="348" t="s">
        <v>15655</v>
      </c>
      <c r="B10640" t="str">
        <f t="shared" si="166"/>
        <v>F3:1040 P1P2:9006 P3:00283</v>
      </c>
      <c r="C10640" s="348" t="s">
        <v>15331</v>
      </c>
      <c r="D10640" s="348" t="s">
        <v>7691</v>
      </c>
      <c r="E10640" s="348" t="s">
        <v>7692</v>
      </c>
      <c r="F10640" s="348" t="s">
        <v>7914</v>
      </c>
    </row>
    <row r="10641" spans="1:6" x14ac:dyDescent="0.25">
      <c r="A10641" s="348" t="s">
        <v>15655</v>
      </c>
      <c r="B10641" t="str">
        <f t="shared" si="166"/>
        <v>F3:1040 P1P2:9006 P3:00284</v>
      </c>
      <c r="C10641" s="348" t="s">
        <v>15331</v>
      </c>
      <c r="D10641" s="348" t="s">
        <v>7691</v>
      </c>
      <c r="E10641" s="348" t="s">
        <v>7692</v>
      </c>
      <c r="F10641" s="348" t="s">
        <v>14401</v>
      </c>
    </row>
    <row r="10642" spans="1:6" x14ac:dyDescent="0.25">
      <c r="A10642" s="348" t="s">
        <v>15655</v>
      </c>
      <c r="B10642" t="str">
        <f t="shared" si="166"/>
        <v>F3:1040 P1P2:9006 P3:00327</v>
      </c>
      <c r="C10642" s="348" t="s">
        <v>15331</v>
      </c>
      <c r="D10642" s="348" t="s">
        <v>7691</v>
      </c>
      <c r="E10642" s="348" t="s">
        <v>7692</v>
      </c>
      <c r="F10642" s="348" t="s">
        <v>14608</v>
      </c>
    </row>
    <row r="10643" spans="1:6" x14ac:dyDescent="0.25">
      <c r="A10643" s="348" t="s">
        <v>15655</v>
      </c>
      <c r="B10643" t="str">
        <f t="shared" si="166"/>
        <v>F3:1040 P1P2:9006 P3:00410</v>
      </c>
      <c r="C10643" s="348" t="s">
        <v>15331</v>
      </c>
      <c r="D10643" s="348" t="s">
        <v>7691</v>
      </c>
      <c r="E10643" s="348" t="s">
        <v>7692</v>
      </c>
      <c r="F10643" s="348" t="s">
        <v>14733</v>
      </c>
    </row>
    <row r="10644" spans="1:6" x14ac:dyDescent="0.25">
      <c r="A10644" s="348" t="s">
        <v>15655</v>
      </c>
      <c r="B10644" t="str">
        <f t="shared" si="166"/>
        <v>F3:1040 P1P2:9006 P3:70378</v>
      </c>
      <c r="C10644" s="348" t="s">
        <v>15331</v>
      </c>
      <c r="D10644" s="348" t="s">
        <v>7691</v>
      </c>
      <c r="E10644" s="348" t="s">
        <v>7692</v>
      </c>
      <c r="F10644" s="348" t="s">
        <v>14393</v>
      </c>
    </row>
    <row r="10645" spans="1:6" x14ac:dyDescent="0.25">
      <c r="A10645" s="348" t="s">
        <v>15655</v>
      </c>
      <c r="B10645" t="str">
        <f t="shared" si="166"/>
        <v>F3:1091 P1P2:9001 P3:00245</v>
      </c>
      <c r="C10645" s="348" t="s">
        <v>15331</v>
      </c>
      <c r="D10645" s="348" t="s">
        <v>7946</v>
      </c>
      <c r="E10645" s="348" t="s">
        <v>7947</v>
      </c>
      <c r="F10645" s="348" t="s">
        <v>7982</v>
      </c>
    </row>
    <row r="10646" spans="1:6" x14ac:dyDescent="0.25">
      <c r="A10646" s="348" t="s">
        <v>15655</v>
      </c>
      <c r="B10646" t="str">
        <f t="shared" si="166"/>
        <v>F3:1099 P1P2:9019 P3:00543</v>
      </c>
      <c r="C10646" s="348" t="s">
        <v>15331</v>
      </c>
      <c r="D10646" s="348" t="s">
        <v>8515</v>
      </c>
      <c r="E10646" s="348" t="s">
        <v>10350</v>
      </c>
      <c r="F10646" s="348" t="s">
        <v>15638</v>
      </c>
    </row>
    <row r="10647" spans="1:6" x14ac:dyDescent="0.25">
      <c r="A10647" s="348" t="s">
        <v>15656</v>
      </c>
      <c r="B10647" t="str">
        <f t="shared" si="166"/>
        <v>F3:1012 P1P2:9010 P3:00246</v>
      </c>
      <c r="C10647" s="348" t="s">
        <v>15331</v>
      </c>
      <c r="D10647" s="348" t="s">
        <v>7679</v>
      </c>
      <c r="E10647" s="348" t="s">
        <v>7680</v>
      </c>
      <c r="F10647" s="348" t="s">
        <v>14606</v>
      </c>
    </row>
    <row r="10648" spans="1:6" x14ac:dyDescent="0.25">
      <c r="A10648" s="348" t="s">
        <v>15656</v>
      </c>
      <c r="B10648" t="str">
        <f t="shared" si="166"/>
        <v>F3:1012 P1P2:9010 P3:00268</v>
      </c>
      <c r="C10648" s="348" t="s">
        <v>15331</v>
      </c>
      <c r="D10648" s="348" t="s">
        <v>7679</v>
      </c>
      <c r="E10648" s="348" t="s">
        <v>7680</v>
      </c>
      <c r="F10648" s="348" t="s">
        <v>13133</v>
      </c>
    </row>
    <row r="10649" spans="1:6" x14ac:dyDescent="0.25">
      <c r="A10649" s="348" t="s">
        <v>15656</v>
      </c>
      <c r="B10649" t="str">
        <f t="shared" si="166"/>
        <v>F3:1012 P1P2:9010 P3:00287</v>
      </c>
      <c r="C10649" s="348" t="s">
        <v>15331</v>
      </c>
      <c r="D10649" s="348" t="s">
        <v>7679</v>
      </c>
      <c r="E10649" s="348" t="s">
        <v>7680</v>
      </c>
      <c r="F10649" s="348" t="s">
        <v>14607</v>
      </c>
    </row>
    <row r="10650" spans="1:6" x14ac:dyDescent="0.25">
      <c r="A10650" s="348" t="s">
        <v>15656</v>
      </c>
      <c r="B10650" t="str">
        <f t="shared" si="166"/>
        <v>F3:1012 P1P2:9010 P3:00299</v>
      </c>
      <c r="C10650" s="348" t="s">
        <v>15331</v>
      </c>
      <c r="D10650" s="348" t="s">
        <v>7679</v>
      </c>
      <c r="E10650" s="348" t="s">
        <v>7680</v>
      </c>
      <c r="F10650" s="348" t="s">
        <v>12116</v>
      </c>
    </row>
    <row r="10651" spans="1:6" x14ac:dyDescent="0.25">
      <c r="A10651" s="348" t="s">
        <v>15656</v>
      </c>
      <c r="B10651" t="str">
        <f t="shared" si="166"/>
        <v>F3:1012 P1P2:9010 P3:00301</v>
      </c>
      <c r="C10651" s="348" t="s">
        <v>15331</v>
      </c>
      <c r="D10651" s="348" t="s">
        <v>7679</v>
      </c>
      <c r="E10651" s="348" t="s">
        <v>7680</v>
      </c>
      <c r="F10651" s="348" t="s">
        <v>14738</v>
      </c>
    </row>
    <row r="10652" spans="1:6" x14ac:dyDescent="0.25">
      <c r="A10652" s="348" t="s">
        <v>15656</v>
      </c>
      <c r="B10652" t="str">
        <f t="shared" si="166"/>
        <v>F3:1012 P1P2:9010 P3:00326</v>
      </c>
      <c r="C10652" s="348" t="s">
        <v>15331</v>
      </c>
      <c r="D10652" s="348" t="s">
        <v>7679</v>
      </c>
      <c r="E10652" s="348" t="s">
        <v>7680</v>
      </c>
      <c r="F10652" s="348" t="s">
        <v>13162</v>
      </c>
    </row>
    <row r="10653" spans="1:6" x14ac:dyDescent="0.25">
      <c r="A10653" s="348" t="s">
        <v>15656</v>
      </c>
      <c r="B10653" t="str">
        <f t="shared" si="166"/>
        <v>F3:1012 P1P2:9010 P3:00347</v>
      </c>
      <c r="C10653" s="348" t="s">
        <v>15331</v>
      </c>
      <c r="D10653" s="348" t="s">
        <v>7679</v>
      </c>
      <c r="E10653" s="348" t="s">
        <v>7680</v>
      </c>
      <c r="F10653" s="348" t="s">
        <v>7681</v>
      </c>
    </row>
    <row r="10654" spans="1:6" x14ac:dyDescent="0.25">
      <c r="A10654" s="348" t="s">
        <v>15656</v>
      </c>
      <c r="B10654" t="str">
        <f t="shared" si="166"/>
        <v>F3:1040 P1P2:9006 P3:00284</v>
      </c>
      <c r="C10654" s="348" t="s">
        <v>15331</v>
      </c>
      <c r="D10654" s="348" t="s">
        <v>7691</v>
      </c>
      <c r="E10654" s="348" t="s">
        <v>7692</v>
      </c>
      <c r="F10654" s="348" t="s">
        <v>14401</v>
      </c>
    </row>
    <row r="10655" spans="1:6" x14ac:dyDescent="0.25">
      <c r="A10655" s="348" t="s">
        <v>15656</v>
      </c>
      <c r="B10655" t="str">
        <f t="shared" si="166"/>
        <v>F3:1040 P1P2:9006 P3:00327</v>
      </c>
      <c r="C10655" s="348" t="s">
        <v>15331</v>
      </c>
      <c r="D10655" s="348" t="s">
        <v>7691</v>
      </c>
      <c r="E10655" s="348" t="s">
        <v>7692</v>
      </c>
      <c r="F10655" s="348" t="s">
        <v>14608</v>
      </c>
    </row>
    <row r="10656" spans="1:6" x14ac:dyDescent="0.25">
      <c r="A10656" s="348" t="s">
        <v>15656</v>
      </c>
      <c r="B10656" t="str">
        <f t="shared" si="166"/>
        <v>F3:1040 P1P2:9006 P3:00410</v>
      </c>
      <c r="C10656" s="348" t="s">
        <v>15331</v>
      </c>
      <c r="D10656" s="348" t="s">
        <v>7691</v>
      </c>
      <c r="E10656" s="348" t="s">
        <v>7692</v>
      </c>
      <c r="F10656" s="348" t="s">
        <v>14733</v>
      </c>
    </row>
    <row r="10657" spans="1:6" x14ac:dyDescent="0.25">
      <c r="A10657" s="348" t="s">
        <v>15656</v>
      </c>
      <c r="B10657" t="str">
        <f t="shared" si="166"/>
        <v>F3:1040 P1P2:9006 P3:70378</v>
      </c>
      <c r="C10657" s="348" t="s">
        <v>15331</v>
      </c>
      <c r="D10657" s="348" t="s">
        <v>7691</v>
      </c>
      <c r="E10657" s="348" t="s">
        <v>7692</v>
      </c>
      <c r="F10657" s="348" t="s">
        <v>14393</v>
      </c>
    </row>
    <row r="10658" spans="1:6" x14ac:dyDescent="0.25">
      <c r="A10658" s="348" t="s">
        <v>15656</v>
      </c>
      <c r="B10658" t="str">
        <f t="shared" si="166"/>
        <v>F3:1091 P1P2:9001 P3:00245</v>
      </c>
      <c r="C10658" s="348" t="s">
        <v>15331</v>
      </c>
      <c r="D10658" s="348" t="s">
        <v>7946</v>
      </c>
      <c r="E10658" s="348" t="s">
        <v>7947</v>
      </c>
      <c r="F10658" s="348" t="s">
        <v>7982</v>
      </c>
    </row>
    <row r="10659" spans="1:6" x14ac:dyDescent="0.25">
      <c r="A10659" s="348" t="s">
        <v>15656</v>
      </c>
      <c r="B10659" t="str">
        <f t="shared" si="166"/>
        <v>F3:1099 P1P2:9019 P3:00543</v>
      </c>
      <c r="C10659" s="348" t="s">
        <v>15331</v>
      </c>
      <c r="D10659" s="348" t="s">
        <v>8515</v>
      </c>
      <c r="E10659" s="348" t="s">
        <v>10350</v>
      </c>
      <c r="F10659" s="348" t="s">
        <v>15638</v>
      </c>
    </row>
    <row r="10660" spans="1:6" x14ac:dyDescent="0.25">
      <c r="A10660" s="348" t="s">
        <v>15657</v>
      </c>
      <c r="B10660" t="str">
        <f t="shared" si="166"/>
        <v>F3:1012 P1P2:9010 P3:00246</v>
      </c>
      <c r="C10660" s="348" t="s">
        <v>15331</v>
      </c>
      <c r="D10660" s="348" t="s">
        <v>7679</v>
      </c>
      <c r="E10660" s="348" t="s">
        <v>7680</v>
      </c>
      <c r="F10660" s="348" t="s">
        <v>14606</v>
      </c>
    </row>
    <row r="10661" spans="1:6" x14ac:dyDescent="0.25">
      <c r="A10661" s="348" t="s">
        <v>15657</v>
      </c>
      <c r="B10661" t="str">
        <f t="shared" si="166"/>
        <v>F3:1012 P1P2:9010 P3:00268</v>
      </c>
      <c r="C10661" s="348" t="s">
        <v>15331</v>
      </c>
      <c r="D10661" s="348" t="s">
        <v>7679</v>
      </c>
      <c r="E10661" s="348" t="s">
        <v>7680</v>
      </c>
      <c r="F10661" s="348" t="s">
        <v>13133</v>
      </c>
    </row>
    <row r="10662" spans="1:6" x14ac:dyDescent="0.25">
      <c r="A10662" s="348" t="s">
        <v>15657</v>
      </c>
      <c r="B10662" t="str">
        <f t="shared" si="166"/>
        <v>F3:1012 P1P2:9010 P3:00287</v>
      </c>
      <c r="C10662" s="348" t="s">
        <v>15331</v>
      </c>
      <c r="D10662" s="348" t="s">
        <v>7679</v>
      </c>
      <c r="E10662" s="348" t="s">
        <v>7680</v>
      </c>
      <c r="F10662" s="348" t="s">
        <v>14607</v>
      </c>
    </row>
    <row r="10663" spans="1:6" x14ac:dyDescent="0.25">
      <c r="A10663" s="348" t="s">
        <v>15657</v>
      </c>
      <c r="B10663" t="str">
        <f t="shared" si="166"/>
        <v>F3:1012 P1P2:9010 P3:00289</v>
      </c>
      <c r="C10663" s="348" t="s">
        <v>15331</v>
      </c>
      <c r="D10663" s="348" t="s">
        <v>7679</v>
      </c>
      <c r="E10663" s="348" t="s">
        <v>7680</v>
      </c>
      <c r="F10663" s="348" t="s">
        <v>14728</v>
      </c>
    </row>
    <row r="10664" spans="1:6" x14ac:dyDescent="0.25">
      <c r="A10664" s="348" t="s">
        <v>15657</v>
      </c>
      <c r="B10664" t="str">
        <f t="shared" si="166"/>
        <v>F3:1012 P1P2:9010 P3:00301</v>
      </c>
      <c r="C10664" s="348" t="s">
        <v>15331</v>
      </c>
      <c r="D10664" s="348" t="s">
        <v>7679</v>
      </c>
      <c r="E10664" s="348" t="s">
        <v>7680</v>
      </c>
      <c r="F10664" s="348" t="s">
        <v>14738</v>
      </c>
    </row>
    <row r="10665" spans="1:6" x14ac:dyDescent="0.25">
      <c r="A10665" s="348" t="s">
        <v>15657</v>
      </c>
      <c r="B10665" t="str">
        <f t="shared" si="166"/>
        <v>F3:1012 P1P2:9010 P3:00326</v>
      </c>
      <c r="C10665" s="348" t="s">
        <v>15331</v>
      </c>
      <c r="D10665" s="348" t="s">
        <v>7679</v>
      </c>
      <c r="E10665" s="348" t="s">
        <v>7680</v>
      </c>
      <c r="F10665" s="348" t="s">
        <v>13162</v>
      </c>
    </row>
    <row r="10666" spans="1:6" x14ac:dyDescent="0.25">
      <c r="A10666" s="348" t="s">
        <v>15657</v>
      </c>
      <c r="B10666" t="str">
        <f t="shared" si="166"/>
        <v>F3:1012 P1P2:9010 P3:00347</v>
      </c>
      <c r="C10666" s="348" t="s">
        <v>15331</v>
      </c>
      <c r="D10666" s="348" t="s">
        <v>7679</v>
      </c>
      <c r="E10666" s="348" t="s">
        <v>7680</v>
      </c>
      <c r="F10666" s="348" t="s">
        <v>7681</v>
      </c>
    </row>
    <row r="10667" spans="1:6" x14ac:dyDescent="0.25">
      <c r="A10667" s="348" t="s">
        <v>15657</v>
      </c>
      <c r="B10667" t="str">
        <f t="shared" si="166"/>
        <v>F3:1012 P1P2:9010 P3:00368</v>
      </c>
      <c r="C10667" s="348" t="s">
        <v>15331</v>
      </c>
      <c r="D10667" s="348" t="s">
        <v>7679</v>
      </c>
      <c r="E10667" s="348" t="s">
        <v>7680</v>
      </c>
      <c r="F10667" s="348" t="s">
        <v>15648</v>
      </c>
    </row>
    <row r="10668" spans="1:6" x14ac:dyDescent="0.25">
      <c r="A10668" s="348" t="s">
        <v>15657</v>
      </c>
      <c r="B10668" t="str">
        <f t="shared" si="166"/>
        <v>F3:1012 P1P2:9010 P3:00404</v>
      </c>
      <c r="C10668" s="348" t="s">
        <v>15331</v>
      </c>
      <c r="D10668" s="348" t="s">
        <v>7679</v>
      </c>
      <c r="E10668" s="348" t="s">
        <v>7680</v>
      </c>
      <c r="F10668" s="348" t="s">
        <v>15593</v>
      </c>
    </row>
    <row r="10669" spans="1:6" x14ac:dyDescent="0.25">
      <c r="A10669" s="348" t="s">
        <v>15657</v>
      </c>
      <c r="B10669" t="str">
        <f t="shared" si="166"/>
        <v>F3:1040 P1P2:9006 P3:00283</v>
      </c>
      <c r="C10669" s="348" t="s">
        <v>15331</v>
      </c>
      <c r="D10669" s="348" t="s">
        <v>7691</v>
      </c>
      <c r="E10669" s="348" t="s">
        <v>7692</v>
      </c>
      <c r="F10669" s="348" t="s">
        <v>7914</v>
      </c>
    </row>
    <row r="10670" spans="1:6" x14ac:dyDescent="0.25">
      <c r="A10670" s="348" t="s">
        <v>15657</v>
      </c>
      <c r="B10670" t="str">
        <f t="shared" si="166"/>
        <v>F3:1040 P1P2:9006 P3:00284</v>
      </c>
      <c r="C10670" s="348" t="s">
        <v>15331</v>
      </c>
      <c r="D10670" s="348" t="s">
        <v>7691</v>
      </c>
      <c r="E10670" s="348" t="s">
        <v>7692</v>
      </c>
      <c r="F10670" s="348" t="s">
        <v>14401</v>
      </c>
    </row>
    <row r="10671" spans="1:6" x14ac:dyDescent="0.25">
      <c r="A10671" s="348" t="s">
        <v>15657</v>
      </c>
      <c r="B10671" t="str">
        <f t="shared" si="166"/>
        <v>F3:1040 P1P2:9006 P3:00327</v>
      </c>
      <c r="C10671" s="348" t="s">
        <v>15331</v>
      </c>
      <c r="D10671" s="348" t="s">
        <v>7691</v>
      </c>
      <c r="E10671" s="348" t="s">
        <v>7692</v>
      </c>
      <c r="F10671" s="348" t="s">
        <v>14608</v>
      </c>
    </row>
    <row r="10672" spans="1:6" x14ac:dyDescent="0.25">
      <c r="A10672" s="348" t="s">
        <v>15657</v>
      </c>
      <c r="B10672" t="str">
        <f t="shared" si="166"/>
        <v>F3:1040 P1P2:9006 P3:00410</v>
      </c>
      <c r="C10672" s="348" t="s">
        <v>15331</v>
      </c>
      <c r="D10672" s="348" t="s">
        <v>7691</v>
      </c>
      <c r="E10672" s="348" t="s">
        <v>7692</v>
      </c>
      <c r="F10672" s="348" t="s">
        <v>14733</v>
      </c>
    </row>
    <row r="10673" spans="1:6" x14ac:dyDescent="0.25">
      <c r="A10673" s="348" t="s">
        <v>15657</v>
      </c>
      <c r="B10673" t="str">
        <f t="shared" si="166"/>
        <v>F3:1040 P1P2:9006 P3:70378</v>
      </c>
      <c r="C10673" s="348" t="s">
        <v>15331</v>
      </c>
      <c r="D10673" s="348" t="s">
        <v>7691</v>
      </c>
      <c r="E10673" s="348" t="s">
        <v>7692</v>
      </c>
      <c r="F10673" s="348" t="s">
        <v>14393</v>
      </c>
    </row>
    <row r="10674" spans="1:6" x14ac:dyDescent="0.25">
      <c r="A10674" s="348" t="s">
        <v>15657</v>
      </c>
      <c r="B10674" t="str">
        <f t="shared" si="166"/>
        <v>F3:1091 P1P2:9001 P3:00245</v>
      </c>
      <c r="C10674" s="348" t="s">
        <v>15331</v>
      </c>
      <c r="D10674" s="348" t="s">
        <v>7946</v>
      </c>
      <c r="E10674" s="348" t="s">
        <v>7947</v>
      </c>
      <c r="F10674" s="348" t="s">
        <v>7982</v>
      </c>
    </row>
    <row r="10675" spans="1:6" x14ac:dyDescent="0.25">
      <c r="A10675" s="348" t="s">
        <v>15657</v>
      </c>
      <c r="B10675" t="str">
        <f t="shared" si="166"/>
        <v>F3:1099 P1P2:9019 P3:00543</v>
      </c>
      <c r="C10675" s="348" t="s">
        <v>15331</v>
      </c>
      <c r="D10675" s="348" t="s">
        <v>8515</v>
      </c>
      <c r="E10675" s="348" t="s">
        <v>10350</v>
      </c>
      <c r="F10675" s="348" t="s">
        <v>15638</v>
      </c>
    </row>
    <row r="10676" spans="1:6" x14ac:dyDescent="0.25">
      <c r="A10676" s="348" t="s">
        <v>15658</v>
      </c>
      <c r="B10676" t="str">
        <f t="shared" si="166"/>
        <v>F3:1012 P1P2:9010 P3:00246</v>
      </c>
      <c r="C10676" s="348" t="s">
        <v>15331</v>
      </c>
      <c r="D10676" s="348" t="s">
        <v>7679</v>
      </c>
      <c r="E10676" s="348" t="s">
        <v>7680</v>
      </c>
      <c r="F10676" s="348" t="s">
        <v>14606</v>
      </c>
    </row>
    <row r="10677" spans="1:6" x14ac:dyDescent="0.25">
      <c r="A10677" s="348" t="s">
        <v>15658</v>
      </c>
      <c r="B10677" t="str">
        <f t="shared" si="166"/>
        <v>F3:1012 P1P2:9010 P3:00268</v>
      </c>
      <c r="C10677" s="348" t="s">
        <v>15331</v>
      </c>
      <c r="D10677" s="348" t="s">
        <v>7679</v>
      </c>
      <c r="E10677" s="348" t="s">
        <v>7680</v>
      </c>
      <c r="F10677" s="348" t="s">
        <v>13133</v>
      </c>
    </row>
    <row r="10678" spans="1:6" x14ac:dyDescent="0.25">
      <c r="A10678" s="348" t="s">
        <v>15658</v>
      </c>
      <c r="B10678" t="str">
        <f t="shared" si="166"/>
        <v>F3:1012 P1P2:9010 P3:00287</v>
      </c>
      <c r="C10678" s="348" t="s">
        <v>15331</v>
      </c>
      <c r="D10678" s="348" t="s">
        <v>7679</v>
      </c>
      <c r="E10678" s="348" t="s">
        <v>7680</v>
      </c>
      <c r="F10678" s="348" t="s">
        <v>14607</v>
      </c>
    </row>
    <row r="10679" spans="1:6" x14ac:dyDescent="0.25">
      <c r="A10679" s="348" t="s">
        <v>15658</v>
      </c>
      <c r="B10679" t="str">
        <f t="shared" si="166"/>
        <v>F3:1012 P1P2:9010 P3:00299</v>
      </c>
      <c r="C10679" s="348" t="s">
        <v>15331</v>
      </c>
      <c r="D10679" s="348" t="s">
        <v>7679</v>
      </c>
      <c r="E10679" s="348" t="s">
        <v>7680</v>
      </c>
      <c r="F10679" s="348" t="s">
        <v>12116</v>
      </c>
    </row>
    <row r="10680" spans="1:6" x14ac:dyDescent="0.25">
      <c r="A10680" s="348" t="s">
        <v>15658</v>
      </c>
      <c r="B10680" t="str">
        <f t="shared" si="166"/>
        <v>F3:1012 P1P2:9010 P3:00301</v>
      </c>
      <c r="C10680" s="348" t="s">
        <v>15331</v>
      </c>
      <c r="D10680" s="348" t="s">
        <v>7679</v>
      </c>
      <c r="E10680" s="348" t="s">
        <v>7680</v>
      </c>
      <c r="F10680" s="348" t="s">
        <v>14738</v>
      </c>
    </row>
    <row r="10681" spans="1:6" x14ac:dyDescent="0.25">
      <c r="A10681" s="348" t="s">
        <v>15658</v>
      </c>
      <c r="B10681" t="str">
        <f t="shared" si="166"/>
        <v>F3:1012 P1P2:9010 P3:00326</v>
      </c>
      <c r="C10681" s="348" t="s">
        <v>15331</v>
      </c>
      <c r="D10681" s="348" t="s">
        <v>7679</v>
      </c>
      <c r="E10681" s="348" t="s">
        <v>7680</v>
      </c>
      <c r="F10681" s="348" t="s">
        <v>13162</v>
      </c>
    </row>
    <row r="10682" spans="1:6" x14ac:dyDescent="0.25">
      <c r="A10682" s="348" t="s">
        <v>15658</v>
      </c>
      <c r="B10682" t="str">
        <f t="shared" si="166"/>
        <v>F3:1012 P1P2:9010 P3:00347</v>
      </c>
      <c r="C10682" s="348" t="s">
        <v>15331</v>
      </c>
      <c r="D10682" s="348" t="s">
        <v>7679</v>
      </c>
      <c r="E10682" s="348" t="s">
        <v>7680</v>
      </c>
      <c r="F10682" s="348" t="s">
        <v>7681</v>
      </c>
    </row>
    <row r="10683" spans="1:6" x14ac:dyDescent="0.25">
      <c r="A10683" s="348" t="s">
        <v>15658</v>
      </c>
      <c r="B10683" t="str">
        <f t="shared" si="166"/>
        <v>F3:1040 P1P2:9006 P3:00283</v>
      </c>
      <c r="C10683" s="348" t="s">
        <v>15331</v>
      </c>
      <c r="D10683" s="348" t="s">
        <v>7691</v>
      </c>
      <c r="E10683" s="348" t="s">
        <v>7692</v>
      </c>
      <c r="F10683" s="348" t="s">
        <v>7914</v>
      </c>
    </row>
    <row r="10684" spans="1:6" x14ac:dyDescent="0.25">
      <c r="A10684" s="348" t="s">
        <v>15658</v>
      </c>
      <c r="B10684" t="str">
        <f t="shared" si="166"/>
        <v>F3:1040 P1P2:9006 P3:00410</v>
      </c>
      <c r="C10684" s="348" t="s">
        <v>15331</v>
      </c>
      <c r="D10684" s="348" t="s">
        <v>7691</v>
      </c>
      <c r="E10684" s="348" t="s">
        <v>7692</v>
      </c>
      <c r="F10684" s="348" t="s">
        <v>14733</v>
      </c>
    </row>
    <row r="10685" spans="1:6" x14ac:dyDescent="0.25">
      <c r="A10685" s="348" t="s">
        <v>15658</v>
      </c>
      <c r="B10685" t="str">
        <f t="shared" si="166"/>
        <v>F3:1040 P1P2:9006 P3:70378</v>
      </c>
      <c r="C10685" s="348" t="s">
        <v>15331</v>
      </c>
      <c r="D10685" s="348" t="s">
        <v>7691</v>
      </c>
      <c r="E10685" s="348" t="s">
        <v>7692</v>
      </c>
      <c r="F10685" s="348" t="s">
        <v>14393</v>
      </c>
    </row>
    <row r="10686" spans="1:6" x14ac:dyDescent="0.25">
      <c r="A10686" s="348" t="s">
        <v>15658</v>
      </c>
      <c r="B10686" t="str">
        <f t="shared" si="166"/>
        <v>F3:1091 P1P2:9001 P3:00245</v>
      </c>
      <c r="C10686" s="348" t="s">
        <v>15331</v>
      </c>
      <c r="D10686" s="348" t="s">
        <v>7946</v>
      </c>
      <c r="E10686" s="348" t="s">
        <v>7947</v>
      </c>
      <c r="F10686" s="348" t="s">
        <v>7982</v>
      </c>
    </row>
    <row r="10687" spans="1:6" x14ac:dyDescent="0.25">
      <c r="A10687" s="348" t="s">
        <v>15658</v>
      </c>
      <c r="B10687" t="str">
        <f t="shared" si="166"/>
        <v>F3:1099 P1P2:9019 P3:00543</v>
      </c>
      <c r="C10687" s="348" t="s">
        <v>15331</v>
      </c>
      <c r="D10687" s="348" t="s">
        <v>8515</v>
      </c>
      <c r="E10687" s="348" t="s">
        <v>10350</v>
      </c>
      <c r="F10687" s="348" t="s">
        <v>15638</v>
      </c>
    </row>
    <row r="10688" spans="1:6" x14ac:dyDescent="0.25">
      <c r="A10688" s="348" t="s">
        <v>15659</v>
      </c>
      <c r="B10688" t="str">
        <f t="shared" si="166"/>
        <v>F3:1012 P1P2:9010 P3:00246</v>
      </c>
      <c r="C10688" s="348" t="s">
        <v>15331</v>
      </c>
      <c r="D10688" s="348" t="s">
        <v>7679</v>
      </c>
      <c r="E10688" s="348" t="s">
        <v>7680</v>
      </c>
      <c r="F10688" s="348" t="s">
        <v>14606</v>
      </c>
    </row>
    <row r="10689" spans="1:6" x14ac:dyDescent="0.25">
      <c r="A10689" s="348" t="s">
        <v>15659</v>
      </c>
      <c r="B10689" t="str">
        <f t="shared" si="166"/>
        <v>F3:1012 P1P2:9010 P3:00268</v>
      </c>
      <c r="C10689" s="348" t="s">
        <v>15331</v>
      </c>
      <c r="D10689" s="348" t="s">
        <v>7679</v>
      </c>
      <c r="E10689" s="348" t="s">
        <v>7680</v>
      </c>
      <c r="F10689" s="348" t="s">
        <v>13133</v>
      </c>
    </row>
    <row r="10690" spans="1:6" x14ac:dyDescent="0.25">
      <c r="A10690" s="348" t="s">
        <v>15659</v>
      </c>
      <c r="B10690" t="str">
        <f t="shared" ref="B10690:B10753" si="167">CONCATENATE("F3:",D10690," P1P2:",E10690," P3:",F10690)</f>
        <v>F3:1012 P1P2:9010 P3:00287</v>
      </c>
      <c r="C10690" s="348" t="s">
        <v>15331</v>
      </c>
      <c r="D10690" s="348" t="s">
        <v>7679</v>
      </c>
      <c r="E10690" s="348" t="s">
        <v>7680</v>
      </c>
      <c r="F10690" s="348" t="s">
        <v>14607</v>
      </c>
    </row>
    <row r="10691" spans="1:6" x14ac:dyDescent="0.25">
      <c r="A10691" s="348" t="s">
        <v>15659</v>
      </c>
      <c r="B10691" t="str">
        <f t="shared" si="167"/>
        <v>F3:1012 P1P2:9010 P3:00299</v>
      </c>
      <c r="C10691" s="348" t="s">
        <v>15331</v>
      </c>
      <c r="D10691" s="348" t="s">
        <v>7679</v>
      </c>
      <c r="E10691" s="348" t="s">
        <v>7680</v>
      </c>
      <c r="F10691" s="348" t="s">
        <v>12116</v>
      </c>
    </row>
    <row r="10692" spans="1:6" x14ac:dyDescent="0.25">
      <c r="A10692" s="348" t="s">
        <v>15659</v>
      </c>
      <c r="B10692" t="str">
        <f t="shared" si="167"/>
        <v>F3:1012 P1P2:9010 P3:00301</v>
      </c>
      <c r="C10692" s="348" t="s">
        <v>15331</v>
      </c>
      <c r="D10692" s="348" t="s">
        <v>7679</v>
      </c>
      <c r="E10692" s="348" t="s">
        <v>7680</v>
      </c>
      <c r="F10692" s="348" t="s">
        <v>14738</v>
      </c>
    </row>
    <row r="10693" spans="1:6" x14ac:dyDescent="0.25">
      <c r="A10693" s="348" t="s">
        <v>15659</v>
      </c>
      <c r="B10693" t="str">
        <f t="shared" si="167"/>
        <v>F3:1012 P1P2:9010 P3:00326</v>
      </c>
      <c r="C10693" s="348" t="s">
        <v>15331</v>
      </c>
      <c r="D10693" s="348" t="s">
        <v>7679</v>
      </c>
      <c r="E10693" s="348" t="s">
        <v>7680</v>
      </c>
      <c r="F10693" s="348" t="s">
        <v>13162</v>
      </c>
    </row>
    <row r="10694" spans="1:6" x14ac:dyDescent="0.25">
      <c r="A10694" s="348" t="s">
        <v>15659</v>
      </c>
      <c r="B10694" t="str">
        <f t="shared" si="167"/>
        <v>F3:1012 P1P2:9010 P3:00347</v>
      </c>
      <c r="C10694" s="348" t="s">
        <v>15331</v>
      </c>
      <c r="D10694" s="348" t="s">
        <v>7679</v>
      </c>
      <c r="E10694" s="348" t="s">
        <v>7680</v>
      </c>
      <c r="F10694" s="348" t="s">
        <v>7681</v>
      </c>
    </row>
    <row r="10695" spans="1:6" x14ac:dyDescent="0.25">
      <c r="A10695" s="348" t="s">
        <v>15659</v>
      </c>
      <c r="B10695" t="str">
        <f t="shared" si="167"/>
        <v>F3:1040 P1P2:9006 P3:00284</v>
      </c>
      <c r="C10695" s="348" t="s">
        <v>15331</v>
      </c>
      <c r="D10695" s="348" t="s">
        <v>7691</v>
      </c>
      <c r="E10695" s="348" t="s">
        <v>7692</v>
      </c>
      <c r="F10695" s="348" t="s">
        <v>14401</v>
      </c>
    </row>
    <row r="10696" spans="1:6" x14ac:dyDescent="0.25">
      <c r="A10696" s="348" t="s">
        <v>15659</v>
      </c>
      <c r="B10696" t="str">
        <f t="shared" si="167"/>
        <v>F3:1040 P1P2:9006 P3:00410</v>
      </c>
      <c r="C10696" s="348" t="s">
        <v>15331</v>
      </c>
      <c r="D10696" s="348" t="s">
        <v>7691</v>
      </c>
      <c r="E10696" s="348" t="s">
        <v>7692</v>
      </c>
      <c r="F10696" s="348" t="s">
        <v>14733</v>
      </c>
    </row>
    <row r="10697" spans="1:6" x14ac:dyDescent="0.25">
      <c r="A10697" s="348" t="s">
        <v>15659</v>
      </c>
      <c r="B10697" t="str">
        <f t="shared" si="167"/>
        <v>F3:1040 P1P2:9006 P3:70378</v>
      </c>
      <c r="C10697" s="348" t="s">
        <v>15331</v>
      </c>
      <c r="D10697" s="348" t="s">
        <v>7691</v>
      </c>
      <c r="E10697" s="348" t="s">
        <v>7692</v>
      </c>
      <c r="F10697" s="348" t="s">
        <v>14393</v>
      </c>
    </row>
    <row r="10698" spans="1:6" x14ac:dyDescent="0.25">
      <c r="A10698" s="348" t="s">
        <v>15659</v>
      </c>
      <c r="B10698" t="str">
        <f t="shared" si="167"/>
        <v>F3:1091 P1P2:9001 P3:00245</v>
      </c>
      <c r="C10698" s="348" t="s">
        <v>15331</v>
      </c>
      <c r="D10698" s="348" t="s">
        <v>7946</v>
      </c>
      <c r="E10698" s="348" t="s">
        <v>7947</v>
      </c>
      <c r="F10698" s="348" t="s">
        <v>7982</v>
      </c>
    </row>
    <row r="10699" spans="1:6" x14ac:dyDescent="0.25">
      <c r="A10699" s="348" t="s">
        <v>15659</v>
      </c>
      <c r="B10699" t="str">
        <f t="shared" si="167"/>
        <v>F3:1099 P1P2:9019 P3:00543</v>
      </c>
      <c r="C10699" s="348" t="s">
        <v>15331</v>
      </c>
      <c r="D10699" s="348" t="s">
        <v>8515</v>
      </c>
      <c r="E10699" s="348" t="s">
        <v>10350</v>
      </c>
      <c r="F10699" s="348" t="s">
        <v>15638</v>
      </c>
    </row>
    <row r="10700" spans="1:6" x14ac:dyDescent="0.25">
      <c r="A10700" s="348" t="s">
        <v>15660</v>
      </c>
      <c r="B10700" t="str">
        <f t="shared" si="167"/>
        <v>F3:1012 P1P2:9010 P3:00246</v>
      </c>
      <c r="C10700" s="348" t="s">
        <v>15331</v>
      </c>
      <c r="D10700" s="348" t="s">
        <v>7679</v>
      </c>
      <c r="E10700" s="348" t="s">
        <v>7680</v>
      </c>
      <c r="F10700" s="348" t="s">
        <v>14606</v>
      </c>
    </row>
    <row r="10701" spans="1:6" x14ac:dyDescent="0.25">
      <c r="A10701" s="348" t="s">
        <v>15660</v>
      </c>
      <c r="B10701" t="str">
        <f t="shared" si="167"/>
        <v>F3:1012 P1P2:9010 P3:00268</v>
      </c>
      <c r="C10701" s="348" t="s">
        <v>15331</v>
      </c>
      <c r="D10701" s="348" t="s">
        <v>7679</v>
      </c>
      <c r="E10701" s="348" t="s">
        <v>7680</v>
      </c>
      <c r="F10701" s="348" t="s">
        <v>13133</v>
      </c>
    </row>
    <row r="10702" spans="1:6" x14ac:dyDescent="0.25">
      <c r="A10702" s="348" t="s">
        <v>15660</v>
      </c>
      <c r="B10702" t="str">
        <f t="shared" si="167"/>
        <v>F3:1012 P1P2:9010 P3:00287</v>
      </c>
      <c r="C10702" s="348" t="s">
        <v>15331</v>
      </c>
      <c r="D10702" s="348" t="s">
        <v>7679</v>
      </c>
      <c r="E10702" s="348" t="s">
        <v>7680</v>
      </c>
      <c r="F10702" s="348" t="s">
        <v>14607</v>
      </c>
    </row>
    <row r="10703" spans="1:6" x14ac:dyDescent="0.25">
      <c r="A10703" s="348" t="s">
        <v>15660</v>
      </c>
      <c r="B10703" t="str">
        <f t="shared" si="167"/>
        <v>F3:1012 P1P2:9010 P3:00301</v>
      </c>
      <c r="C10703" s="348" t="s">
        <v>15331</v>
      </c>
      <c r="D10703" s="348" t="s">
        <v>7679</v>
      </c>
      <c r="E10703" s="348" t="s">
        <v>7680</v>
      </c>
      <c r="F10703" s="348" t="s">
        <v>14738</v>
      </c>
    </row>
    <row r="10704" spans="1:6" x14ac:dyDescent="0.25">
      <c r="A10704" s="348" t="s">
        <v>15660</v>
      </c>
      <c r="B10704" t="str">
        <f t="shared" si="167"/>
        <v>F3:1012 P1P2:9010 P3:00326</v>
      </c>
      <c r="C10704" s="348" t="s">
        <v>15331</v>
      </c>
      <c r="D10704" s="348" t="s">
        <v>7679</v>
      </c>
      <c r="E10704" s="348" t="s">
        <v>7680</v>
      </c>
      <c r="F10704" s="348" t="s">
        <v>13162</v>
      </c>
    </row>
    <row r="10705" spans="1:6" x14ac:dyDescent="0.25">
      <c r="A10705" s="348" t="s">
        <v>15660</v>
      </c>
      <c r="B10705" t="str">
        <f t="shared" si="167"/>
        <v>F3:1020 P1P2:9004 P3:00405</v>
      </c>
      <c r="C10705" s="348" t="s">
        <v>15331</v>
      </c>
      <c r="D10705" s="348" t="s">
        <v>7836</v>
      </c>
      <c r="E10705" s="348" t="s">
        <v>7837</v>
      </c>
      <c r="F10705" s="348" t="s">
        <v>7857</v>
      </c>
    </row>
    <row r="10706" spans="1:6" x14ac:dyDescent="0.25">
      <c r="A10706" s="348" t="s">
        <v>15660</v>
      </c>
      <c r="B10706" t="str">
        <f t="shared" si="167"/>
        <v>F3:1040 P1P2:9006 P3:00284</v>
      </c>
      <c r="C10706" s="348" t="s">
        <v>15331</v>
      </c>
      <c r="D10706" s="348" t="s">
        <v>7691</v>
      </c>
      <c r="E10706" s="348" t="s">
        <v>7692</v>
      </c>
      <c r="F10706" s="348" t="s">
        <v>14401</v>
      </c>
    </row>
    <row r="10707" spans="1:6" x14ac:dyDescent="0.25">
      <c r="A10707" s="348" t="s">
        <v>15660</v>
      </c>
      <c r="B10707" t="str">
        <f t="shared" si="167"/>
        <v>F3:1040 P1P2:9006 P3:00327</v>
      </c>
      <c r="C10707" s="348" t="s">
        <v>15331</v>
      </c>
      <c r="D10707" s="348" t="s">
        <v>7691</v>
      </c>
      <c r="E10707" s="348" t="s">
        <v>7692</v>
      </c>
      <c r="F10707" s="348" t="s">
        <v>14608</v>
      </c>
    </row>
    <row r="10708" spans="1:6" x14ac:dyDescent="0.25">
      <c r="A10708" s="348" t="s">
        <v>15660</v>
      </c>
      <c r="B10708" t="str">
        <f t="shared" si="167"/>
        <v>F3:1040 P1P2:9006 P3:00410</v>
      </c>
      <c r="C10708" s="348" t="s">
        <v>15331</v>
      </c>
      <c r="D10708" s="348" t="s">
        <v>7691</v>
      </c>
      <c r="E10708" s="348" t="s">
        <v>7692</v>
      </c>
      <c r="F10708" s="348" t="s">
        <v>14733</v>
      </c>
    </row>
    <row r="10709" spans="1:6" x14ac:dyDescent="0.25">
      <c r="A10709" s="348" t="s">
        <v>15660</v>
      </c>
      <c r="B10709" t="str">
        <f t="shared" si="167"/>
        <v>F3:1040 P1P2:9006 P3:70378</v>
      </c>
      <c r="C10709" s="348" t="s">
        <v>15331</v>
      </c>
      <c r="D10709" s="348" t="s">
        <v>7691</v>
      </c>
      <c r="E10709" s="348" t="s">
        <v>7692</v>
      </c>
      <c r="F10709" s="348" t="s">
        <v>14393</v>
      </c>
    </row>
    <row r="10710" spans="1:6" x14ac:dyDescent="0.25">
      <c r="A10710" s="348" t="s">
        <v>15660</v>
      </c>
      <c r="B10710" t="str">
        <f t="shared" si="167"/>
        <v>F3:1091 P1P2:9001 P3:00245</v>
      </c>
      <c r="C10710" s="348" t="s">
        <v>15331</v>
      </c>
      <c r="D10710" s="348" t="s">
        <v>7946</v>
      </c>
      <c r="E10710" s="348" t="s">
        <v>7947</v>
      </c>
      <c r="F10710" s="348" t="s">
        <v>7982</v>
      </c>
    </row>
    <row r="10711" spans="1:6" x14ac:dyDescent="0.25">
      <c r="A10711" s="348" t="s">
        <v>15660</v>
      </c>
      <c r="B10711" t="str">
        <f t="shared" si="167"/>
        <v>F3:1099 P1P2:9019 P3:00543</v>
      </c>
      <c r="C10711" s="348" t="s">
        <v>15331</v>
      </c>
      <c r="D10711" s="348" t="s">
        <v>8515</v>
      </c>
      <c r="E10711" s="348" t="s">
        <v>10350</v>
      </c>
      <c r="F10711" s="348" t="s">
        <v>15638</v>
      </c>
    </row>
    <row r="10712" spans="1:6" x14ac:dyDescent="0.25">
      <c r="A10712" s="348" t="s">
        <v>15661</v>
      </c>
      <c r="B10712" t="str">
        <f t="shared" si="167"/>
        <v>F3:1012 P1P2:9010 P3:00246</v>
      </c>
      <c r="C10712" s="348" t="s">
        <v>15331</v>
      </c>
      <c r="D10712" s="348" t="s">
        <v>7679</v>
      </c>
      <c r="E10712" s="348" t="s">
        <v>7680</v>
      </c>
      <c r="F10712" s="348" t="s">
        <v>14606</v>
      </c>
    </row>
    <row r="10713" spans="1:6" x14ac:dyDescent="0.25">
      <c r="A10713" s="348" t="s">
        <v>15661</v>
      </c>
      <c r="B10713" t="str">
        <f t="shared" si="167"/>
        <v>F3:1012 P1P2:9010 P3:00268</v>
      </c>
      <c r="C10713" s="348" t="s">
        <v>15331</v>
      </c>
      <c r="D10713" s="348" t="s">
        <v>7679</v>
      </c>
      <c r="E10713" s="348" t="s">
        <v>7680</v>
      </c>
      <c r="F10713" s="348" t="s">
        <v>13133</v>
      </c>
    </row>
    <row r="10714" spans="1:6" x14ac:dyDescent="0.25">
      <c r="A10714" s="348" t="s">
        <v>15661</v>
      </c>
      <c r="B10714" t="str">
        <f t="shared" si="167"/>
        <v>F3:1012 P1P2:9010 P3:00287</v>
      </c>
      <c r="C10714" s="348" t="s">
        <v>15331</v>
      </c>
      <c r="D10714" s="348" t="s">
        <v>7679</v>
      </c>
      <c r="E10714" s="348" t="s">
        <v>7680</v>
      </c>
      <c r="F10714" s="348" t="s">
        <v>14607</v>
      </c>
    </row>
    <row r="10715" spans="1:6" x14ac:dyDescent="0.25">
      <c r="A10715" s="348" t="s">
        <v>15661</v>
      </c>
      <c r="B10715" t="str">
        <f t="shared" si="167"/>
        <v>F3:1012 P1P2:9010 P3:00301</v>
      </c>
      <c r="C10715" s="348" t="s">
        <v>15331</v>
      </c>
      <c r="D10715" s="348" t="s">
        <v>7679</v>
      </c>
      <c r="E10715" s="348" t="s">
        <v>7680</v>
      </c>
      <c r="F10715" s="348" t="s">
        <v>14738</v>
      </c>
    </row>
    <row r="10716" spans="1:6" x14ac:dyDescent="0.25">
      <c r="A10716" s="348" t="s">
        <v>15661</v>
      </c>
      <c r="B10716" t="str">
        <f t="shared" si="167"/>
        <v>F3:1012 P1P2:9010 P3:00326</v>
      </c>
      <c r="C10716" s="348" t="s">
        <v>15331</v>
      </c>
      <c r="D10716" s="348" t="s">
        <v>7679</v>
      </c>
      <c r="E10716" s="348" t="s">
        <v>7680</v>
      </c>
      <c r="F10716" s="348" t="s">
        <v>13162</v>
      </c>
    </row>
    <row r="10717" spans="1:6" x14ac:dyDescent="0.25">
      <c r="A10717" s="348" t="s">
        <v>15661</v>
      </c>
      <c r="B10717" t="str">
        <f t="shared" si="167"/>
        <v>F3:1020 P1P2:9004 P3:00348</v>
      </c>
      <c r="C10717" s="348" t="s">
        <v>15331</v>
      </c>
      <c r="D10717" s="348" t="s">
        <v>7836</v>
      </c>
      <c r="E10717" s="348" t="s">
        <v>7837</v>
      </c>
      <c r="F10717" s="348" t="s">
        <v>7693</v>
      </c>
    </row>
    <row r="10718" spans="1:6" x14ac:dyDescent="0.25">
      <c r="A10718" s="348" t="s">
        <v>15661</v>
      </c>
      <c r="B10718" t="str">
        <f t="shared" si="167"/>
        <v>F3:1040 P1P2:9006 P3:00284</v>
      </c>
      <c r="C10718" s="348" t="s">
        <v>15331</v>
      </c>
      <c r="D10718" s="348" t="s">
        <v>7691</v>
      </c>
      <c r="E10718" s="348" t="s">
        <v>7692</v>
      </c>
      <c r="F10718" s="348" t="s">
        <v>14401</v>
      </c>
    </row>
    <row r="10719" spans="1:6" x14ac:dyDescent="0.25">
      <c r="A10719" s="348" t="s">
        <v>15661</v>
      </c>
      <c r="B10719" t="str">
        <f t="shared" si="167"/>
        <v>F3:1040 P1P2:9006 P3:00327</v>
      </c>
      <c r="C10719" s="348" t="s">
        <v>15331</v>
      </c>
      <c r="D10719" s="348" t="s">
        <v>7691</v>
      </c>
      <c r="E10719" s="348" t="s">
        <v>7692</v>
      </c>
      <c r="F10719" s="348" t="s">
        <v>14608</v>
      </c>
    </row>
    <row r="10720" spans="1:6" x14ac:dyDescent="0.25">
      <c r="A10720" s="348" t="s">
        <v>15661</v>
      </c>
      <c r="B10720" t="str">
        <f t="shared" si="167"/>
        <v>F3:1040 P1P2:9006 P3:00410</v>
      </c>
      <c r="C10720" s="348" t="s">
        <v>15331</v>
      </c>
      <c r="D10720" s="348" t="s">
        <v>7691</v>
      </c>
      <c r="E10720" s="348" t="s">
        <v>7692</v>
      </c>
      <c r="F10720" s="348" t="s">
        <v>14733</v>
      </c>
    </row>
    <row r="10721" spans="1:6" x14ac:dyDescent="0.25">
      <c r="A10721" s="348" t="s">
        <v>15661</v>
      </c>
      <c r="B10721" t="str">
        <f t="shared" si="167"/>
        <v>F3:1040 P1P2:9006 P3:70378</v>
      </c>
      <c r="C10721" s="348" t="s">
        <v>15331</v>
      </c>
      <c r="D10721" s="348" t="s">
        <v>7691</v>
      </c>
      <c r="E10721" s="348" t="s">
        <v>7692</v>
      </c>
      <c r="F10721" s="348" t="s">
        <v>14393</v>
      </c>
    </row>
    <row r="10722" spans="1:6" x14ac:dyDescent="0.25">
      <c r="A10722" s="348" t="s">
        <v>15661</v>
      </c>
      <c r="B10722" t="str">
        <f t="shared" si="167"/>
        <v>F3:1091 P1P2:9001 P3:00245</v>
      </c>
      <c r="C10722" s="348" t="s">
        <v>15331</v>
      </c>
      <c r="D10722" s="348" t="s">
        <v>7946</v>
      </c>
      <c r="E10722" s="348" t="s">
        <v>7947</v>
      </c>
      <c r="F10722" s="348" t="s">
        <v>7982</v>
      </c>
    </row>
    <row r="10723" spans="1:6" x14ac:dyDescent="0.25">
      <c r="A10723" s="348" t="s">
        <v>15661</v>
      </c>
      <c r="B10723" t="str">
        <f t="shared" si="167"/>
        <v>F3:1091 P1P2:9001 P3:70378</v>
      </c>
      <c r="C10723" s="348" t="s">
        <v>15331</v>
      </c>
      <c r="D10723" s="348" t="s">
        <v>7946</v>
      </c>
      <c r="E10723" s="348" t="s">
        <v>7947</v>
      </c>
      <c r="F10723" s="348" t="s">
        <v>14393</v>
      </c>
    </row>
    <row r="10724" spans="1:6" x14ac:dyDescent="0.25">
      <c r="A10724" s="348" t="s">
        <v>15661</v>
      </c>
      <c r="B10724" t="str">
        <f t="shared" si="167"/>
        <v>F3:1099 P1P2:9019 P3:00543</v>
      </c>
      <c r="C10724" s="348" t="s">
        <v>15331</v>
      </c>
      <c r="D10724" s="348" t="s">
        <v>8515</v>
      </c>
      <c r="E10724" s="348" t="s">
        <v>10350</v>
      </c>
      <c r="F10724" s="348" t="s">
        <v>15638</v>
      </c>
    </row>
    <row r="10725" spans="1:6" x14ac:dyDescent="0.25">
      <c r="A10725" s="348" t="s">
        <v>15662</v>
      </c>
      <c r="B10725" t="str">
        <f t="shared" si="167"/>
        <v>F3:1012 P1P2:9010 P3:00246</v>
      </c>
      <c r="C10725" s="348" t="s">
        <v>15331</v>
      </c>
      <c r="D10725" s="348" t="s">
        <v>7679</v>
      </c>
      <c r="E10725" s="348" t="s">
        <v>7680</v>
      </c>
      <c r="F10725" s="348" t="s">
        <v>14606</v>
      </c>
    </row>
    <row r="10726" spans="1:6" x14ac:dyDescent="0.25">
      <c r="A10726" s="348" t="s">
        <v>15662</v>
      </c>
      <c r="B10726" t="str">
        <f t="shared" si="167"/>
        <v>F3:1012 P1P2:9010 P3:00268</v>
      </c>
      <c r="C10726" s="348" t="s">
        <v>15331</v>
      </c>
      <c r="D10726" s="348" t="s">
        <v>7679</v>
      </c>
      <c r="E10726" s="348" t="s">
        <v>7680</v>
      </c>
      <c r="F10726" s="348" t="s">
        <v>13133</v>
      </c>
    </row>
    <row r="10727" spans="1:6" x14ac:dyDescent="0.25">
      <c r="A10727" s="348" t="s">
        <v>15662</v>
      </c>
      <c r="B10727" t="str">
        <f t="shared" si="167"/>
        <v>F3:1012 P1P2:9010 P3:00287</v>
      </c>
      <c r="C10727" s="348" t="s">
        <v>15331</v>
      </c>
      <c r="D10727" s="348" t="s">
        <v>7679</v>
      </c>
      <c r="E10727" s="348" t="s">
        <v>7680</v>
      </c>
      <c r="F10727" s="348" t="s">
        <v>14607</v>
      </c>
    </row>
    <row r="10728" spans="1:6" x14ac:dyDescent="0.25">
      <c r="A10728" s="348" t="s">
        <v>15662</v>
      </c>
      <c r="B10728" t="str">
        <f t="shared" si="167"/>
        <v>F3:1012 P1P2:9010 P3:00301</v>
      </c>
      <c r="C10728" s="348" t="s">
        <v>15331</v>
      </c>
      <c r="D10728" s="348" t="s">
        <v>7679</v>
      </c>
      <c r="E10728" s="348" t="s">
        <v>7680</v>
      </c>
      <c r="F10728" s="348" t="s">
        <v>14738</v>
      </c>
    </row>
    <row r="10729" spans="1:6" x14ac:dyDescent="0.25">
      <c r="A10729" s="348" t="s">
        <v>15662</v>
      </c>
      <c r="B10729" t="str">
        <f t="shared" si="167"/>
        <v>F3:1012 P1P2:9010 P3:00326</v>
      </c>
      <c r="C10729" s="348" t="s">
        <v>15331</v>
      </c>
      <c r="D10729" s="348" t="s">
        <v>7679</v>
      </c>
      <c r="E10729" s="348" t="s">
        <v>7680</v>
      </c>
      <c r="F10729" s="348" t="s">
        <v>13162</v>
      </c>
    </row>
    <row r="10730" spans="1:6" x14ac:dyDescent="0.25">
      <c r="A10730" s="348" t="s">
        <v>15662</v>
      </c>
      <c r="B10730" t="str">
        <f t="shared" si="167"/>
        <v>F3:1012 P1P2:9010 P3:00347</v>
      </c>
      <c r="C10730" s="348" t="s">
        <v>15331</v>
      </c>
      <c r="D10730" s="348" t="s">
        <v>7679</v>
      </c>
      <c r="E10730" s="348" t="s">
        <v>7680</v>
      </c>
      <c r="F10730" s="348" t="s">
        <v>7681</v>
      </c>
    </row>
    <row r="10731" spans="1:6" x14ac:dyDescent="0.25">
      <c r="A10731" s="348" t="s">
        <v>15662</v>
      </c>
      <c r="B10731" t="str">
        <f t="shared" si="167"/>
        <v>F3:1040 P1P2:9006 P3:00284</v>
      </c>
      <c r="C10731" s="348" t="s">
        <v>15331</v>
      </c>
      <c r="D10731" s="348" t="s">
        <v>7691</v>
      </c>
      <c r="E10731" s="348" t="s">
        <v>7692</v>
      </c>
      <c r="F10731" s="348" t="s">
        <v>14401</v>
      </c>
    </row>
    <row r="10732" spans="1:6" x14ac:dyDescent="0.25">
      <c r="A10732" s="348" t="s">
        <v>15662</v>
      </c>
      <c r="B10732" t="str">
        <f t="shared" si="167"/>
        <v>F3:1040 P1P2:9006 P3:00410</v>
      </c>
      <c r="C10732" s="348" t="s">
        <v>15331</v>
      </c>
      <c r="D10732" s="348" t="s">
        <v>7691</v>
      </c>
      <c r="E10732" s="348" t="s">
        <v>7692</v>
      </c>
      <c r="F10732" s="348" t="s">
        <v>14733</v>
      </c>
    </row>
    <row r="10733" spans="1:6" x14ac:dyDescent="0.25">
      <c r="A10733" s="348" t="s">
        <v>15662</v>
      </c>
      <c r="B10733" t="str">
        <f t="shared" si="167"/>
        <v>F3:1040 P1P2:9006 P3:70378</v>
      </c>
      <c r="C10733" s="348" t="s">
        <v>15331</v>
      </c>
      <c r="D10733" s="348" t="s">
        <v>7691</v>
      </c>
      <c r="E10733" s="348" t="s">
        <v>7692</v>
      </c>
      <c r="F10733" s="348" t="s">
        <v>14393</v>
      </c>
    </row>
    <row r="10734" spans="1:6" x14ac:dyDescent="0.25">
      <c r="A10734" s="348" t="s">
        <v>15662</v>
      </c>
      <c r="B10734" t="str">
        <f t="shared" si="167"/>
        <v>F3:1091 P1P2:9001 P3:00245</v>
      </c>
      <c r="C10734" s="348" t="s">
        <v>15331</v>
      </c>
      <c r="D10734" s="348" t="s">
        <v>7946</v>
      </c>
      <c r="E10734" s="348" t="s">
        <v>7947</v>
      </c>
      <c r="F10734" s="348" t="s">
        <v>7982</v>
      </c>
    </row>
    <row r="10735" spans="1:6" x14ac:dyDescent="0.25">
      <c r="A10735" s="348" t="s">
        <v>15662</v>
      </c>
      <c r="B10735" t="str">
        <f t="shared" si="167"/>
        <v>F3:1091 P1P2:9001 P3:70378</v>
      </c>
      <c r="C10735" s="348" t="s">
        <v>15331</v>
      </c>
      <c r="D10735" s="348" t="s">
        <v>7946</v>
      </c>
      <c r="E10735" s="348" t="s">
        <v>7947</v>
      </c>
      <c r="F10735" s="348" t="s">
        <v>14393</v>
      </c>
    </row>
    <row r="10736" spans="1:6" x14ac:dyDescent="0.25">
      <c r="A10736" s="348" t="s">
        <v>15662</v>
      </c>
      <c r="B10736" t="str">
        <f t="shared" si="167"/>
        <v>F3:1099 P1P2:9019 P3:00543</v>
      </c>
      <c r="C10736" s="348" t="s">
        <v>15331</v>
      </c>
      <c r="D10736" s="348" t="s">
        <v>8515</v>
      </c>
      <c r="E10736" s="348" t="s">
        <v>10350</v>
      </c>
      <c r="F10736" s="348" t="s">
        <v>15638</v>
      </c>
    </row>
    <row r="10737" spans="1:6" x14ac:dyDescent="0.25">
      <c r="A10737" s="348" t="s">
        <v>15663</v>
      </c>
      <c r="B10737" t="str">
        <f t="shared" si="167"/>
        <v>F3:1012 P1P2:9010 P3:00246</v>
      </c>
      <c r="C10737" s="348" t="s">
        <v>15331</v>
      </c>
      <c r="D10737" s="348" t="s">
        <v>7679</v>
      </c>
      <c r="E10737" s="348" t="s">
        <v>7680</v>
      </c>
      <c r="F10737" s="348" t="s">
        <v>14606</v>
      </c>
    </row>
    <row r="10738" spans="1:6" x14ac:dyDescent="0.25">
      <c r="A10738" s="348" t="s">
        <v>15663</v>
      </c>
      <c r="B10738" t="str">
        <f t="shared" si="167"/>
        <v>F3:1012 P1P2:9010 P3:00268</v>
      </c>
      <c r="C10738" s="348" t="s">
        <v>15331</v>
      </c>
      <c r="D10738" s="348" t="s">
        <v>7679</v>
      </c>
      <c r="E10738" s="348" t="s">
        <v>7680</v>
      </c>
      <c r="F10738" s="348" t="s">
        <v>13133</v>
      </c>
    </row>
    <row r="10739" spans="1:6" x14ac:dyDescent="0.25">
      <c r="A10739" s="348" t="s">
        <v>15663</v>
      </c>
      <c r="B10739" t="str">
        <f t="shared" si="167"/>
        <v>F3:1012 P1P2:9010 P3:00287</v>
      </c>
      <c r="C10739" s="348" t="s">
        <v>15331</v>
      </c>
      <c r="D10739" s="348" t="s">
        <v>7679</v>
      </c>
      <c r="E10739" s="348" t="s">
        <v>7680</v>
      </c>
      <c r="F10739" s="348" t="s">
        <v>14607</v>
      </c>
    </row>
    <row r="10740" spans="1:6" x14ac:dyDescent="0.25">
      <c r="A10740" s="348" t="s">
        <v>15663</v>
      </c>
      <c r="B10740" t="str">
        <f t="shared" si="167"/>
        <v>F3:1012 P1P2:9010 P3:00301</v>
      </c>
      <c r="C10740" s="348" t="s">
        <v>15331</v>
      </c>
      <c r="D10740" s="348" t="s">
        <v>7679</v>
      </c>
      <c r="E10740" s="348" t="s">
        <v>7680</v>
      </c>
      <c r="F10740" s="348" t="s">
        <v>14738</v>
      </c>
    </row>
    <row r="10741" spans="1:6" x14ac:dyDescent="0.25">
      <c r="A10741" s="348" t="s">
        <v>15663</v>
      </c>
      <c r="B10741" t="str">
        <f t="shared" si="167"/>
        <v>F3:1012 P1P2:9010 P3:00326</v>
      </c>
      <c r="C10741" s="348" t="s">
        <v>15331</v>
      </c>
      <c r="D10741" s="348" t="s">
        <v>7679</v>
      </c>
      <c r="E10741" s="348" t="s">
        <v>7680</v>
      </c>
      <c r="F10741" s="348" t="s">
        <v>13162</v>
      </c>
    </row>
    <row r="10742" spans="1:6" x14ac:dyDescent="0.25">
      <c r="A10742" s="348" t="s">
        <v>15663</v>
      </c>
      <c r="B10742" t="str">
        <f t="shared" si="167"/>
        <v>F3:1020 P1P2:9004 P3:00405</v>
      </c>
      <c r="C10742" s="348" t="s">
        <v>15331</v>
      </c>
      <c r="D10742" s="348" t="s">
        <v>7836</v>
      </c>
      <c r="E10742" s="348" t="s">
        <v>7837</v>
      </c>
      <c r="F10742" s="348" t="s">
        <v>7857</v>
      </c>
    </row>
    <row r="10743" spans="1:6" x14ac:dyDescent="0.25">
      <c r="A10743" s="348" t="s">
        <v>15663</v>
      </c>
      <c r="B10743" t="str">
        <f t="shared" si="167"/>
        <v>F3:1040 P1P2:9006 P3:00283</v>
      </c>
      <c r="C10743" s="348" t="s">
        <v>15331</v>
      </c>
      <c r="D10743" s="348" t="s">
        <v>7691</v>
      </c>
      <c r="E10743" s="348" t="s">
        <v>7692</v>
      </c>
      <c r="F10743" s="348" t="s">
        <v>7914</v>
      </c>
    </row>
    <row r="10744" spans="1:6" x14ac:dyDescent="0.25">
      <c r="A10744" s="348" t="s">
        <v>15663</v>
      </c>
      <c r="B10744" t="str">
        <f t="shared" si="167"/>
        <v>F3:1040 P1P2:9006 P3:00284</v>
      </c>
      <c r="C10744" s="348" t="s">
        <v>15331</v>
      </c>
      <c r="D10744" s="348" t="s">
        <v>7691</v>
      </c>
      <c r="E10744" s="348" t="s">
        <v>7692</v>
      </c>
      <c r="F10744" s="348" t="s">
        <v>14401</v>
      </c>
    </row>
    <row r="10745" spans="1:6" x14ac:dyDescent="0.25">
      <c r="A10745" s="348" t="s">
        <v>15663</v>
      </c>
      <c r="B10745" t="str">
        <f t="shared" si="167"/>
        <v>F3:1040 P1P2:9006 P3:00327</v>
      </c>
      <c r="C10745" s="348" t="s">
        <v>15331</v>
      </c>
      <c r="D10745" s="348" t="s">
        <v>7691</v>
      </c>
      <c r="E10745" s="348" t="s">
        <v>7692</v>
      </c>
      <c r="F10745" s="348" t="s">
        <v>14608</v>
      </c>
    </row>
    <row r="10746" spans="1:6" x14ac:dyDescent="0.25">
      <c r="A10746" s="348" t="s">
        <v>15663</v>
      </c>
      <c r="B10746" t="str">
        <f t="shared" si="167"/>
        <v>F3:1040 P1P2:9006 P3:00410</v>
      </c>
      <c r="C10746" s="348" t="s">
        <v>15331</v>
      </c>
      <c r="D10746" s="348" t="s">
        <v>7691</v>
      </c>
      <c r="E10746" s="348" t="s">
        <v>7692</v>
      </c>
      <c r="F10746" s="348" t="s">
        <v>14733</v>
      </c>
    </row>
    <row r="10747" spans="1:6" x14ac:dyDescent="0.25">
      <c r="A10747" s="348" t="s">
        <v>15663</v>
      </c>
      <c r="B10747" t="str">
        <f t="shared" si="167"/>
        <v>F3:1040 P1P2:9006 P3:70378</v>
      </c>
      <c r="C10747" s="348" t="s">
        <v>15331</v>
      </c>
      <c r="D10747" s="348" t="s">
        <v>7691</v>
      </c>
      <c r="E10747" s="348" t="s">
        <v>7692</v>
      </c>
      <c r="F10747" s="348" t="s">
        <v>14393</v>
      </c>
    </row>
    <row r="10748" spans="1:6" x14ac:dyDescent="0.25">
      <c r="A10748" s="348" t="s">
        <v>15663</v>
      </c>
      <c r="B10748" t="str">
        <f t="shared" si="167"/>
        <v>F3:1091 P1P2:9001 P3:00245</v>
      </c>
      <c r="C10748" s="348" t="s">
        <v>15331</v>
      </c>
      <c r="D10748" s="348" t="s">
        <v>7946</v>
      </c>
      <c r="E10748" s="348" t="s">
        <v>7947</v>
      </c>
      <c r="F10748" s="348" t="s">
        <v>7982</v>
      </c>
    </row>
    <row r="10749" spans="1:6" x14ac:dyDescent="0.25">
      <c r="A10749" s="348" t="s">
        <v>15663</v>
      </c>
      <c r="B10749" t="str">
        <f t="shared" si="167"/>
        <v>F3:1091 P1P2:9001 P3:70378</v>
      </c>
      <c r="C10749" s="348" t="s">
        <v>15331</v>
      </c>
      <c r="D10749" s="348" t="s">
        <v>7946</v>
      </c>
      <c r="E10749" s="348" t="s">
        <v>7947</v>
      </c>
      <c r="F10749" s="348" t="s">
        <v>14393</v>
      </c>
    </row>
    <row r="10750" spans="1:6" x14ac:dyDescent="0.25">
      <c r="A10750" s="348" t="s">
        <v>15663</v>
      </c>
      <c r="B10750" t="str">
        <f t="shared" si="167"/>
        <v>F3:1099 P1P2:9019 P3:00543</v>
      </c>
      <c r="C10750" s="348" t="s">
        <v>15331</v>
      </c>
      <c r="D10750" s="348" t="s">
        <v>8515</v>
      </c>
      <c r="E10750" s="348" t="s">
        <v>10350</v>
      </c>
      <c r="F10750" s="348" t="s">
        <v>15638</v>
      </c>
    </row>
    <row r="10751" spans="1:6" x14ac:dyDescent="0.25">
      <c r="A10751" s="348" t="s">
        <v>15664</v>
      </c>
      <c r="B10751" t="str">
        <f t="shared" si="167"/>
        <v>F3:1012 P1P2:9010 P3:00246</v>
      </c>
      <c r="C10751" s="348" t="s">
        <v>15331</v>
      </c>
      <c r="D10751" s="348" t="s">
        <v>7679</v>
      </c>
      <c r="E10751" s="348" t="s">
        <v>7680</v>
      </c>
      <c r="F10751" s="348" t="s">
        <v>14606</v>
      </c>
    </row>
    <row r="10752" spans="1:6" x14ac:dyDescent="0.25">
      <c r="A10752" s="348" t="s">
        <v>15664</v>
      </c>
      <c r="B10752" t="str">
        <f t="shared" si="167"/>
        <v>F3:1012 P1P2:9010 P3:00268</v>
      </c>
      <c r="C10752" s="348" t="s">
        <v>15331</v>
      </c>
      <c r="D10752" s="348" t="s">
        <v>7679</v>
      </c>
      <c r="E10752" s="348" t="s">
        <v>7680</v>
      </c>
      <c r="F10752" s="348" t="s">
        <v>13133</v>
      </c>
    </row>
    <row r="10753" spans="1:6" x14ac:dyDescent="0.25">
      <c r="A10753" s="348" t="s">
        <v>15664</v>
      </c>
      <c r="B10753" t="str">
        <f t="shared" si="167"/>
        <v>F3:1012 P1P2:9010 P3:00287</v>
      </c>
      <c r="C10753" s="348" t="s">
        <v>15331</v>
      </c>
      <c r="D10753" s="348" t="s">
        <v>7679</v>
      </c>
      <c r="E10753" s="348" t="s">
        <v>7680</v>
      </c>
      <c r="F10753" s="348" t="s">
        <v>14607</v>
      </c>
    </row>
    <row r="10754" spans="1:6" x14ac:dyDescent="0.25">
      <c r="A10754" s="348" t="s">
        <v>15664</v>
      </c>
      <c r="B10754" t="str">
        <f t="shared" ref="B10754:B10817" si="168">CONCATENATE("F3:",D10754," P1P2:",E10754," P3:",F10754)</f>
        <v>F3:1012 P1P2:9010 P3:00301</v>
      </c>
      <c r="C10754" s="348" t="s">
        <v>15331</v>
      </c>
      <c r="D10754" s="348" t="s">
        <v>7679</v>
      </c>
      <c r="E10754" s="348" t="s">
        <v>7680</v>
      </c>
      <c r="F10754" s="348" t="s">
        <v>14738</v>
      </c>
    </row>
    <row r="10755" spans="1:6" x14ac:dyDescent="0.25">
      <c r="A10755" s="348" t="s">
        <v>15664</v>
      </c>
      <c r="B10755" t="str">
        <f t="shared" si="168"/>
        <v>F3:1012 P1P2:9010 P3:00326</v>
      </c>
      <c r="C10755" s="348" t="s">
        <v>15331</v>
      </c>
      <c r="D10755" s="348" t="s">
        <v>7679</v>
      </c>
      <c r="E10755" s="348" t="s">
        <v>7680</v>
      </c>
      <c r="F10755" s="348" t="s">
        <v>13162</v>
      </c>
    </row>
    <row r="10756" spans="1:6" x14ac:dyDescent="0.25">
      <c r="A10756" s="348" t="s">
        <v>15664</v>
      </c>
      <c r="B10756" t="str">
        <f t="shared" si="168"/>
        <v>F3:1012 P1P2:9010 P3:00347</v>
      </c>
      <c r="C10756" s="348" t="s">
        <v>15331</v>
      </c>
      <c r="D10756" s="348" t="s">
        <v>7679</v>
      </c>
      <c r="E10756" s="348" t="s">
        <v>7680</v>
      </c>
      <c r="F10756" s="348" t="s">
        <v>7681</v>
      </c>
    </row>
    <row r="10757" spans="1:6" x14ac:dyDescent="0.25">
      <c r="A10757" s="348" t="s">
        <v>15664</v>
      </c>
      <c r="B10757" t="str">
        <f t="shared" si="168"/>
        <v>F3:1040 P1P2:9006 P3:00284</v>
      </c>
      <c r="C10757" s="348" t="s">
        <v>15331</v>
      </c>
      <c r="D10757" s="348" t="s">
        <v>7691</v>
      </c>
      <c r="E10757" s="348" t="s">
        <v>7692</v>
      </c>
      <c r="F10757" s="348" t="s">
        <v>14401</v>
      </c>
    </row>
    <row r="10758" spans="1:6" x14ac:dyDescent="0.25">
      <c r="A10758" s="348" t="s">
        <v>15664</v>
      </c>
      <c r="B10758" t="str">
        <f t="shared" si="168"/>
        <v>F3:1040 P1P2:9006 P3:00289</v>
      </c>
      <c r="C10758" s="348" t="s">
        <v>15331</v>
      </c>
      <c r="D10758" s="348" t="s">
        <v>7691</v>
      </c>
      <c r="E10758" s="348" t="s">
        <v>7692</v>
      </c>
      <c r="F10758" s="348" t="s">
        <v>14728</v>
      </c>
    </row>
    <row r="10759" spans="1:6" x14ac:dyDescent="0.25">
      <c r="A10759" s="348" t="s">
        <v>15664</v>
      </c>
      <c r="B10759" t="str">
        <f t="shared" si="168"/>
        <v>F3:1040 P1P2:9006 P3:00410</v>
      </c>
      <c r="C10759" s="348" t="s">
        <v>15331</v>
      </c>
      <c r="D10759" s="348" t="s">
        <v>7691</v>
      </c>
      <c r="E10759" s="348" t="s">
        <v>7692</v>
      </c>
      <c r="F10759" s="348" t="s">
        <v>14733</v>
      </c>
    </row>
    <row r="10760" spans="1:6" x14ac:dyDescent="0.25">
      <c r="A10760" s="348" t="s">
        <v>15664</v>
      </c>
      <c r="B10760" t="str">
        <f t="shared" si="168"/>
        <v>F3:1040 P1P2:9006 P3:70378</v>
      </c>
      <c r="C10760" s="348" t="s">
        <v>15331</v>
      </c>
      <c r="D10760" s="348" t="s">
        <v>7691</v>
      </c>
      <c r="E10760" s="348" t="s">
        <v>7692</v>
      </c>
      <c r="F10760" s="348" t="s">
        <v>14393</v>
      </c>
    </row>
    <row r="10761" spans="1:6" x14ac:dyDescent="0.25">
      <c r="A10761" s="348" t="s">
        <v>15664</v>
      </c>
      <c r="B10761" t="str">
        <f t="shared" si="168"/>
        <v>F3:1091 P1P2:9001 P3:00245</v>
      </c>
      <c r="C10761" s="348" t="s">
        <v>15331</v>
      </c>
      <c r="D10761" s="348" t="s">
        <v>7946</v>
      </c>
      <c r="E10761" s="348" t="s">
        <v>7947</v>
      </c>
      <c r="F10761" s="348" t="s">
        <v>7982</v>
      </c>
    </row>
    <row r="10762" spans="1:6" x14ac:dyDescent="0.25">
      <c r="A10762" s="348" t="s">
        <v>15664</v>
      </c>
      <c r="B10762" t="str">
        <f t="shared" si="168"/>
        <v>F3:1099 P1P2:9019 P3:00543</v>
      </c>
      <c r="C10762" s="348" t="s">
        <v>15331</v>
      </c>
      <c r="D10762" s="348" t="s">
        <v>8515</v>
      </c>
      <c r="E10762" s="348" t="s">
        <v>10350</v>
      </c>
      <c r="F10762" s="348" t="s">
        <v>15638</v>
      </c>
    </row>
    <row r="10763" spans="1:6" x14ac:dyDescent="0.25">
      <c r="A10763" s="348" t="s">
        <v>15665</v>
      </c>
      <c r="B10763" t="str">
        <f t="shared" si="168"/>
        <v>F3:1012 P1P2:9010 P3:00246</v>
      </c>
      <c r="C10763" s="348" t="s">
        <v>15331</v>
      </c>
      <c r="D10763" s="348" t="s">
        <v>7679</v>
      </c>
      <c r="E10763" s="348" t="s">
        <v>7680</v>
      </c>
      <c r="F10763" s="348" t="s">
        <v>14606</v>
      </c>
    </row>
    <row r="10764" spans="1:6" x14ac:dyDescent="0.25">
      <c r="A10764" s="348" t="s">
        <v>15665</v>
      </c>
      <c r="B10764" t="str">
        <f t="shared" si="168"/>
        <v>F3:1012 P1P2:9010 P3:00268</v>
      </c>
      <c r="C10764" s="348" t="s">
        <v>15331</v>
      </c>
      <c r="D10764" s="348" t="s">
        <v>7679</v>
      </c>
      <c r="E10764" s="348" t="s">
        <v>7680</v>
      </c>
      <c r="F10764" s="348" t="s">
        <v>13133</v>
      </c>
    </row>
    <row r="10765" spans="1:6" x14ac:dyDescent="0.25">
      <c r="A10765" s="348" t="s">
        <v>15665</v>
      </c>
      <c r="B10765" t="str">
        <f t="shared" si="168"/>
        <v>F3:1012 P1P2:9010 P3:00287</v>
      </c>
      <c r="C10765" s="348" t="s">
        <v>15331</v>
      </c>
      <c r="D10765" s="348" t="s">
        <v>7679</v>
      </c>
      <c r="E10765" s="348" t="s">
        <v>7680</v>
      </c>
      <c r="F10765" s="348" t="s">
        <v>14607</v>
      </c>
    </row>
    <row r="10766" spans="1:6" x14ac:dyDescent="0.25">
      <c r="A10766" s="348" t="s">
        <v>15665</v>
      </c>
      <c r="B10766" t="str">
        <f t="shared" si="168"/>
        <v>F3:1012 P1P2:9010 P3:00301</v>
      </c>
      <c r="C10766" s="348" t="s">
        <v>15331</v>
      </c>
      <c r="D10766" s="348" t="s">
        <v>7679</v>
      </c>
      <c r="E10766" s="348" t="s">
        <v>7680</v>
      </c>
      <c r="F10766" s="348" t="s">
        <v>14738</v>
      </c>
    </row>
    <row r="10767" spans="1:6" x14ac:dyDescent="0.25">
      <c r="A10767" s="348" t="s">
        <v>15665</v>
      </c>
      <c r="B10767" t="str">
        <f t="shared" si="168"/>
        <v>F3:1012 P1P2:9010 P3:00326</v>
      </c>
      <c r="C10767" s="348" t="s">
        <v>15331</v>
      </c>
      <c r="D10767" s="348" t="s">
        <v>7679</v>
      </c>
      <c r="E10767" s="348" t="s">
        <v>7680</v>
      </c>
      <c r="F10767" s="348" t="s">
        <v>13162</v>
      </c>
    </row>
    <row r="10768" spans="1:6" x14ac:dyDescent="0.25">
      <c r="A10768" s="348" t="s">
        <v>15665</v>
      </c>
      <c r="B10768" t="str">
        <f t="shared" si="168"/>
        <v>F3:1040 P1P2:9006 P3:00284</v>
      </c>
      <c r="C10768" s="348" t="s">
        <v>15331</v>
      </c>
      <c r="D10768" s="348" t="s">
        <v>7691</v>
      </c>
      <c r="E10768" s="348" t="s">
        <v>7692</v>
      </c>
      <c r="F10768" s="348" t="s">
        <v>14401</v>
      </c>
    </row>
    <row r="10769" spans="1:6" x14ac:dyDescent="0.25">
      <c r="A10769" s="348" t="s">
        <v>15665</v>
      </c>
      <c r="B10769" t="str">
        <f t="shared" si="168"/>
        <v>F3:1040 P1P2:9006 P3:00327</v>
      </c>
      <c r="C10769" s="348" t="s">
        <v>15331</v>
      </c>
      <c r="D10769" s="348" t="s">
        <v>7691</v>
      </c>
      <c r="E10769" s="348" t="s">
        <v>7692</v>
      </c>
      <c r="F10769" s="348" t="s">
        <v>14608</v>
      </c>
    </row>
    <row r="10770" spans="1:6" x14ac:dyDescent="0.25">
      <c r="A10770" s="348" t="s">
        <v>15665</v>
      </c>
      <c r="B10770" t="str">
        <f t="shared" si="168"/>
        <v>F3:1040 P1P2:9006 P3:00410</v>
      </c>
      <c r="C10770" s="348" t="s">
        <v>15331</v>
      </c>
      <c r="D10770" s="348" t="s">
        <v>7691</v>
      </c>
      <c r="E10770" s="348" t="s">
        <v>7692</v>
      </c>
      <c r="F10770" s="348" t="s">
        <v>14733</v>
      </c>
    </row>
    <row r="10771" spans="1:6" x14ac:dyDescent="0.25">
      <c r="A10771" s="348" t="s">
        <v>15665</v>
      </c>
      <c r="B10771" t="str">
        <f t="shared" si="168"/>
        <v>F3:1091 P1P2:9001 P3:00245</v>
      </c>
      <c r="C10771" s="348" t="s">
        <v>15331</v>
      </c>
      <c r="D10771" s="348" t="s">
        <v>7946</v>
      </c>
      <c r="E10771" s="348" t="s">
        <v>7947</v>
      </c>
      <c r="F10771" s="348" t="s">
        <v>7982</v>
      </c>
    </row>
    <row r="10772" spans="1:6" x14ac:dyDescent="0.25">
      <c r="A10772" s="348" t="s">
        <v>15665</v>
      </c>
      <c r="B10772" t="str">
        <f t="shared" si="168"/>
        <v>F3:1091 P1P2:9001 P3:70378</v>
      </c>
      <c r="C10772" s="348" t="s">
        <v>15331</v>
      </c>
      <c r="D10772" s="348" t="s">
        <v>7946</v>
      </c>
      <c r="E10772" s="348" t="s">
        <v>7947</v>
      </c>
      <c r="F10772" s="348" t="s">
        <v>14393</v>
      </c>
    </row>
    <row r="10773" spans="1:6" x14ac:dyDescent="0.25">
      <c r="A10773" s="348" t="s">
        <v>15665</v>
      </c>
      <c r="B10773" t="str">
        <f t="shared" si="168"/>
        <v>F3:1099 P1P2:9019 P3:00543</v>
      </c>
      <c r="C10773" s="348" t="s">
        <v>15331</v>
      </c>
      <c r="D10773" s="348" t="s">
        <v>8515</v>
      </c>
      <c r="E10773" s="348" t="s">
        <v>10350</v>
      </c>
      <c r="F10773" s="348" t="s">
        <v>15638</v>
      </c>
    </row>
    <row r="10774" spans="1:6" x14ac:dyDescent="0.25">
      <c r="A10774" s="348" t="s">
        <v>15666</v>
      </c>
      <c r="B10774" t="str">
        <f t="shared" si="168"/>
        <v>F3:1012 P1P2:9010 P3:00246</v>
      </c>
      <c r="C10774" s="348" t="s">
        <v>15331</v>
      </c>
      <c r="D10774" s="348" t="s">
        <v>7679</v>
      </c>
      <c r="E10774" s="348" t="s">
        <v>7680</v>
      </c>
      <c r="F10774" s="348" t="s">
        <v>14606</v>
      </c>
    </row>
    <row r="10775" spans="1:6" x14ac:dyDescent="0.25">
      <c r="A10775" s="348" t="s">
        <v>15666</v>
      </c>
      <c r="B10775" t="str">
        <f t="shared" si="168"/>
        <v>F3:1012 P1P2:9010 P3:00268</v>
      </c>
      <c r="C10775" s="348" t="s">
        <v>15331</v>
      </c>
      <c r="D10775" s="348" t="s">
        <v>7679</v>
      </c>
      <c r="E10775" s="348" t="s">
        <v>7680</v>
      </c>
      <c r="F10775" s="348" t="s">
        <v>13133</v>
      </c>
    </row>
    <row r="10776" spans="1:6" x14ac:dyDescent="0.25">
      <c r="A10776" s="348" t="s">
        <v>15666</v>
      </c>
      <c r="B10776" t="str">
        <f t="shared" si="168"/>
        <v>F3:1012 P1P2:9010 P3:00287</v>
      </c>
      <c r="C10776" s="348" t="s">
        <v>15331</v>
      </c>
      <c r="D10776" s="348" t="s">
        <v>7679</v>
      </c>
      <c r="E10776" s="348" t="s">
        <v>7680</v>
      </c>
      <c r="F10776" s="348" t="s">
        <v>14607</v>
      </c>
    </row>
    <row r="10777" spans="1:6" x14ac:dyDescent="0.25">
      <c r="A10777" s="348" t="s">
        <v>15666</v>
      </c>
      <c r="B10777" t="str">
        <f t="shared" si="168"/>
        <v>F3:1012 P1P2:9010 P3:00289</v>
      </c>
      <c r="C10777" s="348" t="s">
        <v>15331</v>
      </c>
      <c r="D10777" s="348" t="s">
        <v>7679</v>
      </c>
      <c r="E10777" s="348" t="s">
        <v>7680</v>
      </c>
      <c r="F10777" s="348" t="s">
        <v>14728</v>
      </c>
    </row>
    <row r="10778" spans="1:6" x14ac:dyDescent="0.25">
      <c r="A10778" s="348" t="s">
        <v>15666</v>
      </c>
      <c r="B10778" t="str">
        <f t="shared" si="168"/>
        <v>F3:1012 P1P2:9010 P3:00301</v>
      </c>
      <c r="C10778" s="348" t="s">
        <v>15331</v>
      </c>
      <c r="D10778" s="348" t="s">
        <v>7679</v>
      </c>
      <c r="E10778" s="348" t="s">
        <v>7680</v>
      </c>
      <c r="F10778" s="348" t="s">
        <v>14738</v>
      </c>
    </row>
    <row r="10779" spans="1:6" x14ac:dyDescent="0.25">
      <c r="A10779" s="348" t="s">
        <v>15666</v>
      </c>
      <c r="B10779" t="str">
        <f t="shared" si="168"/>
        <v>F3:1012 P1P2:9010 P3:00326</v>
      </c>
      <c r="C10779" s="348" t="s">
        <v>15331</v>
      </c>
      <c r="D10779" s="348" t="s">
        <v>7679</v>
      </c>
      <c r="E10779" s="348" t="s">
        <v>7680</v>
      </c>
      <c r="F10779" s="348" t="s">
        <v>13162</v>
      </c>
    </row>
    <row r="10780" spans="1:6" x14ac:dyDescent="0.25">
      <c r="A10780" s="348" t="s">
        <v>15666</v>
      </c>
      <c r="B10780" t="str">
        <f t="shared" si="168"/>
        <v>F3:1012 P1P2:9010 P3:00347</v>
      </c>
      <c r="C10780" s="348" t="s">
        <v>15331</v>
      </c>
      <c r="D10780" s="348" t="s">
        <v>7679</v>
      </c>
      <c r="E10780" s="348" t="s">
        <v>7680</v>
      </c>
      <c r="F10780" s="348" t="s">
        <v>7681</v>
      </c>
    </row>
    <row r="10781" spans="1:6" x14ac:dyDescent="0.25">
      <c r="A10781" s="348" t="s">
        <v>15666</v>
      </c>
      <c r="B10781" t="str">
        <f t="shared" si="168"/>
        <v>F3:1012 P1P2:9010 P3:00348</v>
      </c>
      <c r="C10781" s="348" t="s">
        <v>15331</v>
      </c>
      <c r="D10781" s="348" t="s">
        <v>7679</v>
      </c>
      <c r="E10781" s="348" t="s">
        <v>7680</v>
      </c>
      <c r="F10781" s="348" t="s">
        <v>7693</v>
      </c>
    </row>
    <row r="10782" spans="1:6" x14ac:dyDescent="0.25">
      <c r="A10782" s="348" t="s">
        <v>15666</v>
      </c>
      <c r="B10782" t="str">
        <f t="shared" si="168"/>
        <v>F3:1012 P1P2:9010 P3:00361</v>
      </c>
      <c r="C10782" s="348" t="s">
        <v>15331</v>
      </c>
      <c r="D10782" s="348" t="s">
        <v>7679</v>
      </c>
      <c r="E10782" s="348" t="s">
        <v>7680</v>
      </c>
      <c r="F10782" s="348" t="s">
        <v>14731</v>
      </c>
    </row>
    <row r="10783" spans="1:6" x14ac:dyDescent="0.25">
      <c r="A10783" s="348" t="s">
        <v>15666</v>
      </c>
      <c r="B10783" t="str">
        <f t="shared" si="168"/>
        <v>F3:1040 P1P2:9006 P3:00282</v>
      </c>
      <c r="C10783" s="348" t="s">
        <v>15331</v>
      </c>
      <c r="D10783" s="348" t="s">
        <v>7691</v>
      </c>
      <c r="E10783" s="348" t="s">
        <v>7692</v>
      </c>
      <c r="F10783" s="348" t="s">
        <v>7854</v>
      </c>
    </row>
    <row r="10784" spans="1:6" x14ac:dyDescent="0.25">
      <c r="A10784" s="348" t="s">
        <v>15666</v>
      </c>
      <c r="B10784" t="str">
        <f t="shared" si="168"/>
        <v>F3:1040 P1P2:9006 P3:00283</v>
      </c>
      <c r="C10784" s="348" t="s">
        <v>15331</v>
      </c>
      <c r="D10784" s="348" t="s">
        <v>7691</v>
      </c>
      <c r="E10784" s="348" t="s">
        <v>7692</v>
      </c>
      <c r="F10784" s="348" t="s">
        <v>7914</v>
      </c>
    </row>
    <row r="10785" spans="1:6" x14ac:dyDescent="0.25">
      <c r="A10785" s="348" t="s">
        <v>15666</v>
      </c>
      <c r="B10785" t="str">
        <f t="shared" si="168"/>
        <v>F3:1040 P1P2:9006 P3:00284</v>
      </c>
      <c r="C10785" s="348" t="s">
        <v>15331</v>
      </c>
      <c r="D10785" s="348" t="s">
        <v>7691</v>
      </c>
      <c r="E10785" s="348" t="s">
        <v>7692</v>
      </c>
      <c r="F10785" s="348" t="s">
        <v>14401</v>
      </c>
    </row>
    <row r="10786" spans="1:6" x14ac:dyDescent="0.25">
      <c r="A10786" s="348" t="s">
        <v>15666</v>
      </c>
      <c r="B10786" t="str">
        <f t="shared" si="168"/>
        <v>F3:1040 P1P2:9006 P3:00327</v>
      </c>
      <c r="C10786" s="348" t="s">
        <v>15331</v>
      </c>
      <c r="D10786" s="348" t="s">
        <v>7691</v>
      </c>
      <c r="E10786" s="348" t="s">
        <v>7692</v>
      </c>
      <c r="F10786" s="348" t="s">
        <v>14608</v>
      </c>
    </row>
    <row r="10787" spans="1:6" x14ac:dyDescent="0.25">
      <c r="A10787" s="348" t="s">
        <v>15666</v>
      </c>
      <c r="B10787" t="str">
        <f t="shared" si="168"/>
        <v>F3:1040 P1P2:9006 P3:00348</v>
      </c>
      <c r="C10787" s="348" t="s">
        <v>15331</v>
      </c>
      <c r="D10787" s="348" t="s">
        <v>7691</v>
      </c>
      <c r="E10787" s="348" t="s">
        <v>7692</v>
      </c>
      <c r="F10787" s="348" t="s">
        <v>7693</v>
      </c>
    </row>
    <row r="10788" spans="1:6" x14ac:dyDescent="0.25">
      <c r="A10788" s="348" t="s">
        <v>15666</v>
      </c>
      <c r="B10788" t="str">
        <f t="shared" si="168"/>
        <v>F3:1040 P1P2:9006 P3:00410</v>
      </c>
      <c r="C10788" s="348" t="s">
        <v>15331</v>
      </c>
      <c r="D10788" s="348" t="s">
        <v>7691</v>
      </c>
      <c r="E10788" s="348" t="s">
        <v>7692</v>
      </c>
      <c r="F10788" s="348" t="s">
        <v>14733</v>
      </c>
    </row>
    <row r="10789" spans="1:6" x14ac:dyDescent="0.25">
      <c r="A10789" s="348" t="s">
        <v>15666</v>
      </c>
      <c r="B10789" t="str">
        <f t="shared" si="168"/>
        <v>F3:1040 P1P2:9006 P3:70378</v>
      </c>
      <c r="C10789" s="348" t="s">
        <v>15331</v>
      </c>
      <c r="D10789" s="348" t="s">
        <v>7691</v>
      </c>
      <c r="E10789" s="348" t="s">
        <v>7692</v>
      </c>
      <c r="F10789" s="348" t="s">
        <v>14393</v>
      </c>
    </row>
    <row r="10790" spans="1:6" x14ac:dyDescent="0.25">
      <c r="A10790" s="348" t="s">
        <v>15666</v>
      </c>
      <c r="B10790" t="str">
        <f t="shared" si="168"/>
        <v>F3:1091 P1P2:9001 P3:00245</v>
      </c>
      <c r="C10790" s="348" t="s">
        <v>15331</v>
      </c>
      <c r="D10790" s="348" t="s">
        <v>7946</v>
      </c>
      <c r="E10790" s="348" t="s">
        <v>7947</v>
      </c>
      <c r="F10790" s="348" t="s">
        <v>7982</v>
      </c>
    </row>
    <row r="10791" spans="1:6" x14ac:dyDescent="0.25">
      <c r="A10791" s="348" t="s">
        <v>15666</v>
      </c>
      <c r="B10791" t="str">
        <f t="shared" si="168"/>
        <v>F3:1099 P1P2:9019 P3:00543</v>
      </c>
      <c r="C10791" s="348" t="s">
        <v>15331</v>
      </c>
      <c r="D10791" s="348" t="s">
        <v>8515</v>
      </c>
      <c r="E10791" s="348" t="s">
        <v>10350</v>
      </c>
      <c r="F10791" s="348" t="s">
        <v>15638</v>
      </c>
    </row>
    <row r="10792" spans="1:6" x14ac:dyDescent="0.25">
      <c r="A10792" s="348" t="s">
        <v>15667</v>
      </c>
      <c r="B10792" t="str">
        <f t="shared" si="168"/>
        <v>F3:1012 P1P2:9010 P3:00246</v>
      </c>
      <c r="C10792" s="348" t="s">
        <v>15331</v>
      </c>
      <c r="D10792" s="348" t="s">
        <v>7679</v>
      </c>
      <c r="E10792" s="348" t="s">
        <v>7680</v>
      </c>
      <c r="F10792" s="348" t="s">
        <v>14606</v>
      </c>
    </row>
    <row r="10793" spans="1:6" x14ac:dyDescent="0.25">
      <c r="A10793" s="348" t="s">
        <v>15667</v>
      </c>
      <c r="B10793" t="str">
        <f t="shared" si="168"/>
        <v>F3:1012 P1P2:9010 P3:00268</v>
      </c>
      <c r="C10793" s="348" t="s">
        <v>15331</v>
      </c>
      <c r="D10793" s="348" t="s">
        <v>7679</v>
      </c>
      <c r="E10793" s="348" t="s">
        <v>7680</v>
      </c>
      <c r="F10793" s="348" t="s">
        <v>13133</v>
      </c>
    </row>
    <row r="10794" spans="1:6" x14ac:dyDescent="0.25">
      <c r="A10794" s="348" t="s">
        <v>15667</v>
      </c>
      <c r="B10794" t="str">
        <f t="shared" si="168"/>
        <v>F3:1012 P1P2:9010 P3:00287</v>
      </c>
      <c r="C10794" s="348" t="s">
        <v>15331</v>
      </c>
      <c r="D10794" s="348" t="s">
        <v>7679</v>
      </c>
      <c r="E10794" s="348" t="s">
        <v>7680</v>
      </c>
      <c r="F10794" s="348" t="s">
        <v>14607</v>
      </c>
    </row>
    <row r="10795" spans="1:6" x14ac:dyDescent="0.25">
      <c r="A10795" s="348" t="s">
        <v>15667</v>
      </c>
      <c r="B10795" t="str">
        <f t="shared" si="168"/>
        <v>F3:1012 P1P2:9010 P3:00301</v>
      </c>
      <c r="C10795" s="348" t="s">
        <v>15331</v>
      </c>
      <c r="D10795" s="348" t="s">
        <v>7679</v>
      </c>
      <c r="E10795" s="348" t="s">
        <v>7680</v>
      </c>
      <c r="F10795" s="348" t="s">
        <v>14738</v>
      </c>
    </row>
    <row r="10796" spans="1:6" x14ac:dyDescent="0.25">
      <c r="A10796" s="348" t="s">
        <v>15667</v>
      </c>
      <c r="B10796" t="str">
        <f t="shared" si="168"/>
        <v>F3:1012 P1P2:9010 P3:00326</v>
      </c>
      <c r="C10796" s="348" t="s">
        <v>15331</v>
      </c>
      <c r="D10796" s="348" t="s">
        <v>7679</v>
      </c>
      <c r="E10796" s="348" t="s">
        <v>7680</v>
      </c>
      <c r="F10796" s="348" t="s">
        <v>13162</v>
      </c>
    </row>
    <row r="10797" spans="1:6" x14ac:dyDescent="0.25">
      <c r="A10797" s="348" t="s">
        <v>15667</v>
      </c>
      <c r="B10797" t="str">
        <f t="shared" si="168"/>
        <v>F3:1012 P1P2:9010 P3:00347</v>
      </c>
      <c r="C10797" s="348" t="s">
        <v>15331</v>
      </c>
      <c r="D10797" s="348" t="s">
        <v>7679</v>
      </c>
      <c r="E10797" s="348" t="s">
        <v>7680</v>
      </c>
      <c r="F10797" s="348" t="s">
        <v>7681</v>
      </c>
    </row>
    <row r="10798" spans="1:6" x14ac:dyDescent="0.25">
      <c r="A10798" s="348" t="s">
        <v>15667</v>
      </c>
      <c r="B10798" t="str">
        <f t="shared" si="168"/>
        <v>F3:1012 P1P2:9010 P3:00348</v>
      </c>
      <c r="C10798" s="348" t="s">
        <v>15331</v>
      </c>
      <c r="D10798" s="348" t="s">
        <v>7679</v>
      </c>
      <c r="E10798" s="348" t="s">
        <v>7680</v>
      </c>
      <c r="F10798" s="348" t="s">
        <v>7693</v>
      </c>
    </row>
    <row r="10799" spans="1:6" x14ac:dyDescent="0.25">
      <c r="A10799" s="348" t="s">
        <v>15667</v>
      </c>
      <c r="B10799" t="str">
        <f t="shared" si="168"/>
        <v>F3:1012 P1P2:9010 P3:00361</v>
      </c>
      <c r="C10799" s="348" t="s">
        <v>15331</v>
      </c>
      <c r="D10799" s="348" t="s">
        <v>7679</v>
      </c>
      <c r="E10799" s="348" t="s">
        <v>7680</v>
      </c>
      <c r="F10799" s="348" t="s">
        <v>14731</v>
      </c>
    </row>
    <row r="10800" spans="1:6" x14ac:dyDescent="0.25">
      <c r="A10800" s="348" t="s">
        <v>15667</v>
      </c>
      <c r="B10800" t="str">
        <f t="shared" si="168"/>
        <v>F3:1040 P1P2:9006 P3:00284</v>
      </c>
      <c r="C10800" s="348" t="s">
        <v>15331</v>
      </c>
      <c r="D10800" s="348" t="s">
        <v>7691</v>
      </c>
      <c r="E10800" s="348" t="s">
        <v>7692</v>
      </c>
      <c r="F10800" s="348" t="s">
        <v>14401</v>
      </c>
    </row>
    <row r="10801" spans="1:6" x14ac:dyDescent="0.25">
      <c r="A10801" s="348" t="s">
        <v>15667</v>
      </c>
      <c r="B10801" t="str">
        <f t="shared" si="168"/>
        <v>F3:1040 P1P2:9006 P3:00410</v>
      </c>
      <c r="C10801" s="348" t="s">
        <v>15331</v>
      </c>
      <c r="D10801" s="348" t="s">
        <v>7691</v>
      </c>
      <c r="E10801" s="348" t="s">
        <v>7692</v>
      </c>
      <c r="F10801" s="348" t="s">
        <v>14733</v>
      </c>
    </row>
    <row r="10802" spans="1:6" x14ac:dyDescent="0.25">
      <c r="A10802" s="348" t="s">
        <v>15667</v>
      </c>
      <c r="B10802" t="str">
        <f t="shared" si="168"/>
        <v>F3:1040 P1P2:9006 P3:70378</v>
      </c>
      <c r="C10802" s="348" t="s">
        <v>15331</v>
      </c>
      <c r="D10802" s="348" t="s">
        <v>7691</v>
      </c>
      <c r="E10802" s="348" t="s">
        <v>7692</v>
      </c>
      <c r="F10802" s="348" t="s">
        <v>14393</v>
      </c>
    </row>
    <row r="10803" spans="1:6" x14ac:dyDescent="0.25">
      <c r="A10803" s="348" t="s">
        <v>15667</v>
      </c>
      <c r="B10803" t="str">
        <f t="shared" si="168"/>
        <v>F3:1091 P1P2:9001 P3:00245</v>
      </c>
      <c r="C10803" s="348" t="s">
        <v>15331</v>
      </c>
      <c r="D10803" s="348" t="s">
        <v>7946</v>
      </c>
      <c r="E10803" s="348" t="s">
        <v>7947</v>
      </c>
      <c r="F10803" s="348" t="s">
        <v>7982</v>
      </c>
    </row>
    <row r="10804" spans="1:6" x14ac:dyDescent="0.25">
      <c r="A10804" s="348" t="s">
        <v>15667</v>
      </c>
      <c r="B10804" t="str">
        <f t="shared" si="168"/>
        <v>F3:1099 P1P2:9019 P3:00543</v>
      </c>
      <c r="C10804" s="348" t="s">
        <v>15331</v>
      </c>
      <c r="D10804" s="348" t="s">
        <v>8515</v>
      </c>
      <c r="E10804" s="348" t="s">
        <v>10350</v>
      </c>
      <c r="F10804" s="348" t="s">
        <v>15638</v>
      </c>
    </row>
    <row r="10805" spans="1:6" x14ac:dyDescent="0.25">
      <c r="A10805" s="348" t="s">
        <v>15668</v>
      </c>
      <c r="B10805" t="str">
        <f t="shared" si="168"/>
        <v>F3:1012 P1P2:9010 P3:00246</v>
      </c>
      <c r="C10805" s="348" t="s">
        <v>15331</v>
      </c>
      <c r="D10805" s="348" t="s">
        <v>7679</v>
      </c>
      <c r="E10805" s="348" t="s">
        <v>7680</v>
      </c>
      <c r="F10805" s="348" t="s">
        <v>14606</v>
      </c>
    </row>
    <row r="10806" spans="1:6" x14ac:dyDescent="0.25">
      <c r="A10806" s="348" t="s">
        <v>15668</v>
      </c>
      <c r="B10806" t="str">
        <f t="shared" si="168"/>
        <v>F3:1012 P1P2:9010 P3:00268</v>
      </c>
      <c r="C10806" s="348" t="s">
        <v>15331</v>
      </c>
      <c r="D10806" s="348" t="s">
        <v>7679</v>
      </c>
      <c r="E10806" s="348" t="s">
        <v>7680</v>
      </c>
      <c r="F10806" s="348" t="s">
        <v>13133</v>
      </c>
    </row>
    <row r="10807" spans="1:6" x14ac:dyDescent="0.25">
      <c r="A10807" s="348" t="s">
        <v>15668</v>
      </c>
      <c r="B10807" t="str">
        <f t="shared" si="168"/>
        <v>F3:1012 P1P2:9010 P3:00287</v>
      </c>
      <c r="C10807" s="348" t="s">
        <v>15331</v>
      </c>
      <c r="D10807" s="348" t="s">
        <v>7679</v>
      </c>
      <c r="E10807" s="348" t="s">
        <v>7680</v>
      </c>
      <c r="F10807" s="348" t="s">
        <v>14607</v>
      </c>
    </row>
    <row r="10808" spans="1:6" x14ac:dyDescent="0.25">
      <c r="A10808" s="348" t="s">
        <v>15668</v>
      </c>
      <c r="B10808" t="str">
        <f t="shared" si="168"/>
        <v>F3:1012 P1P2:9010 P3:00299</v>
      </c>
      <c r="C10808" s="348" t="s">
        <v>15331</v>
      </c>
      <c r="D10808" s="348" t="s">
        <v>7679</v>
      </c>
      <c r="E10808" s="348" t="s">
        <v>7680</v>
      </c>
      <c r="F10808" s="348" t="s">
        <v>12116</v>
      </c>
    </row>
    <row r="10809" spans="1:6" x14ac:dyDescent="0.25">
      <c r="A10809" s="348" t="s">
        <v>15668</v>
      </c>
      <c r="B10809" t="str">
        <f t="shared" si="168"/>
        <v>F3:1012 P1P2:9010 P3:00301</v>
      </c>
      <c r="C10809" s="348" t="s">
        <v>15331</v>
      </c>
      <c r="D10809" s="348" t="s">
        <v>7679</v>
      </c>
      <c r="E10809" s="348" t="s">
        <v>7680</v>
      </c>
      <c r="F10809" s="348" t="s">
        <v>14738</v>
      </c>
    </row>
    <row r="10810" spans="1:6" x14ac:dyDescent="0.25">
      <c r="A10810" s="348" t="s">
        <v>15668</v>
      </c>
      <c r="B10810" t="str">
        <f t="shared" si="168"/>
        <v>F3:1012 P1P2:9010 P3:00326</v>
      </c>
      <c r="C10810" s="348" t="s">
        <v>15331</v>
      </c>
      <c r="D10810" s="348" t="s">
        <v>7679</v>
      </c>
      <c r="E10810" s="348" t="s">
        <v>7680</v>
      </c>
      <c r="F10810" s="348" t="s">
        <v>13162</v>
      </c>
    </row>
    <row r="10811" spans="1:6" x14ac:dyDescent="0.25">
      <c r="A10811" s="348" t="s">
        <v>15668</v>
      </c>
      <c r="B10811" t="str">
        <f t="shared" si="168"/>
        <v>F3:1012 P1P2:9010 P3:00347</v>
      </c>
      <c r="C10811" s="348" t="s">
        <v>15331</v>
      </c>
      <c r="D10811" s="348" t="s">
        <v>7679</v>
      </c>
      <c r="E10811" s="348" t="s">
        <v>7680</v>
      </c>
      <c r="F10811" s="348" t="s">
        <v>7681</v>
      </c>
    </row>
    <row r="10812" spans="1:6" x14ac:dyDescent="0.25">
      <c r="A10812" s="348" t="s">
        <v>15668</v>
      </c>
      <c r="B10812" t="str">
        <f t="shared" si="168"/>
        <v>F3:1040 P1P2:9006 P3:00282</v>
      </c>
      <c r="C10812" s="348" t="s">
        <v>15331</v>
      </c>
      <c r="D10812" s="348" t="s">
        <v>7691</v>
      </c>
      <c r="E10812" s="348" t="s">
        <v>7692</v>
      </c>
      <c r="F10812" s="348" t="s">
        <v>7854</v>
      </c>
    </row>
    <row r="10813" spans="1:6" x14ac:dyDescent="0.25">
      <c r="A10813" s="348" t="s">
        <v>15668</v>
      </c>
      <c r="B10813" t="str">
        <f t="shared" si="168"/>
        <v>F3:1040 P1P2:9006 P3:00283</v>
      </c>
      <c r="C10813" s="348" t="s">
        <v>15331</v>
      </c>
      <c r="D10813" s="348" t="s">
        <v>7691</v>
      </c>
      <c r="E10813" s="348" t="s">
        <v>7692</v>
      </c>
      <c r="F10813" s="348" t="s">
        <v>7914</v>
      </c>
    </row>
    <row r="10814" spans="1:6" x14ac:dyDescent="0.25">
      <c r="A10814" s="348" t="s">
        <v>15668</v>
      </c>
      <c r="B10814" t="str">
        <f t="shared" si="168"/>
        <v>F3:1040 P1P2:9006 P3:00284</v>
      </c>
      <c r="C10814" s="348" t="s">
        <v>15331</v>
      </c>
      <c r="D10814" s="348" t="s">
        <v>7691</v>
      </c>
      <c r="E10814" s="348" t="s">
        <v>7692</v>
      </c>
      <c r="F10814" s="348" t="s">
        <v>14401</v>
      </c>
    </row>
    <row r="10815" spans="1:6" x14ac:dyDescent="0.25">
      <c r="A10815" s="348" t="s">
        <v>15668</v>
      </c>
      <c r="B10815" t="str">
        <f t="shared" si="168"/>
        <v>F3:1040 P1P2:9006 P3:00410</v>
      </c>
      <c r="C10815" s="348" t="s">
        <v>15331</v>
      </c>
      <c r="D10815" s="348" t="s">
        <v>7691</v>
      </c>
      <c r="E10815" s="348" t="s">
        <v>7692</v>
      </c>
      <c r="F10815" s="348" t="s">
        <v>14733</v>
      </c>
    </row>
    <row r="10816" spans="1:6" x14ac:dyDescent="0.25">
      <c r="A10816" s="348" t="s">
        <v>15668</v>
      </c>
      <c r="B10816" t="str">
        <f t="shared" si="168"/>
        <v>F3:1040 P1P2:9006 P3:70378</v>
      </c>
      <c r="C10816" s="348" t="s">
        <v>15331</v>
      </c>
      <c r="D10816" s="348" t="s">
        <v>7691</v>
      </c>
      <c r="E10816" s="348" t="s">
        <v>7692</v>
      </c>
      <c r="F10816" s="348" t="s">
        <v>14393</v>
      </c>
    </row>
    <row r="10817" spans="1:6" x14ac:dyDescent="0.25">
      <c r="A10817" s="348" t="s">
        <v>15668</v>
      </c>
      <c r="B10817" t="str">
        <f t="shared" si="168"/>
        <v>F3:1091 P1P2:9001 P3:00245</v>
      </c>
      <c r="C10817" s="348" t="s">
        <v>15331</v>
      </c>
      <c r="D10817" s="348" t="s">
        <v>7946</v>
      </c>
      <c r="E10817" s="348" t="s">
        <v>7947</v>
      </c>
      <c r="F10817" s="348" t="s">
        <v>7982</v>
      </c>
    </row>
    <row r="10818" spans="1:6" x14ac:dyDescent="0.25">
      <c r="A10818" s="348" t="s">
        <v>15668</v>
      </c>
      <c r="B10818" t="str">
        <f t="shared" ref="B10818:B10881" si="169">CONCATENATE("F3:",D10818," P1P2:",E10818," P3:",F10818)</f>
        <v>F3:1099 P1P2:9019 P3:00543</v>
      </c>
      <c r="C10818" s="348" t="s">
        <v>15331</v>
      </c>
      <c r="D10818" s="348" t="s">
        <v>8515</v>
      </c>
      <c r="E10818" s="348" t="s">
        <v>10350</v>
      </c>
      <c r="F10818" s="348" t="s">
        <v>15638</v>
      </c>
    </row>
    <row r="10819" spans="1:6" x14ac:dyDescent="0.25">
      <c r="A10819" s="348" t="s">
        <v>15669</v>
      </c>
      <c r="B10819" t="str">
        <f t="shared" si="169"/>
        <v>F3:1012 P1P2:9010 P3:00246</v>
      </c>
      <c r="C10819" s="348" t="s">
        <v>15331</v>
      </c>
      <c r="D10819" s="348" t="s">
        <v>7679</v>
      </c>
      <c r="E10819" s="348" t="s">
        <v>7680</v>
      </c>
      <c r="F10819" s="348" t="s">
        <v>14606</v>
      </c>
    </row>
    <row r="10820" spans="1:6" x14ac:dyDescent="0.25">
      <c r="A10820" s="348" t="s">
        <v>15669</v>
      </c>
      <c r="B10820" t="str">
        <f t="shared" si="169"/>
        <v>F3:1012 P1P2:9010 P3:00268</v>
      </c>
      <c r="C10820" s="348" t="s">
        <v>15331</v>
      </c>
      <c r="D10820" s="348" t="s">
        <v>7679</v>
      </c>
      <c r="E10820" s="348" t="s">
        <v>7680</v>
      </c>
      <c r="F10820" s="348" t="s">
        <v>13133</v>
      </c>
    </row>
    <row r="10821" spans="1:6" x14ac:dyDescent="0.25">
      <c r="A10821" s="348" t="s">
        <v>15669</v>
      </c>
      <c r="B10821" t="str">
        <f t="shared" si="169"/>
        <v>F3:1012 P1P2:9010 P3:00287</v>
      </c>
      <c r="C10821" s="348" t="s">
        <v>15331</v>
      </c>
      <c r="D10821" s="348" t="s">
        <v>7679</v>
      </c>
      <c r="E10821" s="348" t="s">
        <v>7680</v>
      </c>
      <c r="F10821" s="348" t="s">
        <v>14607</v>
      </c>
    </row>
    <row r="10822" spans="1:6" x14ac:dyDescent="0.25">
      <c r="A10822" s="348" t="s">
        <v>15669</v>
      </c>
      <c r="B10822" t="str">
        <f t="shared" si="169"/>
        <v>F3:1012 P1P2:9010 P3:00301</v>
      </c>
      <c r="C10822" s="348" t="s">
        <v>15331</v>
      </c>
      <c r="D10822" s="348" t="s">
        <v>7679</v>
      </c>
      <c r="E10822" s="348" t="s">
        <v>7680</v>
      </c>
      <c r="F10822" s="348" t="s">
        <v>14738</v>
      </c>
    </row>
    <row r="10823" spans="1:6" x14ac:dyDescent="0.25">
      <c r="A10823" s="348" t="s">
        <v>15669</v>
      </c>
      <c r="B10823" t="str">
        <f t="shared" si="169"/>
        <v>F3:1012 P1P2:9010 P3:00326</v>
      </c>
      <c r="C10823" s="348" t="s">
        <v>15331</v>
      </c>
      <c r="D10823" s="348" t="s">
        <v>7679</v>
      </c>
      <c r="E10823" s="348" t="s">
        <v>7680</v>
      </c>
      <c r="F10823" s="348" t="s">
        <v>13162</v>
      </c>
    </row>
    <row r="10824" spans="1:6" x14ac:dyDescent="0.25">
      <c r="A10824" s="348" t="s">
        <v>15669</v>
      </c>
      <c r="B10824" t="str">
        <f t="shared" si="169"/>
        <v>F3:1040 P1P2:9006 P3:00284</v>
      </c>
      <c r="C10824" s="348" t="s">
        <v>15331</v>
      </c>
      <c r="D10824" s="348" t="s">
        <v>7691</v>
      </c>
      <c r="E10824" s="348" t="s">
        <v>7692</v>
      </c>
      <c r="F10824" s="348" t="s">
        <v>14401</v>
      </c>
    </row>
    <row r="10825" spans="1:6" x14ac:dyDescent="0.25">
      <c r="A10825" s="348" t="s">
        <v>15669</v>
      </c>
      <c r="B10825" t="str">
        <f t="shared" si="169"/>
        <v>F3:1040 P1P2:9006 P3:00410</v>
      </c>
      <c r="C10825" s="348" t="s">
        <v>15331</v>
      </c>
      <c r="D10825" s="348" t="s">
        <v>7691</v>
      </c>
      <c r="E10825" s="348" t="s">
        <v>7692</v>
      </c>
      <c r="F10825" s="348" t="s">
        <v>14733</v>
      </c>
    </row>
    <row r="10826" spans="1:6" x14ac:dyDescent="0.25">
      <c r="A10826" s="348" t="s">
        <v>15669</v>
      </c>
      <c r="B10826" t="str">
        <f t="shared" si="169"/>
        <v>F3:1040 P1P2:9006 P3:70378</v>
      </c>
      <c r="C10826" s="348" t="s">
        <v>15331</v>
      </c>
      <c r="D10826" s="348" t="s">
        <v>7691</v>
      </c>
      <c r="E10826" s="348" t="s">
        <v>7692</v>
      </c>
      <c r="F10826" s="348" t="s">
        <v>14393</v>
      </c>
    </row>
    <row r="10827" spans="1:6" x14ac:dyDescent="0.25">
      <c r="A10827" s="348" t="s">
        <v>15669</v>
      </c>
      <c r="B10827" t="str">
        <f t="shared" si="169"/>
        <v>F3:1070 P1P2:9012 P3:00296</v>
      </c>
      <c r="C10827" s="348" t="s">
        <v>15331</v>
      </c>
      <c r="D10827" s="348" t="s">
        <v>7849</v>
      </c>
      <c r="E10827" s="348" t="s">
        <v>7850</v>
      </c>
      <c r="F10827" s="348" t="s">
        <v>15234</v>
      </c>
    </row>
    <row r="10828" spans="1:6" x14ac:dyDescent="0.25">
      <c r="A10828" s="348" t="s">
        <v>15669</v>
      </c>
      <c r="B10828" t="str">
        <f t="shared" si="169"/>
        <v>F3:1091 P1P2:9001 P3:00245</v>
      </c>
      <c r="C10828" s="348" t="s">
        <v>15331</v>
      </c>
      <c r="D10828" s="348" t="s">
        <v>7946</v>
      </c>
      <c r="E10828" s="348" t="s">
        <v>7947</v>
      </c>
      <c r="F10828" s="348" t="s">
        <v>7982</v>
      </c>
    </row>
    <row r="10829" spans="1:6" x14ac:dyDescent="0.25">
      <c r="A10829" s="348" t="s">
        <v>15669</v>
      </c>
      <c r="B10829" t="str">
        <f t="shared" si="169"/>
        <v>F3:1099 P1P2:9019 P3:00543</v>
      </c>
      <c r="C10829" s="348" t="s">
        <v>15331</v>
      </c>
      <c r="D10829" s="348" t="s">
        <v>8515</v>
      </c>
      <c r="E10829" s="348" t="s">
        <v>10350</v>
      </c>
      <c r="F10829" s="348" t="s">
        <v>15638</v>
      </c>
    </row>
    <row r="10830" spans="1:6" x14ac:dyDescent="0.25">
      <c r="A10830" s="348" t="s">
        <v>15670</v>
      </c>
      <c r="B10830" t="str">
        <f t="shared" si="169"/>
        <v>F3:1012 P1P2:9010 P3:00246</v>
      </c>
      <c r="C10830" s="348" t="s">
        <v>15331</v>
      </c>
      <c r="D10830" s="348" t="s">
        <v>7679</v>
      </c>
      <c r="E10830" s="348" t="s">
        <v>7680</v>
      </c>
      <c r="F10830" s="348" t="s">
        <v>14606</v>
      </c>
    </row>
    <row r="10831" spans="1:6" x14ac:dyDescent="0.25">
      <c r="A10831" s="348" t="s">
        <v>15670</v>
      </c>
      <c r="B10831" t="str">
        <f t="shared" si="169"/>
        <v>F3:1012 P1P2:9010 P3:00268</v>
      </c>
      <c r="C10831" s="348" t="s">
        <v>15331</v>
      </c>
      <c r="D10831" s="348" t="s">
        <v>7679</v>
      </c>
      <c r="E10831" s="348" t="s">
        <v>7680</v>
      </c>
      <c r="F10831" s="348" t="s">
        <v>13133</v>
      </c>
    </row>
    <row r="10832" spans="1:6" x14ac:dyDescent="0.25">
      <c r="A10832" s="348" t="s">
        <v>15670</v>
      </c>
      <c r="B10832" t="str">
        <f t="shared" si="169"/>
        <v>F3:1012 P1P2:9010 P3:00287</v>
      </c>
      <c r="C10832" s="348" t="s">
        <v>15331</v>
      </c>
      <c r="D10832" s="348" t="s">
        <v>7679</v>
      </c>
      <c r="E10832" s="348" t="s">
        <v>7680</v>
      </c>
      <c r="F10832" s="348" t="s">
        <v>14607</v>
      </c>
    </row>
    <row r="10833" spans="1:6" x14ac:dyDescent="0.25">
      <c r="A10833" s="348" t="s">
        <v>15670</v>
      </c>
      <c r="B10833" t="str">
        <f t="shared" si="169"/>
        <v>F3:1012 P1P2:9010 P3:00301</v>
      </c>
      <c r="C10833" s="348" t="s">
        <v>15331</v>
      </c>
      <c r="D10833" s="348" t="s">
        <v>7679</v>
      </c>
      <c r="E10833" s="348" t="s">
        <v>7680</v>
      </c>
      <c r="F10833" s="348" t="s">
        <v>14738</v>
      </c>
    </row>
    <row r="10834" spans="1:6" x14ac:dyDescent="0.25">
      <c r="A10834" s="348" t="s">
        <v>15670</v>
      </c>
      <c r="B10834" t="str">
        <f t="shared" si="169"/>
        <v>F3:1012 P1P2:9010 P3:00326</v>
      </c>
      <c r="C10834" s="348" t="s">
        <v>15331</v>
      </c>
      <c r="D10834" s="348" t="s">
        <v>7679</v>
      </c>
      <c r="E10834" s="348" t="s">
        <v>7680</v>
      </c>
      <c r="F10834" s="348" t="s">
        <v>13162</v>
      </c>
    </row>
    <row r="10835" spans="1:6" x14ac:dyDescent="0.25">
      <c r="A10835" s="348" t="s">
        <v>15670</v>
      </c>
      <c r="B10835" t="str">
        <f t="shared" si="169"/>
        <v>F3:1040 P1P2:9006 P3:00284</v>
      </c>
      <c r="C10835" s="348" t="s">
        <v>15331</v>
      </c>
      <c r="D10835" s="348" t="s">
        <v>7691</v>
      </c>
      <c r="E10835" s="348" t="s">
        <v>7692</v>
      </c>
      <c r="F10835" s="348" t="s">
        <v>14401</v>
      </c>
    </row>
    <row r="10836" spans="1:6" x14ac:dyDescent="0.25">
      <c r="A10836" s="348" t="s">
        <v>15670</v>
      </c>
      <c r="B10836" t="str">
        <f t="shared" si="169"/>
        <v>F3:1040 P1P2:9006 P3:00410</v>
      </c>
      <c r="C10836" s="348" t="s">
        <v>15331</v>
      </c>
      <c r="D10836" s="348" t="s">
        <v>7691</v>
      </c>
      <c r="E10836" s="348" t="s">
        <v>7692</v>
      </c>
      <c r="F10836" s="348" t="s">
        <v>14733</v>
      </c>
    </row>
    <row r="10837" spans="1:6" x14ac:dyDescent="0.25">
      <c r="A10837" s="348" t="s">
        <v>15670</v>
      </c>
      <c r="B10837" t="str">
        <f t="shared" si="169"/>
        <v>F3:1040 P1P2:9006 P3:70378</v>
      </c>
      <c r="C10837" s="348" t="s">
        <v>15331</v>
      </c>
      <c r="D10837" s="348" t="s">
        <v>7691</v>
      </c>
      <c r="E10837" s="348" t="s">
        <v>7692</v>
      </c>
      <c r="F10837" s="348" t="s">
        <v>14393</v>
      </c>
    </row>
    <row r="10838" spans="1:6" x14ac:dyDescent="0.25">
      <c r="A10838" s="348" t="s">
        <v>15670</v>
      </c>
      <c r="B10838" t="str">
        <f t="shared" si="169"/>
        <v>F3:1091 P1P2:9001 P3:00245</v>
      </c>
      <c r="C10838" s="348" t="s">
        <v>15331</v>
      </c>
      <c r="D10838" s="348" t="s">
        <v>7946</v>
      </c>
      <c r="E10838" s="348" t="s">
        <v>7947</v>
      </c>
      <c r="F10838" s="348" t="s">
        <v>7982</v>
      </c>
    </row>
    <row r="10839" spans="1:6" x14ac:dyDescent="0.25">
      <c r="A10839" s="348" t="s">
        <v>15670</v>
      </c>
      <c r="B10839" t="str">
        <f t="shared" si="169"/>
        <v>F3:1091 P1P2:9001 P3:70378</v>
      </c>
      <c r="C10839" s="348" t="s">
        <v>15331</v>
      </c>
      <c r="D10839" s="348" t="s">
        <v>7946</v>
      </c>
      <c r="E10839" s="348" t="s">
        <v>7947</v>
      </c>
      <c r="F10839" s="348" t="s">
        <v>14393</v>
      </c>
    </row>
    <row r="10840" spans="1:6" x14ac:dyDescent="0.25">
      <c r="A10840" s="348" t="s">
        <v>15670</v>
      </c>
      <c r="B10840" t="str">
        <f t="shared" si="169"/>
        <v>F3:1099 P1P2:9019 P3:00543</v>
      </c>
      <c r="C10840" s="348" t="s">
        <v>15331</v>
      </c>
      <c r="D10840" s="348" t="s">
        <v>8515</v>
      </c>
      <c r="E10840" s="348" t="s">
        <v>10350</v>
      </c>
      <c r="F10840" s="348" t="s">
        <v>15638</v>
      </c>
    </row>
    <row r="10841" spans="1:6" x14ac:dyDescent="0.25">
      <c r="A10841" s="348" t="s">
        <v>15671</v>
      </c>
      <c r="B10841" t="str">
        <f t="shared" si="169"/>
        <v>F3:1012 P1P2:9010 P3:00246</v>
      </c>
      <c r="C10841" s="348" t="s">
        <v>15331</v>
      </c>
      <c r="D10841" s="348" t="s">
        <v>7679</v>
      </c>
      <c r="E10841" s="348" t="s">
        <v>7680</v>
      </c>
      <c r="F10841" s="348" t="s">
        <v>14606</v>
      </c>
    </row>
    <row r="10842" spans="1:6" x14ac:dyDescent="0.25">
      <c r="A10842" s="348" t="s">
        <v>15671</v>
      </c>
      <c r="B10842" t="str">
        <f t="shared" si="169"/>
        <v>F3:1012 P1P2:9010 P3:00268</v>
      </c>
      <c r="C10842" s="348" t="s">
        <v>15331</v>
      </c>
      <c r="D10842" s="348" t="s">
        <v>7679</v>
      </c>
      <c r="E10842" s="348" t="s">
        <v>7680</v>
      </c>
      <c r="F10842" s="348" t="s">
        <v>13133</v>
      </c>
    </row>
    <row r="10843" spans="1:6" x14ac:dyDescent="0.25">
      <c r="A10843" s="348" t="s">
        <v>15671</v>
      </c>
      <c r="B10843" t="str">
        <f t="shared" si="169"/>
        <v>F3:1012 P1P2:9010 P3:00287</v>
      </c>
      <c r="C10843" s="348" t="s">
        <v>15331</v>
      </c>
      <c r="D10843" s="348" t="s">
        <v>7679</v>
      </c>
      <c r="E10843" s="348" t="s">
        <v>7680</v>
      </c>
      <c r="F10843" s="348" t="s">
        <v>14607</v>
      </c>
    </row>
    <row r="10844" spans="1:6" x14ac:dyDescent="0.25">
      <c r="A10844" s="348" t="s">
        <v>15671</v>
      </c>
      <c r="B10844" t="str">
        <f t="shared" si="169"/>
        <v>F3:1012 P1P2:9010 P3:00301</v>
      </c>
      <c r="C10844" s="348" t="s">
        <v>15331</v>
      </c>
      <c r="D10844" s="348" t="s">
        <v>7679</v>
      </c>
      <c r="E10844" s="348" t="s">
        <v>7680</v>
      </c>
      <c r="F10844" s="348" t="s">
        <v>14738</v>
      </c>
    </row>
    <row r="10845" spans="1:6" x14ac:dyDescent="0.25">
      <c r="A10845" s="348" t="s">
        <v>15671</v>
      </c>
      <c r="B10845" t="str">
        <f t="shared" si="169"/>
        <v>F3:1012 P1P2:9010 P3:00326</v>
      </c>
      <c r="C10845" s="348" t="s">
        <v>15331</v>
      </c>
      <c r="D10845" s="348" t="s">
        <v>7679</v>
      </c>
      <c r="E10845" s="348" t="s">
        <v>7680</v>
      </c>
      <c r="F10845" s="348" t="s">
        <v>13162</v>
      </c>
    </row>
    <row r="10846" spans="1:6" x14ac:dyDescent="0.25">
      <c r="A10846" s="348" t="s">
        <v>15671</v>
      </c>
      <c r="B10846" t="str">
        <f t="shared" si="169"/>
        <v>F3:1020 P1P2:9004 P3:00405</v>
      </c>
      <c r="C10846" s="348" t="s">
        <v>15331</v>
      </c>
      <c r="D10846" s="348" t="s">
        <v>7836</v>
      </c>
      <c r="E10846" s="348" t="s">
        <v>7837</v>
      </c>
      <c r="F10846" s="348" t="s">
        <v>7857</v>
      </c>
    </row>
    <row r="10847" spans="1:6" x14ac:dyDescent="0.25">
      <c r="A10847" s="348" t="s">
        <v>15671</v>
      </c>
      <c r="B10847" t="str">
        <f t="shared" si="169"/>
        <v>F3:1040 P1P2:9006 P3:00282</v>
      </c>
      <c r="C10847" s="348" t="s">
        <v>15331</v>
      </c>
      <c r="D10847" s="348" t="s">
        <v>7691</v>
      </c>
      <c r="E10847" s="348" t="s">
        <v>7692</v>
      </c>
      <c r="F10847" s="348" t="s">
        <v>7854</v>
      </c>
    </row>
    <row r="10848" spans="1:6" x14ac:dyDescent="0.25">
      <c r="A10848" s="348" t="s">
        <v>15671</v>
      </c>
      <c r="B10848" t="str">
        <f t="shared" si="169"/>
        <v>F3:1040 P1P2:9006 P3:00283</v>
      </c>
      <c r="C10848" s="348" t="s">
        <v>15331</v>
      </c>
      <c r="D10848" s="348" t="s">
        <v>7691</v>
      </c>
      <c r="E10848" s="348" t="s">
        <v>7692</v>
      </c>
      <c r="F10848" s="348" t="s">
        <v>7914</v>
      </c>
    </row>
    <row r="10849" spans="1:6" x14ac:dyDescent="0.25">
      <c r="A10849" s="348" t="s">
        <v>15671</v>
      </c>
      <c r="B10849" t="str">
        <f t="shared" si="169"/>
        <v>F3:1040 P1P2:9006 P3:00284</v>
      </c>
      <c r="C10849" s="348" t="s">
        <v>15331</v>
      </c>
      <c r="D10849" s="348" t="s">
        <v>7691</v>
      </c>
      <c r="E10849" s="348" t="s">
        <v>7692</v>
      </c>
      <c r="F10849" s="348" t="s">
        <v>14401</v>
      </c>
    </row>
    <row r="10850" spans="1:6" x14ac:dyDescent="0.25">
      <c r="A10850" s="348" t="s">
        <v>15671</v>
      </c>
      <c r="B10850" t="str">
        <f t="shared" si="169"/>
        <v>F3:1040 P1P2:9006 P3:00348</v>
      </c>
      <c r="C10850" s="348" t="s">
        <v>15331</v>
      </c>
      <c r="D10850" s="348" t="s">
        <v>7691</v>
      </c>
      <c r="E10850" s="348" t="s">
        <v>7692</v>
      </c>
      <c r="F10850" s="348" t="s">
        <v>7693</v>
      </c>
    </row>
    <row r="10851" spans="1:6" x14ac:dyDescent="0.25">
      <c r="A10851" s="348" t="s">
        <v>15671</v>
      </c>
      <c r="B10851" t="str">
        <f t="shared" si="169"/>
        <v>F3:1040 P1P2:9006 P3:00410</v>
      </c>
      <c r="C10851" s="348" t="s">
        <v>15331</v>
      </c>
      <c r="D10851" s="348" t="s">
        <v>7691</v>
      </c>
      <c r="E10851" s="348" t="s">
        <v>7692</v>
      </c>
      <c r="F10851" s="348" t="s">
        <v>14733</v>
      </c>
    </row>
    <row r="10852" spans="1:6" x14ac:dyDescent="0.25">
      <c r="A10852" s="348" t="s">
        <v>15671</v>
      </c>
      <c r="B10852" t="str">
        <f t="shared" si="169"/>
        <v>F3:1040 P1P2:9006 P3:70378</v>
      </c>
      <c r="C10852" s="348" t="s">
        <v>15331</v>
      </c>
      <c r="D10852" s="348" t="s">
        <v>7691</v>
      </c>
      <c r="E10852" s="348" t="s">
        <v>7692</v>
      </c>
      <c r="F10852" s="348" t="s">
        <v>14393</v>
      </c>
    </row>
    <row r="10853" spans="1:6" x14ac:dyDescent="0.25">
      <c r="A10853" s="348" t="s">
        <v>15671</v>
      </c>
      <c r="B10853" t="str">
        <f t="shared" si="169"/>
        <v>F3:1091 P1P2:9001 P3:00245</v>
      </c>
      <c r="C10853" s="348" t="s">
        <v>15331</v>
      </c>
      <c r="D10853" s="348" t="s">
        <v>7946</v>
      </c>
      <c r="E10853" s="348" t="s">
        <v>7947</v>
      </c>
      <c r="F10853" s="348" t="s">
        <v>7982</v>
      </c>
    </row>
    <row r="10854" spans="1:6" x14ac:dyDescent="0.25">
      <c r="A10854" s="348" t="s">
        <v>15671</v>
      </c>
      <c r="B10854" t="str">
        <f t="shared" si="169"/>
        <v>F3:1091 P1P2:9001 P3:70378</v>
      </c>
      <c r="C10854" s="348" t="s">
        <v>15331</v>
      </c>
      <c r="D10854" s="348" t="s">
        <v>7946</v>
      </c>
      <c r="E10854" s="348" t="s">
        <v>7947</v>
      </c>
      <c r="F10854" s="348" t="s">
        <v>14393</v>
      </c>
    </row>
    <row r="10855" spans="1:6" x14ac:dyDescent="0.25">
      <c r="A10855" s="348" t="s">
        <v>15671</v>
      </c>
      <c r="B10855" t="str">
        <f t="shared" si="169"/>
        <v>F3:1099 P1P2:9019 P3:00543</v>
      </c>
      <c r="C10855" s="348" t="s">
        <v>15331</v>
      </c>
      <c r="D10855" s="348" t="s">
        <v>8515</v>
      </c>
      <c r="E10855" s="348" t="s">
        <v>10350</v>
      </c>
      <c r="F10855" s="348" t="s">
        <v>15638</v>
      </c>
    </row>
    <row r="10856" spans="1:6" x14ac:dyDescent="0.25">
      <c r="A10856" s="348" t="s">
        <v>15672</v>
      </c>
      <c r="B10856" t="str">
        <f t="shared" si="169"/>
        <v>F3:0921 P1P2:8804 P3:00201</v>
      </c>
      <c r="C10856" s="348" t="s">
        <v>7636</v>
      </c>
      <c r="D10856" s="348" t="s">
        <v>7646</v>
      </c>
      <c r="E10856" s="348" t="s">
        <v>7647</v>
      </c>
      <c r="F10856" s="348" t="s">
        <v>7648</v>
      </c>
    </row>
    <row r="10857" spans="1:6" x14ac:dyDescent="0.25">
      <c r="A10857" s="348" t="s">
        <v>15672</v>
      </c>
      <c r="B10857" t="str">
        <f t="shared" si="169"/>
        <v>F3:0921 P1P2:8804 P3:00448</v>
      </c>
      <c r="C10857" s="348" t="s">
        <v>7636</v>
      </c>
      <c r="D10857" s="348" t="s">
        <v>7646</v>
      </c>
      <c r="E10857" s="348" t="s">
        <v>7647</v>
      </c>
      <c r="F10857" s="348" t="s">
        <v>7641</v>
      </c>
    </row>
    <row r="10858" spans="1:6" x14ac:dyDescent="0.25">
      <c r="A10858" s="348" t="s">
        <v>15673</v>
      </c>
      <c r="B10858" t="str">
        <f t="shared" si="169"/>
        <v>F3:0813 P1P2:8603 P3:00394</v>
      </c>
      <c r="C10858" s="348" t="s">
        <v>8384</v>
      </c>
      <c r="D10858" s="348" t="s">
        <v>7807</v>
      </c>
      <c r="E10858" s="348" t="s">
        <v>7808</v>
      </c>
      <c r="F10858" s="348" t="s">
        <v>7809</v>
      </c>
    </row>
    <row r="10859" spans="1:6" x14ac:dyDescent="0.25">
      <c r="A10859" s="348" t="s">
        <v>15674</v>
      </c>
      <c r="B10859" t="str">
        <f t="shared" si="169"/>
        <v>F3:1040 P1P2:9006 P3:00182</v>
      </c>
      <c r="C10859" s="348" t="s">
        <v>15331</v>
      </c>
      <c r="D10859" s="348" t="s">
        <v>7691</v>
      </c>
      <c r="E10859" s="348" t="s">
        <v>7692</v>
      </c>
      <c r="F10859" s="348" t="s">
        <v>15409</v>
      </c>
    </row>
    <row r="10860" spans="1:6" x14ac:dyDescent="0.25">
      <c r="A10860" s="348" t="s">
        <v>15675</v>
      </c>
      <c r="B10860" t="str">
        <f t="shared" si="169"/>
        <v>F3:1040 P1P2:9006 P3:00182</v>
      </c>
      <c r="C10860" s="348" t="s">
        <v>15331</v>
      </c>
      <c r="D10860" s="348" t="s">
        <v>7691</v>
      </c>
      <c r="E10860" s="348" t="s">
        <v>7692</v>
      </c>
      <c r="F10860" s="348" t="s">
        <v>15409</v>
      </c>
    </row>
    <row r="10861" spans="1:6" x14ac:dyDescent="0.25">
      <c r="A10861" s="348" t="s">
        <v>15676</v>
      </c>
      <c r="B10861" t="str">
        <f t="shared" si="169"/>
        <v>F3:1012 P1P2:9010 P3:00299</v>
      </c>
      <c r="C10861" s="348" t="s">
        <v>15331</v>
      </c>
      <c r="D10861" s="348" t="s">
        <v>7679</v>
      </c>
      <c r="E10861" s="348" t="s">
        <v>7680</v>
      </c>
      <c r="F10861" s="348" t="s">
        <v>12116</v>
      </c>
    </row>
    <row r="10862" spans="1:6" x14ac:dyDescent="0.25">
      <c r="A10862" s="348" t="s">
        <v>15676</v>
      </c>
      <c r="B10862" t="str">
        <f t="shared" si="169"/>
        <v>F3:1012 P1P2:9010 P3:00347</v>
      </c>
      <c r="C10862" s="348" t="s">
        <v>15331</v>
      </c>
      <c r="D10862" s="348" t="s">
        <v>7679</v>
      </c>
      <c r="E10862" s="348" t="s">
        <v>7680</v>
      </c>
      <c r="F10862" s="348" t="s">
        <v>7681</v>
      </c>
    </row>
    <row r="10863" spans="1:6" x14ac:dyDescent="0.25">
      <c r="A10863" s="348" t="s">
        <v>15677</v>
      </c>
      <c r="B10863" t="str">
        <f t="shared" si="169"/>
        <v>F3:1012 P1P2:9010 P3:00299</v>
      </c>
      <c r="C10863" s="348" t="s">
        <v>15331</v>
      </c>
      <c r="D10863" s="348" t="s">
        <v>7679</v>
      </c>
      <c r="E10863" s="348" t="s">
        <v>7680</v>
      </c>
      <c r="F10863" s="348" t="s">
        <v>12116</v>
      </c>
    </row>
    <row r="10864" spans="1:6" x14ac:dyDescent="0.25">
      <c r="A10864" s="348" t="s">
        <v>15677</v>
      </c>
      <c r="B10864" t="str">
        <f t="shared" si="169"/>
        <v>F3:1012 P1P2:9010 P3:00347</v>
      </c>
      <c r="C10864" s="348" t="s">
        <v>15331</v>
      </c>
      <c r="D10864" s="348" t="s">
        <v>7679</v>
      </c>
      <c r="E10864" s="348" t="s">
        <v>7680</v>
      </c>
      <c r="F10864" s="348" t="s">
        <v>7681</v>
      </c>
    </row>
    <row r="10865" spans="1:6" x14ac:dyDescent="0.25">
      <c r="A10865" s="348" t="s">
        <v>15678</v>
      </c>
      <c r="B10865" t="str">
        <f t="shared" si="169"/>
        <v>F3:1012 P1P2:9010 P3:00299</v>
      </c>
      <c r="C10865" s="348" t="s">
        <v>15331</v>
      </c>
      <c r="D10865" s="348" t="s">
        <v>7679</v>
      </c>
      <c r="E10865" s="348" t="s">
        <v>7680</v>
      </c>
      <c r="F10865" s="348" t="s">
        <v>12116</v>
      </c>
    </row>
    <row r="10866" spans="1:6" x14ac:dyDescent="0.25">
      <c r="A10866" s="348" t="s">
        <v>15678</v>
      </c>
      <c r="B10866" t="str">
        <f t="shared" si="169"/>
        <v>F3:1012 P1P2:9010 P3:00347</v>
      </c>
      <c r="C10866" s="348" t="s">
        <v>15331</v>
      </c>
      <c r="D10866" s="348" t="s">
        <v>7679</v>
      </c>
      <c r="E10866" s="348" t="s">
        <v>7680</v>
      </c>
      <c r="F10866" s="348" t="s">
        <v>7681</v>
      </c>
    </row>
    <row r="10867" spans="1:6" x14ac:dyDescent="0.25">
      <c r="A10867" s="348" t="s">
        <v>15679</v>
      </c>
      <c r="B10867" t="str">
        <f t="shared" si="169"/>
        <v>F3:1070 P1P2:9012 P3:00296</v>
      </c>
      <c r="C10867" s="348" t="s">
        <v>15331</v>
      </c>
      <c r="D10867" s="348" t="s">
        <v>7849</v>
      </c>
      <c r="E10867" s="348" t="s">
        <v>7850</v>
      </c>
      <c r="F10867" s="348" t="s">
        <v>15234</v>
      </c>
    </row>
    <row r="10868" spans="1:6" x14ac:dyDescent="0.25">
      <c r="A10868" s="348" t="s">
        <v>15680</v>
      </c>
      <c r="B10868" t="str">
        <f t="shared" si="169"/>
        <v>F3:1040 P1P2:9006 P3:00282</v>
      </c>
      <c r="C10868" s="348" t="s">
        <v>15331</v>
      </c>
      <c r="D10868" s="348" t="s">
        <v>7691</v>
      </c>
      <c r="E10868" s="348" t="s">
        <v>7692</v>
      </c>
      <c r="F10868" s="348" t="s">
        <v>7854</v>
      </c>
    </row>
    <row r="10869" spans="1:6" x14ac:dyDescent="0.25">
      <c r="A10869" s="348" t="s">
        <v>15681</v>
      </c>
      <c r="B10869" t="str">
        <f t="shared" si="169"/>
        <v>F3:1012 P1P2:9010 P3:00347</v>
      </c>
      <c r="C10869" s="348" t="s">
        <v>15331</v>
      </c>
      <c r="D10869" s="348" t="s">
        <v>7679</v>
      </c>
      <c r="E10869" s="348" t="s">
        <v>7680</v>
      </c>
      <c r="F10869" s="348" t="s">
        <v>7681</v>
      </c>
    </row>
    <row r="10870" spans="1:6" x14ac:dyDescent="0.25">
      <c r="A10870" s="348" t="s">
        <v>15682</v>
      </c>
      <c r="B10870" t="str">
        <f t="shared" si="169"/>
        <v>F3:1040 P1P2:9006 P3:00283</v>
      </c>
      <c r="C10870" s="348" t="s">
        <v>15331</v>
      </c>
      <c r="D10870" s="348" t="s">
        <v>7691</v>
      </c>
      <c r="E10870" s="348" t="s">
        <v>7692</v>
      </c>
      <c r="F10870" s="348" t="s">
        <v>7914</v>
      </c>
    </row>
    <row r="10871" spans="1:6" x14ac:dyDescent="0.25">
      <c r="A10871" s="348" t="s">
        <v>15683</v>
      </c>
      <c r="B10871" t="str">
        <f t="shared" si="169"/>
        <v>F3:1012 P1P2:9010 P3:00409</v>
      </c>
      <c r="C10871" s="348" t="s">
        <v>15331</v>
      </c>
      <c r="D10871" s="348" t="s">
        <v>7679</v>
      </c>
      <c r="E10871" s="348" t="s">
        <v>7680</v>
      </c>
      <c r="F10871" s="348" t="s">
        <v>14915</v>
      </c>
    </row>
    <row r="10872" spans="1:6" x14ac:dyDescent="0.25">
      <c r="A10872" s="348" t="s">
        <v>15684</v>
      </c>
      <c r="B10872" t="str">
        <f t="shared" si="169"/>
        <v>F3:1012 P1P2:9010 P3:00347</v>
      </c>
      <c r="C10872" s="348" t="s">
        <v>15331</v>
      </c>
      <c r="D10872" s="348" t="s">
        <v>7679</v>
      </c>
      <c r="E10872" s="348" t="s">
        <v>7680</v>
      </c>
      <c r="F10872" s="348" t="s">
        <v>7681</v>
      </c>
    </row>
    <row r="10873" spans="1:6" x14ac:dyDescent="0.25">
      <c r="A10873" s="348" t="s">
        <v>15685</v>
      </c>
      <c r="B10873" t="str">
        <f t="shared" si="169"/>
        <v>F3:1070 P1P2:9012 P3:00296</v>
      </c>
      <c r="C10873" s="348" t="s">
        <v>15331</v>
      </c>
      <c r="D10873" s="348" t="s">
        <v>7849</v>
      </c>
      <c r="E10873" s="348" t="s">
        <v>7850</v>
      </c>
      <c r="F10873" s="348" t="s">
        <v>15234</v>
      </c>
    </row>
    <row r="10874" spans="1:6" x14ac:dyDescent="0.25">
      <c r="A10874" s="348" t="s">
        <v>15686</v>
      </c>
      <c r="B10874" t="str">
        <f t="shared" si="169"/>
        <v>F3:1012 P1P2:9010 P3:00299</v>
      </c>
      <c r="C10874" s="348" t="s">
        <v>15331</v>
      </c>
      <c r="D10874" s="348" t="s">
        <v>7679</v>
      </c>
      <c r="E10874" s="348" t="s">
        <v>7680</v>
      </c>
      <c r="F10874" s="348" t="s">
        <v>12116</v>
      </c>
    </row>
    <row r="10875" spans="1:6" x14ac:dyDescent="0.25">
      <c r="A10875" s="348" t="s">
        <v>15686</v>
      </c>
      <c r="B10875" t="str">
        <f t="shared" si="169"/>
        <v>F3:1012 P1P2:9010 P3:00347</v>
      </c>
      <c r="C10875" s="348" t="s">
        <v>15331</v>
      </c>
      <c r="D10875" s="348" t="s">
        <v>7679</v>
      </c>
      <c r="E10875" s="348" t="s">
        <v>7680</v>
      </c>
      <c r="F10875" s="348" t="s">
        <v>7681</v>
      </c>
    </row>
    <row r="10876" spans="1:6" x14ac:dyDescent="0.25">
      <c r="A10876" s="348" t="s">
        <v>15687</v>
      </c>
      <c r="B10876" t="str">
        <f t="shared" si="169"/>
        <v>F3:1012 P1P2:9010 P3:00289</v>
      </c>
      <c r="C10876" s="348" t="s">
        <v>15331</v>
      </c>
      <c r="D10876" s="348" t="s">
        <v>7679</v>
      </c>
      <c r="E10876" s="348" t="s">
        <v>7680</v>
      </c>
      <c r="F10876" s="348" t="s">
        <v>14728</v>
      </c>
    </row>
    <row r="10877" spans="1:6" x14ac:dyDescent="0.25">
      <c r="A10877" s="348" t="s">
        <v>15688</v>
      </c>
      <c r="B10877" t="str">
        <f t="shared" si="169"/>
        <v>F3:1012 P1P2:9010 P3:00299</v>
      </c>
      <c r="C10877" s="348" t="s">
        <v>15331</v>
      </c>
      <c r="D10877" s="348" t="s">
        <v>7679</v>
      </c>
      <c r="E10877" s="348" t="s">
        <v>7680</v>
      </c>
      <c r="F10877" s="348" t="s">
        <v>12116</v>
      </c>
    </row>
    <row r="10878" spans="1:6" x14ac:dyDescent="0.25">
      <c r="A10878" s="348" t="s">
        <v>15688</v>
      </c>
      <c r="B10878" t="str">
        <f t="shared" si="169"/>
        <v>F3:1012 P1P2:9010 P3:00347</v>
      </c>
      <c r="C10878" s="348" t="s">
        <v>15331</v>
      </c>
      <c r="D10878" s="348" t="s">
        <v>7679</v>
      </c>
      <c r="E10878" s="348" t="s">
        <v>7680</v>
      </c>
      <c r="F10878" s="348" t="s">
        <v>7681</v>
      </c>
    </row>
    <row r="10879" spans="1:6" x14ac:dyDescent="0.25">
      <c r="A10879" s="348" t="s">
        <v>15689</v>
      </c>
      <c r="B10879" t="str">
        <f t="shared" si="169"/>
        <v>F3:1070 P1P2:9012 P3:00296</v>
      </c>
      <c r="C10879" s="348" t="s">
        <v>15331</v>
      </c>
      <c r="D10879" s="348" t="s">
        <v>7849</v>
      </c>
      <c r="E10879" s="348" t="s">
        <v>7850</v>
      </c>
      <c r="F10879" s="348" t="s">
        <v>15234</v>
      </c>
    </row>
    <row r="10880" spans="1:6" x14ac:dyDescent="0.25">
      <c r="A10880" s="348" t="s">
        <v>15690</v>
      </c>
      <c r="B10880" t="str">
        <f t="shared" si="169"/>
        <v>F3:1040 P1P2:9006 P3:00348</v>
      </c>
      <c r="C10880" s="348" t="s">
        <v>15331</v>
      </c>
      <c r="D10880" s="348" t="s">
        <v>7691</v>
      </c>
      <c r="E10880" s="348" t="s">
        <v>7692</v>
      </c>
      <c r="F10880" s="348" t="s">
        <v>7693</v>
      </c>
    </row>
    <row r="10881" spans="1:6" x14ac:dyDescent="0.25">
      <c r="A10881" s="348" t="s">
        <v>15691</v>
      </c>
      <c r="B10881" t="str">
        <f t="shared" si="169"/>
        <v>F3:1020 P1P2:9004 P3:00405</v>
      </c>
      <c r="C10881" s="348" t="s">
        <v>15331</v>
      </c>
      <c r="D10881" s="348" t="s">
        <v>7836</v>
      </c>
      <c r="E10881" s="348" t="s">
        <v>7837</v>
      </c>
      <c r="F10881" s="348" t="s">
        <v>7857</v>
      </c>
    </row>
    <row r="10882" spans="1:6" x14ac:dyDescent="0.25">
      <c r="A10882" s="348" t="s">
        <v>15692</v>
      </c>
      <c r="B10882" t="str">
        <f t="shared" ref="B10882:B10945" si="170">CONCATENATE("F3:",D10882," P1P2:",E10882," P3:",F10882)</f>
        <v>F3:1012 P1P2:9010 P3:00299</v>
      </c>
      <c r="C10882" s="348" t="s">
        <v>15331</v>
      </c>
      <c r="D10882" s="348" t="s">
        <v>7679</v>
      </c>
      <c r="E10882" s="348" t="s">
        <v>7680</v>
      </c>
      <c r="F10882" s="348" t="s">
        <v>12116</v>
      </c>
    </row>
    <row r="10883" spans="1:6" x14ac:dyDescent="0.25">
      <c r="A10883" s="348" t="s">
        <v>15692</v>
      </c>
      <c r="B10883" t="str">
        <f t="shared" si="170"/>
        <v>F3:1012 P1P2:9010 P3:00347</v>
      </c>
      <c r="C10883" s="348" t="s">
        <v>15331</v>
      </c>
      <c r="D10883" s="348" t="s">
        <v>7679</v>
      </c>
      <c r="E10883" s="348" t="s">
        <v>7680</v>
      </c>
      <c r="F10883" s="348" t="s">
        <v>7681</v>
      </c>
    </row>
    <row r="10884" spans="1:6" x14ac:dyDescent="0.25">
      <c r="A10884" s="348" t="s">
        <v>15693</v>
      </c>
      <c r="B10884" t="str">
        <f t="shared" si="170"/>
        <v>F3:1012 P1P2:9010 P3:00347</v>
      </c>
      <c r="C10884" s="348" t="s">
        <v>15331</v>
      </c>
      <c r="D10884" s="348" t="s">
        <v>7679</v>
      </c>
      <c r="E10884" s="348" t="s">
        <v>7680</v>
      </c>
      <c r="F10884" s="348" t="s">
        <v>7681</v>
      </c>
    </row>
    <row r="10885" spans="1:6" x14ac:dyDescent="0.25">
      <c r="A10885" s="348" t="s">
        <v>15694</v>
      </c>
      <c r="B10885" t="str">
        <f t="shared" si="170"/>
        <v>F3:1012 P1P2:9010 P3:00347</v>
      </c>
      <c r="C10885" s="348" t="s">
        <v>15331</v>
      </c>
      <c r="D10885" s="348" t="s">
        <v>7679</v>
      </c>
      <c r="E10885" s="348" t="s">
        <v>7680</v>
      </c>
      <c r="F10885" s="348" t="s">
        <v>7681</v>
      </c>
    </row>
    <row r="10886" spans="1:6" x14ac:dyDescent="0.25">
      <c r="A10886" s="348" t="s">
        <v>15695</v>
      </c>
      <c r="B10886" t="str">
        <f t="shared" si="170"/>
        <v>F3:1040 P1P2:9006 P3:00348</v>
      </c>
      <c r="C10886" s="348" t="s">
        <v>15331</v>
      </c>
      <c r="D10886" s="348" t="s">
        <v>7691</v>
      </c>
      <c r="E10886" s="348" t="s">
        <v>7692</v>
      </c>
      <c r="F10886" s="348" t="s">
        <v>7693</v>
      </c>
    </row>
    <row r="10887" spans="1:6" x14ac:dyDescent="0.25">
      <c r="A10887" s="348" t="s">
        <v>15696</v>
      </c>
      <c r="B10887" t="str">
        <f t="shared" si="170"/>
        <v>F3:1040 P1P2:9006 P3:00282</v>
      </c>
      <c r="C10887" s="348" t="s">
        <v>15331</v>
      </c>
      <c r="D10887" s="348" t="s">
        <v>7691</v>
      </c>
      <c r="E10887" s="348" t="s">
        <v>7692</v>
      </c>
      <c r="F10887" s="348" t="s">
        <v>7854</v>
      </c>
    </row>
    <row r="10888" spans="1:6" x14ac:dyDescent="0.25">
      <c r="A10888" s="348" t="s">
        <v>15697</v>
      </c>
      <c r="B10888" t="str">
        <f t="shared" si="170"/>
        <v>F3:1012 P1P2:9010 P3:00289</v>
      </c>
      <c r="C10888" s="348" t="s">
        <v>15331</v>
      </c>
      <c r="D10888" s="348" t="s">
        <v>7679</v>
      </c>
      <c r="E10888" s="348" t="s">
        <v>7680</v>
      </c>
      <c r="F10888" s="348" t="s">
        <v>14728</v>
      </c>
    </row>
    <row r="10889" spans="1:6" x14ac:dyDescent="0.25">
      <c r="A10889" s="348" t="s">
        <v>15698</v>
      </c>
      <c r="B10889" t="str">
        <f t="shared" si="170"/>
        <v>F3:1070 P1P2:9012 P3:00296</v>
      </c>
      <c r="C10889" s="348" t="s">
        <v>15331</v>
      </c>
      <c r="D10889" s="348" t="s">
        <v>7849</v>
      </c>
      <c r="E10889" s="348" t="s">
        <v>7850</v>
      </c>
      <c r="F10889" s="348" t="s">
        <v>15234</v>
      </c>
    </row>
    <row r="10890" spans="1:6" x14ac:dyDescent="0.25">
      <c r="A10890" s="348" t="s">
        <v>15699</v>
      </c>
      <c r="B10890" t="str">
        <f t="shared" si="170"/>
        <v>F3:1070 P1P2:9012 P3:00531</v>
      </c>
      <c r="C10890" s="348" t="s">
        <v>15700</v>
      </c>
      <c r="D10890" s="348" t="s">
        <v>7849</v>
      </c>
      <c r="E10890" s="348" t="s">
        <v>7850</v>
      </c>
      <c r="F10890" s="348" t="s">
        <v>14477</v>
      </c>
    </row>
    <row r="10891" spans="1:6" x14ac:dyDescent="0.25">
      <c r="A10891" s="348" t="s">
        <v>15701</v>
      </c>
      <c r="B10891" t="str">
        <f t="shared" si="170"/>
        <v>F3:1099 P1P2:9019 P3:00300</v>
      </c>
      <c r="C10891" s="348" t="s">
        <v>9451</v>
      </c>
      <c r="D10891" s="348" t="s">
        <v>8515</v>
      </c>
      <c r="E10891" s="348" t="s">
        <v>10350</v>
      </c>
      <c r="F10891" s="348" t="s">
        <v>7851</v>
      </c>
    </row>
    <row r="10892" spans="1:6" x14ac:dyDescent="0.25">
      <c r="A10892" s="348" t="s">
        <v>15702</v>
      </c>
      <c r="B10892" t="str">
        <f t="shared" si="170"/>
        <v>F3:0812 P1P2:8602 P3:00238</v>
      </c>
      <c r="C10892" s="348" t="s">
        <v>11854</v>
      </c>
      <c r="D10892" s="348" t="s">
        <v>7752</v>
      </c>
      <c r="E10892" s="348" t="s">
        <v>7753</v>
      </c>
      <c r="F10892" s="348" t="s">
        <v>8038</v>
      </c>
    </row>
    <row r="10893" spans="1:6" x14ac:dyDescent="0.25">
      <c r="A10893" s="348" t="s">
        <v>15703</v>
      </c>
      <c r="B10893" t="str">
        <f t="shared" si="170"/>
        <v>F3:1070 P1P2:9012 P3:00300</v>
      </c>
      <c r="C10893" s="348" t="s">
        <v>10162</v>
      </c>
      <c r="D10893" s="348" t="s">
        <v>7849</v>
      </c>
      <c r="E10893" s="348" t="s">
        <v>7850</v>
      </c>
      <c r="F10893" s="348" t="s">
        <v>7851</v>
      </c>
    </row>
    <row r="10894" spans="1:6" x14ac:dyDescent="0.25">
      <c r="A10894" s="348" t="s">
        <v>15704</v>
      </c>
      <c r="B10894" t="str">
        <f t="shared" si="170"/>
        <v>F3:0133 P1P2:1504 P3:00010</v>
      </c>
      <c r="C10894" s="348" t="s">
        <v>15315</v>
      </c>
      <c r="D10894" s="348" t="s">
        <v>7340</v>
      </c>
      <c r="E10894" s="348" t="s">
        <v>9676</v>
      </c>
      <c r="F10894" s="348" t="s">
        <v>7355</v>
      </c>
    </row>
    <row r="10895" spans="1:6" x14ac:dyDescent="0.25">
      <c r="A10895" s="348" t="s">
        <v>15705</v>
      </c>
      <c r="B10895" t="str">
        <f t="shared" si="170"/>
        <v>F3:0419 P1P2:5001 P3:00005</v>
      </c>
      <c r="C10895" s="348" t="s">
        <v>7960</v>
      </c>
      <c r="D10895" s="348" t="s">
        <v>7409</v>
      </c>
      <c r="E10895" s="348" t="s">
        <v>9991</v>
      </c>
      <c r="F10895" s="348" t="s">
        <v>7655</v>
      </c>
    </row>
    <row r="10896" spans="1:6" x14ac:dyDescent="0.25">
      <c r="A10896" s="348" t="s">
        <v>15706</v>
      </c>
      <c r="B10896" t="str">
        <f t="shared" si="170"/>
        <v>F3:0443 P1P2:6101 P3:00005</v>
      </c>
      <c r="C10896" s="348" t="s">
        <v>7960</v>
      </c>
      <c r="D10896" s="348" t="s">
        <v>10127</v>
      </c>
      <c r="E10896" s="348" t="s">
        <v>10128</v>
      </c>
      <c r="F10896" s="348" t="s">
        <v>7655</v>
      </c>
    </row>
    <row r="10897" spans="1:6" x14ac:dyDescent="0.25">
      <c r="A10897" s="348" t="s">
        <v>15707</v>
      </c>
      <c r="B10897" t="str">
        <f t="shared" si="170"/>
        <v>F3:0950 P1P2:8814 P3:00209</v>
      </c>
      <c r="C10897" s="348" t="s">
        <v>7989</v>
      </c>
      <c r="D10897" s="348" t="s">
        <v>7344</v>
      </c>
      <c r="E10897" s="348" t="s">
        <v>7642</v>
      </c>
      <c r="F10897" s="348" t="s">
        <v>7860</v>
      </c>
    </row>
    <row r="10898" spans="1:6" x14ac:dyDescent="0.25">
      <c r="A10898" s="348" t="s">
        <v>15708</v>
      </c>
      <c r="B10898" t="str">
        <f t="shared" si="170"/>
        <v>F3:0950 P1P2:8814 P3:00209</v>
      </c>
      <c r="C10898" s="348" t="s">
        <v>7989</v>
      </c>
      <c r="D10898" s="348" t="s">
        <v>7344</v>
      </c>
      <c r="E10898" s="348" t="s">
        <v>7642</v>
      </c>
      <c r="F10898" s="348" t="s">
        <v>7860</v>
      </c>
    </row>
    <row r="10899" spans="1:6" x14ac:dyDescent="0.25">
      <c r="A10899" s="348" t="s">
        <v>15709</v>
      </c>
      <c r="B10899" t="str">
        <f t="shared" si="170"/>
        <v>F3:0820 P1P2:8503 P3:00232</v>
      </c>
      <c r="C10899" s="348" t="s">
        <v>7989</v>
      </c>
      <c r="D10899" s="348" t="s">
        <v>7684</v>
      </c>
      <c r="E10899" s="348" t="s">
        <v>7685</v>
      </c>
      <c r="F10899" s="348" t="s">
        <v>7686</v>
      </c>
    </row>
    <row r="10900" spans="1:6" x14ac:dyDescent="0.25">
      <c r="A10900" s="348" t="s">
        <v>15710</v>
      </c>
      <c r="B10900" t="str">
        <f t="shared" si="170"/>
        <v>F3:0820 P1P2:8502 P3:00233</v>
      </c>
      <c r="C10900" s="348" t="s">
        <v>7989</v>
      </c>
      <c r="D10900" s="348" t="s">
        <v>7684</v>
      </c>
      <c r="E10900" s="348" t="s">
        <v>7725</v>
      </c>
      <c r="F10900" s="348" t="s">
        <v>9219</v>
      </c>
    </row>
    <row r="10901" spans="1:6" x14ac:dyDescent="0.25">
      <c r="A10901" s="348" t="s">
        <v>15711</v>
      </c>
      <c r="B10901" t="str">
        <f t="shared" si="170"/>
        <v>F3:0813 P1P2:8603 P3:00394</v>
      </c>
      <c r="C10901" s="348" t="s">
        <v>7989</v>
      </c>
      <c r="D10901" s="348" t="s">
        <v>7807</v>
      </c>
      <c r="E10901" s="348" t="s">
        <v>7808</v>
      </c>
      <c r="F10901" s="348" t="s">
        <v>7809</v>
      </c>
    </row>
    <row r="10902" spans="1:6" x14ac:dyDescent="0.25">
      <c r="A10902" s="348" t="s">
        <v>15712</v>
      </c>
      <c r="B10902" t="str">
        <f t="shared" si="170"/>
        <v>F3:0921 P1P2:8804 P3:00201</v>
      </c>
      <c r="C10902" s="348" t="s">
        <v>7989</v>
      </c>
      <c r="D10902" s="348" t="s">
        <v>7646</v>
      </c>
      <c r="E10902" s="348" t="s">
        <v>7647</v>
      </c>
      <c r="F10902" s="348" t="s">
        <v>7648</v>
      </c>
    </row>
    <row r="10903" spans="1:6" x14ac:dyDescent="0.25">
      <c r="A10903" s="348" t="s">
        <v>15712</v>
      </c>
      <c r="B10903" t="str">
        <f t="shared" si="170"/>
        <v>F3:0921 P1P2:8804 P3:00389</v>
      </c>
      <c r="C10903" s="348" t="s">
        <v>7989</v>
      </c>
      <c r="D10903" s="348" t="s">
        <v>7646</v>
      </c>
      <c r="E10903" s="348" t="s">
        <v>7647</v>
      </c>
      <c r="F10903" s="348" t="s">
        <v>7640</v>
      </c>
    </row>
    <row r="10904" spans="1:6" x14ac:dyDescent="0.25">
      <c r="A10904" s="348" t="s">
        <v>15712</v>
      </c>
      <c r="B10904" t="str">
        <f t="shared" si="170"/>
        <v>F3:0921 P1P2:8804 P3:00448</v>
      </c>
      <c r="C10904" s="348" t="s">
        <v>7989</v>
      </c>
      <c r="D10904" s="348" t="s">
        <v>7646</v>
      </c>
      <c r="E10904" s="348" t="s">
        <v>7647</v>
      </c>
      <c r="F10904" s="348" t="s">
        <v>7641</v>
      </c>
    </row>
    <row r="10905" spans="1:6" x14ac:dyDescent="0.25">
      <c r="A10905" s="348" t="s">
        <v>15713</v>
      </c>
      <c r="B10905" t="str">
        <f t="shared" si="170"/>
        <v>F3:0921 P1P2:8804 P3:00201</v>
      </c>
      <c r="C10905" s="348" t="s">
        <v>7989</v>
      </c>
      <c r="D10905" s="348" t="s">
        <v>7646</v>
      </c>
      <c r="E10905" s="348" t="s">
        <v>7647</v>
      </c>
      <c r="F10905" s="348" t="s">
        <v>7648</v>
      </c>
    </row>
    <row r="10906" spans="1:6" x14ac:dyDescent="0.25">
      <c r="A10906" s="348" t="s">
        <v>15713</v>
      </c>
      <c r="B10906" t="str">
        <f t="shared" si="170"/>
        <v>F3:0921 P1P2:8804 P3:00389</v>
      </c>
      <c r="C10906" s="348" t="s">
        <v>7989</v>
      </c>
      <c r="D10906" s="348" t="s">
        <v>7646</v>
      </c>
      <c r="E10906" s="348" t="s">
        <v>7647</v>
      </c>
      <c r="F10906" s="348" t="s">
        <v>7640</v>
      </c>
    </row>
    <row r="10907" spans="1:6" x14ac:dyDescent="0.25">
      <c r="A10907" s="348" t="s">
        <v>15713</v>
      </c>
      <c r="B10907" t="str">
        <f t="shared" si="170"/>
        <v>F3:0921 P1P2:8804 P3:00448</v>
      </c>
      <c r="C10907" s="348" t="s">
        <v>7989</v>
      </c>
      <c r="D10907" s="348" t="s">
        <v>7646</v>
      </c>
      <c r="E10907" s="348" t="s">
        <v>7647</v>
      </c>
      <c r="F10907" s="348" t="s">
        <v>7641</v>
      </c>
    </row>
    <row r="10908" spans="1:6" x14ac:dyDescent="0.25">
      <c r="A10908" s="348" t="s">
        <v>15714</v>
      </c>
      <c r="B10908" t="str">
        <f t="shared" si="170"/>
        <v>F3:0861 P1P2:8501 P3:00005</v>
      </c>
      <c r="C10908" s="348" t="s">
        <v>13116</v>
      </c>
      <c r="D10908" s="348" t="s">
        <v>7952</v>
      </c>
      <c r="E10908" s="348" t="s">
        <v>7953</v>
      </c>
      <c r="F10908" s="348" t="s">
        <v>7655</v>
      </c>
    </row>
    <row r="10909" spans="1:6" x14ac:dyDescent="0.25">
      <c r="A10909" s="348" t="s">
        <v>15715</v>
      </c>
      <c r="B10909" t="str">
        <f t="shared" si="170"/>
        <v>F3:0820 P1P2:8502 P3:00231</v>
      </c>
      <c r="C10909" s="348" t="s">
        <v>13116</v>
      </c>
      <c r="D10909" s="348" t="s">
        <v>7684</v>
      </c>
      <c r="E10909" s="348" t="s">
        <v>7725</v>
      </c>
      <c r="F10909" s="348" t="s">
        <v>7834</v>
      </c>
    </row>
    <row r="10910" spans="1:6" x14ac:dyDescent="0.25">
      <c r="A10910" s="348" t="s">
        <v>15716</v>
      </c>
      <c r="B10910" t="str">
        <f t="shared" si="170"/>
        <v>F3:0820 P1P2:8502 P3:00234</v>
      </c>
      <c r="C10910" s="348" t="s">
        <v>13116</v>
      </c>
      <c r="D10910" s="348" t="s">
        <v>7684</v>
      </c>
      <c r="E10910" s="348" t="s">
        <v>7725</v>
      </c>
      <c r="F10910" s="348" t="s">
        <v>7726</v>
      </c>
    </row>
    <row r="10911" spans="1:6" x14ac:dyDescent="0.25">
      <c r="A10911" s="348" t="s">
        <v>15717</v>
      </c>
      <c r="B10911" t="str">
        <f t="shared" si="170"/>
        <v>F3:0950 P1P2:8814 P3:00209</v>
      </c>
      <c r="C10911" s="348" t="s">
        <v>13116</v>
      </c>
      <c r="D10911" s="348" t="s">
        <v>7344</v>
      </c>
      <c r="E10911" s="348" t="s">
        <v>7642</v>
      </c>
      <c r="F10911" s="348" t="s">
        <v>7860</v>
      </c>
    </row>
    <row r="10912" spans="1:6" x14ac:dyDescent="0.25">
      <c r="A10912" s="348" t="s">
        <v>15718</v>
      </c>
      <c r="B10912" t="str">
        <f t="shared" si="170"/>
        <v>F3:0812 P1P2:8602 P3:00238</v>
      </c>
      <c r="C10912" s="348" t="s">
        <v>8727</v>
      </c>
      <c r="D10912" s="348" t="s">
        <v>7752</v>
      </c>
      <c r="E10912" s="348" t="s">
        <v>7753</v>
      </c>
      <c r="F10912" s="348" t="s">
        <v>8038</v>
      </c>
    </row>
    <row r="10913" spans="1:6" x14ac:dyDescent="0.25">
      <c r="A10913" s="348" t="s">
        <v>15719</v>
      </c>
      <c r="B10913" t="str">
        <f t="shared" si="170"/>
        <v>F3:0921 P1P2:8804 P3:00201</v>
      </c>
      <c r="C10913" s="348" t="s">
        <v>8002</v>
      </c>
      <c r="D10913" s="348" t="s">
        <v>7646</v>
      </c>
      <c r="E10913" s="348" t="s">
        <v>7647</v>
      </c>
      <c r="F10913" s="348" t="s">
        <v>7648</v>
      </c>
    </row>
    <row r="10914" spans="1:6" x14ac:dyDescent="0.25">
      <c r="A10914" s="348" t="s">
        <v>15719</v>
      </c>
      <c r="B10914" t="str">
        <f t="shared" si="170"/>
        <v>F3:0921 P1P2:8804 P3:00448</v>
      </c>
      <c r="C10914" s="348" t="s">
        <v>8002</v>
      </c>
      <c r="D10914" s="348" t="s">
        <v>7646</v>
      </c>
      <c r="E10914" s="348" t="s">
        <v>7647</v>
      </c>
      <c r="F10914" s="348" t="s">
        <v>7641</v>
      </c>
    </row>
    <row r="10915" spans="1:6" x14ac:dyDescent="0.25">
      <c r="A10915" s="348" t="s">
        <v>15720</v>
      </c>
      <c r="B10915" t="str">
        <f t="shared" si="170"/>
        <v>F3:0459 P1P2:6408 P3:00010</v>
      </c>
      <c r="C10915" s="348" t="s">
        <v>15721</v>
      </c>
      <c r="D10915" s="348" t="s">
        <v>12063</v>
      </c>
      <c r="E10915" s="348" t="s">
        <v>15722</v>
      </c>
      <c r="F10915" s="348" t="s">
        <v>7355</v>
      </c>
    </row>
    <row r="10916" spans="1:6" x14ac:dyDescent="0.25">
      <c r="A10916" s="348" t="s">
        <v>15723</v>
      </c>
      <c r="B10916" t="str">
        <f t="shared" si="170"/>
        <v>F3:0443 P1P2:6101 P3:00005</v>
      </c>
      <c r="C10916" s="348" t="s">
        <v>8000</v>
      </c>
      <c r="D10916" s="348" t="s">
        <v>10127</v>
      </c>
      <c r="E10916" s="348" t="s">
        <v>10128</v>
      </c>
      <c r="F10916" s="348" t="s">
        <v>7655</v>
      </c>
    </row>
    <row r="10917" spans="1:6" x14ac:dyDescent="0.25">
      <c r="A10917" s="348" t="s">
        <v>15724</v>
      </c>
      <c r="B10917" t="str">
        <f t="shared" si="170"/>
        <v>F3:0820 P1P2:8502 P3:00234</v>
      </c>
      <c r="C10917" s="348" t="s">
        <v>7836</v>
      </c>
      <c r="D10917" s="348" t="s">
        <v>7684</v>
      </c>
      <c r="E10917" s="348" t="s">
        <v>7725</v>
      </c>
      <c r="F10917" s="348" t="s">
        <v>7726</v>
      </c>
    </row>
    <row r="10918" spans="1:6" x14ac:dyDescent="0.25">
      <c r="A10918" s="348" t="s">
        <v>15725</v>
      </c>
      <c r="B10918" t="str">
        <f t="shared" si="170"/>
        <v>F3:0112 P1P2:0501 P3:00005</v>
      </c>
      <c r="C10918" s="348" t="s">
        <v>13532</v>
      </c>
      <c r="D10918" s="348" t="s">
        <v>7369</v>
      </c>
      <c r="E10918" s="348" t="s">
        <v>7370</v>
      </c>
      <c r="F10918" s="348" t="s">
        <v>7655</v>
      </c>
    </row>
    <row r="10919" spans="1:6" x14ac:dyDescent="0.25">
      <c r="A10919" s="348" t="s">
        <v>15726</v>
      </c>
      <c r="B10919" t="str">
        <f t="shared" si="170"/>
        <v>F3:0473 P1P2:6602 P3:00235</v>
      </c>
      <c r="C10919" s="348" t="s">
        <v>9993</v>
      </c>
      <c r="D10919" s="348" t="s">
        <v>15727</v>
      </c>
      <c r="E10919" s="348" t="s">
        <v>15728</v>
      </c>
      <c r="F10919" s="348" t="s">
        <v>13989</v>
      </c>
    </row>
    <row r="10920" spans="1:6" x14ac:dyDescent="0.25">
      <c r="A10920" s="348" t="s">
        <v>15726</v>
      </c>
      <c r="B10920" t="str">
        <f t="shared" si="170"/>
        <v>F3:0473 P1P2:6602 P3:00436</v>
      </c>
      <c r="C10920" s="348" t="s">
        <v>9993</v>
      </c>
      <c r="D10920" s="348" t="s">
        <v>15727</v>
      </c>
      <c r="E10920" s="348" t="s">
        <v>15728</v>
      </c>
      <c r="F10920" s="348" t="s">
        <v>12642</v>
      </c>
    </row>
    <row r="10921" spans="1:6" x14ac:dyDescent="0.25">
      <c r="A10921" s="348" t="s">
        <v>15726</v>
      </c>
      <c r="B10921" t="str">
        <f t="shared" si="170"/>
        <v>F3:0473 P1P2:6602 P3:70436</v>
      </c>
      <c r="C10921" s="348" t="s">
        <v>9993</v>
      </c>
      <c r="D10921" s="348" t="s">
        <v>15727</v>
      </c>
      <c r="E10921" s="348" t="s">
        <v>15728</v>
      </c>
      <c r="F10921" s="348" t="s">
        <v>13058</v>
      </c>
    </row>
    <row r="10922" spans="1:6" x14ac:dyDescent="0.25">
      <c r="A10922" s="348" t="s">
        <v>15729</v>
      </c>
      <c r="B10922" t="str">
        <f t="shared" si="170"/>
        <v>F3:0443 P1P2:6101 P3:00005</v>
      </c>
      <c r="C10922" s="348" t="s">
        <v>7720</v>
      </c>
      <c r="D10922" s="348" t="s">
        <v>10127</v>
      </c>
      <c r="E10922" s="348" t="s">
        <v>10128</v>
      </c>
      <c r="F10922" s="348" t="s">
        <v>7655</v>
      </c>
    </row>
    <row r="10923" spans="1:6" x14ac:dyDescent="0.25">
      <c r="A10923" s="348" t="s">
        <v>15730</v>
      </c>
      <c r="B10923" t="str">
        <f t="shared" si="170"/>
        <v>F3:0813 P1P2:8603 P3:00394</v>
      </c>
      <c r="C10923" s="348" t="s">
        <v>8919</v>
      </c>
      <c r="D10923" s="348" t="s">
        <v>7807</v>
      </c>
      <c r="E10923" s="348" t="s">
        <v>7808</v>
      </c>
      <c r="F10923" s="348" t="s">
        <v>7809</v>
      </c>
    </row>
    <row r="10924" spans="1:6" x14ac:dyDescent="0.25">
      <c r="A10924" s="348" t="s">
        <v>15731</v>
      </c>
      <c r="B10924" t="str">
        <f t="shared" si="170"/>
        <v>F3:0922 P1P2:8806 P3:00389</v>
      </c>
      <c r="C10924" s="348" t="s">
        <v>13532</v>
      </c>
      <c r="D10924" s="348" t="s">
        <v>7637</v>
      </c>
      <c r="E10924" s="348" t="s">
        <v>7638</v>
      </c>
      <c r="F10924" s="348" t="s">
        <v>7640</v>
      </c>
    </row>
    <row r="10925" spans="1:6" x14ac:dyDescent="0.25">
      <c r="A10925" s="348" t="s">
        <v>15731</v>
      </c>
      <c r="B10925" t="str">
        <f t="shared" si="170"/>
        <v>F3:0989 P1P2:8801 P3:00005</v>
      </c>
      <c r="C10925" s="348" t="s">
        <v>13532</v>
      </c>
      <c r="D10925" s="348" t="s">
        <v>7939</v>
      </c>
      <c r="E10925" s="348" t="s">
        <v>7940</v>
      </c>
      <c r="F10925" s="348" t="s">
        <v>7655</v>
      </c>
    </row>
    <row r="10926" spans="1:6" x14ac:dyDescent="0.25">
      <c r="A10926" s="348" t="s">
        <v>15732</v>
      </c>
      <c r="B10926" t="str">
        <f t="shared" si="170"/>
        <v>F3:0921 P1P2:8804 P3:00201</v>
      </c>
      <c r="C10926" s="348" t="s">
        <v>13532</v>
      </c>
      <c r="D10926" s="348" t="s">
        <v>7646</v>
      </c>
      <c r="E10926" s="348" t="s">
        <v>7647</v>
      </c>
      <c r="F10926" s="348" t="s">
        <v>7648</v>
      </c>
    </row>
    <row r="10927" spans="1:6" x14ac:dyDescent="0.25">
      <c r="A10927" s="348" t="s">
        <v>15732</v>
      </c>
      <c r="B10927" t="str">
        <f t="shared" si="170"/>
        <v>F3:0921 P1P2:8804 P3:00448</v>
      </c>
      <c r="C10927" s="348" t="s">
        <v>13532</v>
      </c>
      <c r="D10927" s="348" t="s">
        <v>7646</v>
      </c>
      <c r="E10927" s="348" t="s">
        <v>7647</v>
      </c>
      <c r="F10927" s="348" t="s">
        <v>7641</v>
      </c>
    </row>
    <row r="10928" spans="1:6" x14ac:dyDescent="0.25">
      <c r="A10928" s="348" t="s">
        <v>15733</v>
      </c>
      <c r="B10928" t="str">
        <f t="shared" si="170"/>
        <v>F3:0921 P1P2:8804 P3:00201</v>
      </c>
      <c r="C10928" s="348" t="s">
        <v>13532</v>
      </c>
      <c r="D10928" s="348" t="s">
        <v>7646</v>
      </c>
      <c r="E10928" s="348" t="s">
        <v>7647</v>
      </c>
      <c r="F10928" s="348" t="s">
        <v>7648</v>
      </c>
    </row>
    <row r="10929" spans="1:6" x14ac:dyDescent="0.25">
      <c r="A10929" s="348" t="s">
        <v>15733</v>
      </c>
      <c r="B10929" t="str">
        <f t="shared" si="170"/>
        <v>F3:0921 P1P2:8804 P3:00448</v>
      </c>
      <c r="C10929" s="348" t="s">
        <v>13532</v>
      </c>
      <c r="D10929" s="348" t="s">
        <v>7646</v>
      </c>
      <c r="E10929" s="348" t="s">
        <v>7647</v>
      </c>
      <c r="F10929" s="348" t="s">
        <v>7641</v>
      </c>
    </row>
    <row r="10930" spans="1:6" x14ac:dyDescent="0.25">
      <c r="A10930" s="348" t="s">
        <v>15734</v>
      </c>
      <c r="B10930" t="str">
        <f t="shared" si="170"/>
        <v>F3:0921 P1P2:8804 P3:00201</v>
      </c>
      <c r="C10930" s="348" t="s">
        <v>13532</v>
      </c>
      <c r="D10930" s="348" t="s">
        <v>7646</v>
      </c>
      <c r="E10930" s="348" t="s">
        <v>7647</v>
      </c>
      <c r="F10930" s="348" t="s">
        <v>7648</v>
      </c>
    </row>
    <row r="10931" spans="1:6" x14ac:dyDescent="0.25">
      <c r="A10931" s="348" t="s">
        <v>15734</v>
      </c>
      <c r="B10931" t="str">
        <f t="shared" si="170"/>
        <v>F3:0921 P1P2:8804 P3:00448</v>
      </c>
      <c r="C10931" s="348" t="s">
        <v>13532</v>
      </c>
      <c r="D10931" s="348" t="s">
        <v>7646</v>
      </c>
      <c r="E10931" s="348" t="s">
        <v>7647</v>
      </c>
      <c r="F10931" s="348" t="s">
        <v>7641</v>
      </c>
    </row>
    <row r="10932" spans="1:6" x14ac:dyDescent="0.25">
      <c r="A10932" s="348" t="s">
        <v>15735</v>
      </c>
      <c r="B10932" t="str">
        <f t="shared" si="170"/>
        <v>F3:0921 P1P2:8804 P3:00201</v>
      </c>
      <c r="C10932" s="348" t="s">
        <v>13532</v>
      </c>
      <c r="D10932" s="348" t="s">
        <v>7646</v>
      </c>
      <c r="E10932" s="348" t="s">
        <v>7647</v>
      </c>
      <c r="F10932" s="348" t="s">
        <v>7648</v>
      </c>
    </row>
    <row r="10933" spans="1:6" x14ac:dyDescent="0.25">
      <c r="A10933" s="348" t="s">
        <v>15735</v>
      </c>
      <c r="B10933" t="str">
        <f t="shared" si="170"/>
        <v>F3:0921 P1P2:8804 P3:00448</v>
      </c>
      <c r="C10933" s="348" t="s">
        <v>13532</v>
      </c>
      <c r="D10933" s="348" t="s">
        <v>7646</v>
      </c>
      <c r="E10933" s="348" t="s">
        <v>7647</v>
      </c>
      <c r="F10933" s="348" t="s">
        <v>7641</v>
      </c>
    </row>
    <row r="10934" spans="1:6" x14ac:dyDescent="0.25">
      <c r="A10934" s="348" t="s">
        <v>15736</v>
      </c>
      <c r="B10934" t="str">
        <f t="shared" si="170"/>
        <v>F3:0921 P1P2:8804 P3:00201</v>
      </c>
      <c r="C10934" s="348" t="s">
        <v>13532</v>
      </c>
      <c r="D10934" s="348" t="s">
        <v>7646</v>
      </c>
      <c r="E10934" s="348" t="s">
        <v>7647</v>
      </c>
      <c r="F10934" s="348" t="s">
        <v>7648</v>
      </c>
    </row>
    <row r="10935" spans="1:6" x14ac:dyDescent="0.25">
      <c r="A10935" s="348" t="s">
        <v>15736</v>
      </c>
      <c r="B10935" t="str">
        <f t="shared" si="170"/>
        <v>F3:0921 P1P2:8804 P3:00448</v>
      </c>
      <c r="C10935" s="348" t="s">
        <v>13532</v>
      </c>
      <c r="D10935" s="348" t="s">
        <v>7646</v>
      </c>
      <c r="E10935" s="348" t="s">
        <v>7647</v>
      </c>
      <c r="F10935" s="348" t="s">
        <v>7641</v>
      </c>
    </row>
    <row r="10936" spans="1:6" x14ac:dyDescent="0.25">
      <c r="A10936" s="348" t="s">
        <v>15737</v>
      </c>
      <c r="B10936" t="str">
        <f t="shared" si="170"/>
        <v>F3:0812 P1P2:8602 P3:00238</v>
      </c>
      <c r="C10936" s="348" t="s">
        <v>13532</v>
      </c>
      <c r="D10936" s="348" t="s">
        <v>7752</v>
      </c>
      <c r="E10936" s="348" t="s">
        <v>7753</v>
      </c>
      <c r="F10936" s="348" t="s">
        <v>8038</v>
      </c>
    </row>
    <row r="10937" spans="1:6" x14ac:dyDescent="0.25">
      <c r="A10937" s="348" t="s">
        <v>15738</v>
      </c>
      <c r="B10937" t="str">
        <f t="shared" si="170"/>
        <v>F3:0922 P1P2:8806 P3:00203</v>
      </c>
      <c r="C10937" s="348" t="s">
        <v>13532</v>
      </c>
      <c r="D10937" s="348" t="s">
        <v>7637</v>
      </c>
      <c r="E10937" s="348" t="s">
        <v>7638</v>
      </c>
      <c r="F10937" s="348" t="s">
        <v>7639</v>
      </c>
    </row>
    <row r="10938" spans="1:6" x14ac:dyDescent="0.25">
      <c r="A10938" s="348" t="s">
        <v>15738</v>
      </c>
      <c r="B10938" t="str">
        <f t="shared" si="170"/>
        <v>F3:0922 P1P2:8806 P3:00389</v>
      </c>
      <c r="C10938" s="348" t="s">
        <v>13532</v>
      </c>
      <c r="D10938" s="348" t="s">
        <v>7637</v>
      </c>
      <c r="E10938" s="348" t="s">
        <v>7638</v>
      </c>
      <c r="F10938" s="348" t="s">
        <v>7640</v>
      </c>
    </row>
    <row r="10939" spans="1:6" x14ac:dyDescent="0.25">
      <c r="A10939" s="348" t="s">
        <v>15738</v>
      </c>
      <c r="B10939" t="str">
        <f t="shared" si="170"/>
        <v>F3:0922 P1P2:8806 P3:00448</v>
      </c>
      <c r="C10939" s="348" t="s">
        <v>13532</v>
      </c>
      <c r="D10939" s="348" t="s">
        <v>7637</v>
      </c>
      <c r="E10939" s="348" t="s">
        <v>7638</v>
      </c>
      <c r="F10939" s="348" t="s">
        <v>7641</v>
      </c>
    </row>
    <row r="10940" spans="1:6" x14ac:dyDescent="0.25">
      <c r="A10940" s="348" t="s">
        <v>15739</v>
      </c>
      <c r="B10940" t="str">
        <f t="shared" si="170"/>
        <v>F3:0922 P1P2:8806 P3:00203</v>
      </c>
      <c r="C10940" s="348" t="s">
        <v>13532</v>
      </c>
      <c r="D10940" s="348" t="s">
        <v>7637</v>
      </c>
      <c r="E10940" s="348" t="s">
        <v>7638</v>
      </c>
      <c r="F10940" s="348" t="s">
        <v>7639</v>
      </c>
    </row>
    <row r="10941" spans="1:6" x14ac:dyDescent="0.25">
      <c r="A10941" s="348" t="s">
        <v>15739</v>
      </c>
      <c r="B10941" t="str">
        <f t="shared" si="170"/>
        <v>F3:0922 P1P2:8806 P3:00448</v>
      </c>
      <c r="C10941" s="348" t="s">
        <v>13532</v>
      </c>
      <c r="D10941" s="348" t="s">
        <v>7637</v>
      </c>
      <c r="E10941" s="348" t="s">
        <v>7638</v>
      </c>
      <c r="F10941" s="348" t="s">
        <v>7641</v>
      </c>
    </row>
    <row r="10942" spans="1:6" x14ac:dyDescent="0.25">
      <c r="A10942" s="348" t="s">
        <v>15740</v>
      </c>
      <c r="B10942" t="str">
        <f t="shared" si="170"/>
        <v>F3:0922 P1P2:8806 P3:00203</v>
      </c>
      <c r="C10942" s="348" t="s">
        <v>13532</v>
      </c>
      <c r="D10942" s="348" t="s">
        <v>7637</v>
      </c>
      <c r="E10942" s="348" t="s">
        <v>7638</v>
      </c>
      <c r="F10942" s="348" t="s">
        <v>7639</v>
      </c>
    </row>
    <row r="10943" spans="1:6" x14ac:dyDescent="0.25">
      <c r="A10943" s="348" t="s">
        <v>15740</v>
      </c>
      <c r="B10943" t="str">
        <f t="shared" si="170"/>
        <v>F3:0922 P1P2:8806 P3:00448</v>
      </c>
      <c r="C10943" s="348" t="s">
        <v>13532</v>
      </c>
      <c r="D10943" s="348" t="s">
        <v>7637</v>
      </c>
      <c r="E10943" s="348" t="s">
        <v>7638</v>
      </c>
      <c r="F10943" s="348" t="s">
        <v>7641</v>
      </c>
    </row>
    <row r="10944" spans="1:6" x14ac:dyDescent="0.25">
      <c r="A10944" s="348" t="s">
        <v>15741</v>
      </c>
      <c r="B10944" t="str">
        <f t="shared" si="170"/>
        <v>F3:0922 P1P2:8806 P3:00203</v>
      </c>
      <c r="C10944" s="348" t="s">
        <v>13532</v>
      </c>
      <c r="D10944" s="348" t="s">
        <v>7637</v>
      </c>
      <c r="E10944" s="348" t="s">
        <v>7638</v>
      </c>
      <c r="F10944" s="348" t="s">
        <v>7639</v>
      </c>
    </row>
    <row r="10945" spans="1:6" x14ac:dyDescent="0.25">
      <c r="A10945" s="348" t="s">
        <v>15741</v>
      </c>
      <c r="B10945" t="str">
        <f t="shared" si="170"/>
        <v>F3:0922 P1P2:8806 P3:00448</v>
      </c>
      <c r="C10945" s="348" t="s">
        <v>13532</v>
      </c>
      <c r="D10945" s="348" t="s">
        <v>7637</v>
      </c>
      <c r="E10945" s="348" t="s">
        <v>7638</v>
      </c>
      <c r="F10945" s="348" t="s">
        <v>7641</v>
      </c>
    </row>
    <row r="10946" spans="1:6" x14ac:dyDescent="0.25">
      <c r="A10946" s="348" t="s">
        <v>15742</v>
      </c>
      <c r="B10946" t="str">
        <f t="shared" ref="B10946:B11009" si="171">CONCATENATE("F3:",D10946," P1P2:",E10946," P3:",F10946)</f>
        <v>F3:0820 P1P2:8502 P3:00243</v>
      </c>
      <c r="C10946" s="348" t="s">
        <v>12171</v>
      </c>
      <c r="D10946" s="348" t="s">
        <v>7684</v>
      </c>
      <c r="E10946" s="348" t="s">
        <v>7725</v>
      </c>
      <c r="F10946" s="348" t="s">
        <v>13340</v>
      </c>
    </row>
    <row r="10947" spans="1:6" x14ac:dyDescent="0.25">
      <c r="A10947" s="348" t="s">
        <v>15743</v>
      </c>
      <c r="B10947" t="str">
        <f t="shared" si="171"/>
        <v>F3:0812 P1P2:8602 P3:00238</v>
      </c>
      <c r="C10947" s="348" t="s">
        <v>13216</v>
      </c>
      <c r="D10947" s="348" t="s">
        <v>7752</v>
      </c>
      <c r="E10947" s="348" t="s">
        <v>7753</v>
      </c>
      <c r="F10947" s="348" t="s">
        <v>8038</v>
      </c>
    </row>
    <row r="10948" spans="1:6" x14ac:dyDescent="0.25">
      <c r="A10948" s="348" t="s">
        <v>15744</v>
      </c>
      <c r="B10948" t="str">
        <f t="shared" si="171"/>
        <v>F3:0861 P1P2:8501 P3:00005</v>
      </c>
      <c r="C10948" s="348" t="s">
        <v>7413</v>
      </c>
      <c r="D10948" s="348" t="s">
        <v>7952</v>
      </c>
      <c r="E10948" s="348" t="s">
        <v>7953</v>
      </c>
      <c r="F10948" s="348" t="s">
        <v>7655</v>
      </c>
    </row>
    <row r="10949" spans="1:6" x14ac:dyDescent="0.25">
      <c r="A10949" s="348" t="s">
        <v>15745</v>
      </c>
      <c r="B10949" t="str">
        <f t="shared" si="171"/>
        <v>F3:0989 P1P2:8801 P3:00005</v>
      </c>
      <c r="C10949" s="348" t="s">
        <v>7413</v>
      </c>
      <c r="D10949" s="348" t="s">
        <v>7939</v>
      </c>
      <c r="E10949" s="348" t="s">
        <v>7940</v>
      </c>
      <c r="F10949" s="348" t="s">
        <v>7655</v>
      </c>
    </row>
    <row r="10950" spans="1:6" x14ac:dyDescent="0.25">
      <c r="A10950" s="348" t="s">
        <v>15745</v>
      </c>
      <c r="B10950" t="str">
        <f t="shared" si="171"/>
        <v>F3:0989 P1P2:8801 P3:00060</v>
      </c>
      <c r="C10950" s="348" t="s">
        <v>7413</v>
      </c>
      <c r="D10950" s="348" t="s">
        <v>7939</v>
      </c>
      <c r="E10950" s="348" t="s">
        <v>7940</v>
      </c>
      <c r="F10950" s="348" t="s">
        <v>7402</v>
      </c>
    </row>
    <row r="10951" spans="1:6" x14ac:dyDescent="0.25">
      <c r="A10951" s="348" t="s">
        <v>15745</v>
      </c>
      <c r="B10951" t="str">
        <f t="shared" si="171"/>
        <v>F3:0989 P1P2:8801 P3:00436</v>
      </c>
      <c r="C10951" s="348" t="s">
        <v>7413</v>
      </c>
      <c r="D10951" s="348" t="s">
        <v>7939</v>
      </c>
      <c r="E10951" s="348" t="s">
        <v>7940</v>
      </c>
      <c r="F10951" s="348" t="s">
        <v>12642</v>
      </c>
    </row>
    <row r="10952" spans="1:6" x14ac:dyDescent="0.25">
      <c r="A10952" s="348" t="s">
        <v>15746</v>
      </c>
      <c r="B10952" t="str">
        <f t="shared" si="171"/>
        <v>F3:0861 P1P2:8501 P3:00005</v>
      </c>
      <c r="C10952" s="348" t="s">
        <v>8000</v>
      </c>
      <c r="D10952" s="348" t="s">
        <v>7952</v>
      </c>
      <c r="E10952" s="348" t="s">
        <v>7953</v>
      </c>
      <c r="F10952" s="348" t="s">
        <v>7655</v>
      </c>
    </row>
    <row r="10953" spans="1:6" x14ac:dyDescent="0.25">
      <c r="A10953" s="348" t="s">
        <v>15747</v>
      </c>
      <c r="B10953" t="str">
        <f t="shared" si="171"/>
        <v>F3:0820 P1P2:8502 P3:00243</v>
      </c>
      <c r="C10953" s="348" t="s">
        <v>8000</v>
      </c>
      <c r="D10953" s="348" t="s">
        <v>7684</v>
      </c>
      <c r="E10953" s="348" t="s">
        <v>7725</v>
      </c>
      <c r="F10953" s="348" t="s">
        <v>13340</v>
      </c>
    </row>
    <row r="10954" spans="1:6" x14ac:dyDescent="0.25">
      <c r="A10954" s="348" t="s">
        <v>15748</v>
      </c>
      <c r="B10954" t="str">
        <f t="shared" si="171"/>
        <v>F3:0820 P1P2:8502 P3:00243</v>
      </c>
      <c r="C10954" s="348" t="s">
        <v>8000</v>
      </c>
      <c r="D10954" s="348" t="s">
        <v>7684</v>
      </c>
      <c r="E10954" s="348" t="s">
        <v>7725</v>
      </c>
      <c r="F10954" s="348" t="s">
        <v>13340</v>
      </c>
    </row>
    <row r="10955" spans="1:6" x14ac:dyDescent="0.25">
      <c r="A10955" s="348" t="s">
        <v>15749</v>
      </c>
      <c r="B10955" t="str">
        <f t="shared" si="171"/>
        <v>F3:0820 P1P2:8503 P3:00232</v>
      </c>
      <c r="C10955" s="348" t="s">
        <v>8000</v>
      </c>
      <c r="D10955" s="348" t="s">
        <v>7684</v>
      </c>
      <c r="E10955" s="348" t="s">
        <v>7685</v>
      </c>
      <c r="F10955" s="348" t="s">
        <v>7686</v>
      </c>
    </row>
    <row r="10956" spans="1:6" x14ac:dyDescent="0.25">
      <c r="A10956" s="348" t="s">
        <v>15750</v>
      </c>
      <c r="B10956" t="str">
        <f t="shared" si="171"/>
        <v>F3:0813 P1P2:8603 P3:00394</v>
      </c>
      <c r="C10956" s="348" t="s">
        <v>8000</v>
      </c>
      <c r="D10956" s="348" t="s">
        <v>7807</v>
      </c>
      <c r="E10956" s="348" t="s">
        <v>7808</v>
      </c>
      <c r="F10956" s="348" t="s">
        <v>7809</v>
      </c>
    </row>
    <row r="10957" spans="1:6" x14ac:dyDescent="0.25">
      <c r="A10957" s="348" t="s">
        <v>18600</v>
      </c>
      <c r="B10957" t="str">
        <f t="shared" si="171"/>
        <v>F3:0812 P1P2:8602 P3:00230</v>
      </c>
      <c r="C10957" s="348" t="s">
        <v>8000</v>
      </c>
      <c r="D10957" s="348" t="s">
        <v>7752</v>
      </c>
      <c r="E10957" s="348" t="s">
        <v>7753</v>
      </c>
      <c r="F10957" s="348" t="s">
        <v>12598</v>
      </c>
    </row>
    <row r="10958" spans="1:6" x14ac:dyDescent="0.25">
      <c r="A10958" s="348" t="s">
        <v>15751</v>
      </c>
      <c r="B10958" t="str">
        <f t="shared" si="171"/>
        <v>F3:0812 P1P2:8602 P3:00355</v>
      </c>
      <c r="C10958" s="348" t="s">
        <v>8000</v>
      </c>
      <c r="D10958" s="348" t="s">
        <v>7752</v>
      </c>
      <c r="E10958" s="348" t="s">
        <v>7753</v>
      </c>
      <c r="F10958" s="348" t="s">
        <v>7754</v>
      </c>
    </row>
    <row r="10959" spans="1:6" x14ac:dyDescent="0.25">
      <c r="A10959" s="348" t="s">
        <v>15752</v>
      </c>
      <c r="B10959" t="str">
        <f t="shared" si="171"/>
        <v>F3:0820 P1P2:8502 P3:00231</v>
      </c>
      <c r="C10959" s="348" t="s">
        <v>8000</v>
      </c>
      <c r="D10959" s="348" t="s">
        <v>7684</v>
      </c>
      <c r="E10959" s="348" t="s">
        <v>7725</v>
      </c>
      <c r="F10959" s="348" t="s">
        <v>7834</v>
      </c>
    </row>
    <row r="10960" spans="1:6" x14ac:dyDescent="0.25">
      <c r="A10960" s="348" t="s">
        <v>15753</v>
      </c>
      <c r="B10960" t="str">
        <f t="shared" si="171"/>
        <v>F3:0820 P1P2:8502 P3:00234</v>
      </c>
      <c r="C10960" s="348" t="s">
        <v>8000</v>
      </c>
      <c r="D10960" s="348" t="s">
        <v>7684</v>
      </c>
      <c r="E10960" s="348" t="s">
        <v>7725</v>
      </c>
      <c r="F10960" s="348" t="s">
        <v>7726</v>
      </c>
    </row>
    <row r="10961" spans="1:6" x14ac:dyDescent="0.25">
      <c r="A10961" s="348" t="s">
        <v>15754</v>
      </c>
      <c r="B10961" t="str">
        <f t="shared" si="171"/>
        <v>F3:0911 P1P2:8802 P3:00199</v>
      </c>
      <c r="C10961" s="348" t="s">
        <v>11327</v>
      </c>
      <c r="D10961" s="348" t="s">
        <v>7657</v>
      </c>
      <c r="E10961" s="348" t="s">
        <v>7658</v>
      </c>
      <c r="F10961" s="348" t="s">
        <v>7659</v>
      </c>
    </row>
    <row r="10962" spans="1:6" x14ac:dyDescent="0.25">
      <c r="A10962" s="348" t="s">
        <v>15754</v>
      </c>
      <c r="B10962" t="str">
        <f t="shared" si="171"/>
        <v>F3:0911 P1P2:8802 P3:00448</v>
      </c>
      <c r="C10962" s="348" t="s">
        <v>11327</v>
      </c>
      <c r="D10962" s="348" t="s">
        <v>7657</v>
      </c>
      <c r="E10962" s="348" t="s">
        <v>7658</v>
      </c>
      <c r="F10962" s="348" t="s">
        <v>7641</v>
      </c>
    </row>
    <row r="10963" spans="1:6" x14ac:dyDescent="0.25">
      <c r="A10963" s="348" t="s">
        <v>15755</v>
      </c>
      <c r="B10963" t="str">
        <f t="shared" si="171"/>
        <v>F3:0112 P1P2:0501 P3:00005</v>
      </c>
      <c r="C10963" s="348" t="s">
        <v>7413</v>
      </c>
      <c r="D10963" s="348" t="s">
        <v>7369</v>
      </c>
      <c r="E10963" s="348" t="s">
        <v>7370</v>
      </c>
      <c r="F10963" s="348" t="s">
        <v>7655</v>
      </c>
    </row>
    <row r="10964" spans="1:6" x14ac:dyDescent="0.25">
      <c r="A10964" s="348" t="s">
        <v>15756</v>
      </c>
      <c r="B10964" t="str">
        <f t="shared" si="171"/>
        <v>F3:0960 P1P2:8813 P3:00210</v>
      </c>
      <c r="C10964" s="348" t="s">
        <v>7413</v>
      </c>
      <c r="D10964" s="348" t="s">
        <v>7968</v>
      </c>
      <c r="E10964" s="348" t="s">
        <v>7969</v>
      </c>
      <c r="F10964" s="348" t="s">
        <v>10332</v>
      </c>
    </row>
    <row r="10965" spans="1:6" x14ac:dyDescent="0.25">
      <c r="A10965" s="348" t="s">
        <v>15757</v>
      </c>
      <c r="B10965" t="str">
        <f t="shared" si="171"/>
        <v>F3:0950 P1P2:8814 P3:00209</v>
      </c>
      <c r="C10965" s="348" t="s">
        <v>7413</v>
      </c>
      <c r="D10965" s="348" t="s">
        <v>7344</v>
      </c>
      <c r="E10965" s="348" t="s">
        <v>7642</v>
      </c>
      <c r="F10965" s="348" t="s">
        <v>7860</v>
      </c>
    </row>
    <row r="10966" spans="1:6" x14ac:dyDescent="0.25">
      <c r="A10966" s="348" t="s">
        <v>15758</v>
      </c>
      <c r="B10966" t="str">
        <f t="shared" si="171"/>
        <v>F3:0813 P1P2:8603 P3:00394</v>
      </c>
      <c r="C10966" s="348" t="s">
        <v>7413</v>
      </c>
      <c r="D10966" s="348" t="s">
        <v>7807</v>
      </c>
      <c r="E10966" s="348" t="s">
        <v>7808</v>
      </c>
      <c r="F10966" s="348" t="s">
        <v>7809</v>
      </c>
    </row>
    <row r="10967" spans="1:6" x14ac:dyDescent="0.25">
      <c r="A10967" s="348" t="s">
        <v>15759</v>
      </c>
      <c r="B10967" t="str">
        <f t="shared" si="171"/>
        <v>F3:0960 P1P2:8813 P3:00221</v>
      </c>
      <c r="C10967" s="348" t="s">
        <v>7413</v>
      </c>
      <c r="D10967" s="348" t="s">
        <v>7968</v>
      </c>
      <c r="E10967" s="348" t="s">
        <v>7969</v>
      </c>
      <c r="F10967" s="348" t="s">
        <v>7976</v>
      </c>
    </row>
    <row r="10968" spans="1:6" x14ac:dyDescent="0.25">
      <c r="A10968" s="348" t="s">
        <v>15760</v>
      </c>
      <c r="B10968" t="str">
        <f t="shared" si="171"/>
        <v>F3:0960 P1P2:8813 P3:00221</v>
      </c>
      <c r="C10968" s="348" t="s">
        <v>7413</v>
      </c>
      <c r="D10968" s="348" t="s">
        <v>7968</v>
      </c>
      <c r="E10968" s="348" t="s">
        <v>7969</v>
      </c>
      <c r="F10968" s="348" t="s">
        <v>7976</v>
      </c>
    </row>
    <row r="10969" spans="1:6" x14ac:dyDescent="0.25">
      <c r="A10969" s="348" t="s">
        <v>15761</v>
      </c>
      <c r="B10969" t="str">
        <f t="shared" si="171"/>
        <v>F3:0812 P1P2:8602 P3:00238</v>
      </c>
      <c r="C10969" s="348" t="s">
        <v>7413</v>
      </c>
      <c r="D10969" s="348" t="s">
        <v>7752</v>
      </c>
      <c r="E10969" s="348" t="s">
        <v>7753</v>
      </c>
      <c r="F10969" s="348" t="s">
        <v>8038</v>
      </c>
    </row>
    <row r="10970" spans="1:6" x14ac:dyDescent="0.25">
      <c r="A10970" s="348" t="s">
        <v>15762</v>
      </c>
      <c r="B10970" t="str">
        <f t="shared" si="171"/>
        <v>F3:0921 P1P2:8804 P3:00389</v>
      </c>
      <c r="C10970" s="348" t="s">
        <v>7413</v>
      </c>
      <c r="D10970" s="348" t="s">
        <v>7646</v>
      </c>
      <c r="E10970" s="348" t="s">
        <v>7647</v>
      </c>
      <c r="F10970" s="348" t="s">
        <v>7640</v>
      </c>
    </row>
    <row r="10971" spans="1:6" x14ac:dyDescent="0.25">
      <c r="A10971" s="348" t="s">
        <v>15763</v>
      </c>
      <c r="B10971" t="str">
        <f t="shared" si="171"/>
        <v>F3:0950 P1P2:8814 P3:00211</v>
      </c>
      <c r="C10971" s="348" t="s">
        <v>7413</v>
      </c>
      <c r="D10971" s="348" t="s">
        <v>7344</v>
      </c>
      <c r="E10971" s="348" t="s">
        <v>7642</v>
      </c>
      <c r="F10971" s="348" t="s">
        <v>7643</v>
      </c>
    </row>
    <row r="10972" spans="1:6" x14ac:dyDescent="0.25">
      <c r="A10972" s="348" t="s">
        <v>15764</v>
      </c>
      <c r="B10972" t="str">
        <f t="shared" si="171"/>
        <v>F3:0820 P1P2:8502 P3:00231</v>
      </c>
      <c r="C10972" s="348" t="s">
        <v>7413</v>
      </c>
      <c r="D10972" s="348" t="s">
        <v>7684</v>
      </c>
      <c r="E10972" s="348" t="s">
        <v>7725</v>
      </c>
      <c r="F10972" s="348" t="s">
        <v>7834</v>
      </c>
    </row>
    <row r="10973" spans="1:6" x14ac:dyDescent="0.25">
      <c r="A10973" s="348" t="s">
        <v>15765</v>
      </c>
      <c r="B10973" t="str">
        <f t="shared" si="171"/>
        <v>F3:0820 P1P2:8502 P3:00234</v>
      </c>
      <c r="C10973" s="348" t="s">
        <v>7413</v>
      </c>
      <c r="D10973" s="348" t="s">
        <v>7684</v>
      </c>
      <c r="E10973" s="348" t="s">
        <v>7725</v>
      </c>
      <c r="F10973" s="348" t="s">
        <v>7726</v>
      </c>
    </row>
    <row r="10974" spans="1:6" x14ac:dyDescent="0.25">
      <c r="A10974" s="348" t="s">
        <v>15766</v>
      </c>
      <c r="B10974" t="str">
        <f t="shared" si="171"/>
        <v>F3:0820 P1P2:8502 P3:00234</v>
      </c>
      <c r="C10974" s="348" t="s">
        <v>7413</v>
      </c>
      <c r="D10974" s="348" t="s">
        <v>7684</v>
      </c>
      <c r="E10974" s="348" t="s">
        <v>7725</v>
      </c>
      <c r="F10974" s="348" t="s">
        <v>7726</v>
      </c>
    </row>
    <row r="10975" spans="1:6" x14ac:dyDescent="0.25">
      <c r="A10975" s="348" t="s">
        <v>15767</v>
      </c>
      <c r="B10975" t="str">
        <f t="shared" si="171"/>
        <v>F3:0820 P1P2:8503 P3:00232</v>
      </c>
      <c r="C10975" s="348" t="s">
        <v>7413</v>
      </c>
      <c r="D10975" s="348" t="s">
        <v>7684</v>
      </c>
      <c r="E10975" s="348" t="s">
        <v>7685</v>
      </c>
      <c r="F10975" s="348" t="s">
        <v>7686</v>
      </c>
    </row>
    <row r="10976" spans="1:6" x14ac:dyDescent="0.25">
      <c r="A10976" s="348" t="s">
        <v>15768</v>
      </c>
      <c r="B10976" t="str">
        <f t="shared" si="171"/>
        <v>F3:0820 P1P2:8503 P3:00232</v>
      </c>
      <c r="C10976" s="348" t="s">
        <v>7413</v>
      </c>
      <c r="D10976" s="348" t="s">
        <v>7684</v>
      </c>
      <c r="E10976" s="348" t="s">
        <v>7685</v>
      </c>
      <c r="F10976" s="348" t="s">
        <v>7686</v>
      </c>
    </row>
    <row r="10977" spans="1:6" x14ac:dyDescent="0.25">
      <c r="A10977" s="348" t="s">
        <v>15769</v>
      </c>
      <c r="B10977" t="str">
        <f t="shared" si="171"/>
        <v>F3:0950 P1P2:8814 P3:00209</v>
      </c>
      <c r="C10977" s="348" t="s">
        <v>7413</v>
      </c>
      <c r="D10977" s="348" t="s">
        <v>7344</v>
      </c>
      <c r="E10977" s="348" t="s">
        <v>7642</v>
      </c>
      <c r="F10977" s="348" t="s">
        <v>7860</v>
      </c>
    </row>
    <row r="10978" spans="1:6" x14ac:dyDescent="0.25">
      <c r="A10978" s="348" t="s">
        <v>15770</v>
      </c>
      <c r="B10978" t="str">
        <f t="shared" si="171"/>
        <v>F3:0950 P1P2:8814 P3:00209</v>
      </c>
      <c r="C10978" s="348" t="s">
        <v>7413</v>
      </c>
      <c r="D10978" s="348" t="s">
        <v>7344</v>
      </c>
      <c r="E10978" s="348" t="s">
        <v>7642</v>
      </c>
      <c r="F10978" s="348" t="s">
        <v>7860</v>
      </c>
    </row>
    <row r="10979" spans="1:6" x14ac:dyDescent="0.25">
      <c r="A10979" s="348" t="s">
        <v>15771</v>
      </c>
      <c r="B10979" t="str">
        <f t="shared" si="171"/>
        <v>F3:0950 P1P2:8814 P3:00209</v>
      </c>
      <c r="C10979" s="348" t="s">
        <v>7413</v>
      </c>
      <c r="D10979" s="348" t="s">
        <v>7344</v>
      </c>
      <c r="E10979" s="348" t="s">
        <v>7642</v>
      </c>
      <c r="F10979" s="348" t="s">
        <v>7860</v>
      </c>
    </row>
    <row r="10980" spans="1:6" x14ac:dyDescent="0.25">
      <c r="A10980" s="348" t="s">
        <v>15772</v>
      </c>
      <c r="B10980" t="str">
        <f t="shared" si="171"/>
        <v>F3:0112 P1P2:0501 P3:00005</v>
      </c>
      <c r="C10980" s="348" t="s">
        <v>13523</v>
      </c>
      <c r="D10980" s="348" t="s">
        <v>7369</v>
      </c>
      <c r="E10980" s="348" t="s">
        <v>7370</v>
      </c>
      <c r="F10980" s="348" t="s">
        <v>7655</v>
      </c>
    </row>
    <row r="10981" spans="1:6" x14ac:dyDescent="0.25">
      <c r="A10981" s="348" t="s">
        <v>15773</v>
      </c>
      <c r="B10981" t="str">
        <f t="shared" si="171"/>
        <v>F3:0912 P1P2:8803 P3:00200</v>
      </c>
      <c r="C10981" s="348" t="s">
        <v>7964</v>
      </c>
      <c r="D10981" s="348" t="s">
        <v>7651</v>
      </c>
      <c r="E10981" s="348" t="s">
        <v>7652</v>
      </c>
      <c r="F10981" s="348" t="s">
        <v>7653</v>
      </c>
    </row>
    <row r="10982" spans="1:6" x14ac:dyDescent="0.25">
      <c r="A10982" s="348" t="s">
        <v>15773</v>
      </c>
      <c r="B10982" t="str">
        <f t="shared" si="171"/>
        <v>F3:0912 P1P2:8803 P3:00448</v>
      </c>
      <c r="C10982" s="348" t="s">
        <v>7964</v>
      </c>
      <c r="D10982" s="348" t="s">
        <v>7651</v>
      </c>
      <c r="E10982" s="348" t="s">
        <v>7652</v>
      </c>
      <c r="F10982" s="348" t="s">
        <v>7641</v>
      </c>
    </row>
    <row r="10983" spans="1:6" x14ac:dyDescent="0.25">
      <c r="A10983" s="348" t="s">
        <v>15774</v>
      </c>
      <c r="B10983" t="str">
        <f t="shared" si="171"/>
        <v>F3:0912 P1P2:8803 P3:00200</v>
      </c>
      <c r="C10983" s="348" t="s">
        <v>7964</v>
      </c>
      <c r="D10983" s="348" t="s">
        <v>7651</v>
      </c>
      <c r="E10983" s="348" t="s">
        <v>7652</v>
      </c>
      <c r="F10983" s="348" t="s">
        <v>7653</v>
      </c>
    </row>
    <row r="10984" spans="1:6" x14ac:dyDescent="0.25">
      <c r="A10984" s="348" t="s">
        <v>15774</v>
      </c>
      <c r="B10984" t="str">
        <f t="shared" si="171"/>
        <v>F3:0912 P1P2:8803 P3:00448</v>
      </c>
      <c r="C10984" s="348" t="s">
        <v>7964</v>
      </c>
      <c r="D10984" s="348" t="s">
        <v>7651</v>
      </c>
      <c r="E10984" s="348" t="s">
        <v>7652</v>
      </c>
      <c r="F10984" s="348" t="s">
        <v>7641</v>
      </c>
    </row>
    <row r="10985" spans="1:6" x14ac:dyDescent="0.25">
      <c r="A10985" s="348" t="s">
        <v>15775</v>
      </c>
      <c r="B10985" t="str">
        <f t="shared" si="171"/>
        <v>F3:0921 P1P2:8804 P3:00201</v>
      </c>
      <c r="C10985" s="348" t="s">
        <v>7981</v>
      </c>
      <c r="D10985" s="348" t="s">
        <v>7646</v>
      </c>
      <c r="E10985" s="348" t="s">
        <v>7647</v>
      </c>
      <c r="F10985" s="348" t="s">
        <v>7648</v>
      </c>
    </row>
    <row r="10986" spans="1:6" x14ac:dyDescent="0.25">
      <c r="A10986" s="348" t="s">
        <v>15775</v>
      </c>
      <c r="B10986" t="str">
        <f t="shared" si="171"/>
        <v>F3:0921 P1P2:8804 P3:00392</v>
      </c>
      <c r="C10986" s="348" t="s">
        <v>7981</v>
      </c>
      <c r="D10986" s="348" t="s">
        <v>7646</v>
      </c>
      <c r="E10986" s="348" t="s">
        <v>7647</v>
      </c>
      <c r="F10986" s="348" t="s">
        <v>13885</v>
      </c>
    </row>
    <row r="10987" spans="1:6" x14ac:dyDescent="0.25">
      <c r="A10987" s="348" t="s">
        <v>15776</v>
      </c>
      <c r="B10987" t="str">
        <f t="shared" si="171"/>
        <v>F3:0921 P1P2:8804 P3:00201</v>
      </c>
      <c r="C10987" s="348" t="s">
        <v>7981</v>
      </c>
      <c r="D10987" s="348" t="s">
        <v>7646</v>
      </c>
      <c r="E10987" s="348" t="s">
        <v>7647</v>
      </c>
      <c r="F10987" s="348" t="s">
        <v>7648</v>
      </c>
    </row>
    <row r="10988" spans="1:6" x14ac:dyDescent="0.25">
      <c r="A10988" s="348" t="s">
        <v>15776</v>
      </c>
      <c r="B10988" t="str">
        <f t="shared" si="171"/>
        <v>F3:0921 P1P2:8804 P3:00392</v>
      </c>
      <c r="C10988" s="348" t="s">
        <v>7981</v>
      </c>
      <c r="D10988" s="348" t="s">
        <v>7646</v>
      </c>
      <c r="E10988" s="348" t="s">
        <v>7647</v>
      </c>
      <c r="F10988" s="348" t="s">
        <v>13885</v>
      </c>
    </row>
    <row r="10989" spans="1:6" x14ac:dyDescent="0.25">
      <c r="A10989" s="348" t="s">
        <v>15777</v>
      </c>
      <c r="B10989" t="str">
        <f t="shared" si="171"/>
        <v>F3:0812 P1P2:8602 P3:00238</v>
      </c>
      <c r="C10989" s="348" t="s">
        <v>7768</v>
      </c>
      <c r="D10989" s="348" t="s">
        <v>7752</v>
      </c>
      <c r="E10989" s="348" t="s">
        <v>7753</v>
      </c>
      <c r="F10989" s="348" t="s">
        <v>8038</v>
      </c>
    </row>
    <row r="10990" spans="1:6" x14ac:dyDescent="0.25">
      <c r="A10990" s="348" t="s">
        <v>15778</v>
      </c>
      <c r="B10990" t="str">
        <f t="shared" si="171"/>
        <v>F3:0912 P1P2:8803 P3:00200</v>
      </c>
      <c r="C10990" s="348" t="s">
        <v>7984</v>
      </c>
      <c r="D10990" s="348" t="s">
        <v>7651</v>
      </c>
      <c r="E10990" s="348" t="s">
        <v>7652</v>
      </c>
      <c r="F10990" s="348" t="s">
        <v>7653</v>
      </c>
    </row>
    <row r="10991" spans="1:6" x14ac:dyDescent="0.25">
      <c r="A10991" s="348" t="s">
        <v>15778</v>
      </c>
      <c r="B10991" t="str">
        <f t="shared" si="171"/>
        <v>F3:0912 P1P2:8803 P3:00448</v>
      </c>
      <c r="C10991" s="348" t="s">
        <v>7984</v>
      </c>
      <c r="D10991" s="348" t="s">
        <v>7651</v>
      </c>
      <c r="E10991" s="348" t="s">
        <v>7652</v>
      </c>
      <c r="F10991" s="348" t="s">
        <v>7641</v>
      </c>
    </row>
    <row r="10992" spans="1:6" x14ac:dyDescent="0.25">
      <c r="A10992" s="348" t="s">
        <v>15779</v>
      </c>
      <c r="B10992" t="str">
        <f t="shared" si="171"/>
        <v>F3:0861 P1P2:8501 P3:00005</v>
      </c>
      <c r="C10992" s="348" t="s">
        <v>13523</v>
      </c>
      <c r="D10992" s="348" t="s">
        <v>7952</v>
      </c>
      <c r="E10992" s="348" t="s">
        <v>7953</v>
      </c>
      <c r="F10992" s="348" t="s">
        <v>7655</v>
      </c>
    </row>
    <row r="10993" spans="1:6" x14ac:dyDescent="0.25">
      <c r="A10993" s="348" t="s">
        <v>15780</v>
      </c>
      <c r="B10993" t="str">
        <f t="shared" si="171"/>
        <v>F3:0950 P1P2:8814 P3:00209</v>
      </c>
      <c r="C10993" s="348" t="s">
        <v>13523</v>
      </c>
      <c r="D10993" s="348" t="s">
        <v>7344</v>
      </c>
      <c r="E10993" s="348" t="s">
        <v>7642</v>
      </c>
      <c r="F10993" s="348" t="s">
        <v>7860</v>
      </c>
    </row>
    <row r="10994" spans="1:6" x14ac:dyDescent="0.25">
      <c r="A10994" s="348" t="s">
        <v>15781</v>
      </c>
      <c r="B10994" t="str">
        <f t="shared" si="171"/>
        <v>F3:0820 P1P2:8503 P3:00232</v>
      </c>
      <c r="C10994" s="348" t="s">
        <v>13523</v>
      </c>
      <c r="D10994" s="348" t="s">
        <v>7684</v>
      </c>
      <c r="E10994" s="348" t="s">
        <v>7685</v>
      </c>
      <c r="F10994" s="348" t="s">
        <v>7686</v>
      </c>
    </row>
    <row r="10995" spans="1:6" x14ac:dyDescent="0.25">
      <c r="A10995" s="348" t="s">
        <v>15782</v>
      </c>
      <c r="B10995" t="str">
        <f t="shared" si="171"/>
        <v>F3:0820 P1P2:8503 P3:00232</v>
      </c>
      <c r="C10995" s="348" t="s">
        <v>13523</v>
      </c>
      <c r="D10995" s="348" t="s">
        <v>7684</v>
      </c>
      <c r="E10995" s="348" t="s">
        <v>7685</v>
      </c>
      <c r="F10995" s="348" t="s">
        <v>7686</v>
      </c>
    </row>
    <row r="10996" spans="1:6" x14ac:dyDescent="0.25">
      <c r="A10996" s="348" t="s">
        <v>15783</v>
      </c>
      <c r="B10996" t="str">
        <f t="shared" si="171"/>
        <v>F3:0820 P1P2:8502 P3:00233</v>
      </c>
      <c r="C10996" s="348" t="s">
        <v>13523</v>
      </c>
      <c r="D10996" s="348" t="s">
        <v>7684</v>
      </c>
      <c r="E10996" s="348" t="s">
        <v>7725</v>
      </c>
      <c r="F10996" s="348" t="s">
        <v>9219</v>
      </c>
    </row>
    <row r="10997" spans="1:6" x14ac:dyDescent="0.25">
      <c r="A10997" s="348" t="s">
        <v>15784</v>
      </c>
      <c r="B10997" t="str">
        <f t="shared" si="171"/>
        <v>F3:0820 P1P2:8502 P3:00231</v>
      </c>
      <c r="C10997" s="348" t="s">
        <v>13523</v>
      </c>
      <c r="D10997" s="348" t="s">
        <v>7684</v>
      </c>
      <c r="E10997" s="348" t="s">
        <v>7725</v>
      </c>
      <c r="F10997" s="348" t="s">
        <v>7834</v>
      </c>
    </row>
    <row r="10998" spans="1:6" x14ac:dyDescent="0.25">
      <c r="A10998" s="348" t="s">
        <v>15785</v>
      </c>
      <c r="B10998" t="str">
        <f t="shared" si="171"/>
        <v>F3:0950 P1P2:8814 P3:00209</v>
      </c>
      <c r="C10998" s="348" t="s">
        <v>13523</v>
      </c>
      <c r="D10998" s="348" t="s">
        <v>7344</v>
      </c>
      <c r="E10998" s="348" t="s">
        <v>7642</v>
      </c>
      <c r="F10998" s="348" t="s">
        <v>7860</v>
      </c>
    </row>
    <row r="10999" spans="1:6" x14ac:dyDescent="0.25">
      <c r="A10999" s="348" t="s">
        <v>15786</v>
      </c>
      <c r="B10999" t="str">
        <f t="shared" si="171"/>
        <v>F3:0813 P1P2:8603 P3:00394</v>
      </c>
      <c r="C10999" s="348" t="s">
        <v>13523</v>
      </c>
      <c r="D10999" s="348" t="s">
        <v>7807</v>
      </c>
      <c r="E10999" s="348" t="s">
        <v>7808</v>
      </c>
      <c r="F10999" s="348" t="s">
        <v>7809</v>
      </c>
    </row>
    <row r="11000" spans="1:6" x14ac:dyDescent="0.25">
      <c r="A11000" s="348" t="s">
        <v>15787</v>
      </c>
      <c r="B11000" t="str">
        <f t="shared" si="171"/>
        <v>F3:0911 P1P2:8802 P3:00199</v>
      </c>
      <c r="C11000" s="348" t="s">
        <v>8780</v>
      </c>
      <c r="D11000" s="348" t="s">
        <v>7657</v>
      </c>
      <c r="E11000" s="348" t="s">
        <v>7658</v>
      </c>
      <c r="F11000" s="348" t="s">
        <v>7659</v>
      </c>
    </row>
    <row r="11001" spans="1:6" x14ac:dyDescent="0.25">
      <c r="A11001" s="348" t="s">
        <v>15787</v>
      </c>
      <c r="B11001" t="str">
        <f t="shared" si="171"/>
        <v>F3:0911 P1P2:8802 P3:00448</v>
      </c>
      <c r="C11001" s="348" t="s">
        <v>8780</v>
      </c>
      <c r="D11001" s="348" t="s">
        <v>7657</v>
      </c>
      <c r="E11001" s="348" t="s">
        <v>7658</v>
      </c>
      <c r="F11001" s="348" t="s">
        <v>7641</v>
      </c>
    </row>
    <row r="11002" spans="1:6" x14ac:dyDescent="0.25">
      <c r="A11002" s="348" t="s">
        <v>15788</v>
      </c>
      <c r="B11002" t="str">
        <f t="shared" si="171"/>
        <v>F3:0820 P1P2:8503 P3:00232</v>
      </c>
      <c r="C11002" s="348" t="s">
        <v>8907</v>
      </c>
      <c r="D11002" s="348" t="s">
        <v>7684</v>
      </c>
      <c r="E11002" s="348" t="s">
        <v>7685</v>
      </c>
      <c r="F11002" s="348" t="s">
        <v>7686</v>
      </c>
    </row>
    <row r="11003" spans="1:6" x14ac:dyDescent="0.25">
      <c r="A11003" s="348" t="s">
        <v>15789</v>
      </c>
      <c r="B11003" t="str">
        <f t="shared" si="171"/>
        <v>F3:0911 P1P2:8802 P3:00199</v>
      </c>
      <c r="C11003" s="348" t="s">
        <v>9886</v>
      </c>
      <c r="D11003" s="348" t="s">
        <v>7657</v>
      </c>
      <c r="E11003" s="348" t="s">
        <v>7658</v>
      </c>
      <c r="F11003" s="348" t="s">
        <v>7659</v>
      </c>
    </row>
    <row r="11004" spans="1:6" x14ac:dyDescent="0.25">
      <c r="A11004" s="348" t="s">
        <v>15790</v>
      </c>
      <c r="B11004" t="str">
        <f t="shared" si="171"/>
        <v>F3:0812 P1P2:8602 P3:00355</v>
      </c>
      <c r="C11004" s="348" t="s">
        <v>8921</v>
      </c>
      <c r="D11004" s="348" t="s">
        <v>7752</v>
      </c>
      <c r="E11004" s="348" t="s">
        <v>7753</v>
      </c>
      <c r="F11004" s="348" t="s">
        <v>7754</v>
      </c>
    </row>
    <row r="11005" spans="1:6" x14ac:dyDescent="0.25">
      <c r="A11005" s="348" t="s">
        <v>15791</v>
      </c>
      <c r="B11005" t="str">
        <f t="shared" si="171"/>
        <v>F3:0921 P1P2:8804 P3:00201</v>
      </c>
      <c r="C11005" s="348" t="s">
        <v>8002</v>
      </c>
      <c r="D11005" s="348" t="s">
        <v>7646</v>
      </c>
      <c r="E11005" s="348" t="s">
        <v>7647</v>
      </c>
      <c r="F11005" s="348" t="s">
        <v>7648</v>
      </c>
    </row>
    <row r="11006" spans="1:6" x14ac:dyDescent="0.25">
      <c r="A11006" s="348" t="s">
        <v>15791</v>
      </c>
      <c r="B11006" t="str">
        <f t="shared" si="171"/>
        <v>F3:0921 P1P2:8804 P3:00448</v>
      </c>
      <c r="C11006" s="348" t="s">
        <v>8002</v>
      </c>
      <c r="D11006" s="348" t="s">
        <v>7646</v>
      </c>
      <c r="E11006" s="348" t="s">
        <v>7647</v>
      </c>
      <c r="F11006" s="348" t="s">
        <v>7641</v>
      </c>
    </row>
    <row r="11007" spans="1:6" x14ac:dyDescent="0.25">
      <c r="A11007" s="348" t="s">
        <v>15792</v>
      </c>
      <c r="B11007" t="str">
        <f t="shared" si="171"/>
        <v>F3:0911 P1P2:8802 P3:00199</v>
      </c>
      <c r="C11007" s="348" t="s">
        <v>7413</v>
      </c>
      <c r="D11007" s="348" t="s">
        <v>7657</v>
      </c>
      <c r="E11007" s="348" t="s">
        <v>7658</v>
      </c>
      <c r="F11007" s="348" t="s">
        <v>7659</v>
      </c>
    </row>
    <row r="11008" spans="1:6" x14ac:dyDescent="0.25">
      <c r="A11008" s="348" t="s">
        <v>15792</v>
      </c>
      <c r="B11008" t="str">
        <f t="shared" si="171"/>
        <v>F3:0911 P1P2:8802 P3:00448</v>
      </c>
      <c r="C11008" s="348" t="s">
        <v>7413</v>
      </c>
      <c r="D11008" s="348" t="s">
        <v>7657</v>
      </c>
      <c r="E11008" s="348" t="s">
        <v>7658</v>
      </c>
      <c r="F11008" s="348" t="s">
        <v>7641</v>
      </c>
    </row>
    <row r="11009" spans="1:6" x14ac:dyDescent="0.25">
      <c r="A11009" s="348" t="s">
        <v>15792</v>
      </c>
      <c r="B11009" t="str">
        <f t="shared" si="171"/>
        <v>F3:0921 P1P2:8804 P3:00201</v>
      </c>
      <c r="C11009" s="348" t="s">
        <v>7413</v>
      </c>
      <c r="D11009" s="348" t="s">
        <v>7646</v>
      </c>
      <c r="E11009" s="348" t="s">
        <v>7647</v>
      </c>
      <c r="F11009" s="348" t="s">
        <v>7648</v>
      </c>
    </row>
    <row r="11010" spans="1:6" x14ac:dyDescent="0.25">
      <c r="A11010" s="348" t="s">
        <v>15792</v>
      </c>
      <c r="B11010" t="str">
        <f t="shared" ref="B11010:B11073" si="172">CONCATENATE("F3:",D11010," P1P2:",E11010," P3:",F11010)</f>
        <v>F3:0921 P1P2:8804 P3:00448</v>
      </c>
      <c r="C11010" s="348" t="s">
        <v>7413</v>
      </c>
      <c r="D11010" s="348" t="s">
        <v>7646</v>
      </c>
      <c r="E11010" s="348" t="s">
        <v>7647</v>
      </c>
      <c r="F11010" s="348" t="s">
        <v>7641</v>
      </c>
    </row>
    <row r="11011" spans="1:6" x14ac:dyDescent="0.25">
      <c r="A11011" s="348" t="s">
        <v>15793</v>
      </c>
      <c r="B11011" t="str">
        <f t="shared" si="172"/>
        <v>F3:0911 P1P2:8802 P3:00199</v>
      </c>
      <c r="C11011" s="348" t="s">
        <v>7413</v>
      </c>
      <c r="D11011" s="348" t="s">
        <v>7657</v>
      </c>
      <c r="E11011" s="348" t="s">
        <v>7658</v>
      </c>
      <c r="F11011" s="348" t="s">
        <v>7659</v>
      </c>
    </row>
    <row r="11012" spans="1:6" x14ac:dyDescent="0.25">
      <c r="A11012" s="348" t="s">
        <v>15793</v>
      </c>
      <c r="B11012" t="str">
        <f t="shared" si="172"/>
        <v>F3:0911 P1P2:8802 P3:00448</v>
      </c>
      <c r="C11012" s="348" t="s">
        <v>7413</v>
      </c>
      <c r="D11012" s="348" t="s">
        <v>7657</v>
      </c>
      <c r="E11012" s="348" t="s">
        <v>7658</v>
      </c>
      <c r="F11012" s="348" t="s">
        <v>7641</v>
      </c>
    </row>
    <row r="11013" spans="1:6" x14ac:dyDescent="0.25">
      <c r="A11013" s="348" t="s">
        <v>15793</v>
      </c>
      <c r="B11013" t="str">
        <f t="shared" si="172"/>
        <v>F3:0921 P1P2:8804 P3:00201</v>
      </c>
      <c r="C11013" s="348" t="s">
        <v>7413</v>
      </c>
      <c r="D11013" s="348" t="s">
        <v>7646</v>
      </c>
      <c r="E11013" s="348" t="s">
        <v>7647</v>
      </c>
      <c r="F11013" s="348" t="s">
        <v>7648</v>
      </c>
    </row>
    <row r="11014" spans="1:6" x14ac:dyDescent="0.25">
      <c r="A11014" s="348" t="s">
        <v>15793</v>
      </c>
      <c r="B11014" t="str">
        <f t="shared" si="172"/>
        <v>F3:0921 P1P2:8804 P3:00448</v>
      </c>
      <c r="C11014" s="348" t="s">
        <v>7413</v>
      </c>
      <c r="D11014" s="348" t="s">
        <v>7646</v>
      </c>
      <c r="E11014" s="348" t="s">
        <v>7647</v>
      </c>
      <c r="F11014" s="348" t="s">
        <v>7641</v>
      </c>
    </row>
    <row r="11015" spans="1:6" x14ac:dyDescent="0.25">
      <c r="A11015" s="348" t="s">
        <v>15794</v>
      </c>
      <c r="B11015" t="str">
        <f t="shared" si="172"/>
        <v>F3:0911 P1P2:8802 P3:00199</v>
      </c>
      <c r="C11015" s="348" t="s">
        <v>7413</v>
      </c>
      <c r="D11015" s="348" t="s">
        <v>7657</v>
      </c>
      <c r="E11015" s="348" t="s">
        <v>7658</v>
      </c>
      <c r="F11015" s="348" t="s">
        <v>7659</v>
      </c>
    </row>
    <row r="11016" spans="1:6" x14ac:dyDescent="0.25">
      <c r="A11016" s="348" t="s">
        <v>15794</v>
      </c>
      <c r="B11016" t="str">
        <f t="shared" si="172"/>
        <v>F3:0911 P1P2:8802 P3:00448</v>
      </c>
      <c r="C11016" s="348" t="s">
        <v>7413</v>
      </c>
      <c r="D11016" s="348" t="s">
        <v>7657</v>
      </c>
      <c r="E11016" s="348" t="s">
        <v>7658</v>
      </c>
      <c r="F11016" s="348" t="s">
        <v>7641</v>
      </c>
    </row>
    <row r="11017" spans="1:6" x14ac:dyDescent="0.25">
      <c r="A11017" s="348" t="s">
        <v>15794</v>
      </c>
      <c r="B11017" t="str">
        <f t="shared" si="172"/>
        <v>F3:0921 P1P2:8804 P3:00201</v>
      </c>
      <c r="C11017" s="348" t="s">
        <v>7413</v>
      </c>
      <c r="D11017" s="348" t="s">
        <v>7646</v>
      </c>
      <c r="E11017" s="348" t="s">
        <v>7647</v>
      </c>
      <c r="F11017" s="348" t="s">
        <v>7648</v>
      </c>
    </row>
    <row r="11018" spans="1:6" x14ac:dyDescent="0.25">
      <c r="A11018" s="348" t="s">
        <v>15794</v>
      </c>
      <c r="B11018" t="str">
        <f t="shared" si="172"/>
        <v>F3:0921 P1P2:8804 P3:00448</v>
      </c>
      <c r="C11018" s="348" t="s">
        <v>7413</v>
      </c>
      <c r="D11018" s="348" t="s">
        <v>7646</v>
      </c>
      <c r="E11018" s="348" t="s">
        <v>7647</v>
      </c>
      <c r="F11018" s="348" t="s">
        <v>7641</v>
      </c>
    </row>
    <row r="11019" spans="1:6" x14ac:dyDescent="0.25">
      <c r="A11019" s="348" t="s">
        <v>15795</v>
      </c>
      <c r="B11019" t="str">
        <f t="shared" si="172"/>
        <v>F3:0911 P1P2:8802 P3:00199</v>
      </c>
      <c r="C11019" s="348" t="s">
        <v>7413</v>
      </c>
      <c r="D11019" s="348" t="s">
        <v>7657</v>
      </c>
      <c r="E11019" s="348" t="s">
        <v>7658</v>
      </c>
      <c r="F11019" s="348" t="s">
        <v>7659</v>
      </c>
    </row>
    <row r="11020" spans="1:6" x14ac:dyDescent="0.25">
      <c r="A11020" s="348" t="s">
        <v>15795</v>
      </c>
      <c r="B11020" t="str">
        <f t="shared" si="172"/>
        <v>F3:0911 P1P2:8802 P3:00448</v>
      </c>
      <c r="C11020" s="348" t="s">
        <v>7413</v>
      </c>
      <c r="D11020" s="348" t="s">
        <v>7657</v>
      </c>
      <c r="E11020" s="348" t="s">
        <v>7658</v>
      </c>
      <c r="F11020" s="348" t="s">
        <v>7641</v>
      </c>
    </row>
    <row r="11021" spans="1:6" x14ac:dyDescent="0.25">
      <c r="A11021" s="348" t="s">
        <v>15795</v>
      </c>
      <c r="B11021" t="str">
        <f t="shared" si="172"/>
        <v>F3:0921 P1P2:8804 P3:00201</v>
      </c>
      <c r="C11021" s="348" t="s">
        <v>7413</v>
      </c>
      <c r="D11021" s="348" t="s">
        <v>7646</v>
      </c>
      <c r="E11021" s="348" t="s">
        <v>7647</v>
      </c>
      <c r="F11021" s="348" t="s">
        <v>7648</v>
      </c>
    </row>
    <row r="11022" spans="1:6" x14ac:dyDescent="0.25">
      <c r="A11022" s="348" t="s">
        <v>15795</v>
      </c>
      <c r="B11022" t="str">
        <f t="shared" si="172"/>
        <v>F3:0921 P1P2:8804 P3:00448</v>
      </c>
      <c r="C11022" s="348" t="s">
        <v>7413</v>
      </c>
      <c r="D11022" s="348" t="s">
        <v>7646</v>
      </c>
      <c r="E11022" s="348" t="s">
        <v>7647</v>
      </c>
      <c r="F11022" s="348" t="s">
        <v>7641</v>
      </c>
    </row>
    <row r="11023" spans="1:6" x14ac:dyDescent="0.25">
      <c r="A11023" s="348" t="s">
        <v>15796</v>
      </c>
      <c r="B11023" t="str">
        <f t="shared" si="172"/>
        <v>F3:0911 P1P2:8802 P3:00199</v>
      </c>
      <c r="C11023" s="348" t="s">
        <v>7413</v>
      </c>
      <c r="D11023" s="348" t="s">
        <v>7657</v>
      </c>
      <c r="E11023" s="348" t="s">
        <v>7658</v>
      </c>
      <c r="F11023" s="348" t="s">
        <v>7659</v>
      </c>
    </row>
    <row r="11024" spans="1:6" x14ac:dyDescent="0.25">
      <c r="A11024" s="348" t="s">
        <v>15796</v>
      </c>
      <c r="B11024" t="str">
        <f t="shared" si="172"/>
        <v>F3:0911 P1P2:8802 P3:00448</v>
      </c>
      <c r="C11024" s="348" t="s">
        <v>7413</v>
      </c>
      <c r="D11024" s="348" t="s">
        <v>7657</v>
      </c>
      <c r="E11024" s="348" t="s">
        <v>7658</v>
      </c>
      <c r="F11024" s="348" t="s">
        <v>7641</v>
      </c>
    </row>
    <row r="11025" spans="1:6" x14ac:dyDescent="0.25">
      <c r="A11025" s="348" t="s">
        <v>15796</v>
      </c>
      <c r="B11025" t="str">
        <f t="shared" si="172"/>
        <v>F3:0921 P1P2:8804 P3:00201</v>
      </c>
      <c r="C11025" s="348" t="s">
        <v>7413</v>
      </c>
      <c r="D11025" s="348" t="s">
        <v>7646</v>
      </c>
      <c r="E11025" s="348" t="s">
        <v>7647</v>
      </c>
      <c r="F11025" s="348" t="s">
        <v>7648</v>
      </c>
    </row>
    <row r="11026" spans="1:6" x14ac:dyDescent="0.25">
      <c r="A11026" s="348" t="s">
        <v>15796</v>
      </c>
      <c r="B11026" t="str">
        <f t="shared" si="172"/>
        <v>F3:0921 P1P2:8804 P3:00448</v>
      </c>
      <c r="C11026" s="348" t="s">
        <v>7413</v>
      </c>
      <c r="D11026" s="348" t="s">
        <v>7646</v>
      </c>
      <c r="E11026" s="348" t="s">
        <v>7647</v>
      </c>
      <c r="F11026" s="348" t="s">
        <v>7641</v>
      </c>
    </row>
    <row r="11027" spans="1:6" x14ac:dyDescent="0.25">
      <c r="A11027" s="348" t="s">
        <v>15797</v>
      </c>
      <c r="B11027" t="str">
        <f t="shared" si="172"/>
        <v>F3:0911 P1P2:8802 P3:00199</v>
      </c>
      <c r="C11027" s="348" t="s">
        <v>7413</v>
      </c>
      <c r="D11027" s="348" t="s">
        <v>7657</v>
      </c>
      <c r="E11027" s="348" t="s">
        <v>7658</v>
      </c>
      <c r="F11027" s="348" t="s">
        <v>7659</v>
      </c>
    </row>
    <row r="11028" spans="1:6" x14ac:dyDescent="0.25">
      <c r="A11028" s="348" t="s">
        <v>15797</v>
      </c>
      <c r="B11028" t="str">
        <f t="shared" si="172"/>
        <v>F3:0911 P1P2:8802 P3:00448</v>
      </c>
      <c r="C11028" s="348" t="s">
        <v>7413</v>
      </c>
      <c r="D11028" s="348" t="s">
        <v>7657</v>
      </c>
      <c r="E11028" s="348" t="s">
        <v>7658</v>
      </c>
      <c r="F11028" s="348" t="s">
        <v>7641</v>
      </c>
    </row>
    <row r="11029" spans="1:6" x14ac:dyDescent="0.25">
      <c r="A11029" s="348" t="s">
        <v>15797</v>
      </c>
      <c r="B11029" t="str">
        <f t="shared" si="172"/>
        <v>F3:0921 P1P2:8804 P3:00201</v>
      </c>
      <c r="C11029" s="348" t="s">
        <v>7413</v>
      </c>
      <c r="D11029" s="348" t="s">
        <v>7646</v>
      </c>
      <c r="E11029" s="348" t="s">
        <v>7647</v>
      </c>
      <c r="F11029" s="348" t="s">
        <v>7648</v>
      </c>
    </row>
    <row r="11030" spans="1:6" x14ac:dyDescent="0.25">
      <c r="A11030" s="348" t="s">
        <v>15797</v>
      </c>
      <c r="B11030" t="str">
        <f t="shared" si="172"/>
        <v>F3:0921 P1P2:8804 P3:00448</v>
      </c>
      <c r="C11030" s="348" t="s">
        <v>7413</v>
      </c>
      <c r="D11030" s="348" t="s">
        <v>7646</v>
      </c>
      <c r="E11030" s="348" t="s">
        <v>7647</v>
      </c>
      <c r="F11030" s="348" t="s">
        <v>7641</v>
      </c>
    </row>
    <row r="11031" spans="1:6" x14ac:dyDescent="0.25">
      <c r="A11031" s="348" t="s">
        <v>15798</v>
      </c>
      <c r="B11031" t="str">
        <f t="shared" si="172"/>
        <v>F3:0911 P1P2:8802 P3:00199</v>
      </c>
      <c r="C11031" s="348" t="s">
        <v>7413</v>
      </c>
      <c r="D11031" s="348" t="s">
        <v>7657</v>
      </c>
      <c r="E11031" s="348" t="s">
        <v>7658</v>
      </c>
      <c r="F11031" s="348" t="s">
        <v>7659</v>
      </c>
    </row>
    <row r="11032" spans="1:6" x14ac:dyDescent="0.25">
      <c r="A11032" s="348" t="s">
        <v>15798</v>
      </c>
      <c r="B11032" t="str">
        <f t="shared" si="172"/>
        <v>F3:0911 P1P2:8802 P3:00448</v>
      </c>
      <c r="C11032" s="348" t="s">
        <v>7413</v>
      </c>
      <c r="D11032" s="348" t="s">
        <v>7657</v>
      </c>
      <c r="E11032" s="348" t="s">
        <v>7658</v>
      </c>
      <c r="F11032" s="348" t="s">
        <v>7641</v>
      </c>
    </row>
    <row r="11033" spans="1:6" x14ac:dyDescent="0.25">
      <c r="A11033" s="348" t="s">
        <v>15798</v>
      </c>
      <c r="B11033" t="str">
        <f t="shared" si="172"/>
        <v>F3:0921 P1P2:8804 P3:00201</v>
      </c>
      <c r="C11033" s="348" t="s">
        <v>7413</v>
      </c>
      <c r="D11033" s="348" t="s">
        <v>7646</v>
      </c>
      <c r="E11033" s="348" t="s">
        <v>7647</v>
      </c>
      <c r="F11033" s="348" t="s">
        <v>7648</v>
      </c>
    </row>
    <row r="11034" spans="1:6" x14ac:dyDescent="0.25">
      <c r="A11034" s="348" t="s">
        <v>15798</v>
      </c>
      <c r="B11034" t="str">
        <f t="shared" si="172"/>
        <v>F3:0921 P1P2:8804 P3:00448</v>
      </c>
      <c r="C11034" s="348" t="s">
        <v>7413</v>
      </c>
      <c r="D11034" s="348" t="s">
        <v>7646</v>
      </c>
      <c r="E11034" s="348" t="s">
        <v>7647</v>
      </c>
      <c r="F11034" s="348" t="s">
        <v>7641</v>
      </c>
    </row>
    <row r="11035" spans="1:6" x14ac:dyDescent="0.25">
      <c r="A11035" s="348" t="s">
        <v>15799</v>
      </c>
      <c r="B11035" t="str">
        <f t="shared" si="172"/>
        <v>F3:0922 P1P2:8806 P3:00203</v>
      </c>
      <c r="C11035" s="348" t="s">
        <v>7413</v>
      </c>
      <c r="D11035" s="348" t="s">
        <v>7637</v>
      </c>
      <c r="E11035" s="348" t="s">
        <v>7638</v>
      </c>
      <c r="F11035" s="348" t="s">
        <v>7639</v>
      </c>
    </row>
    <row r="11036" spans="1:6" x14ac:dyDescent="0.25">
      <c r="A11036" s="348" t="s">
        <v>15800</v>
      </c>
      <c r="B11036" t="str">
        <f t="shared" si="172"/>
        <v>F3:0922 P1P2:8806 P3:00203</v>
      </c>
      <c r="C11036" s="348" t="s">
        <v>7413</v>
      </c>
      <c r="D11036" s="348" t="s">
        <v>7637</v>
      </c>
      <c r="E11036" s="348" t="s">
        <v>7638</v>
      </c>
      <c r="F11036" s="348" t="s">
        <v>7639</v>
      </c>
    </row>
    <row r="11037" spans="1:6" x14ac:dyDescent="0.25">
      <c r="A11037" s="348" t="s">
        <v>15801</v>
      </c>
      <c r="B11037" t="str">
        <f t="shared" si="172"/>
        <v>F3:0922 P1P2:8806 P3:00203</v>
      </c>
      <c r="C11037" s="348" t="s">
        <v>7413</v>
      </c>
      <c r="D11037" s="348" t="s">
        <v>7637</v>
      </c>
      <c r="E11037" s="348" t="s">
        <v>7638</v>
      </c>
      <c r="F11037" s="348" t="s">
        <v>7639</v>
      </c>
    </row>
    <row r="11038" spans="1:6" x14ac:dyDescent="0.25">
      <c r="A11038" s="348" t="s">
        <v>15801</v>
      </c>
      <c r="B11038" t="str">
        <f t="shared" si="172"/>
        <v>F3:0922 P1P2:8806 P3:00448</v>
      </c>
      <c r="C11038" s="348" t="s">
        <v>7413</v>
      </c>
      <c r="D11038" s="348" t="s">
        <v>7637</v>
      </c>
      <c r="E11038" s="348" t="s">
        <v>7638</v>
      </c>
      <c r="F11038" s="348" t="s">
        <v>7641</v>
      </c>
    </row>
    <row r="11039" spans="1:6" x14ac:dyDescent="0.25">
      <c r="A11039" s="348" t="s">
        <v>15802</v>
      </c>
      <c r="B11039" t="str">
        <f t="shared" si="172"/>
        <v>F3:0922 P1P2:8806 P3:00203</v>
      </c>
      <c r="C11039" s="348" t="s">
        <v>7413</v>
      </c>
      <c r="D11039" s="348" t="s">
        <v>7637</v>
      </c>
      <c r="E11039" s="348" t="s">
        <v>7638</v>
      </c>
      <c r="F11039" s="348" t="s">
        <v>7639</v>
      </c>
    </row>
    <row r="11040" spans="1:6" x14ac:dyDescent="0.25">
      <c r="A11040" s="348" t="s">
        <v>15802</v>
      </c>
      <c r="B11040" t="str">
        <f t="shared" si="172"/>
        <v>F3:0922 P1P2:8806 P3:00448</v>
      </c>
      <c r="C11040" s="348" t="s">
        <v>7413</v>
      </c>
      <c r="D11040" s="348" t="s">
        <v>7637</v>
      </c>
      <c r="E11040" s="348" t="s">
        <v>7638</v>
      </c>
      <c r="F11040" s="348" t="s">
        <v>7641</v>
      </c>
    </row>
    <row r="11041" spans="1:6" x14ac:dyDescent="0.25">
      <c r="A11041" s="348" t="s">
        <v>15803</v>
      </c>
      <c r="B11041" t="str">
        <f t="shared" si="172"/>
        <v>F3:0922 P1P2:8806 P3:00203</v>
      </c>
      <c r="C11041" s="348" t="s">
        <v>7413</v>
      </c>
      <c r="D11041" s="348" t="s">
        <v>7637</v>
      </c>
      <c r="E11041" s="348" t="s">
        <v>7638</v>
      </c>
      <c r="F11041" s="348" t="s">
        <v>7639</v>
      </c>
    </row>
    <row r="11042" spans="1:6" x14ac:dyDescent="0.25">
      <c r="A11042" s="348" t="s">
        <v>15803</v>
      </c>
      <c r="B11042" t="str">
        <f t="shared" si="172"/>
        <v>F3:0922 P1P2:8806 P3:00448</v>
      </c>
      <c r="C11042" s="348" t="s">
        <v>7413</v>
      </c>
      <c r="D11042" s="348" t="s">
        <v>7637</v>
      </c>
      <c r="E11042" s="348" t="s">
        <v>7638</v>
      </c>
      <c r="F11042" s="348" t="s">
        <v>7641</v>
      </c>
    </row>
    <row r="11043" spans="1:6" x14ac:dyDescent="0.25">
      <c r="A11043" s="348" t="s">
        <v>15804</v>
      </c>
      <c r="B11043" t="str">
        <f t="shared" si="172"/>
        <v>F3:0922 P1P2:8806 P3:00203</v>
      </c>
      <c r="C11043" s="348" t="s">
        <v>7413</v>
      </c>
      <c r="D11043" s="348" t="s">
        <v>7637</v>
      </c>
      <c r="E11043" s="348" t="s">
        <v>7638</v>
      </c>
      <c r="F11043" s="348" t="s">
        <v>7639</v>
      </c>
    </row>
    <row r="11044" spans="1:6" x14ac:dyDescent="0.25">
      <c r="A11044" s="348" t="s">
        <v>15804</v>
      </c>
      <c r="B11044" t="str">
        <f t="shared" si="172"/>
        <v>F3:0922 P1P2:8806 P3:00448</v>
      </c>
      <c r="C11044" s="348" t="s">
        <v>7413</v>
      </c>
      <c r="D11044" s="348" t="s">
        <v>7637</v>
      </c>
      <c r="E11044" s="348" t="s">
        <v>7638</v>
      </c>
      <c r="F11044" s="348" t="s">
        <v>7641</v>
      </c>
    </row>
    <row r="11045" spans="1:6" x14ac:dyDescent="0.25">
      <c r="A11045" s="348" t="s">
        <v>15805</v>
      </c>
      <c r="B11045" t="str">
        <f t="shared" si="172"/>
        <v>F3:0922 P1P2:8806 P3:00203</v>
      </c>
      <c r="C11045" s="348" t="s">
        <v>7413</v>
      </c>
      <c r="D11045" s="348" t="s">
        <v>7637</v>
      </c>
      <c r="E11045" s="348" t="s">
        <v>7638</v>
      </c>
      <c r="F11045" s="348" t="s">
        <v>7639</v>
      </c>
    </row>
    <row r="11046" spans="1:6" x14ac:dyDescent="0.25">
      <c r="A11046" s="348" t="s">
        <v>15805</v>
      </c>
      <c r="B11046" t="str">
        <f t="shared" si="172"/>
        <v>F3:0922 P1P2:8806 P3:00448</v>
      </c>
      <c r="C11046" s="348" t="s">
        <v>7413</v>
      </c>
      <c r="D11046" s="348" t="s">
        <v>7637</v>
      </c>
      <c r="E11046" s="348" t="s">
        <v>7638</v>
      </c>
      <c r="F11046" s="348" t="s">
        <v>7641</v>
      </c>
    </row>
    <row r="11047" spans="1:6" x14ac:dyDescent="0.25">
      <c r="A11047" s="348" t="s">
        <v>15806</v>
      </c>
      <c r="B11047" t="str">
        <f t="shared" si="172"/>
        <v>F3:0922 P1P2:8806 P3:00203</v>
      </c>
      <c r="C11047" s="348" t="s">
        <v>7413</v>
      </c>
      <c r="D11047" s="348" t="s">
        <v>7637</v>
      </c>
      <c r="E11047" s="348" t="s">
        <v>7638</v>
      </c>
      <c r="F11047" s="348" t="s">
        <v>7639</v>
      </c>
    </row>
    <row r="11048" spans="1:6" x14ac:dyDescent="0.25">
      <c r="A11048" s="348" t="s">
        <v>15806</v>
      </c>
      <c r="B11048" t="str">
        <f t="shared" si="172"/>
        <v>F3:0922 P1P2:8806 P3:00448</v>
      </c>
      <c r="C11048" s="348" t="s">
        <v>7413</v>
      </c>
      <c r="D11048" s="348" t="s">
        <v>7637</v>
      </c>
      <c r="E11048" s="348" t="s">
        <v>7638</v>
      </c>
      <c r="F11048" s="348" t="s">
        <v>7641</v>
      </c>
    </row>
    <row r="11049" spans="1:6" x14ac:dyDescent="0.25">
      <c r="A11049" s="348" t="s">
        <v>15807</v>
      </c>
      <c r="B11049" t="str">
        <f t="shared" si="172"/>
        <v>F3:0921 P1P2:8804 P3:00201</v>
      </c>
      <c r="C11049" s="348" t="s">
        <v>7413</v>
      </c>
      <c r="D11049" s="348" t="s">
        <v>7646</v>
      </c>
      <c r="E11049" s="348" t="s">
        <v>7647</v>
      </c>
      <c r="F11049" s="348" t="s">
        <v>7648</v>
      </c>
    </row>
    <row r="11050" spans="1:6" x14ac:dyDescent="0.25">
      <c r="A11050" s="348" t="s">
        <v>15807</v>
      </c>
      <c r="B11050" t="str">
        <f t="shared" si="172"/>
        <v>F3:0921 P1P2:8804 P3:00448</v>
      </c>
      <c r="C11050" s="348" t="s">
        <v>7413</v>
      </c>
      <c r="D11050" s="348" t="s">
        <v>7646</v>
      </c>
      <c r="E11050" s="348" t="s">
        <v>7647</v>
      </c>
      <c r="F11050" s="348" t="s">
        <v>7641</v>
      </c>
    </row>
    <row r="11051" spans="1:6" x14ac:dyDescent="0.25">
      <c r="A11051" s="348" t="s">
        <v>15808</v>
      </c>
      <c r="B11051" t="str">
        <f t="shared" si="172"/>
        <v>F3:0921 P1P2:8804 P3:00201</v>
      </c>
      <c r="C11051" s="348" t="s">
        <v>7413</v>
      </c>
      <c r="D11051" s="348" t="s">
        <v>7646</v>
      </c>
      <c r="E11051" s="348" t="s">
        <v>7647</v>
      </c>
      <c r="F11051" s="348" t="s">
        <v>7648</v>
      </c>
    </row>
    <row r="11052" spans="1:6" x14ac:dyDescent="0.25">
      <c r="A11052" s="348" t="s">
        <v>15808</v>
      </c>
      <c r="B11052" t="str">
        <f t="shared" si="172"/>
        <v>F3:0921 P1P2:8804 P3:00448</v>
      </c>
      <c r="C11052" s="348" t="s">
        <v>7413</v>
      </c>
      <c r="D11052" s="348" t="s">
        <v>7646</v>
      </c>
      <c r="E11052" s="348" t="s">
        <v>7647</v>
      </c>
      <c r="F11052" s="348" t="s">
        <v>7641</v>
      </c>
    </row>
    <row r="11053" spans="1:6" x14ac:dyDescent="0.25">
      <c r="A11053" s="348" t="s">
        <v>15809</v>
      </c>
      <c r="B11053" t="str">
        <f t="shared" si="172"/>
        <v>F3:0921 P1P2:8804 P3:00201</v>
      </c>
      <c r="C11053" s="348" t="s">
        <v>7413</v>
      </c>
      <c r="D11053" s="348" t="s">
        <v>7646</v>
      </c>
      <c r="E11053" s="348" t="s">
        <v>7647</v>
      </c>
      <c r="F11053" s="348" t="s">
        <v>7648</v>
      </c>
    </row>
    <row r="11054" spans="1:6" x14ac:dyDescent="0.25">
      <c r="A11054" s="348" t="s">
        <v>15809</v>
      </c>
      <c r="B11054" t="str">
        <f t="shared" si="172"/>
        <v>F3:0921 P1P2:8804 P3:00448</v>
      </c>
      <c r="C11054" s="348" t="s">
        <v>7413</v>
      </c>
      <c r="D11054" s="348" t="s">
        <v>7646</v>
      </c>
      <c r="E11054" s="348" t="s">
        <v>7647</v>
      </c>
      <c r="F11054" s="348" t="s">
        <v>7641</v>
      </c>
    </row>
    <row r="11055" spans="1:6" x14ac:dyDescent="0.25">
      <c r="A11055" s="348" t="s">
        <v>15810</v>
      </c>
      <c r="B11055" t="str">
        <f t="shared" si="172"/>
        <v>F3:0921 P1P2:8804 P3:00201</v>
      </c>
      <c r="C11055" s="348" t="s">
        <v>7413</v>
      </c>
      <c r="D11055" s="348" t="s">
        <v>7646</v>
      </c>
      <c r="E11055" s="348" t="s">
        <v>7647</v>
      </c>
      <c r="F11055" s="348" t="s">
        <v>7648</v>
      </c>
    </row>
    <row r="11056" spans="1:6" x14ac:dyDescent="0.25">
      <c r="A11056" s="348" t="s">
        <v>15810</v>
      </c>
      <c r="B11056" t="str">
        <f t="shared" si="172"/>
        <v>F3:0921 P1P2:8804 P3:00448</v>
      </c>
      <c r="C11056" s="348" t="s">
        <v>7413</v>
      </c>
      <c r="D11056" s="348" t="s">
        <v>7646</v>
      </c>
      <c r="E11056" s="348" t="s">
        <v>7647</v>
      </c>
      <c r="F11056" s="348" t="s">
        <v>7641</v>
      </c>
    </row>
    <row r="11057" spans="1:6" x14ac:dyDescent="0.25">
      <c r="A11057" s="348" t="s">
        <v>15811</v>
      </c>
      <c r="B11057" t="str">
        <f t="shared" si="172"/>
        <v>F3:0921 P1P2:8804 P3:00201</v>
      </c>
      <c r="C11057" s="348" t="s">
        <v>7413</v>
      </c>
      <c r="D11057" s="348" t="s">
        <v>7646</v>
      </c>
      <c r="E11057" s="348" t="s">
        <v>7647</v>
      </c>
      <c r="F11057" s="348" t="s">
        <v>7648</v>
      </c>
    </row>
    <row r="11058" spans="1:6" x14ac:dyDescent="0.25">
      <c r="A11058" s="348" t="s">
        <v>15812</v>
      </c>
      <c r="B11058" t="str">
        <f t="shared" si="172"/>
        <v>F3:0921 P1P2:8804 P3:00201</v>
      </c>
      <c r="C11058" s="348" t="s">
        <v>7413</v>
      </c>
      <c r="D11058" s="348" t="s">
        <v>7646</v>
      </c>
      <c r="E11058" s="348" t="s">
        <v>7647</v>
      </c>
      <c r="F11058" s="348" t="s">
        <v>7648</v>
      </c>
    </row>
    <row r="11059" spans="1:6" x14ac:dyDescent="0.25">
      <c r="A11059" s="348" t="s">
        <v>15812</v>
      </c>
      <c r="B11059" t="str">
        <f t="shared" si="172"/>
        <v>F3:0921 P1P2:8804 P3:00448</v>
      </c>
      <c r="C11059" s="348" t="s">
        <v>7413</v>
      </c>
      <c r="D11059" s="348" t="s">
        <v>7646</v>
      </c>
      <c r="E11059" s="348" t="s">
        <v>7647</v>
      </c>
      <c r="F11059" s="348" t="s">
        <v>7641</v>
      </c>
    </row>
    <row r="11060" spans="1:6" x14ac:dyDescent="0.25">
      <c r="A11060" s="348" t="s">
        <v>15813</v>
      </c>
      <c r="B11060" t="str">
        <f t="shared" si="172"/>
        <v>F3:0921 P1P2:8804 P3:00201</v>
      </c>
      <c r="C11060" s="348" t="s">
        <v>7413</v>
      </c>
      <c r="D11060" s="348" t="s">
        <v>7646</v>
      </c>
      <c r="E11060" s="348" t="s">
        <v>7647</v>
      </c>
      <c r="F11060" s="348" t="s">
        <v>7648</v>
      </c>
    </row>
    <row r="11061" spans="1:6" x14ac:dyDescent="0.25">
      <c r="A11061" s="348" t="s">
        <v>15813</v>
      </c>
      <c r="B11061" t="str">
        <f t="shared" si="172"/>
        <v>F3:0921 P1P2:8804 P3:00448</v>
      </c>
      <c r="C11061" s="348" t="s">
        <v>7413</v>
      </c>
      <c r="D11061" s="348" t="s">
        <v>7646</v>
      </c>
      <c r="E11061" s="348" t="s">
        <v>7647</v>
      </c>
      <c r="F11061" s="348" t="s">
        <v>7641</v>
      </c>
    </row>
    <row r="11062" spans="1:6" x14ac:dyDescent="0.25">
      <c r="A11062" s="348" t="s">
        <v>15814</v>
      </c>
      <c r="B11062" t="str">
        <f t="shared" si="172"/>
        <v>F3:0921 P1P2:8804 P3:00201</v>
      </c>
      <c r="C11062" s="348" t="s">
        <v>7413</v>
      </c>
      <c r="D11062" s="348" t="s">
        <v>7646</v>
      </c>
      <c r="E11062" s="348" t="s">
        <v>7647</v>
      </c>
      <c r="F11062" s="348" t="s">
        <v>7648</v>
      </c>
    </row>
    <row r="11063" spans="1:6" x14ac:dyDescent="0.25">
      <c r="A11063" s="348" t="s">
        <v>15814</v>
      </c>
      <c r="B11063" t="str">
        <f t="shared" si="172"/>
        <v>F3:0921 P1P2:8804 P3:00448</v>
      </c>
      <c r="C11063" s="348" t="s">
        <v>7413</v>
      </c>
      <c r="D11063" s="348" t="s">
        <v>7646</v>
      </c>
      <c r="E11063" s="348" t="s">
        <v>7647</v>
      </c>
      <c r="F11063" s="348" t="s">
        <v>7641</v>
      </c>
    </row>
    <row r="11064" spans="1:6" x14ac:dyDescent="0.25">
      <c r="A11064" s="348" t="s">
        <v>15815</v>
      </c>
      <c r="B11064" t="str">
        <f t="shared" si="172"/>
        <v>F3:0921 P1P2:8804 P3:00201</v>
      </c>
      <c r="C11064" s="348" t="s">
        <v>7413</v>
      </c>
      <c r="D11064" s="348" t="s">
        <v>7646</v>
      </c>
      <c r="E11064" s="348" t="s">
        <v>7647</v>
      </c>
      <c r="F11064" s="348" t="s">
        <v>7648</v>
      </c>
    </row>
    <row r="11065" spans="1:6" x14ac:dyDescent="0.25">
      <c r="A11065" s="348" t="s">
        <v>15815</v>
      </c>
      <c r="B11065" t="str">
        <f t="shared" si="172"/>
        <v>F3:0921 P1P2:8804 P3:00448</v>
      </c>
      <c r="C11065" s="348" t="s">
        <v>7413</v>
      </c>
      <c r="D11065" s="348" t="s">
        <v>7646</v>
      </c>
      <c r="E11065" s="348" t="s">
        <v>7647</v>
      </c>
      <c r="F11065" s="348" t="s">
        <v>7641</v>
      </c>
    </row>
    <row r="11066" spans="1:6" x14ac:dyDescent="0.25">
      <c r="A11066" s="348" t="s">
        <v>15816</v>
      </c>
      <c r="B11066" t="str">
        <f t="shared" si="172"/>
        <v>F3:0921 P1P2:8804 P3:00201</v>
      </c>
      <c r="C11066" s="348" t="s">
        <v>7413</v>
      </c>
      <c r="D11066" s="348" t="s">
        <v>7646</v>
      </c>
      <c r="E11066" s="348" t="s">
        <v>7647</v>
      </c>
      <c r="F11066" s="348" t="s">
        <v>7648</v>
      </c>
    </row>
    <row r="11067" spans="1:6" x14ac:dyDescent="0.25">
      <c r="A11067" s="348" t="s">
        <v>15816</v>
      </c>
      <c r="B11067" t="str">
        <f t="shared" si="172"/>
        <v>F3:0921 P1P2:8804 P3:00448</v>
      </c>
      <c r="C11067" s="348" t="s">
        <v>7413</v>
      </c>
      <c r="D11067" s="348" t="s">
        <v>7646</v>
      </c>
      <c r="E11067" s="348" t="s">
        <v>7647</v>
      </c>
      <c r="F11067" s="348" t="s">
        <v>7641</v>
      </c>
    </row>
    <row r="11068" spans="1:6" x14ac:dyDescent="0.25">
      <c r="A11068" s="348" t="s">
        <v>15817</v>
      </c>
      <c r="B11068" t="str">
        <f t="shared" si="172"/>
        <v>F3:0921 P1P2:8804 P3:00201</v>
      </c>
      <c r="C11068" s="348" t="s">
        <v>7413</v>
      </c>
      <c r="D11068" s="348" t="s">
        <v>7646</v>
      </c>
      <c r="E11068" s="348" t="s">
        <v>7647</v>
      </c>
      <c r="F11068" s="348" t="s">
        <v>7648</v>
      </c>
    </row>
    <row r="11069" spans="1:6" x14ac:dyDescent="0.25">
      <c r="A11069" s="348" t="s">
        <v>15817</v>
      </c>
      <c r="B11069" t="str">
        <f t="shared" si="172"/>
        <v>F3:0921 P1P2:8804 P3:00448</v>
      </c>
      <c r="C11069" s="348" t="s">
        <v>7413</v>
      </c>
      <c r="D11069" s="348" t="s">
        <v>7646</v>
      </c>
      <c r="E11069" s="348" t="s">
        <v>7647</v>
      </c>
      <c r="F11069" s="348" t="s">
        <v>7641</v>
      </c>
    </row>
    <row r="11070" spans="1:6" x14ac:dyDescent="0.25">
      <c r="A11070" s="348" t="s">
        <v>15818</v>
      </c>
      <c r="B11070" t="str">
        <f t="shared" si="172"/>
        <v>F3:0921 P1P2:8804 P3:00201</v>
      </c>
      <c r="C11070" s="348" t="s">
        <v>7413</v>
      </c>
      <c r="D11070" s="348" t="s">
        <v>7646</v>
      </c>
      <c r="E11070" s="348" t="s">
        <v>7647</v>
      </c>
      <c r="F11070" s="348" t="s">
        <v>7648</v>
      </c>
    </row>
    <row r="11071" spans="1:6" x14ac:dyDescent="0.25">
      <c r="A11071" s="348" t="s">
        <v>15818</v>
      </c>
      <c r="B11071" t="str">
        <f t="shared" si="172"/>
        <v>F3:0921 P1P2:8804 P3:00448</v>
      </c>
      <c r="C11071" s="348" t="s">
        <v>7413</v>
      </c>
      <c r="D11071" s="348" t="s">
        <v>7646</v>
      </c>
      <c r="E11071" s="348" t="s">
        <v>7647</v>
      </c>
      <c r="F11071" s="348" t="s">
        <v>7641</v>
      </c>
    </row>
    <row r="11072" spans="1:6" x14ac:dyDescent="0.25">
      <c r="A11072" s="348" t="s">
        <v>15819</v>
      </c>
      <c r="B11072" t="str">
        <f t="shared" si="172"/>
        <v>F3:0921 P1P2:8804 P3:00201</v>
      </c>
      <c r="C11072" s="348" t="s">
        <v>7413</v>
      </c>
      <c r="D11072" s="348" t="s">
        <v>7646</v>
      </c>
      <c r="E11072" s="348" t="s">
        <v>7647</v>
      </c>
      <c r="F11072" s="348" t="s">
        <v>7648</v>
      </c>
    </row>
    <row r="11073" spans="1:6" x14ac:dyDescent="0.25">
      <c r="A11073" s="348" t="s">
        <v>15819</v>
      </c>
      <c r="B11073" t="str">
        <f t="shared" si="172"/>
        <v>F3:0921 P1P2:8804 P3:00448</v>
      </c>
      <c r="C11073" s="348" t="s">
        <v>7413</v>
      </c>
      <c r="D11073" s="348" t="s">
        <v>7646</v>
      </c>
      <c r="E11073" s="348" t="s">
        <v>7647</v>
      </c>
      <c r="F11073" s="348" t="s">
        <v>7641</v>
      </c>
    </row>
    <row r="11074" spans="1:6" x14ac:dyDescent="0.25">
      <c r="A11074" s="348" t="s">
        <v>15820</v>
      </c>
      <c r="B11074" t="str">
        <f t="shared" ref="B11074:B11137" si="173">CONCATENATE("F3:",D11074," P1P2:",E11074," P3:",F11074)</f>
        <v>F3:0921 P1P2:8804 P3:00201</v>
      </c>
      <c r="C11074" s="348" t="s">
        <v>7413</v>
      </c>
      <c r="D11074" s="348" t="s">
        <v>7646</v>
      </c>
      <c r="E11074" s="348" t="s">
        <v>7647</v>
      </c>
      <c r="F11074" s="348" t="s">
        <v>7648</v>
      </c>
    </row>
    <row r="11075" spans="1:6" x14ac:dyDescent="0.25">
      <c r="A11075" s="348" t="s">
        <v>15820</v>
      </c>
      <c r="B11075" t="str">
        <f t="shared" si="173"/>
        <v>F3:0921 P1P2:8804 P3:00448</v>
      </c>
      <c r="C11075" s="348" t="s">
        <v>7413</v>
      </c>
      <c r="D11075" s="348" t="s">
        <v>7646</v>
      </c>
      <c r="E11075" s="348" t="s">
        <v>7647</v>
      </c>
      <c r="F11075" s="348" t="s">
        <v>7641</v>
      </c>
    </row>
    <row r="11076" spans="1:6" x14ac:dyDescent="0.25">
      <c r="A11076" s="348" t="s">
        <v>15821</v>
      </c>
      <c r="B11076" t="str">
        <f t="shared" si="173"/>
        <v>F3:0921 P1P2:8804 P3:00201</v>
      </c>
      <c r="C11076" s="348" t="s">
        <v>7413</v>
      </c>
      <c r="D11076" s="348" t="s">
        <v>7646</v>
      </c>
      <c r="E11076" s="348" t="s">
        <v>7647</v>
      </c>
      <c r="F11076" s="348" t="s">
        <v>7648</v>
      </c>
    </row>
    <row r="11077" spans="1:6" x14ac:dyDescent="0.25">
      <c r="A11077" s="348" t="s">
        <v>15821</v>
      </c>
      <c r="B11077" t="str">
        <f t="shared" si="173"/>
        <v>F3:0921 P1P2:8804 P3:00448</v>
      </c>
      <c r="C11077" s="348" t="s">
        <v>7413</v>
      </c>
      <c r="D11077" s="348" t="s">
        <v>7646</v>
      </c>
      <c r="E11077" s="348" t="s">
        <v>7647</v>
      </c>
      <c r="F11077" s="348" t="s">
        <v>7641</v>
      </c>
    </row>
    <row r="11078" spans="1:6" x14ac:dyDescent="0.25">
      <c r="A11078" s="348" t="s">
        <v>15822</v>
      </c>
      <c r="B11078" t="str">
        <f t="shared" si="173"/>
        <v>F3:0921 P1P2:8804 P3:00201</v>
      </c>
      <c r="C11078" s="348" t="s">
        <v>7413</v>
      </c>
      <c r="D11078" s="348" t="s">
        <v>7646</v>
      </c>
      <c r="E11078" s="348" t="s">
        <v>7647</v>
      </c>
      <c r="F11078" s="348" t="s">
        <v>7648</v>
      </c>
    </row>
    <row r="11079" spans="1:6" x14ac:dyDescent="0.25">
      <c r="A11079" s="348" t="s">
        <v>15822</v>
      </c>
      <c r="B11079" t="str">
        <f t="shared" si="173"/>
        <v>F3:0921 P1P2:8804 P3:00448</v>
      </c>
      <c r="C11079" s="348" t="s">
        <v>7413</v>
      </c>
      <c r="D11079" s="348" t="s">
        <v>7646</v>
      </c>
      <c r="E11079" s="348" t="s">
        <v>7647</v>
      </c>
      <c r="F11079" s="348" t="s">
        <v>7641</v>
      </c>
    </row>
    <row r="11080" spans="1:6" x14ac:dyDescent="0.25">
      <c r="A11080" s="348" t="s">
        <v>15823</v>
      </c>
      <c r="B11080" t="str">
        <f t="shared" si="173"/>
        <v>F3:0921 P1P2:8804 P3:00201</v>
      </c>
      <c r="C11080" s="348" t="s">
        <v>7413</v>
      </c>
      <c r="D11080" s="348" t="s">
        <v>7646</v>
      </c>
      <c r="E11080" s="348" t="s">
        <v>7647</v>
      </c>
      <c r="F11080" s="348" t="s">
        <v>7648</v>
      </c>
    </row>
    <row r="11081" spans="1:6" x14ac:dyDescent="0.25">
      <c r="A11081" s="348" t="s">
        <v>15823</v>
      </c>
      <c r="B11081" t="str">
        <f t="shared" si="173"/>
        <v>F3:0921 P1P2:8804 P3:00448</v>
      </c>
      <c r="C11081" s="348" t="s">
        <v>7413</v>
      </c>
      <c r="D11081" s="348" t="s">
        <v>7646</v>
      </c>
      <c r="E11081" s="348" t="s">
        <v>7647</v>
      </c>
      <c r="F11081" s="348" t="s">
        <v>7641</v>
      </c>
    </row>
    <row r="11082" spans="1:6" x14ac:dyDescent="0.25">
      <c r="A11082" s="348" t="s">
        <v>15824</v>
      </c>
      <c r="B11082" t="str">
        <f t="shared" si="173"/>
        <v>F3:0921 P1P2:8804 P3:00201</v>
      </c>
      <c r="C11082" s="348" t="s">
        <v>7413</v>
      </c>
      <c r="D11082" s="348" t="s">
        <v>7646</v>
      </c>
      <c r="E11082" s="348" t="s">
        <v>7647</v>
      </c>
      <c r="F11082" s="348" t="s">
        <v>7648</v>
      </c>
    </row>
    <row r="11083" spans="1:6" x14ac:dyDescent="0.25">
      <c r="A11083" s="348" t="s">
        <v>15824</v>
      </c>
      <c r="B11083" t="str">
        <f t="shared" si="173"/>
        <v>F3:0921 P1P2:8804 P3:00448</v>
      </c>
      <c r="C11083" s="348" t="s">
        <v>7413</v>
      </c>
      <c r="D11083" s="348" t="s">
        <v>7646</v>
      </c>
      <c r="E11083" s="348" t="s">
        <v>7647</v>
      </c>
      <c r="F11083" s="348" t="s">
        <v>7641</v>
      </c>
    </row>
    <row r="11084" spans="1:6" x14ac:dyDescent="0.25">
      <c r="A11084" s="348" t="s">
        <v>15825</v>
      </c>
      <c r="B11084" t="str">
        <f t="shared" si="173"/>
        <v>F3:0921 P1P2:8804 P3:00201</v>
      </c>
      <c r="C11084" s="348" t="s">
        <v>7413</v>
      </c>
      <c r="D11084" s="348" t="s">
        <v>7646</v>
      </c>
      <c r="E11084" s="348" t="s">
        <v>7647</v>
      </c>
      <c r="F11084" s="348" t="s">
        <v>7648</v>
      </c>
    </row>
    <row r="11085" spans="1:6" x14ac:dyDescent="0.25">
      <c r="A11085" s="348" t="s">
        <v>15825</v>
      </c>
      <c r="B11085" t="str">
        <f t="shared" si="173"/>
        <v>F3:0921 P1P2:8804 P3:00448</v>
      </c>
      <c r="C11085" s="348" t="s">
        <v>7413</v>
      </c>
      <c r="D11085" s="348" t="s">
        <v>7646</v>
      </c>
      <c r="E11085" s="348" t="s">
        <v>7647</v>
      </c>
      <c r="F11085" s="348" t="s">
        <v>7641</v>
      </c>
    </row>
    <row r="11086" spans="1:6" x14ac:dyDescent="0.25">
      <c r="A11086" s="348" t="s">
        <v>15826</v>
      </c>
      <c r="B11086" t="str">
        <f t="shared" si="173"/>
        <v>F3:0921 P1P2:8804 P3:00201</v>
      </c>
      <c r="C11086" s="348" t="s">
        <v>7413</v>
      </c>
      <c r="D11086" s="348" t="s">
        <v>7646</v>
      </c>
      <c r="E11086" s="348" t="s">
        <v>7647</v>
      </c>
      <c r="F11086" s="348" t="s">
        <v>7648</v>
      </c>
    </row>
    <row r="11087" spans="1:6" x14ac:dyDescent="0.25">
      <c r="A11087" s="348" t="s">
        <v>15826</v>
      </c>
      <c r="B11087" t="str">
        <f t="shared" si="173"/>
        <v>F3:0921 P1P2:8804 P3:00448</v>
      </c>
      <c r="C11087" s="348" t="s">
        <v>7413</v>
      </c>
      <c r="D11087" s="348" t="s">
        <v>7646</v>
      </c>
      <c r="E11087" s="348" t="s">
        <v>7647</v>
      </c>
      <c r="F11087" s="348" t="s">
        <v>7641</v>
      </c>
    </row>
    <row r="11088" spans="1:6" x14ac:dyDescent="0.25">
      <c r="A11088" s="348" t="s">
        <v>15827</v>
      </c>
      <c r="B11088" t="str">
        <f t="shared" si="173"/>
        <v>F3:0921 P1P2:8804 P3:00201</v>
      </c>
      <c r="C11088" s="348" t="s">
        <v>7413</v>
      </c>
      <c r="D11088" s="348" t="s">
        <v>7646</v>
      </c>
      <c r="E11088" s="348" t="s">
        <v>7647</v>
      </c>
      <c r="F11088" s="348" t="s">
        <v>7648</v>
      </c>
    </row>
    <row r="11089" spans="1:6" x14ac:dyDescent="0.25">
      <c r="A11089" s="348" t="s">
        <v>15827</v>
      </c>
      <c r="B11089" t="str">
        <f t="shared" si="173"/>
        <v>F3:0921 P1P2:8804 P3:00448</v>
      </c>
      <c r="C11089" s="348" t="s">
        <v>7413</v>
      </c>
      <c r="D11089" s="348" t="s">
        <v>7646</v>
      </c>
      <c r="E11089" s="348" t="s">
        <v>7647</v>
      </c>
      <c r="F11089" s="348" t="s">
        <v>7641</v>
      </c>
    </row>
    <row r="11090" spans="1:6" x14ac:dyDescent="0.25">
      <c r="A11090" s="348" t="s">
        <v>15828</v>
      </c>
      <c r="B11090" t="str">
        <f t="shared" si="173"/>
        <v>F3:0921 P1P2:8804 P3:00201</v>
      </c>
      <c r="C11090" s="348" t="s">
        <v>7413</v>
      </c>
      <c r="D11090" s="348" t="s">
        <v>7646</v>
      </c>
      <c r="E11090" s="348" t="s">
        <v>7647</v>
      </c>
      <c r="F11090" s="348" t="s">
        <v>7648</v>
      </c>
    </row>
    <row r="11091" spans="1:6" x14ac:dyDescent="0.25">
      <c r="A11091" s="348" t="s">
        <v>15828</v>
      </c>
      <c r="B11091" t="str">
        <f t="shared" si="173"/>
        <v>F3:0921 P1P2:8804 P3:00448</v>
      </c>
      <c r="C11091" s="348" t="s">
        <v>7413</v>
      </c>
      <c r="D11091" s="348" t="s">
        <v>7646</v>
      </c>
      <c r="E11091" s="348" t="s">
        <v>7647</v>
      </c>
      <c r="F11091" s="348" t="s">
        <v>7641</v>
      </c>
    </row>
    <row r="11092" spans="1:6" x14ac:dyDescent="0.25">
      <c r="A11092" s="348" t="s">
        <v>15829</v>
      </c>
      <c r="B11092" t="str">
        <f t="shared" si="173"/>
        <v>F3:0921 P1P2:8804 P3:00201</v>
      </c>
      <c r="C11092" s="348" t="s">
        <v>7413</v>
      </c>
      <c r="D11092" s="348" t="s">
        <v>7646</v>
      </c>
      <c r="E11092" s="348" t="s">
        <v>7647</v>
      </c>
      <c r="F11092" s="348" t="s">
        <v>7648</v>
      </c>
    </row>
    <row r="11093" spans="1:6" x14ac:dyDescent="0.25">
      <c r="A11093" s="348" t="s">
        <v>15829</v>
      </c>
      <c r="B11093" t="str">
        <f t="shared" si="173"/>
        <v>F3:0921 P1P2:8804 P3:00448</v>
      </c>
      <c r="C11093" s="348" t="s">
        <v>7413</v>
      </c>
      <c r="D11093" s="348" t="s">
        <v>7646</v>
      </c>
      <c r="E11093" s="348" t="s">
        <v>7647</v>
      </c>
      <c r="F11093" s="348" t="s">
        <v>7641</v>
      </c>
    </row>
    <row r="11094" spans="1:6" x14ac:dyDescent="0.25">
      <c r="A11094" s="348" t="s">
        <v>15830</v>
      </c>
      <c r="B11094" t="str">
        <f t="shared" si="173"/>
        <v>F3:0921 P1P2:8804 P3:00201</v>
      </c>
      <c r="C11094" s="348" t="s">
        <v>7413</v>
      </c>
      <c r="D11094" s="348" t="s">
        <v>7646</v>
      </c>
      <c r="E11094" s="348" t="s">
        <v>7647</v>
      </c>
      <c r="F11094" s="348" t="s">
        <v>7648</v>
      </c>
    </row>
    <row r="11095" spans="1:6" x14ac:dyDescent="0.25">
      <c r="A11095" s="348" t="s">
        <v>15830</v>
      </c>
      <c r="B11095" t="str">
        <f t="shared" si="173"/>
        <v>F3:0921 P1P2:8804 P3:00448</v>
      </c>
      <c r="C11095" s="348" t="s">
        <v>7413</v>
      </c>
      <c r="D11095" s="348" t="s">
        <v>7646</v>
      </c>
      <c r="E11095" s="348" t="s">
        <v>7647</v>
      </c>
      <c r="F11095" s="348" t="s">
        <v>7641</v>
      </c>
    </row>
    <row r="11096" spans="1:6" x14ac:dyDescent="0.25">
      <c r="A11096" s="348" t="s">
        <v>15831</v>
      </c>
      <c r="B11096" t="str">
        <f t="shared" si="173"/>
        <v>F3:0921 P1P2:8804 P3:00201</v>
      </c>
      <c r="C11096" s="348" t="s">
        <v>7413</v>
      </c>
      <c r="D11096" s="348" t="s">
        <v>7646</v>
      </c>
      <c r="E11096" s="348" t="s">
        <v>7647</v>
      </c>
      <c r="F11096" s="348" t="s">
        <v>7648</v>
      </c>
    </row>
    <row r="11097" spans="1:6" x14ac:dyDescent="0.25">
      <c r="A11097" s="348" t="s">
        <v>15831</v>
      </c>
      <c r="B11097" t="str">
        <f t="shared" si="173"/>
        <v>F3:0921 P1P2:8804 P3:00448</v>
      </c>
      <c r="C11097" s="348" t="s">
        <v>7413</v>
      </c>
      <c r="D11097" s="348" t="s">
        <v>7646</v>
      </c>
      <c r="E11097" s="348" t="s">
        <v>7647</v>
      </c>
      <c r="F11097" s="348" t="s">
        <v>7641</v>
      </c>
    </row>
    <row r="11098" spans="1:6" x14ac:dyDescent="0.25">
      <c r="A11098" s="348" t="s">
        <v>15832</v>
      </c>
      <c r="B11098" t="str">
        <f t="shared" si="173"/>
        <v>F3:0921 P1P2:8804 P3:00201</v>
      </c>
      <c r="C11098" s="348" t="s">
        <v>7413</v>
      </c>
      <c r="D11098" s="348" t="s">
        <v>7646</v>
      </c>
      <c r="E11098" s="348" t="s">
        <v>7647</v>
      </c>
      <c r="F11098" s="348" t="s">
        <v>7648</v>
      </c>
    </row>
    <row r="11099" spans="1:6" x14ac:dyDescent="0.25">
      <c r="A11099" s="348" t="s">
        <v>15832</v>
      </c>
      <c r="B11099" t="str">
        <f t="shared" si="173"/>
        <v>F3:0921 P1P2:8804 P3:00448</v>
      </c>
      <c r="C11099" s="348" t="s">
        <v>7413</v>
      </c>
      <c r="D11099" s="348" t="s">
        <v>7646</v>
      </c>
      <c r="E11099" s="348" t="s">
        <v>7647</v>
      </c>
      <c r="F11099" s="348" t="s">
        <v>7641</v>
      </c>
    </row>
    <row r="11100" spans="1:6" x14ac:dyDescent="0.25">
      <c r="A11100" s="348" t="s">
        <v>15833</v>
      </c>
      <c r="B11100" t="str">
        <f t="shared" si="173"/>
        <v>F3:0912 P1P2:8803 P3:00200</v>
      </c>
      <c r="C11100" s="348" t="s">
        <v>7413</v>
      </c>
      <c r="D11100" s="348" t="s">
        <v>7651</v>
      </c>
      <c r="E11100" s="348" t="s">
        <v>7652</v>
      </c>
      <c r="F11100" s="348" t="s">
        <v>7653</v>
      </c>
    </row>
    <row r="11101" spans="1:6" x14ac:dyDescent="0.25">
      <c r="A11101" s="348" t="s">
        <v>15833</v>
      </c>
      <c r="B11101" t="str">
        <f t="shared" si="173"/>
        <v>F3:0912 P1P2:8803 P3:00448</v>
      </c>
      <c r="C11101" s="348" t="s">
        <v>7413</v>
      </c>
      <c r="D11101" s="348" t="s">
        <v>7651</v>
      </c>
      <c r="E11101" s="348" t="s">
        <v>7652</v>
      </c>
      <c r="F11101" s="348" t="s">
        <v>7641</v>
      </c>
    </row>
    <row r="11102" spans="1:6" x14ac:dyDescent="0.25">
      <c r="A11102" s="348" t="s">
        <v>15834</v>
      </c>
      <c r="B11102" t="str">
        <f t="shared" si="173"/>
        <v>F3:0912 P1P2:8803 P3:00200</v>
      </c>
      <c r="C11102" s="348" t="s">
        <v>7413</v>
      </c>
      <c r="D11102" s="348" t="s">
        <v>7651</v>
      </c>
      <c r="E11102" s="348" t="s">
        <v>7652</v>
      </c>
      <c r="F11102" s="348" t="s">
        <v>7653</v>
      </c>
    </row>
    <row r="11103" spans="1:6" x14ac:dyDescent="0.25">
      <c r="A11103" s="348" t="s">
        <v>15834</v>
      </c>
      <c r="B11103" t="str">
        <f t="shared" si="173"/>
        <v>F3:0912 P1P2:8803 P3:00448</v>
      </c>
      <c r="C11103" s="348" t="s">
        <v>7413</v>
      </c>
      <c r="D11103" s="348" t="s">
        <v>7651</v>
      </c>
      <c r="E11103" s="348" t="s">
        <v>7652</v>
      </c>
      <c r="F11103" s="348" t="s">
        <v>7641</v>
      </c>
    </row>
    <row r="11104" spans="1:6" x14ac:dyDescent="0.25">
      <c r="A11104" s="348" t="s">
        <v>15835</v>
      </c>
      <c r="B11104" t="str">
        <f t="shared" si="173"/>
        <v>F3:0911 P1P2:8802 P3:00199</v>
      </c>
      <c r="C11104" s="348" t="s">
        <v>7413</v>
      </c>
      <c r="D11104" s="348" t="s">
        <v>7657</v>
      </c>
      <c r="E11104" s="348" t="s">
        <v>7658</v>
      </c>
      <c r="F11104" s="348" t="s">
        <v>7659</v>
      </c>
    </row>
    <row r="11105" spans="1:6" x14ac:dyDescent="0.25">
      <c r="A11105" s="348" t="s">
        <v>15835</v>
      </c>
      <c r="B11105" t="str">
        <f t="shared" si="173"/>
        <v>F3:0911 P1P2:8802 P3:00448</v>
      </c>
      <c r="C11105" s="348" t="s">
        <v>7413</v>
      </c>
      <c r="D11105" s="348" t="s">
        <v>7657</v>
      </c>
      <c r="E11105" s="348" t="s">
        <v>7658</v>
      </c>
      <c r="F11105" s="348" t="s">
        <v>7641</v>
      </c>
    </row>
    <row r="11106" spans="1:6" x14ac:dyDescent="0.25">
      <c r="A11106" s="348" t="s">
        <v>15835</v>
      </c>
      <c r="B11106" t="str">
        <f t="shared" si="173"/>
        <v>F3:0912 P1P2:8803 P3:00200</v>
      </c>
      <c r="C11106" s="348" t="s">
        <v>7413</v>
      </c>
      <c r="D11106" s="348" t="s">
        <v>7651</v>
      </c>
      <c r="E11106" s="348" t="s">
        <v>7652</v>
      </c>
      <c r="F11106" s="348" t="s">
        <v>7653</v>
      </c>
    </row>
    <row r="11107" spans="1:6" x14ac:dyDescent="0.25">
      <c r="A11107" s="348" t="s">
        <v>15835</v>
      </c>
      <c r="B11107" t="str">
        <f t="shared" si="173"/>
        <v>F3:0912 P1P2:8803 P3:00448</v>
      </c>
      <c r="C11107" s="348" t="s">
        <v>7413</v>
      </c>
      <c r="D11107" s="348" t="s">
        <v>7651</v>
      </c>
      <c r="E11107" s="348" t="s">
        <v>7652</v>
      </c>
      <c r="F11107" s="348" t="s">
        <v>7641</v>
      </c>
    </row>
    <row r="11108" spans="1:6" x14ac:dyDescent="0.25">
      <c r="A11108" s="348" t="s">
        <v>15836</v>
      </c>
      <c r="B11108" t="str">
        <f t="shared" si="173"/>
        <v>F3:0911 P1P2:8802 P3:00199</v>
      </c>
      <c r="C11108" s="348" t="s">
        <v>7413</v>
      </c>
      <c r="D11108" s="348" t="s">
        <v>7657</v>
      </c>
      <c r="E11108" s="348" t="s">
        <v>7658</v>
      </c>
      <c r="F11108" s="348" t="s">
        <v>7659</v>
      </c>
    </row>
    <row r="11109" spans="1:6" x14ac:dyDescent="0.25">
      <c r="A11109" s="348" t="s">
        <v>15836</v>
      </c>
      <c r="B11109" t="str">
        <f t="shared" si="173"/>
        <v>F3:0911 P1P2:8802 P3:00448</v>
      </c>
      <c r="C11109" s="348" t="s">
        <v>7413</v>
      </c>
      <c r="D11109" s="348" t="s">
        <v>7657</v>
      </c>
      <c r="E11109" s="348" t="s">
        <v>7658</v>
      </c>
      <c r="F11109" s="348" t="s">
        <v>7641</v>
      </c>
    </row>
    <row r="11110" spans="1:6" x14ac:dyDescent="0.25">
      <c r="A11110" s="348" t="s">
        <v>15836</v>
      </c>
      <c r="B11110" t="str">
        <f t="shared" si="173"/>
        <v>F3:0921 P1P2:8804 P3:00201</v>
      </c>
      <c r="C11110" s="348" t="s">
        <v>7413</v>
      </c>
      <c r="D11110" s="348" t="s">
        <v>7646</v>
      </c>
      <c r="E11110" s="348" t="s">
        <v>7647</v>
      </c>
      <c r="F11110" s="348" t="s">
        <v>7648</v>
      </c>
    </row>
    <row r="11111" spans="1:6" x14ac:dyDescent="0.25">
      <c r="A11111" s="348" t="s">
        <v>15836</v>
      </c>
      <c r="B11111" t="str">
        <f t="shared" si="173"/>
        <v>F3:0921 P1P2:8804 P3:00448</v>
      </c>
      <c r="C11111" s="348" t="s">
        <v>7413</v>
      </c>
      <c r="D11111" s="348" t="s">
        <v>7646</v>
      </c>
      <c r="E11111" s="348" t="s">
        <v>7647</v>
      </c>
      <c r="F11111" s="348" t="s">
        <v>7641</v>
      </c>
    </row>
    <row r="11112" spans="1:6" x14ac:dyDescent="0.25">
      <c r="A11112" s="348" t="s">
        <v>15837</v>
      </c>
      <c r="B11112" t="str">
        <f t="shared" si="173"/>
        <v>F3:0911 P1P2:8802 P3:00199</v>
      </c>
      <c r="C11112" s="348" t="s">
        <v>8359</v>
      </c>
      <c r="D11112" s="348" t="s">
        <v>7657</v>
      </c>
      <c r="E11112" s="348" t="s">
        <v>7658</v>
      </c>
      <c r="F11112" s="348" t="s">
        <v>7659</v>
      </c>
    </row>
    <row r="11113" spans="1:6" x14ac:dyDescent="0.25">
      <c r="A11113" s="348" t="s">
        <v>15837</v>
      </c>
      <c r="B11113" t="str">
        <f t="shared" si="173"/>
        <v>F3:0911 P1P2:8802 P3:00448</v>
      </c>
      <c r="C11113" s="348" t="s">
        <v>8359</v>
      </c>
      <c r="D11113" s="348" t="s">
        <v>7657</v>
      </c>
      <c r="E11113" s="348" t="s">
        <v>7658</v>
      </c>
      <c r="F11113" s="348" t="s">
        <v>7641</v>
      </c>
    </row>
    <row r="11114" spans="1:6" x14ac:dyDescent="0.25">
      <c r="A11114" s="348" t="s">
        <v>15838</v>
      </c>
      <c r="B11114" t="str">
        <f t="shared" si="173"/>
        <v>F3:1099 P1P2:9019 P3:00348</v>
      </c>
      <c r="C11114" s="348" t="s">
        <v>9039</v>
      </c>
      <c r="D11114" s="348" t="s">
        <v>8515</v>
      </c>
      <c r="E11114" s="348" t="s">
        <v>10350</v>
      </c>
      <c r="F11114" s="348" t="s">
        <v>7693</v>
      </c>
    </row>
    <row r="11115" spans="1:6" x14ac:dyDescent="0.25">
      <c r="A11115" s="348" t="s">
        <v>15839</v>
      </c>
      <c r="B11115" t="str">
        <f t="shared" si="173"/>
        <v>F3:0911 P1P2:8802 P3:00199</v>
      </c>
      <c r="C11115" s="348" t="s">
        <v>11934</v>
      </c>
      <c r="D11115" s="348" t="s">
        <v>7657</v>
      </c>
      <c r="E11115" s="348" t="s">
        <v>7658</v>
      </c>
      <c r="F11115" s="348" t="s">
        <v>7659</v>
      </c>
    </row>
    <row r="11116" spans="1:6" x14ac:dyDescent="0.25">
      <c r="A11116" s="348" t="s">
        <v>15839</v>
      </c>
      <c r="B11116" t="str">
        <f t="shared" si="173"/>
        <v>F3:0911 P1P2:8802 P3:00448</v>
      </c>
      <c r="C11116" s="348" t="s">
        <v>11934</v>
      </c>
      <c r="D11116" s="348" t="s">
        <v>7657</v>
      </c>
      <c r="E11116" s="348" t="s">
        <v>7658</v>
      </c>
      <c r="F11116" s="348" t="s">
        <v>7641</v>
      </c>
    </row>
    <row r="11117" spans="1:6" x14ac:dyDescent="0.25">
      <c r="A11117" s="348" t="s">
        <v>15839</v>
      </c>
      <c r="B11117" t="str">
        <f t="shared" si="173"/>
        <v>F3:0912 P1P2:8803 P3:00200</v>
      </c>
      <c r="C11117" s="348" t="s">
        <v>11934</v>
      </c>
      <c r="D11117" s="348" t="s">
        <v>7651</v>
      </c>
      <c r="E11117" s="348" t="s">
        <v>7652</v>
      </c>
      <c r="F11117" s="348" t="s">
        <v>7653</v>
      </c>
    </row>
    <row r="11118" spans="1:6" x14ac:dyDescent="0.25">
      <c r="A11118" s="348" t="s">
        <v>15839</v>
      </c>
      <c r="B11118" t="str">
        <f t="shared" si="173"/>
        <v>F3:0912 P1P2:8803 P3:00448</v>
      </c>
      <c r="C11118" s="348" t="s">
        <v>11934</v>
      </c>
      <c r="D11118" s="348" t="s">
        <v>7651</v>
      </c>
      <c r="E11118" s="348" t="s">
        <v>7652</v>
      </c>
      <c r="F11118" s="348" t="s">
        <v>7641</v>
      </c>
    </row>
    <row r="11119" spans="1:6" x14ac:dyDescent="0.25">
      <c r="A11119" s="348" t="s">
        <v>15840</v>
      </c>
      <c r="B11119" t="str">
        <f t="shared" si="173"/>
        <v>F3:0812 P1P2:8602 P3:00355</v>
      </c>
      <c r="C11119" s="348" t="s">
        <v>10118</v>
      </c>
      <c r="D11119" s="348" t="s">
        <v>7752</v>
      </c>
      <c r="E11119" s="348" t="s">
        <v>7753</v>
      </c>
      <c r="F11119" s="348" t="s">
        <v>7754</v>
      </c>
    </row>
    <row r="11120" spans="1:6" x14ac:dyDescent="0.25">
      <c r="A11120" s="348" t="s">
        <v>15841</v>
      </c>
      <c r="B11120" t="str">
        <f t="shared" si="173"/>
        <v>F3:0921 P1P2:8804 P3:00201</v>
      </c>
      <c r="C11120" s="348" t="s">
        <v>13517</v>
      </c>
      <c r="D11120" s="348" t="s">
        <v>7646</v>
      </c>
      <c r="E11120" s="348" t="s">
        <v>7647</v>
      </c>
      <c r="F11120" s="348" t="s">
        <v>7648</v>
      </c>
    </row>
    <row r="11121" spans="1:6" x14ac:dyDescent="0.25">
      <c r="A11121" s="348" t="s">
        <v>15841</v>
      </c>
      <c r="B11121" t="str">
        <f t="shared" si="173"/>
        <v>F3:0921 P1P2:8804 P3:00448</v>
      </c>
      <c r="C11121" s="348" t="s">
        <v>13517</v>
      </c>
      <c r="D11121" s="348" t="s">
        <v>7646</v>
      </c>
      <c r="E11121" s="348" t="s">
        <v>7647</v>
      </c>
      <c r="F11121" s="348" t="s">
        <v>7641</v>
      </c>
    </row>
    <row r="11122" spans="1:6" x14ac:dyDescent="0.25">
      <c r="A11122" s="348" t="s">
        <v>15842</v>
      </c>
      <c r="B11122" t="str">
        <f t="shared" si="173"/>
        <v>F3:0911 P1P2:8802 P3:00199</v>
      </c>
      <c r="C11122" s="348" t="s">
        <v>11717</v>
      </c>
      <c r="D11122" s="348" t="s">
        <v>7657</v>
      </c>
      <c r="E11122" s="348" t="s">
        <v>7658</v>
      </c>
      <c r="F11122" s="348" t="s">
        <v>7659</v>
      </c>
    </row>
    <row r="11123" spans="1:6" x14ac:dyDescent="0.25">
      <c r="A11123" s="348" t="s">
        <v>15842</v>
      </c>
      <c r="B11123" t="str">
        <f t="shared" si="173"/>
        <v>F3:0911 P1P2:8802 P3:00448</v>
      </c>
      <c r="C11123" s="348" t="s">
        <v>11717</v>
      </c>
      <c r="D11123" s="348" t="s">
        <v>7657</v>
      </c>
      <c r="E11123" s="348" t="s">
        <v>7658</v>
      </c>
      <c r="F11123" s="348" t="s">
        <v>7641</v>
      </c>
    </row>
    <row r="11124" spans="1:6" x14ac:dyDescent="0.25">
      <c r="A11124" s="348" t="s">
        <v>15843</v>
      </c>
      <c r="B11124" t="str">
        <f t="shared" si="173"/>
        <v>F3:0813 P1P2:8603 P3:00394</v>
      </c>
      <c r="C11124" s="348" t="s">
        <v>12867</v>
      </c>
      <c r="D11124" s="348" t="s">
        <v>7807</v>
      </c>
      <c r="E11124" s="348" t="s">
        <v>7808</v>
      </c>
      <c r="F11124" s="348" t="s">
        <v>7809</v>
      </c>
    </row>
    <row r="11125" spans="1:6" x14ac:dyDescent="0.25">
      <c r="A11125" s="348" t="s">
        <v>15844</v>
      </c>
      <c r="B11125" t="str">
        <f t="shared" si="173"/>
        <v>F3:0812 P1P2:8602 P3:00238</v>
      </c>
      <c r="C11125" s="348" t="s">
        <v>12867</v>
      </c>
      <c r="D11125" s="348" t="s">
        <v>7752</v>
      </c>
      <c r="E11125" s="348" t="s">
        <v>7753</v>
      </c>
      <c r="F11125" s="348" t="s">
        <v>8038</v>
      </c>
    </row>
    <row r="11126" spans="1:6" x14ac:dyDescent="0.25">
      <c r="A11126" s="348" t="s">
        <v>15845</v>
      </c>
      <c r="B11126" t="str">
        <f t="shared" si="173"/>
        <v>F3:0912 P1P2:8803 P3:00200</v>
      </c>
      <c r="C11126" s="348" t="s">
        <v>7720</v>
      </c>
      <c r="D11126" s="348" t="s">
        <v>7651</v>
      </c>
      <c r="E11126" s="348" t="s">
        <v>7652</v>
      </c>
      <c r="F11126" s="348" t="s">
        <v>7653</v>
      </c>
    </row>
    <row r="11127" spans="1:6" x14ac:dyDescent="0.25">
      <c r="A11127" s="348" t="s">
        <v>15845</v>
      </c>
      <c r="B11127" t="str">
        <f t="shared" si="173"/>
        <v>F3:0912 P1P2:8803 P3:00448</v>
      </c>
      <c r="C11127" s="348" t="s">
        <v>7720</v>
      </c>
      <c r="D11127" s="348" t="s">
        <v>7651</v>
      </c>
      <c r="E11127" s="348" t="s">
        <v>7652</v>
      </c>
      <c r="F11127" s="348" t="s">
        <v>7641</v>
      </c>
    </row>
    <row r="11128" spans="1:6" x14ac:dyDescent="0.25">
      <c r="A11128" s="348" t="s">
        <v>15846</v>
      </c>
      <c r="B11128" t="str">
        <f t="shared" si="173"/>
        <v>F3:0911 P1P2:8802 P3:00199</v>
      </c>
      <c r="C11128" s="348" t="s">
        <v>7720</v>
      </c>
      <c r="D11128" s="348" t="s">
        <v>7657</v>
      </c>
      <c r="E11128" s="348" t="s">
        <v>7658</v>
      </c>
      <c r="F11128" s="348" t="s">
        <v>7659</v>
      </c>
    </row>
    <row r="11129" spans="1:6" x14ac:dyDescent="0.25">
      <c r="A11129" s="348" t="s">
        <v>15846</v>
      </c>
      <c r="B11129" t="str">
        <f t="shared" si="173"/>
        <v>F3:0911 P1P2:8802 P3:00448</v>
      </c>
      <c r="C11129" s="348" t="s">
        <v>7720</v>
      </c>
      <c r="D11129" s="348" t="s">
        <v>7657</v>
      </c>
      <c r="E11129" s="348" t="s">
        <v>7658</v>
      </c>
      <c r="F11129" s="348" t="s">
        <v>7641</v>
      </c>
    </row>
    <row r="11130" spans="1:6" x14ac:dyDescent="0.25">
      <c r="A11130" s="348" t="s">
        <v>15846</v>
      </c>
      <c r="B11130" t="str">
        <f t="shared" si="173"/>
        <v>F3:0912 P1P2:8803 P3:00200</v>
      </c>
      <c r="C11130" s="348" t="s">
        <v>7720</v>
      </c>
      <c r="D11130" s="348" t="s">
        <v>7651</v>
      </c>
      <c r="E11130" s="348" t="s">
        <v>7652</v>
      </c>
      <c r="F11130" s="348" t="s">
        <v>7653</v>
      </c>
    </row>
    <row r="11131" spans="1:6" x14ac:dyDescent="0.25">
      <c r="A11131" s="348" t="s">
        <v>15846</v>
      </c>
      <c r="B11131" t="str">
        <f t="shared" si="173"/>
        <v>F3:0912 P1P2:8803 P3:00448</v>
      </c>
      <c r="C11131" s="348" t="s">
        <v>7720</v>
      </c>
      <c r="D11131" s="348" t="s">
        <v>7651</v>
      </c>
      <c r="E11131" s="348" t="s">
        <v>7652</v>
      </c>
      <c r="F11131" s="348" t="s">
        <v>7641</v>
      </c>
    </row>
    <row r="11132" spans="1:6" x14ac:dyDescent="0.25">
      <c r="A11132" s="348" t="s">
        <v>15847</v>
      </c>
      <c r="B11132" t="str">
        <f t="shared" si="173"/>
        <v>F3:0911 P1P2:8802 P3:00199</v>
      </c>
      <c r="C11132" s="348" t="s">
        <v>7720</v>
      </c>
      <c r="D11132" s="348" t="s">
        <v>7657</v>
      </c>
      <c r="E11132" s="348" t="s">
        <v>7658</v>
      </c>
      <c r="F11132" s="348" t="s">
        <v>7659</v>
      </c>
    </row>
    <row r="11133" spans="1:6" x14ac:dyDescent="0.25">
      <c r="A11133" s="348" t="s">
        <v>15847</v>
      </c>
      <c r="B11133" t="str">
        <f t="shared" si="173"/>
        <v>F3:0911 P1P2:8802 P3:00448</v>
      </c>
      <c r="C11133" s="348" t="s">
        <v>7720</v>
      </c>
      <c r="D11133" s="348" t="s">
        <v>7657</v>
      </c>
      <c r="E11133" s="348" t="s">
        <v>7658</v>
      </c>
      <c r="F11133" s="348" t="s">
        <v>7641</v>
      </c>
    </row>
    <row r="11134" spans="1:6" x14ac:dyDescent="0.25">
      <c r="A11134" s="348" t="s">
        <v>15847</v>
      </c>
      <c r="B11134" t="str">
        <f t="shared" si="173"/>
        <v>F3:0912 P1P2:8803 P3:00200</v>
      </c>
      <c r="C11134" s="348" t="s">
        <v>7720</v>
      </c>
      <c r="D11134" s="348" t="s">
        <v>7651</v>
      </c>
      <c r="E11134" s="348" t="s">
        <v>7652</v>
      </c>
      <c r="F11134" s="348" t="s">
        <v>7653</v>
      </c>
    </row>
    <row r="11135" spans="1:6" x14ac:dyDescent="0.25">
      <c r="A11135" s="348" t="s">
        <v>15847</v>
      </c>
      <c r="B11135" t="str">
        <f t="shared" si="173"/>
        <v>F3:0912 P1P2:8803 P3:00448</v>
      </c>
      <c r="C11135" s="348" t="s">
        <v>7720</v>
      </c>
      <c r="D11135" s="348" t="s">
        <v>7651</v>
      </c>
      <c r="E11135" s="348" t="s">
        <v>7652</v>
      </c>
      <c r="F11135" s="348" t="s">
        <v>7641</v>
      </c>
    </row>
    <row r="11136" spans="1:6" x14ac:dyDescent="0.25">
      <c r="A11136" s="348" t="s">
        <v>15848</v>
      </c>
      <c r="B11136" t="str">
        <f t="shared" si="173"/>
        <v>F3:0921 P1P2:8804 P3:00201</v>
      </c>
      <c r="C11136" s="348" t="s">
        <v>7916</v>
      </c>
      <c r="D11136" s="348" t="s">
        <v>7646</v>
      </c>
      <c r="E11136" s="348" t="s">
        <v>7647</v>
      </c>
      <c r="F11136" s="348" t="s">
        <v>7648</v>
      </c>
    </row>
    <row r="11137" spans="1:6" x14ac:dyDescent="0.25">
      <c r="A11137" s="348" t="s">
        <v>15848</v>
      </c>
      <c r="B11137" t="str">
        <f t="shared" si="173"/>
        <v>F3:0921 P1P2:8804 P3:00448</v>
      </c>
      <c r="C11137" s="348" t="s">
        <v>7916</v>
      </c>
      <c r="D11137" s="348" t="s">
        <v>7646</v>
      </c>
      <c r="E11137" s="348" t="s">
        <v>7647</v>
      </c>
      <c r="F11137" s="348" t="s">
        <v>7641</v>
      </c>
    </row>
    <row r="11138" spans="1:6" x14ac:dyDescent="0.25">
      <c r="A11138" s="348" t="s">
        <v>15849</v>
      </c>
      <c r="B11138" t="str">
        <f t="shared" ref="B11138:B11201" si="174">CONCATENATE("F3:",D11138," P1P2:",E11138," P3:",F11138)</f>
        <v>F3:0820 P1P2:8503 P3:00232</v>
      </c>
      <c r="C11138" s="348" t="s">
        <v>7688</v>
      </c>
      <c r="D11138" s="348" t="s">
        <v>7684</v>
      </c>
      <c r="E11138" s="348" t="s">
        <v>7685</v>
      </c>
      <c r="F11138" s="348" t="s">
        <v>7686</v>
      </c>
    </row>
    <row r="11139" spans="1:6" x14ac:dyDescent="0.25">
      <c r="A11139" s="348" t="s">
        <v>15850</v>
      </c>
      <c r="B11139" t="str">
        <f t="shared" si="174"/>
        <v>F3:0950 P1P2:8814 P3:00209</v>
      </c>
      <c r="C11139" s="348" t="s">
        <v>11267</v>
      </c>
      <c r="D11139" s="348" t="s">
        <v>7344</v>
      </c>
      <c r="E11139" s="348" t="s">
        <v>7642</v>
      </c>
      <c r="F11139" s="348" t="s">
        <v>7860</v>
      </c>
    </row>
    <row r="11140" spans="1:6" x14ac:dyDescent="0.25">
      <c r="A11140" s="348" t="s">
        <v>15851</v>
      </c>
      <c r="B11140" t="str">
        <f t="shared" si="174"/>
        <v>F3:0950 P1P2:8814 P3:00209</v>
      </c>
      <c r="C11140" s="348" t="s">
        <v>11267</v>
      </c>
      <c r="D11140" s="348" t="s">
        <v>7344</v>
      </c>
      <c r="E11140" s="348" t="s">
        <v>7642</v>
      </c>
      <c r="F11140" s="348" t="s">
        <v>7860</v>
      </c>
    </row>
    <row r="11141" spans="1:6" x14ac:dyDescent="0.25">
      <c r="A11141" s="348" t="s">
        <v>15852</v>
      </c>
      <c r="B11141" t="str">
        <f t="shared" si="174"/>
        <v>F3:0950 P1P2:8814 P3:00209</v>
      </c>
      <c r="C11141" s="348" t="s">
        <v>11267</v>
      </c>
      <c r="D11141" s="348" t="s">
        <v>7344</v>
      </c>
      <c r="E11141" s="348" t="s">
        <v>7642</v>
      </c>
      <c r="F11141" s="348" t="s">
        <v>7860</v>
      </c>
    </row>
    <row r="11142" spans="1:6" x14ac:dyDescent="0.25">
      <c r="A11142" s="348" t="s">
        <v>15853</v>
      </c>
      <c r="B11142" t="str">
        <f t="shared" si="174"/>
        <v>F3:0921 P1P2:8804 P3:00201</v>
      </c>
      <c r="C11142" s="348" t="s">
        <v>7768</v>
      </c>
      <c r="D11142" s="348" t="s">
        <v>7646</v>
      </c>
      <c r="E11142" s="348" t="s">
        <v>7647</v>
      </c>
      <c r="F11142" s="348" t="s">
        <v>7648</v>
      </c>
    </row>
    <row r="11143" spans="1:6" x14ac:dyDescent="0.25">
      <c r="A11143" s="348" t="s">
        <v>15853</v>
      </c>
      <c r="B11143" t="str">
        <f t="shared" si="174"/>
        <v>F3:0921 P1P2:8804 P3:00448</v>
      </c>
      <c r="C11143" s="348" t="s">
        <v>7768</v>
      </c>
      <c r="D11143" s="348" t="s">
        <v>7646</v>
      </c>
      <c r="E11143" s="348" t="s">
        <v>7647</v>
      </c>
      <c r="F11143" s="348" t="s">
        <v>7641</v>
      </c>
    </row>
    <row r="11144" spans="1:6" x14ac:dyDescent="0.25">
      <c r="A11144" s="348" t="s">
        <v>15854</v>
      </c>
      <c r="B11144" t="str">
        <f t="shared" si="174"/>
        <v>F3:0921 P1P2:8804 P3:00201</v>
      </c>
      <c r="C11144" s="348" t="s">
        <v>7768</v>
      </c>
      <c r="D11144" s="348" t="s">
        <v>7646</v>
      </c>
      <c r="E11144" s="348" t="s">
        <v>7647</v>
      </c>
      <c r="F11144" s="348" t="s">
        <v>7648</v>
      </c>
    </row>
    <row r="11145" spans="1:6" x14ac:dyDescent="0.25">
      <c r="A11145" s="348" t="s">
        <v>15854</v>
      </c>
      <c r="B11145" t="str">
        <f t="shared" si="174"/>
        <v>F3:0921 P1P2:8804 P3:00448</v>
      </c>
      <c r="C11145" s="348" t="s">
        <v>7768</v>
      </c>
      <c r="D11145" s="348" t="s">
        <v>7646</v>
      </c>
      <c r="E11145" s="348" t="s">
        <v>7647</v>
      </c>
      <c r="F11145" s="348" t="s">
        <v>7641</v>
      </c>
    </row>
    <row r="11146" spans="1:6" x14ac:dyDescent="0.25">
      <c r="A11146" s="348" t="s">
        <v>15855</v>
      </c>
      <c r="B11146" t="str">
        <f t="shared" si="174"/>
        <v>F3:0921 P1P2:8804 P3:00201</v>
      </c>
      <c r="C11146" s="348" t="s">
        <v>7768</v>
      </c>
      <c r="D11146" s="348" t="s">
        <v>7646</v>
      </c>
      <c r="E11146" s="348" t="s">
        <v>7647</v>
      </c>
      <c r="F11146" s="348" t="s">
        <v>7648</v>
      </c>
    </row>
    <row r="11147" spans="1:6" x14ac:dyDescent="0.25">
      <c r="A11147" s="348" t="s">
        <v>15855</v>
      </c>
      <c r="B11147" t="str">
        <f t="shared" si="174"/>
        <v>F3:0921 P1P2:8804 P3:00448</v>
      </c>
      <c r="C11147" s="348" t="s">
        <v>7768</v>
      </c>
      <c r="D11147" s="348" t="s">
        <v>7646</v>
      </c>
      <c r="E11147" s="348" t="s">
        <v>7647</v>
      </c>
      <c r="F11147" s="348" t="s">
        <v>7641</v>
      </c>
    </row>
    <row r="11148" spans="1:6" x14ac:dyDescent="0.25">
      <c r="A11148" s="348" t="s">
        <v>15856</v>
      </c>
      <c r="B11148" t="str">
        <f t="shared" si="174"/>
        <v>F3:0419 P1P2:5001 P3:00005</v>
      </c>
      <c r="C11148" s="348" t="s">
        <v>7880</v>
      </c>
      <c r="D11148" s="348" t="s">
        <v>7409</v>
      </c>
      <c r="E11148" s="348" t="s">
        <v>9991</v>
      </c>
      <c r="F11148" s="348" t="s">
        <v>7655</v>
      </c>
    </row>
    <row r="11149" spans="1:6" x14ac:dyDescent="0.25">
      <c r="A11149" s="348" t="s">
        <v>15856</v>
      </c>
      <c r="B11149" t="str">
        <f t="shared" si="174"/>
        <v>F3:0429 P1P2:5101 P3:00005</v>
      </c>
      <c r="C11149" s="348" t="s">
        <v>7880</v>
      </c>
      <c r="D11149" s="348" t="s">
        <v>13501</v>
      </c>
      <c r="E11149" s="348" t="s">
        <v>13502</v>
      </c>
      <c r="F11149" s="348" t="s">
        <v>7655</v>
      </c>
    </row>
    <row r="11150" spans="1:6" x14ac:dyDescent="0.25">
      <c r="A11150" s="348" t="s">
        <v>15856</v>
      </c>
      <c r="B11150" t="str">
        <f t="shared" si="174"/>
        <v>F3:0443 P1P2:6101 P3:00005</v>
      </c>
      <c r="C11150" s="348" t="s">
        <v>7880</v>
      </c>
      <c r="D11150" s="348" t="s">
        <v>10127</v>
      </c>
      <c r="E11150" s="348" t="s">
        <v>10128</v>
      </c>
      <c r="F11150" s="348" t="s">
        <v>7655</v>
      </c>
    </row>
    <row r="11151" spans="1:6" x14ac:dyDescent="0.25">
      <c r="A11151" s="348" t="s">
        <v>15857</v>
      </c>
      <c r="B11151" t="str">
        <f t="shared" si="174"/>
        <v>F3:0861 P1P2:8501 P3:00005</v>
      </c>
      <c r="C11151" s="348" t="s">
        <v>7636</v>
      </c>
      <c r="D11151" s="348" t="s">
        <v>7952</v>
      </c>
      <c r="E11151" s="348" t="s">
        <v>7953</v>
      </c>
      <c r="F11151" s="348" t="s">
        <v>7655</v>
      </c>
    </row>
    <row r="11152" spans="1:6" x14ac:dyDescent="0.25">
      <c r="A11152" s="348" t="s">
        <v>15858</v>
      </c>
      <c r="B11152" t="str">
        <f t="shared" si="174"/>
        <v>F3:0820 P1P2:8502 P3:00234</v>
      </c>
      <c r="C11152" s="348" t="s">
        <v>7636</v>
      </c>
      <c r="D11152" s="348" t="s">
        <v>7684</v>
      </c>
      <c r="E11152" s="348" t="s">
        <v>7725</v>
      </c>
      <c r="F11152" s="348" t="s">
        <v>7726</v>
      </c>
    </row>
    <row r="11153" spans="1:6" x14ac:dyDescent="0.25">
      <c r="A11153" s="348" t="s">
        <v>15859</v>
      </c>
      <c r="B11153" t="str">
        <f t="shared" si="174"/>
        <v>F3:0820 P1P2:8502 P3:00231</v>
      </c>
      <c r="C11153" s="348" t="s">
        <v>7636</v>
      </c>
      <c r="D11153" s="348" t="s">
        <v>7684</v>
      </c>
      <c r="E11153" s="348" t="s">
        <v>7725</v>
      </c>
      <c r="F11153" s="348" t="s">
        <v>7834</v>
      </c>
    </row>
    <row r="11154" spans="1:6" x14ac:dyDescent="0.25">
      <c r="A11154" s="348" t="s">
        <v>15860</v>
      </c>
      <c r="B11154" t="str">
        <f t="shared" si="174"/>
        <v>F3:0922 P1P2:8806 P3:00203</v>
      </c>
      <c r="C11154" s="348" t="s">
        <v>7703</v>
      </c>
      <c r="D11154" s="348" t="s">
        <v>7637</v>
      </c>
      <c r="E11154" s="348" t="s">
        <v>7638</v>
      </c>
      <c r="F11154" s="348" t="s">
        <v>7639</v>
      </c>
    </row>
    <row r="11155" spans="1:6" x14ac:dyDescent="0.25">
      <c r="A11155" s="348" t="s">
        <v>15860</v>
      </c>
      <c r="B11155" t="str">
        <f t="shared" si="174"/>
        <v>F3:0922 P1P2:8806 P3:00448</v>
      </c>
      <c r="C11155" s="348" t="s">
        <v>7703</v>
      </c>
      <c r="D11155" s="348" t="s">
        <v>7637</v>
      </c>
      <c r="E11155" s="348" t="s">
        <v>7638</v>
      </c>
      <c r="F11155" s="348" t="s">
        <v>7641</v>
      </c>
    </row>
    <row r="11156" spans="1:6" x14ac:dyDescent="0.25">
      <c r="A11156" s="348" t="s">
        <v>15861</v>
      </c>
      <c r="B11156" t="str">
        <f t="shared" si="174"/>
        <v>F3:0922 P1P2:8806 P3:00203</v>
      </c>
      <c r="C11156" s="348" t="s">
        <v>7703</v>
      </c>
      <c r="D11156" s="348" t="s">
        <v>7637</v>
      </c>
      <c r="E11156" s="348" t="s">
        <v>7638</v>
      </c>
      <c r="F11156" s="348" t="s">
        <v>7639</v>
      </c>
    </row>
    <row r="11157" spans="1:6" x14ac:dyDescent="0.25">
      <c r="A11157" s="348" t="s">
        <v>15861</v>
      </c>
      <c r="B11157" t="str">
        <f t="shared" si="174"/>
        <v>F3:0922 P1P2:8806 P3:00448</v>
      </c>
      <c r="C11157" s="348" t="s">
        <v>7703</v>
      </c>
      <c r="D11157" s="348" t="s">
        <v>7637</v>
      </c>
      <c r="E11157" s="348" t="s">
        <v>7638</v>
      </c>
      <c r="F11157" s="348" t="s">
        <v>7641</v>
      </c>
    </row>
    <row r="11158" spans="1:6" x14ac:dyDescent="0.25">
      <c r="A11158" s="348" t="s">
        <v>15862</v>
      </c>
      <c r="B11158" t="str">
        <f t="shared" si="174"/>
        <v>F3:0922 P1P2:8806 P3:00203</v>
      </c>
      <c r="C11158" s="348" t="s">
        <v>7703</v>
      </c>
      <c r="D11158" s="348" t="s">
        <v>7637</v>
      </c>
      <c r="E11158" s="348" t="s">
        <v>7638</v>
      </c>
      <c r="F11158" s="348" t="s">
        <v>7639</v>
      </c>
    </row>
    <row r="11159" spans="1:6" x14ac:dyDescent="0.25">
      <c r="A11159" s="348" t="s">
        <v>15862</v>
      </c>
      <c r="B11159" t="str">
        <f t="shared" si="174"/>
        <v>F3:0922 P1P2:8806 P3:00448</v>
      </c>
      <c r="C11159" s="348" t="s">
        <v>7703</v>
      </c>
      <c r="D11159" s="348" t="s">
        <v>7637</v>
      </c>
      <c r="E11159" s="348" t="s">
        <v>7638</v>
      </c>
      <c r="F11159" s="348" t="s">
        <v>7641</v>
      </c>
    </row>
    <row r="11160" spans="1:6" x14ac:dyDescent="0.25">
      <c r="A11160" s="348" t="s">
        <v>15863</v>
      </c>
      <c r="B11160" t="str">
        <f t="shared" si="174"/>
        <v>F3:0922 P1P2:8806 P3:00203</v>
      </c>
      <c r="C11160" s="348" t="s">
        <v>7703</v>
      </c>
      <c r="D11160" s="348" t="s">
        <v>7637</v>
      </c>
      <c r="E11160" s="348" t="s">
        <v>7638</v>
      </c>
      <c r="F11160" s="348" t="s">
        <v>7639</v>
      </c>
    </row>
    <row r="11161" spans="1:6" x14ac:dyDescent="0.25">
      <c r="A11161" s="348" t="s">
        <v>15863</v>
      </c>
      <c r="B11161" t="str">
        <f t="shared" si="174"/>
        <v>F3:0922 P1P2:8806 P3:00389</v>
      </c>
      <c r="C11161" s="348" t="s">
        <v>7703</v>
      </c>
      <c r="D11161" s="348" t="s">
        <v>7637</v>
      </c>
      <c r="E11161" s="348" t="s">
        <v>7638</v>
      </c>
      <c r="F11161" s="348" t="s">
        <v>7640</v>
      </c>
    </row>
    <row r="11162" spans="1:6" x14ac:dyDescent="0.25">
      <c r="A11162" s="348" t="s">
        <v>15863</v>
      </c>
      <c r="B11162" t="str">
        <f t="shared" si="174"/>
        <v>F3:0922 P1P2:8806 P3:00448</v>
      </c>
      <c r="C11162" s="348" t="s">
        <v>7703</v>
      </c>
      <c r="D11162" s="348" t="s">
        <v>7637</v>
      </c>
      <c r="E11162" s="348" t="s">
        <v>7638</v>
      </c>
      <c r="F11162" s="348" t="s">
        <v>7641</v>
      </c>
    </row>
    <row r="11163" spans="1:6" x14ac:dyDescent="0.25">
      <c r="A11163" s="348" t="s">
        <v>15864</v>
      </c>
      <c r="B11163" t="str">
        <f t="shared" si="174"/>
        <v>F3:0482 P1P2:5107 P3:80010</v>
      </c>
      <c r="C11163" s="348" t="s">
        <v>15319</v>
      </c>
      <c r="D11163" s="348" t="s">
        <v>15320</v>
      </c>
      <c r="E11163" s="348" t="s">
        <v>15321</v>
      </c>
      <c r="F11163" s="348" t="s">
        <v>14611</v>
      </c>
    </row>
    <row r="11164" spans="1:6" x14ac:dyDescent="0.25">
      <c r="A11164" s="348" t="s">
        <v>15865</v>
      </c>
      <c r="B11164" t="str">
        <f t="shared" si="174"/>
        <v>F3:0921 P1P2:8804 P3:00201</v>
      </c>
      <c r="C11164" s="348" t="s">
        <v>7945</v>
      </c>
      <c r="D11164" s="348" t="s">
        <v>7646</v>
      </c>
      <c r="E11164" s="348" t="s">
        <v>7647</v>
      </c>
      <c r="F11164" s="348" t="s">
        <v>7648</v>
      </c>
    </row>
    <row r="11165" spans="1:6" x14ac:dyDescent="0.25">
      <c r="A11165" s="348" t="s">
        <v>15866</v>
      </c>
      <c r="B11165" t="str">
        <f t="shared" si="174"/>
        <v>F3:0922 P1P2:8806 P3:00203</v>
      </c>
      <c r="C11165" s="348" t="s">
        <v>7945</v>
      </c>
      <c r="D11165" s="348" t="s">
        <v>7637</v>
      </c>
      <c r="E11165" s="348" t="s">
        <v>7638</v>
      </c>
      <c r="F11165" s="348" t="s">
        <v>7639</v>
      </c>
    </row>
    <row r="11166" spans="1:6" x14ac:dyDescent="0.25">
      <c r="A11166" s="348" t="s">
        <v>15867</v>
      </c>
      <c r="B11166" t="str">
        <f t="shared" si="174"/>
        <v>F3:0911 P1P2:8802 P3:00199</v>
      </c>
      <c r="C11166" s="348" t="s">
        <v>7945</v>
      </c>
      <c r="D11166" s="348" t="s">
        <v>7657</v>
      </c>
      <c r="E11166" s="348" t="s">
        <v>7658</v>
      </c>
      <c r="F11166" s="348" t="s">
        <v>7659</v>
      </c>
    </row>
    <row r="11167" spans="1:6" x14ac:dyDescent="0.25">
      <c r="A11167" s="348" t="s">
        <v>15867</v>
      </c>
      <c r="B11167" t="str">
        <f t="shared" si="174"/>
        <v>F3:0922 P1P2:8806 P3:00203</v>
      </c>
      <c r="C11167" s="348" t="s">
        <v>7945</v>
      </c>
      <c r="D11167" s="348" t="s">
        <v>7637</v>
      </c>
      <c r="E11167" s="348" t="s">
        <v>7638</v>
      </c>
      <c r="F11167" s="348" t="s">
        <v>7639</v>
      </c>
    </row>
    <row r="11168" spans="1:6" x14ac:dyDescent="0.25">
      <c r="A11168" s="348" t="s">
        <v>15868</v>
      </c>
      <c r="B11168" t="str">
        <f t="shared" si="174"/>
        <v>F3:0922 P1P2:8806 P3:00203</v>
      </c>
      <c r="C11168" s="348" t="s">
        <v>7945</v>
      </c>
      <c r="D11168" s="348" t="s">
        <v>7637</v>
      </c>
      <c r="E11168" s="348" t="s">
        <v>7638</v>
      </c>
      <c r="F11168" s="348" t="s">
        <v>7639</v>
      </c>
    </row>
    <row r="11169" spans="1:6" x14ac:dyDescent="0.25">
      <c r="A11169" s="348" t="s">
        <v>15869</v>
      </c>
      <c r="B11169" t="str">
        <f t="shared" si="174"/>
        <v>F3:0911 P1P2:8802 P3:00199</v>
      </c>
      <c r="C11169" s="348" t="s">
        <v>13523</v>
      </c>
      <c r="D11169" s="348" t="s">
        <v>7657</v>
      </c>
      <c r="E11169" s="348" t="s">
        <v>7658</v>
      </c>
      <c r="F11169" s="348" t="s">
        <v>7659</v>
      </c>
    </row>
    <row r="11170" spans="1:6" x14ac:dyDescent="0.25">
      <c r="A11170" s="348" t="s">
        <v>15869</v>
      </c>
      <c r="B11170" t="str">
        <f t="shared" si="174"/>
        <v>F3:0911 P1P2:8802 P3:00448</v>
      </c>
      <c r="C11170" s="348" t="s">
        <v>13523</v>
      </c>
      <c r="D11170" s="348" t="s">
        <v>7657</v>
      </c>
      <c r="E11170" s="348" t="s">
        <v>7658</v>
      </c>
      <c r="F11170" s="348" t="s">
        <v>7641</v>
      </c>
    </row>
    <row r="11171" spans="1:6" x14ac:dyDescent="0.25">
      <c r="A11171" s="348" t="s">
        <v>15869</v>
      </c>
      <c r="B11171" t="str">
        <f t="shared" si="174"/>
        <v>F3:0921 P1P2:8804 P3:00201</v>
      </c>
      <c r="C11171" s="348" t="s">
        <v>13523</v>
      </c>
      <c r="D11171" s="348" t="s">
        <v>7646</v>
      </c>
      <c r="E11171" s="348" t="s">
        <v>7647</v>
      </c>
      <c r="F11171" s="348" t="s">
        <v>7648</v>
      </c>
    </row>
    <row r="11172" spans="1:6" x14ac:dyDescent="0.25">
      <c r="A11172" s="348" t="s">
        <v>15869</v>
      </c>
      <c r="B11172" t="str">
        <f t="shared" si="174"/>
        <v>F3:0921 P1P2:8804 P3:00448</v>
      </c>
      <c r="C11172" s="348" t="s">
        <v>13523</v>
      </c>
      <c r="D11172" s="348" t="s">
        <v>7646</v>
      </c>
      <c r="E11172" s="348" t="s">
        <v>7647</v>
      </c>
      <c r="F11172" s="348" t="s">
        <v>7641</v>
      </c>
    </row>
    <row r="11173" spans="1:6" x14ac:dyDescent="0.25">
      <c r="A11173" s="348" t="s">
        <v>15870</v>
      </c>
      <c r="B11173" t="str">
        <f t="shared" si="174"/>
        <v>F3:1040 P1P2:9006 P3:00282</v>
      </c>
      <c r="C11173" s="348" t="s">
        <v>15331</v>
      </c>
      <c r="D11173" s="348" t="s">
        <v>7691</v>
      </c>
      <c r="E11173" s="348" t="s">
        <v>7692</v>
      </c>
      <c r="F11173" s="348" t="s">
        <v>7854</v>
      </c>
    </row>
    <row r="11174" spans="1:6" x14ac:dyDescent="0.25">
      <c r="A11174" s="348" t="s">
        <v>15871</v>
      </c>
      <c r="B11174" t="str">
        <f t="shared" si="174"/>
        <v>F3:0510 P1P2:7002 P3:00334</v>
      </c>
      <c r="C11174" s="348" t="s">
        <v>8939</v>
      </c>
      <c r="D11174" s="348" t="s">
        <v>7419</v>
      </c>
      <c r="E11174" s="348" t="s">
        <v>12568</v>
      </c>
      <c r="F11174" s="348" t="s">
        <v>12712</v>
      </c>
    </row>
    <row r="11175" spans="1:6" x14ac:dyDescent="0.25">
      <c r="A11175" s="348" t="s">
        <v>15872</v>
      </c>
      <c r="B11175" t="str">
        <f t="shared" si="174"/>
        <v>F3:0734 P1P2:8013 P3:00182</v>
      </c>
      <c r="C11175" s="348" t="s">
        <v>15333</v>
      </c>
      <c r="D11175" s="348" t="s">
        <v>15407</v>
      </c>
      <c r="E11175" s="348" t="s">
        <v>15408</v>
      </c>
      <c r="F11175" s="348" t="s">
        <v>15409</v>
      </c>
    </row>
    <row r="11176" spans="1:6" x14ac:dyDescent="0.25">
      <c r="A11176" s="348" t="s">
        <v>15873</v>
      </c>
      <c r="B11176" t="str">
        <f t="shared" si="174"/>
        <v>F3:1099 P1P2:9019 P3:00348</v>
      </c>
      <c r="C11176" s="348" t="s">
        <v>10071</v>
      </c>
      <c r="D11176" s="348" t="s">
        <v>8515</v>
      </c>
      <c r="E11176" s="348" t="s">
        <v>10350</v>
      </c>
      <c r="F11176" s="348" t="s">
        <v>7693</v>
      </c>
    </row>
    <row r="11177" spans="1:6" x14ac:dyDescent="0.25">
      <c r="A11177" s="348" t="s">
        <v>15874</v>
      </c>
      <c r="B11177" t="str">
        <f t="shared" si="174"/>
        <v>F3:0922 P1P2:8806 P3:00203</v>
      </c>
      <c r="C11177" s="348" t="s">
        <v>7703</v>
      </c>
      <c r="D11177" s="348" t="s">
        <v>7637</v>
      </c>
      <c r="E11177" s="348" t="s">
        <v>7638</v>
      </c>
      <c r="F11177" s="348" t="s">
        <v>7639</v>
      </c>
    </row>
    <row r="11178" spans="1:6" x14ac:dyDescent="0.25">
      <c r="A11178" s="348" t="s">
        <v>15874</v>
      </c>
      <c r="B11178" t="str">
        <f t="shared" si="174"/>
        <v>F3:0922 P1P2:8806 P3:00448</v>
      </c>
      <c r="C11178" s="348" t="s">
        <v>7703</v>
      </c>
      <c r="D11178" s="348" t="s">
        <v>7637</v>
      </c>
      <c r="E11178" s="348" t="s">
        <v>7638</v>
      </c>
      <c r="F11178" s="348" t="s">
        <v>7641</v>
      </c>
    </row>
    <row r="11179" spans="1:6" x14ac:dyDescent="0.25">
      <c r="A11179" s="348" t="s">
        <v>15875</v>
      </c>
      <c r="B11179" t="str">
        <f t="shared" si="174"/>
        <v>F3:0921 P1P2:8804 P3:00201</v>
      </c>
      <c r="C11179" s="348" t="s">
        <v>7703</v>
      </c>
      <c r="D11179" s="348" t="s">
        <v>7646</v>
      </c>
      <c r="E11179" s="348" t="s">
        <v>7647</v>
      </c>
      <c r="F11179" s="348" t="s">
        <v>7648</v>
      </c>
    </row>
    <row r="11180" spans="1:6" x14ac:dyDescent="0.25">
      <c r="A11180" s="348" t="s">
        <v>15875</v>
      </c>
      <c r="B11180" t="str">
        <f t="shared" si="174"/>
        <v>F3:0921 P1P2:8804 P3:00389</v>
      </c>
      <c r="C11180" s="348" t="s">
        <v>7703</v>
      </c>
      <c r="D11180" s="348" t="s">
        <v>7646</v>
      </c>
      <c r="E11180" s="348" t="s">
        <v>7647</v>
      </c>
      <c r="F11180" s="348" t="s">
        <v>7640</v>
      </c>
    </row>
    <row r="11181" spans="1:6" x14ac:dyDescent="0.25">
      <c r="A11181" s="348" t="s">
        <v>15875</v>
      </c>
      <c r="B11181" t="str">
        <f t="shared" si="174"/>
        <v>F3:0921 P1P2:8804 P3:00448</v>
      </c>
      <c r="C11181" s="348" t="s">
        <v>7703</v>
      </c>
      <c r="D11181" s="348" t="s">
        <v>7646</v>
      </c>
      <c r="E11181" s="348" t="s">
        <v>7647</v>
      </c>
      <c r="F11181" s="348" t="s">
        <v>7641</v>
      </c>
    </row>
    <row r="11182" spans="1:6" x14ac:dyDescent="0.25">
      <c r="A11182" s="348" t="s">
        <v>15876</v>
      </c>
      <c r="B11182" t="str">
        <f t="shared" si="174"/>
        <v>F3:0921 P1P2:8804 P3:00201</v>
      </c>
      <c r="C11182" s="348" t="s">
        <v>7703</v>
      </c>
      <c r="D11182" s="348" t="s">
        <v>7646</v>
      </c>
      <c r="E11182" s="348" t="s">
        <v>7647</v>
      </c>
      <c r="F11182" s="348" t="s">
        <v>7648</v>
      </c>
    </row>
    <row r="11183" spans="1:6" x14ac:dyDescent="0.25">
      <c r="A11183" s="348" t="s">
        <v>15876</v>
      </c>
      <c r="B11183" t="str">
        <f t="shared" si="174"/>
        <v>F3:0921 P1P2:8804 P3:00448</v>
      </c>
      <c r="C11183" s="348" t="s">
        <v>7703</v>
      </c>
      <c r="D11183" s="348" t="s">
        <v>7646</v>
      </c>
      <c r="E11183" s="348" t="s">
        <v>7647</v>
      </c>
      <c r="F11183" s="348" t="s">
        <v>7641</v>
      </c>
    </row>
    <row r="11184" spans="1:6" x14ac:dyDescent="0.25">
      <c r="A11184" s="348" t="s">
        <v>15877</v>
      </c>
      <c r="B11184" t="str">
        <f t="shared" si="174"/>
        <v>F3:0911 P1P2:8802 P3:00199</v>
      </c>
      <c r="C11184" s="348" t="s">
        <v>7703</v>
      </c>
      <c r="D11184" s="348" t="s">
        <v>7657</v>
      </c>
      <c r="E11184" s="348" t="s">
        <v>7658</v>
      </c>
      <c r="F11184" s="348" t="s">
        <v>7659</v>
      </c>
    </row>
    <row r="11185" spans="1:6" x14ac:dyDescent="0.25">
      <c r="A11185" s="348" t="s">
        <v>15877</v>
      </c>
      <c r="B11185" t="str">
        <f t="shared" si="174"/>
        <v>F3:0911 P1P2:8802 P3:00448</v>
      </c>
      <c r="C11185" s="348" t="s">
        <v>7703</v>
      </c>
      <c r="D11185" s="348" t="s">
        <v>7657</v>
      </c>
      <c r="E11185" s="348" t="s">
        <v>7658</v>
      </c>
      <c r="F11185" s="348" t="s">
        <v>7641</v>
      </c>
    </row>
    <row r="11186" spans="1:6" x14ac:dyDescent="0.25">
      <c r="A11186" s="348" t="s">
        <v>15877</v>
      </c>
      <c r="B11186" t="str">
        <f t="shared" si="174"/>
        <v>F3:0922 P1P2:8806 P3:00203</v>
      </c>
      <c r="C11186" s="348" t="s">
        <v>7703</v>
      </c>
      <c r="D11186" s="348" t="s">
        <v>7637</v>
      </c>
      <c r="E11186" s="348" t="s">
        <v>7638</v>
      </c>
      <c r="F11186" s="348" t="s">
        <v>7639</v>
      </c>
    </row>
    <row r="11187" spans="1:6" x14ac:dyDescent="0.25">
      <c r="A11187" s="348" t="s">
        <v>15877</v>
      </c>
      <c r="B11187" t="str">
        <f t="shared" si="174"/>
        <v>F3:0922 P1P2:8806 P3:00448</v>
      </c>
      <c r="C11187" s="348" t="s">
        <v>7703</v>
      </c>
      <c r="D11187" s="348" t="s">
        <v>7637</v>
      </c>
      <c r="E11187" s="348" t="s">
        <v>7638</v>
      </c>
      <c r="F11187" s="348" t="s">
        <v>7641</v>
      </c>
    </row>
    <row r="11188" spans="1:6" x14ac:dyDescent="0.25">
      <c r="A11188" s="348" t="s">
        <v>15878</v>
      </c>
      <c r="B11188" t="str">
        <f t="shared" si="174"/>
        <v>F3:0922 P1P2:8806 P3:00203</v>
      </c>
      <c r="C11188" s="348" t="s">
        <v>7703</v>
      </c>
      <c r="D11188" s="348" t="s">
        <v>7637</v>
      </c>
      <c r="E11188" s="348" t="s">
        <v>7638</v>
      </c>
      <c r="F11188" s="348" t="s">
        <v>7639</v>
      </c>
    </row>
    <row r="11189" spans="1:6" x14ac:dyDescent="0.25">
      <c r="A11189" s="348" t="s">
        <v>15878</v>
      </c>
      <c r="B11189" t="str">
        <f t="shared" si="174"/>
        <v>F3:0922 P1P2:8806 P3:00448</v>
      </c>
      <c r="C11189" s="348" t="s">
        <v>7703</v>
      </c>
      <c r="D11189" s="348" t="s">
        <v>7637</v>
      </c>
      <c r="E11189" s="348" t="s">
        <v>7638</v>
      </c>
      <c r="F11189" s="348" t="s">
        <v>7641</v>
      </c>
    </row>
    <row r="11190" spans="1:6" x14ac:dyDescent="0.25">
      <c r="A11190" s="348" t="s">
        <v>15879</v>
      </c>
      <c r="B11190" t="str">
        <f t="shared" si="174"/>
        <v>F3:0922 P1P2:8806 P3:00203</v>
      </c>
      <c r="C11190" s="348" t="s">
        <v>7703</v>
      </c>
      <c r="D11190" s="348" t="s">
        <v>7637</v>
      </c>
      <c r="E11190" s="348" t="s">
        <v>7638</v>
      </c>
      <c r="F11190" s="348" t="s">
        <v>7639</v>
      </c>
    </row>
    <row r="11191" spans="1:6" x14ac:dyDescent="0.25">
      <c r="A11191" s="348" t="s">
        <v>15879</v>
      </c>
      <c r="B11191" t="str">
        <f t="shared" si="174"/>
        <v>F3:0922 P1P2:8806 P3:00448</v>
      </c>
      <c r="C11191" s="348" t="s">
        <v>7703</v>
      </c>
      <c r="D11191" s="348" t="s">
        <v>7637</v>
      </c>
      <c r="E11191" s="348" t="s">
        <v>7638</v>
      </c>
      <c r="F11191" s="348" t="s">
        <v>7641</v>
      </c>
    </row>
    <row r="11192" spans="1:6" x14ac:dyDescent="0.25">
      <c r="A11192" s="348" t="s">
        <v>15880</v>
      </c>
      <c r="B11192" t="str">
        <f t="shared" si="174"/>
        <v>F3:0922 P1P2:8806 P3:00203</v>
      </c>
      <c r="C11192" s="348" t="s">
        <v>7703</v>
      </c>
      <c r="D11192" s="348" t="s">
        <v>7637</v>
      </c>
      <c r="E11192" s="348" t="s">
        <v>7638</v>
      </c>
      <c r="F11192" s="348" t="s">
        <v>7639</v>
      </c>
    </row>
    <row r="11193" spans="1:6" x14ac:dyDescent="0.25">
      <c r="A11193" s="348" t="s">
        <v>15880</v>
      </c>
      <c r="B11193" t="str">
        <f t="shared" si="174"/>
        <v>F3:0922 P1P2:8806 P3:00389</v>
      </c>
      <c r="C11193" s="348" t="s">
        <v>7703</v>
      </c>
      <c r="D11193" s="348" t="s">
        <v>7637</v>
      </c>
      <c r="E11193" s="348" t="s">
        <v>7638</v>
      </c>
      <c r="F11193" s="348" t="s">
        <v>7640</v>
      </c>
    </row>
    <row r="11194" spans="1:6" x14ac:dyDescent="0.25">
      <c r="A11194" s="348" t="s">
        <v>15880</v>
      </c>
      <c r="B11194" t="str">
        <f t="shared" si="174"/>
        <v>F3:0922 P1P2:8806 P3:00448</v>
      </c>
      <c r="C11194" s="348" t="s">
        <v>7703</v>
      </c>
      <c r="D11194" s="348" t="s">
        <v>7637</v>
      </c>
      <c r="E11194" s="348" t="s">
        <v>7638</v>
      </c>
      <c r="F11194" s="348" t="s">
        <v>7641</v>
      </c>
    </row>
    <row r="11195" spans="1:6" x14ac:dyDescent="0.25">
      <c r="A11195" s="348" t="s">
        <v>15881</v>
      </c>
      <c r="B11195" t="str">
        <f t="shared" si="174"/>
        <v>F3:0922 P1P2:8806 P3:00203</v>
      </c>
      <c r="C11195" s="348" t="s">
        <v>7703</v>
      </c>
      <c r="D11195" s="348" t="s">
        <v>7637</v>
      </c>
      <c r="E11195" s="348" t="s">
        <v>7638</v>
      </c>
      <c r="F11195" s="348" t="s">
        <v>7639</v>
      </c>
    </row>
    <row r="11196" spans="1:6" x14ac:dyDescent="0.25">
      <c r="A11196" s="348" t="s">
        <v>15881</v>
      </c>
      <c r="B11196" t="str">
        <f t="shared" si="174"/>
        <v>F3:0922 P1P2:8806 P3:00448</v>
      </c>
      <c r="C11196" s="348" t="s">
        <v>7703</v>
      </c>
      <c r="D11196" s="348" t="s">
        <v>7637</v>
      </c>
      <c r="E11196" s="348" t="s">
        <v>7638</v>
      </c>
      <c r="F11196" s="348" t="s">
        <v>7641</v>
      </c>
    </row>
    <row r="11197" spans="1:6" x14ac:dyDescent="0.25">
      <c r="A11197" s="348" t="s">
        <v>15882</v>
      </c>
      <c r="B11197" t="str">
        <f t="shared" si="174"/>
        <v>F3:0921 P1P2:8804 P3:00201</v>
      </c>
      <c r="C11197" s="348" t="s">
        <v>7703</v>
      </c>
      <c r="D11197" s="348" t="s">
        <v>7646</v>
      </c>
      <c r="E11197" s="348" t="s">
        <v>7647</v>
      </c>
      <c r="F11197" s="348" t="s">
        <v>7648</v>
      </c>
    </row>
    <row r="11198" spans="1:6" x14ac:dyDescent="0.25">
      <c r="A11198" s="348" t="s">
        <v>15882</v>
      </c>
      <c r="B11198" t="str">
        <f t="shared" si="174"/>
        <v>F3:0921 P1P2:8804 P3:00448</v>
      </c>
      <c r="C11198" s="348" t="s">
        <v>7703</v>
      </c>
      <c r="D11198" s="348" t="s">
        <v>7646</v>
      </c>
      <c r="E11198" s="348" t="s">
        <v>7647</v>
      </c>
      <c r="F11198" s="348" t="s">
        <v>7641</v>
      </c>
    </row>
    <row r="11199" spans="1:6" x14ac:dyDescent="0.25">
      <c r="A11199" s="348" t="s">
        <v>15883</v>
      </c>
      <c r="B11199" t="str">
        <f t="shared" si="174"/>
        <v>F3:0812 P1P2:8602 P3:00238</v>
      </c>
      <c r="C11199" s="348" t="s">
        <v>7967</v>
      </c>
      <c r="D11199" s="348" t="s">
        <v>7752</v>
      </c>
      <c r="E11199" s="348" t="s">
        <v>7753</v>
      </c>
      <c r="F11199" s="348" t="s">
        <v>8038</v>
      </c>
    </row>
    <row r="11200" spans="1:6" x14ac:dyDescent="0.25">
      <c r="A11200" s="348" t="s">
        <v>15884</v>
      </c>
      <c r="B11200" t="str">
        <f t="shared" si="174"/>
        <v>F3:0113 P1P2:0602 P3:00413</v>
      </c>
      <c r="C11200" s="348" t="s">
        <v>7398</v>
      </c>
      <c r="D11200" s="348" t="s">
        <v>7399</v>
      </c>
      <c r="E11200" s="348" t="s">
        <v>7401</v>
      </c>
      <c r="F11200" s="348" t="s">
        <v>7403</v>
      </c>
    </row>
    <row r="11201" spans="1:6" x14ac:dyDescent="0.25">
      <c r="A11201" s="348" t="s">
        <v>15885</v>
      </c>
      <c r="B11201" t="str">
        <f t="shared" si="174"/>
        <v>F3:0332 P1P2:4018 P3:00096</v>
      </c>
      <c r="C11201" s="348" t="s">
        <v>7335</v>
      </c>
      <c r="D11201" s="348" t="s">
        <v>7612</v>
      </c>
      <c r="E11201" s="348" t="s">
        <v>7613</v>
      </c>
      <c r="F11201" s="348" t="s">
        <v>7614</v>
      </c>
    </row>
    <row r="11202" spans="1:6" x14ac:dyDescent="0.25">
      <c r="A11202" s="348" t="s">
        <v>18601</v>
      </c>
      <c r="B11202" t="str">
        <f t="shared" ref="B11202:B11209" si="175">CONCATENATE("F3:",D11202," P1P2:",E11202," P3:",F11202)</f>
        <v>F3:0339 P1P2:4020 P3:00094</v>
      </c>
      <c r="C11202" s="348" t="s">
        <v>7386</v>
      </c>
      <c r="D11202" s="348" t="s">
        <v>7327</v>
      </c>
      <c r="E11202" s="348" t="s">
        <v>18602</v>
      </c>
      <c r="F11202" s="348" t="s">
        <v>14777</v>
      </c>
    </row>
    <row r="11203" spans="1:6" x14ac:dyDescent="0.25">
      <c r="A11203" s="348" t="s">
        <v>15886</v>
      </c>
      <c r="B11203" t="str">
        <f t="shared" si="175"/>
        <v>F3:0921 P1P2:8804 P3:00201</v>
      </c>
      <c r="C11203" s="348" t="s">
        <v>7703</v>
      </c>
      <c r="D11203" s="348" t="s">
        <v>7646</v>
      </c>
      <c r="E11203" s="348" t="s">
        <v>7647</v>
      </c>
      <c r="F11203" s="348" t="s">
        <v>7648</v>
      </c>
    </row>
    <row r="11204" spans="1:6" x14ac:dyDescent="0.25">
      <c r="A11204" s="348" t="s">
        <v>15886</v>
      </c>
      <c r="B11204" t="str">
        <f t="shared" si="175"/>
        <v>F3:0921 P1P2:8804 P3:00448</v>
      </c>
      <c r="C11204" s="348" t="s">
        <v>7703</v>
      </c>
      <c r="D11204" s="348" t="s">
        <v>7646</v>
      </c>
      <c r="E11204" s="348" t="s">
        <v>7647</v>
      </c>
      <c r="F11204" s="348" t="s">
        <v>7641</v>
      </c>
    </row>
    <row r="11205" spans="1:6" x14ac:dyDescent="0.25">
      <c r="A11205" s="348" t="s">
        <v>15887</v>
      </c>
      <c r="B11205" t="str">
        <f t="shared" si="175"/>
        <v>F3:0912 P1P2:8803 P3:00200</v>
      </c>
      <c r="C11205" s="348" t="s">
        <v>13523</v>
      </c>
      <c r="D11205" s="348" t="s">
        <v>7651</v>
      </c>
      <c r="E11205" s="348" t="s">
        <v>7652</v>
      </c>
      <c r="F11205" s="348" t="s">
        <v>7653</v>
      </c>
    </row>
    <row r="11206" spans="1:6" x14ac:dyDescent="0.25">
      <c r="A11206" s="348" t="s">
        <v>15887</v>
      </c>
      <c r="B11206" t="str">
        <f t="shared" si="175"/>
        <v>F3:0912 P1P2:8803 P3:00448</v>
      </c>
      <c r="C11206" s="348" t="s">
        <v>13523</v>
      </c>
      <c r="D11206" s="348" t="s">
        <v>7651</v>
      </c>
      <c r="E11206" s="348" t="s">
        <v>7652</v>
      </c>
      <c r="F11206" s="348" t="s">
        <v>7641</v>
      </c>
    </row>
    <row r="11207" spans="1:6" x14ac:dyDescent="0.25">
      <c r="B11207" t="str">
        <f t="shared" si="175"/>
        <v>F3: P1P2: P3:</v>
      </c>
    </row>
    <row r="11208" spans="1:6" x14ac:dyDescent="0.25">
      <c r="B11208" t="str">
        <f t="shared" si="175"/>
        <v>F3: P1P2: P3:</v>
      </c>
    </row>
    <row r="11209" spans="1:6" x14ac:dyDescent="0.25">
      <c r="B11209" t="str">
        <f t="shared" si="175"/>
        <v>F3: P1P2: P3:</v>
      </c>
    </row>
  </sheetData>
  <sheetProtection password="9017" sheet="1" objects="1" scenarios="1" selectLockedCells="1" selectUnlockedCells="1"/>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dimension ref="H2:AN1003"/>
  <sheetViews>
    <sheetView topLeftCell="S1" zoomScale="95" zoomScaleNormal="95" workbookViewId="0">
      <selection activeCell="AJ9" sqref="AJ9"/>
    </sheetView>
  </sheetViews>
  <sheetFormatPr defaultColWidth="9.140625" defaultRowHeight="12" x14ac:dyDescent="0.2"/>
  <cols>
    <col min="1" max="1" width="8.140625" style="55" customWidth="1"/>
    <col min="2" max="2" width="13.85546875" style="55" customWidth="1"/>
    <col min="3" max="3" width="12.5703125" style="55" customWidth="1"/>
    <col min="4" max="4" width="12.42578125" style="55" customWidth="1"/>
    <col min="5" max="5" width="19.7109375" style="55" customWidth="1"/>
    <col min="6" max="6" width="19.42578125" style="55" customWidth="1"/>
    <col min="7" max="7" width="9.140625" style="55"/>
    <col min="8" max="8" width="32.28515625" style="55" customWidth="1"/>
    <col min="9" max="16" width="9.140625" style="55"/>
    <col min="17" max="17" width="34.28515625" style="55" customWidth="1"/>
    <col min="18" max="18" width="2.5703125" style="55" customWidth="1"/>
    <col min="19" max="19" width="30.28515625" style="55" customWidth="1"/>
    <col min="20" max="16384" width="9.140625" style="55"/>
  </cols>
  <sheetData>
    <row r="2" spans="8:40" x14ac:dyDescent="0.2">
      <c r="P2" s="56" t="s">
        <v>15888</v>
      </c>
      <c r="Q2" s="57" t="s">
        <v>15889</v>
      </c>
      <c r="S2" s="57" t="s">
        <v>15889</v>
      </c>
      <c r="T2" s="58">
        <v>5</v>
      </c>
      <c r="X2" s="55" t="s">
        <v>18342</v>
      </c>
      <c r="Y2" s="55" t="s">
        <v>18344</v>
      </c>
      <c r="Z2" s="55" t="s">
        <v>18343</v>
      </c>
      <c r="AA2" s="55" t="s">
        <v>18352</v>
      </c>
      <c r="AB2" s="55" t="s">
        <v>18353</v>
      </c>
      <c r="AC2" s="55" t="s">
        <v>18495</v>
      </c>
      <c r="AD2" s="55" t="s">
        <v>18498</v>
      </c>
      <c r="AE2" s="55" t="s">
        <v>18499</v>
      </c>
      <c r="AF2" s="55" t="s">
        <v>18500</v>
      </c>
      <c r="AG2" s="55" t="s">
        <v>18501</v>
      </c>
      <c r="AH2" s="55" t="s">
        <v>18502</v>
      </c>
      <c r="AI2" s="55" t="s">
        <v>18503</v>
      </c>
      <c r="AJ2" s="55" t="s">
        <v>18588</v>
      </c>
      <c r="AK2" s="55" t="s">
        <v>18586</v>
      </c>
      <c r="AL2" s="55" t="s">
        <v>18587</v>
      </c>
      <c r="AM2" s="55" t="s">
        <v>18589</v>
      </c>
      <c r="AN2" s="55" t="s">
        <v>18590</v>
      </c>
    </row>
    <row r="3" spans="8:40" ht="15.75" thickBot="1" x14ac:dyDescent="0.3">
      <c r="N3" s="59"/>
      <c r="P3" s="56" t="s">
        <v>15888</v>
      </c>
      <c r="Q3" s="57" t="s">
        <v>15890</v>
      </c>
      <c r="S3" s="57" t="s">
        <v>15890</v>
      </c>
      <c r="T3" s="58">
        <v>-2</v>
      </c>
      <c r="X3" s="55">
        <f>IF(IFERROR(MATCH(CONCATENATE("I",Tabel!$N$4),Inst_SFSSV,0),0)&gt;0,Tabel!$AD13*0.9,0)</f>
        <v>0</v>
      </c>
      <c r="Y3" s="55">
        <f>IF(Tabel!$N$4="16341", Tabel!AD13*1,0)</f>
        <v>0</v>
      </c>
      <c r="Z3" s="55">
        <f>IF(Tabel!$N$4="00027", Tabel!AD13*0.4,0)</f>
        <v>0</v>
      </c>
      <c r="AA3" s="55">
        <f>IF(IFERROR(MATCH(CONCATENATE("I",Tabel!$N$4),Inst_audio,0),0)&gt;0,Tabel!$AD13*0.2,0)</f>
        <v>0</v>
      </c>
      <c r="AB3" s="55">
        <f>IF(Tabel!$N$4="00169", Tabel!AD13*0.4,0)</f>
        <v>0</v>
      </c>
      <c r="AC3" s="55">
        <f>IF(IFERROR(MATCH(CONCATENATE("I",Tabel!$N$4),Inst_forta,0),0)&gt;0,Tabel!$AD13*0.2,0)</f>
        <v>0</v>
      </c>
      <c r="AD3" s="55">
        <f>IF(IFERROR(MATCH(CONCATENATE("I",Tabel!$N$4),Inst_forta_bani,0),0)&gt;0,Tabel!$AD13*1.2,0)</f>
        <v>0</v>
      </c>
      <c r="AE3" s="55">
        <f>IF(Tabel!$N$4="16751", Tabel!$AD13*1.2,0)</f>
        <v>0</v>
      </c>
      <c r="AF3" s="55">
        <f>IF(Tabel!$N$4="16606", Tabel!$AD13*0.3,0)</f>
        <v>0</v>
      </c>
      <c r="AG3" s="55">
        <f>IF(Tabel!$N$4="16668", Tabel!$AD13*0.4,0)</f>
        <v>0</v>
      </c>
      <c r="AH3" s="55">
        <f>IF(Tabel!$N$4="15677", Tabel!$AD13*0.2,0)</f>
        <v>0</v>
      </c>
      <c r="AI3" s="55">
        <f>IF(Tabel!$N$4="16958", Tabel!$AD13*0.2,0)</f>
        <v>0</v>
      </c>
      <c r="AJ3" s="55">
        <f>Tabel!$AD13*0.75</f>
        <v>0</v>
      </c>
      <c r="AK3" s="55">
        <f>(Tabel!$AD13+Tabel!$AF13)*0.1</f>
        <v>0</v>
      </c>
      <c r="AL3" s="55">
        <f>IF(Tabel!$B13="GRUP_F6", Tabel!$AD13*0.1,0)</f>
        <v>0</v>
      </c>
      <c r="AM3" s="55">
        <f>IF(IFERROR(MATCH(CONCATENATE("I",Tabel!$N$4),Inst_social,0),0)&gt;0,Tabel!$AD13*0.1,0)</f>
        <v>0</v>
      </c>
      <c r="AN3" s="55">
        <f>Tabel!$AD13*0.75</f>
        <v>0</v>
      </c>
    </row>
    <row r="4" spans="8:40" s="60" customFormat="1" ht="30" customHeight="1" thickBot="1" x14ac:dyDescent="0.3">
      <c r="H4" s="61" t="s">
        <v>15891</v>
      </c>
      <c r="I4" s="61">
        <v>0</v>
      </c>
      <c r="N4" s="62" t="s">
        <v>15892</v>
      </c>
      <c r="O4" s="55"/>
      <c r="P4" s="56" t="s">
        <v>15888</v>
      </c>
      <c r="Q4" s="63" t="s">
        <v>15893</v>
      </c>
      <c r="R4" s="55"/>
      <c r="S4" s="63" t="s">
        <v>15893</v>
      </c>
      <c r="T4" s="58">
        <v>-3</v>
      </c>
      <c r="X4" s="55">
        <f>IF(IFERROR(MATCH(CONCATENATE("I",Tabel!$N$4),Inst_SFSSV,0),0)&gt;0,Tabel!$AD14*0.9,0)</f>
        <v>0</v>
      </c>
      <c r="Y4" s="55">
        <f>IF(Tabel!$N$4="16341", Tabel!AD14*1,0)</f>
        <v>0</v>
      </c>
      <c r="Z4" s="55">
        <f>IF(Tabel!$N$4="00027", Tabel!AD14*0.4,0)</f>
        <v>0</v>
      </c>
      <c r="AA4" s="55">
        <f>IF(IFERROR(MATCH(CONCATENATE("I",Tabel!$N$4),Inst_audio,0),0)&gt;0,Tabel!$AD14*0.2,0)</f>
        <v>0</v>
      </c>
      <c r="AB4" s="55">
        <f>IF(Tabel!$N$4="00169", Tabel!AD14*0.4,0)</f>
        <v>0</v>
      </c>
      <c r="AC4" s="55">
        <f>IF(IFERROR(MATCH(CONCATENATE("I",Tabel!$N$4),Inst_forta,0),0)&gt;0,Tabel!$AD14*0.2,0)</f>
        <v>0</v>
      </c>
      <c r="AD4" s="55">
        <f>IF(IFERROR(MATCH(CONCATENATE("I",Tabel!$N$4),Inst_forta_bani,0),0)&gt;0,Tabel!$AD14*1.2,0)</f>
        <v>0</v>
      </c>
      <c r="AE4" s="55">
        <f>IF(Tabel!$N$4="16751", Tabel!$AD14*1.2,0)</f>
        <v>0</v>
      </c>
      <c r="AF4" s="55">
        <f>IF(Tabel!$N$4="16606", Tabel!$AD14*0.3,0)</f>
        <v>0</v>
      </c>
      <c r="AG4" s="55">
        <f>IF(Tabel!$N$4="16668", Tabel!$AD14*0.4,0)</f>
        <v>0</v>
      </c>
      <c r="AH4" s="55">
        <f>IF(Tabel!$N$4="15677", Tabel!$AD14*0.2,0)</f>
        <v>0</v>
      </c>
      <c r="AI4" s="55">
        <f>IF(Tabel!$N$4="16958", Tabel!$AD14*0.2,0)</f>
        <v>0</v>
      </c>
      <c r="AJ4" s="55">
        <f>Tabel!$AD14*0.75</f>
        <v>0</v>
      </c>
      <c r="AK4" s="55">
        <f>(Tabel!$AD14+Tabel!$AF14)*0.1</f>
        <v>0</v>
      </c>
      <c r="AL4" s="55">
        <f>IF(Tabel!$B14="GRUP_F6", Tabel!$AD14*0.1,0)</f>
        <v>0</v>
      </c>
      <c r="AM4" s="55">
        <f>IF(IFERROR(MATCH(CONCATENATE("I",Tabel!$N$4),Inst_social,0),0)&gt;0,Tabel!$AD14*0.1,0)</f>
        <v>0</v>
      </c>
      <c r="AN4" s="55">
        <f>Tabel!$AD14*0.75</f>
        <v>0</v>
      </c>
    </row>
    <row r="5" spans="8:40" s="60" customFormat="1" ht="15.75" customHeight="1" x14ac:dyDescent="0.25">
      <c r="H5" s="61" t="s">
        <v>15894</v>
      </c>
      <c r="I5" s="61">
        <v>1100</v>
      </c>
      <c r="N5" s="64"/>
      <c r="O5" s="55"/>
      <c r="P5" s="56" t="s">
        <v>15888</v>
      </c>
      <c r="Q5" s="65" t="s">
        <v>15895</v>
      </c>
      <c r="R5" s="55"/>
      <c r="S5" s="63" t="s">
        <v>15893</v>
      </c>
      <c r="T5" s="58">
        <v>-4</v>
      </c>
      <c r="X5" s="55">
        <f>IF(IFERROR(MATCH(CONCATENATE("I",Tabel!$N$4),Inst_SFSSV,0),0)&gt;0,Tabel!$AD15*0.9,0)</f>
        <v>0</v>
      </c>
      <c r="Y5" s="55">
        <f>IF(Tabel!$N$4="16341", Tabel!AD15*1,0)</f>
        <v>0</v>
      </c>
      <c r="Z5" s="55">
        <f>IF(Tabel!$N$4="00027", Tabel!AD15*0.4,0)</f>
        <v>0</v>
      </c>
      <c r="AA5" s="55">
        <f>IF(IFERROR(MATCH(CONCATENATE("I",Tabel!$N$4),Inst_audio,0),0)&gt;0,Tabel!$AD15*0.2,0)</f>
        <v>0</v>
      </c>
      <c r="AB5" s="55">
        <f>IF(Tabel!$N$4="00169", Tabel!AD15*0.4,0)</f>
        <v>0</v>
      </c>
      <c r="AC5" s="55">
        <f>IF(IFERROR(MATCH(CONCATENATE("I",Tabel!$N$4),Inst_forta,0),0)&gt;0,Tabel!$AD15*0.2,0)</f>
        <v>0</v>
      </c>
      <c r="AD5" s="55">
        <f>IF(IFERROR(MATCH(CONCATENATE("I",Tabel!$N$4),Inst_forta_bani,0),0)&gt;0,Tabel!$AD15*1.2,0)</f>
        <v>0</v>
      </c>
      <c r="AE5" s="55">
        <f>IF(Tabel!$N$4="16751", Tabel!$AD15*1.2,0)</f>
        <v>0</v>
      </c>
      <c r="AF5" s="55">
        <f>IF(Tabel!$N$4="16606", Tabel!$AD15*0.3,0)</f>
        <v>0</v>
      </c>
      <c r="AG5" s="55">
        <f>IF(Tabel!$N$4="16668", Tabel!$AD15*0.4,0)</f>
        <v>0</v>
      </c>
      <c r="AH5" s="55">
        <f>IF(Tabel!$N$4="15677", Tabel!$AD15*0.2,0)</f>
        <v>0</v>
      </c>
      <c r="AI5" s="55">
        <f>IF(Tabel!$N$4="16958", Tabel!$AD15*0.2,0)</f>
        <v>0</v>
      </c>
      <c r="AJ5" s="55">
        <f>Tabel!$AD15*0.75</f>
        <v>0</v>
      </c>
      <c r="AK5" s="55">
        <f>(Tabel!$AD15+Tabel!$AF15)*0.1</f>
        <v>0</v>
      </c>
      <c r="AL5" s="55">
        <f>IF(Tabel!$B15="GRUP_F6", Tabel!$AD15*0.1,0)</f>
        <v>0</v>
      </c>
      <c r="AM5" s="55">
        <f>IF(IFERROR(MATCH(CONCATENATE("I",Tabel!$N$4),Inst_social,0),0)&gt;0,Tabel!$AD15*0.1,0)</f>
        <v>0</v>
      </c>
      <c r="AN5" s="55">
        <f>Tabel!$AD15*0.75</f>
        <v>0</v>
      </c>
    </row>
    <row r="6" spans="8:40" s="60" customFormat="1" ht="16.5" customHeight="1" x14ac:dyDescent="0.25">
      <c r="H6" s="61" t="s">
        <v>15896</v>
      </c>
      <c r="I6" s="61">
        <v>1100</v>
      </c>
      <c r="N6" s="66"/>
      <c r="O6" s="55"/>
      <c r="P6" s="56" t="s">
        <v>15888</v>
      </c>
      <c r="Q6" s="67" t="s">
        <v>15897</v>
      </c>
      <c r="R6" s="55"/>
      <c r="S6" s="63" t="s">
        <v>15893</v>
      </c>
      <c r="T6" s="58">
        <v>-5</v>
      </c>
      <c r="X6" s="55">
        <f>IF(IFERROR(MATCH(CONCATENATE("I",Tabel!$N$4),Inst_SFSSV,0),0)&gt;0,Tabel!$AD16*0.9,0)</f>
        <v>0</v>
      </c>
      <c r="Y6" s="55">
        <f>IF(Tabel!$N$4="16341", Tabel!AD16*1,0)</f>
        <v>0</v>
      </c>
      <c r="Z6" s="55">
        <f>IF(Tabel!$N$4="00027", Tabel!AD16*0.4,0)</f>
        <v>0</v>
      </c>
      <c r="AA6" s="55">
        <f>IF(IFERROR(MATCH(CONCATENATE("I",Tabel!$N$4),Inst_audio,0),0)&gt;0,Tabel!$AD16*0.2,0)</f>
        <v>0</v>
      </c>
      <c r="AB6" s="55">
        <f>IF(Tabel!$N$4="00169", Tabel!AD16*0.4,0)</f>
        <v>0</v>
      </c>
      <c r="AC6" s="55">
        <f>IF(IFERROR(MATCH(CONCATENATE("I",Tabel!$N$4),Inst_forta,0),0)&gt;0,Tabel!$AD16*0.2,0)</f>
        <v>0</v>
      </c>
      <c r="AD6" s="55">
        <f>IF(IFERROR(MATCH(CONCATENATE("I",Tabel!$N$4),Inst_forta_bani,0),0)&gt;0,Tabel!$AD16*1.2,0)</f>
        <v>0</v>
      </c>
      <c r="AE6" s="55">
        <f>IF(Tabel!$N$4="16751", Tabel!$AD16*1.2,0)</f>
        <v>0</v>
      </c>
      <c r="AF6" s="55">
        <f>IF(Tabel!$N$4="16606", Tabel!$AD16*0.3,0)</f>
        <v>0</v>
      </c>
      <c r="AG6" s="55">
        <f>IF(Tabel!$N$4="16668", Tabel!$AD16*0.4,0)</f>
        <v>0</v>
      </c>
      <c r="AH6" s="55">
        <f>IF(Tabel!$N$4="15677", Tabel!$AD16*0.2,0)</f>
        <v>0</v>
      </c>
      <c r="AI6" s="55">
        <f>IF(Tabel!$N$4="16958", Tabel!$AD16*0.2,0)</f>
        <v>0</v>
      </c>
      <c r="AJ6" s="55">
        <f>Tabel!$AD16*0.75</f>
        <v>0</v>
      </c>
      <c r="AK6" s="55">
        <f>(Tabel!$AD16+Tabel!$AF16)*0.1</f>
        <v>0</v>
      </c>
      <c r="AL6" s="55">
        <f>IF(Tabel!$B16="GRUP_F6", Tabel!$AD16*0.1,0)</f>
        <v>0</v>
      </c>
      <c r="AM6" s="55">
        <f>IF(IFERROR(MATCH(CONCATENATE("I",Tabel!$N$4),Inst_social,0),0)&gt;0,Tabel!$AD16*0.1,0)</f>
        <v>0</v>
      </c>
      <c r="AN6" s="55">
        <f>Tabel!$AD16*0.75</f>
        <v>0</v>
      </c>
    </row>
    <row r="7" spans="8:40" s="60" customFormat="1" ht="60" customHeight="1" x14ac:dyDescent="0.25">
      <c r="H7" s="61" t="s">
        <v>15898</v>
      </c>
      <c r="I7" s="61">
        <v>1100</v>
      </c>
      <c r="M7" s="60" t="s">
        <v>15888</v>
      </c>
      <c r="N7" s="68">
        <v>-2</v>
      </c>
      <c r="O7" s="55"/>
      <c r="P7" s="56" t="s">
        <v>15888</v>
      </c>
      <c r="Q7" s="69" t="s">
        <v>15899</v>
      </c>
      <c r="R7" s="55"/>
      <c r="S7" s="63" t="s">
        <v>15893</v>
      </c>
      <c r="T7" s="58">
        <v>-6</v>
      </c>
      <c r="X7" s="55">
        <f>IF(IFERROR(MATCH(CONCATENATE("I",Tabel!$N$4),Inst_SFSSV,0),0)&gt;0,Tabel!$AD17*0.9,0)</f>
        <v>0</v>
      </c>
      <c r="Y7" s="55">
        <f>IF(Tabel!$N$4="16341", Tabel!AD17*1,0)</f>
        <v>0</v>
      </c>
      <c r="Z7" s="55">
        <f>IF(Tabel!$N$4="00027", Tabel!AD17*0.4,0)</f>
        <v>0</v>
      </c>
      <c r="AA7" s="55">
        <f>IF(IFERROR(MATCH(CONCATENATE("I",Tabel!$N$4),Inst_audio,0),0)&gt;0,Tabel!$AD17*0.2,0)</f>
        <v>0</v>
      </c>
      <c r="AB7" s="55">
        <f>IF(Tabel!$N$4="00169", Tabel!AD17*0.4,0)</f>
        <v>0</v>
      </c>
      <c r="AC7" s="55">
        <f>IF(IFERROR(MATCH(CONCATENATE("I",Tabel!$N$4),Inst_forta,0),0)&gt;0,Tabel!$AD17*0.2,0)</f>
        <v>0</v>
      </c>
      <c r="AD7" s="55">
        <f>IF(IFERROR(MATCH(CONCATENATE("I",Tabel!$N$4),Inst_forta_bani,0),0)&gt;0,Tabel!$AD17*1.2,0)</f>
        <v>0</v>
      </c>
      <c r="AE7" s="55">
        <f>IF(Tabel!$N$4="16751", Tabel!$AD17*1.2,0)</f>
        <v>0</v>
      </c>
      <c r="AF7" s="55">
        <f>IF(Tabel!$N$4="16606", Tabel!$AD17*0.3,0)</f>
        <v>0</v>
      </c>
      <c r="AG7" s="55">
        <f>IF(Tabel!$N$4="16668", Tabel!$AD17*0.4,0)</f>
        <v>0</v>
      </c>
      <c r="AH7" s="55">
        <f>IF(Tabel!$N$4="15677", Tabel!$AD17*0.2,0)</f>
        <v>0</v>
      </c>
      <c r="AI7" s="55">
        <f>IF(Tabel!$N$4="16958", Tabel!$AD17*0.2,0)</f>
        <v>0</v>
      </c>
      <c r="AJ7" s="55">
        <f>Tabel!$AD17*0.75</f>
        <v>0</v>
      </c>
      <c r="AK7" s="55">
        <f>(Tabel!$AD17+Tabel!$AF17)*0.1</f>
        <v>0</v>
      </c>
      <c r="AL7" s="55">
        <f>IF(Tabel!$B17="GRUP_F6", Tabel!$AD17*0.1,0)</f>
        <v>0</v>
      </c>
      <c r="AM7" s="55">
        <f>IF(IFERROR(MATCH(CONCATENATE("I",Tabel!$N$4),Inst_social,0),0)&gt;0,Tabel!$AD17*0.1,0)</f>
        <v>0</v>
      </c>
      <c r="AN7" s="55">
        <f>Tabel!$AD17*0.75</f>
        <v>0</v>
      </c>
    </row>
    <row r="8" spans="8:40" s="60" customFormat="1" ht="60" customHeight="1" x14ac:dyDescent="0.25">
      <c r="H8" s="61" t="s">
        <v>15900</v>
      </c>
      <c r="I8" s="61">
        <v>600</v>
      </c>
      <c r="M8" s="60" t="s">
        <v>15888</v>
      </c>
      <c r="N8" s="68">
        <v>5</v>
      </c>
      <c r="O8" s="55"/>
      <c r="P8" s="56" t="s">
        <v>15888</v>
      </c>
      <c r="Q8" s="70" t="s">
        <v>15901</v>
      </c>
      <c r="R8" s="55"/>
      <c r="S8" s="65" t="s">
        <v>15895</v>
      </c>
      <c r="T8" s="58">
        <v>6</v>
      </c>
      <c r="X8" s="55">
        <f>IF(IFERROR(MATCH(CONCATENATE("I",Tabel!$N$4),Inst_SFSSV,0),0)&gt;0,Tabel!$AD18*0.9,0)</f>
        <v>0</v>
      </c>
      <c r="Y8" s="55">
        <f>IF(Tabel!$N$4="16341", Tabel!AD18*1,0)</f>
        <v>0</v>
      </c>
      <c r="Z8" s="55">
        <f>IF(Tabel!$N$4="00027", Tabel!AD18*0.4,0)</f>
        <v>0</v>
      </c>
      <c r="AA8" s="55">
        <f>IF(IFERROR(MATCH(CONCATENATE("I",Tabel!$N$4),Inst_audio,0),0)&gt;0,Tabel!$AD18*0.2,0)</f>
        <v>0</v>
      </c>
      <c r="AB8" s="55">
        <f>IF(Tabel!$N$4="00169", Tabel!AD18*0.4,0)</f>
        <v>0</v>
      </c>
      <c r="AC8" s="55">
        <f>IF(IFERROR(MATCH(CONCATENATE("I",Tabel!$N$4),Inst_forta,0),0)&gt;0,Tabel!$AD18*0.2,0)</f>
        <v>0</v>
      </c>
      <c r="AD8" s="55">
        <f>IF(IFERROR(MATCH(CONCATENATE("I",Tabel!$N$4),Inst_forta_bani,0),0)&gt;0,Tabel!$AD18*1.2,0)</f>
        <v>0</v>
      </c>
      <c r="AE8" s="55">
        <f>IF(Tabel!$N$4="16751", Tabel!$AD18*1.2,0)</f>
        <v>0</v>
      </c>
      <c r="AF8" s="55">
        <f>IF(Tabel!$N$4="16606", Tabel!$AD18*0.3,0)</f>
        <v>0</v>
      </c>
      <c r="AG8" s="55">
        <f>IF(Tabel!$N$4="16668", Tabel!$AD18*0.4,0)</f>
        <v>0</v>
      </c>
      <c r="AH8" s="55">
        <f>IF(Tabel!$N$4="15677", Tabel!$AD18*0.2,0)</f>
        <v>0</v>
      </c>
      <c r="AI8" s="55">
        <f>IF(Tabel!$N$4="16958", Tabel!$AD18*0.2,0)</f>
        <v>0</v>
      </c>
      <c r="AJ8" s="55">
        <f>Tabel!$AD18*0.75</f>
        <v>0</v>
      </c>
      <c r="AK8" s="55">
        <f>(Tabel!$AD18+Tabel!$AF18)*0.1</f>
        <v>0</v>
      </c>
      <c r="AL8" s="55">
        <f>IF(Tabel!$B18="GRUP_F6", Tabel!$AD18*0.1,0)</f>
        <v>0</v>
      </c>
      <c r="AM8" s="55">
        <f>IF(IFERROR(MATCH(CONCATENATE("I",Tabel!$N$4),Inst_social,0),0)&gt;0,Tabel!$AD18*0.1,0)</f>
        <v>0</v>
      </c>
      <c r="AN8" s="55">
        <f>Tabel!$AD18*0.75</f>
        <v>0</v>
      </c>
    </row>
    <row r="9" spans="8:40" s="60" customFormat="1" ht="60" customHeight="1" x14ac:dyDescent="0.25">
      <c r="H9" s="61" t="s">
        <v>15902</v>
      </c>
      <c r="I9" s="61">
        <v>600</v>
      </c>
      <c r="M9" s="60" t="s">
        <v>15888</v>
      </c>
      <c r="N9" s="68">
        <v>-2</v>
      </c>
      <c r="O9" s="55"/>
      <c r="P9" s="56" t="s">
        <v>15888</v>
      </c>
      <c r="Q9" s="70" t="s">
        <v>15903</v>
      </c>
      <c r="R9" s="55"/>
      <c r="S9" s="67" t="s">
        <v>15897</v>
      </c>
      <c r="T9" s="58">
        <v>8</v>
      </c>
      <c r="X9" s="55">
        <f>IF(IFERROR(MATCH(CONCATENATE("I",Tabel!$N$4),Inst_SFSSV,0),0)&gt;0,Tabel!$AD19*0.9,0)</f>
        <v>0</v>
      </c>
      <c r="Y9" s="55">
        <f>IF(Tabel!$N$4="16341", Tabel!AD19*1,0)</f>
        <v>0</v>
      </c>
      <c r="Z9" s="55">
        <f>IF(Tabel!$N$4="00027", Tabel!AD19*0.4,0)</f>
        <v>0</v>
      </c>
      <c r="AA9" s="55">
        <f>IF(IFERROR(MATCH(CONCATENATE("I",Tabel!$N$4),Inst_audio,0),0)&gt;0,Tabel!$AD19*0.2,0)</f>
        <v>0</v>
      </c>
      <c r="AB9" s="55">
        <f>IF(Tabel!$N$4="00169", Tabel!AD19*0.4,0)</f>
        <v>0</v>
      </c>
      <c r="AC9" s="55">
        <f>IF(IFERROR(MATCH(CONCATENATE("I",Tabel!$N$4),Inst_forta,0),0)&gt;0,Tabel!$AD19*0.2,0)</f>
        <v>0</v>
      </c>
      <c r="AD9" s="55">
        <f>IF(IFERROR(MATCH(CONCATENATE("I",Tabel!$N$4),Inst_forta_bani,0),0)&gt;0,Tabel!$AD19*1.2,0)</f>
        <v>0</v>
      </c>
      <c r="AE9" s="55">
        <f>IF(Tabel!$N$4="16751", Tabel!$AD19*1.2,0)</f>
        <v>0</v>
      </c>
      <c r="AF9" s="55">
        <f>IF(Tabel!$N$4="16606", Tabel!$AD19*0.3,0)</f>
        <v>0</v>
      </c>
      <c r="AG9" s="55">
        <f>IF(Tabel!$N$4="16668", Tabel!$AD19*0.4,0)</f>
        <v>0</v>
      </c>
      <c r="AH9" s="55">
        <f>IF(Tabel!$N$4="15677", Tabel!$AD19*0.2,0)</f>
        <v>0</v>
      </c>
      <c r="AI9" s="55">
        <f>IF(Tabel!$N$4="16958", Tabel!$AD19*0.2,0)</f>
        <v>0</v>
      </c>
      <c r="AJ9" s="55">
        <f>Tabel!$AD19*0.75</f>
        <v>0</v>
      </c>
      <c r="AK9" s="55">
        <f>(Tabel!$AD19+Tabel!$AF19)*0.1</f>
        <v>0</v>
      </c>
      <c r="AL9" s="55">
        <f>IF(Tabel!$B19="GRUP_F6", Tabel!$AD19*0.1,0)</f>
        <v>0</v>
      </c>
      <c r="AM9" s="55">
        <f>IF(IFERROR(MATCH(CONCATENATE("I",Tabel!$N$4),Inst_social,0),0)&gt;0,Tabel!$AD19*0.1,0)</f>
        <v>0</v>
      </c>
      <c r="AN9" s="55">
        <f>Tabel!$AD19*0.75</f>
        <v>0</v>
      </c>
    </row>
    <row r="10" spans="8:40" s="60" customFormat="1" ht="15" customHeight="1" x14ac:dyDescent="0.25">
      <c r="H10" s="61" t="s">
        <v>15904</v>
      </c>
      <c r="I10" s="61">
        <v>600</v>
      </c>
      <c r="M10" s="60" t="s">
        <v>15888</v>
      </c>
      <c r="N10" s="68">
        <v>-3</v>
      </c>
      <c r="P10" s="56" t="s">
        <v>15888</v>
      </c>
      <c r="Q10" s="70" t="s">
        <v>15905</v>
      </c>
      <c r="S10" s="69" t="s">
        <v>15899</v>
      </c>
      <c r="T10" s="58">
        <v>14</v>
      </c>
      <c r="X10" s="55">
        <f>IF(IFERROR(MATCH(CONCATENATE("I",Tabel!$N$4),Inst_SFSSV,0),0)&gt;0,Tabel!$AD20*0.9,0)</f>
        <v>0</v>
      </c>
      <c r="Y10" s="55">
        <f>IF(Tabel!$N$4="16341", Tabel!AD20*1,0)</f>
        <v>0</v>
      </c>
      <c r="Z10" s="55">
        <f>IF(Tabel!$N$4="00027", Tabel!AD20*0.4,0)</f>
        <v>0</v>
      </c>
      <c r="AA10" s="55">
        <f>IF(IFERROR(MATCH(CONCATENATE("I",Tabel!$N$4),Inst_audio,0),0)&gt;0,Tabel!$AD20*0.2,0)</f>
        <v>0</v>
      </c>
      <c r="AB10" s="55">
        <f>IF(Tabel!$N$4="00169", Tabel!AD20*0.4,0)</f>
        <v>0</v>
      </c>
      <c r="AC10" s="55">
        <f>IF(IFERROR(MATCH(CONCATENATE("I",Tabel!$N$4),Inst_forta,0),0)&gt;0,Tabel!$AD20*0.2,0)</f>
        <v>0</v>
      </c>
      <c r="AD10" s="55">
        <f>IF(IFERROR(MATCH(CONCATENATE("I",Tabel!$N$4),Inst_forta_bani,0),0)&gt;0,Tabel!$AD20*1.2,0)</f>
        <v>0</v>
      </c>
      <c r="AE10" s="55">
        <f>IF(Tabel!$N$4="16751", Tabel!$AD20*1.2,0)</f>
        <v>0</v>
      </c>
      <c r="AF10" s="55">
        <f>IF(Tabel!$N$4="16606", Tabel!$AD20*0.3,0)</f>
        <v>0</v>
      </c>
      <c r="AG10" s="55">
        <f>IF(Tabel!$N$4="16668", Tabel!$AD20*0.4,0)</f>
        <v>0</v>
      </c>
      <c r="AH10" s="55">
        <f>IF(Tabel!$N$4="15677", Tabel!$AD20*0.2,0)</f>
        <v>0</v>
      </c>
      <c r="AI10" s="55">
        <f>IF(Tabel!$N$4="16958", Tabel!$AD20*0.2,0)</f>
        <v>0</v>
      </c>
      <c r="AJ10" s="55">
        <f>Tabel!$AD20*0.75</f>
        <v>0</v>
      </c>
      <c r="AK10" s="55">
        <f>(Tabel!$AD20+Tabel!$AF20)*0.1</f>
        <v>0</v>
      </c>
      <c r="AL10" s="55">
        <f>IF(Tabel!$B20="GRUP_F6", Tabel!$AD20*0.1,0)</f>
        <v>0</v>
      </c>
      <c r="AM10" s="55">
        <f>IF(IFERROR(MATCH(CONCATENATE("I",Tabel!$N$4),Inst_social,0),0)&gt;0,Tabel!$AD20*0.1,0)</f>
        <v>0</v>
      </c>
      <c r="AN10" s="55">
        <f>Tabel!$AD20*0.75</f>
        <v>0</v>
      </c>
    </row>
    <row r="11" spans="8:40" s="60" customFormat="1" ht="12" customHeight="1" x14ac:dyDescent="0.2">
      <c r="M11" s="60" t="s">
        <v>15888</v>
      </c>
      <c r="N11" s="68">
        <v>-6</v>
      </c>
      <c r="P11" s="56" t="s">
        <v>15888</v>
      </c>
      <c r="Q11" s="69" t="s">
        <v>15906</v>
      </c>
      <c r="S11" s="69" t="s">
        <v>15899</v>
      </c>
      <c r="T11" s="58">
        <v>3</v>
      </c>
      <c r="X11" s="55">
        <f>IF(IFERROR(MATCH(CONCATENATE("I",Tabel!$N$4),Inst_SFSSV,0),0)&gt;0,Tabel!$AD21*0.9,0)</f>
        <v>0</v>
      </c>
      <c r="Y11" s="55">
        <f>IF(Tabel!$N$4="16341", Tabel!AD21*1,0)</f>
        <v>0</v>
      </c>
      <c r="Z11" s="55">
        <f>IF(Tabel!$N$4="00027", Tabel!AD21*0.4,0)</f>
        <v>0</v>
      </c>
      <c r="AA11" s="55">
        <f>IF(IFERROR(MATCH(CONCATENATE("I",Tabel!$N$4),Inst_audio,0),0)&gt;0,Tabel!$AD21*0.2,0)</f>
        <v>0</v>
      </c>
      <c r="AB11" s="55">
        <f>IF(Tabel!$N$4="00169", Tabel!AD21*0.4,0)</f>
        <v>0</v>
      </c>
      <c r="AC11" s="55">
        <f>IF(IFERROR(MATCH(CONCATENATE("I",Tabel!$N$4),Inst_forta,0),0)&gt;0,Tabel!$AD21*0.2,0)</f>
        <v>0</v>
      </c>
      <c r="AD11" s="55">
        <f>IF(IFERROR(MATCH(CONCATENATE("I",Tabel!$N$4),Inst_forta_bani,0),0)&gt;0,Tabel!$AD21*1.2,0)</f>
        <v>0</v>
      </c>
      <c r="AE11" s="55">
        <f>IF(Tabel!$N$4="16751", Tabel!$AD21*1.2,0)</f>
        <v>0</v>
      </c>
      <c r="AF11" s="55">
        <f>IF(Tabel!$N$4="16606", Tabel!$AD21*0.3,0)</f>
        <v>0</v>
      </c>
      <c r="AG11" s="55">
        <f>IF(Tabel!$N$4="16668", Tabel!$AD21*0.4,0)</f>
        <v>0</v>
      </c>
      <c r="AH11" s="55">
        <f>IF(Tabel!$N$4="15677", Tabel!$AD21*0.2,0)</f>
        <v>0</v>
      </c>
      <c r="AI11" s="55">
        <f>IF(Tabel!$N$4="16958", Tabel!$AD21*0.2,0)</f>
        <v>0</v>
      </c>
      <c r="AJ11" s="55">
        <f>Tabel!$AD21*0.75</f>
        <v>0</v>
      </c>
      <c r="AK11" s="55">
        <f>(Tabel!$AD21+Tabel!$AF21)*0.1</f>
        <v>0</v>
      </c>
      <c r="AL11" s="55">
        <f>IF(Tabel!$B21="GRUP_F6", Tabel!$AD21*0.1,0)</f>
        <v>0</v>
      </c>
      <c r="AM11" s="55">
        <f>IF(IFERROR(MATCH(CONCATENATE("I",Tabel!$N$4),Inst_social,0),0)&gt;0,Tabel!$AD21*0.1,0)</f>
        <v>0</v>
      </c>
      <c r="AN11" s="55">
        <f>Tabel!$AD21*0.75</f>
        <v>0</v>
      </c>
    </row>
    <row r="12" spans="8:40" s="60" customFormat="1" ht="60.75" customHeight="1" x14ac:dyDescent="0.25">
      <c r="H12" s="61" t="s">
        <v>15907</v>
      </c>
      <c r="I12" s="61">
        <v>0</v>
      </c>
      <c r="M12" s="60" t="s">
        <v>15888</v>
      </c>
      <c r="N12" s="68">
        <v>6</v>
      </c>
      <c r="P12" s="56" t="s">
        <v>15888</v>
      </c>
      <c r="Q12" s="69" t="s">
        <v>15908</v>
      </c>
      <c r="S12" s="70" t="s">
        <v>15901</v>
      </c>
      <c r="T12" s="58">
        <v>3</v>
      </c>
      <c r="X12" s="55">
        <f>IF(IFERROR(MATCH(CONCATENATE("I",Tabel!$N$4),Inst_SFSSV,0),0)&gt;0,Tabel!$AD22*0.9,0)</f>
        <v>0</v>
      </c>
      <c r="Y12" s="55">
        <f>IF(Tabel!$N$4="16341", Tabel!AD22*1,0)</f>
        <v>0</v>
      </c>
      <c r="Z12" s="55">
        <f>IF(Tabel!$N$4="00027", Tabel!AD22*0.4,0)</f>
        <v>0</v>
      </c>
      <c r="AA12" s="55">
        <f>IF(IFERROR(MATCH(CONCATENATE("I",Tabel!$N$4),Inst_audio,0),0)&gt;0,Tabel!$AD22*0.2,0)</f>
        <v>0</v>
      </c>
      <c r="AB12" s="55">
        <f>IF(Tabel!$N$4="00169", Tabel!AD22*0.4,0)</f>
        <v>0</v>
      </c>
      <c r="AC12" s="55">
        <f>IF(IFERROR(MATCH(CONCATENATE("I",Tabel!$N$4),Inst_forta,0),0)&gt;0,Tabel!$AD22*0.2,0)</f>
        <v>0</v>
      </c>
      <c r="AD12" s="55">
        <f>IF(IFERROR(MATCH(CONCATENATE("I",Tabel!$N$4),Inst_forta_bani,0),0)&gt;0,Tabel!$AD22*1.2,0)</f>
        <v>0</v>
      </c>
      <c r="AE12" s="55">
        <f>IF(Tabel!$N$4="16751", Tabel!$AD22*1.2,0)</f>
        <v>0</v>
      </c>
      <c r="AF12" s="55">
        <f>IF(Tabel!$N$4="16606", Tabel!$AD22*0.3,0)</f>
        <v>0</v>
      </c>
      <c r="AG12" s="55">
        <f>IF(Tabel!$N$4="16668", Tabel!$AD22*0.4,0)</f>
        <v>0</v>
      </c>
      <c r="AH12" s="55">
        <f>IF(Tabel!$N$4="15677", Tabel!$AD22*0.2,0)</f>
        <v>0</v>
      </c>
      <c r="AI12" s="55">
        <f>IF(Tabel!$N$4="16958", Tabel!$AD22*0.2,0)</f>
        <v>0</v>
      </c>
      <c r="AJ12" s="55">
        <f>Tabel!$AD22*0.75</f>
        <v>0</v>
      </c>
      <c r="AK12" s="55">
        <f>(Tabel!$AD22+Tabel!$AF22)*0.1</f>
        <v>0</v>
      </c>
      <c r="AL12" s="55">
        <f>IF(Tabel!$B22="GRUP_F6", Tabel!$AD22*0.1,0)</f>
        <v>0</v>
      </c>
      <c r="AM12" s="55">
        <f>IF(IFERROR(MATCH(CONCATENATE("I",Tabel!$N$4),Inst_social,0),0)&gt;0,Tabel!$AD22*0.1,0)</f>
        <v>0</v>
      </c>
      <c r="AN12" s="55">
        <f>Tabel!$AD22*0.75</f>
        <v>0</v>
      </c>
    </row>
    <row r="13" spans="8:40" s="60" customFormat="1" ht="15" customHeight="1" x14ac:dyDescent="0.25">
      <c r="H13" s="61" t="s">
        <v>15909</v>
      </c>
      <c r="I13" s="61">
        <v>250</v>
      </c>
      <c r="M13" s="60" t="s">
        <v>15888</v>
      </c>
      <c r="N13" s="68">
        <v>-2</v>
      </c>
      <c r="P13" s="56" t="s">
        <v>15888</v>
      </c>
      <c r="Q13" s="69" t="s">
        <v>15910</v>
      </c>
      <c r="S13" s="70" t="s">
        <v>15903</v>
      </c>
      <c r="T13" s="58">
        <v>10</v>
      </c>
      <c r="X13" s="55">
        <f>IF(IFERROR(MATCH(CONCATENATE("I",Tabel!$N$4),Inst_SFSSV,0),0)&gt;0,Tabel!$AD23*0.9,0)</f>
        <v>0</v>
      </c>
      <c r="Y13" s="55">
        <f>IF(Tabel!$N$4="16341", Tabel!AD23*1,0)</f>
        <v>0</v>
      </c>
      <c r="Z13" s="55">
        <f>IF(Tabel!$N$4="00027", Tabel!AD23*0.4,0)</f>
        <v>0</v>
      </c>
      <c r="AA13" s="55">
        <f>IF(IFERROR(MATCH(CONCATENATE("I",Tabel!$N$4),Inst_audio,0),0)&gt;0,Tabel!$AD23*0.2,0)</f>
        <v>0</v>
      </c>
      <c r="AB13" s="55">
        <f>IF(Tabel!$N$4="00169", Tabel!AD23*0.4,0)</f>
        <v>0</v>
      </c>
      <c r="AC13" s="55">
        <f>IF(IFERROR(MATCH(CONCATENATE("I",Tabel!$N$4),Inst_forta,0),0)&gt;0,Tabel!$AD23*0.2,0)</f>
        <v>0</v>
      </c>
      <c r="AD13" s="55">
        <f>IF(IFERROR(MATCH(CONCATENATE("I",Tabel!$N$4),Inst_forta_bani,0),0)&gt;0,Tabel!$AD23*1.2,0)</f>
        <v>0</v>
      </c>
      <c r="AE13" s="55">
        <f>IF(Tabel!$N$4="16751", Tabel!$AD23*1.2,0)</f>
        <v>0</v>
      </c>
      <c r="AF13" s="55">
        <f>IF(Tabel!$N$4="16606", Tabel!$AD23*0.3,0)</f>
        <v>0</v>
      </c>
      <c r="AG13" s="55">
        <f>IF(Tabel!$N$4="16668", Tabel!$AD23*0.4,0)</f>
        <v>0</v>
      </c>
      <c r="AH13" s="55">
        <f>IF(Tabel!$N$4="15677", Tabel!$AD23*0.2,0)</f>
        <v>0</v>
      </c>
      <c r="AI13" s="55">
        <f>IF(Tabel!$N$4="16958", Tabel!$AD23*0.2,0)</f>
        <v>0</v>
      </c>
      <c r="AJ13" s="55">
        <f>Tabel!$AD23*0.75</f>
        <v>0</v>
      </c>
      <c r="AK13" s="55">
        <f>(Tabel!$AD23+Tabel!$AF23)*0.1</f>
        <v>0</v>
      </c>
      <c r="AL13" s="55">
        <f>IF(Tabel!$B23="GRUP_F6", Tabel!$AD23*0.1,0)</f>
        <v>0</v>
      </c>
      <c r="AM13" s="55">
        <f>IF(IFERROR(MATCH(CONCATENATE("I",Tabel!$N$4),Inst_social,0),0)&gt;0,Tabel!$AD23*0.1,0)</f>
        <v>0</v>
      </c>
      <c r="AN13" s="55">
        <f>Tabel!$AD23*0.75</f>
        <v>0</v>
      </c>
    </row>
    <row r="14" spans="8:40" s="60" customFormat="1" ht="15" customHeight="1" x14ac:dyDescent="0.25">
      <c r="H14" s="61" t="s">
        <v>15911</v>
      </c>
      <c r="I14" s="61">
        <v>250</v>
      </c>
      <c r="M14" s="60" t="s">
        <v>15888</v>
      </c>
      <c r="N14" s="68">
        <v>-4</v>
      </c>
      <c r="P14" s="56" t="s">
        <v>15888</v>
      </c>
      <c r="Q14" s="69" t="s">
        <v>15912</v>
      </c>
      <c r="S14" s="70" t="s">
        <v>15905</v>
      </c>
      <c r="T14" s="58">
        <v>10</v>
      </c>
      <c r="X14" s="55">
        <f>IF(IFERROR(MATCH(CONCATENATE("I",Tabel!$N$4),Inst_SFSSV,0),0)&gt;0,Tabel!$AD24*0.9,0)</f>
        <v>0</v>
      </c>
      <c r="Y14" s="55">
        <f>IF(Tabel!$N$4="16341", Tabel!AD24*1,0)</f>
        <v>0</v>
      </c>
      <c r="Z14" s="55">
        <f>IF(Tabel!$N$4="00027", Tabel!AD24*0.4,0)</f>
        <v>0</v>
      </c>
      <c r="AA14" s="55">
        <f>IF(IFERROR(MATCH(CONCATENATE("I",Tabel!$N$4),Inst_audio,0),0)&gt;0,Tabel!$AD24*0.2,0)</f>
        <v>0</v>
      </c>
      <c r="AB14" s="55">
        <f>IF(Tabel!$N$4="00169", Tabel!AD24*0.4,0)</f>
        <v>0</v>
      </c>
      <c r="AC14" s="55">
        <f>IF(IFERROR(MATCH(CONCATENATE("I",Tabel!$N$4),Inst_forta,0),0)&gt;0,Tabel!$AD24*0.2,0)</f>
        <v>0</v>
      </c>
      <c r="AD14" s="55">
        <f>IF(IFERROR(MATCH(CONCATENATE("I",Tabel!$N$4),Inst_forta_bani,0),0)&gt;0,Tabel!$AD24*1.2,0)</f>
        <v>0</v>
      </c>
      <c r="AE14" s="55">
        <f>IF(Tabel!$N$4="16751", Tabel!$AD24*1.2,0)</f>
        <v>0</v>
      </c>
      <c r="AF14" s="55">
        <f>IF(Tabel!$N$4="16606", Tabel!$AD24*0.3,0)</f>
        <v>0</v>
      </c>
      <c r="AG14" s="55">
        <f>IF(Tabel!$N$4="16668", Tabel!$AD24*0.4,0)</f>
        <v>0</v>
      </c>
      <c r="AH14" s="55">
        <f>IF(Tabel!$N$4="15677", Tabel!$AD24*0.2,0)</f>
        <v>0</v>
      </c>
      <c r="AI14" s="55">
        <f>IF(Tabel!$N$4="16958", Tabel!$AD24*0.2,0)</f>
        <v>0</v>
      </c>
      <c r="AJ14" s="55">
        <f>Tabel!$AD24*0.75</f>
        <v>0</v>
      </c>
      <c r="AK14" s="55">
        <f>(Tabel!$AD24+Tabel!$AF24)*0.1</f>
        <v>0</v>
      </c>
      <c r="AL14" s="55">
        <f>IF(Tabel!$B24="GRUP_F6", Tabel!$AD24*0.1,0)</f>
        <v>0</v>
      </c>
      <c r="AM14" s="55">
        <f>IF(IFERROR(MATCH(CONCATENATE("I",Tabel!$N$4),Inst_social,0),0)&gt;0,Tabel!$AD24*0.1,0)</f>
        <v>0</v>
      </c>
      <c r="AN14" s="55">
        <f>Tabel!$AD24*0.75</f>
        <v>0</v>
      </c>
    </row>
    <row r="15" spans="8:40" s="60" customFormat="1" ht="20.25" customHeight="1" x14ac:dyDescent="0.25">
      <c r="H15" s="61" t="s">
        <v>15913</v>
      </c>
      <c r="I15" s="61">
        <v>200</v>
      </c>
      <c r="M15" s="60" t="s">
        <v>15888</v>
      </c>
      <c r="N15" s="68">
        <v>-2</v>
      </c>
      <c r="O15" s="55"/>
      <c r="P15" s="56" t="s">
        <v>15888</v>
      </c>
      <c r="Q15" s="63" t="s">
        <v>15914</v>
      </c>
      <c r="R15" s="55"/>
      <c r="S15" s="69" t="s">
        <v>15906</v>
      </c>
      <c r="T15" s="58">
        <v>15</v>
      </c>
      <c r="X15" s="55">
        <f>IF(IFERROR(MATCH(CONCATENATE("I",Tabel!$N$4),Inst_SFSSV,0),0)&gt;0,Tabel!$AD25*0.9,0)</f>
        <v>0</v>
      </c>
      <c r="Y15" s="55">
        <f>IF(Tabel!$N$4="16341", Tabel!AD25*1,0)</f>
        <v>0</v>
      </c>
      <c r="Z15" s="55">
        <f>IF(Tabel!$N$4="00027", Tabel!AD25*0.4,0)</f>
        <v>0</v>
      </c>
      <c r="AA15" s="55">
        <f>IF(IFERROR(MATCH(CONCATENATE("I",Tabel!$N$4),Inst_audio,0),0)&gt;0,Tabel!$AD25*0.2,0)</f>
        <v>0</v>
      </c>
      <c r="AB15" s="55">
        <f>IF(Tabel!$N$4="00169", Tabel!AD25*0.4,0)</f>
        <v>0</v>
      </c>
      <c r="AC15" s="55">
        <f>IF(IFERROR(MATCH(CONCATENATE("I",Tabel!$N$4),Inst_forta,0),0)&gt;0,Tabel!$AD25*0.2,0)</f>
        <v>0</v>
      </c>
      <c r="AD15" s="55">
        <f>IF(IFERROR(MATCH(CONCATENATE("I",Tabel!$N$4),Inst_forta_bani,0),0)&gt;0,Tabel!$AD25*1.2,0)</f>
        <v>0</v>
      </c>
      <c r="AE15" s="55">
        <f>IF(Tabel!$N$4="16751", Tabel!$AD25*1.2,0)</f>
        <v>0</v>
      </c>
      <c r="AF15" s="55">
        <f>IF(Tabel!$N$4="16606", Tabel!$AD25*0.3,0)</f>
        <v>0</v>
      </c>
      <c r="AG15" s="55">
        <f>IF(Tabel!$N$4="16668", Tabel!$AD25*0.4,0)</f>
        <v>0</v>
      </c>
      <c r="AH15" s="55">
        <f>IF(Tabel!$N$4="15677", Tabel!$AD25*0.2,0)</f>
        <v>0</v>
      </c>
      <c r="AI15" s="55">
        <f>IF(Tabel!$N$4="16958", Tabel!$AD25*0.2,0)</f>
        <v>0</v>
      </c>
      <c r="AJ15" s="55">
        <f>Tabel!$AD25*0.75</f>
        <v>0</v>
      </c>
      <c r="AK15" s="55">
        <f>(Tabel!$AD25+Tabel!$AF25)*0.1</f>
        <v>0</v>
      </c>
      <c r="AL15" s="55">
        <f>IF(Tabel!$B25="GRUP_F6", Tabel!$AD25*0.1,0)</f>
        <v>0</v>
      </c>
      <c r="AM15" s="55">
        <f>IF(IFERROR(MATCH(CONCATENATE("I",Tabel!$N$4),Inst_social,0),0)&gt;0,Tabel!$AD25*0.1,0)</f>
        <v>0</v>
      </c>
      <c r="AN15" s="55">
        <f>Tabel!$AD25*0.75</f>
        <v>0</v>
      </c>
    </row>
    <row r="16" spans="8:40" s="60" customFormat="1" ht="24" customHeight="1" x14ac:dyDescent="0.25">
      <c r="H16" s="61" t="s">
        <v>15915</v>
      </c>
      <c r="I16" s="61">
        <v>200</v>
      </c>
      <c r="N16" s="71"/>
      <c r="O16" s="55"/>
      <c r="P16" s="56" t="s">
        <v>15888</v>
      </c>
      <c r="Q16" s="72" t="s">
        <v>15916</v>
      </c>
      <c r="R16" s="55"/>
      <c r="S16" s="69" t="s">
        <v>15906</v>
      </c>
      <c r="T16" s="58">
        <v>25</v>
      </c>
      <c r="X16" s="55">
        <f>IF(IFERROR(MATCH(CONCATENATE("I",Tabel!$N$4),Inst_SFSSV,0),0)&gt;0,Tabel!$AD26*0.9,0)</f>
        <v>0</v>
      </c>
      <c r="Y16" s="55">
        <f>IF(Tabel!$N$4="16341", Tabel!AD26*1,0)</f>
        <v>0</v>
      </c>
      <c r="Z16" s="55">
        <f>IF(Tabel!$N$4="00027", Tabel!AD26*0.4,0)</f>
        <v>0</v>
      </c>
      <c r="AA16" s="55">
        <f>IF(IFERROR(MATCH(CONCATENATE("I",Tabel!$N$4),Inst_audio,0),0)&gt;0,Tabel!$AD26*0.2,0)</f>
        <v>0</v>
      </c>
      <c r="AB16" s="55">
        <f>IF(Tabel!$N$4="00169", Tabel!AD26*0.4,0)</f>
        <v>0</v>
      </c>
      <c r="AC16" s="55">
        <f>IF(IFERROR(MATCH(CONCATENATE("I",Tabel!$N$4),Inst_forta,0),0)&gt;0,Tabel!$AD26*0.2,0)</f>
        <v>0</v>
      </c>
      <c r="AD16" s="55">
        <f>IF(IFERROR(MATCH(CONCATENATE("I",Tabel!$N$4),Inst_forta_bani,0),0)&gt;0,Tabel!$AD26*1.2,0)</f>
        <v>0</v>
      </c>
      <c r="AE16" s="55">
        <f>IF(Tabel!$N$4="16751", Tabel!$AD26*1.2,0)</f>
        <v>0</v>
      </c>
      <c r="AF16" s="55">
        <f>IF(Tabel!$N$4="16606", Tabel!$AD26*0.3,0)</f>
        <v>0</v>
      </c>
      <c r="AG16" s="55">
        <f>IF(Tabel!$N$4="16668", Tabel!$AD26*0.4,0)</f>
        <v>0</v>
      </c>
      <c r="AH16" s="55">
        <f>IF(Tabel!$N$4="15677", Tabel!$AD26*0.2,0)</f>
        <v>0</v>
      </c>
      <c r="AI16" s="55">
        <f>IF(Tabel!$N$4="16958", Tabel!$AD26*0.2,0)</f>
        <v>0</v>
      </c>
      <c r="AJ16" s="55">
        <f>Tabel!$AD26*0.75</f>
        <v>0</v>
      </c>
      <c r="AK16" s="55">
        <f>(Tabel!$AD26+Tabel!$AF26)*0.1</f>
        <v>0</v>
      </c>
      <c r="AL16" s="55">
        <f>IF(Tabel!$B26="GRUP_F6", Tabel!$AD26*0.1,0)</f>
        <v>0</v>
      </c>
      <c r="AM16" s="55">
        <f>IF(IFERROR(MATCH(CONCATENATE("I",Tabel!$N$4),Inst_social,0),0)&gt;0,Tabel!$AD26*0.1,0)</f>
        <v>0</v>
      </c>
      <c r="AN16" s="55">
        <f>Tabel!$AD26*0.75</f>
        <v>0</v>
      </c>
    </row>
    <row r="17" spans="8:40" s="60" customFormat="1" ht="23.25" customHeight="1" x14ac:dyDescent="0.25">
      <c r="H17" s="61" t="s">
        <v>15917</v>
      </c>
      <c r="I17" s="61">
        <v>200</v>
      </c>
      <c r="M17" s="60" t="s">
        <v>15918</v>
      </c>
      <c r="N17" s="64">
        <v>-2</v>
      </c>
      <c r="O17" s="55"/>
      <c r="P17" s="60" t="s">
        <v>15918</v>
      </c>
      <c r="Q17" s="73" t="s">
        <v>15919</v>
      </c>
      <c r="R17" s="55"/>
      <c r="S17" s="69" t="s">
        <v>15908</v>
      </c>
      <c r="T17" s="58">
        <v>10</v>
      </c>
      <c r="X17" s="55">
        <f>IF(IFERROR(MATCH(CONCATENATE("I",Tabel!$N$4),Inst_SFSSV,0),0)&gt;0,Tabel!$AD27*0.9,0)</f>
        <v>0</v>
      </c>
      <c r="Y17" s="55">
        <f>IF(Tabel!$N$4="16341", Tabel!AD27*1,0)</f>
        <v>0</v>
      </c>
      <c r="Z17" s="55">
        <f>IF(Tabel!$N$4="00027", Tabel!AD27*0.4,0)</f>
        <v>0</v>
      </c>
      <c r="AA17" s="55">
        <f>IF(IFERROR(MATCH(CONCATENATE("I",Tabel!$N$4),Inst_audio,0),0)&gt;0,Tabel!$AD27*0.2,0)</f>
        <v>0</v>
      </c>
      <c r="AB17" s="55">
        <f>IF(Tabel!$N$4="00169", Tabel!AD27*0.4,0)</f>
        <v>0</v>
      </c>
      <c r="AC17" s="55">
        <f>IF(IFERROR(MATCH(CONCATENATE("I",Tabel!$N$4),Inst_forta,0),0)&gt;0,Tabel!$AD27*0.2,0)</f>
        <v>0</v>
      </c>
      <c r="AD17" s="55">
        <f>IF(IFERROR(MATCH(CONCATENATE("I",Tabel!$N$4),Inst_forta_bani,0),0)&gt;0,Tabel!$AD27*1.2,0)</f>
        <v>0</v>
      </c>
      <c r="AE17" s="55">
        <f>IF(Tabel!$N$4="16751", Tabel!$AD27*1.2,0)</f>
        <v>0</v>
      </c>
      <c r="AF17" s="55">
        <f>IF(Tabel!$N$4="16606", Tabel!$AD27*0.3,0)</f>
        <v>0</v>
      </c>
      <c r="AG17" s="55">
        <f>IF(Tabel!$N$4="16668", Tabel!$AD27*0.4,0)</f>
        <v>0</v>
      </c>
      <c r="AH17" s="55">
        <f>IF(Tabel!$N$4="15677", Tabel!$AD27*0.2,0)</f>
        <v>0</v>
      </c>
      <c r="AI17" s="55">
        <f>IF(Tabel!$N$4="16958", Tabel!$AD27*0.2,0)</f>
        <v>0</v>
      </c>
      <c r="AJ17" s="55">
        <f>Tabel!$AD27*0.75</f>
        <v>0</v>
      </c>
      <c r="AK17" s="55">
        <f>(Tabel!$AD27+Tabel!$AF27)*0.1</f>
        <v>0</v>
      </c>
      <c r="AL17" s="55">
        <f>IF(Tabel!$B27="GRUP_F6", Tabel!$AD27*0.1,0)</f>
        <v>0</v>
      </c>
      <c r="AM17" s="55">
        <f>IF(IFERROR(MATCH(CONCATENATE("I",Tabel!$N$4),Inst_social,0),0)&gt;0,Tabel!$AD27*0.1,0)</f>
        <v>0</v>
      </c>
      <c r="AN17" s="55">
        <f>Tabel!$AD27*0.75</f>
        <v>0</v>
      </c>
    </row>
    <row r="18" spans="8:40" s="60" customFormat="1" ht="18" customHeight="1" x14ac:dyDescent="0.25">
      <c r="H18" s="61" t="s">
        <v>15920</v>
      </c>
      <c r="I18" s="61">
        <v>200</v>
      </c>
      <c r="N18" s="71"/>
      <c r="O18" s="55"/>
      <c r="P18" s="60" t="s">
        <v>15918</v>
      </c>
      <c r="Q18" s="74" t="s">
        <v>15921</v>
      </c>
      <c r="R18" s="55"/>
      <c r="S18" s="69" t="s">
        <v>15908</v>
      </c>
      <c r="T18" s="58">
        <v>15</v>
      </c>
      <c r="X18" s="55">
        <f>IF(IFERROR(MATCH(CONCATENATE("I",Tabel!$N$4),Inst_SFSSV,0),0)&gt;0,Tabel!$AD28*0.9,0)</f>
        <v>0</v>
      </c>
      <c r="Y18" s="55">
        <f>IF(Tabel!$N$4="16341", Tabel!AD28*1,0)</f>
        <v>0</v>
      </c>
      <c r="Z18" s="55">
        <f>IF(Tabel!$N$4="00027", Tabel!AD28*0.4,0)</f>
        <v>0</v>
      </c>
      <c r="AA18" s="55">
        <f>IF(IFERROR(MATCH(CONCATENATE("I",Tabel!$N$4),Inst_audio,0),0)&gt;0,Tabel!$AD28*0.2,0)</f>
        <v>0</v>
      </c>
      <c r="AB18" s="55">
        <f>IF(Tabel!$N$4="00169", Tabel!AD28*0.4,0)</f>
        <v>0</v>
      </c>
      <c r="AC18" s="55">
        <f>IF(IFERROR(MATCH(CONCATENATE("I",Tabel!$N$4),Inst_forta,0),0)&gt;0,Tabel!$AD28*0.2,0)</f>
        <v>0</v>
      </c>
      <c r="AD18" s="55">
        <f>IF(IFERROR(MATCH(CONCATENATE("I",Tabel!$N$4),Inst_forta_bani,0),0)&gt;0,Tabel!$AD28*1.2,0)</f>
        <v>0</v>
      </c>
      <c r="AE18" s="55">
        <f>IF(Tabel!$N$4="16751", Tabel!$AD28*1.2,0)</f>
        <v>0</v>
      </c>
      <c r="AF18" s="55">
        <f>IF(Tabel!$N$4="16606", Tabel!$AD28*0.3,0)</f>
        <v>0</v>
      </c>
      <c r="AG18" s="55">
        <f>IF(Tabel!$N$4="16668", Tabel!$AD28*0.4,0)</f>
        <v>0</v>
      </c>
      <c r="AH18" s="55">
        <f>IF(Tabel!$N$4="15677", Tabel!$AD28*0.2,0)</f>
        <v>0</v>
      </c>
      <c r="AI18" s="55">
        <f>IF(Tabel!$N$4="16958", Tabel!$AD28*0.2,0)</f>
        <v>0</v>
      </c>
      <c r="AJ18" s="55">
        <f>Tabel!$AD28*0.75</f>
        <v>0</v>
      </c>
      <c r="AK18" s="55">
        <f>(Tabel!$AD28+Tabel!$AF28)*0.1</f>
        <v>0</v>
      </c>
      <c r="AL18" s="55">
        <f>IF(Tabel!$B28="GRUP_F6", Tabel!$AD28*0.1,0)</f>
        <v>0</v>
      </c>
      <c r="AM18" s="55">
        <f>IF(IFERROR(MATCH(CONCATENATE("I",Tabel!$N$4),Inst_social,0),0)&gt;0,Tabel!$AD28*0.1,0)</f>
        <v>0</v>
      </c>
      <c r="AN18" s="55">
        <f>Tabel!$AD28*0.75</f>
        <v>0</v>
      </c>
    </row>
    <row r="19" spans="8:40" s="60" customFormat="1" ht="48" customHeight="1" x14ac:dyDescent="0.25">
      <c r="H19" s="61" t="s">
        <v>15922</v>
      </c>
      <c r="I19" s="61">
        <v>200</v>
      </c>
      <c r="M19" s="60" t="s">
        <v>15923</v>
      </c>
      <c r="N19" s="68">
        <v>-2</v>
      </c>
      <c r="O19" s="55"/>
      <c r="P19" s="60" t="s">
        <v>15918</v>
      </c>
      <c r="Q19" s="74" t="s">
        <v>15924</v>
      </c>
      <c r="R19" s="55"/>
      <c r="S19" s="69" t="s">
        <v>15910</v>
      </c>
      <c r="T19" s="58">
        <v>5</v>
      </c>
      <c r="X19" s="55">
        <f>IF(IFERROR(MATCH(CONCATENATE("I",Tabel!$N$4),Inst_SFSSV,0),0)&gt;0,Tabel!$AD29*0.9,0)</f>
        <v>0</v>
      </c>
      <c r="Y19" s="55">
        <f>IF(Tabel!$N$4="16341", Tabel!AD29*1,0)</f>
        <v>0</v>
      </c>
      <c r="Z19" s="55">
        <f>IF(Tabel!$N$4="00027", Tabel!AD29*0.4,0)</f>
        <v>0</v>
      </c>
      <c r="AA19" s="55">
        <f>IF(IFERROR(MATCH(CONCATENATE("I",Tabel!$N$4),Inst_audio,0),0)&gt;0,Tabel!$AD29*0.2,0)</f>
        <v>0</v>
      </c>
      <c r="AB19" s="55">
        <f>IF(Tabel!$N$4="00169", Tabel!AD29*0.4,0)</f>
        <v>0</v>
      </c>
      <c r="AC19" s="55">
        <f>IF(IFERROR(MATCH(CONCATENATE("I",Tabel!$N$4),Inst_forta,0),0)&gt;0,Tabel!$AD29*0.2,0)</f>
        <v>0</v>
      </c>
      <c r="AD19" s="55">
        <f>IF(IFERROR(MATCH(CONCATENATE("I",Tabel!$N$4),Inst_forta_bani,0),0)&gt;0,Tabel!$AD29*1.2,0)</f>
        <v>0</v>
      </c>
      <c r="AE19" s="55">
        <f>IF(Tabel!$N$4="16751", Tabel!$AD29*1.2,0)</f>
        <v>0</v>
      </c>
      <c r="AF19" s="55">
        <f>IF(Tabel!$N$4="16606", Tabel!$AD29*0.3,0)</f>
        <v>0</v>
      </c>
      <c r="AG19" s="55">
        <f>IF(Tabel!$N$4="16668", Tabel!$AD29*0.4,0)</f>
        <v>0</v>
      </c>
      <c r="AH19" s="55">
        <f>IF(Tabel!$N$4="15677", Tabel!$AD29*0.2,0)</f>
        <v>0</v>
      </c>
      <c r="AI19" s="55">
        <f>IF(Tabel!$N$4="16958", Tabel!$AD29*0.2,0)</f>
        <v>0</v>
      </c>
      <c r="AJ19" s="55">
        <f>Tabel!$AD29*0.75</f>
        <v>0</v>
      </c>
      <c r="AK19" s="55">
        <f>(Tabel!$AD29+Tabel!$AF29)*0.1</f>
        <v>0</v>
      </c>
      <c r="AL19" s="55">
        <f>IF(Tabel!$B29="GRUP_F6", Tabel!$AD29*0.1,0)</f>
        <v>0</v>
      </c>
      <c r="AM19" s="55">
        <f>IF(IFERROR(MATCH(CONCATENATE("I",Tabel!$N$4),Inst_social,0),0)&gt;0,Tabel!$AD29*0.1,0)</f>
        <v>0</v>
      </c>
      <c r="AN19" s="55">
        <f>Tabel!$AD29*0.75</f>
        <v>0</v>
      </c>
    </row>
    <row r="20" spans="8:40" s="60" customFormat="1" ht="49.5" customHeight="1" x14ac:dyDescent="0.25">
      <c r="H20" s="61" t="s">
        <v>15925</v>
      </c>
      <c r="I20" s="61">
        <v>150</v>
      </c>
      <c r="M20" s="60" t="s">
        <v>15923</v>
      </c>
      <c r="N20" s="68">
        <v>-2</v>
      </c>
      <c r="O20" s="55"/>
      <c r="P20" s="60" t="s">
        <v>15918</v>
      </c>
      <c r="Q20" s="74" t="s">
        <v>15926</v>
      </c>
      <c r="R20" s="55"/>
      <c r="S20" s="69" t="s">
        <v>15910</v>
      </c>
      <c r="T20" s="58">
        <v>10</v>
      </c>
      <c r="X20" s="55">
        <f>IF(IFERROR(MATCH(CONCATENATE("I",Tabel!$N$4),Inst_SFSSV,0),0)&gt;0,Tabel!$AD30*0.9,0)</f>
        <v>0</v>
      </c>
      <c r="Y20" s="55">
        <f>IF(Tabel!$N$4="16341", Tabel!AD30*1,0)</f>
        <v>0</v>
      </c>
      <c r="Z20" s="55">
        <f>IF(Tabel!$N$4="00027", Tabel!AD30*0.4,0)</f>
        <v>0</v>
      </c>
      <c r="AA20" s="55">
        <f>IF(IFERROR(MATCH(CONCATENATE("I",Tabel!$N$4),Inst_audio,0),0)&gt;0,Tabel!$AD30*0.2,0)</f>
        <v>0</v>
      </c>
      <c r="AB20" s="55">
        <f>IF(Tabel!$N$4="00169", Tabel!AD30*0.4,0)</f>
        <v>0</v>
      </c>
      <c r="AC20" s="55">
        <f>IF(IFERROR(MATCH(CONCATENATE("I",Tabel!$N$4),Inst_forta,0),0)&gt;0,Tabel!$AD30*0.2,0)</f>
        <v>0</v>
      </c>
      <c r="AD20" s="55">
        <f>IF(IFERROR(MATCH(CONCATENATE("I",Tabel!$N$4),Inst_forta_bani,0),0)&gt;0,Tabel!$AD30*1.2,0)</f>
        <v>0</v>
      </c>
      <c r="AE20" s="55">
        <f>IF(Tabel!$N$4="16751", Tabel!$AD30*1.2,0)</f>
        <v>0</v>
      </c>
      <c r="AF20" s="55">
        <f>IF(Tabel!$N$4="16606", Tabel!$AD30*0.3,0)</f>
        <v>0</v>
      </c>
      <c r="AG20" s="55">
        <f>IF(Tabel!$N$4="16668", Tabel!$AD30*0.4,0)</f>
        <v>0</v>
      </c>
      <c r="AH20" s="55">
        <f>IF(Tabel!$N$4="15677", Tabel!$AD30*0.2,0)</f>
        <v>0</v>
      </c>
      <c r="AI20" s="55">
        <f>IF(Tabel!$N$4="16958", Tabel!$AD30*0.2,0)</f>
        <v>0</v>
      </c>
      <c r="AJ20" s="55">
        <f>Tabel!$AD30*0.75</f>
        <v>0</v>
      </c>
      <c r="AK20" s="55">
        <f>(Tabel!$AD30+Tabel!$AF30)*0.1</f>
        <v>0</v>
      </c>
      <c r="AL20" s="55">
        <f>IF(Tabel!$B30="GRUP_F6", Tabel!$AD30*0.1,0)</f>
        <v>0</v>
      </c>
      <c r="AM20" s="55">
        <f>IF(IFERROR(MATCH(CONCATENATE("I",Tabel!$N$4),Inst_social,0),0)&gt;0,Tabel!$AD30*0.1,0)</f>
        <v>0</v>
      </c>
      <c r="AN20" s="55">
        <f>Tabel!$AD30*0.75</f>
        <v>0</v>
      </c>
    </row>
    <row r="21" spans="8:40" s="60" customFormat="1" ht="15" customHeight="1" x14ac:dyDescent="0.25">
      <c r="H21" s="61" t="s">
        <v>15927</v>
      </c>
      <c r="I21" s="61">
        <v>150</v>
      </c>
      <c r="N21" s="68"/>
      <c r="O21" s="55"/>
      <c r="P21" s="60" t="s">
        <v>15918</v>
      </c>
      <c r="Q21" s="74" t="s">
        <v>15928</v>
      </c>
      <c r="R21" s="55"/>
      <c r="S21" s="69" t="s">
        <v>15912</v>
      </c>
      <c r="T21" s="58">
        <v>7</v>
      </c>
      <c r="X21" s="55">
        <f>IF(IFERROR(MATCH(CONCATENATE("I",Tabel!$N$4),Inst_SFSSV,0),0)&gt;0,Tabel!$AD31*0.9,0)</f>
        <v>0</v>
      </c>
      <c r="Y21" s="55">
        <f>IF(Tabel!$N$4="16341", Tabel!AD31*1,0)</f>
        <v>0</v>
      </c>
      <c r="Z21" s="55">
        <f>IF(Tabel!$N$4="00027", Tabel!AD31*0.4,0)</f>
        <v>0</v>
      </c>
      <c r="AA21" s="55">
        <f>IF(IFERROR(MATCH(CONCATENATE("I",Tabel!$N$4),Inst_audio,0),0)&gt;0,Tabel!$AD31*0.2,0)</f>
        <v>0</v>
      </c>
      <c r="AB21" s="55">
        <f>IF(Tabel!$N$4="00169", Tabel!AD31*0.4,0)</f>
        <v>0</v>
      </c>
      <c r="AC21" s="55">
        <f>IF(IFERROR(MATCH(CONCATENATE("I",Tabel!$N$4),Inst_forta,0),0)&gt;0,Tabel!$AD31*0.2,0)</f>
        <v>0</v>
      </c>
      <c r="AD21" s="55">
        <f>IF(IFERROR(MATCH(CONCATENATE("I",Tabel!$N$4),Inst_forta_bani,0),0)&gt;0,Tabel!$AD31*1.2,0)</f>
        <v>0</v>
      </c>
      <c r="AE21" s="55">
        <f>IF(Tabel!$N$4="16751", Tabel!$AD31*1.2,0)</f>
        <v>0</v>
      </c>
      <c r="AF21" s="55">
        <f>IF(Tabel!$N$4="16606", Tabel!$AD31*0.3,0)</f>
        <v>0</v>
      </c>
      <c r="AG21" s="55">
        <f>IF(Tabel!$N$4="16668", Tabel!$AD31*0.4,0)</f>
        <v>0</v>
      </c>
      <c r="AH21" s="55">
        <f>IF(Tabel!$N$4="15677", Tabel!$AD31*0.2,0)</f>
        <v>0</v>
      </c>
      <c r="AI21" s="55">
        <f>IF(Tabel!$N$4="16958", Tabel!$AD31*0.2,0)</f>
        <v>0</v>
      </c>
      <c r="AJ21" s="55">
        <f>Tabel!$AD31*0.75</f>
        <v>0</v>
      </c>
      <c r="AK21" s="55">
        <f>(Tabel!$AD31+Tabel!$AF31)*0.1</f>
        <v>0</v>
      </c>
      <c r="AL21" s="55">
        <f>IF(Tabel!$B31="GRUP_F6", Tabel!$AD31*0.1,0)</f>
        <v>0</v>
      </c>
      <c r="AM21" s="55">
        <f>IF(IFERROR(MATCH(CONCATENATE("I",Tabel!$N$4),Inst_social,0),0)&gt;0,Tabel!$AD31*0.1,0)</f>
        <v>0</v>
      </c>
      <c r="AN21" s="55">
        <f>Tabel!$AD31*0.75</f>
        <v>0</v>
      </c>
    </row>
    <row r="22" spans="8:40" s="60" customFormat="1" ht="15" customHeight="1" x14ac:dyDescent="0.25">
      <c r="H22" s="61" t="s">
        <v>15929</v>
      </c>
      <c r="I22" s="61">
        <v>100</v>
      </c>
      <c r="M22" s="60" t="s">
        <v>15923</v>
      </c>
      <c r="N22" s="68">
        <v>7</v>
      </c>
      <c r="O22" s="55"/>
      <c r="P22" s="55" t="s">
        <v>15923</v>
      </c>
      <c r="Q22" s="70" t="s">
        <v>15930</v>
      </c>
      <c r="R22" s="55"/>
      <c r="S22" s="69" t="s">
        <v>15912</v>
      </c>
      <c r="T22" s="58">
        <v>15</v>
      </c>
      <c r="X22" s="55">
        <f>IF(IFERROR(MATCH(CONCATENATE("I",Tabel!$N$4),Inst_SFSSV,0),0)&gt;0,Tabel!$AD32*0.9,0)</f>
        <v>0</v>
      </c>
      <c r="Y22" s="55">
        <f>IF(Tabel!$N$4="16341", Tabel!AD32*1,0)</f>
        <v>0</v>
      </c>
      <c r="Z22" s="55">
        <f>IF(Tabel!$N$4="00027", Tabel!AD32*0.4,0)</f>
        <v>0</v>
      </c>
      <c r="AA22" s="55">
        <f>IF(IFERROR(MATCH(CONCATENATE("I",Tabel!$N$4),Inst_audio,0),0)&gt;0,Tabel!$AD32*0.2,0)</f>
        <v>0</v>
      </c>
      <c r="AB22" s="55">
        <f>IF(Tabel!$N$4="00169", Tabel!AD32*0.4,0)</f>
        <v>0</v>
      </c>
      <c r="AC22" s="55">
        <f>IF(IFERROR(MATCH(CONCATENATE("I",Tabel!$N$4),Inst_forta,0),0)&gt;0,Tabel!$AD32*0.2,0)</f>
        <v>0</v>
      </c>
      <c r="AD22" s="55">
        <f>IF(IFERROR(MATCH(CONCATENATE("I",Tabel!$N$4),Inst_forta_bani,0),0)&gt;0,Tabel!$AD32*1.2,0)</f>
        <v>0</v>
      </c>
      <c r="AE22" s="55">
        <f>IF(Tabel!$N$4="16751", Tabel!$AD32*1.2,0)</f>
        <v>0</v>
      </c>
      <c r="AF22" s="55">
        <f>IF(Tabel!$N$4="16606", Tabel!$AD32*0.3,0)</f>
        <v>0</v>
      </c>
      <c r="AG22" s="55">
        <f>IF(Tabel!$N$4="16668", Tabel!$AD32*0.4,0)</f>
        <v>0</v>
      </c>
      <c r="AH22" s="55">
        <f>IF(Tabel!$N$4="15677", Tabel!$AD32*0.2,0)</f>
        <v>0</v>
      </c>
      <c r="AI22" s="55">
        <f>IF(Tabel!$N$4="16958", Tabel!$AD32*0.2,0)</f>
        <v>0</v>
      </c>
      <c r="AJ22" s="55">
        <f>Tabel!$AD32*0.75</f>
        <v>0</v>
      </c>
      <c r="AK22" s="55">
        <f>(Tabel!$AD32+Tabel!$AF32)*0.1</f>
        <v>0</v>
      </c>
      <c r="AL22" s="55">
        <f>IF(Tabel!$B32="GRUP_F6", Tabel!$AD32*0.1,0)</f>
        <v>0</v>
      </c>
      <c r="AM22" s="55">
        <f>IF(IFERROR(MATCH(CONCATENATE("I",Tabel!$N$4),Inst_social,0),0)&gt;0,Tabel!$AD32*0.1,0)</f>
        <v>0</v>
      </c>
      <c r="AN22" s="55">
        <f>Tabel!$AD32*0.75</f>
        <v>0</v>
      </c>
    </row>
    <row r="23" spans="8:40" s="60" customFormat="1" ht="12" customHeight="1" x14ac:dyDescent="0.2">
      <c r="M23" s="60" t="s">
        <v>15923</v>
      </c>
      <c r="N23" s="68">
        <v>5</v>
      </c>
      <c r="O23" s="55"/>
      <c r="P23" s="55" t="s">
        <v>15923</v>
      </c>
      <c r="Q23" s="70" t="s">
        <v>15931</v>
      </c>
      <c r="R23" s="55"/>
      <c r="S23" s="406" t="s">
        <v>15914</v>
      </c>
      <c r="T23" s="58">
        <v>-2</v>
      </c>
      <c r="X23" s="55">
        <f>IF(IFERROR(MATCH(CONCATENATE("I",Tabel!$N$4),Inst_SFSSV,0),0)&gt;0,Tabel!$AD33*0.9,0)</f>
        <v>0</v>
      </c>
      <c r="Y23" s="55">
        <f>IF(Tabel!$N$4="16341", Tabel!AD33*1,0)</f>
        <v>0</v>
      </c>
      <c r="Z23" s="55">
        <f>IF(Tabel!$N$4="00027", Tabel!AD33*0.4,0)</f>
        <v>0</v>
      </c>
      <c r="AA23" s="55">
        <f>IF(IFERROR(MATCH(CONCATENATE("I",Tabel!$N$4),Inst_audio,0),0)&gt;0,Tabel!$AD33*0.2,0)</f>
        <v>0</v>
      </c>
      <c r="AB23" s="55">
        <f>IF(Tabel!$N$4="00169", Tabel!AD33*0.4,0)</f>
        <v>0</v>
      </c>
      <c r="AC23" s="55">
        <f>IF(IFERROR(MATCH(CONCATENATE("I",Tabel!$N$4),Inst_forta,0),0)&gt;0,Tabel!$AD33*0.2,0)</f>
        <v>0</v>
      </c>
      <c r="AD23" s="55">
        <f>IF(IFERROR(MATCH(CONCATENATE("I",Tabel!$N$4),Inst_forta_bani,0),0)&gt;0,Tabel!$AD33*1.2,0)</f>
        <v>0</v>
      </c>
      <c r="AE23" s="55">
        <f>IF(Tabel!$N$4="16751", Tabel!$AD33*1.2,0)</f>
        <v>0</v>
      </c>
      <c r="AF23" s="55">
        <f>IF(Tabel!$N$4="16606", Tabel!$AD33*0.3,0)</f>
        <v>0</v>
      </c>
      <c r="AG23" s="55">
        <f>IF(Tabel!$N$4="16668", Tabel!$AD33*0.4,0)</f>
        <v>0</v>
      </c>
      <c r="AH23" s="55">
        <f>IF(Tabel!$N$4="15677", Tabel!$AD33*0.2,0)</f>
        <v>0</v>
      </c>
      <c r="AI23" s="55">
        <f>IF(Tabel!$N$4="16958", Tabel!$AD33*0.2,0)</f>
        <v>0</v>
      </c>
      <c r="AJ23" s="55">
        <f>Tabel!$AD33*0.75</f>
        <v>0</v>
      </c>
      <c r="AK23" s="55">
        <f>(Tabel!$AD33+Tabel!$AF33)*0.1</f>
        <v>0</v>
      </c>
      <c r="AL23" s="55">
        <f>IF(Tabel!$B33="GRUP_F6", Tabel!$AD33*0.1,0)</f>
        <v>0</v>
      </c>
      <c r="AM23" s="55">
        <f>IF(IFERROR(MATCH(CONCATENATE("I",Tabel!$N$4),Inst_social,0),0)&gt;0,Tabel!$AD33*0.1,0)</f>
        <v>0</v>
      </c>
      <c r="AN23" s="55">
        <f>Tabel!$AD33*0.75</f>
        <v>0</v>
      </c>
    </row>
    <row r="24" spans="8:40" s="60" customFormat="1" ht="12.75" customHeight="1" x14ac:dyDescent="0.2">
      <c r="M24" s="60" t="s">
        <v>15923</v>
      </c>
      <c r="N24" s="68">
        <v>3</v>
      </c>
      <c r="O24" s="55"/>
      <c r="P24" s="55" t="s">
        <v>15923</v>
      </c>
      <c r="Q24" s="70" t="s">
        <v>15932</v>
      </c>
      <c r="R24" s="55"/>
      <c r="S24" s="406"/>
      <c r="T24" s="58">
        <v>-4</v>
      </c>
      <c r="X24" s="55">
        <f>IF(IFERROR(MATCH(CONCATENATE("I",Tabel!$N$4),Inst_SFSSV,0),0)&gt;0,Tabel!$AD34*0.9,0)</f>
        <v>0</v>
      </c>
      <c r="Y24" s="55">
        <f>IF(Tabel!$N$4="16341", Tabel!AD34*1,0)</f>
        <v>0</v>
      </c>
      <c r="Z24" s="55">
        <f>IF(Tabel!$N$4="00027", Tabel!AD34*0.4,0)</f>
        <v>0</v>
      </c>
      <c r="AA24" s="55">
        <f>IF(IFERROR(MATCH(CONCATENATE("I",Tabel!$N$4),Inst_audio,0),0)&gt;0,Tabel!$AD34*0.2,0)</f>
        <v>0</v>
      </c>
      <c r="AB24" s="55">
        <f>IF(Tabel!$N$4="00169", Tabel!AD34*0.4,0)</f>
        <v>0</v>
      </c>
      <c r="AC24" s="55">
        <f>IF(IFERROR(MATCH(CONCATENATE("I",Tabel!$N$4),Inst_forta,0),0)&gt;0,Tabel!$AD34*0.2,0)</f>
        <v>0</v>
      </c>
      <c r="AD24" s="55">
        <f>IF(IFERROR(MATCH(CONCATENATE("I",Tabel!$N$4),Inst_forta_bani,0),0)&gt;0,Tabel!$AD34*1.2,0)</f>
        <v>0</v>
      </c>
      <c r="AE24" s="55">
        <f>IF(Tabel!$N$4="16751", Tabel!$AD34*1.2,0)</f>
        <v>0</v>
      </c>
      <c r="AF24" s="55">
        <f>IF(Tabel!$N$4="16606", Tabel!$AD34*0.3,0)</f>
        <v>0</v>
      </c>
      <c r="AG24" s="55">
        <f>IF(Tabel!$N$4="16668", Tabel!$AD34*0.4,0)</f>
        <v>0</v>
      </c>
      <c r="AH24" s="55">
        <f>IF(Tabel!$N$4="15677", Tabel!$AD34*0.2,0)</f>
        <v>0</v>
      </c>
      <c r="AI24" s="55">
        <f>IF(Tabel!$N$4="16958", Tabel!$AD34*0.2,0)</f>
        <v>0</v>
      </c>
      <c r="AJ24" s="55">
        <f>Tabel!$AD34*0.75</f>
        <v>0</v>
      </c>
      <c r="AK24" s="55">
        <f>(Tabel!$AD34+Tabel!$AF34)*0.1</f>
        <v>0</v>
      </c>
      <c r="AL24" s="55">
        <f>IF(Tabel!$B34="GRUP_F6", Tabel!$AD34*0.1,0)</f>
        <v>0</v>
      </c>
      <c r="AM24" s="55">
        <f>IF(IFERROR(MATCH(CONCATENATE("I",Tabel!$N$4),Inst_social,0),0)&gt;0,Tabel!$AD34*0.1,0)</f>
        <v>0</v>
      </c>
      <c r="AN24" s="55">
        <f>Tabel!$AD34*0.75</f>
        <v>0</v>
      </c>
    </row>
    <row r="25" spans="8:40" s="60" customFormat="1" ht="26.25" customHeight="1" x14ac:dyDescent="0.2">
      <c r="H25" s="75" t="s">
        <v>15933</v>
      </c>
      <c r="M25" s="60" t="s">
        <v>15923</v>
      </c>
      <c r="N25" s="68">
        <v>1</v>
      </c>
      <c r="O25" s="55"/>
      <c r="P25" s="55" t="s">
        <v>15934</v>
      </c>
      <c r="Q25" s="76" t="s">
        <v>15935</v>
      </c>
      <c r="R25" s="55"/>
      <c r="S25" s="72" t="s">
        <v>15916</v>
      </c>
      <c r="T25" s="77">
        <v>-2</v>
      </c>
      <c r="X25" s="55">
        <f>IF(IFERROR(MATCH(CONCATENATE("I",Tabel!$N$4),Inst_SFSSV,0),0)&gt;0,Tabel!$AD35*0.9,0)</f>
        <v>0</v>
      </c>
      <c r="Y25" s="55">
        <f>IF(Tabel!$N$4="16341", Tabel!AD35*1,0)</f>
        <v>0</v>
      </c>
      <c r="Z25" s="55">
        <f>IF(Tabel!$N$4="00027", Tabel!AD35*0.4,0)</f>
        <v>0</v>
      </c>
      <c r="AA25" s="55">
        <f>IF(IFERROR(MATCH(CONCATENATE("I",Tabel!$N$4),Inst_audio,0),0)&gt;0,Tabel!$AD35*0.2,0)</f>
        <v>0</v>
      </c>
      <c r="AB25" s="55">
        <f>IF(Tabel!$N$4="00169", Tabel!AD35*0.4,0)</f>
        <v>0</v>
      </c>
      <c r="AC25" s="55">
        <f>IF(IFERROR(MATCH(CONCATENATE("I",Tabel!$N$4),Inst_forta,0),0)&gt;0,Tabel!$AD35*0.2,0)</f>
        <v>0</v>
      </c>
      <c r="AD25" s="55">
        <f>IF(IFERROR(MATCH(CONCATENATE("I",Tabel!$N$4),Inst_forta_bani,0),0)&gt;0,Tabel!$AD35*1.2,0)</f>
        <v>0</v>
      </c>
      <c r="AE25" s="55">
        <f>IF(Tabel!$N$4="16751", Tabel!$AD35*1.2,0)</f>
        <v>0</v>
      </c>
      <c r="AF25" s="55">
        <f>IF(Tabel!$N$4="16606", Tabel!$AD35*0.3,0)</f>
        <v>0</v>
      </c>
      <c r="AG25" s="55">
        <f>IF(Tabel!$N$4="16668", Tabel!$AD35*0.4,0)</f>
        <v>0</v>
      </c>
      <c r="AH25" s="55">
        <f>IF(Tabel!$N$4="15677", Tabel!$AD35*0.2,0)</f>
        <v>0</v>
      </c>
      <c r="AI25" s="55">
        <f>IF(Tabel!$N$4="16958", Tabel!$AD35*0.2,0)</f>
        <v>0</v>
      </c>
      <c r="AJ25" s="55">
        <f>Tabel!$AD35*0.75</f>
        <v>0</v>
      </c>
      <c r="AK25" s="55">
        <f>(Tabel!$AD35+Tabel!$AF35)*0.1</f>
        <v>0</v>
      </c>
      <c r="AL25" s="55">
        <f>IF(Tabel!$B35="GRUP_F6", Tabel!$AD35*0.1,0)</f>
        <v>0</v>
      </c>
      <c r="AM25" s="55">
        <f>IF(IFERROR(MATCH(CONCATENATE("I",Tabel!$N$4),Inst_social,0),0)&gt;0,Tabel!$AD35*0.1,0)</f>
        <v>0</v>
      </c>
      <c r="AN25" s="55">
        <f>Tabel!$AD35*0.75</f>
        <v>0</v>
      </c>
    </row>
    <row r="26" spans="8:40" s="60" customFormat="1" ht="24.75" customHeight="1" x14ac:dyDescent="0.2">
      <c r="N26" s="78"/>
      <c r="O26" s="55"/>
      <c r="P26" s="55" t="s">
        <v>15934</v>
      </c>
      <c r="Q26" s="57" t="s">
        <v>15936</v>
      </c>
      <c r="R26" s="55"/>
      <c r="S26" s="73" t="s">
        <v>15919</v>
      </c>
      <c r="T26" s="77">
        <v>-2</v>
      </c>
      <c r="X26" s="55">
        <f>IF(IFERROR(MATCH(CONCATENATE("I",Tabel!$N$4),Inst_SFSSV,0),0)&gt;0,Tabel!$AD36*0.9,0)</f>
        <v>0</v>
      </c>
      <c r="Y26" s="55">
        <f>IF(Tabel!$N$4="16341", Tabel!AD36*1,0)</f>
        <v>0</v>
      </c>
      <c r="Z26" s="55">
        <f>IF(Tabel!$N$4="00027", Tabel!AD36*0.4,0)</f>
        <v>0</v>
      </c>
      <c r="AA26" s="55">
        <f>IF(IFERROR(MATCH(CONCATENATE("I",Tabel!$N$4),Inst_audio,0),0)&gt;0,Tabel!$AD36*0.2,0)</f>
        <v>0</v>
      </c>
      <c r="AB26" s="55">
        <f>IF(Tabel!$N$4="00169", Tabel!AD36*0.4,0)</f>
        <v>0</v>
      </c>
      <c r="AC26" s="55">
        <f>IF(IFERROR(MATCH(CONCATENATE("I",Tabel!$N$4),Inst_forta,0),0)&gt;0,Tabel!$AD36*0.2,0)</f>
        <v>0</v>
      </c>
      <c r="AD26" s="55">
        <f>IF(IFERROR(MATCH(CONCATENATE("I",Tabel!$N$4),Inst_forta_bani,0),0)&gt;0,Tabel!$AD36*1.2,0)</f>
        <v>0</v>
      </c>
      <c r="AE26" s="55">
        <f>IF(Tabel!$N$4="16751", Tabel!$AD36*1.2,0)</f>
        <v>0</v>
      </c>
      <c r="AF26" s="55">
        <f>IF(Tabel!$N$4="16606", Tabel!$AD36*0.3,0)</f>
        <v>0</v>
      </c>
      <c r="AG26" s="55">
        <f>IF(Tabel!$N$4="16668", Tabel!$AD36*0.4,0)</f>
        <v>0</v>
      </c>
      <c r="AH26" s="55">
        <f>IF(Tabel!$N$4="15677", Tabel!$AD36*0.2,0)</f>
        <v>0</v>
      </c>
      <c r="AI26" s="55">
        <f>IF(Tabel!$N$4="16958", Tabel!$AD36*0.2,0)</f>
        <v>0</v>
      </c>
      <c r="AJ26" s="55">
        <f>Tabel!$AD36*0.75</f>
        <v>0</v>
      </c>
      <c r="AK26" s="55">
        <f>(Tabel!$AD36+Tabel!$AF36)*0.1</f>
        <v>0</v>
      </c>
      <c r="AL26" s="55">
        <f>IF(Tabel!$B36="GRUP_F6", Tabel!$AD36*0.1,0)</f>
        <v>0</v>
      </c>
      <c r="AM26" s="55">
        <f>IF(IFERROR(MATCH(CONCATENATE("I",Tabel!$N$4),Inst_social,0),0)&gt;0,Tabel!$AD36*0.1,0)</f>
        <v>0</v>
      </c>
      <c r="AN26" s="55">
        <f>Tabel!$AD36*0.75</f>
        <v>0</v>
      </c>
    </row>
    <row r="27" spans="8:40" s="60" customFormat="1" ht="37.5" customHeight="1" x14ac:dyDescent="0.2">
      <c r="M27" s="60" t="s">
        <v>15923</v>
      </c>
      <c r="N27" s="68">
        <v>4</v>
      </c>
      <c r="O27" s="55"/>
      <c r="P27" s="55" t="s">
        <v>15934</v>
      </c>
      <c r="Q27" s="57" t="s">
        <v>15937</v>
      </c>
      <c r="R27" s="55"/>
      <c r="S27" s="74" t="s">
        <v>15921</v>
      </c>
      <c r="T27" s="77">
        <v>10</v>
      </c>
      <c r="X27" s="55">
        <f>IF(IFERROR(MATCH(CONCATENATE("I",Tabel!$N$4),Inst_SFSSV,0),0)&gt;0,Tabel!$AD37*0.9,0)</f>
        <v>0</v>
      </c>
      <c r="Y27" s="55">
        <f>IF(Tabel!$N$4="16341", Tabel!AD37*1,0)</f>
        <v>0</v>
      </c>
      <c r="Z27" s="55">
        <f>IF(Tabel!$N$4="00027", Tabel!AD37*0.4,0)</f>
        <v>0</v>
      </c>
      <c r="AA27" s="55">
        <f>IF(IFERROR(MATCH(CONCATENATE("I",Tabel!$N$4),Inst_audio,0),0)&gt;0,Tabel!$AD37*0.2,0)</f>
        <v>0</v>
      </c>
      <c r="AB27" s="55">
        <f>IF(Tabel!$N$4="00169", Tabel!AD37*0.4,0)</f>
        <v>0</v>
      </c>
      <c r="AC27" s="55">
        <f>IF(IFERROR(MATCH(CONCATENATE("I",Tabel!$N$4),Inst_forta,0),0)&gt;0,Tabel!$AD37*0.2,0)</f>
        <v>0</v>
      </c>
      <c r="AD27" s="55">
        <f>IF(IFERROR(MATCH(CONCATENATE("I",Tabel!$N$4),Inst_forta_bani,0),0)&gt;0,Tabel!$AD37*1.2,0)</f>
        <v>0</v>
      </c>
      <c r="AE27" s="55">
        <f>IF(Tabel!$N$4="16751", Tabel!$AD37*1.2,0)</f>
        <v>0</v>
      </c>
      <c r="AF27" s="55">
        <f>IF(Tabel!$N$4="16606", Tabel!$AD37*0.3,0)</f>
        <v>0</v>
      </c>
      <c r="AG27" s="55">
        <f>IF(Tabel!$N$4="16668", Tabel!$AD37*0.4,0)</f>
        <v>0</v>
      </c>
      <c r="AH27" s="55">
        <f>IF(Tabel!$N$4="15677", Tabel!$AD37*0.2,0)</f>
        <v>0</v>
      </c>
      <c r="AI27" s="55">
        <f>IF(Tabel!$N$4="16958", Tabel!$AD37*0.2,0)</f>
        <v>0</v>
      </c>
      <c r="AJ27" s="55">
        <f>Tabel!$AD37*0.75</f>
        <v>0</v>
      </c>
      <c r="AK27" s="55">
        <f>(Tabel!$AD37+Tabel!$AF37)*0.1</f>
        <v>0</v>
      </c>
      <c r="AL27" s="55">
        <f>IF(Tabel!$B37="GRUP_F6", Tabel!$AD37*0.1,0)</f>
        <v>0</v>
      </c>
      <c r="AM27" s="55">
        <f>IF(IFERROR(MATCH(CONCATENATE("I",Tabel!$N$4),Inst_social,0),0)&gt;0,Tabel!$AD37*0.1,0)</f>
        <v>0</v>
      </c>
      <c r="AN27" s="55">
        <f>Tabel!$AD37*0.75</f>
        <v>0</v>
      </c>
    </row>
    <row r="28" spans="8:40" s="60" customFormat="1" ht="27" customHeight="1" thickBot="1" x14ac:dyDescent="0.25">
      <c r="H28" s="55" t="s">
        <v>15938</v>
      </c>
      <c r="I28" s="55">
        <v>0</v>
      </c>
      <c r="N28" s="71"/>
      <c r="O28" s="55"/>
      <c r="P28" s="55" t="s">
        <v>15934</v>
      </c>
      <c r="Q28" s="72" t="s">
        <v>15939</v>
      </c>
      <c r="R28" s="55"/>
      <c r="S28" s="74" t="s">
        <v>15924</v>
      </c>
      <c r="T28" s="77">
        <v>2</v>
      </c>
      <c r="X28" s="55">
        <f>IF(IFERROR(MATCH(CONCATENATE("I",Tabel!$N$4),Inst_SFSSV,0),0)&gt;0,Tabel!$AD38*0.9,0)</f>
        <v>0</v>
      </c>
      <c r="Y28" s="55">
        <f>IF(Tabel!$N$4="16341", Tabel!AD38*1,0)</f>
        <v>0</v>
      </c>
      <c r="Z28" s="55">
        <f>IF(Tabel!$N$4="00027", Tabel!AD38*0.4,0)</f>
        <v>0</v>
      </c>
      <c r="AA28" s="55">
        <f>IF(IFERROR(MATCH(CONCATENATE("I",Tabel!$N$4),Inst_audio,0),0)&gt;0,Tabel!$AD38*0.2,0)</f>
        <v>0</v>
      </c>
      <c r="AB28" s="55">
        <f>IF(Tabel!$N$4="00169", Tabel!AD38*0.4,0)</f>
        <v>0</v>
      </c>
      <c r="AC28" s="55">
        <f>IF(IFERROR(MATCH(CONCATENATE("I",Tabel!$N$4),Inst_forta,0),0)&gt;0,Tabel!$AD38*0.2,0)</f>
        <v>0</v>
      </c>
      <c r="AD28" s="55">
        <f>IF(IFERROR(MATCH(CONCATENATE("I",Tabel!$N$4),Inst_forta_bani,0),0)&gt;0,Tabel!$AD38*1.2,0)</f>
        <v>0</v>
      </c>
      <c r="AE28" s="55">
        <f>IF(Tabel!$N$4="16751", Tabel!$AD38*1.2,0)</f>
        <v>0</v>
      </c>
      <c r="AF28" s="55">
        <f>IF(Tabel!$N$4="16606", Tabel!$AD38*0.3,0)</f>
        <v>0</v>
      </c>
      <c r="AG28" s="55">
        <f>IF(Tabel!$N$4="16668", Tabel!$AD38*0.4,0)</f>
        <v>0</v>
      </c>
      <c r="AH28" s="55">
        <f>IF(Tabel!$N$4="15677", Tabel!$AD38*0.2,0)</f>
        <v>0</v>
      </c>
      <c r="AI28" s="55">
        <f>IF(Tabel!$N$4="16958", Tabel!$AD38*0.2,0)</f>
        <v>0</v>
      </c>
      <c r="AJ28" s="55">
        <f>Tabel!$AD38*0.75</f>
        <v>0</v>
      </c>
      <c r="AK28" s="55">
        <f>(Tabel!$AD38+Tabel!$AF38)*0.1</f>
        <v>0</v>
      </c>
      <c r="AL28" s="55">
        <f>IF(Tabel!$B38="GRUP_F6", Tabel!$AD38*0.1,0)</f>
        <v>0</v>
      </c>
      <c r="AM28" s="55">
        <f>IF(IFERROR(MATCH(CONCATENATE("I",Tabel!$N$4),Inst_social,0),0)&gt;0,Tabel!$AD38*0.1,0)</f>
        <v>0</v>
      </c>
      <c r="AN28" s="55">
        <f>Tabel!$AD38*0.75</f>
        <v>0</v>
      </c>
    </row>
    <row r="29" spans="8:40" ht="15.75" customHeight="1" thickBot="1" x14ac:dyDescent="0.25">
      <c r="H29" s="55" t="s">
        <v>15940</v>
      </c>
      <c r="I29" s="55">
        <v>1500</v>
      </c>
      <c r="M29" s="55" t="s">
        <v>15934</v>
      </c>
      <c r="N29" s="68">
        <v>-4</v>
      </c>
      <c r="P29" s="55" t="s">
        <v>15934</v>
      </c>
      <c r="Q29" s="324" t="s">
        <v>15941</v>
      </c>
      <c r="S29" s="74" t="s">
        <v>15926</v>
      </c>
      <c r="T29" s="77">
        <v>6</v>
      </c>
      <c r="X29" s="55">
        <f>IF(IFERROR(MATCH(CONCATENATE("I",Tabel!$N$4),Inst_SFSSV,0),0)&gt;0,Tabel!$AD39*0.9,0)</f>
        <v>0</v>
      </c>
      <c r="Y29" s="55">
        <f>IF(Tabel!$N$4="16341", Tabel!AD39*1,0)</f>
        <v>0</v>
      </c>
      <c r="Z29" s="55">
        <f>IF(Tabel!$N$4="00027", Tabel!AD39*0.4,0)</f>
        <v>0</v>
      </c>
      <c r="AA29" s="55">
        <f>IF(IFERROR(MATCH(CONCATENATE("I",Tabel!$N$4),Inst_audio,0),0)&gt;0,Tabel!$AD39*0.2,0)</f>
        <v>0</v>
      </c>
      <c r="AB29" s="55">
        <f>IF(Tabel!$N$4="00169", Tabel!AD39*0.4,0)</f>
        <v>0</v>
      </c>
      <c r="AC29" s="55">
        <f>IF(IFERROR(MATCH(CONCATENATE("I",Tabel!$N$4),Inst_forta,0),0)&gt;0,Tabel!$AD39*0.2,0)</f>
        <v>0</v>
      </c>
      <c r="AD29" s="55">
        <f>IF(IFERROR(MATCH(CONCATENATE("I",Tabel!$N$4),Inst_forta_bani,0),0)&gt;0,Tabel!$AD39*1.2,0)</f>
        <v>0</v>
      </c>
      <c r="AE29" s="55">
        <f>IF(Tabel!$N$4="16751", Tabel!$AD39*1.2,0)</f>
        <v>0</v>
      </c>
      <c r="AF29" s="55">
        <f>IF(Tabel!$N$4="16606", Tabel!$AD39*0.3,0)</f>
        <v>0</v>
      </c>
      <c r="AG29" s="55">
        <f>IF(Tabel!$N$4="16668", Tabel!$AD39*0.4,0)</f>
        <v>0</v>
      </c>
      <c r="AH29" s="55">
        <f>IF(Tabel!$N$4="15677", Tabel!$AD39*0.2,0)</f>
        <v>0</v>
      </c>
      <c r="AI29" s="55">
        <f>IF(Tabel!$N$4="16958", Tabel!$AD39*0.2,0)</f>
        <v>0</v>
      </c>
      <c r="AJ29" s="55">
        <f>Tabel!$AD39*0.75</f>
        <v>0</v>
      </c>
      <c r="AK29" s="55">
        <f>(Tabel!$AD39+Tabel!$AF39)*0.1</f>
        <v>0</v>
      </c>
      <c r="AL29" s="55">
        <f>IF(Tabel!$B39="GRUP_F6", Tabel!$AD39*0.1,0)</f>
        <v>0</v>
      </c>
      <c r="AM29" s="55">
        <f>IF(IFERROR(MATCH(CONCATENATE("I",Tabel!$N$4),Inst_social,0),0)&gt;0,Tabel!$AD39*0.1,0)</f>
        <v>0</v>
      </c>
      <c r="AN29" s="55">
        <f>Tabel!$AD39*0.75</f>
        <v>0</v>
      </c>
    </row>
    <row r="30" spans="8:40" ht="12" customHeight="1" thickBot="1" x14ac:dyDescent="0.25">
      <c r="H30" s="55" t="s">
        <v>15942</v>
      </c>
      <c r="I30" s="55">
        <v>2800</v>
      </c>
      <c r="M30" s="55" t="s">
        <v>15934</v>
      </c>
      <c r="N30" s="68">
        <v>15</v>
      </c>
      <c r="P30" s="55" t="s">
        <v>15934</v>
      </c>
      <c r="Q30" s="324" t="s">
        <v>15944</v>
      </c>
      <c r="S30" s="74" t="s">
        <v>15928</v>
      </c>
      <c r="T30" s="77">
        <v>12</v>
      </c>
      <c r="X30" s="55">
        <f>IF(IFERROR(MATCH(CONCATENATE("I",Tabel!$N$4),Inst_SFSSV,0),0)&gt;0,Tabel!$AD40*0.9,0)</f>
        <v>0</v>
      </c>
      <c r="Y30" s="55">
        <f>IF(Tabel!$N$4="16341", Tabel!AD40*1,0)</f>
        <v>0</v>
      </c>
      <c r="Z30" s="55">
        <f>IF(Tabel!$N$4="00027", Tabel!AD40*0.4,0)</f>
        <v>0</v>
      </c>
      <c r="AA30" s="55">
        <f>IF(IFERROR(MATCH(CONCATENATE("I",Tabel!$N$4),Inst_audio,0),0)&gt;0,Tabel!$AD40*0.2,0)</f>
        <v>0</v>
      </c>
      <c r="AB30" s="55">
        <f>IF(Tabel!$N$4="00169", Tabel!AD40*0.4,0)</f>
        <v>0</v>
      </c>
      <c r="AC30" s="55">
        <f>IF(IFERROR(MATCH(CONCATENATE("I",Tabel!$N$4),Inst_forta,0),0)&gt;0,Tabel!$AD40*0.2,0)</f>
        <v>0</v>
      </c>
      <c r="AD30" s="55">
        <f>IF(IFERROR(MATCH(CONCATENATE("I",Tabel!$N$4),Inst_forta_bani,0),0)&gt;0,Tabel!$AD40*1.2,0)</f>
        <v>0</v>
      </c>
      <c r="AE30" s="55">
        <f>IF(Tabel!$N$4="16751", Tabel!$AD40*1.2,0)</f>
        <v>0</v>
      </c>
      <c r="AF30" s="55">
        <f>IF(Tabel!$N$4="16606", Tabel!$AD40*0.3,0)</f>
        <v>0</v>
      </c>
      <c r="AG30" s="55">
        <f>IF(Tabel!$N$4="16668", Tabel!$AD40*0.4,0)</f>
        <v>0</v>
      </c>
      <c r="AH30" s="55">
        <f>IF(Tabel!$N$4="15677", Tabel!$AD40*0.2,0)</f>
        <v>0</v>
      </c>
      <c r="AI30" s="55">
        <f>IF(Tabel!$N$4="16958", Tabel!$AD40*0.2,0)</f>
        <v>0</v>
      </c>
      <c r="AJ30" s="55">
        <f>Tabel!$AD40*0.75</f>
        <v>0</v>
      </c>
      <c r="AK30" s="55">
        <f>(Tabel!$AD40+Tabel!$AF40)*0.1</f>
        <v>0</v>
      </c>
      <c r="AL30" s="55">
        <f>IF(Tabel!$B40="GRUP_F6", Tabel!$AD40*0.1,0)</f>
        <v>0</v>
      </c>
      <c r="AM30" s="55">
        <f>IF(IFERROR(MATCH(CONCATENATE("I",Tabel!$N$4),Inst_social,0),0)&gt;0,Tabel!$AD40*0.1,0)</f>
        <v>0</v>
      </c>
      <c r="AN30" s="55">
        <f>Tabel!$AD40*0.75</f>
        <v>0</v>
      </c>
    </row>
    <row r="31" spans="8:40" ht="32.25" customHeight="1" thickBot="1" x14ac:dyDescent="0.25">
      <c r="H31" s="55" t="s">
        <v>15943</v>
      </c>
      <c r="I31" s="55">
        <v>4000</v>
      </c>
      <c r="M31" s="55" t="s">
        <v>15934</v>
      </c>
      <c r="N31" s="68">
        <v>4</v>
      </c>
      <c r="S31" s="70" t="s">
        <v>15930</v>
      </c>
      <c r="T31" s="58">
        <v>-2</v>
      </c>
      <c r="X31" s="55">
        <f>IF(IFERROR(MATCH(CONCATENATE("I",Tabel!$N$4),Inst_SFSSV,0),0)&gt;0,Tabel!$AD41*0.9,0)</f>
        <v>0</v>
      </c>
      <c r="Y31" s="55">
        <f>IF(Tabel!$N$4="16341", Tabel!AD41*1,0)</f>
        <v>0</v>
      </c>
      <c r="Z31" s="55">
        <f>IF(Tabel!$N$4="00027", Tabel!AD41*0.4,0)</f>
        <v>0</v>
      </c>
      <c r="AA31" s="55">
        <f>IF(IFERROR(MATCH(CONCATENATE("I",Tabel!$N$4),Inst_audio,0),0)&gt;0,Tabel!$AD41*0.2,0)</f>
        <v>0</v>
      </c>
      <c r="AB31" s="55">
        <f>IF(Tabel!$N$4="00169", Tabel!AD41*0.4,0)</f>
        <v>0</v>
      </c>
      <c r="AC31" s="55">
        <f>IF(IFERROR(MATCH(CONCATENATE("I",Tabel!$N$4),Inst_forta,0),0)&gt;0,Tabel!$AD41*0.2,0)</f>
        <v>0</v>
      </c>
      <c r="AD31" s="55">
        <f>IF(IFERROR(MATCH(CONCATENATE("I",Tabel!$N$4),Inst_forta_bani,0),0)&gt;0,Tabel!$AD41*1.2,0)</f>
        <v>0</v>
      </c>
      <c r="AE31" s="55">
        <f>IF(Tabel!$N$4="16751", Tabel!$AD41*1.2,0)</f>
        <v>0</v>
      </c>
      <c r="AF31" s="55">
        <f>IF(Tabel!$N$4="16606", Tabel!$AD41*0.3,0)</f>
        <v>0</v>
      </c>
      <c r="AG31" s="55">
        <f>IF(Tabel!$N$4="16668", Tabel!$AD41*0.4,0)</f>
        <v>0</v>
      </c>
      <c r="AH31" s="55">
        <f>IF(Tabel!$N$4="15677", Tabel!$AD41*0.2,0)</f>
        <v>0</v>
      </c>
      <c r="AI31" s="55">
        <f>IF(Tabel!$N$4="16958", Tabel!$AD41*0.2,0)</f>
        <v>0</v>
      </c>
      <c r="AJ31" s="55">
        <f>Tabel!$AD41*0.75</f>
        <v>0</v>
      </c>
      <c r="AK31" s="55">
        <f>(Tabel!$AD41+Tabel!$AF41)*0.1</f>
        <v>0</v>
      </c>
      <c r="AL31" s="55">
        <f>IF(Tabel!$B41="GRUP_F6", Tabel!$AD41*0.1,0)</f>
        <v>0</v>
      </c>
      <c r="AM31" s="55">
        <f>IF(IFERROR(MATCH(CONCATENATE("I",Tabel!$N$4),Inst_social,0),0)&gt;0,Tabel!$AD41*0.1,0)</f>
        <v>0</v>
      </c>
      <c r="AN31" s="55">
        <f>Tabel!$AD41*0.75</f>
        <v>0</v>
      </c>
    </row>
    <row r="32" spans="8:40" ht="26.25" customHeight="1" thickBot="1" x14ac:dyDescent="0.25">
      <c r="M32" s="55" t="s">
        <v>15934</v>
      </c>
      <c r="N32" s="80">
        <v>-2</v>
      </c>
      <c r="Q32" s="325"/>
      <c r="S32" s="70" t="s">
        <v>15931</v>
      </c>
      <c r="T32" s="81">
        <v>7</v>
      </c>
      <c r="X32" s="55">
        <f>IF(IFERROR(MATCH(CONCATENATE("I",Tabel!$N$4),Inst_SFSSV,0),0)&gt;0,Tabel!$AD42*0.9,0)</f>
        <v>0</v>
      </c>
      <c r="Y32" s="55">
        <f>IF(Tabel!$N$4="16341", Tabel!AD42*1,0)</f>
        <v>0</v>
      </c>
      <c r="Z32" s="55">
        <f>IF(Tabel!$N$4="00027", Tabel!AD42*0.4,0)</f>
        <v>0</v>
      </c>
      <c r="AA32" s="55">
        <f>IF(IFERROR(MATCH(CONCATENATE("I",Tabel!$N$4),Inst_audio,0),0)&gt;0,Tabel!$AD42*0.2,0)</f>
        <v>0</v>
      </c>
      <c r="AB32" s="55">
        <f>IF(Tabel!$N$4="00169", Tabel!AD42*0.4,0)</f>
        <v>0</v>
      </c>
      <c r="AC32" s="55">
        <f>IF(IFERROR(MATCH(CONCATENATE("I",Tabel!$N$4),Inst_forta,0),0)&gt;0,Tabel!$AD42*0.2,0)</f>
        <v>0</v>
      </c>
      <c r="AD32" s="55">
        <f>IF(IFERROR(MATCH(CONCATENATE("I",Tabel!$N$4),Inst_forta_bani,0),0)&gt;0,Tabel!$AD42*1.2,0)</f>
        <v>0</v>
      </c>
      <c r="AE32" s="55">
        <f>IF(Tabel!$N$4="16751", Tabel!$AD42*1.2,0)</f>
        <v>0</v>
      </c>
      <c r="AF32" s="55">
        <f>IF(Tabel!$N$4="16606", Tabel!$AD42*0.3,0)</f>
        <v>0</v>
      </c>
      <c r="AG32" s="55">
        <f>IF(Tabel!$N$4="16668", Tabel!$AD42*0.4,0)</f>
        <v>0</v>
      </c>
      <c r="AH32" s="55">
        <f>IF(Tabel!$N$4="15677", Tabel!$AD42*0.2,0)</f>
        <v>0</v>
      </c>
      <c r="AI32" s="55">
        <f>IF(Tabel!$N$4="16958", Tabel!$AD42*0.2,0)</f>
        <v>0</v>
      </c>
      <c r="AJ32" s="55">
        <f>Tabel!$AD42*0.75</f>
        <v>0</v>
      </c>
      <c r="AK32" s="55">
        <f>(Tabel!$AD42+Tabel!$AF42)*0.1</f>
        <v>0</v>
      </c>
      <c r="AL32" s="55">
        <f>IF(Tabel!$B42="GRUP_F6", Tabel!$AD42*0.1,0)</f>
        <v>0</v>
      </c>
      <c r="AM32" s="55">
        <f>IF(IFERROR(MATCH(CONCATENATE("I",Tabel!$N$4),Inst_social,0),0)&gt;0,Tabel!$AD42*0.1,0)</f>
        <v>0</v>
      </c>
      <c r="AN32" s="55">
        <f>Tabel!$AD42*0.75</f>
        <v>0</v>
      </c>
    </row>
    <row r="33" spans="8:40" ht="35.25" customHeight="1" thickBot="1" x14ac:dyDescent="0.25">
      <c r="H33" s="82" t="s">
        <v>15945</v>
      </c>
      <c r="N33" s="68"/>
      <c r="P33" s="55" t="s">
        <v>15946</v>
      </c>
      <c r="Q33" s="63" t="s">
        <v>15947</v>
      </c>
      <c r="S33" s="70" t="s">
        <v>15932</v>
      </c>
      <c r="T33" s="81">
        <v>4</v>
      </c>
      <c r="X33" s="55">
        <f>IF(IFERROR(MATCH(CONCATENATE("I",Tabel!$N$4),Inst_SFSSV,0),0)&gt;0,Tabel!$AD43*0.9,0)</f>
        <v>0</v>
      </c>
      <c r="Y33" s="55">
        <f>IF(Tabel!$N$4="16341", Tabel!AD43*1,0)</f>
        <v>0</v>
      </c>
      <c r="Z33" s="55">
        <f>IF(Tabel!$N$4="00027", Tabel!AD43*0.4,0)</f>
        <v>0</v>
      </c>
      <c r="AA33" s="55">
        <f>IF(IFERROR(MATCH(CONCATENATE("I",Tabel!$N$4),Inst_audio,0),0)&gt;0,Tabel!$AD43*0.2,0)</f>
        <v>0</v>
      </c>
      <c r="AB33" s="55">
        <f>IF(Tabel!$N$4="00169", Tabel!AD43*0.4,0)</f>
        <v>0</v>
      </c>
      <c r="AC33" s="55">
        <f>IF(IFERROR(MATCH(CONCATENATE("I",Tabel!$N$4),Inst_forta,0),0)&gt;0,Tabel!$AD43*0.2,0)</f>
        <v>0</v>
      </c>
      <c r="AD33" s="55">
        <f>IF(IFERROR(MATCH(CONCATENATE("I",Tabel!$N$4),Inst_forta_bani,0),0)&gt;0,Tabel!$AD43*1.2,0)</f>
        <v>0</v>
      </c>
      <c r="AE33" s="55">
        <f>IF(Tabel!$N$4="16751", Tabel!$AD43*1.2,0)</f>
        <v>0</v>
      </c>
      <c r="AF33" s="55">
        <f>IF(Tabel!$N$4="16606", Tabel!$AD43*0.3,0)</f>
        <v>0</v>
      </c>
      <c r="AG33" s="55">
        <f>IF(Tabel!$N$4="16668", Tabel!$AD43*0.4,0)</f>
        <v>0</v>
      </c>
      <c r="AH33" s="55">
        <f>IF(Tabel!$N$4="15677", Tabel!$AD43*0.2,0)</f>
        <v>0</v>
      </c>
      <c r="AI33" s="55">
        <f>IF(Tabel!$N$4="16958", Tabel!$AD43*0.2,0)</f>
        <v>0</v>
      </c>
      <c r="AJ33" s="55">
        <f>Tabel!$AD43*0.75</f>
        <v>0</v>
      </c>
      <c r="AK33" s="55">
        <f>(Tabel!$AD43+Tabel!$AF43)*0.1</f>
        <v>0</v>
      </c>
      <c r="AL33" s="55">
        <f>IF(Tabel!$B43="GRUP_F6", Tabel!$AD43*0.1,0)</f>
        <v>0</v>
      </c>
      <c r="AM33" s="55">
        <f>IF(IFERROR(MATCH(CONCATENATE("I",Tabel!$N$4),Inst_social,0),0)&gt;0,Tabel!$AD43*0.1,0)</f>
        <v>0</v>
      </c>
      <c r="AN33" s="55">
        <f>Tabel!$AD43*0.75</f>
        <v>0</v>
      </c>
    </row>
    <row r="34" spans="8:40" ht="29.25" customHeight="1" x14ac:dyDescent="0.2">
      <c r="H34" s="55" t="s">
        <v>15938</v>
      </c>
      <c r="I34" s="55">
        <v>0</v>
      </c>
      <c r="M34" s="55" t="s">
        <v>15946</v>
      </c>
      <c r="N34" s="83">
        <v>-2</v>
      </c>
      <c r="P34" s="55" t="s">
        <v>15946</v>
      </c>
      <c r="Q34" s="63" t="s">
        <v>15948</v>
      </c>
      <c r="S34" s="76" t="s">
        <v>15935</v>
      </c>
      <c r="T34" s="58">
        <v>-4</v>
      </c>
      <c r="X34" s="55">
        <f>IF(IFERROR(MATCH(CONCATENATE("I",Tabel!$N$4),Inst_SFSSV,0),0)&gt;0,Tabel!$AD44*0.9,0)</f>
        <v>0</v>
      </c>
      <c r="Y34" s="55">
        <f>IF(Tabel!$N$4="16341", Tabel!AD44*1,0)</f>
        <v>0</v>
      </c>
      <c r="Z34" s="55">
        <f>IF(Tabel!$N$4="00027", Tabel!AD44*0.4,0)</f>
        <v>0</v>
      </c>
      <c r="AA34" s="55">
        <f>IF(IFERROR(MATCH(CONCATENATE("I",Tabel!$N$4),Inst_audio,0),0)&gt;0,Tabel!$AD44*0.2,0)</f>
        <v>0</v>
      </c>
      <c r="AB34" s="55">
        <f>IF(Tabel!$N$4="00169", Tabel!AD44*0.4,0)</f>
        <v>0</v>
      </c>
      <c r="AC34" s="55">
        <f>IF(IFERROR(MATCH(CONCATENATE("I",Tabel!$N$4),Inst_forta,0),0)&gt;0,Tabel!$AD44*0.2,0)</f>
        <v>0</v>
      </c>
      <c r="AD34" s="55">
        <f>IF(IFERROR(MATCH(CONCATENATE("I",Tabel!$N$4),Inst_forta_bani,0),0)&gt;0,Tabel!$AD44*1.2,0)</f>
        <v>0</v>
      </c>
      <c r="AE34" s="55">
        <f>IF(Tabel!$N$4="16751", Tabel!$AD44*1.2,0)</f>
        <v>0</v>
      </c>
      <c r="AF34" s="55">
        <f>IF(Tabel!$N$4="16606", Tabel!$AD44*0.3,0)</f>
        <v>0</v>
      </c>
      <c r="AG34" s="55">
        <f>IF(Tabel!$N$4="16668", Tabel!$AD44*0.4,0)</f>
        <v>0</v>
      </c>
      <c r="AH34" s="55">
        <f>IF(Tabel!$N$4="15677", Tabel!$AD44*0.2,0)</f>
        <v>0</v>
      </c>
      <c r="AI34" s="55">
        <f>IF(Tabel!$N$4="16958", Tabel!$AD44*0.2,0)</f>
        <v>0</v>
      </c>
      <c r="AJ34" s="55">
        <f>Tabel!$AD44*0.75</f>
        <v>0</v>
      </c>
      <c r="AK34" s="55">
        <f>(Tabel!$AD44+Tabel!$AF44)*0.1</f>
        <v>0</v>
      </c>
      <c r="AL34" s="55">
        <f>IF(Tabel!$B44="GRUP_F6", Tabel!$AD44*0.1,0)</f>
        <v>0</v>
      </c>
      <c r="AM34" s="55">
        <f>IF(IFERROR(MATCH(CONCATENATE("I",Tabel!$N$4),Inst_social,0),0)&gt;0,Tabel!$AD44*0.1,0)</f>
        <v>0</v>
      </c>
      <c r="AN34" s="55">
        <f>Tabel!$AD44*0.75</f>
        <v>0</v>
      </c>
    </row>
    <row r="35" spans="8:40" ht="27" customHeight="1" x14ac:dyDescent="0.2">
      <c r="H35" s="55" t="s">
        <v>15949</v>
      </c>
      <c r="I35" s="55">
        <v>1000</v>
      </c>
      <c r="M35" s="55" t="s">
        <v>15946</v>
      </c>
      <c r="N35" s="68">
        <v>2</v>
      </c>
      <c r="P35" s="55" t="s">
        <v>15946</v>
      </c>
      <c r="Q35" s="63" t="s">
        <v>15950</v>
      </c>
      <c r="S35" s="57" t="s">
        <v>15936</v>
      </c>
      <c r="T35" s="84">
        <v>25</v>
      </c>
      <c r="X35" s="55">
        <f>IF(IFERROR(MATCH(CONCATENATE("I",Tabel!$N$4),Inst_SFSSV,0),0)&gt;0,Tabel!$AD45*0.9,0)</f>
        <v>0</v>
      </c>
      <c r="Y35" s="55">
        <f>IF(Tabel!$N$4="16341", Tabel!AD45*1,0)</f>
        <v>0</v>
      </c>
      <c r="Z35" s="55">
        <f>IF(Tabel!$N$4="00027", Tabel!AD45*0.4,0)</f>
        <v>0</v>
      </c>
      <c r="AA35" s="55">
        <f>IF(IFERROR(MATCH(CONCATENATE("I",Tabel!$N$4),Inst_audio,0),0)&gt;0,Tabel!$AD45*0.2,0)</f>
        <v>0</v>
      </c>
      <c r="AB35" s="55">
        <f>IF(Tabel!$N$4="00169", Tabel!AD45*0.4,0)</f>
        <v>0</v>
      </c>
      <c r="AC35" s="55">
        <f>IF(IFERROR(MATCH(CONCATENATE("I",Tabel!$N$4),Inst_forta,0),0)&gt;0,Tabel!$AD45*0.2,0)</f>
        <v>0</v>
      </c>
      <c r="AD35" s="55">
        <f>IF(IFERROR(MATCH(CONCATENATE("I",Tabel!$N$4),Inst_forta_bani,0),0)&gt;0,Tabel!$AD45*1.2,0)</f>
        <v>0</v>
      </c>
      <c r="AE35" s="55">
        <f>IF(Tabel!$N$4="16751", Tabel!$AD45*1.2,0)</f>
        <v>0</v>
      </c>
      <c r="AF35" s="55">
        <f>IF(Tabel!$N$4="16606", Tabel!$AD45*0.3,0)</f>
        <v>0</v>
      </c>
      <c r="AG35" s="55">
        <f>IF(Tabel!$N$4="16668", Tabel!$AD45*0.4,0)</f>
        <v>0</v>
      </c>
      <c r="AH35" s="55">
        <f>IF(Tabel!$N$4="15677", Tabel!$AD45*0.2,0)</f>
        <v>0</v>
      </c>
      <c r="AI35" s="55">
        <f>IF(Tabel!$N$4="16958", Tabel!$AD45*0.2,0)</f>
        <v>0</v>
      </c>
      <c r="AJ35" s="55">
        <f>Tabel!$AD45*0.75</f>
        <v>0</v>
      </c>
      <c r="AK35" s="55">
        <f>(Tabel!$AD45+Tabel!$AF45)*0.1</f>
        <v>0</v>
      </c>
      <c r="AL35" s="55">
        <f>IF(Tabel!$B45="GRUP_F6", Tabel!$AD45*0.1,0)</f>
        <v>0</v>
      </c>
      <c r="AM35" s="55">
        <f>IF(IFERROR(MATCH(CONCATENATE("I",Tabel!$N$4),Inst_social,0),0)&gt;0,Tabel!$AD45*0.1,0)</f>
        <v>0</v>
      </c>
      <c r="AN35" s="55">
        <f>Tabel!$AD45*0.75</f>
        <v>0</v>
      </c>
    </row>
    <row r="36" spans="8:40" x14ac:dyDescent="0.2">
      <c r="H36" s="55" t="s">
        <v>15951</v>
      </c>
      <c r="I36" s="55">
        <v>1500</v>
      </c>
      <c r="M36" s="55" t="s">
        <v>15946</v>
      </c>
      <c r="N36" s="68" t="s">
        <v>15952</v>
      </c>
      <c r="P36" s="55" t="s">
        <v>15946</v>
      </c>
      <c r="Q36" s="63" t="s">
        <v>15953</v>
      </c>
      <c r="S36" s="57" t="s">
        <v>15937</v>
      </c>
      <c r="T36" s="58">
        <v>4</v>
      </c>
      <c r="X36" s="55">
        <f>IF(IFERROR(MATCH(CONCATENATE("I",Tabel!$N$4),Inst_SFSSV,0),0)&gt;0,Tabel!$AD46*0.9,0)</f>
        <v>0</v>
      </c>
      <c r="Y36" s="55">
        <f>IF(Tabel!$N$4="16341", Tabel!AD46*1,0)</f>
        <v>0</v>
      </c>
      <c r="Z36" s="55">
        <f>IF(Tabel!$N$4="00027", Tabel!AD46*0.4,0)</f>
        <v>0</v>
      </c>
      <c r="AA36" s="55">
        <f>IF(IFERROR(MATCH(CONCATENATE("I",Tabel!$N$4),Inst_audio,0),0)&gt;0,Tabel!$AD46*0.2,0)</f>
        <v>0</v>
      </c>
      <c r="AB36" s="55">
        <f>IF(Tabel!$N$4="00169", Tabel!AD46*0.4,0)</f>
        <v>0</v>
      </c>
      <c r="AC36" s="55">
        <f>IF(IFERROR(MATCH(CONCATENATE("I",Tabel!$N$4),Inst_forta,0),0)&gt;0,Tabel!$AD46*0.2,0)</f>
        <v>0</v>
      </c>
      <c r="AD36" s="55">
        <f>IF(IFERROR(MATCH(CONCATENATE("I",Tabel!$N$4),Inst_forta_bani,0),0)&gt;0,Tabel!$AD46*1.2,0)</f>
        <v>0</v>
      </c>
      <c r="AE36" s="55">
        <f>IF(Tabel!$N$4="16751", Tabel!$AD46*1.2,0)</f>
        <v>0</v>
      </c>
      <c r="AF36" s="55">
        <f>IF(Tabel!$N$4="16606", Tabel!$AD46*0.3,0)</f>
        <v>0</v>
      </c>
      <c r="AG36" s="55">
        <f>IF(Tabel!$N$4="16668", Tabel!$AD46*0.4,0)</f>
        <v>0</v>
      </c>
      <c r="AH36" s="55">
        <f>IF(Tabel!$N$4="15677", Tabel!$AD46*0.2,0)</f>
        <v>0</v>
      </c>
      <c r="AI36" s="55">
        <f>IF(Tabel!$N$4="16958", Tabel!$AD46*0.2,0)</f>
        <v>0</v>
      </c>
      <c r="AJ36" s="55">
        <f>Tabel!$AD46*0.75</f>
        <v>0</v>
      </c>
      <c r="AK36" s="55">
        <f>(Tabel!$AD46+Tabel!$AF46)*0.1</f>
        <v>0</v>
      </c>
      <c r="AL36" s="55">
        <f>IF(Tabel!$B46="GRUP_F6", Tabel!$AD46*0.1,0)</f>
        <v>0</v>
      </c>
      <c r="AM36" s="55">
        <f>IF(IFERROR(MATCH(CONCATENATE("I",Tabel!$N$4),Inst_social,0),0)&gt;0,Tabel!$AD46*0.1,0)</f>
        <v>0</v>
      </c>
      <c r="AN36" s="55">
        <f>Tabel!$AD46*0.75</f>
        <v>0</v>
      </c>
    </row>
    <row r="37" spans="8:40" x14ac:dyDescent="0.2">
      <c r="H37" s="55" t="s">
        <v>15954</v>
      </c>
      <c r="I37" s="55">
        <v>2000</v>
      </c>
      <c r="M37" s="55" t="s">
        <v>15946</v>
      </c>
      <c r="N37" s="68">
        <v>-2</v>
      </c>
      <c r="P37" s="55" t="s">
        <v>15946</v>
      </c>
      <c r="Q37" s="63" t="s">
        <v>15955</v>
      </c>
      <c r="S37" s="72" t="s">
        <v>15939</v>
      </c>
      <c r="T37" s="77">
        <v>-2</v>
      </c>
      <c r="X37" s="55">
        <f>IF(IFERROR(MATCH(CONCATENATE("I",Tabel!$N$4),Inst_SFSSV,0),0)&gt;0,Tabel!$AD47*0.9,0)</f>
        <v>0</v>
      </c>
      <c r="Y37" s="55">
        <f>IF(Tabel!$N$4="16341", Tabel!AD47*1,0)</f>
        <v>0</v>
      </c>
      <c r="Z37" s="55">
        <f>IF(Tabel!$N$4="00027", Tabel!AD47*0.4,0)</f>
        <v>0</v>
      </c>
      <c r="AA37" s="55">
        <f>IF(IFERROR(MATCH(CONCATENATE("I",Tabel!$N$4),Inst_audio,0),0)&gt;0,Tabel!$AD47*0.2,0)</f>
        <v>0</v>
      </c>
      <c r="AB37" s="55">
        <f>IF(Tabel!$N$4="00169", Tabel!AD47*0.4,0)</f>
        <v>0</v>
      </c>
      <c r="AC37" s="55">
        <f>IF(IFERROR(MATCH(CONCATENATE("I",Tabel!$N$4),Inst_forta,0),0)&gt;0,Tabel!$AD47*0.2,0)</f>
        <v>0</v>
      </c>
      <c r="AD37" s="55">
        <f>IF(IFERROR(MATCH(CONCATENATE("I",Tabel!$N$4),Inst_forta_bani,0),0)&gt;0,Tabel!$AD47*1.2,0)</f>
        <v>0</v>
      </c>
      <c r="AE37" s="55">
        <f>IF(Tabel!$N$4="16751", Tabel!$AD47*1.2,0)</f>
        <v>0</v>
      </c>
      <c r="AF37" s="55">
        <f>IF(Tabel!$N$4="16606", Tabel!$AD47*0.3,0)</f>
        <v>0</v>
      </c>
      <c r="AG37" s="55">
        <f>IF(Tabel!$N$4="16668", Tabel!$AD47*0.4,0)</f>
        <v>0</v>
      </c>
      <c r="AH37" s="55">
        <f>IF(Tabel!$N$4="15677", Tabel!$AD47*0.2,0)</f>
        <v>0</v>
      </c>
      <c r="AI37" s="55">
        <f>IF(Tabel!$N$4="16958", Tabel!$AD47*0.2,0)</f>
        <v>0</v>
      </c>
      <c r="AJ37" s="55">
        <f>Tabel!$AD47*0.75</f>
        <v>0</v>
      </c>
      <c r="AK37" s="55">
        <f>(Tabel!$AD47+Tabel!$AF47)*0.1</f>
        <v>0</v>
      </c>
      <c r="AL37" s="55">
        <f>IF(Tabel!$B47="GRUP_F6", Tabel!$AD47*0.1,0)</f>
        <v>0</v>
      </c>
      <c r="AM37" s="55">
        <f>IF(IFERROR(MATCH(CONCATENATE("I",Tabel!$N$4),Inst_social,0),0)&gt;0,Tabel!$AD47*0.1,0)</f>
        <v>0</v>
      </c>
      <c r="AN37" s="55">
        <f>Tabel!$AD47*0.75</f>
        <v>0</v>
      </c>
    </row>
    <row r="38" spans="8:40" ht="12" customHeight="1" x14ac:dyDescent="0.2">
      <c r="N38" s="68"/>
      <c r="P38" s="55" t="s">
        <v>15946</v>
      </c>
      <c r="Q38" s="85" t="s">
        <v>15956</v>
      </c>
      <c r="S38" s="407" t="s">
        <v>15941</v>
      </c>
      <c r="T38" s="86">
        <v>3</v>
      </c>
      <c r="X38" s="55">
        <f>IF(IFERROR(MATCH(CONCATENATE("I",Tabel!$N$4),Inst_SFSSV,0),0)&gt;0,Tabel!$AD48*0.9,0)</f>
        <v>0</v>
      </c>
      <c r="Y38" s="55">
        <f>IF(Tabel!$N$4="16341", Tabel!AD48*1,0)</f>
        <v>0</v>
      </c>
      <c r="Z38" s="55">
        <f>IF(Tabel!$N$4="00027", Tabel!AD48*0.4,0)</f>
        <v>0</v>
      </c>
      <c r="AA38" s="55">
        <f>IF(IFERROR(MATCH(CONCATENATE("I",Tabel!$N$4),Inst_audio,0),0)&gt;0,Tabel!$AD48*0.2,0)</f>
        <v>0</v>
      </c>
      <c r="AB38" s="55">
        <f>IF(Tabel!$N$4="00169", Tabel!AD48*0.4,0)</f>
        <v>0</v>
      </c>
      <c r="AC38" s="55">
        <f>IF(IFERROR(MATCH(CONCATENATE("I",Tabel!$N$4),Inst_forta,0),0)&gt;0,Tabel!$AD48*0.2,0)</f>
        <v>0</v>
      </c>
      <c r="AD38" s="55">
        <f>IF(IFERROR(MATCH(CONCATENATE("I",Tabel!$N$4),Inst_forta_bani,0),0)&gt;0,Tabel!$AD48*1.2,0)</f>
        <v>0</v>
      </c>
      <c r="AE38" s="55">
        <f>IF(Tabel!$N$4="16751", Tabel!$AD48*1.2,0)</f>
        <v>0</v>
      </c>
      <c r="AF38" s="55">
        <f>IF(Tabel!$N$4="16606", Tabel!$AD48*0.3,0)</f>
        <v>0</v>
      </c>
      <c r="AG38" s="55">
        <f>IF(Tabel!$N$4="16668", Tabel!$AD48*0.4,0)</f>
        <v>0</v>
      </c>
      <c r="AH38" s="55">
        <f>IF(Tabel!$N$4="15677", Tabel!$AD48*0.2,0)</f>
        <v>0</v>
      </c>
      <c r="AI38" s="55">
        <f>IF(Tabel!$N$4="16958", Tabel!$AD48*0.2,0)</f>
        <v>0</v>
      </c>
      <c r="AJ38" s="55">
        <f>Tabel!$AD48*0.75</f>
        <v>0</v>
      </c>
      <c r="AK38" s="55">
        <f>(Tabel!$AD48+Tabel!$AF48)*0.1</f>
        <v>0</v>
      </c>
      <c r="AL38" s="55">
        <f>IF(Tabel!$B48="GRUP_F6", Tabel!$AD48*0.1,0)</f>
        <v>0</v>
      </c>
      <c r="AM38" s="55">
        <f>IF(IFERROR(MATCH(CONCATENATE("I",Tabel!$N$4),Inst_social,0),0)&gt;0,Tabel!$AD48*0.1,0)</f>
        <v>0</v>
      </c>
      <c r="AN38" s="55">
        <f>Tabel!$AD48*0.75</f>
        <v>0</v>
      </c>
    </row>
    <row r="39" spans="8:40" ht="24.75" customHeight="1" x14ac:dyDescent="0.2">
      <c r="M39" s="55" t="s">
        <v>15946</v>
      </c>
      <c r="N39" s="68">
        <v>2</v>
      </c>
      <c r="P39" s="55" t="s">
        <v>15946</v>
      </c>
      <c r="Q39" s="85" t="s">
        <v>15957</v>
      </c>
      <c r="S39" s="407"/>
      <c r="T39" s="86">
        <v>6</v>
      </c>
      <c r="X39" s="55">
        <f>IF(IFERROR(MATCH(CONCATENATE("I",Tabel!$N$4),Inst_SFSSV,0),0)&gt;0,Tabel!$AD49*0.9,0)</f>
        <v>0</v>
      </c>
      <c r="Y39" s="55">
        <f>IF(Tabel!$N$4="16341", Tabel!AD49*1,0)</f>
        <v>0</v>
      </c>
      <c r="Z39" s="55">
        <f>IF(Tabel!$N$4="00027", Tabel!AD49*0.4,0)</f>
        <v>0</v>
      </c>
      <c r="AA39" s="55">
        <f>IF(IFERROR(MATCH(CONCATENATE("I",Tabel!$N$4),Inst_audio,0),0)&gt;0,Tabel!$AD49*0.2,0)</f>
        <v>0</v>
      </c>
      <c r="AB39" s="55">
        <f>IF(Tabel!$N$4="00169", Tabel!AD49*0.4,0)</f>
        <v>0</v>
      </c>
      <c r="AC39" s="55">
        <f>IF(IFERROR(MATCH(CONCATENATE("I",Tabel!$N$4),Inst_forta,0),0)&gt;0,Tabel!$AD49*0.2,0)</f>
        <v>0</v>
      </c>
      <c r="AD39" s="55">
        <f>IF(IFERROR(MATCH(CONCATENATE("I",Tabel!$N$4),Inst_forta_bani,0),0)&gt;0,Tabel!$AD49*1.2,0)</f>
        <v>0</v>
      </c>
      <c r="AE39" s="55">
        <f>IF(Tabel!$N$4="16751", Tabel!$AD49*1.2,0)</f>
        <v>0</v>
      </c>
      <c r="AF39" s="55">
        <f>IF(Tabel!$N$4="16606", Tabel!$AD49*0.3,0)</f>
        <v>0</v>
      </c>
      <c r="AG39" s="55">
        <f>IF(Tabel!$N$4="16668", Tabel!$AD49*0.4,0)</f>
        <v>0</v>
      </c>
      <c r="AH39" s="55">
        <f>IF(Tabel!$N$4="15677", Tabel!$AD49*0.2,0)</f>
        <v>0</v>
      </c>
      <c r="AI39" s="55">
        <f>IF(Tabel!$N$4="16958", Tabel!$AD49*0.2,0)</f>
        <v>0</v>
      </c>
      <c r="AJ39" s="55">
        <f>Tabel!$AD49*0.75</f>
        <v>0</v>
      </c>
      <c r="AK39" s="55">
        <f>(Tabel!$AD49+Tabel!$AF49)*0.1</f>
        <v>0</v>
      </c>
      <c r="AL39" s="55">
        <f>IF(Tabel!$B49="GRUP_F6", Tabel!$AD49*0.1,0)</f>
        <v>0</v>
      </c>
      <c r="AM39" s="55">
        <f>IF(IFERROR(MATCH(CONCATENATE("I",Tabel!$N$4),Inst_social,0),0)&gt;0,Tabel!$AD49*0.1,0)</f>
        <v>0</v>
      </c>
      <c r="AN39" s="55">
        <f>Tabel!$AD49*0.75</f>
        <v>0</v>
      </c>
    </row>
    <row r="40" spans="8:40" ht="12" customHeight="1" x14ac:dyDescent="0.2">
      <c r="M40" s="55" t="s">
        <v>15946</v>
      </c>
      <c r="N40" s="68">
        <v>3</v>
      </c>
      <c r="P40" s="55" t="s">
        <v>15946</v>
      </c>
      <c r="Q40" s="85" t="s">
        <v>15958</v>
      </c>
      <c r="S40" s="407" t="s">
        <v>15944</v>
      </c>
      <c r="T40" s="86">
        <v>7</v>
      </c>
      <c r="X40" s="55">
        <f>IF(IFERROR(MATCH(CONCATENATE("I",Tabel!$N$4),Inst_SFSSV,0),0)&gt;0,Tabel!$AD50*0.9,0)</f>
        <v>0</v>
      </c>
      <c r="Y40" s="55">
        <f>IF(Tabel!$N$4="16341", Tabel!AD50*1,0)</f>
        <v>0</v>
      </c>
      <c r="Z40" s="55">
        <f>IF(Tabel!$N$4="00027", Tabel!AD50*0.4,0)</f>
        <v>0</v>
      </c>
      <c r="AA40" s="55">
        <f>IF(IFERROR(MATCH(CONCATENATE("I",Tabel!$N$4),Inst_audio,0),0)&gt;0,Tabel!$AD50*0.2,0)</f>
        <v>0</v>
      </c>
      <c r="AB40" s="55">
        <f>IF(Tabel!$N$4="00169", Tabel!AD50*0.4,0)</f>
        <v>0</v>
      </c>
      <c r="AC40" s="55">
        <f>IF(IFERROR(MATCH(CONCATENATE("I",Tabel!$N$4),Inst_forta,0),0)&gt;0,Tabel!$AD50*0.2,0)</f>
        <v>0</v>
      </c>
      <c r="AD40" s="55">
        <f>IF(IFERROR(MATCH(CONCATENATE("I",Tabel!$N$4),Inst_forta_bani,0),0)&gt;0,Tabel!$AD50*1.2,0)</f>
        <v>0</v>
      </c>
      <c r="AE40" s="55">
        <f>IF(Tabel!$N$4="16751", Tabel!$AD50*1.2,0)</f>
        <v>0</v>
      </c>
      <c r="AF40" s="55">
        <f>IF(Tabel!$N$4="16606", Tabel!$AD50*0.3,0)</f>
        <v>0</v>
      </c>
      <c r="AG40" s="55">
        <f>IF(Tabel!$N$4="16668", Tabel!$AD50*0.4,0)</f>
        <v>0</v>
      </c>
      <c r="AH40" s="55">
        <f>IF(Tabel!$N$4="15677", Tabel!$AD50*0.2,0)</f>
        <v>0</v>
      </c>
      <c r="AI40" s="55">
        <f>IF(Tabel!$N$4="16958", Tabel!$AD50*0.2,0)</f>
        <v>0</v>
      </c>
      <c r="AJ40" s="55">
        <f>Tabel!$AD50*0.75</f>
        <v>0</v>
      </c>
      <c r="AK40" s="55">
        <f>(Tabel!$AD50+Tabel!$AF50)*0.1</f>
        <v>0</v>
      </c>
      <c r="AL40" s="55">
        <f>IF(Tabel!$B50="GRUP_F6", Tabel!$AD50*0.1,0)</f>
        <v>0</v>
      </c>
      <c r="AM40" s="55">
        <f>IF(IFERROR(MATCH(CONCATENATE("I",Tabel!$N$4),Inst_social,0),0)&gt;0,Tabel!$AD50*0.1,0)</f>
        <v>0</v>
      </c>
      <c r="AN40" s="55">
        <f>Tabel!$AD50*0.75</f>
        <v>0</v>
      </c>
    </row>
    <row r="41" spans="8:40" ht="27" customHeight="1" x14ac:dyDescent="0.2">
      <c r="N41" s="78"/>
      <c r="Q41" s="63" t="s">
        <v>15959</v>
      </c>
      <c r="S41" s="407"/>
      <c r="T41" s="86">
        <v>15</v>
      </c>
      <c r="X41" s="55">
        <f>IF(IFERROR(MATCH(CONCATENATE("I",Tabel!$N$4),Inst_SFSSV,0),0)&gt;0,Tabel!$AD51*0.9,0)</f>
        <v>0</v>
      </c>
      <c r="Y41" s="55">
        <f>IF(Tabel!$N$4="16341", Tabel!AD51*1,0)</f>
        <v>0</v>
      </c>
      <c r="Z41" s="55">
        <f>IF(Tabel!$N$4="00027", Tabel!AD51*0.4,0)</f>
        <v>0</v>
      </c>
      <c r="AA41" s="55">
        <f>IF(IFERROR(MATCH(CONCATENATE("I",Tabel!$N$4),Inst_audio,0),0)&gt;0,Tabel!$AD51*0.2,0)</f>
        <v>0</v>
      </c>
      <c r="AB41" s="55">
        <f>IF(Tabel!$N$4="00169", Tabel!AD51*0.4,0)</f>
        <v>0</v>
      </c>
      <c r="AC41" s="55">
        <f>IF(IFERROR(MATCH(CONCATENATE("I",Tabel!$N$4),Inst_forta,0),0)&gt;0,Tabel!$AD51*0.2,0)</f>
        <v>0</v>
      </c>
      <c r="AD41" s="55">
        <f>IF(IFERROR(MATCH(CONCATENATE("I",Tabel!$N$4),Inst_forta_bani,0),0)&gt;0,Tabel!$AD51*1.2,0)</f>
        <v>0</v>
      </c>
      <c r="AE41" s="55">
        <f>IF(Tabel!$N$4="16751", Tabel!$AD51*1.2,0)</f>
        <v>0</v>
      </c>
      <c r="AF41" s="55">
        <f>IF(Tabel!$N$4="16606", Tabel!$AD51*0.3,0)</f>
        <v>0</v>
      </c>
      <c r="AG41" s="55">
        <f>IF(Tabel!$N$4="16668", Tabel!$AD51*0.4,0)</f>
        <v>0</v>
      </c>
      <c r="AH41" s="55">
        <f>IF(Tabel!$N$4="15677", Tabel!$AD51*0.2,0)</f>
        <v>0</v>
      </c>
      <c r="AI41" s="55">
        <f>IF(Tabel!$N$4="16958", Tabel!$AD51*0.2,0)</f>
        <v>0</v>
      </c>
      <c r="AJ41" s="55">
        <f>Tabel!$AD51*0.75</f>
        <v>0</v>
      </c>
      <c r="AK41" s="55">
        <f>(Tabel!$AD51+Tabel!$AF51)*0.1</f>
        <v>0</v>
      </c>
      <c r="AL41" s="55">
        <f>IF(Tabel!$B51="GRUP_F6", Tabel!$AD51*0.1,0)</f>
        <v>0</v>
      </c>
      <c r="AM41" s="55">
        <f>IF(IFERROR(MATCH(CONCATENATE("I",Tabel!$N$4),Inst_social,0),0)&gt;0,Tabel!$AD51*0.1,0)</f>
        <v>0</v>
      </c>
      <c r="AN41" s="55">
        <f>Tabel!$AD51*0.75</f>
        <v>0</v>
      </c>
    </row>
    <row r="42" spans="8:40" ht="60" customHeight="1" x14ac:dyDescent="0.2">
      <c r="M42" s="55" t="s">
        <v>15946</v>
      </c>
      <c r="N42" s="68">
        <v>1</v>
      </c>
      <c r="P42" s="55" t="s">
        <v>15946</v>
      </c>
      <c r="Q42" s="73" t="s">
        <v>15960</v>
      </c>
      <c r="S42" s="63" t="s">
        <v>15947</v>
      </c>
      <c r="T42" s="58">
        <v>-2</v>
      </c>
      <c r="X42" s="55">
        <f>IF(IFERROR(MATCH(CONCATENATE("I",Tabel!$N$4),Inst_SFSSV,0),0)&gt;0,Tabel!$AD52*0.9,0)</f>
        <v>0</v>
      </c>
      <c r="Y42" s="55">
        <f>IF(Tabel!$N$4="16341", Tabel!AD52*1,0)</f>
        <v>0</v>
      </c>
      <c r="Z42" s="55">
        <f>IF(Tabel!$N$4="00027", Tabel!AD52*0.4,0)</f>
        <v>0</v>
      </c>
      <c r="AA42" s="55">
        <f>IF(IFERROR(MATCH(CONCATENATE("I",Tabel!$N$4),Inst_audio,0),0)&gt;0,Tabel!$AD52*0.2,0)</f>
        <v>0</v>
      </c>
      <c r="AB42" s="55">
        <f>IF(Tabel!$N$4="00169", Tabel!AD52*0.4,0)</f>
        <v>0</v>
      </c>
      <c r="AC42" s="55">
        <f>IF(IFERROR(MATCH(CONCATENATE("I",Tabel!$N$4),Inst_forta,0),0)&gt;0,Tabel!$AD52*0.2,0)</f>
        <v>0</v>
      </c>
      <c r="AD42" s="55">
        <f>IF(IFERROR(MATCH(CONCATENATE("I",Tabel!$N$4),Inst_forta_bani,0),0)&gt;0,Tabel!$AD52*1.2,0)</f>
        <v>0</v>
      </c>
      <c r="AE42" s="55">
        <f>IF(Tabel!$N$4="16751", Tabel!$AD52*1.2,0)</f>
        <v>0</v>
      </c>
      <c r="AF42" s="55">
        <f>IF(Tabel!$N$4="16606", Tabel!$AD52*0.3,0)</f>
        <v>0</v>
      </c>
      <c r="AG42" s="55">
        <f>IF(Tabel!$N$4="16668", Tabel!$AD52*0.4,0)</f>
        <v>0</v>
      </c>
      <c r="AH42" s="55">
        <f>IF(Tabel!$N$4="15677", Tabel!$AD52*0.2,0)</f>
        <v>0</v>
      </c>
      <c r="AI42" s="55">
        <f>IF(Tabel!$N$4="16958", Tabel!$AD52*0.2,0)</f>
        <v>0</v>
      </c>
      <c r="AJ42" s="55">
        <f>Tabel!$AD52*0.75</f>
        <v>0</v>
      </c>
      <c r="AK42" s="55">
        <f>(Tabel!$AD52+Tabel!$AF52)*0.1</f>
        <v>0</v>
      </c>
      <c r="AL42" s="55">
        <f>IF(Tabel!$B52="GRUP_F6", Tabel!$AD52*0.1,0)</f>
        <v>0</v>
      </c>
      <c r="AM42" s="55">
        <f>IF(IFERROR(MATCH(CONCATENATE("I",Tabel!$N$4),Inst_social,0),0)&gt;0,Tabel!$AD52*0.1,0)</f>
        <v>0</v>
      </c>
      <c r="AN42" s="55">
        <f>Tabel!$AD52*0.75</f>
        <v>0</v>
      </c>
    </row>
    <row r="43" spans="8:40" ht="28.5" customHeight="1" x14ac:dyDescent="0.2">
      <c r="M43" s="55" t="s">
        <v>15946</v>
      </c>
      <c r="N43" s="87">
        <v>5</v>
      </c>
      <c r="P43" s="55" t="s">
        <v>15961</v>
      </c>
      <c r="Q43" s="88" t="s">
        <v>15962</v>
      </c>
      <c r="S43" s="63" t="s">
        <v>15948</v>
      </c>
      <c r="T43" s="58">
        <v>2</v>
      </c>
      <c r="X43" s="55">
        <f>IF(IFERROR(MATCH(CONCATENATE("I",Tabel!$N$4),Inst_SFSSV,0),0)&gt;0,Tabel!$AD53*0.9,0)</f>
        <v>0</v>
      </c>
      <c r="Y43" s="55">
        <f>IF(Tabel!$N$4="16341", Tabel!AD53*1,0)</f>
        <v>0</v>
      </c>
      <c r="Z43" s="55">
        <f>IF(Tabel!$N$4="00027", Tabel!AD53*0.4,0)</f>
        <v>0</v>
      </c>
      <c r="AA43" s="55">
        <f>IF(IFERROR(MATCH(CONCATENATE("I",Tabel!$N$4),Inst_audio,0),0)&gt;0,Tabel!$AD53*0.2,0)</f>
        <v>0</v>
      </c>
      <c r="AB43" s="55">
        <f>IF(Tabel!$N$4="00169", Tabel!AD53*0.4,0)</f>
        <v>0</v>
      </c>
      <c r="AC43" s="55">
        <f>IF(IFERROR(MATCH(CONCATENATE("I",Tabel!$N$4),Inst_forta,0),0)&gt;0,Tabel!$AD53*0.2,0)</f>
        <v>0</v>
      </c>
      <c r="AD43" s="55">
        <f>IF(IFERROR(MATCH(CONCATENATE("I",Tabel!$N$4),Inst_forta_bani,0),0)&gt;0,Tabel!$AD53*1.2,0)</f>
        <v>0</v>
      </c>
      <c r="AE43" s="55">
        <f>IF(Tabel!$N$4="16751", Tabel!$AD53*1.2,0)</f>
        <v>0</v>
      </c>
      <c r="AF43" s="55">
        <f>IF(Tabel!$N$4="16606", Tabel!$AD53*0.3,0)</f>
        <v>0</v>
      </c>
      <c r="AG43" s="55">
        <f>IF(Tabel!$N$4="16668", Tabel!$AD53*0.4,0)</f>
        <v>0</v>
      </c>
      <c r="AH43" s="55">
        <f>IF(Tabel!$N$4="15677", Tabel!$AD53*0.2,0)</f>
        <v>0</v>
      </c>
      <c r="AI43" s="55">
        <f>IF(Tabel!$N$4="16958", Tabel!$AD53*0.2,0)</f>
        <v>0</v>
      </c>
      <c r="AJ43" s="55">
        <f>Tabel!$AD53*0.75</f>
        <v>0</v>
      </c>
      <c r="AK43" s="55">
        <f>(Tabel!$AD53+Tabel!$AF53)*0.1</f>
        <v>0</v>
      </c>
      <c r="AL43" s="55">
        <f>IF(Tabel!$B53="GRUP_F6", Tabel!$AD53*0.1,0)</f>
        <v>0</v>
      </c>
      <c r="AM43" s="55">
        <f>IF(IFERROR(MATCH(CONCATENATE("I",Tabel!$N$4),Inst_social,0),0)&gt;0,Tabel!$AD53*0.1,0)</f>
        <v>0</v>
      </c>
      <c r="AN43" s="55">
        <f>Tabel!$AD53*0.75</f>
        <v>0</v>
      </c>
    </row>
    <row r="44" spans="8:40" ht="46.5" customHeight="1" x14ac:dyDescent="0.2">
      <c r="M44" s="55" t="s">
        <v>15946</v>
      </c>
      <c r="N44" s="87">
        <v>10</v>
      </c>
      <c r="P44" s="55" t="s">
        <v>15961</v>
      </c>
      <c r="Q44" s="63" t="s">
        <v>15963</v>
      </c>
      <c r="S44" s="63" t="s">
        <v>15950</v>
      </c>
      <c r="T44" s="58">
        <v>2</v>
      </c>
      <c r="X44" s="55">
        <f>IF(IFERROR(MATCH(CONCATENATE("I",Tabel!$N$4),Inst_SFSSV,0),0)&gt;0,Tabel!$AD54*0.9,0)</f>
        <v>0</v>
      </c>
      <c r="Y44" s="55">
        <f>IF(Tabel!$N$4="16341", Tabel!AD54*1,0)</f>
        <v>0</v>
      </c>
      <c r="Z44" s="55">
        <f>IF(Tabel!$N$4="00027", Tabel!AD54*0.4,0)</f>
        <v>0</v>
      </c>
      <c r="AA44" s="55">
        <f>IF(IFERROR(MATCH(CONCATENATE("I",Tabel!$N$4),Inst_audio,0),0)&gt;0,Tabel!$AD54*0.2,0)</f>
        <v>0</v>
      </c>
      <c r="AB44" s="55">
        <f>IF(Tabel!$N$4="00169", Tabel!AD54*0.4,0)</f>
        <v>0</v>
      </c>
      <c r="AC44" s="55">
        <f>IF(IFERROR(MATCH(CONCATENATE("I",Tabel!$N$4),Inst_forta,0),0)&gt;0,Tabel!$AD54*0.2,0)</f>
        <v>0</v>
      </c>
      <c r="AD44" s="55">
        <f>IF(IFERROR(MATCH(CONCATENATE("I",Tabel!$N$4),Inst_forta_bani,0),0)&gt;0,Tabel!$AD54*1.2,0)</f>
        <v>0</v>
      </c>
      <c r="AE44" s="55">
        <f>IF(Tabel!$N$4="16751", Tabel!$AD54*1.2,0)</f>
        <v>0</v>
      </c>
      <c r="AF44" s="55">
        <f>IF(Tabel!$N$4="16606", Tabel!$AD54*0.3,0)</f>
        <v>0</v>
      </c>
      <c r="AG44" s="55">
        <f>IF(Tabel!$N$4="16668", Tabel!$AD54*0.4,0)</f>
        <v>0</v>
      </c>
      <c r="AH44" s="55">
        <f>IF(Tabel!$N$4="15677", Tabel!$AD54*0.2,0)</f>
        <v>0</v>
      </c>
      <c r="AI44" s="55">
        <f>IF(Tabel!$N$4="16958", Tabel!$AD54*0.2,0)</f>
        <v>0</v>
      </c>
      <c r="AJ44" s="55">
        <f>Tabel!$AD54*0.75</f>
        <v>0</v>
      </c>
      <c r="AK44" s="55">
        <f>(Tabel!$AD54+Tabel!$AF54)*0.1</f>
        <v>0</v>
      </c>
      <c r="AL44" s="55">
        <f>IF(Tabel!$B54="GRUP_F6", Tabel!$AD54*0.1,0)</f>
        <v>0</v>
      </c>
      <c r="AM44" s="55">
        <f>IF(IFERROR(MATCH(CONCATENATE("I",Tabel!$N$4),Inst_social,0),0)&gt;0,Tabel!$AD54*0.1,0)</f>
        <v>0</v>
      </c>
      <c r="AN44" s="55">
        <f>Tabel!$AD54*0.75</f>
        <v>0</v>
      </c>
    </row>
    <row r="45" spans="8:40" ht="28.5" customHeight="1" x14ac:dyDescent="0.2">
      <c r="M45" s="55" t="s">
        <v>15946</v>
      </c>
      <c r="N45" s="87">
        <v>15</v>
      </c>
      <c r="P45" s="55" t="s">
        <v>15961</v>
      </c>
      <c r="Q45" s="88" t="s">
        <v>15964</v>
      </c>
      <c r="S45" s="63" t="s">
        <v>15950</v>
      </c>
      <c r="T45" s="58">
        <v>3</v>
      </c>
      <c r="X45" s="55">
        <f>IF(IFERROR(MATCH(CONCATENATE("I",Tabel!$N$4),Inst_SFSSV,0),0)&gt;0,Tabel!$AD55*0.9,0)</f>
        <v>0</v>
      </c>
      <c r="Y45" s="55">
        <f>IF(Tabel!$N$4="16341", Tabel!AD55*1,0)</f>
        <v>0</v>
      </c>
      <c r="Z45" s="55">
        <f>IF(Tabel!$N$4="00027", Tabel!AD55*0.4,0)</f>
        <v>0</v>
      </c>
      <c r="AA45" s="55">
        <f>IF(IFERROR(MATCH(CONCATENATE("I",Tabel!$N$4),Inst_audio,0),0)&gt;0,Tabel!$AD55*0.2,0)</f>
        <v>0</v>
      </c>
      <c r="AB45" s="55">
        <f>IF(Tabel!$N$4="00169", Tabel!AD55*0.4,0)</f>
        <v>0</v>
      </c>
      <c r="AC45" s="55">
        <f>IF(IFERROR(MATCH(CONCATENATE("I",Tabel!$N$4),Inst_forta,0),0)&gt;0,Tabel!$AD55*0.2,0)</f>
        <v>0</v>
      </c>
      <c r="AD45" s="55">
        <f>IF(IFERROR(MATCH(CONCATENATE("I",Tabel!$N$4),Inst_forta_bani,0),0)&gt;0,Tabel!$AD55*1.2,0)</f>
        <v>0</v>
      </c>
      <c r="AE45" s="55">
        <f>IF(Tabel!$N$4="16751", Tabel!$AD55*1.2,0)</f>
        <v>0</v>
      </c>
      <c r="AF45" s="55">
        <f>IF(Tabel!$N$4="16606", Tabel!$AD55*0.3,0)</f>
        <v>0</v>
      </c>
      <c r="AG45" s="55">
        <f>IF(Tabel!$N$4="16668", Tabel!$AD55*0.4,0)</f>
        <v>0</v>
      </c>
      <c r="AH45" s="55">
        <f>IF(Tabel!$N$4="15677", Tabel!$AD55*0.2,0)</f>
        <v>0</v>
      </c>
      <c r="AI45" s="55">
        <f>IF(Tabel!$N$4="16958", Tabel!$AD55*0.2,0)</f>
        <v>0</v>
      </c>
      <c r="AJ45" s="55">
        <f>Tabel!$AD55*0.75</f>
        <v>0</v>
      </c>
      <c r="AK45" s="55">
        <f>(Tabel!$AD55+Tabel!$AF55)*0.1</f>
        <v>0</v>
      </c>
      <c r="AL45" s="55">
        <f>IF(Tabel!$B55="GRUP_F6", Tabel!$AD55*0.1,0)</f>
        <v>0</v>
      </c>
      <c r="AM45" s="55">
        <f>IF(IFERROR(MATCH(CONCATENATE("I",Tabel!$N$4),Inst_social,0),0)&gt;0,Tabel!$AD55*0.1,0)</f>
        <v>0</v>
      </c>
      <c r="AN45" s="55">
        <f>Tabel!$AD55*0.75</f>
        <v>0</v>
      </c>
    </row>
    <row r="46" spans="8:40" x14ac:dyDescent="0.2">
      <c r="M46" s="55" t="s">
        <v>15946</v>
      </c>
      <c r="N46" s="68">
        <v>-3</v>
      </c>
      <c r="P46" s="55" t="s">
        <v>15961</v>
      </c>
      <c r="Q46" s="63" t="s">
        <v>15965</v>
      </c>
      <c r="S46" s="63" t="s">
        <v>15950</v>
      </c>
      <c r="T46" s="89">
        <v>4</v>
      </c>
      <c r="X46" s="55">
        <f>IF(IFERROR(MATCH(CONCATENATE("I",Tabel!$N$4),Inst_SFSSV,0),0)&gt;0,Tabel!$AD56*0.9,0)</f>
        <v>0</v>
      </c>
      <c r="Y46" s="55">
        <f>IF(Tabel!$N$4="16341", Tabel!AD56*1,0)</f>
        <v>0</v>
      </c>
      <c r="Z46" s="55">
        <f>IF(Tabel!$N$4="00027", Tabel!AD56*0.4,0)</f>
        <v>0</v>
      </c>
      <c r="AA46" s="55">
        <f>IF(IFERROR(MATCH(CONCATENATE("I",Tabel!$N$4),Inst_audio,0),0)&gt;0,Tabel!$AD56*0.2,0)</f>
        <v>0</v>
      </c>
      <c r="AB46" s="55">
        <f>IF(Tabel!$N$4="00169", Tabel!AD56*0.4,0)</f>
        <v>0</v>
      </c>
      <c r="AC46" s="55">
        <f>IF(IFERROR(MATCH(CONCATENATE("I",Tabel!$N$4),Inst_forta,0),0)&gt;0,Tabel!$AD56*0.2,0)</f>
        <v>0</v>
      </c>
      <c r="AD46" s="55">
        <f>IF(IFERROR(MATCH(CONCATENATE("I",Tabel!$N$4),Inst_forta_bani,0),0)&gt;0,Tabel!$AD56*1.2,0)</f>
        <v>0</v>
      </c>
      <c r="AE46" s="55">
        <f>IF(Tabel!$N$4="16751", Tabel!$AD56*1.2,0)</f>
        <v>0</v>
      </c>
      <c r="AF46" s="55">
        <f>IF(Tabel!$N$4="16606", Tabel!$AD56*0.3,0)</f>
        <v>0</v>
      </c>
      <c r="AG46" s="55">
        <f>IF(Tabel!$N$4="16668", Tabel!$AD56*0.4,0)</f>
        <v>0</v>
      </c>
      <c r="AH46" s="55">
        <f>IF(Tabel!$N$4="15677", Tabel!$AD56*0.2,0)</f>
        <v>0</v>
      </c>
      <c r="AI46" s="55">
        <f>IF(Tabel!$N$4="16958", Tabel!$AD56*0.2,0)</f>
        <v>0</v>
      </c>
      <c r="AJ46" s="55">
        <f>Tabel!$AD56*0.75</f>
        <v>0</v>
      </c>
      <c r="AK46" s="55">
        <f>(Tabel!$AD56+Tabel!$AF56)*0.1</f>
        <v>0</v>
      </c>
      <c r="AL46" s="55">
        <f>IF(Tabel!$B56="GRUP_F6", Tabel!$AD56*0.1,0)</f>
        <v>0</v>
      </c>
      <c r="AM46" s="55">
        <f>IF(IFERROR(MATCH(CONCATENATE("I",Tabel!$N$4),Inst_social,0),0)&gt;0,Tabel!$AD56*0.1,0)</f>
        <v>0</v>
      </c>
      <c r="AN46" s="55">
        <f>Tabel!$AD56*0.75</f>
        <v>0</v>
      </c>
    </row>
    <row r="47" spans="8:40" ht="12" customHeight="1" x14ac:dyDescent="0.2">
      <c r="N47" s="68"/>
      <c r="P47" s="55" t="s">
        <v>15961</v>
      </c>
      <c r="Q47" s="73" t="s">
        <v>15966</v>
      </c>
      <c r="S47" s="63" t="s">
        <v>15955</v>
      </c>
      <c r="T47" s="58">
        <v>2</v>
      </c>
      <c r="X47" s="55">
        <f>IF(IFERROR(MATCH(CONCATENATE("I",Tabel!$N$4),Inst_SFSSV,0),0)&gt;0,Tabel!$AD57*0.9,0)</f>
        <v>0</v>
      </c>
      <c r="Y47" s="55">
        <f>IF(Tabel!$N$4="16341", Tabel!AD57*1,0)</f>
        <v>0</v>
      </c>
      <c r="Z47" s="55">
        <f>IF(Tabel!$N$4="00027", Tabel!AD57*0.4,0)</f>
        <v>0</v>
      </c>
      <c r="AA47" s="55">
        <f>IF(IFERROR(MATCH(CONCATENATE("I",Tabel!$N$4),Inst_audio,0),0)&gt;0,Tabel!$AD57*0.2,0)</f>
        <v>0</v>
      </c>
      <c r="AB47" s="55">
        <f>IF(Tabel!$N$4="00169", Tabel!AD57*0.4,0)</f>
        <v>0</v>
      </c>
      <c r="AC47" s="55">
        <f>IF(IFERROR(MATCH(CONCATENATE("I",Tabel!$N$4),Inst_forta,0),0)&gt;0,Tabel!$AD57*0.2,0)</f>
        <v>0</v>
      </c>
      <c r="AD47" s="55">
        <f>IF(IFERROR(MATCH(CONCATENATE("I",Tabel!$N$4),Inst_forta_bani,0),0)&gt;0,Tabel!$AD57*1.2,0)</f>
        <v>0</v>
      </c>
      <c r="AE47" s="55">
        <f>IF(Tabel!$N$4="16751", Tabel!$AD57*1.2,0)</f>
        <v>0</v>
      </c>
      <c r="AF47" s="55">
        <f>IF(Tabel!$N$4="16606", Tabel!$AD57*0.3,0)</f>
        <v>0</v>
      </c>
      <c r="AG47" s="55">
        <f>IF(Tabel!$N$4="16668", Tabel!$AD57*0.4,0)</f>
        <v>0</v>
      </c>
      <c r="AH47" s="55">
        <f>IF(Tabel!$N$4="15677", Tabel!$AD57*0.2,0)</f>
        <v>0</v>
      </c>
      <c r="AI47" s="55">
        <f>IF(Tabel!$N$4="16958", Tabel!$AD57*0.2,0)</f>
        <v>0</v>
      </c>
      <c r="AJ47" s="55">
        <f>Tabel!$AD57*0.75</f>
        <v>0</v>
      </c>
      <c r="AK47" s="55">
        <f>(Tabel!$AD57+Tabel!$AF57)*0.1</f>
        <v>0</v>
      </c>
      <c r="AL47" s="55">
        <f>IF(Tabel!$B57="GRUP_F6", Tabel!$AD57*0.1,0)</f>
        <v>0</v>
      </c>
      <c r="AM47" s="55">
        <f>IF(IFERROR(MATCH(CONCATENATE("I",Tabel!$N$4),Inst_social,0),0)&gt;0,Tabel!$AD57*0.1,0)</f>
        <v>0</v>
      </c>
      <c r="AN47" s="55">
        <f>Tabel!$AD57*0.75</f>
        <v>0</v>
      </c>
    </row>
    <row r="48" spans="8:40" ht="12" customHeight="1" x14ac:dyDescent="0.2">
      <c r="M48" s="55" t="s">
        <v>15946</v>
      </c>
      <c r="N48" s="68">
        <v>2</v>
      </c>
      <c r="P48" s="55" t="s">
        <v>15961</v>
      </c>
      <c r="Q48" s="74" t="s">
        <v>15967</v>
      </c>
      <c r="S48" s="63" t="s">
        <v>15955</v>
      </c>
      <c r="T48" s="58">
        <v>3</v>
      </c>
      <c r="X48" s="55">
        <f>IF(IFERROR(MATCH(CONCATENATE("I",Tabel!$N$4),Inst_SFSSV,0),0)&gt;0,Tabel!$AD58*0.9,0)</f>
        <v>0</v>
      </c>
      <c r="Y48" s="55">
        <f>IF(Tabel!$N$4="16341", Tabel!AD58*1,0)</f>
        <v>0</v>
      </c>
      <c r="Z48" s="55">
        <f>IF(Tabel!$N$4="00027", Tabel!AD58*0.4,0)</f>
        <v>0</v>
      </c>
      <c r="AA48" s="55">
        <f>IF(IFERROR(MATCH(CONCATENATE("I",Tabel!$N$4),Inst_audio,0),0)&gt;0,Tabel!$AD58*0.2,0)</f>
        <v>0</v>
      </c>
      <c r="AB48" s="55">
        <f>IF(Tabel!$N$4="00169", Tabel!AD58*0.4,0)</f>
        <v>0</v>
      </c>
      <c r="AC48" s="55">
        <f>IF(IFERROR(MATCH(CONCATENATE("I",Tabel!$N$4),Inst_forta,0),0)&gt;0,Tabel!$AD58*0.2,0)</f>
        <v>0</v>
      </c>
      <c r="AD48" s="55">
        <f>IF(IFERROR(MATCH(CONCATENATE("I",Tabel!$N$4),Inst_forta_bani,0),0)&gt;0,Tabel!$AD58*1.2,0)</f>
        <v>0</v>
      </c>
      <c r="AE48" s="55">
        <f>IF(Tabel!$N$4="16751", Tabel!$AD58*1.2,0)</f>
        <v>0</v>
      </c>
      <c r="AF48" s="55">
        <f>IF(Tabel!$N$4="16606", Tabel!$AD58*0.3,0)</f>
        <v>0</v>
      </c>
      <c r="AG48" s="55">
        <f>IF(Tabel!$N$4="16668", Tabel!$AD58*0.4,0)</f>
        <v>0</v>
      </c>
      <c r="AH48" s="55">
        <f>IF(Tabel!$N$4="15677", Tabel!$AD58*0.2,0)</f>
        <v>0</v>
      </c>
      <c r="AI48" s="55">
        <f>IF(Tabel!$N$4="16958", Tabel!$AD58*0.2,0)</f>
        <v>0</v>
      </c>
      <c r="AJ48" s="55">
        <f>Tabel!$AD58*0.75</f>
        <v>0</v>
      </c>
      <c r="AK48" s="55">
        <f>(Tabel!$AD58+Tabel!$AF58)*0.1</f>
        <v>0</v>
      </c>
      <c r="AL48" s="55">
        <f>IF(Tabel!$B58="GRUP_F6", Tabel!$AD58*0.1,0)</f>
        <v>0</v>
      </c>
      <c r="AM48" s="55">
        <f>IF(IFERROR(MATCH(CONCATENATE("I",Tabel!$N$4),Inst_social,0),0)&gt;0,Tabel!$AD58*0.1,0)</f>
        <v>0</v>
      </c>
      <c r="AN48" s="55">
        <f>Tabel!$AD58*0.75</f>
        <v>0</v>
      </c>
    </row>
    <row r="49" spans="13:40" ht="12" customHeight="1" x14ac:dyDescent="0.2">
      <c r="M49" s="55" t="s">
        <v>15946</v>
      </c>
      <c r="N49" s="68">
        <v>3</v>
      </c>
      <c r="P49" s="55" t="s">
        <v>15968</v>
      </c>
      <c r="Q49" s="88" t="s">
        <v>15969</v>
      </c>
      <c r="S49" s="85" t="s">
        <v>15956</v>
      </c>
      <c r="T49" s="90">
        <v>1</v>
      </c>
      <c r="X49" s="55">
        <f>IF(IFERROR(MATCH(CONCATENATE("I",Tabel!$N$4),Inst_SFSSV,0),0)&gt;0,Tabel!$AD59*0.9,0)</f>
        <v>0</v>
      </c>
      <c r="Y49" s="55">
        <f>IF(Tabel!$N$4="16341", Tabel!AD59*1,0)</f>
        <v>0</v>
      </c>
      <c r="Z49" s="55">
        <f>IF(Tabel!$N$4="00027", Tabel!AD59*0.4,0)</f>
        <v>0</v>
      </c>
      <c r="AA49" s="55">
        <f>IF(IFERROR(MATCH(CONCATENATE("I",Tabel!$N$4),Inst_audio,0),0)&gt;0,Tabel!$AD59*0.2,0)</f>
        <v>0</v>
      </c>
      <c r="AB49" s="55">
        <f>IF(Tabel!$N$4="00169", Tabel!AD59*0.4,0)</f>
        <v>0</v>
      </c>
      <c r="AC49" s="55">
        <f>IF(IFERROR(MATCH(CONCATENATE("I",Tabel!$N$4),Inst_forta,0),0)&gt;0,Tabel!$AD59*0.2,0)</f>
        <v>0</v>
      </c>
      <c r="AD49" s="55">
        <f>IF(IFERROR(MATCH(CONCATENATE("I",Tabel!$N$4),Inst_forta_bani,0),0)&gt;0,Tabel!$AD59*1.2,0)</f>
        <v>0</v>
      </c>
      <c r="AE49" s="55">
        <f>IF(Tabel!$N$4="16751", Tabel!$AD59*1.2,0)</f>
        <v>0</v>
      </c>
      <c r="AF49" s="55">
        <f>IF(Tabel!$N$4="16606", Tabel!$AD59*0.3,0)</f>
        <v>0</v>
      </c>
      <c r="AG49" s="55">
        <f>IF(Tabel!$N$4="16668", Tabel!$AD59*0.4,0)</f>
        <v>0</v>
      </c>
      <c r="AH49" s="55">
        <f>IF(Tabel!$N$4="15677", Tabel!$AD59*0.2,0)</f>
        <v>0</v>
      </c>
      <c r="AI49" s="55">
        <f>IF(Tabel!$N$4="16958", Tabel!$AD59*0.2,0)</f>
        <v>0</v>
      </c>
      <c r="AJ49" s="55">
        <f>Tabel!$AD59*0.75</f>
        <v>0</v>
      </c>
      <c r="AK49" s="55">
        <f>(Tabel!$AD59+Tabel!$AF59)*0.1</f>
        <v>0</v>
      </c>
      <c r="AL49" s="55">
        <f>IF(Tabel!$B59="GRUP_F6", Tabel!$AD59*0.1,0)</f>
        <v>0</v>
      </c>
      <c r="AM49" s="55">
        <f>IF(IFERROR(MATCH(CONCATENATE("I",Tabel!$N$4),Inst_social,0),0)&gt;0,Tabel!$AD59*0.1,0)</f>
        <v>0</v>
      </c>
      <c r="AN49" s="55">
        <f>Tabel!$AD59*0.75</f>
        <v>0</v>
      </c>
    </row>
    <row r="50" spans="13:40" s="91" customFormat="1" ht="7.5" hidden="1" customHeight="1" x14ac:dyDescent="0.2">
      <c r="N50" s="80">
        <v>4</v>
      </c>
      <c r="O50" s="55"/>
      <c r="P50" s="55" t="s">
        <v>15968</v>
      </c>
      <c r="Q50" s="88" t="s">
        <v>15970</v>
      </c>
      <c r="R50" s="55"/>
      <c r="S50" s="85" t="s">
        <v>15957</v>
      </c>
      <c r="T50" s="90"/>
      <c r="X50" s="55">
        <f>IF(IFERROR(MATCH(CONCATENATE("I",Tabel!$N$4),Inst_SFSSV,0),0)&gt;0,Tabel!$AD60*0.9,0)</f>
        <v>0</v>
      </c>
      <c r="Y50" s="55">
        <f>IF(Tabel!$N$4="16341", Tabel!AD60*1,0)</f>
        <v>0</v>
      </c>
      <c r="Z50" s="55">
        <f>IF(Tabel!$N$4="00027", Tabel!AD60*0.4,0)</f>
        <v>0</v>
      </c>
      <c r="AA50" s="55">
        <f>IF(IFERROR(MATCH(CONCATENATE("I",Tabel!$N$4),Inst_audio,0),0)&gt;0,Tabel!$AD60*0.2,0)</f>
        <v>0</v>
      </c>
      <c r="AB50" s="55">
        <f>IF(Tabel!$N$4="00169", Tabel!AD60*0.4,0)</f>
        <v>0</v>
      </c>
      <c r="AC50" s="55">
        <f>IF(IFERROR(MATCH(CONCATENATE("I",Tabel!$N$4),Inst_forta,0),0)&gt;0,Tabel!$AD60*0.2,0)</f>
        <v>0</v>
      </c>
      <c r="AD50" s="55">
        <f>IF(IFERROR(MATCH(CONCATENATE("I",Tabel!$N$4),Inst_forta_bani,0),0)&gt;0,Tabel!$AD60*1.2,0)</f>
        <v>0</v>
      </c>
      <c r="AE50" s="55">
        <f>IF(Tabel!$N$4="16751", Tabel!$AD60*1.2,0)</f>
        <v>0</v>
      </c>
      <c r="AF50" s="55">
        <f>IF(Tabel!$N$4="16606", Tabel!$AD60*0.3,0)</f>
        <v>0</v>
      </c>
      <c r="AG50" s="55">
        <f>IF(Tabel!$N$4="16668", Tabel!$AD60*0.4,0)</f>
        <v>0</v>
      </c>
      <c r="AH50" s="55">
        <f>IF(Tabel!$N$4="15677", Tabel!$AD60*0.2,0)</f>
        <v>0</v>
      </c>
      <c r="AI50" s="55">
        <f>IF(Tabel!$N$4="16958", Tabel!$AD60*0.2,0)</f>
        <v>0</v>
      </c>
      <c r="AJ50" s="55">
        <f>Tabel!$AD60*0.75</f>
        <v>0</v>
      </c>
      <c r="AK50" s="55">
        <f>(Tabel!$AD60+Tabel!$AF60)*0.1</f>
        <v>0</v>
      </c>
      <c r="AL50" s="55">
        <f>IF(Tabel!$B60="GRUP_F6", Tabel!$AD60*0.1,0)</f>
        <v>0</v>
      </c>
      <c r="AM50" s="55">
        <f>IF(IFERROR(MATCH(CONCATENATE("I",Tabel!$N$4),Inst_social,0),0)&gt;0,Tabel!$AD60*0.1,0)</f>
        <v>0</v>
      </c>
      <c r="AN50" s="55">
        <f>Tabel!$AD60*0.75</f>
        <v>0</v>
      </c>
    </row>
    <row r="51" spans="13:40" ht="24.75" customHeight="1" thickBot="1" x14ac:dyDescent="0.25">
      <c r="N51" s="80"/>
      <c r="P51" s="55" t="s">
        <v>15968</v>
      </c>
      <c r="Q51" s="63" t="s">
        <v>15971</v>
      </c>
      <c r="S51" s="85" t="s">
        <v>15958</v>
      </c>
      <c r="T51" s="92">
        <v>-4</v>
      </c>
      <c r="X51" s="55">
        <f>IF(IFERROR(MATCH(CONCATENATE("I",Tabel!$N$4),Inst_SFSSV,0),0)&gt;0,Tabel!$AD61*0.9,0)</f>
        <v>0</v>
      </c>
      <c r="Y51" s="55">
        <f>IF(Tabel!$N$4="16341", Tabel!AD61*1,0)</f>
        <v>0</v>
      </c>
      <c r="Z51" s="55">
        <f>IF(Tabel!$N$4="00027", Tabel!AD61*0.4,0)</f>
        <v>0</v>
      </c>
      <c r="AA51" s="55">
        <f>IF(IFERROR(MATCH(CONCATENATE("I",Tabel!$N$4),Inst_audio,0),0)&gt;0,Tabel!$AD61*0.2,0)</f>
        <v>0</v>
      </c>
      <c r="AB51" s="55">
        <f>IF(Tabel!$N$4="00169", Tabel!AD61*0.4,0)</f>
        <v>0</v>
      </c>
      <c r="AC51" s="55">
        <f>IF(IFERROR(MATCH(CONCATENATE("I",Tabel!$N$4),Inst_forta,0),0)&gt;0,Tabel!$AD61*0.2,0)</f>
        <v>0</v>
      </c>
      <c r="AD51" s="55">
        <f>IF(IFERROR(MATCH(CONCATENATE("I",Tabel!$N$4),Inst_forta_bani,0),0)&gt;0,Tabel!$AD61*1.2,0)</f>
        <v>0</v>
      </c>
      <c r="AE51" s="55">
        <f>IF(Tabel!$N$4="16751", Tabel!$AD61*1.2,0)</f>
        <v>0</v>
      </c>
      <c r="AF51" s="55">
        <f>IF(Tabel!$N$4="16606", Tabel!$AD61*0.3,0)</f>
        <v>0</v>
      </c>
      <c r="AG51" s="55">
        <f>IF(Tabel!$N$4="16668", Tabel!$AD61*0.4,0)</f>
        <v>0</v>
      </c>
      <c r="AH51" s="55">
        <f>IF(Tabel!$N$4="15677", Tabel!$AD61*0.2,0)</f>
        <v>0</v>
      </c>
      <c r="AI51" s="55">
        <f>IF(Tabel!$N$4="16958", Tabel!$AD61*0.2,0)</f>
        <v>0</v>
      </c>
      <c r="AJ51" s="55">
        <f>Tabel!$AD61*0.75</f>
        <v>0</v>
      </c>
      <c r="AK51" s="55">
        <f>(Tabel!$AD61+Tabel!$AF61)*0.1</f>
        <v>0</v>
      </c>
      <c r="AL51" s="55">
        <f>IF(Tabel!$B61="GRUP_F6", Tabel!$AD61*0.1,0)</f>
        <v>0</v>
      </c>
      <c r="AM51" s="55">
        <f>IF(IFERROR(MATCH(CONCATENATE("I",Tabel!$N$4),Inst_social,0),0)&gt;0,Tabel!$AD61*0.1,0)</f>
        <v>0</v>
      </c>
      <c r="AN51" s="55">
        <f>Tabel!$AD61*0.75</f>
        <v>0</v>
      </c>
    </row>
    <row r="52" spans="13:40" ht="12" customHeight="1" x14ac:dyDescent="0.2">
      <c r="N52" s="93"/>
      <c r="P52" s="55" t="s">
        <v>15968</v>
      </c>
      <c r="Q52" s="63" t="s">
        <v>15972</v>
      </c>
      <c r="S52" s="63" t="s">
        <v>15959</v>
      </c>
      <c r="T52" s="58">
        <v>-3</v>
      </c>
      <c r="X52" s="55">
        <f>IF(IFERROR(MATCH(CONCATENATE("I",Tabel!$N$4),Inst_SFSSV,0),0)&gt;0,Tabel!$AD62*0.9,0)</f>
        <v>0</v>
      </c>
      <c r="Y52" s="55">
        <f>IF(Tabel!$N$4="16341", Tabel!AD62*1,0)</f>
        <v>0</v>
      </c>
      <c r="Z52" s="55">
        <f>IF(Tabel!$N$4="00027", Tabel!AD62*0.4,0)</f>
        <v>0</v>
      </c>
      <c r="AA52" s="55">
        <f>IF(IFERROR(MATCH(CONCATENATE("I",Tabel!$N$4),Inst_audio,0),0)&gt;0,Tabel!$AD62*0.2,0)</f>
        <v>0</v>
      </c>
      <c r="AB52" s="55">
        <f>IF(Tabel!$N$4="00169", Tabel!AD62*0.4,0)</f>
        <v>0</v>
      </c>
      <c r="AC52" s="55">
        <f>IF(IFERROR(MATCH(CONCATENATE("I",Tabel!$N$4),Inst_forta,0),0)&gt;0,Tabel!$AD62*0.2,0)</f>
        <v>0</v>
      </c>
      <c r="AD52" s="55">
        <f>IF(IFERROR(MATCH(CONCATENATE("I",Tabel!$N$4),Inst_forta_bani,0),0)&gt;0,Tabel!$AD62*1.2,0)</f>
        <v>0</v>
      </c>
      <c r="AE52" s="55">
        <f>IF(Tabel!$N$4="16751", Tabel!$AD62*1.2,0)</f>
        <v>0</v>
      </c>
      <c r="AF52" s="55">
        <f>IF(Tabel!$N$4="16606", Tabel!$AD62*0.3,0)</f>
        <v>0</v>
      </c>
      <c r="AG52" s="55">
        <f>IF(Tabel!$N$4="16668", Tabel!$AD62*0.4,0)</f>
        <v>0</v>
      </c>
      <c r="AH52" s="55">
        <f>IF(Tabel!$N$4="15677", Tabel!$AD62*0.2,0)</f>
        <v>0</v>
      </c>
      <c r="AI52" s="55">
        <f>IF(Tabel!$N$4="16958", Tabel!$AD62*0.2,0)</f>
        <v>0</v>
      </c>
      <c r="AJ52" s="55">
        <f>Tabel!$AD62*0.75</f>
        <v>0</v>
      </c>
      <c r="AK52" s="55">
        <f>(Tabel!$AD62+Tabel!$AF62)*0.1</f>
        <v>0</v>
      </c>
      <c r="AL52" s="55">
        <f>IF(Tabel!$B62="GRUP_F6", Tabel!$AD62*0.1,0)</f>
        <v>0</v>
      </c>
      <c r="AM52" s="55">
        <f>IF(IFERROR(MATCH(CONCATENATE("I",Tabel!$N$4),Inst_social,0),0)&gt;0,Tabel!$AD62*0.1,0)</f>
        <v>0</v>
      </c>
      <c r="AN52" s="55">
        <f>Tabel!$AD62*0.75</f>
        <v>0</v>
      </c>
    </row>
    <row r="53" spans="13:40" ht="24" customHeight="1" x14ac:dyDescent="0.2">
      <c r="M53" s="55" t="s">
        <v>15961</v>
      </c>
      <c r="N53" s="93">
        <v>-2</v>
      </c>
      <c r="P53" s="55" t="s">
        <v>15968</v>
      </c>
      <c r="Q53" s="63" t="s">
        <v>15973</v>
      </c>
      <c r="S53" s="73" t="s">
        <v>15960</v>
      </c>
      <c r="T53" s="58">
        <v>2</v>
      </c>
      <c r="X53" s="55">
        <f>IF(IFERROR(MATCH(CONCATENATE("I",Tabel!$N$4),Inst_SFSSV,0),0)&gt;0,Tabel!$AD63*0.9,0)</f>
        <v>0</v>
      </c>
      <c r="Y53" s="55">
        <f>IF(Tabel!$N$4="16341", Tabel!AD63*1,0)</f>
        <v>0</v>
      </c>
      <c r="Z53" s="55">
        <f>IF(Tabel!$N$4="00027", Tabel!AD63*0.4,0)</f>
        <v>0</v>
      </c>
      <c r="AA53" s="55">
        <f>IF(IFERROR(MATCH(CONCATENATE("I",Tabel!$N$4),Inst_audio,0),0)&gt;0,Tabel!$AD63*0.2,0)</f>
        <v>0</v>
      </c>
      <c r="AB53" s="55">
        <f>IF(Tabel!$N$4="00169", Tabel!AD63*0.4,0)</f>
        <v>0</v>
      </c>
      <c r="AC53" s="55">
        <f>IF(IFERROR(MATCH(CONCATENATE("I",Tabel!$N$4),Inst_forta,0),0)&gt;0,Tabel!$AD63*0.2,0)</f>
        <v>0</v>
      </c>
      <c r="AD53" s="55">
        <f>IF(IFERROR(MATCH(CONCATENATE("I",Tabel!$N$4),Inst_forta_bani,0),0)&gt;0,Tabel!$AD63*1.2,0)</f>
        <v>0</v>
      </c>
      <c r="AE53" s="55">
        <f>IF(Tabel!$N$4="16751", Tabel!$AD63*1.2,0)</f>
        <v>0</v>
      </c>
      <c r="AF53" s="55">
        <f>IF(Tabel!$N$4="16606", Tabel!$AD63*0.3,0)</f>
        <v>0</v>
      </c>
      <c r="AG53" s="55">
        <f>IF(Tabel!$N$4="16668", Tabel!$AD63*0.4,0)</f>
        <v>0</v>
      </c>
      <c r="AH53" s="55">
        <f>IF(Tabel!$N$4="15677", Tabel!$AD63*0.2,0)</f>
        <v>0</v>
      </c>
      <c r="AI53" s="55">
        <f>IF(Tabel!$N$4="16958", Tabel!$AD63*0.2,0)</f>
        <v>0</v>
      </c>
      <c r="AJ53" s="55">
        <f>Tabel!$AD63*0.75</f>
        <v>0</v>
      </c>
      <c r="AK53" s="55">
        <f>(Tabel!$AD63+Tabel!$AF63)*0.1</f>
        <v>0</v>
      </c>
      <c r="AL53" s="55">
        <f>IF(Tabel!$B63="GRUP_F6", Tabel!$AD63*0.1,0)</f>
        <v>0</v>
      </c>
      <c r="AM53" s="55">
        <f>IF(IFERROR(MATCH(CONCATENATE("I",Tabel!$N$4),Inst_social,0),0)&gt;0,Tabel!$AD63*0.1,0)</f>
        <v>0</v>
      </c>
      <c r="AN53" s="55">
        <f>Tabel!$AD63*0.75</f>
        <v>0</v>
      </c>
    </row>
    <row r="54" spans="13:40" ht="24" customHeight="1" x14ac:dyDescent="0.2">
      <c r="M54" s="55" t="s">
        <v>15961</v>
      </c>
      <c r="N54" s="93">
        <v>-3</v>
      </c>
      <c r="P54" s="55" t="s">
        <v>15968</v>
      </c>
      <c r="Q54" s="63" t="s">
        <v>15974</v>
      </c>
      <c r="S54" s="73" t="s">
        <v>15960</v>
      </c>
      <c r="T54" s="58">
        <v>3</v>
      </c>
      <c r="X54" s="55">
        <f>IF(IFERROR(MATCH(CONCATENATE("I",Tabel!$N$4),Inst_SFSSV,0),0)&gt;0,Tabel!$AD64*0.9,0)</f>
        <v>0</v>
      </c>
      <c r="Y54" s="55">
        <f>IF(Tabel!$N$4="16341", Tabel!AD64*1,0)</f>
        <v>0</v>
      </c>
      <c r="Z54" s="55">
        <f>IF(Tabel!$N$4="00027", Tabel!AD64*0.4,0)</f>
        <v>0</v>
      </c>
      <c r="AA54" s="55">
        <f>IF(IFERROR(MATCH(CONCATENATE("I",Tabel!$N$4),Inst_audio,0),0)&gt;0,Tabel!$AD64*0.2,0)</f>
        <v>0</v>
      </c>
      <c r="AB54" s="55">
        <f>IF(Tabel!$N$4="00169", Tabel!AD64*0.4,0)</f>
        <v>0</v>
      </c>
      <c r="AC54" s="55">
        <f>IF(IFERROR(MATCH(CONCATENATE("I",Tabel!$N$4),Inst_forta,0),0)&gt;0,Tabel!$AD64*0.2,0)</f>
        <v>0</v>
      </c>
      <c r="AD54" s="55">
        <f>IF(IFERROR(MATCH(CONCATENATE("I",Tabel!$N$4),Inst_forta_bani,0),0)&gt;0,Tabel!$AD64*1.2,0)</f>
        <v>0</v>
      </c>
      <c r="AE54" s="55">
        <f>IF(Tabel!$N$4="16751", Tabel!$AD64*1.2,0)</f>
        <v>0</v>
      </c>
      <c r="AF54" s="55">
        <f>IF(Tabel!$N$4="16606", Tabel!$AD64*0.3,0)</f>
        <v>0</v>
      </c>
      <c r="AG54" s="55">
        <f>IF(Tabel!$N$4="16668", Tabel!$AD64*0.4,0)</f>
        <v>0</v>
      </c>
      <c r="AH54" s="55">
        <f>IF(Tabel!$N$4="15677", Tabel!$AD64*0.2,0)</f>
        <v>0</v>
      </c>
      <c r="AI54" s="55">
        <f>IF(Tabel!$N$4="16958", Tabel!$AD64*0.2,0)</f>
        <v>0</v>
      </c>
      <c r="AJ54" s="55">
        <f>Tabel!$AD64*0.75</f>
        <v>0</v>
      </c>
      <c r="AK54" s="55">
        <f>(Tabel!$AD64+Tabel!$AF64)*0.1</f>
        <v>0</v>
      </c>
      <c r="AL54" s="55">
        <f>IF(Tabel!$B64="GRUP_F6", Tabel!$AD64*0.1,0)</f>
        <v>0</v>
      </c>
      <c r="AM54" s="55">
        <f>IF(IFERROR(MATCH(CONCATENATE("I",Tabel!$N$4),Inst_social,0),0)&gt;0,Tabel!$AD64*0.1,0)</f>
        <v>0</v>
      </c>
      <c r="AN54" s="55">
        <f>Tabel!$AD64*0.75</f>
        <v>0</v>
      </c>
    </row>
    <row r="55" spans="13:40" ht="24" customHeight="1" x14ac:dyDescent="0.2">
      <c r="M55" s="55" t="s">
        <v>15961</v>
      </c>
      <c r="N55" s="93">
        <v>-5</v>
      </c>
      <c r="P55" s="55" t="s">
        <v>15968</v>
      </c>
      <c r="Q55" s="73" t="s">
        <v>15975</v>
      </c>
      <c r="S55" s="73" t="s">
        <v>15960</v>
      </c>
      <c r="T55" s="77">
        <v>4</v>
      </c>
      <c r="X55" s="55">
        <f>IF(IFERROR(MATCH(CONCATENATE("I",Tabel!$N$4),Inst_SFSSV,0),0)&gt;0,Tabel!$AD65*0.9,0)</f>
        <v>0</v>
      </c>
      <c r="Y55" s="55">
        <f>IF(Tabel!$N$4="16341", Tabel!AD65*1,0)</f>
        <v>0</v>
      </c>
      <c r="Z55" s="55">
        <f>IF(Tabel!$N$4="00027", Tabel!AD65*0.4,0)</f>
        <v>0</v>
      </c>
      <c r="AA55" s="55">
        <f>IF(IFERROR(MATCH(CONCATENATE("I",Tabel!$N$4),Inst_audio,0),0)&gt;0,Tabel!$AD65*0.2,0)</f>
        <v>0</v>
      </c>
      <c r="AB55" s="55">
        <f>IF(Tabel!$N$4="00169", Tabel!AD65*0.4,0)</f>
        <v>0</v>
      </c>
      <c r="AC55" s="55">
        <f>IF(IFERROR(MATCH(CONCATENATE("I",Tabel!$N$4),Inst_forta,0),0)&gt;0,Tabel!$AD65*0.2,0)</f>
        <v>0</v>
      </c>
      <c r="AD55" s="55">
        <f>IF(IFERROR(MATCH(CONCATENATE("I",Tabel!$N$4),Inst_forta_bani,0),0)&gt;0,Tabel!$AD65*1.2,0)</f>
        <v>0</v>
      </c>
      <c r="AE55" s="55">
        <f>IF(Tabel!$N$4="16751", Tabel!$AD65*1.2,0)</f>
        <v>0</v>
      </c>
      <c r="AF55" s="55">
        <f>IF(Tabel!$N$4="16606", Tabel!$AD65*0.3,0)</f>
        <v>0</v>
      </c>
      <c r="AG55" s="55">
        <f>IF(Tabel!$N$4="16668", Tabel!$AD65*0.4,0)</f>
        <v>0</v>
      </c>
      <c r="AH55" s="55">
        <f>IF(Tabel!$N$4="15677", Tabel!$AD65*0.2,0)</f>
        <v>0</v>
      </c>
      <c r="AI55" s="55">
        <f>IF(Tabel!$N$4="16958", Tabel!$AD65*0.2,0)</f>
        <v>0</v>
      </c>
      <c r="AJ55" s="55">
        <f>Tabel!$AD65*0.75</f>
        <v>0</v>
      </c>
      <c r="AK55" s="55">
        <f>(Tabel!$AD65+Tabel!$AF65)*0.1</f>
        <v>0</v>
      </c>
      <c r="AL55" s="55">
        <f>IF(Tabel!$B65="GRUP_F6", Tabel!$AD65*0.1,0)</f>
        <v>0</v>
      </c>
      <c r="AM55" s="55">
        <f>IF(IFERROR(MATCH(CONCATENATE("I",Tabel!$N$4),Inst_social,0),0)&gt;0,Tabel!$AD65*0.1,0)</f>
        <v>0</v>
      </c>
      <c r="AN55" s="55">
        <f>Tabel!$AD65*0.75</f>
        <v>0</v>
      </c>
    </row>
    <row r="56" spans="13:40" ht="24.75" customHeight="1" x14ac:dyDescent="0.2">
      <c r="M56" s="55" t="s">
        <v>15961</v>
      </c>
      <c r="N56" s="93">
        <v>-6</v>
      </c>
      <c r="P56" s="55" t="s">
        <v>15968</v>
      </c>
      <c r="Q56" s="94" t="s">
        <v>15976</v>
      </c>
      <c r="S56" s="88" t="s">
        <v>15962</v>
      </c>
      <c r="T56" s="95">
        <v>-2</v>
      </c>
      <c r="X56" s="55">
        <f>IF(IFERROR(MATCH(CONCATENATE("I",Tabel!$N$4),Inst_SFSSV,0),0)&gt;0,Tabel!$AD66*0.9,0)</f>
        <v>0</v>
      </c>
      <c r="Y56" s="55">
        <f>IF(Tabel!$N$4="16341", Tabel!AD66*1,0)</f>
        <v>0</v>
      </c>
      <c r="Z56" s="55">
        <f>IF(Tabel!$N$4="00027", Tabel!AD66*0.4,0)</f>
        <v>0</v>
      </c>
      <c r="AA56" s="55">
        <f>IF(IFERROR(MATCH(CONCATENATE("I",Tabel!$N$4),Inst_audio,0),0)&gt;0,Tabel!$AD66*0.2,0)</f>
        <v>0</v>
      </c>
      <c r="AB56" s="55">
        <f>IF(Tabel!$N$4="00169", Tabel!AD66*0.4,0)</f>
        <v>0</v>
      </c>
      <c r="AC56" s="55">
        <f>IF(IFERROR(MATCH(CONCATENATE("I",Tabel!$N$4),Inst_forta,0),0)&gt;0,Tabel!$AD66*0.2,0)</f>
        <v>0</v>
      </c>
      <c r="AD56" s="55">
        <f>IF(IFERROR(MATCH(CONCATENATE("I",Tabel!$N$4),Inst_forta_bani,0),0)&gt;0,Tabel!$AD66*1.2,0)</f>
        <v>0</v>
      </c>
      <c r="AE56" s="55">
        <f>IF(Tabel!$N$4="16751", Tabel!$AD66*1.2,0)</f>
        <v>0</v>
      </c>
      <c r="AF56" s="55">
        <f>IF(Tabel!$N$4="16606", Tabel!$AD66*0.3,0)</f>
        <v>0</v>
      </c>
      <c r="AG56" s="55">
        <f>IF(Tabel!$N$4="16668", Tabel!$AD66*0.4,0)</f>
        <v>0</v>
      </c>
      <c r="AH56" s="55">
        <f>IF(Tabel!$N$4="15677", Tabel!$AD66*0.2,0)</f>
        <v>0</v>
      </c>
      <c r="AI56" s="55">
        <f>IF(Tabel!$N$4="16958", Tabel!$AD66*0.2,0)</f>
        <v>0</v>
      </c>
      <c r="AJ56" s="55">
        <f>Tabel!$AD66*0.75</f>
        <v>0</v>
      </c>
      <c r="AK56" s="55">
        <f>(Tabel!$AD66+Tabel!$AF66)*0.1</f>
        <v>0</v>
      </c>
      <c r="AL56" s="55">
        <f>IF(Tabel!$B66="GRUP_F6", Tabel!$AD66*0.1,0)</f>
        <v>0</v>
      </c>
      <c r="AM56" s="55">
        <f>IF(IFERROR(MATCH(CONCATENATE("I",Tabel!$N$4),Inst_social,0),0)&gt;0,Tabel!$AD66*0.1,0)</f>
        <v>0</v>
      </c>
      <c r="AN56" s="55">
        <f>Tabel!$AD66*0.75</f>
        <v>0</v>
      </c>
    </row>
    <row r="57" spans="13:40" ht="12" customHeight="1" x14ac:dyDescent="0.2">
      <c r="N57" s="64"/>
      <c r="P57" s="55" t="s">
        <v>15968</v>
      </c>
      <c r="Q57" s="96" t="s">
        <v>15977</v>
      </c>
      <c r="S57" s="88" t="s">
        <v>15962</v>
      </c>
      <c r="T57" s="95">
        <v>-3</v>
      </c>
      <c r="X57" s="55">
        <f>IF(IFERROR(MATCH(CONCATENATE("I",Tabel!$N$4),Inst_SFSSV,0),0)&gt;0,Tabel!$AD67*0.9,0)</f>
        <v>0</v>
      </c>
      <c r="Y57" s="55">
        <f>IF(Tabel!$N$4="16341", Tabel!AD67*1,0)</f>
        <v>0</v>
      </c>
      <c r="Z57" s="55">
        <f>IF(Tabel!$N$4="00027", Tabel!AD67*0.4,0)</f>
        <v>0</v>
      </c>
      <c r="AA57" s="55">
        <f>IF(IFERROR(MATCH(CONCATENATE("I",Tabel!$N$4),Inst_audio,0),0)&gt;0,Tabel!$AD67*0.2,0)</f>
        <v>0</v>
      </c>
      <c r="AB57" s="55">
        <f>IF(Tabel!$N$4="00169", Tabel!AD67*0.4,0)</f>
        <v>0</v>
      </c>
      <c r="AC57" s="55">
        <f>IF(IFERROR(MATCH(CONCATENATE("I",Tabel!$N$4),Inst_forta,0),0)&gt;0,Tabel!$AD67*0.2,0)</f>
        <v>0</v>
      </c>
      <c r="AD57" s="55">
        <f>IF(IFERROR(MATCH(CONCATENATE("I",Tabel!$N$4),Inst_forta_bani,0),0)&gt;0,Tabel!$AD67*1.2,0)</f>
        <v>0</v>
      </c>
      <c r="AE57" s="55">
        <f>IF(Tabel!$N$4="16751", Tabel!$AD67*1.2,0)</f>
        <v>0</v>
      </c>
      <c r="AF57" s="55">
        <f>IF(Tabel!$N$4="16606", Tabel!$AD67*0.3,0)</f>
        <v>0</v>
      </c>
      <c r="AG57" s="55">
        <f>IF(Tabel!$N$4="16668", Tabel!$AD67*0.4,0)</f>
        <v>0</v>
      </c>
      <c r="AH57" s="55">
        <f>IF(Tabel!$N$4="15677", Tabel!$AD67*0.2,0)</f>
        <v>0</v>
      </c>
      <c r="AI57" s="55">
        <f>IF(Tabel!$N$4="16958", Tabel!$AD67*0.2,0)</f>
        <v>0</v>
      </c>
      <c r="AJ57" s="55">
        <f>Tabel!$AD67*0.75</f>
        <v>0</v>
      </c>
      <c r="AK57" s="55">
        <f>(Tabel!$AD67+Tabel!$AF67)*0.1</f>
        <v>0</v>
      </c>
      <c r="AL57" s="55">
        <f>IF(Tabel!$B67="GRUP_F6", Tabel!$AD67*0.1,0)</f>
        <v>0</v>
      </c>
      <c r="AM57" s="55">
        <f>IF(IFERROR(MATCH(CONCATENATE("I",Tabel!$N$4),Inst_social,0),0)&gt;0,Tabel!$AD67*0.1,0)</f>
        <v>0</v>
      </c>
      <c r="AN57" s="55">
        <f>Tabel!$AD67*0.75</f>
        <v>0</v>
      </c>
    </row>
    <row r="58" spans="13:40" ht="24" customHeight="1" x14ac:dyDescent="0.2">
      <c r="M58" s="55" t="s">
        <v>15961</v>
      </c>
      <c r="N58" s="64">
        <v>2</v>
      </c>
      <c r="P58" s="55" t="s">
        <v>15968</v>
      </c>
      <c r="Q58" s="97" t="s">
        <v>15978</v>
      </c>
      <c r="S58" s="88" t="s">
        <v>15962</v>
      </c>
      <c r="T58" s="95">
        <v>-5</v>
      </c>
      <c r="X58" s="55">
        <f>IF(IFERROR(MATCH(CONCATENATE("I",Tabel!$N$4),Inst_SFSSV,0),0)&gt;0,Tabel!$AD68*0.9,0)</f>
        <v>0</v>
      </c>
      <c r="Y58" s="55">
        <f>IF(Tabel!$N$4="16341", Tabel!AD68*1,0)</f>
        <v>0</v>
      </c>
      <c r="Z58" s="55">
        <f>IF(Tabel!$N$4="00027", Tabel!AD68*0.4,0)</f>
        <v>0</v>
      </c>
      <c r="AA58" s="55">
        <f>IF(IFERROR(MATCH(CONCATENATE("I",Tabel!$N$4),Inst_audio,0),0)&gt;0,Tabel!$AD68*0.2,0)</f>
        <v>0</v>
      </c>
      <c r="AB58" s="55">
        <f>IF(Tabel!$N$4="00169", Tabel!AD68*0.4,0)</f>
        <v>0</v>
      </c>
      <c r="AC58" s="55">
        <f>IF(IFERROR(MATCH(CONCATENATE("I",Tabel!$N$4),Inst_forta,0),0)&gt;0,Tabel!$AD68*0.2,0)</f>
        <v>0</v>
      </c>
      <c r="AD58" s="55">
        <f>IF(IFERROR(MATCH(CONCATENATE("I",Tabel!$N$4),Inst_forta_bani,0),0)&gt;0,Tabel!$AD68*1.2,0)</f>
        <v>0</v>
      </c>
      <c r="AE58" s="55">
        <f>IF(Tabel!$N$4="16751", Tabel!$AD68*1.2,0)</f>
        <v>0</v>
      </c>
      <c r="AF58" s="55">
        <f>IF(Tabel!$N$4="16606", Tabel!$AD68*0.3,0)</f>
        <v>0</v>
      </c>
      <c r="AG58" s="55">
        <f>IF(Tabel!$N$4="16668", Tabel!$AD68*0.4,0)</f>
        <v>0</v>
      </c>
      <c r="AH58" s="55">
        <f>IF(Tabel!$N$4="15677", Tabel!$AD68*0.2,0)</f>
        <v>0</v>
      </c>
      <c r="AI58" s="55">
        <f>IF(Tabel!$N$4="16958", Tabel!$AD68*0.2,0)</f>
        <v>0</v>
      </c>
      <c r="AJ58" s="55">
        <f>Tabel!$AD68*0.75</f>
        <v>0</v>
      </c>
      <c r="AK58" s="55">
        <f>(Tabel!$AD68+Tabel!$AF68)*0.1</f>
        <v>0</v>
      </c>
      <c r="AL58" s="55">
        <f>IF(Tabel!$B68="GRUP_F6", Tabel!$AD68*0.1,0)</f>
        <v>0</v>
      </c>
      <c r="AM58" s="55">
        <f>IF(IFERROR(MATCH(CONCATENATE("I",Tabel!$N$4),Inst_social,0),0)&gt;0,Tabel!$AD68*0.1,0)</f>
        <v>0</v>
      </c>
      <c r="AN58" s="55">
        <f>Tabel!$AD68*0.75</f>
        <v>0</v>
      </c>
    </row>
    <row r="59" spans="13:40" ht="37.5" customHeight="1" x14ac:dyDescent="0.2">
      <c r="M59" s="55" t="s">
        <v>15961</v>
      </c>
      <c r="N59" s="64">
        <v>3</v>
      </c>
      <c r="P59" s="55" t="s">
        <v>15979</v>
      </c>
      <c r="Q59" s="63" t="s">
        <v>15980</v>
      </c>
      <c r="S59" s="88" t="s">
        <v>15962</v>
      </c>
      <c r="T59" s="95">
        <v>-6</v>
      </c>
      <c r="X59" s="55">
        <f>IF(IFERROR(MATCH(CONCATENATE("I",Tabel!$N$4),Inst_SFSSV,0),0)&gt;0,Tabel!$AD69*0.9,0)</f>
        <v>0</v>
      </c>
      <c r="Y59" s="55">
        <f>IF(Tabel!$N$4="16341", Tabel!AD69*1,0)</f>
        <v>0</v>
      </c>
      <c r="Z59" s="55">
        <f>IF(Tabel!$N$4="00027", Tabel!AD69*0.4,0)</f>
        <v>0</v>
      </c>
      <c r="AA59" s="55">
        <f>IF(IFERROR(MATCH(CONCATENATE("I",Tabel!$N$4),Inst_audio,0),0)&gt;0,Tabel!$AD69*0.2,0)</f>
        <v>0</v>
      </c>
      <c r="AB59" s="55">
        <f>IF(Tabel!$N$4="00169", Tabel!AD69*0.4,0)</f>
        <v>0</v>
      </c>
      <c r="AC59" s="55">
        <f>IF(IFERROR(MATCH(CONCATENATE("I",Tabel!$N$4),Inst_forta,0),0)&gt;0,Tabel!$AD69*0.2,0)</f>
        <v>0</v>
      </c>
      <c r="AD59" s="55">
        <f>IF(IFERROR(MATCH(CONCATENATE("I",Tabel!$N$4),Inst_forta_bani,0),0)&gt;0,Tabel!$AD69*1.2,0)</f>
        <v>0</v>
      </c>
      <c r="AE59" s="55">
        <f>IF(Tabel!$N$4="16751", Tabel!$AD69*1.2,0)</f>
        <v>0</v>
      </c>
      <c r="AF59" s="55">
        <f>IF(Tabel!$N$4="16606", Tabel!$AD69*0.3,0)</f>
        <v>0</v>
      </c>
      <c r="AG59" s="55">
        <f>IF(Tabel!$N$4="16668", Tabel!$AD69*0.4,0)</f>
        <v>0</v>
      </c>
      <c r="AH59" s="55">
        <f>IF(Tabel!$N$4="15677", Tabel!$AD69*0.2,0)</f>
        <v>0</v>
      </c>
      <c r="AI59" s="55">
        <f>IF(Tabel!$N$4="16958", Tabel!$AD69*0.2,0)</f>
        <v>0</v>
      </c>
      <c r="AJ59" s="55">
        <f>Tabel!$AD69*0.75</f>
        <v>0</v>
      </c>
      <c r="AK59" s="55">
        <f>(Tabel!$AD69+Tabel!$AF69)*0.1</f>
        <v>0</v>
      </c>
      <c r="AL59" s="55">
        <f>IF(Tabel!$B69="GRUP_F6", Tabel!$AD69*0.1,0)</f>
        <v>0</v>
      </c>
      <c r="AM59" s="55">
        <f>IF(IFERROR(MATCH(CONCATENATE("I",Tabel!$N$4),Inst_social,0),0)&gt;0,Tabel!$AD69*0.1,0)</f>
        <v>0</v>
      </c>
      <c r="AN59" s="55">
        <f>Tabel!$AD69*0.75</f>
        <v>0</v>
      </c>
    </row>
    <row r="60" spans="13:40" ht="35.25" customHeight="1" x14ac:dyDescent="0.2">
      <c r="N60" s="93"/>
      <c r="P60" s="55" t="s">
        <v>15979</v>
      </c>
      <c r="Q60" s="88" t="s">
        <v>15981</v>
      </c>
      <c r="S60" s="63" t="s">
        <v>15963</v>
      </c>
      <c r="T60" s="58">
        <v>2</v>
      </c>
      <c r="X60" s="55">
        <f>IF(IFERROR(MATCH(CONCATENATE("I",Tabel!$N$4),Inst_SFSSV,0),0)&gt;0,Tabel!$AD70*0.9,0)</f>
        <v>0</v>
      </c>
      <c r="Y60" s="55">
        <f>IF(Tabel!$N$4="16341", Tabel!AD70*1,0)</f>
        <v>0</v>
      </c>
      <c r="Z60" s="55">
        <f>IF(Tabel!$N$4="00027", Tabel!AD70*0.4,0)</f>
        <v>0</v>
      </c>
      <c r="AA60" s="55">
        <f>IF(IFERROR(MATCH(CONCATENATE("I",Tabel!$N$4),Inst_audio,0),0)&gt;0,Tabel!$AD70*0.2,0)</f>
        <v>0</v>
      </c>
      <c r="AB60" s="55">
        <f>IF(Tabel!$N$4="00169", Tabel!AD70*0.4,0)</f>
        <v>0</v>
      </c>
      <c r="AC60" s="55">
        <f>IF(IFERROR(MATCH(CONCATENATE("I",Tabel!$N$4),Inst_forta,0),0)&gt;0,Tabel!$AD70*0.2,0)</f>
        <v>0</v>
      </c>
      <c r="AD60" s="55">
        <f>IF(IFERROR(MATCH(CONCATENATE("I",Tabel!$N$4),Inst_forta_bani,0),0)&gt;0,Tabel!$AD70*1.2,0)</f>
        <v>0</v>
      </c>
      <c r="AE60" s="55">
        <f>IF(Tabel!$N$4="16751", Tabel!$AD70*1.2,0)</f>
        <v>0</v>
      </c>
      <c r="AF60" s="55">
        <f>IF(Tabel!$N$4="16606", Tabel!$AD70*0.3,0)</f>
        <v>0</v>
      </c>
      <c r="AG60" s="55">
        <f>IF(Tabel!$N$4="16668", Tabel!$AD70*0.4,0)</f>
        <v>0</v>
      </c>
      <c r="AH60" s="55">
        <f>IF(Tabel!$N$4="15677", Tabel!$AD70*0.2,0)</f>
        <v>0</v>
      </c>
      <c r="AI60" s="55">
        <f>IF(Tabel!$N$4="16958", Tabel!$AD70*0.2,0)</f>
        <v>0</v>
      </c>
      <c r="AJ60" s="55">
        <f>Tabel!$AD70*0.75</f>
        <v>0</v>
      </c>
      <c r="AK60" s="55">
        <f>(Tabel!$AD70+Tabel!$AF70)*0.1</f>
        <v>0</v>
      </c>
      <c r="AL60" s="55">
        <f>IF(Tabel!$B70="GRUP_F6", Tabel!$AD70*0.1,0)</f>
        <v>0</v>
      </c>
      <c r="AM60" s="55">
        <f>IF(IFERROR(MATCH(CONCATENATE("I",Tabel!$N$4),Inst_social,0),0)&gt;0,Tabel!$AD70*0.1,0)</f>
        <v>0</v>
      </c>
      <c r="AN60" s="55">
        <f>Tabel!$AD70*0.75</f>
        <v>0</v>
      </c>
    </row>
    <row r="61" spans="13:40" ht="24" customHeight="1" x14ac:dyDescent="0.2">
      <c r="M61" s="55" t="s">
        <v>15961</v>
      </c>
      <c r="N61" s="93">
        <v>1</v>
      </c>
      <c r="P61" s="55" t="s">
        <v>15979</v>
      </c>
      <c r="Q61" s="63" t="s">
        <v>15982</v>
      </c>
      <c r="S61" s="63" t="s">
        <v>15963</v>
      </c>
      <c r="T61" s="58">
        <v>3</v>
      </c>
      <c r="X61" s="55">
        <f>IF(IFERROR(MATCH(CONCATENATE("I",Tabel!$N$4),Inst_SFSSV,0),0)&gt;0,Tabel!$AD71*0.9,0)</f>
        <v>0</v>
      </c>
      <c r="Y61" s="55">
        <f>IF(Tabel!$N$4="16341", Tabel!AD71*1,0)</f>
        <v>0</v>
      </c>
      <c r="Z61" s="55">
        <f>IF(Tabel!$N$4="00027", Tabel!AD71*0.4,0)</f>
        <v>0</v>
      </c>
      <c r="AA61" s="55">
        <f>IF(IFERROR(MATCH(CONCATENATE("I",Tabel!$N$4),Inst_audio,0),0)&gt;0,Tabel!$AD71*0.2,0)</f>
        <v>0</v>
      </c>
      <c r="AB61" s="55">
        <f>IF(Tabel!$N$4="00169", Tabel!AD71*0.4,0)</f>
        <v>0</v>
      </c>
      <c r="AC61" s="55">
        <f>IF(IFERROR(MATCH(CONCATENATE("I",Tabel!$N$4),Inst_forta,0),0)&gt;0,Tabel!$AD71*0.2,0)</f>
        <v>0</v>
      </c>
      <c r="AD61" s="55">
        <f>IF(IFERROR(MATCH(CONCATENATE("I",Tabel!$N$4),Inst_forta_bani,0),0)&gt;0,Tabel!$AD71*1.2,0)</f>
        <v>0</v>
      </c>
      <c r="AE61" s="55">
        <f>IF(Tabel!$N$4="16751", Tabel!$AD71*1.2,0)</f>
        <v>0</v>
      </c>
      <c r="AF61" s="55">
        <f>IF(Tabel!$N$4="16606", Tabel!$AD71*0.3,0)</f>
        <v>0</v>
      </c>
      <c r="AG61" s="55">
        <f>IF(Tabel!$N$4="16668", Tabel!$AD71*0.4,0)</f>
        <v>0</v>
      </c>
      <c r="AH61" s="55">
        <f>IF(Tabel!$N$4="15677", Tabel!$AD71*0.2,0)</f>
        <v>0</v>
      </c>
      <c r="AI61" s="55">
        <f>IF(Tabel!$N$4="16958", Tabel!$AD71*0.2,0)</f>
        <v>0</v>
      </c>
      <c r="AJ61" s="55">
        <f>Tabel!$AD71*0.75</f>
        <v>0</v>
      </c>
      <c r="AK61" s="55">
        <f>(Tabel!$AD71+Tabel!$AF71)*0.1</f>
        <v>0</v>
      </c>
      <c r="AL61" s="55">
        <f>IF(Tabel!$B71="GRUP_F6", Tabel!$AD71*0.1,0)</f>
        <v>0</v>
      </c>
      <c r="AM61" s="55">
        <f>IF(IFERROR(MATCH(CONCATENATE("I",Tabel!$N$4),Inst_social,0),0)&gt;0,Tabel!$AD71*0.1,0)</f>
        <v>0</v>
      </c>
      <c r="AN61" s="55">
        <f>Tabel!$AD71*0.75</f>
        <v>0</v>
      </c>
    </row>
    <row r="62" spans="13:40" ht="12" customHeight="1" x14ac:dyDescent="0.2">
      <c r="M62" s="55" t="s">
        <v>15961</v>
      </c>
      <c r="N62" s="93">
        <v>2</v>
      </c>
      <c r="P62" s="55" t="s">
        <v>15979</v>
      </c>
      <c r="Q62" s="58" t="s">
        <v>15983</v>
      </c>
      <c r="S62" s="88" t="s">
        <v>15964</v>
      </c>
      <c r="T62" s="95">
        <v>1</v>
      </c>
      <c r="X62" s="55">
        <f>IF(IFERROR(MATCH(CONCATENATE("I",Tabel!$N$4),Inst_SFSSV,0),0)&gt;0,Tabel!$AD72*0.9,0)</f>
        <v>0</v>
      </c>
      <c r="Y62" s="55">
        <f>IF(Tabel!$N$4="16341", Tabel!AD72*1,0)</f>
        <v>0</v>
      </c>
      <c r="Z62" s="55">
        <f>IF(Tabel!$N$4="00027", Tabel!AD72*0.4,0)</f>
        <v>0</v>
      </c>
      <c r="AA62" s="55">
        <f>IF(IFERROR(MATCH(CONCATENATE("I",Tabel!$N$4),Inst_audio,0),0)&gt;0,Tabel!$AD72*0.2,0)</f>
        <v>0</v>
      </c>
      <c r="AB62" s="55">
        <f>IF(Tabel!$N$4="00169", Tabel!AD72*0.4,0)</f>
        <v>0</v>
      </c>
      <c r="AC62" s="55">
        <f>IF(IFERROR(MATCH(CONCATENATE("I",Tabel!$N$4),Inst_forta,0),0)&gt;0,Tabel!$AD72*0.2,0)</f>
        <v>0</v>
      </c>
      <c r="AD62" s="55">
        <f>IF(IFERROR(MATCH(CONCATENATE("I",Tabel!$N$4),Inst_forta_bani,0),0)&gt;0,Tabel!$AD72*1.2,0)</f>
        <v>0</v>
      </c>
      <c r="AE62" s="55">
        <f>IF(Tabel!$N$4="16751", Tabel!$AD72*1.2,0)</f>
        <v>0</v>
      </c>
      <c r="AF62" s="55">
        <f>IF(Tabel!$N$4="16606", Tabel!$AD72*0.3,0)</f>
        <v>0</v>
      </c>
      <c r="AG62" s="55">
        <f>IF(Tabel!$N$4="16668", Tabel!$AD72*0.4,0)</f>
        <v>0</v>
      </c>
      <c r="AH62" s="55">
        <f>IF(Tabel!$N$4="15677", Tabel!$AD72*0.2,0)</f>
        <v>0</v>
      </c>
      <c r="AI62" s="55">
        <f>IF(Tabel!$N$4="16958", Tabel!$AD72*0.2,0)</f>
        <v>0</v>
      </c>
      <c r="AJ62" s="55">
        <f>Tabel!$AD72*0.75</f>
        <v>0</v>
      </c>
      <c r="AK62" s="55">
        <f>(Tabel!$AD72+Tabel!$AF72)*0.1</f>
        <v>0</v>
      </c>
      <c r="AL62" s="55">
        <f>IF(Tabel!$B72="GRUP_F6", Tabel!$AD72*0.1,0)</f>
        <v>0</v>
      </c>
      <c r="AM62" s="55">
        <f>IF(IFERROR(MATCH(CONCATENATE("I",Tabel!$N$4),Inst_social,0),0)&gt;0,Tabel!$AD72*0.1,0)</f>
        <v>0</v>
      </c>
      <c r="AN62" s="55">
        <f>Tabel!$AD72*0.75</f>
        <v>0</v>
      </c>
    </row>
    <row r="63" spans="13:40" ht="12" customHeight="1" x14ac:dyDescent="0.2">
      <c r="M63" s="55" t="s">
        <v>15961</v>
      </c>
      <c r="N63" s="93">
        <v>4</v>
      </c>
      <c r="P63" s="55" t="s">
        <v>15979</v>
      </c>
      <c r="Q63" s="73" t="s">
        <v>15984</v>
      </c>
      <c r="S63" s="88" t="s">
        <v>15964</v>
      </c>
      <c r="T63" s="95">
        <v>2</v>
      </c>
      <c r="X63" s="55">
        <f>IF(IFERROR(MATCH(CONCATENATE("I",Tabel!$N$4),Inst_SFSSV,0),0)&gt;0,Tabel!$AD73*0.9,0)</f>
        <v>0</v>
      </c>
      <c r="Y63" s="55">
        <f>IF(Tabel!$N$4="16341", Tabel!AD73*1,0)</f>
        <v>0</v>
      </c>
      <c r="Z63" s="55">
        <f>IF(Tabel!$N$4="00027", Tabel!AD73*0.4,0)</f>
        <v>0</v>
      </c>
      <c r="AA63" s="55">
        <f>IF(IFERROR(MATCH(CONCATENATE("I",Tabel!$N$4),Inst_audio,0),0)&gt;0,Tabel!$AD73*0.2,0)</f>
        <v>0</v>
      </c>
      <c r="AB63" s="55">
        <f>IF(Tabel!$N$4="00169", Tabel!AD73*0.4,0)</f>
        <v>0</v>
      </c>
      <c r="AC63" s="55">
        <f>IF(IFERROR(MATCH(CONCATENATE("I",Tabel!$N$4),Inst_forta,0),0)&gt;0,Tabel!$AD73*0.2,0)</f>
        <v>0</v>
      </c>
      <c r="AD63" s="55">
        <f>IF(IFERROR(MATCH(CONCATENATE("I",Tabel!$N$4),Inst_forta_bani,0),0)&gt;0,Tabel!$AD73*1.2,0)</f>
        <v>0</v>
      </c>
      <c r="AE63" s="55">
        <f>IF(Tabel!$N$4="16751", Tabel!$AD73*1.2,0)</f>
        <v>0</v>
      </c>
      <c r="AF63" s="55">
        <f>IF(Tabel!$N$4="16606", Tabel!$AD73*0.3,0)</f>
        <v>0</v>
      </c>
      <c r="AG63" s="55">
        <f>IF(Tabel!$N$4="16668", Tabel!$AD73*0.4,0)</f>
        <v>0</v>
      </c>
      <c r="AH63" s="55">
        <f>IF(Tabel!$N$4="15677", Tabel!$AD73*0.2,0)</f>
        <v>0</v>
      </c>
      <c r="AI63" s="55">
        <f>IF(Tabel!$N$4="16958", Tabel!$AD73*0.2,0)</f>
        <v>0</v>
      </c>
      <c r="AJ63" s="55">
        <f>Tabel!$AD73*0.75</f>
        <v>0</v>
      </c>
      <c r="AK63" s="55">
        <f>(Tabel!$AD73+Tabel!$AF73)*0.1</f>
        <v>0</v>
      </c>
      <c r="AL63" s="55">
        <f>IF(Tabel!$B73="GRUP_F6", Tabel!$AD73*0.1,0)</f>
        <v>0</v>
      </c>
      <c r="AM63" s="55">
        <f>IF(IFERROR(MATCH(CONCATENATE("I",Tabel!$N$4),Inst_social,0),0)&gt;0,Tabel!$AD73*0.1,0)</f>
        <v>0</v>
      </c>
      <c r="AN63" s="55">
        <f>Tabel!$AD73*0.75</f>
        <v>0</v>
      </c>
    </row>
    <row r="64" spans="13:40" ht="12" customHeight="1" x14ac:dyDescent="0.2">
      <c r="M64" s="55" t="s">
        <v>15961</v>
      </c>
      <c r="N64" s="93">
        <v>6</v>
      </c>
      <c r="P64" s="55" t="s">
        <v>15979</v>
      </c>
      <c r="Q64" s="79" t="s">
        <v>15985</v>
      </c>
      <c r="S64" s="88" t="s">
        <v>15964</v>
      </c>
      <c r="T64" s="95">
        <v>4</v>
      </c>
      <c r="X64" s="55">
        <f>IF(IFERROR(MATCH(CONCATENATE("I",Tabel!$N$4),Inst_SFSSV,0),0)&gt;0,Tabel!$AD74*0.9,0)</f>
        <v>0</v>
      </c>
      <c r="Y64" s="55">
        <f>IF(Tabel!$N$4="16341", Tabel!AD74*1,0)</f>
        <v>0</v>
      </c>
      <c r="Z64" s="55">
        <f>IF(Tabel!$N$4="00027", Tabel!AD74*0.4,0)</f>
        <v>0</v>
      </c>
      <c r="AA64" s="55">
        <f>IF(IFERROR(MATCH(CONCATENATE("I",Tabel!$N$4),Inst_audio,0),0)&gt;0,Tabel!$AD74*0.2,0)</f>
        <v>0</v>
      </c>
      <c r="AB64" s="55">
        <f>IF(Tabel!$N$4="00169", Tabel!AD74*0.4,0)</f>
        <v>0</v>
      </c>
      <c r="AC64" s="55">
        <f>IF(IFERROR(MATCH(CONCATENATE("I",Tabel!$N$4),Inst_forta,0),0)&gt;0,Tabel!$AD74*0.2,0)</f>
        <v>0</v>
      </c>
      <c r="AD64" s="55">
        <f>IF(IFERROR(MATCH(CONCATENATE("I",Tabel!$N$4),Inst_forta_bani,0),0)&gt;0,Tabel!$AD74*1.2,0)</f>
        <v>0</v>
      </c>
      <c r="AE64" s="55">
        <f>IF(Tabel!$N$4="16751", Tabel!$AD74*1.2,0)</f>
        <v>0</v>
      </c>
      <c r="AF64" s="55">
        <f>IF(Tabel!$N$4="16606", Tabel!$AD74*0.3,0)</f>
        <v>0</v>
      </c>
      <c r="AG64" s="55">
        <f>IF(Tabel!$N$4="16668", Tabel!$AD74*0.4,0)</f>
        <v>0</v>
      </c>
      <c r="AH64" s="55">
        <f>IF(Tabel!$N$4="15677", Tabel!$AD74*0.2,0)</f>
        <v>0</v>
      </c>
      <c r="AI64" s="55">
        <f>IF(Tabel!$N$4="16958", Tabel!$AD74*0.2,0)</f>
        <v>0</v>
      </c>
      <c r="AJ64" s="55">
        <f>Tabel!$AD74*0.75</f>
        <v>0</v>
      </c>
      <c r="AK64" s="55">
        <f>(Tabel!$AD74+Tabel!$AF74)*0.1</f>
        <v>0</v>
      </c>
      <c r="AL64" s="55">
        <f>IF(Tabel!$B74="GRUP_F6", Tabel!$AD74*0.1,0)</f>
        <v>0</v>
      </c>
      <c r="AM64" s="55">
        <f>IF(IFERROR(MATCH(CONCATENATE("I",Tabel!$N$4),Inst_social,0),0)&gt;0,Tabel!$AD74*0.1,0)</f>
        <v>0</v>
      </c>
      <c r="AN64" s="55">
        <f>Tabel!$AD74*0.75</f>
        <v>0</v>
      </c>
    </row>
    <row r="65" spans="13:40" s="91" customFormat="1" ht="12" customHeight="1" x14ac:dyDescent="0.2">
      <c r="N65" s="64"/>
      <c r="O65" s="55"/>
      <c r="P65" s="55" t="s">
        <v>15979</v>
      </c>
      <c r="Q65" s="74" t="s">
        <v>15986</v>
      </c>
      <c r="R65" s="55"/>
      <c r="S65" s="88" t="s">
        <v>15964</v>
      </c>
      <c r="T65" s="95">
        <v>6</v>
      </c>
      <c r="X65" s="55">
        <f>IF(IFERROR(MATCH(CONCATENATE("I",Tabel!$N$4),Inst_SFSSV,0),0)&gt;0,Tabel!$AD75*0.9,0)</f>
        <v>0</v>
      </c>
      <c r="Y65" s="55">
        <f>IF(Tabel!$N$4="16341", Tabel!AD75*1,0)</f>
        <v>0</v>
      </c>
      <c r="Z65" s="55">
        <f>IF(Tabel!$N$4="00027", Tabel!AD75*0.4,0)</f>
        <v>0</v>
      </c>
      <c r="AA65" s="55">
        <f>IF(IFERROR(MATCH(CONCATENATE("I",Tabel!$N$4),Inst_audio,0),0)&gt;0,Tabel!$AD75*0.2,0)</f>
        <v>0</v>
      </c>
      <c r="AB65" s="55">
        <f>IF(Tabel!$N$4="00169", Tabel!AD75*0.4,0)</f>
        <v>0</v>
      </c>
      <c r="AC65" s="55">
        <f>IF(IFERROR(MATCH(CONCATENATE("I",Tabel!$N$4),Inst_forta,0),0)&gt;0,Tabel!$AD75*0.2,0)</f>
        <v>0</v>
      </c>
      <c r="AD65" s="55">
        <f>IF(IFERROR(MATCH(CONCATENATE("I",Tabel!$N$4),Inst_forta_bani,0),0)&gt;0,Tabel!$AD75*1.2,0)</f>
        <v>0</v>
      </c>
      <c r="AE65" s="55">
        <f>IF(Tabel!$N$4="16751", Tabel!$AD75*1.2,0)</f>
        <v>0</v>
      </c>
      <c r="AF65" s="55">
        <f>IF(Tabel!$N$4="16606", Tabel!$AD75*0.3,0)</f>
        <v>0</v>
      </c>
      <c r="AG65" s="55">
        <f>IF(Tabel!$N$4="16668", Tabel!$AD75*0.4,0)</f>
        <v>0</v>
      </c>
      <c r="AH65" s="55">
        <f>IF(Tabel!$N$4="15677", Tabel!$AD75*0.2,0)</f>
        <v>0</v>
      </c>
      <c r="AI65" s="55">
        <f>IF(Tabel!$N$4="16958", Tabel!$AD75*0.2,0)</f>
        <v>0</v>
      </c>
      <c r="AJ65" s="55">
        <f>Tabel!$AD75*0.75</f>
        <v>0</v>
      </c>
      <c r="AK65" s="55">
        <f>(Tabel!$AD75+Tabel!$AF75)*0.1</f>
        <v>0</v>
      </c>
      <c r="AL65" s="55">
        <f>IF(Tabel!$B75="GRUP_F6", Tabel!$AD75*0.1,0)</f>
        <v>0</v>
      </c>
      <c r="AM65" s="55">
        <f>IF(IFERROR(MATCH(CONCATENATE("I",Tabel!$N$4),Inst_social,0),0)&gt;0,Tabel!$AD75*0.1,0)</f>
        <v>0</v>
      </c>
      <c r="AN65" s="55">
        <f>Tabel!$AD75*0.75</f>
        <v>0</v>
      </c>
    </row>
    <row r="66" spans="13:40" ht="24" customHeight="1" x14ac:dyDescent="0.2">
      <c r="M66" s="55" t="s">
        <v>15961</v>
      </c>
      <c r="N66" s="64">
        <v>2</v>
      </c>
      <c r="P66" s="55" t="s">
        <v>15979</v>
      </c>
      <c r="Q66" s="74" t="s">
        <v>15987</v>
      </c>
      <c r="S66" s="63" t="s">
        <v>15965</v>
      </c>
      <c r="T66" s="58">
        <v>2</v>
      </c>
      <c r="X66" s="55">
        <f>IF(IFERROR(MATCH(CONCATENATE("I",Tabel!$N$4),Inst_SFSSV,0),0)&gt;0,Tabel!$AD76*0.9,0)</f>
        <v>0</v>
      </c>
      <c r="Y66" s="55">
        <f>IF(Tabel!$N$4="16341", Tabel!AD76*1,0)</f>
        <v>0</v>
      </c>
      <c r="Z66" s="55">
        <f>IF(Tabel!$N$4="00027", Tabel!AD76*0.4,0)</f>
        <v>0</v>
      </c>
      <c r="AA66" s="55">
        <f>IF(IFERROR(MATCH(CONCATENATE("I",Tabel!$N$4),Inst_audio,0),0)&gt;0,Tabel!$AD76*0.2,0)</f>
        <v>0</v>
      </c>
      <c r="AB66" s="55">
        <f>IF(Tabel!$N$4="00169", Tabel!AD76*0.4,0)</f>
        <v>0</v>
      </c>
      <c r="AC66" s="55">
        <f>IF(IFERROR(MATCH(CONCATENATE("I",Tabel!$N$4),Inst_forta,0),0)&gt;0,Tabel!$AD76*0.2,0)</f>
        <v>0</v>
      </c>
      <c r="AD66" s="55">
        <f>IF(IFERROR(MATCH(CONCATENATE("I",Tabel!$N$4),Inst_forta_bani,0),0)&gt;0,Tabel!$AD76*1.2,0)</f>
        <v>0</v>
      </c>
      <c r="AE66" s="55">
        <f>IF(Tabel!$N$4="16751", Tabel!$AD76*1.2,0)</f>
        <v>0</v>
      </c>
      <c r="AF66" s="55">
        <f>IF(Tabel!$N$4="16606", Tabel!$AD76*0.3,0)</f>
        <v>0</v>
      </c>
      <c r="AG66" s="55">
        <f>IF(Tabel!$N$4="16668", Tabel!$AD76*0.4,0)</f>
        <v>0</v>
      </c>
      <c r="AH66" s="55">
        <f>IF(Tabel!$N$4="15677", Tabel!$AD76*0.2,0)</f>
        <v>0</v>
      </c>
      <c r="AI66" s="55">
        <f>IF(Tabel!$N$4="16958", Tabel!$AD76*0.2,0)</f>
        <v>0</v>
      </c>
      <c r="AJ66" s="55">
        <f>Tabel!$AD76*0.75</f>
        <v>0</v>
      </c>
      <c r="AK66" s="55">
        <f>(Tabel!$AD76+Tabel!$AF76)*0.1</f>
        <v>0</v>
      </c>
      <c r="AL66" s="55">
        <f>IF(Tabel!$B76="GRUP_F6", Tabel!$AD76*0.1,0)</f>
        <v>0</v>
      </c>
      <c r="AM66" s="55">
        <f>IF(IFERROR(MATCH(CONCATENATE("I",Tabel!$N$4),Inst_social,0),0)&gt;0,Tabel!$AD76*0.1,0)</f>
        <v>0</v>
      </c>
      <c r="AN66" s="55">
        <f>Tabel!$AD76*0.75</f>
        <v>0</v>
      </c>
    </row>
    <row r="67" spans="13:40" s="60" customFormat="1" ht="12" customHeight="1" x14ac:dyDescent="0.2">
      <c r="M67" s="60" t="s">
        <v>15961</v>
      </c>
      <c r="N67" s="64">
        <v>3</v>
      </c>
      <c r="O67" s="55"/>
      <c r="P67" s="55"/>
      <c r="Q67" s="55"/>
      <c r="R67" s="55"/>
      <c r="S67" s="63" t="s">
        <v>15965</v>
      </c>
      <c r="T67" s="58">
        <v>3</v>
      </c>
      <c r="X67" s="55">
        <f>IF(IFERROR(MATCH(CONCATENATE("I",Tabel!$N$4),Inst_SFSSV,0),0)&gt;0,Tabel!$AD77*0.9,0)</f>
        <v>0</v>
      </c>
      <c r="Y67" s="55">
        <f>IF(Tabel!$N$4="16341", Tabel!AD77*1,0)</f>
        <v>0</v>
      </c>
      <c r="Z67" s="55">
        <f>IF(Tabel!$N$4="00027", Tabel!AD77*0.4,0)</f>
        <v>0</v>
      </c>
      <c r="AA67" s="55">
        <f>IF(IFERROR(MATCH(CONCATENATE("I",Tabel!$N$4),Inst_audio,0),0)&gt;0,Tabel!$AD77*0.2,0)</f>
        <v>0</v>
      </c>
      <c r="AB67" s="55">
        <f>IF(Tabel!$N$4="00169", Tabel!AD77*0.4,0)</f>
        <v>0</v>
      </c>
      <c r="AC67" s="55">
        <f>IF(IFERROR(MATCH(CONCATENATE("I",Tabel!$N$4),Inst_forta,0),0)&gt;0,Tabel!$AD77*0.2,0)</f>
        <v>0</v>
      </c>
      <c r="AD67" s="55">
        <f>IF(IFERROR(MATCH(CONCATENATE("I",Tabel!$N$4),Inst_forta_bani,0),0)&gt;0,Tabel!$AD77*1.2,0)</f>
        <v>0</v>
      </c>
      <c r="AE67" s="55">
        <f>IF(Tabel!$N$4="16751", Tabel!$AD77*1.2,0)</f>
        <v>0</v>
      </c>
      <c r="AF67" s="55">
        <f>IF(Tabel!$N$4="16606", Tabel!$AD77*0.3,0)</f>
        <v>0</v>
      </c>
      <c r="AG67" s="55">
        <f>IF(Tabel!$N$4="16668", Tabel!$AD77*0.4,0)</f>
        <v>0</v>
      </c>
      <c r="AH67" s="55">
        <f>IF(Tabel!$N$4="15677", Tabel!$AD77*0.2,0)</f>
        <v>0</v>
      </c>
      <c r="AI67" s="55">
        <f>IF(Tabel!$N$4="16958", Tabel!$AD77*0.2,0)</f>
        <v>0</v>
      </c>
      <c r="AJ67" s="55">
        <f>Tabel!$AD77*0.75</f>
        <v>0</v>
      </c>
      <c r="AK67" s="55">
        <f>(Tabel!$AD77+Tabel!$AF77)*0.1</f>
        <v>0</v>
      </c>
      <c r="AL67" s="55">
        <f>IF(Tabel!$B77="GRUP_F6", Tabel!$AD77*0.1,0)</f>
        <v>0</v>
      </c>
      <c r="AM67" s="55">
        <f>IF(IFERROR(MATCH(CONCATENATE("I",Tabel!$N$4),Inst_social,0),0)&gt;0,Tabel!$AD77*0.1,0)</f>
        <v>0</v>
      </c>
      <c r="AN67" s="55">
        <f>Tabel!$AD77*0.75</f>
        <v>0</v>
      </c>
    </row>
    <row r="68" spans="13:40" s="60" customFormat="1" ht="12" customHeight="1" x14ac:dyDescent="0.2">
      <c r="M68" s="60" t="s">
        <v>15961</v>
      </c>
      <c r="N68" s="64">
        <v>4</v>
      </c>
      <c r="O68" s="55"/>
      <c r="P68" s="55"/>
      <c r="Q68" s="55"/>
      <c r="R68" s="55"/>
      <c r="S68" s="63" t="s">
        <v>15965</v>
      </c>
      <c r="T68" s="58">
        <v>4</v>
      </c>
      <c r="X68" s="55">
        <f>IF(IFERROR(MATCH(CONCATENATE("I",Tabel!$N$4),Inst_SFSSV,0),0)&gt;0,Tabel!$AD78*0.9,0)</f>
        <v>0</v>
      </c>
      <c r="Y68" s="55">
        <f>IF(Tabel!$N$4="16341", Tabel!AD78*1,0)</f>
        <v>0</v>
      </c>
      <c r="Z68" s="55">
        <f>IF(Tabel!$N$4="00027", Tabel!AD78*0.4,0)</f>
        <v>0</v>
      </c>
      <c r="AA68" s="55">
        <f>IF(IFERROR(MATCH(CONCATENATE("I",Tabel!$N$4),Inst_audio,0),0)&gt;0,Tabel!$AD78*0.2,0)</f>
        <v>0</v>
      </c>
      <c r="AB68" s="55">
        <f>IF(Tabel!$N$4="00169", Tabel!AD78*0.4,0)</f>
        <v>0</v>
      </c>
      <c r="AC68" s="55">
        <f>IF(IFERROR(MATCH(CONCATENATE("I",Tabel!$N$4),Inst_forta,0),0)&gt;0,Tabel!$AD78*0.2,0)</f>
        <v>0</v>
      </c>
      <c r="AD68" s="55">
        <f>IF(IFERROR(MATCH(CONCATENATE("I",Tabel!$N$4),Inst_forta_bani,0),0)&gt;0,Tabel!$AD78*1.2,0)</f>
        <v>0</v>
      </c>
      <c r="AE68" s="55">
        <f>IF(Tabel!$N$4="16751", Tabel!$AD78*1.2,0)</f>
        <v>0</v>
      </c>
      <c r="AF68" s="55">
        <f>IF(Tabel!$N$4="16606", Tabel!$AD78*0.3,0)</f>
        <v>0</v>
      </c>
      <c r="AG68" s="55">
        <f>IF(Tabel!$N$4="16668", Tabel!$AD78*0.4,0)</f>
        <v>0</v>
      </c>
      <c r="AH68" s="55">
        <f>IF(Tabel!$N$4="15677", Tabel!$AD78*0.2,0)</f>
        <v>0</v>
      </c>
      <c r="AI68" s="55">
        <f>IF(Tabel!$N$4="16958", Tabel!$AD78*0.2,0)</f>
        <v>0</v>
      </c>
      <c r="AJ68" s="55">
        <f>Tabel!$AD78*0.75</f>
        <v>0</v>
      </c>
      <c r="AK68" s="55">
        <f>(Tabel!$AD78+Tabel!$AF78)*0.1</f>
        <v>0</v>
      </c>
      <c r="AL68" s="55">
        <f>IF(Tabel!$B78="GRUP_F6", Tabel!$AD78*0.1,0)</f>
        <v>0</v>
      </c>
      <c r="AM68" s="55">
        <f>IF(IFERROR(MATCH(CONCATENATE("I",Tabel!$N$4),Inst_social,0),0)&gt;0,Tabel!$AD78*0.1,0)</f>
        <v>0</v>
      </c>
      <c r="AN68" s="55">
        <f>Tabel!$AD78*0.75</f>
        <v>0</v>
      </c>
    </row>
    <row r="69" spans="13:40" s="60" customFormat="1" ht="12" customHeight="1" x14ac:dyDescent="0.2">
      <c r="M69" s="60" t="s">
        <v>15961</v>
      </c>
      <c r="N69" s="64">
        <v>6</v>
      </c>
      <c r="O69" s="55"/>
      <c r="P69" s="55"/>
      <c r="Q69" s="55"/>
      <c r="R69" s="55"/>
      <c r="S69" s="63" t="s">
        <v>15965</v>
      </c>
      <c r="T69" s="58">
        <v>6</v>
      </c>
      <c r="X69" s="55">
        <f>IF(IFERROR(MATCH(CONCATENATE("I",Tabel!$N$4),Inst_SFSSV,0),0)&gt;0,Tabel!$AD79*0.9,0)</f>
        <v>0</v>
      </c>
      <c r="Y69" s="55">
        <f>IF(Tabel!$N$4="16341", Tabel!AD79*1,0)</f>
        <v>0</v>
      </c>
      <c r="Z69" s="55">
        <f>IF(Tabel!$N$4="00027", Tabel!AD79*0.4,0)</f>
        <v>0</v>
      </c>
      <c r="AA69" s="55">
        <f>IF(IFERROR(MATCH(CONCATENATE("I",Tabel!$N$4),Inst_audio,0),0)&gt;0,Tabel!$AD79*0.2,0)</f>
        <v>0</v>
      </c>
      <c r="AB69" s="55">
        <f>IF(Tabel!$N$4="00169", Tabel!AD79*0.4,0)</f>
        <v>0</v>
      </c>
      <c r="AC69" s="55">
        <f>IF(IFERROR(MATCH(CONCATENATE("I",Tabel!$N$4),Inst_forta,0),0)&gt;0,Tabel!$AD79*0.2,0)</f>
        <v>0</v>
      </c>
      <c r="AD69" s="55">
        <f>IF(IFERROR(MATCH(CONCATENATE("I",Tabel!$N$4),Inst_forta_bani,0),0)&gt;0,Tabel!$AD79*1.2,0)</f>
        <v>0</v>
      </c>
      <c r="AE69" s="55">
        <f>IF(Tabel!$N$4="16751", Tabel!$AD79*1.2,0)</f>
        <v>0</v>
      </c>
      <c r="AF69" s="55">
        <f>IF(Tabel!$N$4="16606", Tabel!$AD79*0.3,0)</f>
        <v>0</v>
      </c>
      <c r="AG69" s="55">
        <f>IF(Tabel!$N$4="16668", Tabel!$AD79*0.4,0)</f>
        <v>0</v>
      </c>
      <c r="AH69" s="55">
        <f>IF(Tabel!$N$4="15677", Tabel!$AD79*0.2,0)</f>
        <v>0</v>
      </c>
      <c r="AI69" s="55">
        <f>IF(Tabel!$N$4="16958", Tabel!$AD79*0.2,0)</f>
        <v>0</v>
      </c>
      <c r="AJ69" s="55">
        <f>Tabel!$AD79*0.75</f>
        <v>0</v>
      </c>
      <c r="AK69" s="55">
        <f>(Tabel!$AD79+Tabel!$AF79)*0.1</f>
        <v>0</v>
      </c>
      <c r="AL69" s="55">
        <f>IF(Tabel!$B79="GRUP_F6", Tabel!$AD79*0.1,0)</f>
        <v>0</v>
      </c>
      <c r="AM69" s="55">
        <f>IF(IFERROR(MATCH(CONCATENATE("I",Tabel!$N$4),Inst_social,0),0)&gt;0,Tabel!$AD79*0.1,0)</f>
        <v>0</v>
      </c>
      <c r="AN69" s="55">
        <f>Tabel!$AD79*0.75</f>
        <v>0</v>
      </c>
    </row>
    <row r="70" spans="13:40" x14ac:dyDescent="0.2">
      <c r="N70" s="98"/>
      <c r="S70" s="88" t="s">
        <v>15969</v>
      </c>
      <c r="T70" s="77">
        <v>-3</v>
      </c>
      <c r="X70" s="55">
        <f>IF(IFERROR(MATCH(CONCATENATE("I",Tabel!$N$4),Inst_SFSSV,0),0)&gt;0,Tabel!$AD80*0.9,0)</f>
        <v>0</v>
      </c>
      <c r="Y70" s="55">
        <f>IF(Tabel!$N$4="16341", Tabel!AD80*1,0)</f>
        <v>0</v>
      </c>
      <c r="Z70" s="55">
        <f>IF(Tabel!$N$4="00027", Tabel!AD80*0.4,0)</f>
        <v>0</v>
      </c>
      <c r="AA70" s="55">
        <f>IF(IFERROR(MATCH(CONCATENATE("I",Tabel!$N$4),Inst_audio,0),0)&gt;0,Tabel!$AD80*0.2,0)</f>
        <v>0</v>
      </c>
      <c r="AB70" s="55">
        <f>IF(Tabel!$N$4="00169", Tabel!AD80*0.4,0)</f>
        <v>0</v>
      </c>
      <c r="AC70" s="55">
        <f>IF(IFERROR(MATCH(CONCATENATE("I",Tabel!$N$4),Inst_forta,0),0)&gt;0,Tabel!$AD80*0.2,0)</f>
        <v>0</v>
      </c>
      <c r="AD70" s="55">
        <f>IF(IFERROR(MATCH(CONCATENATE("I",Tabel!$N$4),Inst_forta_bani,0),0)&gt;0,Tabel!$AD80*1.2,0)</f>
        <v>0</v>
      </c>
      <c r="AE70" s="55">
        <f>IF(Tabel!$N$4="16751", Tabel!$AD80*1.2,0)</f>
        <v>0</v>
      </c>
      <c r="AF70" s="55">
        <f>IF(Tabel!$N$4="16606", Tabel!$AD80*0.3,0)</f>
        <v>0</v>
      </c>
      <c r="AG70" s="55">
        <f>IF(Tabel!$N$4="16668", Tabel!$AD80*0.4,0)</f>
        <v>0</v>
      </c>
      <c r="AH70" s="55">
        <f>IF(Tabel!$N$4="15677", Tabel!$AD80*0.2,0)</f>
        <v>0</v>
      </c>
      <c r="AI70" s="55">
        <f>IF(Tabel!$N$4="16958", Tabel!$AD80*0.2,0)</f>
        <v>0</v>
      </c>
      <c r="AJ70" s="55">
        <f>Tabel!$AD80*0.75</f>
        <v>0</v>
      </c>
      <c r="AK70" s="55">
        <f>(Tabel!$AD80+Tabel!$AF80)*0.1</f>
        <v>0</v>
      </c>
      <c r="AL70" s="55">
        <f>IF(Tabel!$B80="GRUP_F6", Tabel!$AD80*0.1,0)</f>
        <v>0</v>
      </c>
      <c r="AM70" s="55">
        <f>IF(IFERROR(MATCH(CONCATENATE("I",Tabel!$N$4),Inst_social,0),0)&gt;0,Tabel!$AD80*0.1,0)</f>
        <v>0</v>
      </c>
      <c r="AN70" s="55">
        <f>Tabel!$AD80*0.75</f>
        <v>0</v>
      </c>
    </row>
    <row r="71" spans="13:40" ht="38.25" customHeight="1" x14ac:dyDescent="0.2">
      <c r="M71" s="55" t="s">
        <v>15961</v>
      </c>
      <c r="N71" s="64">
        <v>-3</v>
      </c>
      <c r="S71" s="74" t="s">
        <v>15967</v>
      </c>
      <c r="T71" s="86">
        <v>10</v>
      </c>
      <c r="X71" s="55">
        <f>IF(IFERROR(MATCH(CONCATENATE("I",Tabel!$N$4),Inst_SFSSV,0),0)&gt;0,Tabel!$AD81*0.9,0)</f>
        <v>0</v>
      </c>
      <c r="Y71" s="55">
        <f>IF(Tabel!$N$4="16341", Tabel!AD81*1,0)</f>
        <v>0</v>
      </c>
      <c r="Z71" s="55">
        <f>IF(Tabel!$N$4="00027", Tabel!AD81*0.4,0)</f>
        <v>0</v>
      </c>
      <c r="AA71" s="55">
        <f>IF(IFERROR(MATCH(CONCATENATE("I",Tabel!$N$4),Inst_audio,0),0)&gt;0,Tabel!$AD81*0.2,0)</f>
        <v>0</v>
      </c>
      <c r="AB71" s="55">
        <f>IF(Tabel!$N$4="00169", Tabel!AD81*0.4,0)</f>
        <v>0</v>
      </c>
      <c r="AC71" s="55">
        <f>IF(IFERROR(MATCH(CONCATENATE("I",Tabel!$N$4),Inst_forta,0),0)&gt;0,Tabel!$AD81*0.2,0)</f>
        <v>0</v>
      </c>
      <c r="AD71" s="55">
        <f>IF(IFERROR(MATCH(CONCATENATE("I",Tabel!$N$4),Inst_forta_bani,0),0)&gt;0,Tabel!$AD81*1.2,0)</f>
        <v>0</v>
      </c>
      <c r="AE71" s="55">
        <f>IF(Tabel!$N$4="16751", Tabel!$AD81*1.2,0)</f>
        <v>0</v>
      </c>
      <c r="AF71" s="55">
        <f>IF(Tabel!$N$4="16606", Tabel!$AD81*0.3,0)</f>
        <v>0</v>
      </c>
      <c r="AG71" s="55">
        <f>IF(Tabel!$N$4="16668", Tabel!$AD81*0.4,0)</f>
        <v>0</v>
      </c>
      <c r="AH71" s="55">
        <f>IF(Tabel!$N$4="15677", Tabel!$AD81*0.2,0)</f>
        <v>0</v>
      </c>
      <c r="AI71" s="55">
        <f>IF(Tabel!$N$4="16958", Tabel!$AD81*0.2,0)</f>
        <v>0</v>
      </c>
      <c r="AJ71" s="55">
        <f>Tabel!$AD81*0.75</f>
        <v>0</v>
      </c>
      <c r="AK71" s="55">
        <f>(Tabel!$AD81+Tabel!$AF81)*0.1</f>
        <v>0</v>
      </c>
      <c r="AL71" s="55">
        <f>IF(Tabel!$B81="GRUP_F6", Tabel!$AD81*0.1,0)</f>
        <v>0</v>
      </c>
      <c r="AM71" s="55">
        <f>IF(IFERROR(MATCH(CONCATENATE("I",Tabel!$N$4),Inst_social,0),0)&gt;0,Tabel!$AD81*0.1,0)</f>
        <v>0</v>
      </c>
      <c r="AN71" s="55">
        <f>Tabel!$AD81*0.75</f>
        <v>0</v>
      </c>
    </row>
    <row r="72" spans="13:40" ht="15" customHeight="1" x14ac:dyDescent="0.2">
      <c r="N72" s="71"/>
      <c r="S72" s="88" t="s">
        <v>15969</v>
      </c>
      <c r="T72" s="95">
        <v>-2</v>
      </c>
      <c r="X72" s="55">
        <f>IF(IFERROR(MATCH(CONCATENATE("I",Tabel!$N$4),Inst_SFSSV,0),0)&gt;0,Tabel!$AD82*0.9,0)</f>
        <v>0</v>
      </c>
      <c r="Y72" s="55">
        <f>IF(Tabel!$N$4="16341", Tabel!AD82*1,0)</f>
        <v>0</v>
      </c>
      <c r="Z72" s="55">
        <f>IF(Tabel!$N$4="00027", Tabel!AD82*0.4,0)</f>
        <v>0</v>
      </c>
      <c r="AA72" s="55">
        <f>IF(IFERROR(MATCH(CONCATENATE("I",Tabel!$N$4),Inst_audio,0),0)&gt;0,Tabel!$AD82*0.2,0)</f>
        <v>0</v>
      </c>
      <c r="AB72" s="55">
        <f>IF(Tabel!$N$4="00169", Tabel!AD82*0.4,0)</f>
        <v>0</v>
      </c>
      <c r="AC72" s="55">
        <f>IF(IFERROR(MATCH(CONCATENATE("I",Tabel!$N$4),Inst_forta,0),0)&gt;0,Tabel!$AD82*0.2,0)</f>
        <v>0</v>
      </c>
      <c r="AD72" s="55">
        <f>IF(IFERROR(MATCH(CONCATENATE("I",Tabel!$N$4),Inst_forta_bani,0),0)&gt;0,Tabel!$AD82*1.2,0)</f>
        <v>0</v>
      </c>
      <c r="AE72" s="55">
        <f>IF(Tabel!$N$4="16751", Tabel!$AD82*1.2,0)</f>
        <v>0</v>
      </c>
      <c r="AF72" s="55">
        <f>IF(Tabel!$N$4="16606", Tabel!$AD82*0.3,0)</f>
        <v>0</v>
      </c>
      <c r="AG72" s="55">
        <f>IF(Tabel!$N$4="16668", Tabel!$AD82*0.4,0)</f>
        <v>0</v>
      </c>
      <c r="AH72" s="55">
        <f>IF(Tabel!$N$4="15677", Tabel!$AD82*0.2,0)</f>
        <v>0</v>
      </c>
      <c r="AI72" s="55">
        <f>IF(Tabel!$N$4="16958", Tabel!$AD82*0.2,0)</f>
        <v>0</v>
      </c>
      <c r="AJ72" s="55">
        <f>Tabel!$AD82*0.75</f>
        <v>0</v>
      </c>
      <c r="AK72" s="55">
        <f>(Tabel!$AD82+Tabel!$AF82)*0.1</f>
        <v>0</v>
      </c>
      <c r="AL72" s="55">
        <f>IF(Tabel!$B82="GRUP_F6", Tabel!$AD82*0.1,0)</f>
        <v>0</v>
      </c>
      <c r="AM72" s="55">
        <f>IF(IFERROR(MATCH(CONCATENATE("I",Tabel!$N$4),Inst_social,0),0)&gt;0,Tabel!$AD82*0.1,0)</f>
        <v>0</v>
      </c>
      <c r="AN72" s="55">
        <f>Tabel!$AD82*0.75</f>
        <v>0</v>
      </c>
    </row>
    <row r="73" spans="13:40" ht="12" customHeight="1" x14ac:dyDescent="0.2">
      <c r="N73" s="93"/>
      <c r="S73" s="88" t="s">
        <v>15969</v>
      </c>
      <c r="T73" s="95">
        <v>-4</v>
      </c>
      <c r="X73" s="55">
        <f>IF(IFERROR(MATCH(CONCATENATE("I",Tabel!$N$4),Inst_SFSSV,0),0)&gt;0,Tabel!$AD83*0.9,0)</f>
        <v>0</v>
      </c>
      <c r="Y73" s="55">
        <f>IF(Tabel!$N$4="16341", Tabel!AD83*1,0)</f>
        <v>0</v>
      </c>
      <c r="Z73" s="55">
        <f>IF(Tabel!$N$4="00027", Tabel!AD83*0.4,0)</f>
        <v>0</v>
      </c>
      <c r="AA73" s="55">
        <f>IF(IFERROR(MATCH(CONCATENATE("I",Tabel!$N$4),Inst_audio,0),0)&gt;0,Tabel!$AD83*0.2,0)</f>
        <v>0</v>
      </c>
      <c r="AB73" s="55">
        <f>IF(Tabel!$N$4="00169", Tabel!AD83*0.4,0)</f>
        <v>0</v>
      </c>
      <c r="AC73" s="55">
        <f>IF(IFERROR(MATCH(CONCATENATE("I",Tabel!$N$4),Inst_forta,0),0)&gt;0,Tabel!$AD83*0.2,0)</f>
        <v>0</v>
      </c>
      <c r="AD73" s="55">
        <f>IF(IFERROR(MATCH(CONCATENATE("I",Tabel!$N$4),Inst_forta_bani,0),0)&gt;0,Tabel!$AD83*1.2,0)</f>
        <v>0</v>
      </c>
      <c r="AE73" s="55">
        <f>IF(Tabel!$N$4="16751", Tabel!$AD83*1.2,0)</f>
        <v>0</v>
      </c>
      <c r="AF73" s="55">
        <f>IF(Tabel!$N$4="16606", Tabel!$AD83*0.3,0)</f>
        <v>0</v>
      </c>
      <c r="AG73" s="55">
        <f>IF(Tabel!$N$4="16668", Tabel!$AD83*0.4,0)</f>
        <v>0</v>
      </c>
      <c r="AH73" s="55">
        <f>IF(Tabel!$N$4="15677", Tabel!$AD83*0.2,0)</f>
        <v>0</v>
      </c>
      <c r="AI73" s="55">
        <f>IF(Tabel!$N$4="16958", Tabel!$AD83*0.2,0)</f>
        <v>0</v>
      </c>
      <c r="AJ73" s="55">
        <f>Tabel!$AD83*0.75</f>
        <v>0</v>
      </c>
      <c r="AK73" s="55">
        <f>(Tabel!$AD83+Tabel!$AF83)*0.1</f>
        <v>0</v>
      </c>
      <c r="AL73" s="55">
        <f>IF(Tabel!$B83="GRUP_F6", Tabel!$AD83*0.1,0)</f>
        <v>0</v>
      </c>
      <c r="AM73" s="55">
        <f>IF(IFERROR(MATCH(CONCATENATE("I",Tabel!$N$4),Inst_social,0),0)&gt;0,Tabel!$AD83*0.1,0)</f>
        <v>0</v>
      </c>
      <c r="AN73" s="55">
        <f>Tabel!$AD83*0.75</f>
        <v>0</v>
      </c>
    </row>
    <row r="74" spans="13:40" ht="12.75" customHeight="1" x14ac:dyDescent="0.2">
      <c r="M74" s="55" t="s">
        <v>15968</v>
      </c>
      <c r="N74" s="93">
        <v>-2</v>
      </c>
      <c r="S74" s="88" t="s">
        <v>15969</v>
      </c>
      <c r="T74" s="95">
        <v>-6</v>
      </c>
      <c r="X74" s="55">
        <f>IF(IFERROR(MATCH(CONCATENATE("I",Tabel!$N$4),Inst_SFSSV,0),0)&gt;0,Tabel!$AD84*0.9,0)</f>
        <v>0</v>
      </c>
      <c r="Y74" s="55">
        <f>IF(Tabel!$N$4="16341", Tabel!AD84*1,0)</f>
        <v>0</v>
      </c>
      <c r="Z74" s="55">
        <f>IF(Tabel!$N$4="00027", Tabel!AD84*0.4,0)</f>
        <v>0</v>
      </c>
      <c r="AA74" s="55">
        <f>IF(IFERROR(MATCH(CONCATENATE("I",Tabel!$N$4),Inst_audio,0),0)&gt;0,Tabel!$AD84*0.2,0)</f>
        <v>0</v>
      </c>
      <c r="AB74" s="55">
        <f>IF(Tabel!$N$4="00169", Tabel!AD84*0.4,0)</f>
        <v>0</v>
      </c>
      <c r="AC74" s="55">
        <f>IF(IFERROR(MATCH(CONCATENATE("I",Tabel!$N$4),Inst_forta,0),0)&gt;0,Tabel!$AD84*0.2,0)</f>
        <v>0</v>
      </c>
      <c r="AD74" s="55">
        <f>IF(IFERROR(MATCH(CONCATENATE("I",Tabel!$N$4),Inst_forta_bani,0),0)&gt;0,Tabel!$AD84*1.2,0)</f>
        <v>0</v>
      </c>
      <c r="AE74" s="55">
        <f>IF(Tabel!$N$4="16751", Tabel!$AD84*1.2,0)</f>
        <v>0</v>
      </c>
      <c r="AF74" s="55">
        <f>IF(Tabel!$N$4="16606", Tabel!$AD84*0.3,0)</f>
        <v>0</v>
      </c>
      <c r="AG74" s="55">
        <f>IF(Tabel!$N$4="16668", Tabel!$AD84*0.4,0)</f>
        <v>0</v>
      </c>
      <c r="AH74" s="55">
        <f>IF(Tabel!$N$4="15677", Tabel!$AD84*0.2,0)</f>
        <v>0</v>
      </c>
      <c r="AI74" s="55">
        <f>IF(Tabel!$N$4="16958", Tabel!$AD84*0.2,0)</f>
        <v>0</v>
      </c>
      <c r="AJ74" s="55">
        <f>Tabel!$AD84*0.75</f>
        <v>0</v>
      </c>
      <c r="AK74" s="55">
        <f>(Tabel!$AD84+Tabel!$AF84)*0.1</f>
        <v>0</v>
      </c>
      <c r="AL74" s="55">
        <f>IF(Tabel!$B84="GRUP_F6", Tabel!$AD84*0.1,0)</f>
        <v>0</v>
      </c>
      <c r="AM74" s="55">
        <f>IF(IFERROR(MATCH(CONCATENATE("I",Tabel!$N$4),Inst_social,0),0)&gt;0,Tabel!$AD84*0.1,0)</f>
        <v>0</v>
      </c>
      <c r="AN74" s="55">
        <f>Tabel!$AD84*0.75</f>
        <v>0</v>
      </c>
    </row>
    <row r="75" spans="13:40" ht="12" customHeight="1" x14ac:dyDescent="0.2">
      <c r="M75" s="55" t="s">
        <v>15968</v>
      </c>
      <c r="N75" s="93">
        <v>-4</v>
      </c>
      <c r="S75" s="88" t="s">
        <v>15970</v>
      </c>
      <c r="T75" s="95">
        <v>-2</v>
      </c>
      <c r="X75" s="55">
        <f>IF(IFERROR(MATCH(CONCATENATE("I",Tabel!$N$4),Inst_SFSSV,0),0)&gt;0,Tabel!$AD85*0.9,0)</f>
        <v>0</v>
      </c>
      <c r="Y75" s="55">
        <f>IF(Tabel!$N$4="16341", Tabel!AD85*1,0)</f>
        <v>0</v>
      </c>
      <c r="Z75" s="55">
        <f>IF(Tabel!$N$4="00027", Tabel!AD85*0.4,0)</f>
        <v>0</v>
      </c>
      <c r="AA75" s="55">
        <f>IF(IFERROR(MATCH(CONCATENATE("I",Tabel!$N$4),Inst_audio,0),0)&gt;0,Tabel!$AD85*0.2,0)</f>
        <v>0</v>
      </c>
      <c r="AB75" s="55">
        <f>IF(Tabel!$N$4="00169", Tabel!AD85*0.4,0)</f>
        <v>0</v>
      </c>
      <c r="AC75" s="55">
        <f>IF(IFERROR(MATCH(CONCATENATE("I",Tabel!$N$4),Inst_forta,0),0)&gt;0,Tabel!$AD85*0.2,0)</f>
        <v>0</v>
      </c>
      <c r="AD75" s="55">
        <f>IF(IFERROR(MATCH(CONCATENATE("I",Tabel!$N$4),Inst_forta_bani,0),0)&gt;0,Tabel!$AD85*1.2,0)</f>
        <v>0</v>
      </c>
      <c r="AE75" s="55">
        <f>IF(Tabel!$N$4="16751", Tabel!$AD85*1.2,0)</f>
        <v>0</v>
      </c>
      <c r="AF75" s="55">
        <f>IF(Tabel!$N$4="16606", Tabel!$AD85*0.3,0)</f>
        <v>0</v>
      </c>
      <c r="AG75" s="55">
        <f>IF(Tabel!$N$4="16668", Tabel!$AD85*0.4,0)</f>
        <v>0</v>
      </c>
      <c r="AH75" s="55">
        <f>IF(Tabel!$N$4="15677", Tabel!$AD85*0.2,0)</f>
        <v>0</v>
      </c>
      <c r="AI75" s="55">
        <f>IF(Tabel!$N$4="16958", Tabel!$AD85*0.2,0)</f>
        <v>0</v>
      </c>
      <c r="AJ75" s="55">
        <f>Tabel!$AD85*0.75</f>
        <v>0</v>
      </c>
      <c r="AK75" s="55">
        <f>(Tabel!$AD85+Tabel!$AF85)*0.1</f>
        <v>0</v>
      </c>
      <c r="AL75" s="55">
        <f>IF(Tabel!$B85="GRUP_F6", Tabel!$AD85*0.1,0)</f>
        <v>0</v>
      </c>
      <c r="AM75" s="55">
        <f>IF(IFERROR(MATCH(CONCATENATE("I",Tabel!$N$4),Inst_social,0),0)&gt;0,Tabel!$AD85*0.1,0)</f>
        <v>0</v>
      </c>
      <c r="AN75" s="55">
        <f>Tabel!$AD85*0.75</f>
        <v>0</v>
      </c>
    </row>
    <row r="76" spans="13:40" s="60" customFormat="1" ht="26.25" customHeight="1" x14ac:dyDescent="0.2">
      <c r="M76" s="60" t="s">
        <v>15968</v>
      </c>
      <c r="N76" s="93">
        <v>-6</v>
      </c>
      <c r="O76" s="55"/>
      <c r="P76" s="55"/>
      <c r="Q76" s="55"/>
      <c r="R76" s="55"/>
      <c r="S76" s="63" t="s">
        <v>15971</v>
      </c>
      <c r="T76" s="58">
        <v>2</v>
      </c>
      <c r="X76" s="55">
        <f>IF(IFERROR(MATCH(CONCATENATE("I",Tabel!$N$4),Inst_SFSSV,0),0)&gt;0,Tabel!$AD86*0.9,0)</f>
        <v>0</v>
      </c>
      <c r="Y76" s="55">
        <f>IF(Tabel!$N$4="16341", Tabel!AD86*1,0)</f>
        <v>0</v>
      </c>
      <c r="Z76" s="55">
        <f>IF(Tabel!$N$4="00027", Tabel!AD86*0.4,0)</f>
        <v>0</v>
      </c>
      <c r="AA76" s="55">
        <f>IF(IFERROR(MATCH(CONCATENATE("I",Tabel!$N$4),Inst_audio,0),0)&gt;0,Tabel!$AD86*0.2,0)</f>
        <v>0</v>
      </c>
      <c r="AB76" s="55">
        <f>IF(Tabel!$N$4="00169", Tabel!AD86*0.4,0)</f>
        <v>0</v>
      </c>
      <c r="AC76" s="55">
        <f>IF(IFERROR(MATCH(CONCATENATE("I",Tabel!$N$4),Inst_forta,0),0)&gt;0,Tabel!$AD86*0.2,0)</f>
        <v>0</v>
      </c>
      <c r="AD76" s="55">
        <f>IF(IFERROR(MATCH(CONCATENATE("I",Tabel!$N$4),Inst_forta_bani,0),0)&gt;0,Tabel!$AD86*1.2,0)</f>
        <v>0</v>
      </c>
      <c r="AE76" s="55">
        <f>IF(Tabel!$N$4="16751", Tabel!$AD86*1.2,0)</f>
        <v>0</v>
      </c>
      <c r="AF76" s="55">
        <f>IF(Tabel!$N$4="16606", Tabel!$AD86*0.3,0)</f>
        <v>0</v>
      </c>
      <c r="AG76" s="55">
        <f>IF(Tabel!$N$4="16668", Tabel!$AD86*0.4,0)</f>
        <v>0</v>
      </c>
      <c r="AH76" s="55">
        <f>IF(Tabel!$N$4="15677", Tabel!$AD86*0.2,0)</f>
        <v>0</v>
      </c>
      <c r="AI76" s="55">
        <f>IF(Tabel!$N$4="16958", Tabel!$AD86*0.2,0)</f>
        <v>0</v>
      </c>
      <c r="AJ76" s="55">
        <f>Tabel!$AD86*0.75</f>
        <v>0</v>
      </c>
      <c r="AK76" s="55">
        <f>(Tabel!$AD86+Tabel!$AF86)*0.1</f>
        <v>0</v>
      </c>
      <c r="AL76" s="55">
        <f>IF(Tabel!$B86="GRUP_F6", Tabel!$AD86*0.1,0)</f>
        <v>0</v>
      </c>
      <c r="AM76" s="55">
        <f>IF(IFERROR(MATCH(CONCATENATE("I",Tabel!$N$4),Inst_social,0),0)&gt;0,Tabel!$AD86*0.1,0)</f>
        <v>0</v>
      </c>
      <c r="AN76" s="55">
        <f>Tabel!$AD86*0.75</f>
        <v>0</v>
      </c>
    </row>
    <row r="77" spans="13:40" s="60" customFormat="1" ht="48" customHeight="1" x14ac:dyDescent="0.2">
      <c r="M77" s="60" t="s">
        <v>15968</v>
      </c>
      <c r="N77" s="64">
        <v>-2</v>
      </c>
      <c r="O77" s="55"/>
      <c r="P77" s="55"/>
      <c r="Q77" s="55"/>
      <c r="R77" s="55"/>
      <c r="S77" s="63" t="s">
        <v>15971</v>
      </c>
      <c r="T77" s="99">
        <v>3</v>
      </c>
      <c r="X77" s="55">
        <f>IF(IFERROR(MATCH(CONCATENATE("I",Tabel!$N$4),Inst_SFSSV,0),0)&gt;0,Tabel!$AD87*0.9,0)</f>
        <v>0</v>
      </c>
      <c r="Y77" s="55">
        <f>IF(Tabel!$N$4="16341", Tabel!AD87*1,0)</f>
        <v>0</v>
      </c>
      <c r="Z77" s="55">
        <f>IF(Tabel!$N$4="00027", Tabel!AD87*0.4,0)</f>
        <v>0</v>
      </c>
      <c r="AA77" s="55">
        <f>IF(IFERROR(MATCH(CONCATENATE("I",Tabel!$N$4),Inst_audio,0),0)&gt;0,Tabel!$AD87*0.2,0)</f>
        <v>0</v>
      </c>
      <c r="AB77" s="55">
        <f>IF(Tabel!$N$4="00169", Tabel!AD87*0.4,0)</f>
        <v>0</v>
      </c>
      <c r="AC77" s="55">
        <f>IF(IFERROR(MATCH(CONCATENATE("I",Tabel!$N$4),Inst_forta,0),0)&gt;0,Tabel!$AD87*0.2,0)</f>
        <v>0</v>
      </c>
      <c r="AD77" s="55">
        <f>IF(IFERROR(MATCH(CONCATENATE("I",Tabel!$N$4),Inst_forta_bani,0),0)&gt;0,Tabel!$AD87*1.2,0)</f>
        <v>0</v>
      </c>
      <c r="AE77" s="55">
        <f>IF(Tabel!$N$4="16751", Tabel!$AD87*1.2,0)</f>
        <v>0</v>
      </c>
      <c r="AF77" s="55">
        <f>IF(Tabel!$N$4="16606", Tabel!$AD87*0.3,0)</f>
        <v>0</v>
      </c>
      <c r="AG77" s="55">
        <f>IF(Tabel!$N$4="16668", Tabel!$AD87*0.4,0)</f>
        <v>0</v>
      </c>
      <c r="AH77" s="55">
        <f>IF(Tabel!$N$4="15677", Tabel!$AD87*0.2,0)</f>
        <v>0</v>
      </c>
      <c r="AI77" s="55">
        <f>IF(Tabel!$N$4="16958", Tabel!$AD87*0.2,0)</f>
        <v>0</v>
      </c>
      <c r="AJ77" s="55">
        <f>Tabel!$AD87*0.75</f>
        <v>0</v>
      </c>
      <c r="AK77" s="55">
        <f>(Tabel!$AD87+Tabel!$AF87)*0.1</f>
        <v>0</v>
      </c>
      <c r="AL77" s="55">
        <f>IF(Tabel!$B87="GRUP_F6", Tabel!$AD87*0.1,0)</f>
        <v>0</v>
      </c>
      <c r="AM77" s="55">
        <f>IF(IFERROR(MATCH(CONCATENATE("I",Tabel!$N$4),Inst_social,0),0)&gt;0,Tabel!$AD87*0.1,0)</f>
        <v>0</v>
      </c>
      <c r="AN77" s="55">
        <f>Tabel!$AD87*0.75</f>
        <v>0</v>
      </c>
    </row>
    <row r="78" spans="13:40" s="60" customFormat="1" ht="48" customHeight="1" x14ac:dyDescent="0.2">
      <c r="M78" s="60" t="s">
        <v>15968</v>
      </c>
      <c r="N78" s="64" t="s">
        <v>15988</v>
      </c>
      <c r="O78" s="55"/>
      <c r="P78" s="55"/>
      <c r="Q78" s="55"/>
      <c r="R78" s="55"/>
      <c r="S78" s="63" t="s">
        <v>15971</v>
      </c>
      <c r="T78" s="99">
        <v>4</v>
      </c>
      <c r="X78" s="55">
        <f>IF(IFERROR(MATCH(CONCATENATE("I",Tabel!$N$4),Inst_SFSSV,0),0)&gt;0,Tabel!$AD88*0.9,0)</f>
        <v>0</v>
      </c>
      <c r="Y78" s="55">
        <f>IF(Tabel!$N$4="16341", Tabel!AD88*1,0)</f>
        <v>0</v>
      </c>
      <c r="Z78" s="55">
        <f>IF(Tabel!$N$4="00027", Tabel!AD88*0.4,0)</f>
        <v>0</v>
      </c>
      <c r="AA78" s="55">
        <f>IF(IFERROR(MATCH(CONCATENATE("I",Tabel!$N$4),Inst_audio,0),0)&gt;0,Tabel!$AD88*0.2,0)</f>
        <v>0</v>
      </c>
      <c r="AB78" s="55">
        <f>IF(Tabel!$N$4="00169", Tabel!AD88*0.4,0)</f>
        <v>0</v>
      </c>
      <c r="AC78" s="55">
        <f>IF(IFERROR(MATCH(CONCATENATE("I",Tabel!$N$4),Inst_forta,0),0)&gt;0,Tabel!$AD88*0.2,0)</f>
        <v>0</v>
      </c>
      <c r="AD78" s="55">
        <f>IF(IFERROR(MATCH(CONCATENATE("I",Tabel!$N$4),Inst_forta_bani,0),0)&gt;0,Tabel!$AD88*1.2,0)</f>
        <v>0</v>
      </c>
      <c r="AE78" s="55">
        <f>IF(Tabel!$N$4="16751", Tabel!$AD88*1.2,0)</f>
        <v>0</v>
      </c>
      <c r="AF78" s="55">
        <f>IF(Tabel!$N$4="16606", Tabel!$AD88*0.3,0)</f>
        <v>0</v>
      </c>
      <c r="AG78" s="55">
        <f>IF(Tabel!$N$4="16668", Tabel!$AD88*0.4,0)</f>
        <v>0</v>
      </c>
      <c r="AH78" s="55">
        <f>IF(Tabel!$N$4="15677", Tabel!$AD88*0.2,0)</f>
        <v>0</v>
      </c>
      <c r="AI78" s="55">
        <f>IF(Tabel!$N$4="16958", Tabel!$AD88*0.2,0)</f>
        <v>0</v>
      </c>
      <c r="AJ78" s="55">
        <f>Tabel!$AD88*0.75</f>
        <v>0</v>
      </c>
      <c r="AK78" s="55">
        <f>(Tabel!$AD88+Tabel!$AF88)*0.1</f>
        <v>0</v>
      </c>
      <c r="AL78" s="55">
        <f>IF(Tabel!$B88="GRUP_F6", Tabel!$AD88*0.1,0)</f>
        <v>0</v>
      </c>
      <c r="AM78" s="55">
        <f>IF(IFERROR(MATCH(CONCATENATE("I",Tabel!$N$4),Inst_social,0),0)&gt;0,Tabel!$AD88*0.1,0)</f>
        <v>0</v>
      </c>
      <c r="AN78" s="55">
        <f>Tabel!$AD88*0.75</f>
        <v>0</v>
      </c>
    </row>
    <row r="79" spans="13:40" s="60" customFormat="1" ht="48" customHeight="1" x14ac:dyDescent="0.2">
      <c r="M79" s="60" t="s">
        <v>15968</v>
      </c>
      <c r="N79" s="64">
        <v>3</v>
      </c>
      <c r="O79" s="55"/>
      <c r="P79" s="55"/>
      <c r="Q79" s="55"/>
      <c r="R79" s="55"/>
      <c r="S79" s="63" t="s">
        <v>15971</v>
      </c>
      <c r="T79" s="99">
        <v>5</v>
      </c>
      <c r="X79" s="55">
        <f>IF(IFERROR(MATCH(CONCATENATE("I",Tabel!$N$4),Inst_SFSSV,0),0)&gt;0,Tabel!$AD89*0.9,0)</f>
        <v>0</v>
      </c>
      <c r="Y79" s="55">
        <f>IF(Tabel!$N$4="16341", Tabel!AD89*1,0)</f>
        <v>0</v>
      </c>
      <c r="Z79" s="55">
        <f>IF(Tabel!$N$4="00027", Tabel!AD89*0.4,0)</f>
        <v>0</v>
      </c>
      <c r="AA79" s="55">
        <f>IF(IFERROR(MATCH(CONCATENATE("I",Tabel!$N$4),Inst_audio,0),0)&gt;0,Tabel!$AD89*0.2,0)</f>
        <v>0</v>
      </c>
      <c r="AB79" s="55">
        <f>IF(Tabel!$N$4="00169", Tabel!AD89*0.4,0)</f>
        <v>0</v>
      </c>
      <c r="AC79" s="55">
        <f>IF(IFERROR(MATCH(CONCATENATE("I",Tabel!$N$4),Inst_forta,0),0)&gt;0,Tabel!$AD89*0.2,0)</f>
        <v>0</v>
      </c>
      <c r="AD79" s="55">
        <f>IF(IFERROR(MATCH(CONCATENATE("I",Tabel!$N$4),Inst_forta_bani,0),0)&gt;0,Tabel!$AD89*1.2,0)</f>
        <v>0</v>
      </c>
      <c r="AE79" s="55">
        <f>IF(Tabel!$N$4="16751", Tabel!$AD89*1.2,0)</f>
        <v>0</v>
      </c>
      <c r="AF79" s="55">
        <f>IF(Tabel!$N$4="16606", Tabel!$AD89*0.3,0)</f>
        <v>0</v>
      </c>
      <c r="AG79" s="55">
        <f>IF(Tabel!$N$4="16668", Tabel!$AD89*0.4,0)</f>
        <v>0</v>
      </c>
      <c r="AH79" s="55">
        <f>IF(Tabel!$N$4="15677", Tabel!$AD89*0.2,0)</f>
        <v>0</v>
      </c>
      <c r="AI79" s="55">
        <f>IF(Tabel!$N$4="16958", Tabel!$AD89*0.2,0)</f>
        <v>0</v>
      </c>
      <c r="AJ79" s="55">
        <f>Tabel!$AD89*0.75</f>
        <v>0</v>
      </c>
      <c r="AK79" s="55">
        <f>(Tabel!$AD89+Tabel!$AF89)*0.1</f>
        <v>0</v>
      </c>
      <c r="AL79" s="55">
        <f>IF(Tabel!$B89="GRUP_F6", Tabel!$AD89*0.1,0)</f>
        <v>0</v>
      </c>
      <c r="AM79" s="55">
        <f>IF(IFERROR(MATCH(CONCATENATE("I",Tabel!$N$4),Inst_social,0),0)&gt;0,Tabel!$AD89*0.1,0)</f>
        <v>0</v>
      </c>
      <c r="AN79" s="55">
        <f>Tabel!$AD89*0.75</f>
        <v>0</v>
      </c>
    </row>
    <row r="80" spans="13:40" s="60" customFormat="1" ht="48" customHeight="1" x14ac:dyDescent="0.2">
      <c r="M80" s="60" t="s">
        <v>15968</v>
      </c>
      <c r="N80" s="64" t="s">
        <v>15989</v>
      </c>
      <c r="O80" s="55"/>
      <c r="P80" s="55"/>
      <c r="Q80" s="55"/>
      <c r="R80" s="55"/>
      <c r="S80" s="63" t="s">
        <v>15971</v>
      </c>
      <c r="T80" s="99">
        <v>6</v>
      </c>
      <c r="X80" s="55">
        <f>IF(IFERROR(MATCH(CONCATENATE("I",Tabel!$N$4),Inst_SFSSV,0),0)&gt;0,Tabel!$AD90*0.9,0)</f>
        <v>0</v>
      </c>
      <c r="Y80" s="55">
        <f>IF(Tabel!$N$4="16341", Tabel!AD90*1,0)</f>
        <v>0</v>
      </c>
      <c r="Z80" s="55">
        <f>IF(Tabel!$N$4="00027", Tabel!AD90*0.4,0)</f>
        <v>0</v>
      </c>
      <c r="AA80" s="55">
        <f>IF(IFERROR(MATCH(CONCATENATE("I",Tabel!$N$4),Inst_audio,0),0)&gt;0,Tabel!$AD90*0.2,0)</f>
        <v>0</v>
      </c>
      <c r="AB80" s="55">
        <f>IF(Tabel!$N$4="00169", Tabel!AD90*0.4,0)</f>
        <v>0</v>
      </c>
      <c r="AC80" s="55">
        <f>IF(IFERROR(MATCH(CONCATENATE("I",Tabel!$N$4),Inst_forta,0),0)&gt;0,Tabel!$AD90*0.2,0)</f>
        <v>0</v>
      </c>
      <c r="AD80" s="55">
        <f>IF(IFERROR(MATCH(CONCATENATE("I",Tabel!$N$4),Inst_forta_bani,0),0)&gt;0,Tabel!$AD90*1.2,0)</f>
        <v>0</v>
      </c>
      <c r="AE80" s="55">
        <f>IF(Tabel!$N$4="16751", Tabel!$AD90*1.2,0)</f>
        <v>0</v>
      </c>
      <c r="AF80" s="55">
        <f>IF(Tabel!$N$4="16606", Tabel!$AD90*0.3,0)</f>
        <v>0</v>
      </c>
      <c r="AG80" s="55">
        <f>IF(Tabel!$N$4="16668", Tabel!$AD90*0.4,0)</f>
        <v>0</v>
      </c>
      <c r="AH80" s="55">
        <f>IF(Tabel!$N$4="15677", Tabel!$AD90*0.2,0)</f>
        <v>0</v>
      </c>
      <c r="AI80" s="55">
        <f>IF(Tabel!$N$4="16958", Tabel!$AD90*0.2,0)</f>
        <v>0</v>
      </c>
      <c r="AJ80" s="55">
        <f>Tabel!$AD90*0.75</f>
        <v>0</v>
      </c>
      <c r="AK80" s="55">
        <f>(Tabel!$AD90+Tabel!$AF90)*0.1</f>
        <v>0</v>
      </c>
      <c r="AL80" s="55">
        <f>IF(Tabel!$B90="GRUP_F6", Tabel!$AD90*0.1,0)</f>
        <v>0</v>
      </c>
      <c r="AM80" s="55">
        <f>IF(IFERROR(MATCH(CONCATENATE("I",Tabel!$N$4),Inst_social,0),0)&gt;0,Tabel!$AD90*0.1,0)</f>
        <v>0</v>
      </c>
      <c r="AN80" s="55">
        <f>Tabel!$AD90*0.75</f>
        <v>0</v>
      </c>
    </row>
    <row r="81" spans="13:40" ht="27.75" customHeight="1" x14ac:dyDescent="0.2">
      <c r="M81" s="55" t="s">
        <v>15968</v>
      </c>
      <c r="N81" s="64">
        <v>2</v>
      </c>
      <c r="S81" s="63" t="s">
        <v>15972</v>
      </c>
      <c r="T81" s="58">
        <v>3</v>
      </c>
      <c r="X81" s="55">
        <f>IF(IFERROR(MATCH(CONCATENATE("I",Tabel!$N$4),Inst_SFSSV,0),0)&gt;0,Tabel!$AD91*0.9,0)</f>
        <v>0</v>
      </c>
      <c r="Y81" s="55">
        <f>IF(Tabel!$N$4="16341", Tabel!AD91*1,0)</f>
        <v>0</v>
      </c>
      <c r="Z81" s="55">
        <f>IF(Tabel!$N$4="00027", Tabel!AD91*0.4,0)</f>
        <v>0</v>
      </c>
      <c r="AA81" s="55">
        <f>IF(IFERROR(MATCH(CONCATENATE("I",Tabel!$N$4),Inst_audio,0),0)&gt;0,Tabel!$AD91*0.2,0)</f>
        <v>0</v>
      </c>
      <c r="AB81" s="55">
        <f>IF(Tabel!$N$4="00169", Tabel!AD91*0.4,0)</f>
        <v>0</v>
      </c>
      <c r="AC81" s="55">
        <f>IF(IFERROR(MATCH(CONCATENATE("I",Tabel!$N$4),Inst_forta,0),0)&gt;0,Tabel!$AD91*0.2,0)</f>
        <v>0</v>
      </c>
      <c r="AD81" s="55">
        <f>IF(IFERROR(MATCH(CONCATENATE("I",Tabel!$N$4),Inst_forta_bani,0),0)&gt;0,Tabel!$AD91*1.2,0)</f>
        <v>0</v>
      </c>
      <c r="AE81" s="55">
        <f>IF(Tabel!$N$4="16751", Tabel!$AD91*1.2,0)</f>
        <v>0</v>
      </c>
      <c r="AF81" s="55">
        <f>IF(Tabel!$N$4="16606", Tabel!$AD91*0.3,0)</f>
        <v>0</v>
      </c>
      <c r="AG81" s="55">
        <f>IF(Tabel!$N$4="16668", Tabel!$AD91*0.4,0)</f>
        <v>0</v>
      </c>
      <c r="AH81" s="55">
        <f>IF(Tabel!$N$4="15677", Tabel!$AD91*0.2,0)</f>
        <v>0</v>
      </c>
      <c r="AI81" s="55">
        <f>IF(Tabel!$N$4="16958", Tabel!$AD91*0.2,0)</f>
        <v>0</v>
      </c>
      <c r="AJ81" s="55">
        <f>Tabel!$AD91*0.75</f>
        <v>0</v>
      </c>
      <c r="AK81" s="55">
        <f>(Tabel!$AD91+Tabel!$AF91)*0.1</f>
        <v>0</v>
      </c>
      <c r="AL81" s="55">
        <f>IF(Tabel!$B91="GRUP_F6", Tabel!$AD91*0.1,0)</f>
        <v>0</v>
      </c>
      <c r="AM81" s="55">
        <f>IF(IFERROR(MATCH(CONCATENATE("I",Tabel!$N$4),Inst_social,0),0)&gt;0,Tabel!$AD91*0.1,0)</f>
        <v>0</v>
      </c>
      <c r="AN81" s="55">
        <f>Tabel!$AD91*0.75</f>
        <v>0</v>
      </c>
    </row>
    <row r="82" spans="13:40" ht="12" customHeight="1" x14ac:dyDescent="0.2">
      <c r="M82" s="55" t="s">
        <v>15968</v>
      </c>
      <c r="N82" s="64">
        <v>5</v>
      </c>
      <c r="S82" s="63" t="s">
        <v>15973</v>
      </c>
      <c r="T82" s="95">
        <v>-2</v>
      </c>
      <c r="X82" s="55">
        <f>IF(IFERROR(MATCH(CONCATENATE("I",Tabel!$N$4),Inst_SFSSV,0),0)&gt;0,Tabel!$AD92*0.9,0)</f>
        <v>0</v>
      </c>
      <c r="Y82" s="55">
        <f>IF(Tabel!$N$4="16341", Tabel!AD92*1,0)</f>
        <v>0</v>
      </c>
      <c r="Z82" s="55">
        <f>IF(Tabel!$N$4="00027", Tabel!AD92*0.4,0)</f>
        <v>0</v>
      </c>
      <c r="AA82" s="55">
        <f>IF(IFERROR(MATCH(CONCATENATE("I",Tabel!$N$4),Inst_audio,0),0)&gt;0,Tabel!$AD92*0.2,0)</f>
        <v>0</v>
      </c>
      <c r="AB82" s="55">
        <f>IF(Tabel!$N$4="00169", Tabel!AD92*0.4,0)</f>
        <v>0</v>
      </c>
      <c r="AC82" s="55">
        <f>IF(IFERROR(MATCH(CONCATENATE("I",Tabel!$N$4),Inst_forta,0),0)&gt;0,Tabel!$AD92*0.2,0)</f>
        <v>0</v>
      </c>
      <c r="AD82" s="55">
        <f>IF(IFERROR(MATCH(CONCATENATE("I",Tabel!$N$4),Inst_forta_bani,0),0)&gt;0,Tabel!$AD92*1.2,0)</f>
        <v>0</v>
      </c>
      <c r="AE82" s="55">
        <f>IF(Tabel!$N$4="16751", Tabel!$AD92*1.2,0)</f>
        <v>0</v>
      </c>
      <c r="AF82" s="55">
        <f>IF(Tabel!$N$4="16606", Tabel!$AD92*0.3,0)</f>
        <v>0</v>
      </c>
      <c r="AG82" s="55">
        <f>IF(Tabel!$N$4="16668", Tabel!$AD92*0.4,0)</f>
        <v>0</v>
      </c>
      <c r="AH82" s="55">
        <f>IF(Tabel!$N$4="15677", Tabel!$AD92*0.2,0)</f>
        <v>0</v>
      </c>
      <c r="AI82" s="55">
        <f>IF(Tabel!$N$4="16958", Tabel!$AD92*0.2,0)</f>
        <v>0</v>
      </c>
      <c r="AJ82" s="55">
        <f>Tabel!$AD92*0.75</f>
        <v>0</v>
      </c>
      <c r="AK82" s="55">
        <f>(Tabel!$AD92+Tabel!$AF92)*0.1</f>
        <v>0</v>
      </c>
      <c r="AL82" s="55">
        <f>IF(Tabel!$B92="GRUP_F6", Tabel!$AD92*0.1,0)</f>
        <v>0</v>
      </c>
      <c r="AM82" s="55">
        <f>IF(IFERROR(MATCH(CONCATENATE("I",Tabel!$N$4),Inst_social,0),0)&gt;0,Tabel!$AD92*0.1,0)</f>
        <v>0</v>
      </c>
      <c r="AN82" s="55">
        <f>Tabel!$AD92*0.75</f>
        <v>0</v>
      </c>
    </row>
    <row r="83" spans="13:40" ht="12" customHeight="1" x14ac:dyDescent="0.2">
      <c r="M83" s="55" t="s">
        <v>15968</v>
      </c>
      <c r="N83" s="64">
        <v>3</v>
      </c>
      <c r="S83" s="63" t="s">
        <v>15973</v>
      </c>
      <c r="T83" s="55">
        <v>-3</v>
      </c>
      <c r="X83" s="55">
        <f>IF(IFERROR(MATCH(CONCATENATE("I",Tabel!$N$4),Inst_SFSSV,0),0)&gt;0,Tabel!$AD93*0.9,0)</f>
        <v>0</v>
      </c>
      <c r="Y83" s="55">
        <f>IF(Tabel!$N$4="16341", Tabel!AD93*1,0)</f>
        <v>0</v>
      </c>
      <c r="Z83" s="55">
        <f>IF(Tabel!$N$4="00027", Tabel!AD93*0.4,0)</f>
        <v>0</v>
      </c>
      <c r="AA83" s="55">
        <f>IF(IFERROR(MATCH(CONCATENATE("I",Tabel!$N$4),Inst_audio,0),0)&gt;0,Tabel!$AD93*0.2,0)</f>
        <v>0</v>
      </c>
      <c r="AB83" s="55">
        <f>IF(Tabel!$N$4="00169", Tabel!AD93*0.4,0)</f>
        <v>0</v>
      </c>
      <c r="AC83" s="55">
        <f>IF(IFERROR(MATCH(CONCATENATE("I",Tabel!$N$4),Inst_forta,0),0)&gt;0,Tabel!$AD93*0.2,0)</f>
        <v>0</v>
      </c>
      <c r="AD83" s="55">
        <f>IF(IFERROR(MATCH(CONCATENATE("I",Tabel!$N$4),Inst_forta_bani,0),0)&gt;0,Tabel!$AD93*1.2,0)</f>
        <v>0</v>
      </c>
      <c r="AE83" s="55">
        <f>IF(Tabel!$N$4="16751", Tabel!$AD93*1.2,0)</f>
        <v>0</v>
      </c>
      <c r="AF83" s="55">
        <f>IF(Tabel!$N$4="16606", Tabel!$AD93*0.3,0)</f>
        <v>0</v>
      </c>
      <c r="AG83" s="55">
        <f>IF(Tabel!$N$4="16668", Tabel!$AD93*0.4,0)</f>
        <v>0</v>
      </c>
      <c r="AH83" s="55">
        <f>IF(Tabel!$N$4="15677", Tabel!$AD93*0.2,0)</f>
        <v>0</v>
      </c>
      <c r="AI83" s="55">
        <f>IF(Tabel!$N$4="16958", Tabel!$AD93*0.2,0)</f>
        <v>0</v>
      </c>
      <c r="AJ83" s="55">
        <f>Tabel!$AD93*0.75</f>
        <v>0</v>
      </c>
      <c r="AK83" s="55">
        <f>(Tabel!$AD93+Tabel!$AF93)*0.1</f>
        <v>0</v>
      </c>
      <c r="AL83" s="55">
        <f>IF(Tabel!$B93="GRUP_F6", Tabel!$AD93*0.1,0)</f>
        <v>0</v>
      </c>
      <c r="AM83" s="55">
        <f>IF(IFERROR(MATCH(CONCATENATE("I",Tabel!$N$4),Inst_social,0),0)&gt;0,Tabel!$AD93*0.1,0)</f>
        <v>0</v>
      </c>
      <c r="AN83" s="55">
        <f>Tabel!$AD93*0.75</f>
        <v>0</v>
      </c>
    </row>
    <row r="84" spans="13:40" s="60" customFormat="1" ht="25.5" customHeight="1" x14ac:dyDescent="0.2">
      <c r="M84" s="60" t="s">
        <v>15968</v>
      </c>
      <c r="N84" s="64">
        <v>2</v>
      </c>
      <c r="O84" s="55"/>
      <c r="P84" s="55"/>
      <c r="Q84" s="55"/>
      <c r="R84" s="55"/>
      <c r="S84" s="63" t="s">
        <v>15973</v>
      </c>
      <c r="T84" s="55">
        <v>-4</v>
      </c>
      <c r="X84" s="55">
        <f>IF(IFERROR(MATCH(CONCATENATE("I",Tabel!$N$4),Inst_SFSSV,0),0)&gt;0,Tabel!$AD94*0.9,0)</f>
        <v>0</v>
      </c>
      <c r="Y84" s="55">
        <f>IF(Tabel!$N$4="16341", Tabel!AD94*1,0)</f>
        <v>0</v>
      </c>
      <c r="Z84" s="55">
        <f>IF(Tabel!$N$4="00027", Tabel!AD94*0.4,0)</f>
        <v>0</v>
      </c>
      <c r="AA84" s="55">
        <f>IF(IFERROR(MATCH(CONCATENATE("I",Tabel!$N$4),Inst_audio,0),0)&gt;0,Tabel!$AD94*0.2,0)</f>
        <v>0</v>
      </c>
      <c r="AB84" s="55">
        <f>IF(Tabel!$N$4="00169", Tabel!AD94*0.4,0)</f>
        <v>0</v>
      </c>
      <c r="AC84" s="55">
        <f>IF(IFERROR(MATCH(CONCATENATE("I",Tabel!$N$4),Inst_forta,0),0)&gt;0,Tabel!$AD94*0.2,0)</f>
        <v>0</v>
      </c>
      <c r="AD84" s="55">
        <f>IF(IFERROR(MATCH(CONCATENATE("I",Tabel!$N$4),Inst_forta_bani,0),0)&gt;0,Tabel!$AD94*1.2,0)</f>
        <v>0</v>
      </c>
      <c r="AE84" s="55">
        <f>IF(Tabel!$N$4="16751", Tabel!$AD94*1.2,0)</f>
        <v>0</v>
      </c>
      <c r="AF84" s="55">
        <f>IF(Tabel!$N$4="16606", Tabel!$AD94*0.3,0)</f>
        <v>0</v>
      </c>
      <c r="AG84" s="55">
        <f>IF(Tabel!$N$4="16668", Tabel!$AD94*0.4,0)</f>
        <v>0</v>
      </c>
      <c r="AH84" s="55">
        <f>IF(Tabel!$N$4="15677", Tabel!$AD94*0.2,0)</f>
        <v>0</v>
      </c>
      <c r="AI84" s="55">
        <f>IF(Tabel!$N$4="16958", Tabel!$AD94*0.2,0)</f>
        <v>0</v>
      </c>
      <c r="AJ84" s="55">
        <f>Tabel!$AD94*0.75</f>
        <v>0</v>
      </c>
      <c r="AK84" s="55">
        <f>(Tabel!$AD94+Tabel!$AF94)*0.1</f>
        <v>0</v>
      </c>
      <c r="AL84" s="55">
        <f>IF(Tabel!$B94="GRUP_F6", Tabel!$AD94*0.1,0)</f>
        <v>0</v>
      </c>
      <c r="AM84" s="55">
        <f>IF(IFERROR(MATCH(CONCATENATE("I",Tabel!$N$4),Inst_social,0),0)&gt;0,Tabel!$AD94*0.1,0)</f>
        <v>0</v>
      </c>
      <c r="AN84" s="55">
        <f>Tabel!$AD94*0.75</f>
        <v>0</v>
      </c>
    </row>
    <row r="85" spans="13:40" s="60" customFormat="1" ht="12.75" customHeight="1" x14ac:dyDescent="0.2">
      <c r="N85" s="100"/>
      <c r="O85" s="55"/>
      <c r="P85" s="55"/>
      <c r="Q85" s="55"/>
      <c r="R85" s="55"/>
      <c r="S85" s="63" t="s">
        <v>15974</v>
      </c>
      <c r="T85" s="58">
        <v>2</v>
      </c>
      <c r="X85" s="55">
        <f>IF(IFERROR(MATCH(CONCATENATE("I",Tabel!$N$4),Inst_SFSSV,0),0)&gt;0,Tabel!$AD95*0.9,0)</f>
        <v>0</v>
      </c>
      <c r="Y85" s="55">
        <f>IF(Tabel!$N$4="16341", Tabel!AD95*1,0)</f>
        <v>0</v>
      </c>
      <c r="Z85" s="55">
        <f>IF(Tabel!$N$4="00027", Tabel!AD95*0.4,0)</f>
        <v>0</v>
      </c>
      <c r="AA85" s="55">
        <f>IF(IFERROR(MATCH(CONCATENATE("I",Tabel!$N$4),Inst_audio,0),0)&gt;0,Tabel!$AD95*0.2,0)</f>
        <v>0</v>
      </c>
      <c r="AB85" s="55">
        <f>IF(Tabel!$N$4="00169", Tabel!AD95*0.4,0)</f>
        <v>0</v>
      </c>
      <c r="AC85" s="55">
        <f>IF(IFERROR(MATCH(CONCATENATE("I",Tabel!$N$4),Inst_forta,0),0)&gt;0,Tabel!$AD95*0.2,0)</f>
        <v>0</v>
      </c>
      <c r="AD85" s="55">
        <f>IF(IFERROR(MATCH(CONCATENATE("I",Tabel!$N$4),Inst_forta_bani,0),0)&gt;0,Tabel!$AD95*1.2,0)</f>
        <v>0</v>
      </c>
      <c r="AE85" s="55">
        <f>IF(Tabel!$N$4="16751", Tabel!$AD95*1.2,0)</f>
        <v>0</v>
      </c>
      <c r="AF85" s="55">
        <f>IF(Tabel!$N$4="16606", Tabel!$AD95*0.3,0)</f>
        <v>0</v>
      </c>
      <c r="AG85" s="55">
        <f>IF(Tabel!$N$4="16668", Tabel!$AD95*0.4,0)</f>
        <v>0</v>
      </c>
      <c r="AH85" s="55">
        <f>IF(Tabel!$N$4="15677", Tabel!$AD95*0.2,0)</f>
        <v>0</v>
      </c>
      <c r="AI85" s="55">
        <f>IF(Tabel!$N$4="16958", Tabel!$AD95*0.2,0)</f>
        <v>0</v>
      </c>
      <c r="AJ85" s="55">
        <f>Tabel!$AD95*0.75</f>
        <v>0</v>
      </c>
      <c r="AK85" s="55">
        <f>(Tabel!$AD95+Tabel!$AF95)*0.1</f>
        <v>0</v>
      </c>
      <c r="AL85" s="55">
        <f>IF(Tabel!$B95="GRUP_F6", Tabel!$AD95*0.1,0)</f>
        <v>0</v>
      </c>
      <c r="AM85" s="55">
        <f>IF(IFERROR(MATCH(CONCATENATE("I",Tabel!$N$4),Inst_social,0),0)&gt;0,Tabel!$AD95*0.1,0)</f>
        <v>0</v>
      </c>
      <c r="AN85" s="55">
        <f>Tabel!$AD95*0.75</f>
        <v>0</v>
      </c>
    </row>
    <row r="86" spans="13:40" s="60" customFormat="1" ht="12" customHeight="1" x14ac:dyDescent="0.2">
      <c r="M86" s="60" t="s">
        <v>15979</v>
      </c>
      <c r="N86" s="64">
        <v>-2</v>
      </c>
      <c r="O86" s="55"/>
      <c r="P86" s="55"/>
      <c r="Q86" s="55"/>
      <c r="R86" s="55"/>
      <c r="S86" s="73" t="s">
        <v>15975</v>
      </c>
      <c r="T86" s="58">
        <v>5</v>
      </c>
      <c r="X86" s="55">
        <f>IF(IFERROR(MATCH(CONCATENATE("I",Tabel!$N$4),Inst_SFSSV,0),0)&gt;0,Tabel!$AD96*0.9,0)</f>
        <v>0</v>
      </c>
      <c r="Y86" s="55">
        <f>IF(Tabel!$N$4="16341", Tabel!AD96*1,0)</f>
        <v>0</v>
      </c>
      <c r="Z86" s="55">
        <f>IF(Tabel!$N$4="00027", Tabel!AD96*0.4,0)</f>
        <v>0</v>
      </c>
      <c r="AA86" s="55">
        <f>IF(IFERROR(MATCH(CONCATENATE("I",Tabel!$N$4),Inst_audio,0),0)&gt;0,Tabel!$AD96*0.2,0)</f>
        <v>0</v>
      </c>
      <c r="AB86" s="55">
        <f>IF(Tabel!$N$4="00169", Tabel!AD96*0.4,0)</f>
        <v>0</v>
      </c>
      <c r="AC86" s="55">
        <f>IF(IFERROR(MATCH(CONCATENATE("I",Tabel!$N$4),Inst_forta,0),0)&gt;0,Tabel!$AD96*0.2,0)</f>
        <v>0</v>
      </c>
      <c r="AD86" s="55">
        <f>IF(IFERROR(MATCH(CONCATENATE("I",Tabel!$N$4),Inst_forta_bani,0),0)&gt;0,Tabel!$AD96*1.2,0)</f>
        <v>0</v>
      </c>
      <c r="AE86" s="55">
        <f>IF(Tabel!$N$4="16751", Tabel!$AD96*1.2,0)</f>
        <v>0</v>
      </c>
      <c r="AF86" s="55">
        <f>IF(Tabel!$N$4="16606", Tabel!$AD96*0.3,0)</f>
        <v>0</v>
      </c>
      <c r="AG86" s="55">
        <f>IF(Tabel!$N$4="16668", Tabel!$AD96*0.4,0)</f>
        <v>0</v>
      </c>
      <c r="AH86" s="55">
        <f>IF(Tabel!$N$4="15677", Tabel!$AD96*0.2,0)</f>
        <v>0</v>
      </c>
      <c r="AI86" s="55">
        <f>IF(Tabel!$N$4="16958", Tabel!$AD96*0.2,0)</f>
        <v>0</v>
      </c>
      <c r="AJ86" s="55">
        <f>Tabel!$AD96*0.75</f>
        <v>0</v>
      </c>
      <c r="AK86" s="55">
        <f>(Tabel!$AD96+Tabel!$AF96)*0.1</f>
        <v>0</v>
      </c>
      <c r="AL86" s="55">
        <f>IF(Tabel!$B96="GRUP_F6", Tabel!$AD96*0.1,0)</f>
        <v>0</v>
      </c>
      <c r="AM86" s="55">
        <f>IF(IFERROR(MATCH(CONCATENATE("I",Tabel!$N$4),Inst_social,0),0)&gt;0,Tabel!$AD96*0.1,0)</f>
        <v>0</v>
      </c>
      <c r="AN86" s="55">
        <f>Tabel!$AD96*0.75</f>
        <v>0</v>
      </c>
    </row>
    <row r="87" spans="13:40" s="60" customFormat="1" ht="12" customHeight="1" x14ac:dyDescent="0.2">
      <c r="N87" s="64">
        <v>3</v>
      </c>
      <c r="O87" s="55"/>
      <c r="P87" s="55"/>
      <c r="Q87" s="55"/>
      <c r="R87" s="55"/>
      <c r="S87" s="73" t="s">
        <v>15975</v>
      </c>
      <c r="T87" s="58">
        <v>3</v>
      </c>
      <c r="X87" s="55">
        <f>IF(IFERROR(MATCH(CONCATENATE("I",Tabel!$N$4),Inst_SFSSV,0),0)&gt;0,Tabel!$AD97*0.9,0)</f>
        <v>0</v>
      </c>
      <c r="Y87" s="55">
        <f>IF(Tabel!$N$4="16341", Tabel!AD97*1,0)</f>
        <v>0</v>
      </c>
      <c r="Z87" s="55">
        <f>IF(Tabel!$N$4="00027", Tabel!AD97*0.4,0)</f>
        <v>0</v>
      </c>
      <c r="AA87" s="55">
        <f>IF(IFERROR(MATCH(CONCATENATE("I",Tabel!$N$4),Inst_audio,0),0)&gt;0,Tabel!$AD97*0.2,0)</f>
        <v>0</v>
      </c>
      <c r="AB87" s="55">
        <f>IF(Tabel!$N$4="00169", Tabel!AD97*0.4,0)</f>
        <v>0</v>
      </c>
      <c r="AC87" s="55">
        <f>IF(IFERROR(MATCH(CONCATENATE("I",Tabel!$N$4),Inst_forta,0),0)&gt;0,Tabel!$AD97*0.2,0)</f>
        <v>0</v>
      </c>
      <c r="AD87" s="55">
        <f>IF(IFERROR(MATCH(CONCATENATE("I",Tabel!$N$4),Inst_forta_bani,0),0)&gt;0,Tabel!$AD97*1.2,0)</f>
        <v>0</v>
      </c>
      <c r="AE87" s="55">
        <f>IF(Tabel!$N$4="16751", Tabel!$AD97*1.2,0)</f>
        <v>0</v>
      </c>
      <c r="AF87" s="55">
        <f>IF(Tabel!$N$4="16606", Tabel!$AD97*0.3,0)</f>
        <v>0</v>
      </c>
      <c r="AG87" s="55">
        <f>IF(Tabel!$N$4="16668", Tabel!$AD97*0.4,0)</f>
        <v>0</v>
      </c>
      <c r="AH87" s="55">
        <f>IF(Tabel!$N$4="15677", Tabel!$AD97*0.2,0)</f>
        <v>0</v>
      </c>
      <c r="AI87" s="55">
        <f>IF(Tabel!$N$4="16958", Tabel!$AD97*0.2,0)</f>
        <v>0</v>
      </c>
      <c r="AJ87" s="55">
        <f>Tabel!$AD97*0.75</f>
        <v>0</v>
      </c>
      <c r="AK87" s="55">
        <f>(Tabel!$AD97+Tabel!$AF97)*0.1</f>
        <v>0</v>
      </c>
      <c r="AL87" s="55">
        <f>IF(Tabel!$B97="GRUP_F6", Tabel!$AD97*0.1,0)</f>
        <v>0</v>
      </c>
      <c r="AM87" s="55">
        <f>IF(IFERROR(MATCH(CONCATENATE("I",Tabel!$N$4),Inst_social,0),0)&gt;0,Tabel!$AD97*0.1,0)</f>
        <v>0</v>
      </c>
      <c r="AN87" s="55">
        <f>Tabel!$AD97*0.75</f>
        <v>0</v>
      </c>
    </row>
    <row r="88" spans="13:40" s="60" customFormat="1" ht="12" customHeight="1" x14ac:dyDescent="0.2">
      <c r="M88" s="60" t="s">
        <v>15979</v>
      </c>
      <c r="N88" s="93"/>
      <c r="O88" s="55"/>
      <c r="P88" s="55"/>
      <c r="Q88" s="55"/>
      <c r="R88" s="55"/>
      <c r="S88" s="73" t="s">
        <v>15975</v>
      </c>
      <c r="T88" s="77">
        <v>2</v>
      </c>
      <c r="X88" s="55">
        <f>IF(IFERROR(MATCH(CONCATENATE("I",Tabel!$N$4),Inst_SFSSV,0),0)&gt;0,Tabel!$AD98*0.9,0)</f>
        <v>0</v>
      </c>
      <c r="Y88" s="55">
        <f>IF(Tabel!$N$4="16341", Tabel!AD98*1,0)</f>
        <v>0</v>
      </c>
      <c r="Z88" s="55">
        <f>IF(Tabel!$N$4="00027", Tabel!AD98*0.4,0)</f>
        <v>0</v>
      </c>
      <c r="AA88" s="55">
        <f>IF(IFERROR(MATCH(CONCATENATE("I",Tabel!$N$4),Inst_audio,0),0)&gt;0,Tabel!$AD98*0.2,0)</f>
        <v>0</v>
      </c>
      <c r="AB88" s="55">
        <f>IF(Tabel!$N$4="00169", Tabel!AD98*0.4,0)</f>
        <v>0</v>
      </c>
      <c r="AC88" s="55">
        <f>IF(IFERROR(MATCH(CONCATENATE("I",Tabel!$N$4),Inst_forta,0),0)&gt;0,Tabel!$AD98*0.2,0)</f>
        <v>0</v>
      </c>
      <c r="AD88" s="55">
        <f>IF(IFERROR(MATCH(CONCATENATE("I",Tabel!$N$4),Inst_forta_bani,0),0)&gt;0,Tabel!$AD98*1.2,0)</f>
        <v>0</v>
      </c>
      <c r="AE88" s="55">
        <f>IF(Tabel!$N$4="16751", Tabel!$AD98*1.2,0)</f>
        <v>0</v>
      </c>
      <c r="AF88" s="55">
        <f>IF(Tabel!$N$4="16606", Tabel!$AD98*0.3,0)</f>
        <v>0</v>
      </c>
      <c r="AG88" s="55">
        <f>IF(Tabel!$N$4="16668", Tabel!$AD98*0.4,0)</f>
        <v>0</v>
      </c>
      <c r="AH88" s="55">
        <f>IF(Tabel!$N$4="15677", Tabel!$AD98*0.2,0)</f>
        <v>0</v>
      </c>
      <c r="AI88" s="55">
        <f>IF(Tabel!$N$4="16958", Tabel!$AD98*0.2,0)</f>
        <v>0</v>
      </c>
      <c r="AJ88" s="55">
        <f>Tabel!$AD98*0.75</f>
        <v>0</v>
      </c>
      <c r="AK88" s="55">
        <f>(Tabel!$AD98+Tabel!$AF98)*0.1</f>
        <v>0</v>
      </c>
      <c r="AL88" s="55">
        <f>IF(Tabel!$B98="GRUP_F6", Tabel!$AD98*0.1,0)</f>
        <v>0</v>
      </c>
      <c r="AM88" s="55">
        <f>IF(IFERROR(MATCH(CONCATENATE("I",Tabel!$N$4),Inst_social,0),0)&gt;0,Tabel!$AD98*0.1,0)</f>
        <v>0</v>
      </c>
      <c r="AN88" s="55">
        <f>Tabel!$AD98*0.75</f>
        <v>0</v>
      </c>
    </row>
    <row r="89" spans="13:40" ht="24" customHeight="1" x14ac:dyDescent="0.2">
      <c r="M89" s="55" t="s">
        <v>15979</v>
      </c>
      <c r="N89" s="93">
        <v>1</v>
      </c>
      <c r="S89" s="94" t="s">
        <v>15976</v>
      </c>
      <c r="T89" s="86">
        <v>5</v>
      </c>
      <c r="X89" s="55">
        <f>IF(IFERROR(MATCH(CONCATENATE("I",Tabel!$N$4),Inst_SFSSV,0),0)&gt;0,Tabel!$AD99*0.9,0)</f>
        <v>0</v>
      </c>
      <c r="Y89" s="55">
        <f>IF(Tabel!$N$4="16341", Tabel!AD99*1,0)</f>
        <v>0</v>
      </c>
      <c r="Z89" s="55">
        <f>IF(Tabel!$N$4="00027", Tabel!AD99*0.4,0)</f>
        <v>0</v>
      </c>
      <c r="AA89" s="55">
        <f>IF(IFERROR(MATCH(CONCATENATE("I",Tabel!$N$4),Inst_audio,0),0)&gt;0,Tabel!$AD99*0.2,0)</f>
        <v>0</v>
      </c>
      <c r="AB89" s="55">
        <f>IF(Tabel!$N$4="00169", Tabel!AD99*0.4,0)</f>
        <v>0</v>
      </c>
      <c r="AC89" s="55">
        <f>IF(IFERROR(MATCH(CONCATENATE("I",Tabel!$N$4),Inst_forta,0),0)&gt;0,Tabel!$AD99*0.2,0)</f>
        <v>0</v>
      </c>
      <c r="AD89" s="55">
        <f>IF(IFERROR(MATCH(CONCATENATE("I",Tabel!$N$4),Inst_forta_bani,0),0)&gt;0,Tabel!$AD99*1.2,0)</f>
        <v>0</v>
      </c>
      <c r="AE89" s="55">
        <f>IF(Tabel!$N$4="16751", Tabel!$AD99*1.2,0)</f>
        <v>0</v>
      </c>
      <c r="AF89" s="55">
        <f>IF(Tabel!$N$4="16606", Tabel!$AD99*0.3,0)</f>
        <v>0</v>
      </c>
      <c r="AG89" s="55">
        <f>IF(Tabel!$N$4="16668", Tabel!$AD99*0.4,0)</f>
        <v>0</v>
      </c>
      <c r="AH89" s="55">
        <f>IF(Tabel!$N$4="15677", Tabel!$AD99*0.2,0)</f>
        <v>0</v>
      </c>
      <c r="AI89" s="55">
        <f>IF(Tabel!$N$4="16958", Tabel!$AD99*0.2,0)</f>
        <v>0</v>
      </c>
      <c r="AJ89" s="55">
        <f>Tabel!$AD99*0.75</f>
        <v>0</v>
      </c>
      <c r="AK89" s="55">
        <f>(Tabel!$AD99+Tabel!$AF99)*0.1</f>
        <v>0</v>
      </c>
      <c r="AL89" s="55">
        <f>IF(Tabel!$B99="GRUP_F6", Tabel!$AD99*0.1,0)</f>
        <v>0</v>
      </c>
      <c r="AM89" s="55">
        <f>IF(IFERROR(MATCH(CONCATENATE("I",Tabel!$N$4),Inst_social,0),0)&gt;0,Tabel!$AD99*0.1,0)</f>
        <v>0</v>
      </c>
      <c r="AN89" s="55">
        <f>Tabel!$AD99*0.75</f>
        <v>0</v>
      </c>
    </row>
    <row r="90" spans="13:40" ht="12" customHeight="1" x14ac:dyDescent="0.2">
      <c r="M90" s="55" t="s">
        <v>15979</v>
      </c>
      <c r="N90" s="93">
        <v>2</v>
      </c>
      <c r="S90" s="96" t="s">
        <v>15977</v>
      </c>
      <c r="T90" s="86">
        <v>10</v>
      </c>
      <c r="X90" s="55">
        <f>IF(IFERROR(MATCH(CONCATENATE("I",Tabel!$N$4),Inst_SFSSV,0),0)&gt;0,Tabel!$AD100*0.9,0)</f>
        <v>0</v>
      </c>
      <c r="Y90" s="55">
        <f>IF(Tabel!$N$4="16341", Tabel!AD100*1,0)</f>
        <v>0</v>
      </c>
      <c r="Z90" s="55">
        <f>IF(Tabel!$N$4="00027", Tabel!AD100*0.4,0)</f>
        <v>0</v>
      </c>
      <c r="AA90" s="55">
        <f>IF(IFERROR(MATCH(CONCATENATE("I",Tabel!$N$4),Inst_audio,0),0)&gt;0,Tabel!$AD100*0.2,0)</f>
        <v>0</v>
      </c>
      <c r="AB90" s="55">
        <f>IF(Tabel!$N$4="00169", Tabel!AD100*0.4,0)</f>
        <v>0</v>
      </c>
      <c r="AC90" s="55">
        <f>IF(IFERROR(MATCH(CONCATENATE("I",Tabel!$N$4),Inst_forta,0),0)&gt;0,Tabel!$AD100*0.2,0)</f>
        <v>0</v>
      </c>
      <c r="AD90" s="55">
        <f>IF(IFERROR(MATCH(CONCATENATE("I",Tabel!$N$4),Inst_forta_bani,0),0)&gt;0,Tabel!$AD100*1.2,0)</f>
        <v>0</v>
      </c>
      <c r="AE90" s="55">
        <f>IF(Tabel!$N$4="16751", Tabel!$AD100*1.2,0)</f>
        <v>0</v>
      </c>
      <c r="AF90" s="55">
        <f>IF(Tabel!$N$4="16606", Tabel!$AD100*0.3,0)</f>
        <v>0</v>
      </c>
      <c r="AG90" s="55">
        <f>IF(Tabel!$N$4="16668", Tabel!$AD100*0.4,0)</f>
        <v>0</v>
      </c>
      <c r="AH90" s="55">
        <f>IF(Tabel!$N$4="15677", Tabel!$AD100*0.2,0)</f>
        <v>0</v>
      </c>
      <c r="AI90" s="55">
        <f>IF(Tabel!$N$4="16958", Tabel!$AD100*0.2,0)</f>
        <v>0</v>
      </c>
      <c r="AJ90" s="55">
        <f>Tabel!$AD100*0.75</f>
        <v>0</v>
      </c>
      <c r="AK90" s="55">
        <f>(Tabel!$AD100+Tabel!$AF100)*0.1</f>
        <v>0</v>
      </c>
      <c r="AL90" s="55">
        <f>IF(Tabel!$B100="GRUP_F6", Tabel!$AD100*0.1,0)</f>
        <v>0</v>
      </c>
      <c r="AM90" s="55">
        <f>IF(IFERROR(MATCH(CONCATENATE("I",Tabel!$N$4),Inst_social,0),0)&gt;0,Tabel!$AD100*0.1,0)</f>
        <v>0</v>
      </c>
      <c r="AN90" s="55">
        <f>Tabel!$AD100*0.75</f>
        <v>0</v>
      </c>
    </row>
    <row r="91" spans="13:40" ht="12" customHeight="1" x14ac:dyDescent="0.2">
      <c r="M91" s="55" t="s">
        <v>15979</v>
      </c>
      <c r="N91" s="93">
        <v>4</v>
      </c>
      <c r="S91" s="97" t="s">
        <v>15978</v>
      </c>
      <c r="T91" s="84">
        <v>4</v>
      </c>
      <c r="X91" s="55">
        <f>IF(IFERROR(MATCH(CONCATENATE("I",Tabel!$N$4),Inst_SFSSV,0),0)&gt;0,Tabel!$AD101*0.9,0)</f>
        <v>0</v>
      </c>
      <c r="Y91" s="55">
        <f>IF(Tabel!$N$4="16341", Tabel!AD101*1,0)</f>
        <v>0</v>
      </c>
      <c r="Z91" s="55">
        <f>IF(Tabel!$N$4="00027", Tabel!AD101*0.4,0)</f>
        <v>0</v>
      </c>
      <c r="AA91" s="55">
        <f>IF(IFERROR(MATCH(CONCATENATE("I",Tabel!$N$4),Inst_audio,0),0)&gt;0,Tabel!$AD101*0.2,0)</f>
        <v>0</v>
      </c>
      <c r="AB91" s="55">
        <f>IF(Tabel!$N$4="00169", Tabel!AD101*0.4,0)</f>
        <v>0</v>
      </c>
      <c r="AC91" s="55">
        <f>IF(IFERROR(MATCH(CONCATENATE("I",Tabel!$N$4),Inst_forta,0),0)&gt;0,Tabel!$AD101*0.2,0)</f>
        <v>0</v>
      </c>
      <c r="AD91" s="55">
        <f>IF(IFERROR(MATCH(CONCATENATE("I",Tabel!$N$4),Inst_forta_bani,0),0)&gt;0,Tabel!$AD101*1.2,0)</f>
        <v>0</v>
      </c>
      <c r="AE91" s="55">
        <f>IF(Tabel!$N$4="16751", Tabel!$AD101*1.2,0)</f>
        <v>0</v>
      </c>
      <c r="AF91" s="55">
        <f>IF(Tabel!$N$4="16606", Tabel!$AD101*0.3,0)</f>
        <v>0</v>
      </c>
      <c r="AG91" s="55">
        <f>IF(Tabel!$N$4="16668", Tabel!$AD101*0.4,0)</f>
        <v>0</v>
      </c>
      <c r="AH91" s="55">
        <f>IF(Tabel!$N$4="15677", Tabel!$AD101*0.2,0)</f>
        <v>0</v>
      </c>
      <c r="AI91" s="55">
        <f>IF(Tabel!$N$4="16958", Tabel!$AD101*0.2,0)</f>
        <v>0</v>
      </c>
      <c r="AJ91" s="55">
        <f>Tabel!$AD101*0.75</f>
        <v>0</v>
      </c>
      <c r="AK91" s="55">
        <f>(Tabel!$AD101+Tabel!$AF101)*0.1</f>
        <v>0</v>
      </c>
      <c r="AL91" s="55">
        <f>IF(Tabel!$B101="GRUP_F6", Tabel!$AD101*0.1,0)</f>
        <v>0</v>
      </c>
      <c r="AM91" s="55">
        <f>IF(IFERROR(MATCH(CONCATENATE("I",Tabel!$N$4),Inst_social,0),0)&gt;0,Tabel!$AD101*0.1,0)</f>
        <v>0</v>
      </c>
      <c r="AN91" s="55">
        <f>Tabel!$AD101*0.75</f>
        <v>0</v>
      </c>
    </row>
    <row r="92" spans="13:40" ht="12" customHeight="1" x14ac:dyDescent="0.2">
      <c r="M92" s="55" t="s">
        <v>15979</v>
      </c>
      <c r="N92" s="93">
        <v>6</v>
      </c>
      <c r="S92" s="63" t="s">
        <v>15980</v>
      </c>
      <c r="T92" s="58">
        <v>-2</v>
      </c>
      <c r="X92" s="55">
        <f>IF(IFERROR(MATCH(CONCATENATE("I",Tabel!$N$4),Inst_SFSSV,0),0)&gt;0,Tabel!$AD102*0.9,0)</f>
        <v>0</v>
      </c>
      <c r="Y92" s="55">
        <f>IF(Tabel!$N$4="16341", Tabel!AD102*1,0)</f>
        <v>0</v>
      </c>
      <c r="Z92" s="55">
        <f>IF(Tabel!$N$4="00027", Tabel!AD102*0.4,0)</f>
        <v>0</v>
      </c>
      <c r="AA92" s="55">
        <f>IF(IFERROR(MATCH(CONCATENATE("I",Tabel!$N$4),Inst_audio,0),0)&gt;0,Tabel!$AD102*0.2,0)</f>
        <v>0</v>
      </c>
      <c r="AB92" s="55">
        <f>IF(Tabel!$N$4="00169", Tabel!AD102*0.4,0)</f>
        <v>0</v>
      </c>
      <c r="AC92" s="55">
        <f>IF(IFERROR(MATCH(CONCATENATE("I",Tabel!$N$4),Inst_forta,0),0)&gt;0,Tabel!$AD102*0.2,0)</f>
        <v>0</v>
      </c>
      <c r="AD92" s="55">
        <f>IF(IFERROR(MATCH(CONCATENATE("I",Tabel!$N$4),Inst_forta_bani,0),0)&gt;0,Tabel!$AD102*1.2,0)</f>
        <v>0</v>
      </c>
      <c r="AE92" s="55">
        <f>IF(Tabel!$N$4="16751", Tabel!$AD102*1.2,0)</f>
        <v>0</v>
      </c>
      <c r="AF92" s="55">
        <f>IF(Tabel!$N$4="16606", Tabel!$AD102*0.3,0)</f>
        <v>0</v>
      </c>
      <c r="AG92" s="55">
        <f>IF(Tabel!$N$4="16668", Tabel!$AD102*0.4,0)</f>
        <v>0</v>
      </c>
      <c r="AH92" s="55">
        <f>IF(Tabel!$N$4="15677", Tabel!$AD102*0.2,0)</f>
        <v>0</v>
      </c>
      <c r="AI92" s="55">
        <f>IF(Tabel!$N$4="16958", Tabel!$AD102*0.2,0)</f>
        <v>0</v>
      </c>
      <c r="AJ92" s="55">
        <f>Tabel!$AD102*0.75</f>
        <v>0</v>
      </c>
      <c r="AK92" s="55">
        <f>(Tabel!$AD102+Tabel!$AF102)*0.1</f>
        <v>0</v>
      </c>
      <c r="AL92" s="55">
        <f>IF(Tabel!$B102="GRUP_F6", Tabel!$AD102*0.1,0)</f>
        <v>0</v>
      </c>
      <c r="AM92" s="55">
        <f>IF(IFERROR(MATCH(CONCATENATE("I",Tabel!$N$4),Inst_social,0),0)&gt;0,Tabel!$AD102*0.1,0)</f>
        <v>0</v>
      </c>
      <c r="AN92" s="55">
        <f>Tabel!$AD102*0.75</f>
        <v>0</v>
      </c>
    </row>
    <row r="93" spans="13:40" ht="48" customHeight="1" x14ac:dyDescent="0.2">
      <c r="M93" s="55" t="s">
        <v>15979</v>
      </c>
      <c r="N93" s="64">
        <v>2</v>
      </c>
      <c r="S93" s="63" t="s">
        <v>15980</v>
      </c>
      <c r="T93" s="58">
        <v>3</v>
      </c>
      <c r="X93" s="55">
        <f>IF(IFERROR(MATCH(CONCATENATE("I",Tabel!$N$4),Inst_SFSSV,0),0)&gt;0,Tabel!$AD103*0.9,0)</f>
        <v>0</v>
      </c>
      <c r="Y93" s="55">
        <f>IF(Tabel!$N$4="16341", Tabel!AD103*1,0)</f>
        <v>0</v>
      </c>
      <c r="Z93" s="55">
        <f>IF(Tabel!$N$4="00027", Tabel!AD103*0.4,0)</f>
        <v>0</v>
      </c>
      <c r="AA93" s="55">
        <f>IF(IFERROR(MATCH(CONCATENATE("I",Tabel!$N$4),Inst_audio,0),0)&gt;0,Tabel!$AD103*0.2,0)</f>
        <v>0</v>
      </c>
      <c r="AB93" s="55">
        <f>IF(Tabel!$N$4="00169", Tabel!AD103*0.4,0)</f>
        <v>0</v>
      </c>
      <c r="AC93" s="55">
        <f>IF(IFERROR(MATCH(CONCATENATE("I",Tabel!$N$4),Inst_forta,0),0)&gt;0,Tabel!$AD103*0.2,0)</f>
        <v>0</v>
      </c>
      <c r="AD93" s="55">
        <f>IF(IFERROR(MATCH(CONCATENATE("I",Tabel!$N$4),Inst_forta_bani,0),0)&gt;0,Tabel!$AD103*1.2,0)</f>
        <v>0</v>
      </c>
      <c r="AE93" s="55">
        <f>IF(Tabel!$N$4="16751", Tabel!$AD103*1.2,0)</f>
        <v>0</v>
      </c>
      <c r="AF93" s="55">
        <f>IF(Tabel!$N$4="16606", Tabel!$AD103*0.3,0)</f>
        <v>0</v>
      </c>
      <c r="AG93" s="55">
        <f>IF(Tabel!$N$4="16668", Tabel!$AD103*0.4,0)</f>
        <v>0</v>
      </c>
      <c r="AH93" s="55">
        <f>IF(Tabel!$N$4="15677", Tabel!$AD103*0.2,0)</f>
        <v>0</v>
      </c>
      <c r="AI93" s="55">
        <f>IF(Tabel!$N$4="16958", Tabel!$AD103*0.2,0)</f>
        <v>0</v>
      </c>
      <c r="AJ93" s="55">
        <f>Tabel!$AD103*0.75</f>
        <v>0</v>
      </c>
      <c r="AK93" s="55">
        <f>(Tabel!$AD103+Tabel!$AF103)*0.1</f>
        <v>0</v>
      </c>
      <c r="AL93" s="55">
        <f>IF(Tabel!$B103="GRUP_F6", Tabel!$AD103*0.1,0)</f>
        <v>0</v>
      </c>
      <c r="AM93" s="55">
        <f>IF(IFERROR(MATCH(CONCATENATE("I",Tabel!$N$4),Inst_social,0),0)&gt;0,Tabel!$AD103*0.1,0)</f>
        <v>0</v>
      </c>
      <c r="AN93" s="55">
        <f>Tabel!$AD103*0.75</f>
        <v>0</v>
      </c>
    </row>
    <row r="94" spans="13:40" s="91" customFormat="1" ht="12" customHeight="1" x14ac:dyDescent="0.2">
      <c r="M94" s="91" t="s">
        <v>15979</v>
      </c>
      <c r="N94" s="64">
        <v>2</v>
      </c>
      <c r="O94" s="55"/>
      <c r="P94" s="55"/>
      <c r="Q94" s="55"/>
      <c r="R94" s="55"/>
      <c r="S94" s="88" t="s">
        <v>15981</v>
      </c>
      <c r="T94" s="95">
        <v>1</v>
      </c>
      <c r="X94" s="55">
        <f>IF(IFERROR(MATCH(CONCATENATE("I",Tabel!$N$4),Inst_SFSSV,0),0)&gt;0,Tabel!$AD104*0.9,0)</f>
        <v>0</v>
      </c>
      <c r="Y94" s="55">
        <f>IF(Tabel!$N$4="16341", Tabel!AD104*1,0)</f>
        <v>0</v>
      </c>
      <c r="Z94" s="55">
        <f>IF(Tabel!$N$4="00027", Tabel!AD104*0.4,0)</f>
        <v>0</v>
      </c>
      <c r="AA94" s="55">
        <f>IF(IFERROR(MATCH(CONCATENATE("I",Tabel!$N$4),Inst_audio,0),0)&gt;0,Tabel!$AD104*0.2,0)</f>
        <v>0</v>
      </c>
      <c r="AB94" s="55">
        <f>IF(Tabel!$N$4="00169", Tabel!AD104*0.4,0)</f>
        <v>0</v>
      </c>
      <c r="AC94" s="55">
        <f>IF(IFERROR(MATCH(CONCATENATE("I",Tabel!$N$4),Inst_forta,0),0)&gt;0,Tabel!$AD104*0.2,0)</f>
        <v>0</v>
      </c>
      <c r="AD94" s="55">
        <f>IF(IFERROR(MATCH(CONCATENATE("I",Tabel!$N$4),Inst_forta_bani,0),0)&gt;0,Tabel!$AD104*1.2,0)</f>
        <v>0</v>
      </c>
      <c r="AE94" s="55">
        <f>IF(Tabel!$N$4="16751", Tabel!$AD104*1.2,0)</f>
        <v>0</v>
      </c>
      <c r="AF94" s="55">
        <f>IF(Tabel!$N$4="16606", Tabel!$AD104*0.3,0)</f>
        <v>0</v>
      </c>
      <c r="AG94" s="55">
        <f>IF(Tabel!$N$4="16668", Tabel!$AD104*0.4,0)</f>
        <v>0</v>
      </c>
      <c r="AH94" s="55">
        <f>IF(Tabel!$N$4="15677", Tabel!$AD104*0.2,0)</f>
        <v>0</v>
      </c>
      <c r="AI94" s="55">
        <f>IF(Tabel!$N$4="16958", Tabel!$AD104*0.2,0)</f>
        <v>0</v>
      </c>
      <c r="AJ94" s="55">
        <f>Tabel!$AD104*0.75</f>
        <v>0</v>
      </c>
      <c r="AK94" s="55">
        <f>(Tabel!$AD104+Tabel!$AF104)*0.1</f>
        <v>0</v>
      </c>
      <c r="AL94" s="55">
        <f>IF(Tabel!$B104="GRUP_F6", Tabel!$AD104*0.1,0)</f>
        <v>0</v>
      </c>
      <c r="AM94" s="55">
        <f>IF(IFERROR(MATCH(CONCATENATE("I",Tabel!$N$4),Inst_social,0),0)&gt;0,Tabel!$AD104*0.1,0)</f>
        <v>0</v>
      </c>
      <c r="AN94" s="55">
        <f>Tabel!$AD104*0.75</f>
        <v>0</v>
      </c>
    </row>
    <row r="95" spans="13:40" ht="24.75" customHeight="1" x14ac:dyDescent="0.2">
      <c r="M95" s="55" t="s">
        <v>15979</v>
      </c>
      <c r="N95" s="64">
        <v>3</v>
      </c>
      <c r="S95" s="88" t="s">
        <v>15981</v>
      </c>
      <c r="T95" s="95">
        <v>2</v>
      </c>
      <c r="X95" s="55">
        <f>IF(IFERROR(MATCH(CONCATENATE("I",Tabel!$N$4),Inst_SFSSV,0),0)&gt;0,Tabel!$AD105*0.9,0)</f>
        <v>0</v>
      </c>
      <c r="Y95" s="55">
        <f>IF(Tabel!$N$4="16341", Tabel!AD105*1,0)</f>
        <v>0</v>
      </c>
      <c r="Z95" s="55">
        <f>IF(Tabel!$N$4="00027", Tabel!AD105*0.4,0)</f>
        <v>0</v>
      </c>
      <c r="AA95" s="55">
        <f>IF(IFERROR(MATCH(CONCATENATE("I",Tabel!$N$4),Inst_audio,0),0)&gt;0,Tabel!$AD105*0.2,0)</f>
        <v>0</v>
      </c>
      <c r="AB95" s="55">
        <f>IF(Tabel!$N$4="00169", Tabel!AD105*0.4,0)</f>
        <v>0</v>
      </c>
      <c r="AC95" s="55">
        <f>IF(IFERROR(MATCH(CONCATENATE("I",Tabel!$N$4),Inst_forta,0),0)&gt;0,Tabel!$AD105*0.2,0)</f>
        <v>0</v>
      </c>
      <c r="AD95" s="55">
        <f>IF(IFERROR(MATCH(CONCATENATE("I",Tabel!$N$4),Inst_forta_bani,0),0)&gt;0,Tabel!$AD105*1.2,0)</f>
        <v>0</v>
      </c>
      <c r="AE95" s="55">
        <f>IF(Tabel!$N$4="16751", Tabel!$AD105*1.2,0)</f>
        <v>0</v>
      </c>
      <c r="AF95" s="55">
        <f>IF(Tabel!$N$4="16606", Tabel!$AD105*0.3,0)</f>
        <v>0</v>
      </c>
      <c r="AG95" s="55">
        <f>IF(Tabel!$N$4="16668", Tabel!$AD105*0.4,0)</f>
        <v>0</v>
      </c>
      <c r="AH95" s="55">
        <f>IF(Tabel!$N$4="15677", Tabel!$AD105*0.2,0)</f>
        <v>0</v>
      </c>
      <c r="AI95" s="55">
        <f>IF(Tabel!$N$4="16958", Tabel!$AD105*0.2,0)</f>
        <v>0</v>
      </c>
      <c r="AJ95" s="55">
        <f>Tabel!$AD105*0.75</f>
        <v>0</v>
      </c>
      <c r="AK95" s="55">
        <f>(Tabel!$AD105+Tabel!$AF105)*0.1</f>
        <v>0</v>
      </c>
      <c r="AL95" s="55">
        <f>IF(Tabel!$B105="GRUP_F6", Tabel!$AD105*0.1,0)</f>
        <v>0</v>
      </c>
      <c r="AM95" s="55">
        <f>IF(IFERROR(MATCH(CONCATENATE("I",Tabel!$N$4),Inst_social,0),0)&gt;0,Tabel!$AD105*0.1,0)</f>
        <v>0</v>
      </c>
      <c r="AN95" s="55">
        <f>Tabel!$AD105*0.75</f>
        <v>0</v>
      </c>
    </row>
    <row r="96" spans="13:40" ht="12" customHeight="1" x14ac:dyDescent="0.2">
      <c r="M96" s="55" t="s">
        <v>15979</v>
      </c>
      <c r="N96" s="64">
        <v>4</v>
      </c>
      <c r="S96" s="88" t="s">
        <v>15981</v>
      </c>
      <c r="T96" s="95">
        <v>4</v>
      </c>
      <c r="X96" s="55">
        <f>IF(IFERROR(MATCH(CONCATENATE("I",Tabel!$N$4),Inst_SFSSV,0),0)&gt;0,Tabel!$AD106*0.9,0)</f>
        <v>0</v>
      </c>
      <c r="Y96" s="55">
        <f>IF(Tabel!$N$4="16341", Tabel!AD106*1,0)</f>
        <v>0</v>
      </c>
      <c r="Z96" s="55">
        <f>IF(Tabel!$N$4="00027", Tabel!AD106*0.4,0)</f>
        <v>0</v>
      </c>
      <c r="AA96" s="55">
        <f>IF(IFERROR(MATCH(CONCATENATE("I",Tabel!$N$4),Inst_audio,0),0)&gt;0,Tabel!$AD106*0.2,0)</f>
        <v>0</v>
      </c>
      <c r="AB96" s="55">
        <f>IF(Tabel!$N$4="00169", Tabel!AD106*0.4,0)</f>
        <v>0</v>
      </c>
      <c r="AC96" s="55">
        <f>IF(IFERROR(MATCH(CONCATENATE("I",Tabel!$N$4),Inst_forta,0),0)&gt;0,Tabel!$AD106*0.2,0)</f>
        <v>0</v>
      </c>
      <c r="AD96" s="55">
        <f>IF(IFERROR(MATCH(CONCATENATE("I",Tabel!$N$4),Inst_forta_bani,0),0)&gt;0,Tabel!$AD106*1.2,0)</f>
        <v>0</v>
      </c>
      <c r="AE96" s="55">
        <f>IF(Tabel!$N$4="16751", Tabel!$AD106*1.2,0)</f>
        <v>0</v>
      </c>
      <c r="AF96" s="55">
        <f>IF(Tabel!$N$4="16606", Tabel!$AD106*0.3,0)</f>
        <v>0</v>
      </c>
      <c r="AG96" s="55">
        <f>IF(Tabel!$N$4="16668", Tabel!$AD106*0.4,0)</f>
        <v>0</v>
      </c>
      <c r="AH96" s="55">
        <f>IF(Tabel!$N$4="15677", Tabel!$AD106*0.2,0)</f>
        <v>0</v>
      </c>
      <c r="AI96" s="55">
        <f>IF(Tabel!$N$4="16958", Tabel!$AD106*0.2,0)</f>
        <v>0</v>
      </c>
      <c r="AJ96" s="55">
        <f>Tabel!$AD106*0.75</f>
        <v>0</v>
      </c>
      <c r="AK96" s="55">
        <f>(Tabel!$AD106+Tabel!$AF106)*0.1</f>
        <v>0</v>
      </c>
      <c r="AL96" s="55">
        <f>IF(Tabel!$B106="GRUP_F6", Tabel!$AD106*0.1,0)</f>
        <v>0</v>
      </c>
      <c r="AM96" s="55">
        <f>IF(IFERROR(MATCH(CONCATENATE("I",Tabel!$N$4),Inst_social,0),0)&gt;0,Tabel!$AD106*0.1,0)</f>
        <v>0</v>
      </c>
      <c r="AN96" s="55">
        <f>Tabel!$AD106*0.75</f>
        <v>0</v>
      </c>
    </row>
    <row r="97" spans="11:40" s="60" customFormat="1" ht="24.75" customHeight="1" x14ac:dyDescent="0.2">
      <c r="M97" s="60" t="s">
        <v>15979</v>
      </c>
      <c r="N97" s="64">
        <v>5</v>
      </c>
      <c r="O97" s="55"/>
      <c r="P97" s="55"/>
      <c r="Q97" s="55"/>
      <c r="R97" s="55"/>
      <c r="S97" s="88" t="s">
        <v>15981</v>
      </c>
      <c r="T97" s="95">
        <v>6</v>
      </c>
      <c r="X97" s="55">
        <f>IF(IFERROR(MATCH(CONCATENATE("I",Tabel!$N$4),Inst_SFSSV,0),0)&gt;0,Tabel!$AD107*0.9,0)</f>
        <v>0</v>
      </c>
      <c r="Y97" s="55">
        <f>IF(Tabel!$N$4="16341", Tabel!AD107*1,0)</f>
        <v>0</v>
      </c>
      <c r="Z97" s="55">
        <f>IF(Tabel!$N$4="00027", Tabel!AD107*0.4,0)</f>
        <v>0</v>
      </c>
      <c r="AA97" s="55">
        <f>IF(IFERROR(MATCH(CONCATENATE("I",Tabel!$N$4),Inst_audio,0),0)&gt;0,Tabel!$AD107*0.2,0)</f>
        <v>0</v>
      </c>
      <c r="AB97" s="55">
        <f>IF(Tabel!$N$4="00169", Tabel!AD107*0.4,0)</f>
        <v>0</v>
      </c>
      <c r="AC97" s="55">
        <f>IF(IFERROR(MATCH(CONCATENATE("I",Tabel!$N$4),Inst_forta,0),0)&gt;0,Tabel!$AD107*0.2,0)</f>
        <v>0</v>
      </c>
      <c r="AD97" s="55">
        <f>IF(IFERROR(MATCH(CONCATENATE("I",Tabel!$N$4),Inst_forta_bani,0),0)&gt;0,Tabel!$AD107*1.2,0)</f>
        <v>0</v>
      </c>
      <c r="AE97" s="55">
        <f>IF(Tabel!$N$4="16751", Tabel!$AD107*1.2,0)</f>
        <v>0</v>
      </c>
      <c r="AF97" s="55">
        <f>IF(Tabel!$N$4="16606", Tabel!$AD107*0.3,0)</f>
        <v>0</v>
      </c>
      <c r="AG97" s="55">
        <f>IF(Tabel!$N$4="16668", Tabel!$AD107*0.4,0)</f>
        <v>0</v>
      </c>
      <c r="AH97" s="55">
        <f>IF(Tabel!$N$4="15677", Tabel!$AD107*0.2,0)</f>
        <v>0</v>
      </c>
      <c r="AI97" s="55">
        <f>IF(Tabel!$N$4="16958", Tabel!$AD107*0.2,0)</f>
        <v>0</v>
      </c>
      <c r="AJ97" s="55">
        <f>Tabel!$AD107*0.75</f>
        <v>0</v>
      </c>
      <c r="AK97" s="55">
        <f>(Tabel!$AD107+Tabel!$AF107)*0.1</f>
        <v>0</v>
      </c>
      <c r="AL97" s="55">
        <f>IF(Tabel!$B107="GRUP_F6", Tabel!$AD107*0.1,0)</f>
        <v>0</v>
      </c>
      <c r="AM97" s="55">
        <f>IF(IFERROR(MATCH(CONCATENATE("I",Tabel!$N$4),Inst_social,0),0)&gt;0,Tabel!$AD107*0.1,0)</f>
        <v>0</v>
      </c>
      <c r="AN97" s="55">
        <f>Tabel!$AD107*0.75</f>
        <v>0</v>
      </c>
    </row>
    <row r="98" spans="11:40" s="60" customFormat="1" ht="12" customHeight="1" x14ac:dyDescent="0.2">
      <c r="M98" s="60" t="s">
        <v>15979</v>
      </c>
      <c r="N98" s="64">
        <v>6</v>
      </c>
      <c r="O98" s="55"/>
      <c r="P98" s="55"/>
      <c r="Q98" s="55"/>
      <c r="R98" s="55"/>
      <c r="S98" s="63" t="s">
        <v>15982</v>
      </c>
      <c r="T98" s="58">
        <v>2</v>
      </c>
      <c r="X98" s="55">
        <f>IF(IFERROR(MATCH(CONCATENATE("I",Tabel!$N$4),Inst_SFSSV,0),0)&gt;0,Tabel!$AD108*0.9,0)</f>
        <v>0</v>
      </c>
      <c r="Y98" s="55">
        <f>IF(Tabel!$N$4="16341", Tabel!AD108*1,0)</f>
        <v>0</v>
      </c>
      <c r="Z98" s="55">
        <f>IF(Tabel!$N$4="00027", Tabel!AD108*0.4,0)</f>
        <v>0</v>
      </c>
      <c r="AA98" s="55">
        <f>IF(IFERROR(MATCH(CONCATENATE("I",Tabel!$N$4),Inst_audio,0),0)&gt;0,Tabel!$AD108*0.2,0)</f>
        <v>0</v>
      </c>
      <c r="AB98" s="55">
        <f>IF(Tabel!$N$4="00169", Tabel!AD108*0.4,0)</f>
        <v>0</v>
      </c>
      <c r="AC98" s="55">
        <f>IF(IFERROR(MATCH(CONCATENATE("I",Tabel!$N$4),Inst_forta,0),0)&gt;0,Tabel!$AD108*0.2,0)</f>
        <v>0</v>
      </c>
      <c r="AD98" s="55">
        <f>IF(IFERROR(MATCH(CONCATENATE("I",Tabel!$N$4),Inst_forta_bani,0),0)&gt;0,Tabel!$AD108*1.2,0)</f>
        <v>0</v>
      </c>
      <c r="AE98" s="55">
        <f>IF(Tabel!$N$4="16751", Tabel!$AD108*1.2,0)</f>
        <v>0</v>
      </c>
      <c r="AF98" s="55">
        <f>IF(Tabel!$N$4="16606", Tabel!$AD108*0.3,0)</f>
        <v>0</v>
      </c>
      <c r="AG98" s="55">
        <f>IF(Tabel!$N$4="16668", Tabel!$AD108*0.4,0)</f>
        <v>0</v>
      </c>
      <c r="AH98" s="55">
        <f>IF(Tabel!$N$4="15677", Tabel!$AD108*0.2,0)</f>
        <v>0</v>
      </c>
      <c r="AI98" s="55">
        <f>IF(Tabel!$N$4="16958", Tabel!$AD108*0.2,0)</f>
        <v>0</v>
      </c>
      <c r="AJ98" s="55">
        <f>Tabel!$AD108*0.75</f>
        <v>0</v>
      </c>
      <c r="AK98" s="55">
        <f>(Tabel!$AD108+Tabel!$AF108)*0.1</f>
        <v>0</v>
      </c>
      <c r="AL98" s="55">
        <f>IF(Tabel!$B108="GRUP_F6", Tabel!$AD108*0.1,0)</f>
        <v>0</v>
      </c>
      <c r="AM98" s="55">
        <f>IF(IFERROR(MATCH(CONCATENATE("I",Tabel!$N$4),Inst_social,0),0)&gt;0,Tabel!$AD108*0.1,0)</f>
        <v>0</v>
      </c>
      <c r="AN98" s="55">
        <f>Tabel!$AD108*0.75</f>
        <v>0</v>
      </c>
    </row>
    <row r="99" spans="11:40" s="60" customFormat="1" ht="48.75" customHeight="1" x14ac:dyDescent="0.2">
      <c r="M99" s="60" t="s">
        <v>15979</v>
      </c>
      <c r="N99" s="101">
        <v>2</v>
      </c>
      <c r="O99" s="55"/>
      <c r="P99" s="55"/>
      <c r="Q99" s="55"/>
      <c r="R99" s="55"/>
      <c r="S99" s="58" t="s">
        <v>15983</v>
      </c>
      <c r="T99" s="58">
        <v>2</v>
      </c>
      <c r="X99" s="55">
        <f>IF(IFERROR(MATCH(CONCATENATE("I",Tabel!$N$4),Inst_SFSSV,0),0)&gt;0,Tabel!$AD109*0.9,0)</f>
        <v>0</v>
      </c>
      <c r="Y99" s="55">
        <f>IF(Tabel!$N$4="16341", Tabel!AD109*1,0)</f>
        <v>0</v>
      </c>
      <c r="Z99" s="55">
        <f>IF(Tabel!$N$4="00027", Tabel!AD109*0.4,0)</f>
        <v>0</v>
      </c>
      <c r="AA99" s="55">
        <f>IF(IFERROR(MATCH(CONCATENATE("I",Tabel!$N$4),Inst_audio,0),0)&gt;0,Tabel!$AD109*0.2,0)</f>
        <v>0</v>
      </c>
      <c r="AB99" s="55">
        <f>IF(Tabel!$N$4="00169", Tabel!AD109*0.4,0)</f>
        <v>0</v>
      </c>
      <c r="AC99" s="55">
        <f>IF(IFERROR(MATCH(CONCATENATE("I",Tabel!$N$4),Inst_forta,0),0)&gt;0,Tabel!$AD109*0.2,0)</f>
        <v>0</v>
      </c>
      <c r="AD99" s="55">
        <f>IF(IFERROR(MATCH(CONCATENATE("I",Tabel!$N$4),Inst_forta_bani,0),0)&gt;0,Tabel!$AD109*1.2,0)</f>
        <v>0</v>
      </c>
      <c r="AE99" s="55">
        <f>IF(Tabel!$N$4="16751", Tabel!$AD109*1.2,0)</f>
        <v>0</v>
      </c>
      <c r="AF99" s="55">
        <f>IF(Tabel!$N$4="16606", Tabel!$AD109*0.3,0)</f>
        <v>0</v>
      </c>
      <c r="AG99" s="55">
        <f>IF(Tabel!$N$4="16668", Tabel!$AD109*0.4,0)</f>
        <v>0</v>
      </c>
      <c r="AH99" s="55">
        <f>IF(Tabel!$N$4="15677", Tabel!$AD109*0.2,0)</f>
        <v>0</v>
      </c>
      <c r="AI99" s="55">
        <f>IF(Tabel!$N$4="16958", Tabel!$AD109*0.2,0)</f>
        <v>0</v>
      </c>
      <c r="AJ99" s="55">
        <f>Tabel!$AD109*0.75</f>
        <v>0</v>
      </c>
      <c r="AK99" s="55">
        <f>(Tabel!$AD109+Tabel!$AF109)*0.1</f>
        <v>0</v>
      </c>
      <c r="AL99" s="55">
        <f>IF(Tabel!$B109="GRUP_F6", Tabel!$AD109*0.1,0)</f>
        <v>0</v>
      </c>
      <c r="AM99" s="55">
        <f>IF(IFERROR(MATCH(CONCATENATE("I",Tabel!$N$4),Inst_social,0),0)&gt;0,Tabel!$AD109*0.1,0)</f>
        <v>0</v>
      </c>
      <c r="AN99" s="55">
        <f>Tabel!$AD109*0.75</f>
        <v>0</v>
      </c>
    </row>
    <row r="100" spans="11:40" s="60" customFormat="1" x14ac:dyDescent="0.2">
      <c r="O100" s="55"/>
      <c r="P100" s="55"/>
      <c r="Q100" s="55"/>
      <c r="R100" s="55"/>
      <c r="S100" s="58" t="s">
        <v>15983</v>
      </c>
      <c r="T100" s="58">
        <v>3</v>
      </c>
      <c r="X100" s="55">
        <f>IF(IFERROR(MATCH(CONCATENATE("I",Tabel!$N$4),Inst_SFSSV,0),0)&gt;0,Tabel!$AD110*0.9,0)</f>
        <v>0</v>
      </c>
      <c r="Y100" s="55">
        <f>IF(Tabel!$N$4="16341", Tabel!AD110*1,0)</f>
        <v>0</v>
      </c>
      <c r="Z100" s="55">
        <f>IF(Tabel!$N$4="00027", Tabel!AD110*0.4,0)</f>
        <v>0</v>
      </c>
      <c r="AA100" s="55">
        <f>IF(IFERROR(MATCH(CONCATENATE("I",Tabel!$N$4),Inst_audio,0),0)&gt;0,Tabel!$AD110*0.2,0)</f>
        <v>0</v>
      </c>
      <c r="AB100" s="55">
        <f>IF(Tabel!$N$4="00169", Tabel!AD110*0.4,0)</f>
        <v>0</v>
      </c>
      <c r="AC100" s="55">
        <f>IF(IFERROR(MATCH(CONCATENATE("I",Tabel!$N$4),Inst_forta,0),0)&gt;0,Tabel!$AD110*0.2,0)</f>
        <v>0</v>
      </c>
      <c r="AD100" s="55">
        <f>IF(IFERROR(MATCH(CONCATENATE("I",Tabel!$N$4),Inst_forta_bani,0),0)&gt;0,Tabel!$AD110*1.2,0)</f>
        <v>0</v>
      </c>
      <c r="AE100" s="55">
        <f>IF(Tabel!$N$4="16751", Tabel!$AD110*1.2,0)</f>
        <v>0</v>
      </c>
      <c r="AF100" s="55">
        <f>IF(Tabel!$N$4="16606", Tabel!$AD110*0.3,0)</f>
        <v>0</v>
      </c>
      <c r="AG100" s="55">
        <f>IF(Tabel!$N$4="16668", Tabel!$AD110*0.4,0)</f>
        <v>0</v>
      </c>
      <c r="AH100" s="55">
        <f>IF(Tabel!$N$4="15677", Tabel!$AD110*0.2,0)</f>
        <v>0</v>
      </c>
      <c r="AI100" s="55">
        <f>IF(Tabel!$N$4="16958", Tabel!$AD110*0.2,0)</f>
        <v>0</v>
      </c>
      <c r="AJ100" s="55">
        <f>Tabel!$AD110*0.75</f>
        <v>0</v>
      </c>
      <c r="AK100" s="55">
        <f>(Tabel!$AD110+Tabel!$AF110)*0.1</f>
        <v>0</v>
      </c>
      <c r="AL100" s="55">
        <f>IF(Tabel!$B110="GRUP_F6", Tabel!$AD110*0.1,0)</f>
        <v>0</v>
      </c>
      <c r="AM100" s="55">
        <f>IF(IFERROR(MATCH(CONCATENATE("I",Tabel!$N$4),Inst_social,0),0)&gt;0,Tabel!$AD110*0.1,0)</f>
        <v>0</v>
      </c>
      <c r="AN100" s="55">
        <f>Tabel!$AD110*0.75</f>
        <v>0</v>
      </c>
    </row>
    <row r="101" spans="11:40" s="60" customFormat="1" x14ac:dyDescent="0.2">
      <c r="O101" s="55"/>
      <c r="P101" s="55"/>
      <c r="Q101" s="55"/>
      <c r="R101" s="55"/>
      <c r="S101" s="58" t="s">
        <v>15983</v>
      </c>
      <c r="T101" s="58">
        <v>4</v>
      </c>
      <c r="X101" s="55">
        <f>IF(IFERROR(MATCH(CONCATENATE("I",Tabel!$N$4),Inst_SFSSV,0),0)&gt;0,Tabel!$AD111*0.9,0)</f>
        <v>0</v>
      </c>
      <c r="Y101" s="55">
        <f>IF(Tabel!$N$4="16341", Tabel!AD111*1,0)</f>
        <v>0</v>
      </c>
      <c r="Z101" s="55">
        <f>IF(Tabel!$N$4="00027", Tabel!AD111*0.4,0)</f>
        <v>0</v>
      </c>
      <c r="AA101" s="55">
        <f>IF(IFERROR(MATCH(CONCATENATE("I",Tabel!$N$4),Inst_audio,0),0)&gt;0,Tabel!$AD111*0.2,0)</f>
        <v>0</v>
      </c>
      <c r="AB101" s="55">
        <f>IF(Tabel!$N$4="00169", Tabel!AD111*0.4,0)</f>
        <v>0</v>
      </c>
      <c r="AC101" s="55">
        <f>IF(IFERROR(MATCH(CONCATENATE("I",Tabel!$N$4),Inst_forta,0),0)&gt;0,Tabel!$AD111*0.2,0)</f>
        <v>0</v>
      </c>
      <c r="AD101" s="55">
        <f>IF(IFERROR(MATCH(CONCATENATE("I",Tabel!$N$4),Inst_forta_bani,0),0)&gt;0,Tabel!$AD111*1.2,0)</f>
        <v>0</v>
      </c>
      <c r="AE101" s="55">
        <f>IF(Tabel!$N$4="16751", Tabel!$AD111*1.2,0)</f>
        <v>0</v>
      </c>
      <c r="AF101" s="55">
        <f>IF(Tabel!$N$4="16606", Tabel!$AD111*0.3,0)</f>
        <v>0</v>
      </c>
      <c r="AG101" s="55">
        <f>IF(Tabel!$N$4="16668", Tabel!$AD111*0.4,0)</f>
        <v>0</v>
      </c>
      <c r="AH101" s="55">
        <f>IF(Tabel!$N$4="15677", Tabel!$AD111*0.2,0)</f>
        <v>0</v>
      </c>
      <c r="AI101" s="55">
        <f>IF(Tabel!$N$4="16958", Tabel!$AD111*0.2,0)</f>
        <v>0</v>
      </c>
      <c r="AJ101" s="55">
        <f>Tabel!$AD111*0.75</f>
        <v>0</v>
      </c>
      <c r="AK101" s="55">
        <f>(Tabel!$AD111+Tabel!$AF111)*0.1</f>
        <v>0</v>
      </c>
      <c r="AL101" s="55">
        <f>IF(Tabel!$B111="GRUP_F6", Tabel!$AD111*0.1,0)</f>
        <v>0</v>
      </c>
      <c r="AM101" s="55">
        <f>IF(IFERROR(MATCH(CONCATENATE("I",Tabel!$N$4),Inst_social,0),0)&gt;0,Tabel!$AD111*0.1,0)</f>
        <v>0</v>
      </c>
      <c r="AN101" s="55">
        <f>Tabel!$AD111*0.75</f>
        <v>0</v>
      </c>
    </row>
    <row r="102" spans="11:40" ht="40.5" customHeight="1" x14ac:dyDescent="0.2">
      <c r="K102" s="55" t="s">
        <v>15990</v>
      </c>
      <c r="M102" s="55" t="s">
        <v>15991</v>
      </c>
      <c r="N102" s="55" t="s">
        <v>15992</v>
      </c>
      <c r="S102" s="58" t="s">
        <v>15983</v>
      </c>
      <c r="T102" s="58">
        <v>5</v>
      </c>
      <c r="X102" s="55">
        <f>IF(IFERROR(MATCH(CONCATENATE("I",Tabel!$N$4),Inst_SFSSV,0),0)&gt;0,Tabel!$AD112*0.9,0)</f>
        <v>0</v>
      </c>
      <c r="Y102" s="55">
        <f>IF(Tabel!$N$4="16341", Tabel!AD112*1,0)</f>
        <v>0</v>
      </c>
      <c r="Z102" s="55">
        <f>IF(Tabel!$N$4="00027", Tabel!AD112*0.4,0)</f>
        <v>0</v>
      </c>
      <c r="AA102" s="55">
        <f>IF(IFERROR(MATCH(CONCATENATE("I",Tabel!$N$4),Inst_audio,0),0)&gt;0,Tabel!$AD112*0.2,0)</f>
        <v>0</v>
      </c>
      <c r="AB102" s="55">
        <f>IF(Tabel!$N$4="00169", Tabel!AD112*0.4,0)</f>
        <v>0</v>
      </c>
      <c r="AC102" s="55">
        <f>IF(IFERROR(MATCH(CONCATENATE("I",Tabel!$N$4),Inst_forta,0),0)&gt;0,Tabel!$AD112*0.2,0)</f>
        <v>0</v>
      </c>
      <c r="AD102" s="55">
        <f>IF(IFERROR(MATCH(CONCATENATE("I",Tabel!$N$4),Inst_forta_bani,0),0)&gt;0,Tabel!$AD112*1.2,0)</f>
        <v>0</v>
      </c>
      <c r="AE102" s="55">
        <f>IF(Tabel!$N$4="16751", Tabel!$AD112*1.2,0)</f>
        <v>0</v>
      </c>
      <c r="AF102" s="55">
        <f>IF(Tabel!$N$4="16606", Tabel!$AD112*0.3,0)</f>
        <v>0</v>
      </c>
      <c r="AG102" s="55">
        <f>IF(Tabel!$N$4="16668", Tabel!$AD112*0.4,0)</f>
        <v>0</v>
      </c>
      <c r="AH102" s="55">
        <f>IF(Tabel!$N$4="15677", Tabel!$AD112*0.2,0)</f>
        <v>0</v>
      </c>
      <c r="AI102" s="55">
        <f>IF(Tabel!$N$4="16958", Tabel!$AD112*0.2,0)</f>
        <v>0</v>
      </c>
      <c r="AJ102" s="55">
        <f>Tabel!$AD112*0.75</f>
        <v>0</v>
      </c>
      <c r="AK102" s="55">
        <f>(Tabel!$AD112+Tabel!$AF112)*0.1</f>
        <v>0</v>
      </c>
      <c r="AL102" s="55">
        <f>IF(Tabel!$B112="GRUP_F6", Tabel!$AD112*0.1,0)</f>
        <v>0</v>
      </c>
      <c r="AM102" s="55">
        <f>IF(IFERROR(MATCH(CONCATENATE("I",Tabel!$N$4),Inst_social,0),0)&gt;0,Tabel!$AD112*0.1,0)</f>
        <v>0</v>
      </c>
      <c r="AN102" s="55">
        <f>Tabel!$AD112*0.75</f>
        <v>0</v>
      </c>
    </row>
    <row r="103" spans="11:40" x14ac:dyDescent="0.2">
      <c r="K103" s="55">
        <v>0</v>
      </c>
      <c r="M103" s="55">
        <v>0</v>
      </c>
      <c r="N103" s="55">
        <v>0</v>
      </c>
      <c r="S103" s="58" t="s">
        <v>15983</v>
      </c>
      <c r="T103" s="58">
        <v>6</v>
      </c>
      <c r="X103" s="55">
        <f>IF(IFERROR(MATCH(CONCATENATE("I",Tabel!$N$4),Inst_SFSSV,0),0)&gt;0,Tabel!$AD113*0.9,0)</f>
        <v>0</v>
      </c>
      <c r="Y103" s="55">
        <f>IF(Tabel!$N$4="16341", Tabel!AD113*1,0)</f>
        <v>0</v>
      </c>
      <c r="Z103" s="55">
        <f>IF(Tabel!$N$4="00027", Tabel!AD113*0.4,0)</f>
        <v>0</v>
      </c>
      <c r="AA103" s="55">
        <f>IF(IFERROR(MATCH(CONCATENATE("I",Tabel!$N$4),Inst_audio,0),0)&gt;0,Tabel!$AD113*0.2,0)</f>
        <v>0</v>
      </c>
      <c r="AB103" s="55">
        <f>IF(Tabel!$N$4="00169", Tabel!AD113*0.4,0)</f>
        <v>0</v>
      </c>
      <c r="AC103" s="55">
        <f>IF(IFERROR(MATCH(CONCATENATE("I",Tabel!$N$4),Inst_forta,0),0)&gt;0,Tabel!$AD113*0.2,0)</f>
        <v>0</v>
      </c>
      <c r="AD103" s="55">
        <f>IF(IFERROR(MATCH(CONCATENATE("I",Tabel!$N$4),Inst_forta_bani,0),0)&gt;0,Tabel!$AD113*1.2,0)</f>
        <v>0</v>
      </c>
      <c r="AE103" s="55">
        <f>IF(Tabel!$N$4="16751", Tabel!$AD113*1.2,0)</f>
        <v>0</v>
      </c>
      <c r="AF103" s="55">
        <f>IF(Tabel!$N$4="16606", Tabel!$AD113*0.3,0)</f>
        <v>0</v>
      </c>
      <c r="AG103" s="55">
        <f>IF(Tabel!$N$4="16668", Tabel!$AD113*0.4,0)</f>
        <v>0</v>
      </c>
      <c r="AH103" s="55">
        <f>IF(Tabel!$N$4="15677", Tabel!$AD113*0.2,0)</f>
        <v>0</v>
      </c>
      <c r="AI103" s="55">
        <f>IF(Tabel!$N$4="16958", Tabel!$AD113*0.2,0)</f>
        <v>0</v>
      </c>
      <c r="AJ103" s="55">
        <f>Tabel!$AD113*0.75</f>
        <v>0</v>
      </c>
      <c r="AK103" s="55">
        <f>(Tabel!$AD113+Tabel!$AF113)*0.1</f>
        <v>0</v>
      </c>
      <c r="AL103" s="55">
        <f>IF(Tabel!$B113="GRUP_F6", Tabel!$AD113*0.1,0)</f>
        <v>0</v>
      </c>
      <c r="AM103" s="55">
        <f>IF(IFERROR(MATCH(CONCATENATE("I",Tabel!$N$4),Inst_social,0),0)&gt;0,Tabel!$AD113*0.1,0)</f>
        <v>0</v>
      </c>
      <c r="AN103" s="55">
        <f>Tabel!$AD113*0.75</f>
        <v>0</v>
      </c>
    </row>
    <row r="104" spans="11:40" ht="62.25" customHeight="1" x14ac:dyDescent="0.2">
      <c r="K104" s="55">
        <v>600</v>
      </c>
      <c r="M104" s="55">
        <v>300</v>
      </c>
      <c r="N104" s="55">
        <v>1000</v>
      </c>
      <c r="S104" s="58" t="s">
        <v>15983</v>
      </c>
      <c r="T104" s="58">
        <v>12</v>
      </c>
      <c r="X104" s="55">
        <f>IF(IFERROR(MATCH(CONCATENATE("I",Tabel!$N$4),Inst_SFSSV,0),0)&gt;0,Tabel!$AD114*0.9,0)</f>
        <v>0</v>
      </c>
      <c r="Y104" s="55">
        <f>IF(Tabel!$N$4="16341", Tabel!AD114*1,0)</f>
        <v>0</v>
      </c>
      <c r="Z104" s="55">
        <f>IF(Tabel!$N$4="00027", Tabel!AD114*0.4,0)</f>
        <v>0</v>
      </c>
      <c r="AA104" s="55">
        <f>IF(IFERROR(MATCH(CONCATENATE("I",Tabel!$N$4),Inst_audio,0),0)&gt;0,Tabel!$AD114*0.2,0)</f>
        <v>0</v>
      </c>
      <c r="AB104" s="55">
        <f>IF(Tabel!$N$4="00169", Tabel!AD114*0.4,0)</f>
        <v>0</v>
      </c>
      <c r="AC104" s="55">
        <f>IF(IFERROR(MATCH(CONCATENATE("I",Tabel!$N$4),Inst_forta,0),0)&gt;0,Tabel!$AD114*0.2,0)</f>
        <v>0</v>
      </c>
      <c r="AD104" s="55">
        <f>IF(IFERROR(MATCH(CONCATENATE("I",Tabel!$N$4),Inst_forta_bani,0),0)&gt;0,Tabel!$AD114*1.2,0)</f>
        <v>0</v>
      </c>
      <c r="AE104" s="55">
        <f>IF(Tabel!$N$4="16751", Tabel!$AD114*1.2,0)</f>
        <v>0</v>
      </c>
      <c r="AF104" s="55">
        <f>IF(Tabel!$N$4="16606", Tabel!$AD114*0.3,0)</f>
        <v>0</v>
      </c>
      <c r="AG104" s="55">
        <f>IF(Tabel!$N$4="16668", Tabel!$AD114*0.4,0)</f>
        <v>0</v>
      </c>
      <c r="AH104" s="55">
        <f>IF(Tabel!$N$4="15677", Tabel!$AD114*0.2,0)</f>
        <v>0</v>
      </c>
      <c r="AI104" s="55">
        <f>IF(Tabel!$N$4="16958", Tabel!$AD114*0.2,0)</f>
        <v>0</v>
      </c>
      <c r="AJ104" s="55">
        <f>Tabel!$AD114*0.75</f>
        <v>0</v>
      </c>
      <c r="AK104" s="55">
        <f>(Tabel!$AD114+Tabel!$AF114)*0.1</f>
        <v>0</v>
      </c>
      <c r="AL104" s="55">
        <f>IF(Tabel!$B114="GRUP_F6", Tabel!$AD114*0.1,0)</f>
        <v>0</v>
      </c>
      <c r="AM104" s="55">
        <f>IF(IFERROR(MATCH(CONCATENATE("I",Tabel!$N$4),Inst_social,0),0)&gt;0,Tabel!$AD114*0.1,0)</f>
        <v>0</v>
      </c>
      <c r="AN104" s="55">
        <f>Tabel!$AD114*0.75</f>
        <v>0</v>
      </c>
    </row>
    <row r="105" spans="11:40" x14ac:dyDescent="0.2">
      <c r="S105" s="73" t="s">
        <v>15984</v>
      </c>
      <c r="T105" s="77">
        <v>2</v>
      </c>
      <c r="X105" s="55">
        <f>IF(IFERROR(MATCH(CONCATENATE("I",Tabel!$N$4),Inst_SFSSV,0),0)&gt;0,Tabel!$AD115*0.9,0)</f>
        <v>0</v>
      </c>
      <c r="Y105" s="55">
        <f>IF(Tabel!$N$4="16341", Tabel!AD115*1,0)</f>
        <v>0</v>
      </c>
      <c r="Z105" s="55">
        <f>IF(Tabel!$N$4="00027", Tabel!AD115*0.4,0)</f>
        <v>0</v>
      </c>
      <c r="AA105" s="55">
        <f>IF(IFERROR(MATCH(CONCATENATE("I",Tabel!$N$4),Inst_audio,0),0)&gt;0,Tabel!$AD115*0.2,0)</f>
        <v>0</v>
      </c>
      <c r="AB105" s="55">
        <f>IF(Tabel!$N$4="00169", Tabel!AD115*0.4,0)</f>
        <v>0</v>
      </c>
      <c r="AC105" s="55">
        <f>IF(IFERROR(MATCH(CONCATENATE("I",Tabel!$N$4),Inst_forta,0),0)&gt;0,Tabel!$AD115*0.2,0)</f>
        <v>0</v>
      </c>
      <c r="AD105" s="55">
        <f>IF(IFERROR(MATCH(CONCATENATE("I",Tabel!$N$4),Inst_forta_bani,0),0)&gt;0,Tabel!$AD115*1.2,0)</f>
        <v>0</v>
      </c>
      <c r="AE105" s="55">
        <f>IF(Tabel!$N$4="16751", Tabel!$AD115*1.2,0)</f>
        <v>0</v>
      </c>
      <c r="AF105" s="55">
        <f>IF(Tabel!$N$4="16606", Tabel!$AD115*0.3,0)</f>
        <v>0</v>
      </c>
      <c r="AG105" s="55">
        <f>IF(Tabel!$N$4="16668", Tabel!$AD115*0.4,0)</f>
        <v>0</v>
      </c>
      <c r="AH105" s="55">
        <f>IF(Tabel!$N$4="15677", Tabel!$AD115*0.2,0)</f>
        <v>0</v>
      </c>
      <c r="AI105" s="55">
        <f>IF(Tabel!$N$4="16958", Tabel!$AD115*0.2,0)</f>
        <v>0</v>
      </c>
      <c r="AJ105" s="55">
        <f>Tabel!$AD115*0.75</f>
        <v>0</v>
      </c>
      <c r="AK105" s="55">
        <f>(Tabel!$AD115+Tabel!$AF115)*0.1</f>
        <v>0</v>
      </c>
      <c r="AL105" s="55">
        <f>IF(Tabel!$B115="GRUP_F6", Tabel!$AD115*0.1,0)</f>
        <v>0</v>
      </c>
      <c r="AM105" s="55">
        <f>IF(IFERROR(MATCH(CONCATENATE("I",Tabel!$N$4),Inst_social,0),0)&gt;0,Tabel!$AD115*0.1,0)</f>
        <v>0</v>
      </c>
      <c r="AN105" s="55">
        <f>Tabel!$AD115*0.75</f>
        <v>0</v>
      </c>
    </row>
    <row r="106" spans="11:40" ht="48" customHeight="1" x14ac:dyDescent="0.2">
      <c r="S106" s="79" t="s">
        <v>15985</v>
      </c>
      <c r="T106" s="77">
        <v>5</v>
      </c>
      <c r="X106" s="55">
        <f>IF(IFERROR(MATCH(CONCATENATE("I",Tabel!$N$4),Inst_SFSSV,0),0)&gt;0,Tabel!$AD116*0.9,0)</f>
        <v>0</v>
      </c>
      <c r="Y106" s="55">
        <f>IF(Tabel!$N$4="16341", Tabel!AD116*1,0)</f>
        <v>0</v>
      </c>
      <c r="Z106" s="55">
        <f>IF(Tabel!$N$4="00027", Tabel!AD116*0.4,0)</f>
        <v>0</v>
      </c>
      <c r="AA106" s="55">
        <f>IF(IFERROR(MATCH(CONCATENATE("I",Tabel!$N$4),Inst_audio,0),0)&gt;0,Tabel!$AD116*0.2,0)</f>
        <v>0</v>
      </c>
      <c r="AB106" s="55">
        <f>IF(Tabel!$N$4="00169", Tabel!AD116*0.4,0)</f>
        <v>0</v>
      </c>
      <c r="AC106" s="55">
        <f>IF(IFERROR(MATCH(CONCATENATE("I",Tabel!$N$4),Inst_forta,0),0)&gt;0,Tabel!$AD116*0.2,0)</f>
        <v>0</v>
      </c>
      <c r="AD106" s="55">
        <f>IF(IFERROR(MATCH(CONCATENATE("I",Tabel!$N$4),Inst_forta_bani,0),0)&gt;0,Tabel!$AD116*1.2,0)</f>
        <v>0</v>
      </c>
      <c r="AE106" s="55">
        <f>IF(Tabel!$N$4="16751", Tabel!$AD116*1.2,0)</f>
        <v>0</v>
      </c>
      <c r="AF106" s="55">
        <f>IF(Tabel!$N$4="16606", Tabel!$AD116*0.3,0)</f>
        <v>0</v>
      </c>
      <c r="AG106" s="55">
        <f>IF(Tabel!$N$4="16668", Tabel!$AD116*0.4,0)</f>
        <v>0</v>
      </c>
      <c r="AH106" s="55">
        <f>IF(Tabel!$N$4="15677", Tabel!$AD116*0.2,0)</f>
        <v>0</v>
      </c>
      <c r="AI106" s="55">
        <f>IF(Tabel!$N$4="16958", Tabel!$AD116*0.2,0)</f>
        <v>0</v>
      </c>
      <c r="AJ106" s="55">
        <f>Tabel!$AD116*0.75</f>
        <v>0</v>
      </c>
      <c r="AK106" s="55">
        <f>(Tabel!$AD116+Tabel!$AF116)*0.1</f>
        <v>0</v>
      </c>
      <c r="AL106" s="55">
        <f>IF(Tabel!$B116="GRUP_F6", Tabel!$AD116*0.1,0)</f>
        <v>0</v>
      </c>
      <c r="AM106" s="55">
        <f>IF(IFERROR(MATCH(CONCATENATE("I",Tabel!$N$4),Inst_social,0),0)&gt;0,Tabel!$AD116*0.1,0)</f>
        <v>0</v>
      </c>
      <c r="AN106" s="55">
        <f>Tabel!$AD116*0.75</f>
        <v>0</v>
      </c>
    </row>
    <row r="107" spans="11:40" ht="42.75" customHeight="1" x14ac:dyDescent="0.2">
      <c r="S107" s="79" t="s">
        <v>15985</v>
      </c>
      <c r="T107" s="77">
        <v>3</v>
      </c>
      <c r="X107" s="55">
        <f>IF(IFERROR(MATCH(CONCATENATE("I",Tabel!$N$4),Inst_SFSSV,0),0)&gt;0,Tabel!$AD117*0.9,0)</f>
        <v>0</v>
      </c>
      <c r="Y107" s="55">
        <f>IF(Tabel!$N$4="16341", Tabel!AD117*1,0)</f>
        <v>0</v>
      </c>
      <c r="Z107" s="55">
        <f>IF(Tabel!$N$4="00027", Tabel!AD117*0.4,0)</f>
        <v>0</v>
      </c>
      <c r="AA107" s="55">
        <f>IF(IFERROR(MATCH(CONCATENATE("I",Tabel!$N$4),Inst_audio,0),0)&gt;0,Tabel!$AD117*0.2,0)</f>
        <v>0</v>
      </c>
      <c r="AB107" s="55">
        <f>IF(Tabel!$N$4="00169", Tabel!AD117*0.4,0)</f>
        <v>0</v>
      </c>
      <c r="AC107" s="55">
        <f>IF(IFERROR(MATCH(CONCATENATE("I",Tabel!$N$4),Inst_forta,0),0)&gt;0,Tabel!$AD117*0.2,0)</f>
        <v>0</v>
      </c>
      <c r="AD107" s="55">
        <f>IF(IFERROR(MATCH(CONCATENATE("I",Tabel!$N$4),Inst_forta_bani,0),0)&gt;0,Tabel!$AD117*1.2,0)</f>
        <v>0</v>
      </c>
      <c r="AE107" s="55">
        <f>IF(Tabel!$N$4="16751", Tabel!$AD117*1.2,0)</f>
        <v>0</v>
      </c>
      <c r="AF107" s="55">
        <f>IF(Tabel!$N$4="16606", Tabel!$AD117*0.3,0)</f>
        <v>0</v>
      </c>
      <c r="AG107" s="55">
        <f>IF(Tabel!$N$4="16668", Tabel!$AD117*0.4,0)</f>
        <v>0</v>
      </c>
      <c r="AH107" s="55">
        <f>IF(Tabel!$N$4="15677", Tabel!$AD117*0.2,0)</f>
        <v>0</v>
      </c>
      <c r="AI107" s="55">
        <f>IF(Tabel!$N$4="16958", Tabel!$AD117*0.2,0)</f>
        <v>0</v>
      </c>
      <c r="AJ107" s="55">
        <f>Tabel!$AD117*0.75</f>
        <v>0</v>
      </c>
      <c r="AK107" s="55">
        <f>(Tabel!$AD117+Tabel!$AF117)*0.1</f>
        <v>0</v>
      </c>
      <c r="AL107" s="55">
        <f>IF(Tabel!$B117="GRUP_F6", Tabel!$AD117*0.1,0)</f>
        <v>0</v>
      </c>
      <c r="AM107" s="55">
        <f>IF(IFERROR(MATCH(CONCATENATE("I",Tabel!$N$4),Inst_social,0),0)&gt;0,Tabel!$AD117*0.1,0)</f>
        <v>0</v>
      </c>
      <c r="AN107" s="55">
        <f>Tabel!$AD117*0.75</f>
        <v>0</v>
      </c>
    </row>
    <row r="108" spans="11:40" ht="28.5" customHeight="1" x14ac:dyDescent="0.2">
      <c r="S108" s="79" t="s">
        <v>15985</v>
      </c>
      <c r="T108" s="77">
        <v>2</v>
      </c>
      <c r="X108" s="55">
        <f>IF(IFERROR(MATCH(CONCATENATE("I",Tabel!$N$4),Inst_SFSSV,0),0)&gt;0,Tabel!$AD118*0.9,0)</f>
        <v>0</v>
      </c>
      <c r="Y108" s="55">
        <f>IF(Tabel!$N$4="16341", Tabel!AD118*1,0)</f>
        <v>0</v>
      </c>
      <c r="Z108" s="55">
        <f>IF(Tabel!$N$4="00027", Tabel!AD118*0.4,0)</f>
        <v>0</v>
      </c>
      <c r="AA108" s="55">
        <f>IF(IFERROR(MATCH(CONCATENATE("I",Tabel!$N$4),Inst_audio,0),0)&gt;0,Tabel!$AD118*0.2,0)</f>
        <v>0</v>
      </c>
      <c r="AB108" s="55">
        <f>IF(Tabel!$N$4="00169", Tabel!AD118*0.4,0)</f>
        <v>0</v>
      </c>
      <c r="AC108" s="55">
        <f>IF(IFERROR(MATCH(CONCATENATE("I",Tabel!$N$4),Inst_forta,0),0)&gt;0,Tabel!$AD118*0.2,0)</f>
        <v>0</v>
      </c>
      <c r="AD108" s="55">
        <f>IF(IFERROR(MATCH(CONCATENATE("I",Tabel!$N$4),Inst_forta_bani,0),0)&gt;0,Tabel!$AD118*1.2,0)</f>
        <v>0</v>
      </c>
      <c r="AE108" s="55">
        <f>IF(Tabel!$N$4="16751", Tabel!$AD118*1.2,0)</f>
        <v>0</v>
      </c>
      <c r="AF108" s="55">
        <f>IF(Tabel!$N$4="16606", Tabel!$AD118*0.3,0)</f>
        <v>0</v>
      </c>
      <c r="AG108" s="55">
        <f>IF(Tabel!$N$4="16668", Tabel!$AD118*0.4,0)</f>
        <v>0</v>
      </c>
      <c r="AH108" s="55">
        <f>IF(Tabel!$N$4="15677", Tabel!$AD118*0.2,0)</f>
        <v>0</v>
      </c>
      <c r="AI108" s="55">
        <f>IF(Tabel!$N$4="16958", Tabel!$AD118*0.2,0)</f>
        <v>0</v>
      </c>
      <c r="AJ108" s="55">
        <f>Tabel!$AD118*0.75</f>
        <v>0</v>
      </c>
      <c r="AK108" s="55">
        <f>(Tabel!$AD118+Tabel!$AF118)*0.1</f>
        <v>0</v>
      </c>
      <c r="AL108" s="55">
        <f>IF(Tabel!$B118="GRUP_F6", Tabel!$AD118*0.1,0)</f>
        <v>0</v>
      </c>
      <c r="AM108" s="55">
        <f>IF(IFERROR(MATCH(CONCATENATE("I",Tabel!$N$4),Inst_social,0),0)&gt;0,Tabel!$AD118*0.1,0)</f>
        <v>0</v>
      </c>
      <c r="AN108" s="55">
        <f>Tabel!$AD118*0.75</f>
        <v>0</v>
      </c>
    </row>
    <row r="109" spans="11:40" x14ac:dyDescent="0.2">
      <c r="S109" s="74" t="s">
        <v>15986</v>
      </c>
      <c r="T109" s="77">
        <v>10</v>
      </c>
      <c r="X109" s="55">
        <f>IF(IFERROR(MATCH(CONCATENATE("I",Tabel!$N$4),Inst_SFSSV,0),0)&gt;0,Tabel!$AD119*0.9,0)</f>
        <v>0</v>
      </c>
      <c r="Y109" s="55">
        <f>IF(Tabel!$N$4="16341", Tabel!AD119*1,0)</f>
        <v>0</v>
      </c>
      <c r="Z109" s="55">
        <f>IF(Tabel!$N$4="00027", Tabel!AD119*0.4,0)</f>
        <v>0</v>
      </c>
      <c r="AA109" s="55">
        <f>IF(IFERROR(MATCH(CONCATENATE("I",Tabel!$N$4),Inst_audio,0),0)&gt;0,Tabel!$AD119*0.2,0)</f>
        <v>0</v>
      </c>
      <c r="AB109" s="55">
        <f>IF(Tabel!$N$4="00169", Tabel!AD119*0.4,0)</f>
        <v>0</v>
      </c>
      <c r="AC109" s="55">
        <f>IF(IFERROR(MATCH(CONCATENATE("I",Tabel!$N$4),Inst_forta,0),0)&gt;0,Tabel!$AD119*0.2,0)</f>
        <v>0</v>
      </c>
      <c r="AD109" s="55">
        <f>IF(IFERROR(MATCH(CONCATENATE("I",Tabel!$N$4),Inst_forta_bani,0),0)&gt;0,Tabel!$AD119*1.2,0)</f>
        <v>0</v>
      </c>
      <c r="AE109" s="55">
        <f>IF(Tabel!$N$4="16751", Tabel!$AD119*1.2,0)</f>
        <v>0</v>
      </c>
      <c r="AF109" s="55">
        <f>IF(Tabel!$N$4="16606", Tabel!$AD119*0.3,0)</f>
        <v>0</v>
      </c>
      <c r="AG109" s="55">
        <f>IF(Tabel!$N$4="16668", Tabel!$AD119*0.4,0)</f>
        <v>0</v>
      </c>
      <c r="AH109" s="55">
        <f>IF(Tabel!$N$4="15677", Tabel!$AD119*0.2,0)</f>
        <v>0</v>
      </c>
      <c r="AI109" s="55">
        <f>IF(Tabel!$N$4="16958", Tabel!$AD119*0.2,0)</f>
        <v>0</v>
      </c>
      <c r="AJ109" s="55">
        <f>Tabel!$AD119*0.75</f>
        <v>0</v>
      </c>
      <c r="AK109" s="55">
        <f>(Tabel!$AD119+Tabel!$AF119)*0.1</f>
        <v>0</v>
      </c>
      <c r="AL109" s="55">
        <f>IF(Tabel!$B119="GRUP_F6", Tabel!$AD119*0.1,0)</f>
        <v>0</v>
      </c>
      <c r="AM109" s="55">
        <f>IF(IFERROR(MATCH(CONCATENATE("I",Tabel!$N$4),Inst_social,0),0)&gt;0,Tabel!$AD119*0.1,0)</f>
        <v>0</v>
      </c>
      <c r="AN109" s="55">
        <f>Tabel!$AD119*0.75</f>
        <v>0</v>
      </c>
    </row>
    <row r="110" spans="11:40" ht="24.75" customHeight="1" x14ac:dyDescent="0.2">
      <c r="S110" s="74" t="s">
        <v>15987</v>
      </c>
      <c r="T110" s="77">
        <v>8</v>
      </c>
      <c r="X110" s="55">
        <f>IF(IFERROR(MATCH(CONCATENATE("I",Tabel!$N$4),Inst_SFSSV,0),0)&gt;0,Tabel!$AD120*0.9,0)</f>
        <v>0</v>
      </c>
      <c r="Y110" s="55">
        <f>IF(Tabel!$N$4="16341", Tabel!AD120*1,0)</f>
        <v>0</v>
      </c>
      <c r="Z110" s="55">
        <f>IF(Tabel!$N$4="00027", Tabel!AD120*0.4,0)</f>
        <v>0</v>
      </c>
      <c r="AA110" s="55">
        <f>IF(IFERROR(MATCH(CONCATENATE("I",Tabel!$N$4),Inst_audio,0),0)&gt;0,Tabel!$AD120*0.2,0)</f>
        <v>0</v>
      </c>
      <c r="AB110" s="55">
        <f>IF(Tabel!$N$4="00169", Tabel!AD120*0.4,0)</f>
        <v>0</v>
      </c>
      <c r="AC110" s="55">
        <f>IF(IFERROR(MATCH(CONCATENATE("I",Tabel!$N$4),Inst_forta,0),0)&gt;0,Tabel!$AD120*0.2,0)</f>
        <v>0</v>
      </c>
      <c r="AD110" s="55">
        <f>IF(IFERROR(MATCH(CONCATENATE("I",Tabel!$N$4),Inst_forta_bani,0),0)&gt;0,Tabel!$AD120*1.2,0)</f>
        <v>0</v>
      </c>
      <c r="AE110" s="55">
        <f>IF(Tabel!$N$4="16751", Tabel!$AD120*1.2,0)</f>
        <v>0</v>
      </c>
      <c r="AF110" s="55">
        <f>IF(Tabel!$N$4="16606", Tabel!$AD120*0.3,0)</f>
        <v>0</v>
      </c>
      <c r="AG110" s="55">
        <f>IF(Tabel!$N$4="16668", Tabel!$AD120*0.4,0)</f>
        <v>0</v>
      </c>
      <c r="AH110" s="55">
        <f>IF(Tabel!$N$4="15677", Tabel!$AD120*0.2,0)</f>
        <v>0</v>
      </c>
      <c r="AI110" s="55">
        <f>IF(Tabel!$N$4="16958", Tabel!$AD120*0.2,0)</f>
        <v>0</v>
      </c>
      <c r="AJ110" s="55">
        <f>Tabel!$AD120*0.75</f>
        <v>0</v>
      </c>
      <c r="AK110" s="55">
        <f>(Tabel!$AD120+Tabel!$AF120)*0.1</f>
        <v>0</v>
      </c>
      <c r="AL110" s="55">
        <f>IF(Tabel!$B120="GRUP_F6", Tabel!$AD120*0.1,0)</f>
        <v>0</v>
      </c>
      <c r="AM110" s="55">
        <f>IF(IFERROR(MATCH(CONCATENATE("I",Tabel!$N$4),Inst_social,0),0)&gt;0,Tabel!$AD120*0.1,0)</f>
        <v>0</v>
      </c>
      <c r="AN110" s="55">
        <f>Tabel!$AD120*0.75</f>
        <v>0</v>
      </c>
    </row>
    <row r="111" spans="11:40" ht="25.5" customHeight="1" x14ac:dyDescent="0.2">
      <c r="X111" s="55">
        <f>IF(IFERROR(MATCH(CONCATENATE("I",Tabel!$N$4),Inst_SFSSV,0),0)&gt;0,Tabel!$AD121*0.9,0)</f>
        <v>0</v>
      </c>
      <c r="Y111" s="55">
        <f>IF(Tabel!$N$4="16341", Tabel!AD121*1,0)</f>
        <v>0</v>
      </c>
      <c r="Z111" s="55">
        <f>IF(Tabel!$N$4="00027", Tabel!AD121*0.4,0)</f>
        <v>0</v>
      </c>
      <c r="AA111" s="55">
        <f>IF(IFERROR(MATCH(CONCATENATE("I",Tabel!$N$4),Inst_audio,0),0)&gt;0,Tabel!$AD121*0.2,0)</f>
        <v>0</v>
      </c>
      <c r="AB111" s="55">
        <f>IF(Tabel!$N$4="00169", Tabel!AD121*0.4,0)</f>
        <v>0</v>
      </c>
      <c r="AC111" s="55">
        <f>IF(IFERROR(MATCH(CONCATENATE("I",Tabel!$N$4),Inst_forta,0),0)&gt;0,Tabel!$AD121*0.2,0)</f>
        <v>0</v>
      </c>
      <c r="AD111" s="55">
        <f>IF(IFERROR(MATCH(CONCATENATE("I",Tabel!$N$4),Inst_forta_bani,0),0)&gt;0,Tabel!$AD121*1.2,0)</f>
        <v>0</v>
      </c>
      <c r="AE111" s="55">
        <f>IF(Tabel!$N$4="16751", Tabel!$AD121*1.2,0)</f>
        <v>0</v>
      </c>
      <c r="AF111" s="55">
        <f>IF(Tabel!$N$4="16606", Tabel!$AD121*0.3,0)</f>
        <v>0</v>
      </c>
      <c r="AG111" s="55">
        <f>IF(Tabel!$N$4="16668", Tabel!$AD121*0.4,0)</f>
        <v>0</v>
      </c>
      <c r="AH111" s="55">
        <f>IF(Tabel!$N$4="15677", Tabel!$AD121*0.2,0)</f>
        <v>0</v>
      </c>
      <c r="AI111" s="55">
        <f>IF(Tabel!$N$4="16958", Tabel!$AD121*0.2,0)</f>
        <v>0</v>
      </c>
      <c r="AJ111" s="55">
        <f>Tabel!$AD121*0.75</f>
        <v>0</v>
      </c>
      <c r="AK111" s="55">
        <f>(Tabel!$AD121+Tabel!$AF121)*0.1</f>
        <v>0</v>
      </c>
      <c r="AL111" s="55">
        <f>IF(Tabel!$B121="GRUP_F6", Tabel!$AD121*0.1,0)</f>
        <v>0</v>
      </c>
      <c r="AM111" s="55">
        <f>IF(IFERROR(MATCH(CONCATENATE("I",Tabel!$N$4),Inst_social,0),0)&gt;0,Tabel!$AD121*0.1,0)</f>
        <v>0</v>
      </c>
      <c r="AN111" s="55">
        <f>Tabel!$AD121*0.75</f>
        <v>0</v>
      </c>
    </row>
    <row r="112" spans="11:40" s="60" customFormat="1" ht="24" customHeight="1" x14ac:dyDescent="0.2">
      <c r="O112" s="55"/>
      <c r="P112" s="55"/>
      <c r="Q112" s="55"/>
      <c r="R112" s="55"/>
      <c r="S112" s="55"/>
      <c r="T112" s="55"/>
      <c r="X112" s="55">
        <f>IF(IFERROR(MATCH(CONCATENATE("I",Tabel!$N$4),Inst_SFSSV,0),0)&gt;0,Tabel!$AD122*0.9,0)</f>
        <v>0</v>
      </c>
      <c r="Y112" s="55">
        <f>IF(Tabel!$N$4="16341", Tabel!AD122*1,0)</f>
        <v>0</v>
      </c>
      <c r="Z112" s="55">
        <f>IF(Tabel!$N$4="00027", Tabel!AD122*0.4,0)</f>
        <v>0</v>
      </c>
      <c r="AA112" s="55">
        <f>IF(IFERROR(MATCH(CONCATENATE("I",Tabel!$N$4),Inst_audio,0),0)&gt;0,Tabel!$AD122*0.2,0)</f>
        <v>0</v>
      </c>
      <c r="AB112" s="55">
        <f>IF(Tabel!$N$4="00169", Tabel!AD122*0.4,0)</f>
        <v>0</v>
      </c>
      <c r="AC112" s="55">
        <f>IF(IFERROR(MATCH(CONCATENATE("I",Tabel!$N$4),Inst_forta,0),0)&gt;0,Tabel!$AD122*0.2,0)</f>
        <v>0</v>
      </c>
      <c r="AD112" s="55">
        <f>IF(IFERROR(MATCH(CONCATENATE("I",Tabel!$N$4),Inst_forta_bani,0),0)&gt;0,Tabel!$AD122*1.2,0)</f>
        <v>0</v>
      </c>
      <c r="AE112" s="55">
        <f>IF(Tabel!$N$4="16751", Tabel!$AD122*1.2,0)</f>
        <v>0</v>
      </c>
      <c r="AF112" s="55">
        <f>IF(Tabel!$N$4="16606", Tabel!$AD122*0.3,0)</f>
        <v>0</v>
      </c>
      <c r="AG112" s="55">
        <f>IF(Tabel!$N$4="16668", Tabel!$AD122*0.4,0)</f>
        <v>0</v>
      </c>
      <c r="AH112" s="55">
        <f>IF(Tabel!$N$4="15677", Tabel!$AD122*0.2,0)</f>
        <v>0</v>
      </c>
      <c r="AI112" s="55">
        <f>IF(Tabel!$N$4="16958", Tabel!$AD122*0.2,0)</f>
        <v>0</v>
      </c>
      <c r="AJ112" s="55">
        <f>Tabel!$AD122*0.75</f>
        <v>0</v>
      </c>
      <c r="AK112" s="55">
        <f>(Tabel!$AD122+Tabel!$AF122)*0.1</f>
        <v>0</v>
      </c>
      <c r="AL112" s="55">
        <f>IF(Tabel!$B122="GRUP_F6", Tabel!$AD122*0.1,0)</f>
        <v>0</v>
      </c>
      <c r="AM112" s="55">
        <f>IF(IFERROR(MATCH(CONCATENATE("I",Tabel!$N$4),Inst_social,0),0)&gt;0,Tabel!$AD122*0.1,0)</f>
        <v>0</v>
      </c>
      <c r="AN112" s="55">
        <f>Tabel!$AD122*0.75</f>
        <v>0</v>
      </c>
    </row>
    <row r="113" spans="15:40" s="60" customFormat="1" x14ac:dyDescent="0.2">
      <c r="O113" s="55"/>
      <c r="P113" s="55"/>
      <c r="Q113" s="55"/>
      <c r="R113" s="55"/>
      <c r="S113" s="55"/>
      <c r="T113" s="55"/>
      <c r="X113" s="55">
        <f>IF(IFERROR(MATCH(CONCATENATE("I",Tabel!$N$4),Inst_SFSSV,0),0)&gt;0,Tabel!$AD123*0.9,0)</f>
        <v>0</v>
      </c>
      <c r="Y113" s="55">
        <f>IF(Tabel!$N$4="16341", Tabel!AD123*1,0)</f>
        <v>0</v>
      </c>
      <c r="Z113" s="55">
        <f>IF(Tabel!$N$4="00027", Tabel!AD123*0.4,0)</f>
        <v>0</v>
      </c>
      <c r="AA113" s="55">
        <f>IF(IFERROR(MATCH(CONCATENATE("I",Tabel!$N$4),Inst_audio,0),0)&gt;0,Tabel!$AD123*0.2,0)</f>
        <v>0</v>
      </c>
      <c r="AB113" s="55">
        <f>IF(Tabel!$N$4="00169", Tabel!AD123*0.4,0)</f>
        <v>0</v>
      </c>
      <c r="AC113" s="55">
        <f>IF(IFERROR(MATCH(CONCATENATE("I",Tabel!$N$4),Inst_forta,0),0)&gt;0,Tabel!$AD123*0.2,0)</f>
        <v>0</v>
      </c>
      <c r="AD113" s="55">
        <f>IF(IFERROR(MATCH(CONCATENATE("I",Tabel!$N$4),Inst_forta_bani,0),0)&gt;0,Tabel!$AD123*1.2,0)</f>
        <v>0</v>
      </c>
      <c r="AE113" s="55">
        <f>IF(Tabel!$N$4="16751", Tabel!$AD123*1.2,0)</f>
        <v>0</v>
      </c>
      <c r="AF113" s="55">
        <f>IF(Tabel!$N$4="16606", Tabel!$AD123*0.3,0)</f>
        <v>0</v>
      </c>
      <c r="AG113" s="55">
        <f>IF(Tabel!$N$4="16668", Tabel!$AD123*0.4,0)</f>
        <v>0</v>
      </c>
      <c r="AH113" s="55">
        <f>IF(Tabel!$N$4="15677", Tabel!$AD123*0.2,0)</f>
        <v>0</v>
      </c>
      <c r="AI113" s="55">
        <f>IF(Tabel!$N$4="16958", Tabel!$AD123*0.2,0)</f>
        <v>0</v>
      </c>
      <c r="AJ113" s="55">
        <f>Tabel!$AD123*0.75</f>
        <v>0</v>
      </c>
      <c r="AK113" s="55">
        <f>(Tabel!$AD123+Tabel!$AF123)*0.1</f>
        <v>0</v>
      </c>
      <c r="AL113" s="55">
        <f>IF(Tabel!$B123="GRUP_F6", Tabel!$AD123*0.1,0)</f>
        <v>0</v>
      </c>
      <c r="AM113" s="55">
        <f>IF(IFERROR(MATCH(CONCATENATE("I",Tabel!$N$4),Inst_social,0),0)&gt;0,Tabel!$AD123*0.1,0)</f>
        <v>0</v>
      </c>
      <c r="AN113" s="55">
        <f>Tabel!$AD123*0.75</f>
        <v>0</v>
      </c>
    </row>
    <row r="114" spans="15:40" s="60" customFormat="1" x14ac:dyDescent="0.2">
      <c r="O114" s="55"/>
      <c r="P114" s="55"/>
      <c r="Q114" s="55"/>
      <c r="R114" s="55"/>
      <c r="S114" s="55"/>
      <c r="T114" s="55"/>
      <c r="X114" s="55">
        <f>IF(IFERROR(MATCH(CONCATENATE("I",Tabel!$N$4),Inst_SFSSV,0),0)&gt;0,Tabel!$AD124*0.9,0)</f>
        <v>0</v>
      </c>
      <c r="Y114" s="55">
        <f>IF(Tabel!$N$4="16341", Tabel!AD124*1,0)</f>
        <v>0</v>
      </c>
      <c r="Z114" s="55">
        <f>IF(Tabel!$N$4="00027", Tabel!AD124*0.4,0)</f>
        <v>0</v>
      </c>
      <c r="AA114" s="55">
        <f>IF(IFERROR(MATCH(CONCATENATE("I",Tabel!$N$4),Inst_audio,0),0)&gt;0,Tabel!$AD124*0.2,0)</f>
        <v>0</v>
      </c>
      <c r="AB114" s="55">
        <f>IF(Tabel!$N$4="00169", Tabel!AD124*0.4,0)</f>
        <v>0</v>
      </c>
      <c r="AC114" s="55">
        <f>IF(IFERROR(MATCH(CONCATENATE("I",Tabel!$N$4),Inst_forta,0),0)&gt;0,Tabel!$AD124*0.2,0)</f>
        <v>0</v>
      </c>
      <c r="AD114" s="55">
        <f>IF(IFERROR(MATCH(CONCATENATE("I",Tabel!$N$4),Inst_forta_bani,0),0)&gt;0,Tabel!$AD124*1.2,0)</f>
        <v>0</v>
      </c>
      <c r="AE114" s="55">
        <f>IF(Tabel!$N$4="16751", Tabel!$AD124*1.2,0)</f>
        <v>0</v>
      </c>
      <c r="AF114" s="55">
        <f>IF(Tabel!$N$4="16606", Tabel!$AD124*0.3,0)</f>
        <v>0</v>
      </c>
      <c r="AG114" s="55">
        <f>IF(Tabel!$N$4="16668", Tabel!$AD124*0.4,0)</f>
        <v>0</v>
      </c>
      <c r="AH114" s="55">
        <f>IF(Tabel!$N$4="15677", Tabel!$AD124*0.2,0)</f>
        <v>0</v>
      </c>
      <c r="AI114" s="55">
        <f>IF(Tabel!$N$4="16958", Tabel!$AD124*0.2,0)</f>
        <v>0</v>
      </c>
      <c r="AJ114" s="55">
        <f>Tabel!$AD124*0.75</f>
        <v>0</v>
      </c>
      <c r="AK114" s="55">
        <f>(Tabel!$AD124+Tabel!$AF124)*0.1</f>
        <v>0</v>
      </c>
      <c r="AL114" s="55">
        <f>IF(Tabel!$B124="GRUP_F6", Tabel!$AD124*0.1,0)</f>
        <v>0</v>
      </c>
      <c r="AM114" s="55">
        <f>IF(IFERROR(MATCH(CONCATENATE("I",Tabel!$N$4),Inst_social,0),0)&gt;0,Tabel!$AD124*0.1,0)</f>
        <v>0</v>
      </c>
      <c r="AN114" s="55">
        <f>Tabel!$AD124*0.75</f>
        <v>0</v>
      </c>
    </row>
    <row r="115" spans="15:40" s="60" customFormat="1" x14ac:dyDescent="0.2">
      <c r="O115" s="55"/>
      <c r="P115" s="55"/>
      <c r="Q115" s="55"/>
      <c r="R115" s="55"/>
      <c r="S115" s="55"/>
      <c r="T115" s="55"/>
      <c r="X115" s="55">
        <f>IF(IFERROR(MATCH(CONCATENATE("I",Tabel!$N$4),Inst_SFSSV,0),0)&gt;0,Tabel!$AD125*0.9,0)</f>
        <v>0</v>
      </c>
      <c r="Y115" s="55">
        <f>IF(Tabel!$N$4="16341", Tabel!AD125*1,0)</f>
        <v>0</v>
      </c>
      <c r="Z115" s="55">
        <f>IF(Tabel!$N$4="00027", Tabel!AD125*0.4,0)</f>
        <v>0</v>
      </c>
      <c r="AA115" s="55">
        <f>IF(IFERROR(MATCH(CONCATENATE("I",Tabel!$N$4),Inst_audio,0),0)&gt;0,Tabel!$AD125*0.2,0)</f>
        <v>0</v>
      </c>
      <c r="AB115" s="55">
        <f>IF(Tabel!$N$4="00169", Tabel!AD125*0.4,0)</f>
        <v>0</v>
      </c>
      <c r="AC115" s="55">
        <f>IF(IFERROR(MATCH(CONCATENATE("I",Tabel!$N$4),Inst_forta,0),0)&gt;0,Tabel!$AD125*0.2,0)</f>
        <v>0</v>
      </c>
      <c r="AD115" s="55">
        <f>IF(IFERROR(MATCH(CONCATENATE("I",Tabel!$N$4),Inst_forta_bani,0),0)&gt;0,Tabel!$AD125*1.2,0)</f>
        <v>0</v>
      </c>
      <c r="AE115" s="55">
        <f>IF(Tabel!$N$4="16751", Tabel!$AD125*1.2,0)</f>
        <v>0</v>
      </c>
      <c r="AF115" s="55">
        <f>IF(Tabel!$N$4="16606", Tabel!$AD125*0.3,0)</f>
        <v>0</v>
      </c>
      <c r="AG115" s="55">
        <f>IF(Tabel!$N$4="16668", Tabel!$AD125*0.4,0)</f>
        <v>0</v>
      </c>
      <c r="AH115" s="55">
        <f>IF(Tabel!$N$4="15677", Tabel!$AD125*0.2,0)</f>
        <v>0</v>
      </c>
      <c r="AI115" s="55">
        <f>IF(Tabel!$N$4="16958", Tabel!$AD125*0.2,0)</f>
        <v>0</v>
      </c>
      <c r="AJ115" s="55">
        <f>Tabel!$AD125*0.75</f>
        <v>0</v>
      </c>
      <c r="AK115" s="55">
        <f>(Tabel!$AD125+Tabel!$AF125)*0.1</f>
        <v>0</v>
      </c>
      <c r="AL115" s="55">
        <f>IF(Tabel!$B125="GRUP_F6", Tabel!$AD125*0.1,0)</f>
        <v>0</v>
      </c>
      <c r="AM115" s="55">
        <f>IF(IFERROR(MATCH(CONCATENATE("I",Tabel!$N$4),Inst_social,0),0)&gt;0,Tabel!$AD125*0.1,0)</f>
        <v>0</v>
      </c>
      <c r="AN115" s="55">
        <f>Tabel!$AD125*0.75</f>
        <v>0</v>
      </c>
    </row>
    <row r="116" spans="15:40" s="60" customFormat="1" x14ac:dyDescent="0.2">
      <c r="O116" s="55"/>
      <c r="P116" s="55"/>
      <c r="Q116" s="55"/>
      <c r="R116" s="55"/>
      <c r="S116" s="55"/>
      <c r="T116" s="55"/>
      <c r="X116" s="55">
        <f>IF(IFERROR(MATCH(CONCATENATE("I",Tabel!$N$4),Inst_SFSSV,0),0)&gt;0,Tabel!$AD126*0.9,0)</f>
        <v>0</v>
      </c>
      <c r="Y116" s="55">
        <f>IF(Tabel!$N$4="16341", Tabel!AD126*1,0)</f>
        <v>0</v>
      </c>
      <c r="Z116" s="55">
        <f>IF(Tabel!$N$4="00027", Tabel!AD126*0.4,0)</f>
        <v>0</v>
      </c>
      <c r="AA116" s="55">
        <f>IF(IFERROR(MATCH(CONCATENATE("I",Tabel!$N$4),Inst_audio,0),0)&gt;0,Tabel!$AD126*0.2,0)</f>
        <v>0</v>
      </c>
      <c r="AB116" s="55">
        <f>IF(Tabel!$N$4="00169", Tabel!AD126*0.4,0)</f>
        <v>0</v>
      </c>
      <c r="AC116" s="55">
        <f>IF(IFERROR(MATCH(CONCATENATE("I",Tabel!$N$4),Inst_forta,0),0)&gt;0,Tabel!$AD126*0.2,0)</f>
        <v>0</v>
      </c>
      <c r="AD116" s="55">
        <f>IF(IFERROR(MATCH(CONCATENATE("I",Tabel!$N$4),Inst_forta_bani,0),0)&gt;0,Tabel!$AD126*1.2,0)</f>
        <v>0</v>
      </c>
      <c r="AE116" s="55">
        <f>IF(Tabel!$N$4="16751", Tabel!$AD126*1.2,0)</f>
        <v>0</v>
      </c>
      <c r="AF116" s="55">
        <f>IF(Tabel!$N$4="16606", Tabel!$AD126*0.3,0)</f>
        <v>0</v>
      </c>
      <c r="AG116" s="55">
        <f>IF(Tabel!$N$4="16668", Tabel!$AD126*0.4,0)</f>
        <v>0</v>
      </c>
      <c r="AH116" s="55">
        <f>IF(Tabel!$N$4="15677", Tabel!$AD126*0.2,0)</f>
        <v>0</v>
      </c>
      <c r="AI116" s="55">
        <f>IF(Tabel!$N$4="16958", Tabel!$AD126*0.2,0)</f>
        <v>0</v>
      </c>
      <c r="AJ116" s="55">
        <f>Tabel!$AD126*0.75</f>
        <v>0</v>
      </c>
      <c r="AK116" s="55">
        <f>(Tabel!$AD126+Tabel!$AF126)*0.1</f>
        <v>0</v>
      </c>
      <c r="AL116" s="55">
        <f>IF(Tabel!$B126="GRUP_F6", Tabel!$AD126*0.1,0)</f>
        <v>0</v>
      </c>
      <c r="AM116" s="55">
        <f>IF(IFERROR(MATCH(CONCATENATE("I",Tabel!$N$4),Inst_social,0),0)&gt;0,Tabel!$AD126*0.1,0)</f>
        <v>0</v>
      </c>
      <c r="AN116" s="55">
        <f>Tabel!$AD126*0.75</f>
        <v>0</v>
      </c>
    </row>
    <row r="117" spans="15:40" ht="40.5" customHeight="1" x14ac:dyDescent="0.2">
      <c r="X117" s="55">
        <f>IF(IFERROR(MATCH(CONCATENATE("I",Tabel!$N$4),Inst_SFSSV,0),0)&gt;0,Tabel!$AD127*0.9,0)</f>
        <v>0</v>
      </c>
      <c r="Y117" s="55">
        <f>IF(Tabel!$N$4="16341", Tabel!AD127*1,0)</f>
        <v>0</v>
      </c>
      <c r="Z117" s="55">
        <f>IF(Tabel!$N$4="00027", Tabel!AD127*0.4,0)</f>
        <v>0</v>
      </c>
      <c r="AA117" s="55">
        <f>IF(IFERROR(MATCH(CONCATENATE("I",Tabel!$N$4),Inst_audio,0),0)&gt;0,Tabel!$AD127*0.2,0)</f>
        <v>0</v>
      </c>
      <c r="AB117" s="55">
        <f>IF(Tabel!$N$4="00169", Tabel!AD127*0.4,0)</f>
        <v>0</v>
      </c>
      <c r="AC117" s="55">
        <f>IF(IFERROR(MATCH(CONCATENATE("I",Tabel!$N$4),Inst_forta,0),0)&gt;0,Tabel!$AD127*0.2,0)</f>
        <v>0</v>
      </c>
      <c r="AD117" s="55">
        <f>IF(IFERROR(MATCH(CONCATENATE("I",Tabel!$N$4),Inst_forta_bani,0),0)&gt;0,Tabel!$AD127*1.2,0)</f>
        <v>0</v>
      </c>
      <c r="AE117" s="55">
        <f>IF(Tabel!$N$4="16751", Tabel!$AD127*1.2,0)</f>
        <v>0</v>
      </c>
      <c r="AF117" s="55">
        <f>IF(Tabel!$N$4="16606", Tabel!$AD127*0.3,0)</f>
        <v>0</v>
      </c>
      <c r="AG117" s="55">
        <f>IF(Tabel!$N$4="16668", Tabel!$AD127*0.4,0)</f>
        <v>0</v>
      </c>
      <c r="AH117" s="55">
        <f>IF(Tabel!$N$4="15677", Tabel!$AD127*0.2,0)</f>
        <v>0</v>
      </c>
      <c r="AI117" s="55">
        <f>IF(Tabel!$N$4="16958", Tabel!$AD127*0.2,0)</f>
        <v>0</v>
      </c>
      <c r="AJ117" s="55">
        <f>Tabel!$AD127*0.75</f>
        <v>0</v>
      </c>
      <c r="AK117" s="55">
        <f>(Tabel!$AD127+Tabel!$AF127)*0.1</f>
        <v>0</v>
      </c>
      <c r="AL117" s="55">
        <f>IF(Tabel!$B127="GRUP_F6", Tabel!$AD127*0.1,0)</f>
        <v>0</v>
      </c>
      <c r="AM117" s="55">
        <f>IF(IFERROR(MATCH(CONCATENATE("I",Tabel!$N$4),Inst_social,0),0)&gt;0,Tabel!$AD127*0.1,0)</f>
        <v>0</v>
      </c>
      <c r="AN117" s="55">
        <f>Tabel!$AD127*0.75</f>
        <v>0</v>
      </c>
    </row>
    <row r="118" spans="15:40" ht="49.5" customHeight="1" x14ac:dyDescent="0.2">
      <c r="X118" s="55">
        <f>IF(IFERROR(MATCH(CONCATENATE("I",Tabel!$N$4),Inst_SFSSV,0),0)&gt;0,Tabel!$AD128*0.9,0)</f>
        <v>0</v>
      </c>
      <c r="Y118" s="55">
        <f>IF(Tabel!$N$4="16341", Tabel!AD128*1,0)</f>
        <v>0</v>
      </c>
      <c r="Z118" s="55">
        <f>IF(Tabel!$N$4="00027", Tabel!AD128*0.4,0)</f>
        <v>0</v>
      </c>
      <c r="AA118" s="55">
        <f>IF(IFERROR(MATCH(CONCATENATE("I",Tabel!$N$4),Inst_audio,0),0)&gt;0,Tabel!$AD128*0.2,0)</f>
        <v>0</v>
      </c>
      <c r="AB118" s="55">
        <f>IF(Tabel!$N$4="00169", Tabel!AD128*0.4,0)</f>
        <v>0</v>
      </c>
      <c r="AC118" s="55">
        <f>IF(IFERROR(MATCH(CONCATENATE("I",Tabel!$N$4),Inst_forta,0),0)&gt;0,Tabel!$AD128*0.2,0)</f>
        <v>0</v>
      </c>
      <c r="AD118" s="55">
        <f>IF(IFERROR(MATCH(CONCATENATE("I",Tabel!$N$4),Inst_forta_bani,0),0)&gt;0,Tabel!$AD128*1.2,0)</f>
        <v>0</v>
      </c>
      <c r="AE118" s="55">
        <f>IF(Tabel!$N$4="16751", Tabel!$AD128*1.2,0)</f>
        <v>0</v>
      </c>
      <c r="AF118" s="55">
        <f>IF(Tabel!$N$4="16606", Tabel!$AD128*0.3,0)</f>
        <v>0</v>
      </c>
      <c r="AG118" s="55">
        <f>IF(Tabel!$N$4="16668", Tabel!$AD128*0.4,0)</f>
        <v>0</v>
      </c>
      <c r="AH118" s="55">
        <f>IF(Tabel!$N$4="15677", Tabel!$AD128*0.2,0)</f>
        <v>0</v>
      </c>
      <c r="AI118" s="55">
        <f>IF(Tabel!$N$4="16958", Tabel!$AD128*0.2,0)</f>
        <v>0</v>
      </c>
      <c r="AJ118" s="55">
        <f>Tabel!$AD128*0.75</f>
        <v>0</v>
      </c>
      <c r="AK118" s="55">
        <f>(Tabel!$AD128+Tabel!$AF128)*0.1</f>
        <v>0</v>
      </c>
      <c r="AL118" s="55">
        <f>IF(Tabel!$B128="GRUP_F6", Tabel!$AD128*0.1,0)</f>
        <v>0</v>
      </c>
      <c r="AM118" s="55">
        <f>IF(IFERROR(MATCH(CONCATENATE("I",Tabel!$N$4),Inst_social,0),0)&gt;0,Tabel!$AD128*0.1,0)</f>
        <v>0</v>
      </c>
      <c r="AN118" s="55">
        <f>Tabel!$AD128*0.75</f>
        <v>0</v>
      </c>
    </row>
    <row r="119" spans="15:40" ht="62.25" customHeight="1" x14ac:dyDescent="0.2">
      <c r="X119" s="55">
        <f>IF(IFERROR(MATCH(CONCATENATE("I",Tabel!$N$4),Inst_SFSSV,0),0)&gt;0,Tabel!$AD129*0.9,0)</f>
        <v>0</v>
      </c>
      <c r="Y119" s="55">
        <f>IF(Tabel!$N$4="16341", Tabel!AD129*1,0)</f>
        <v>0</v>
      </c>
      <c r="Z119" s="55">
        <f>IF(Tabel!$N$4="00027", Tabel!AD129*0.4,0)</f>
        <v>0</v>
      </c>
      <c r="AA119" s="55">
        <f>IF(IFERROR(MATCH(CONCATENATE("I",Tabel!$N$4),Inst_audio,0),0)&gt;0,Tabel!$AD129*0.2,0)</f>
        <v>0</v>
      </c>
      <c r="AB119" s="55">
        <f>IF(Tabel!$N$4="00169", Tabel!AD129*0.4,0)</f>
        <v>0</v>
      </c>
      <c r="AC119" s="55">
        <f>IF(IFERROR(MATCH(CONCATENATE("I",Tabel!$N$4),Inst_forta,0),0)&gt;0,Tabel!$AD129*0.2,0)</f>
        <v>0</v>
      </c>
      <c r="AD119" s="55">
        <f>IF(IFERROR(MATCH(CONCATENATE("I",Tabel!$N$4),Inst_forta_bani,0),0)&gt;0,Tabel!$AD129*1.2,0)</f>
        <v>0</v>
      </c>
      <c r="AE119" s="55">
        <f>IF(Tabel!$N$4="16751", Tabel!$AD129*1.2,0)</f>
        <v>0</v>
      </c>
      <c r="AF119" s="55">
        <f>IF(Tabel!$N$4="16606", Tabel!$AD129*0.3,0)</f>
        <v>0</v>
      </c>
      <c r="AG119" s="55">
        <f>IF(Tabel!$N$4="16668", Tabel!$AD129*0.4,0)</f>
        <v>0</v>
      </c>
      <c r="AH119" s="55">
        <f>IF(Tabel!$N$4="15677", Tabel!$AD129*0.2,0)</f>
        <v>0</v>
      </c>
      <c r="AI119" s="55">
        <f>IF(Tabel!$N$4="16958", Tabel!$AD129*0.2,0)</f>
        <v>0</v>
      </c>
      <c r="AJ119" s="55">
        <f>Tabel!$AD129*0.75</f>
        <v>0</v>
      </c>
      <c r="AK119" s="55">
        <f>(Tabel!$AD129+Tabel!$AF129)*0.1</f>
        <v>0</v>
      </c>
      <c r="AL119" s="55">
        <f>IF(Tabel!$B129="GRUP_F6", Tabel!$AD129*0.1,0)</f>
        <v>0</v>
      </c>
      <c r="AM119" s="55">
        <f>IF(IFERROR(MATCH(CONCATENATE("I",Tabel!$N$4),Inst_social,0),0)&gt;0,Tabel!$AD129*0.1,0)</f>
        <v>0</v>
      </c>
      <c r="AN119" s="55">
        <f>Tabel!$AD129*0.75</f>
        <v>0</v>
      </c>
    </row>
    <row r="120" spans="15:40" ht="42.75" customHeight="1" x14ac:dyDescent="0.2">
      <c r="X120" s="55">
        <f>IF(IFERROR(MATCH(CONCATENATE("I",Tabel!$N$4),Inst_SFSSV,0),0)&gt;0,Tabel!$AD130*0.9,0)</f>
        <v>0</v>
      </c>
      <c r="Y120" s="55">
        <f>IF(Tabel!$N$4="16341", Tabel!AD130*1,0)</f>
        <v>0</v>
      </c>
      <c r="Z120" s="55">
        <f>IF(Tabel!$N$4="00027", Tabel!AD130*0.4,0)</f>
        <v>0</v>
      </c>
      <c r="AA120" s="55">
        <f>IF(IFERROR(MATCH(CONCATENATE("I",Tabel!$N$4),Inst_audio,0),0)&gt;0,Tabel!$AD130*0.2,0)</f>
        <v>0</v>
      </c>
      <c r="AB120" s="55">
        <f>IF(Tabel!$N$4="00169", Tabel!AD130*0.4,0)</f>
        <v>0</v>
      </c>
      <c r="AC120" s="55">
        <f>IF(IFERROR(MATCH(CONCATENATE("I",Tabel!$N$4),Inst_forta,0),0)&gt;0,Tabel!$AD130*0.2,0)</f>
        <v>0</v>
      </c>
      <c r="AD120" s="55">
        <f>IF(IFERROR(MATCH(CONCATENATE("I",Tabel!$N$4),Inst_forta_bani,0),0)&gt;0,Tabel!$AD130*1.2,0)</f>
        <v>0</v>
      </c>
      <c r="AE120" s="55">
        <f>IF(Tabel!$N$4="16751", Tabel!$AD130*1.2,0)</f>
        <v>0</v>
      </c>
      <c r="AF120" s="55">
        <f>IF(Tabel!$N$4="16606", Tabel!$AD130*0.3,0)</f>
        <v>0</v>
      </c>
      <c r="AG120" s="55">
        <f>IF(Tabel!$N$4="16668", Tabel!$AD130*0.4,0)</f>
        <v>0</v>
      </c>
      <c r="AH120" s="55">
        <f>IF(Tabel!$N$4="15677", Tabel!$AD130*0.2,0)</f>
        <v>0</v>
      </c>
      <c r="AI120" s="55">
        <f>IF(Tabel!$N$4="16958", Tabel!$AD130*0.2,0)</f>
        <v>0</v>
      </c>
      <c r="AJ120" s="55">
        <f>Tabel!$AD130*0.75</f>
        <v>0</v>
      </c>
      <c r="AK120" s="55">
        <f>(Tabel!$AD130+Tabel!$AF130)*0.1</f>
        <v>0</v>
      </c>
      <c r="AL120" s="55">
        <f>IF(Tabel!$B130="GRUP_F6", Tabel!$AD130*0.1,0)</f>
        <v>0</v>
      </c>
      <c r="AM120" s="55">
        <f>IF(IFERROR(MATCH(CONCATENATE("I",Tabel!$N$4),Inst_social,0),0)&gt;0,Tabel!$AD130*0.1,0)</f>
        <v>0</v>
      </c>
      <c r="AN120" s="55">
        <f>Tabel!$AD130*0.75</f>
        <v>0</v>
      </c>
    </row>
    <row r="121" spans="15:40" ht="39" customHeight="1" x14ac:dyDescent="0.2">
      <c r="X121" s="55">
        <f>IF(IFERROR(MATCH(CONCATENATE("I",Tabel!$N$4),Inst_SFSSV,0),0)&gt;0,Tabel!$AD131*0.9,0)</f>
        <v>0</v>
      </c>
      <c r="Y121" s="55">
        <f>IF(Tabel!$N$4="16341", Tabel!AD131*1,0)</f>
        <v>0</v>
      </c>
      <c r="Z121" s="55">
        <f>IF(Tabel!$N$4="00027", Tabel!AD131*0.4,0)</f>
        <v>0</v>
      </c>
      <c r="AA121" s="55">
        <f>IF(IFERROR(MATCH(CONCATENATE("I",Tabel!$N$4),Inst_audio,0),0)&gt;0,Tabel!$AD131*0.2,0)</f>
        <v>0</v>
      </c>
      <c r="AB121" s="55">
        <f>IF(Tabel!$N$4="00169", Tabel!AD131*0.4,0)</f>
        <v>0</v>
      </c>
      <c r="AC121" s="55">
        <f>IF(IFERROR(MATCH(CONCATENATE("I",Tabel!$N$4),Inst_forta,0),0)&gt;0,Tabel!$AD131*0.2,0)</f>
        <v>0</v>
      </c>
      <c r="AD121" s="55">
        <f>IF(IFERROR(MATCH(CONCATENATE("I",Tabel!$N$4),Inst_forta_bani,0),0)&gt;0,Tabel!$AD131*1.2,0)</f>
        <v>0</v>
      </c>
      <c r="AE121" s="55">
        <f>IF(Tabel!$N$4="16751", Tabel!$AD131*1.2,0)</f>
        <v>0</v>
      </c>
      <c r="AF121" s="55">
        <f>IF(Tabel!$N$4="16606", Tabel!$AD131*0.3,0)</f>
        <v>0</v>
      </c>
      <c r="AG121" s="55">
        <f>IF(Tabel!$N$4="16668", Tabel!$AD131*0.4,0)</f>
        <v>0</v>
      </c>
      <c r="AH121" s="55">
        <f>IF(Tabel!$N$4="15677", Tabel!$AD131*0.2,0)</f>
        <v>0</v>
      </c>
      <c r="AI121" s="55">
        <f>IF(Tabel!$N$4="16958", Tabel!$AD131*0.2,0)</f>
        <v>0</v>
      </c>
      <c r="AJ121" s="55">
        <f>Tabel!$AD131*0.75</f>
        <v>0</v>
      </c>
      <c r="AK121" s="55">
        <f>(Tabel!$AD131+Tabel!$AF131)*0.1</f>
        <v>0</v>
      </c>
      <c r="AL121" s="55">
        <f>IF(Tabel!$B131="GRUP_F6", Tabel!$AD131*0.1,0)</f>
        <v>0</v>
      </c>
      <c r="AM121" s="55">
        <f>IF(IFERROR(MATCH(CONCATENATE("I",Tabel!$N$4),Inst_social,0),0)&gt;0,Tabel!$AD131*0.1,0)</f>
        <v>0</v>
      </c>
      <c r="AN121" s="55">
        <f>Tabel!$AD131*0.75</f>
        <v>0</v>
      </c>
    </row>
    <row r="122" spans="15:40" ht="39" customHeight="1" x14ac:dyDescent="0.2">
      <c r="X122" s="55">
        <f>IF(IFERROR(MATCH(CONCATENATE("I",Tabel!$N$4),Inst_SFSSV,0),0)&gt;0,Tabel!$AD132*0.9,0)</f>
        <v>0</v>
      </c>
      <c r="Y122" s="55">
        <f>IF(Tabel!$N$4="16341", Tabel!AD132*1,0)</f>
        <v>0</v>
      </c>
      <c r="Z122" s="55">
        <f>IF(Tabel!$N$4="00027", Tabel!AD132*0.4,0)</f>
        <v>0</v>
      </c>
      <c r="AA122" s="55">
        <f>IF(IFERROR(MATCH(CONCATENATE("I",Tabel!$N$4),Inst_audio,0),0)&gt;0,Tabel!$AD132*0.2,0)</f>
        <v>0</v>
      </c>
      <c r="AB122" s="55">
        <f>IF(Tabel!$N$4="00169", Tabel!AD132*0.4,0)</f>
        <v>0</v>
      </c>
      <c r="AC122" s="55">
        <f>IF(IFERROR(MATCH(CONCATENATE("I",Tabel!$N$4),Inst_forta,0),0)&gt;0,Tabel!$AD132*0.2,0)</f>
        <v>0</v>
      </c>
      <c r="AD122" s="55">
        <f>IF(IFERROR(MATCH(CONCATENATE("I",Tabel!$N$4),Inst_forta_bani,0),0)&gt;0,Tabel!$AD132*1.2,0)</f>
        <v>0</v>
      </c>
      <c r="AE122" s="55">
        <f>IF(Tabel!$N$4="16751", Tabel!$AD132*1.2,0)</f>
        <v>0</v>
      </c>
      <c r="AF122" s="55">
        <f>IF(Tabel!$N$4="16606", Tabel!$AD132*0.3,0)</f>
        <v>0</v>
      </c>
      <c r="AG122" s="55">
        <f>IF(Tabel!$N$4="16668", Tabel!$AD132*0.4,0)</f>
        <v>0</v>
      </c>
      <c r="AH122" s="55">
        <f>IF(Tabel!$N$4="15677", Tabel!$AD132*0.2,0)</f>
        <v>0</v>
      </c>
      <c r="AI122" s="55">
        <f>IF(Tabel!$N$4="16958", Tabel!$AD132*0.2,0)</f>
        <v>0</v>
      </c>
      <c r="AJ122" s="55">
        <f>Tabel!$AD132*0.75</f>
        <v>0</v>
      </c>
      <c r="AK122" s="55">
        <f>(Tabel!$AD132+Tabel!$AF132)*0.1</f>
        <v>0</v>
      </c>
      <c r="AL122" s="55">
        <f>IF(Tabel!$B132="GRUP_F6", Tabel!$AD132*0.1,0)</f>
        <v>0</v>
      </c>
      <c r="AM122" s="55">
        <f>IF(IFERROR(MATCH(CONCATENATE("I",Tabel!$N$4),Inst_social,0),0)&gt;0,Tabel!$AD132*0.1,0)</f>
        <v>0</v>
      </c>
      <c r="AN122" s="55">
        <f>Tabel!$AD132*0.75</f>
        <v>0</v>
      </c>
    </row>
    <row r="123" spans="15:40" ht="27.75" customHeight="1" x14ac:dyDescent="0.2">
      <c r="X123" s="55">
        <f>IF(IFERROR(MATCH(CONCATENATE("I",Tabel!$N$4),Inst_SFSSV,0),0)&gt;0,Tabel!$AD133*0.9,0)</f>
        <v>0</v>
      </c>
      <c r="Y123" s="55">
        <f>IF(Tabel!$N$4="16341", Tabel!AD133*1,0)</f>
        <v>0</v>
      </c>
      <c r="Z123" s="55">
        <f>IF(Tabel!$N$4="00027", Tabel!AD133*0.4,0)</f>
        <v>0</v>
      </c>
      <c r="AA123" s="55">
        <f>IF(IFERROR(MATCH(CONCATENATE("I",Tabel!$N$4),Inst_audio,0),0)&gt;0,Tabel!$AD133*0.2,0)</f>
        <v>0</v>
      </c>
      <c r="AB123" s="55">
        <f>IF(Tabel!$N$4="00169", Tabel!AD133*0.4,0)</f>
        <v>0</v>
      </c>
      <c r="AC123" s="55">
        <f>IF(IFERROR(MATCH(CONCATENATE("I",Tabel!$N$4),Inst_forta,0),0)&gt;0,Tabel!$AD133*0.2,0)</f>
        <v>0</v>
      </c>
      <c r="AD123" s="55">
        <f>IF(IFERROR(MATCH(CONCATENATE("I",Tabel!$N$4),Inst_forta_bani,0),0)&gt;0,Tabel!$AD133*1.2,0)</f>
        <v>0</v>
      </c>
      <c r="AE123" s="55">
        <f>IF(Tabel!$N$4="16751", Tabel!$AD133*1.2,0)</f>
        <v>0</v>
      </c>
      <c r="AF123" s="55">
        <f>IF(Tabel!$N$4="16606", Tabel!$AD133*0.3,0)</f>
        <v>0</v>
      </c>
      <c r="AG123" s="55">
        <f>IF(Tabel!$N$4="16668", Tabel!$AD133*0.4,0)</f>
        <v>0</v>
      </c>
      <c r="AH123" s="55">
        <f>IF(Tabel!$N$4="15677", Tabel!$AD133*0.2,0)</f>
        <v>0</v>
      </c>
      <c r="AI123" s="55">
        <f>IF(Tabel!$N$4="16958", Tabel!$AD133*0.2,0)</f>
        <v>0</v>
      </c>
      <c r="AJ123" s="55">
        <f>Tabel!$AD133*0.75</f>
        <v>0</v>
      </c>
      <c r="AK123" s="55">
        <f>(Tabel!$AD133+Tabel!$AF133)*0.1</f>
        <v>0</v>
      </c>
      <c r="AL123" s="55">
        <f>IF(Tabel!$B133="GRUP_F6", Tabel!$AD133*0.1,0)</f>
        <v>0</v>
      </c>
      <c r="AM123" s="55">
        <f>IF(IFERROR(MATCH(CONCATENATE("I",Tabel!$N$4),Inst_social,0),0)&gt;0,Tabel!$AD133*0.1,0)</f>
        <v>0</v>
      </c>
      <c r="AN123" s="55">
        <f>Tabel!$AD133*0.75</f>
        <v>0</v>
      </c>
    </row>
    <row r="124" spans="15:40" ht="41.25" customHeight="1" x14ac:dyDescent="0.2">
      <c r="X124" s="55">
        <f>IF(IFERROR(MATCH(CONCATENATE("I",Tabel!$N$4),Inst_SFSSV,0),0)&gt;0,Tabel!$AD134*0.9,0)</f>
        <v>0</v>
      </c>
      <c r="Y124" s="55">
        <f>IF(Tabel!$N$4="16341", Tabel!AD134*1,0)</f>
        <v>0</v>
      </c>
      <c r="Z124" s="55">
        <f>IF(Tabel!$N$4="00027", Tabel!AD134*0.4,0)</f>
        <v>0</v>
      </c>
      <c r="AA124" s="55">
        <f>IF(IFERROR(MATCH(CONCATENATE("I",Tabel!$N$4),Inst_audio,0),0)&gt;0,Tabel!$AD134*0.2,0)</f>
        <v>0</v>
      </c>
      <c r="AB124" s="55">
        <f>IF(Tabel!$N$4="00169", Tabel!AD134*0.4,0)</f>
        <v>0</v>
      </c>
      <c r="AC124" s="55">
        <f>IF(IFERROR(MATCH(CONCATENATE("I",Tabel!$N$4),Inst_forta,0),0)&gt;0,Tabel!$AD134*0.2,0)</f>
        <v>0</v>
      </c>
      <c r="AD124" s="55">
        <f>IF(IFERROR(MATCH(CONCATENATE("I",Tabel!$N$4),Inst_forta_bani,0),0)&gt;0,Tabel!$AD134*1.2,0)</f>
        <v>0</v>
      </c>
      <c r="AE124" s="55">
        <f>IF(Tabel!$N$4="16751", Tabel!$AD134*1.2,0)</f>
        <v>0</v>
      </c>
      <c r="AF124" s="55">
        <f>IF(Tabel!$N$4="16606", Tabel!$AD134*0.3,0)</f>
        <v>0</v>
      </c>
      <c r="AG124" s="55">
        <f>IF(Tabel!$N$4="16668", Tabel!$AD134*0.4,0)</f>
        <v>0</v>
      </c>
      <c r="AH124" s="55">
        <f>IF(Tabel!$N$4="15677", Tabel!$AD134*0.2,0)</f>
        <v>0</v>
      </c>
      <c r="AI124" s="55">
        <f>IF(Tabel!$N$4="16958", Tabel!$AD134*0.2,0)</f>
        <v>0</v>
      </c>
      <c r="AJ124" s="55">
        <f>Tabel!$AD134*0.75</f>
        <v>0</v>
      </c>
      <c r="AK124" s="55">
        <f>(Tabel!$AD134+Tabel!$AF134)*0.1</f>
        <v>0</v>
      </c>
      <c r="AL124" s="55">
        <f>IF(Tabel!$B134="GRUP_F6", Tabel!$AD134*0.1,0)</f>
        <v>0</v>
      </c>
      <c r="AM124" s="55">
        <f>IF(IFERROR(MATCH(CONCATENATE("I",Tabel!$N$4),Inst_social,0),0)&gt;0,Tabel!$AD134*0.1,0)</f>
        <v>0</v>
      </c>
      <c r="AN124" s="55">
        <f>Tabel!$AD134*0.75</f>
        <v>0</v>
      </c>
    </row>
    <row r="125" spans="15:40" x14ac:dyDescent="0.2">
      <c r="X125" s="55">
        <f>IF(IFERROR(MATCH(CONCATENATE("I",Tabel!$N$4),Inst_SFSSV,0),0)&gt;0,Tabel!$AD135*0.9,0)</f>
        <v>0</v>
      </c>
      <c r="Y125" s="55">
        <f>IF(Tabel!$N$4="16341", Tabel!AD135*1,0)</f>
        <v>0</v>
      </c>
      <c r="Z125" s="55">
        <f>IF(Tabel!$N$4="00027", Tabel!AD135*0.4,0)</f>
        <v>0</v>
      </c>
      <c r="AA125" s="55">
        <f>IF(IFERROR(MATCH(CONCATENATE("I",Tabel!$N$4),Inst_audio,0),0)&gt;0,Tabel!$AD135*0.2,0)</f>
        <v>0</v>
      </c>
      <c r="AB125" s="55">
        <f>IF(Tabel!$N$4="00169", Tabel!AD135*0.4,0)</f>
        <v>0</v>
      </c>
      <c r="AC125" s="55">
        <f>IF(IFERROR(MATCH(CONCATENATE("I",Tabel!$N$4),Inst_forta,0),0)&gt;0,Tabel!$AD135*0.2,0)</f>
        <v>0</v>
      </c>
      <c r="AD125" s="55">
        <f>IF(IFERROR(MATCH(CONCATENATE("I",Tabel!$N$4),Inst_forta_bani,0),0)&gt;0,Tabel!$AD135*1.2,0)</f>
        <v>0</v>
      </c>
      <c r="AE125" s="55">
        <f>IF(Tabel!$N$4="16751", Tabel!$AD135*1.2,0)</f>
        <v>0</v>
      </c>
      <c r="AF125" s="55">
        <f>IF(Tabel!$N$4="16606", Tabel!$AD135*0.3,0)</f>
        <v>0</v>
      </c>
      <c r="AG125" s="55">
        <f>IF(Tabel!$N$4="16668", Tabel!$AD135*0.4,0)</f>
        <v>0</v>
      </c>
      <c r="AH125" s="55">
        <f>IF(Tabel!$N$4="15677", Tabel!$AD135*0.2,0)</f>
        <v>0</v>
      </c>
      <c r="AI125" s="55">
        <f>IF(Tabel!$N$4="16958", Tabel!$AD135*0.2,0)</f>
        <v>0</v>
      </c>
      <c r="AJ125" s="55">
        <f>Tabel!$AD135*0.75</f>
        <v>0</v>
      </c>
      <c r="AK125" s="55">
        <f>(Tabel!$AD135+Tabel!$AF135)*0.1</f>
        <v>0</v>
      </c>
      <c r="AL125" s="55">
        <f>IF(Tabel!$B135="GRUP_F6", Tabel!$AD135*0.1,0)</f>
        <v>0</v>
      </c>
      <c r="AM125" s="55">
        <f>IF(IFERROR(MATCH(CONCATENATE("I",Tabel!$N$4),Inst_social,0),0)&gt;0,Tabel!$AD135*0.1,0)</f>
        <v>0</v>
      </c>
      <c r="AN125" s="55">
        <f>Tabel!$AD135*0.75</f>
        <v>0</v>
      </c>
    </row>
    <row r="126" spans="15:40" ht="48.75" customHeight="1" x14ac:dyDescent="0.2">
      <c r="X126" s="55">
        <f>IF(IFERROR(MATCH(CONCATENATE("I",Tabel!$N$4),Inst_SFSSV,0),0)&gt;0,Tabel!$AD136*0.9,0)</f>
        <v>0</v>
      </c>
      <c r="Y126" s="55">
        <f>IF(Tabel!$N$4="16341", Tabel!AD136*1,0)</f>
        <v>0</v>
      </c>
      <c r="Z126" s="55">
        <f>IF(Tabel!$N$4="00027", Tabel!AD136*0.4,0)</f>
        <v>0</v>
      </c>
      <c r="AA126" s="55">
        <f>IF(IFERROR(MATCH(CONCATENATE("I",Tabel!$N$4),Inst_audio,0),0)&gt;0,Tabel!$AD136*0.2,0)</f>
        <v>0</v>
      </c>
      <c r="AB126" s="55">
        <f>IF(Tabel!$N$4="00169", Tabel!AD136*0.4,0)</f>
        <v>0</v>
      </c>
      <c r="AC126" s="55">
        <f>IF(IFERROR(MATCH(CONCATENATE("I",Tabel!$N$4),Inst_forta,0),0)&gt;0,Tabel!$AD136*0.2,0)</f>
        <v>0</v>
      </c>
      <c r="AD126" s="55">
        <f>IF(IFERROR(MATCH(CONCATENATE("I",Tabel!$N$4),Inst_forta_bani,0),0)&gt;0,Tabel!$AD136*1.2,0)</f>
        <v>0</v>
      </c>
      <c r="AE126" s="55">
        <f>IF(Tabel!$N$4="16751", Tabel!$AD136*1.2,0)</f>
        <v>0</v>
      </c>
      <c r="AF126" s="55">
        <f>IF(Tabel!$N$4="16606", Tabel!$AD136*0.3,0)</f>
        <v>0</v>
      </c>
      <c r="AG126" s="55">
        <f>IF(Tabel!$N$4="16668", Tabel!$AD136*0.4,0)</f>
        <v>0</v>
      </c>
      <c r="AH126" s="55">
        <f>IF(Tabel!$N$4="15677", Tabel!$AD136*0.2,0)</f>
        <v>0</v>
      </c>
      <c r="AI126" s="55">
        <f>IF(Tabel!$N$4="16958", Tabel!$AD136*0.2,0)</f>
        <v>0</v>
      </c>
      <c r="AJ126" s="55">
        <f>Tabel!$AD136*0.75</f>
        <v>0</v>
      </c>
      <c r="AK126" s="55">
        <f>(Tabel!$AD136+Tabel!$AF136)*0.1</f>
        <v>0</v>
      </c>
      <c r="AL126" s="55">
        <f>IF(Tabel!$B136="GRUP_F6", Tabel!$AD136*0.1,0)</f>
        <v>0</v>
      </c>
      <c r="AM126" s="55">
        <f>IF(IFERROR(MATCH(CONCATENATE("I",Tabel!$N$4),Inst_social,0),0)&gt;0,Tabel!$AD136*0.1,0)</f>
        <v>0</v>
      </c>
      <c r="AN126" s="55">
        <f>Tabel!$AD136*0.75</f>
        <v>0</v>
      </c>
    </row>
    <row r="127" spans="15:40" ht="47.25" customHeight="1" x14ac:dyDescent="0.2">
      <c r="X127" s="55">
        <f>IF(IFERROR(MATCH(CONCATENATE("I",Tabel!$N$4),Inst_SFSSV,0),0)&gt;0,Tabel!$AD137*0.9,0)</f>
        <v>0</v>
      </c>
      <c r="Y127" s="55">
        <f>IF(Tabel!$N$4="16341", Tabel!AD137*1,0)</f>
        <v>0</v>
      </c>
      <c r="Z127" s="55">
        <f>IF(Tabel!$N$4="00027", Tabel!AD137*0.4,0)</f>
        <v>0</v>
      </c>
      <c r="AA127" s="55">
        <f>IF(IFERROR(MATCH(CONCATENATE("I",Tabel!$N$4),Inst_audio,0),0)&gt;0,Tabel!$AD137*0.2,0)</f>
        <v>0</v>
      </c>
      <c r="AB127" s="55">
        <f>IF(Tabel!$N$4="00169", Tabel!AD137*0.4,0)</f>
        <v>0</v>
      </c>
      <c r="AC127" s="55">
        <f>IF(IFERROR(MATCH(CONCATENATE("I",Tabel!$N$4),Inst_forta,0),0)&gt;0,Tabel!$AD137*0.2,0)</f>
        <v>0</v>
      </c>
      <c r="AD127" s="55">
        <f>IF(IFERROR(MATCH(CONCATENATE("I",Tabel!$N$4),Inst_forta_bani,0),0)&gt;0,Tabel!$AD137*1.2,0)</f>
        <v>0</v>
      </c>
      <c r="AE127" s="55">
        <f>IF(Tabel!$N$4="16751", Tabel!$AD137*1.2,0)</f>
        <v>0</v>
      </c>
      <c r="AF127" s="55">
        <f>IF(Tabel!$N$4="16606", Tabel!$AD137*0.3,0)</f>
        <v>0</v>
      </c>
      <c r="AG127" s="55">
        <f>IF(Tabel!$N$4="16668", Tabel!$AD137*0.4,0)</f>
        <v>0</v>
      </c>
      <c r="AH127" s="55">
        <f>IF(Tabel!$N$4="15677", Tabel!$AD137*0.2,0)</f>
        <v>0</v>
      </c>
      <c r="AI127" s="55">
        <f>IF(Tabel!$N$4="16958", Tabel!$AD137*0.2,0)</f>
        <v>0</v>
      </c>
      <c r="AJ127" s="55">
        <f>Tabel!$AD137*0.75</f>
        <v>0</v>
      </c>
      <c r="AK127" s="55">
        <f>(Tabel!$AD137+Tabel!$AF137)*0.1</f>
        <v>0</v>
      </c>
      <c r="AL127" s="55">
        <f>IF(Tabel!$B137="GRUP_F6", Tabel!$AD137*0.1,0)</f>
        <v>0</v>
      </c>
      <c r="AM127" s="55">
        <f>IF(IFERROR(MATCH(CONCATENATE("I",Tabel!$N$4),Inst_social,0),0)&gt;0,Tabel!$AD137*0.1,0)</f>
        <v>0</v>
      </c>
      <c r="AN127" s="55">
        <f>Tabel!$AD137*0.75</f>
        <v>0</v>
      </c>
    </row>
    <row r="128" spans="15:40" ht="50.25" customHeight="1" x14ac:dyDescent="0.2">
      <c r="X128" s="55">
        <f>IF(IFERROR(MATCH(CONCATENATE("I",Tabel!$N$4),Inst_SFSSV,0),0)&gt;0,Tabel!$AD138*0.9,0)</f>
        <v>0</v>
      </c>
      <c r="Y128" s="55">
        <f>IF(Tabel!$N$4="16341", Tabel!AD138*1,0)</f>
        <v>0</v>
      </c>
      <c r="Z128" s="55">
        <f>IF(Tabel!$N$4="00027", Tabel!AD138*0.4,0)</f>
        <v>0</v>
      </c>
      <c r="AA128" s="55">
        <f>IF(IFERROR(MATCH(CONCATENATE("I",Tabel!$N$4),Inst_audio,0),0)&gt;0,Tabel!$AD138*0.2,0)</f>
        <v>0</v>
      </c>
      <c r="AB128" s="55">
        <f>IF(Tabel!$N$4="00169", Tabel!AD138*0.4,0)</f>
        <v>0</v>
      </c>
      <c r="AC128" s="55">
        <f>IF(IFERROR(MATCH(CONCATENATE("I",Tabel!$N$4),Inst_forta,0),0)&gt;0,Tabel!$AD138*0.2,0)</f>
        <v>0</v>
      </c>
      <c r="AD128" s="55">
        <f>IF(IFERROR(MATCH(CONCATENATE("I",Tabel!$N$4),Inst_forta_bani,0),0)&gt;0,Tabel!$AD138*1.2,0)</f>
        <v>0</v>
      </c>
      <c r="AE128" s="55">
        <f>IF(Tabel!$N$4="16751", Tabel!$AD138*1.2,0)</f>
        <v>0</v>
      </c>
      <c r="AF128" s="55">
        <f>IF(Tabel!$N$4="16606", Tabel!$AD138*0.3,0)</f>
        <v>0</v>
      </c>
      <c r="AG128" s="55">
        <f>IF(Tabel!$N$4="16668", Tabel!$AD138*0.4,0)</f>
        <v>0</v>
      </c>
      <c r="AH128" s="55">
        <f>IF(Tabel!$N$4="15677", Tabel!$AD138*0.2,0)</f>
        <v>0</v>
      </c>
      <c r="AI128" s="55">
        <f>IF(Tabel!$N$4="16958", Tabel!$AD138*0.2,0)</f>
        <v>0</v>
      </c>
      <c r="AJ128" s="55">
        <f>Tabel!$AD138*0.75</f>
        <v>0</v>
      </c>
      <c r="AK128" s="55">
        <f>(Tabel!$AD138+Tabel!$AF138)*0.1</f>
        <v>0</v>
      </c>
      <c r="AL128" s="55">
        <f>IF(Tabel!$B138="GRUP_F6", Tabel!$AD138*0.1,0)</f>
        <v>0</v>
      </c>
      <c r="AM128" s="55">
        <f>IF(IFERROR(MATCH(CONCATENATE("I",Tabel!$N$4),Inst_social,0),0)&gt;0,Tabel!$AD138*0.1,0)</f>
        <v>0</v>
      </c>
      <c r="AN128" s="55">
        <f>Tabel!$AD138*0.75</f>
        <v>0</v>
      </c>
    </row>
    <row r="129" spans="24:40" x14ac:dyDescent="0.2">
      <c r="X129" s="55">
        <f>IF(IFERROR(MATCH(CONCATENATE("I",Tabel!$N$4),Inst_SFSSV,0),0)&gt;0,Tabel!$AD139*0.9,0)</f>
        <v>0</v>
      </c>
      <c r="Y129" s="55">
        <f>IF(Tabel!$N$4="16341", Tabel!AD139*1,0)</f>
        <v>0</v>
      </c>
      <c r="Z129" s="55">
        <f>IF(Tabel!$N$4="00027", Tabel!AD139*0.4,0)</f>
        <v>0</v>
      </c>
      <c r="AA129" s="55">
        <f>IF(IFERROR(MATCH(CONCATENATE("I",Tabel!$N$4),Inst_audio,0),0)&gt;0,Tabel!$AD139*0.2,0)</f>
        <v>0</v>
      </c>
      <c r="AB129" s="55">
        <f>IF(Tabel!$N$4="00169", Tabel!AD139*0.4,0)</f>
        <v>0</v>
      </c>
      <c r="AC129" s="55">
        <f>IF(IFERROR(MATCH(CONCATENATE("I",Tabel!$N$4),Inst_forta,0),0)&gt;0,Tabel!$AD139*0.2,0)</f>
        <v>0</v>
      </c>
      <c r="AD129" s="55">
        <f>IF(IFERROR(MATCH(CONCATENATE("I",Tabel!$N$4),Inst_forta_bani,0),0)&gt;0,Tabel!$AD139*1.2,0)</f>
        <v>0</v>
      </c>
      <c r="AE129" s="55">
        <f>IF(Tabel!$N$4="16751", Tabel!$AD139*1.2,0)</f>
        <v>0</v>
      </c>
      <c r="AF129" s="55">
        <f>IF(Tabel!$N$4="16606", Tabel!$AD139*0.3,0)</f>
        <v>0</v>
      </c>
      <c r="AG129" s="55">
        <f>IF(Tabel!$N$4="16668", Tabel!$AD139*0.4,0)</f>
        <v>0</v>
      </c>
      <c r="AH129" s="55">
        <f>IF(Tabel!$N$4="15677", Tabel!$AD139*0.2,0)</f>
        <v>0</v>
      </c>
      <c r="AI129" s="55">
        <f>IF(Tabel!$N$4="16958", Tabel!$AD139*0.2,0)</f>
        <v>0</v>
      </c>
      <c r="AJ129" s="55">
        <f>Tabel!$AD139*0.75</f>
        <v>0</v>
      </c>
      <c r="AK129" s="55">
        <f>(Tabel!$AD139+Tabel!$AF139)*0.1</f>
        <v>0</v>
      </c>
      <c r="AL129" s="55">
        <f>IF(Tabel!$B139="GRUP_F6", Tabel!$AD139*0.1,0)</f>
        <v>0</v>
      </c>
      <c r="AM129" s="55">
        <f>IF(IFERROR(MATCH(CONCATENATE("I",Tabel!$N$4),Inst_social,0),0)&gt;0,Tabel!$AD139*0.1,0)</f>
        <v>0</v>
      </c>
      <c r="AN129" s="55">
        <f>Tabel!$AD139*0.75</f>
        <v>0</v>
      </c>
    </row>
    <row r="130" spans="24:40" x14ac:dyDescent="0.2">
      <c r="X130" s="55">
        <f>IF(IFERROR(MATCH(CONCATENATE("I",Tabel!$N$4),Inst_SFSSV,0),0)&gt;0,Tabel!$AD140*0.9,0)</f>
        <v>0</v>
      </c>
      <c r="Y130" s="55">
        <f>IF(Tabel!$N$4="16341", Tabel!AD140*1,0)</f>
        <v>0</v>
      </c>
      <c r="Z130" s="55">
        <f>IF(Tabel!$N$4="00027", Tabel!AD140*0.4,0)</f>
        <v>0</v>
      </c>
      <c r="AA130" s="55">
        <f>IF(IFERROR(MATCH(CONCATENATE("I",Tabel!$N$4),Inst_audio,0),0)&gt;0,Tabel!$AD140*0.2,0)</f>
        <v>0</v>
      </c>
      <c r="AB130" s="55">
        <f>IF(Tabel!$N$4="00169", Tabel!AD140*0.4,0)</f>
        <v>0</v>
      </c>
      <c r="AC130" s="55">
        <f>IF(IFERROR(MATCH(CONCATENATE("I",Tabel!$N$4),Inst_forta,0),0)&gt;0,Tabel!$AD140*0.2,0)</f>
        <v>0</v>
      </c>
      <c r="AD130" s="55">
        <f>IF(IFERROR(MATCH(CONCATENATE("I",Tabel!$N$4),Inst_forta_bani,0),0)&gt;0,Tabel!$AD140*1.2,0)</f>
        <v>0</v>
      </c>
      <c r="AE130" s="55">
        <f>IF(Tabel!$N$4="16751", Tabel!$AD140*1.2,0)</f>
        <v>0</v>
      </c>
      <c r="AF130" s="55">
        <f>IF(Tabel!$N$4="16606", Tabel!$AD140*0.3,0)</f>
        <v>0</v>
      </c>
      <c r="AG130" s="55">
        <f>IF(Tabel!$N$4="16668", Tabel!$AD140*0.4,0)</f>
        <v>0</v>
      </c>
      <c r="AH130" s="55">
        <f>IF(Tabel!$N$4="15677", Tabel!$AD140*0.2,0)</f>
        <v>0</v>
      </c>
      <c r="AI130" s="55">
        <f>IF(Tabel!$N$4="16958", Tabel!$AD140*0.2,0)</f>
        <v>0</v>
      </c>
      <c r="AJ130" s="55">
        <f>Tabel!$AD140*0.75</f>
        <v>0</v>
      </c>
      <c r="AK130" s="55">
        <f>(Tabel!$AD140+Tabel!$AF140)*0.1</f>
        <v>0</v>
      </c>
      <c r="AL130" s="55">
        <f>IF(Tabel!$B140="GRUP_F6", Tabel!$AD140*0.1,0)</f>
        <v>0</v>
      </c>
      <c r="AM130" s="55">
        <f>IF(IFERROR(MATCH(CONCATENATE("I",Tabel!$N$4),Inst_social,0),0)&gt;0,Tabel!$AD140*0.1,0)</f>
        <v>0</v>
      </c>
      <c r="AN130" s="55">
        <f>Tabel!$AD140*0.75</f>
        <v>0</v>
      </c>
    </row>
    <row r="131" spans="24:40" ht="30" customHeight="1" x14ac:dyDescent="0.2">
      <c r="X131" s="55">
        <f>IF(IFERROR(MATCH(CONCATENATE("I",Tabel!$N$4),Inst_SFSSV,0),0)&gt;0,Tabel!$AD141*0.9,0)</f>
        <v>0</v>
      </c>
      <c r="Y131" s="55">
        <f>IF(Tabel!$N$4="16341", Tabel!AD141*1,0)</f>
        <v>0</v>
      </c>
      <c r="Z131" s="55">
        <f>IF(Tabel!$N$4="00027", Tabel!AD141*0.4,0)</f>
        <v>0</v>
      </c>
      <c r="AA131" s="55">
        <f>IF(IFERROR(MATCH(CONCATENATE("I",Tabel!$N$4),Inst_audio,0),0)&gt;0,Tabel!$AD141*0.2,0)</f>
        <v>0</v>
      </c>
      <c r="AB131" s="55">
        <f>IF(Tabel!$N$4="00169", Tabel!AD141*0.4,0)</f>
        <v>0</v>
      </c>
      <c r="AC131" s="55">
        <f>IF(IFERROR(MATCH(CONCATENATE("I",Tabel!$N$4),Inst_forta,0),0)&gt;0,Tabel!$AD141*0.2,0)</f>
        <v>0</v>
      </c>
      <c r="AD131" s="55">
        <f>IF(IFERROR(MATCH(CONCATENATE("I",Tabel!$N$4),Inst_forta_bani,0),0)&gt;0,Tabel!$AD141*1.2,0)</f>
        <v>0</v>
      </c>
      <c r="AE131" s="55">
        <f>IF(Tabel!$N$4="16751", Tabel!$AD141*1.2,0)</f>
        <v>0</v>
      </c>
      <c r="AF131" s="55">
        <f>IF(Tabel!$N$4="16606", Tabel!$AD141*0.3,0)</f>
        <v>0</v>
      </c>
      <c r="AG131" s="55">
        <f>IF(Tabel!$N$4="16668", Tabel!$AD141*0.4,0)</f>
        <v>0</v>
      </c>
      <c r="AH131" s="55">
        <f>IF(Tabel!$N$4="15677", Tabel!$AD141*0.2,0)</f>
        <v>0</v>
      </c>
      <c r="AI131" s="55">
        <f>IF(Tabel!$N$4="16958", Tabel!$AD141*0.2,0)</f>
        <v>0</v>
      </c>
      <c r="AJ131" s="55">
        <f>Tabel!$AD141*0.75</f>
        <v>0</v>
      </c>
      <c r="AK131" s="55">
        <f>(Tabel!$AD141+Tabel!$AF141)*0.1</f>
        <v>0</v>
      </c>
      <c r="AL131" s="55">
        <f>IF(Tabel!$B141="GRUP_F6", Tabel!$AD141*0.1,0)</f>
        <v>0</v>
      </c>
      <c r="AM131" s="55">
        <f>IF(IFERROR(MATCH(CONCATENATE("I",Tabel!$N$4),Inst_social,0),0)&gt;0,Tabel!$AD141*0.1,0)</f>
        <v>0</v>
      </c>
      <c r="AN131" s="55">
        <f>Tabel!$AD141*0.75</f>
        <v>0</v>
      </c>
    </row>
    <row r="132" spans="24:40" ht="27.75" customHeight="1" x14ac:dyDescent="0.2">
      <c r="X132" s="55">
        <f>IF(IFERROR(MATCH(CONCATENATE("I",Tabel!$N$4),Inst_SFSSV,0),0)&gt;0,Tabel!$AD142*0.9,0)</f>
        <v>0</v>
      </c>
      <c r="Y132" s="55">
        <f>IF(Tabel!$N$4="16341", Tabel!AD142*1,0)</f>
        <v>0</v>
      </c>
      <c r="Z132" s="55">
        <f>IF(Tabel!$N$4="00027", Tabel!AD142*0.4,0)</f>
        <v>0</v>
      </c>
      <c r="AA132" s="55">
        <f>IF(IFERROR(MATCH(CONCATENATE("I",Tabel!$N$4),Inst_audio,0),0)&gt;0,Tabel!$AD142*0.2,0)</f>
        <v>0</v>
      </c>
      <c r="AB132" s="55">
        <f>IF(Tabel!$N$4="00169", Tabel!AD142*0.4,0)</f>
        <v>0</v>
      </c>
      <c r="AC132" s="55">
        <f>IF(IFERROR(MATCH(CONCATENATE("I",Tabel!$N$4),Inst_forta,0),0)&gt;0,Tabel!$AD142*0.2,0)</f>
        <v>0</v>
      </c>
      <c r="AD132" s="55">
        <f>IF(IFERROR(MATCH(CONCATENATE("I",Tabel!$N$4),Inst_forta_bani,0),0)&gt;0,Tabel!$AD142*1.2,0)</f>
        <v>0</v>
      </c>
      <c r="AE132" s="55">
        <f>IF(Tabel!$N$4="16751", Tabel!$AD142*1.2,0)</f>
        <v>0</v>
      </c>
      <c r="AF132" s="55">
        <f>IF(Tabel!$N$4="16606", Tabel!$AD142*0.3,0)</f>
        <v>0</v>
      </c>
      <c r="AG132" s="55">
        <f>IF(Tabel!$N$4="16668", Tabel!$AD142*0.4,0)</f>
        <v>0</v>
      </c>
      <c r="AH132" s="55">
        <f>IF(Tabel!$N$4="15677", Tabel!$AD142*0.2,0)</f>
        <v>0</v>
      </c>
      <c r="AI132" s="55">
        <f>IF(Tabel!$N$4="16958", Tabel!$AD142*0.2,0)</f>
        <v>0</v>
      </c>
      <c r="AJ132" s="55">
        <f>Tabel!$AD142*0.75</f>
        <v>0</v>
      </c>
      <c r="AK132" s="55">
        <f>(Tabel!$AD142+Tabel!$AF142)*0.1</f>
        <v>0</v>
      </c>
      <c r="AL132" s="55">
        <f>IF(Tabel!$B142="GRUP_F6", Tabel!$AD142*0.1,0)</f>
        <v>0</v>
      </c>
      <c r="AM132" s="55">
        <f>IF(IFERROR(MATCH(CONCATENATE("I",Tabel!$N$4),Inst_social,0),0)&gt;0,Tabel!$AD142*0.1,0)</f>
        <v>0</v>
      </c>
      <c r="AN132" s="55">
        <f>Tabel!$AD142*0.75</f>
        <v>0</v>
      </c>
    </row>
    <row r="133" spans="24:40" x14ac:dyDescent="0.2">
      <c r="X133" s="55">
        <f>IF(IFERROR(MATCH(CONCATENATE("I",Tabel!$N$4),Inst_SFSSV,0),0)&gt;0,Tabel!$AD143*0.9,0)</f>
        <v>0</v>
      </c>
      <c r="Y133" s="55">
        <f>IF(Tabel!$N$4="16341", Tabel!AD143*1,0)</f>
        <v>0</v>
      </c>
      <c r="Z133" s="55">
        <f>IF(Tabel!$N$4="00027", Tabel!AD143*0.4,0)</f>
        <v>0</v>
      </c>
      <c r="AA133" s="55">
        <f>IF(IFERROR(MATCH(CONCATENATE("I",Tabel!$N$4),Inst_audio,0),0)&gt;0,Tabel!$AD143*0.2,0)</f>
        <v>0</v>
      </c>
      <c r="AB133" s="55">
        <f>IF(Tabel!$N$4="00169", Tabel!AD143*0.4,0)</f>
        <v>0</v>
      </c>
      <c r="AC133" s="55">
        <f>IF(IFERROR(MATCH(CONCATENATE("I",Tabel!$N$4),Inst_forta,0),0)&gt;0,Tabel!$AD143*0.2,0)</f>
        <v>0</v>
      </c>
      <c r="AD133" s="55">
        <f>IF(IFERROR(MATCH(CONCATENATE("I",Tabel!$N$4),Inst_forta_bani,0),0)&gt;0,Tabel!$AD143*1.2,0)</f>
        <v>0</v>
      </c>
      <c r="AE133" s="55">
        <f>IF(Tabel!$N$4="16751", Tabel!$AD143*1.2,0)</f>
        <v>0</v>
      </c>
      <c r="AF133" s="55">
        <f>IF(Tabel!$N$4="16606", Tabel!$AD143*0.3,0)</f>
        <v>0</v>
      </c>
      <c r="AG133" s="55">
        <f>IF(Tabel!$N$4="16668", Tabel!$AD143*0.4,0)</f>
        <v>0</v>
      </c>
      <c r="AH133" s="55">
        <f>IF(Tabel!$N$4="15677", Tabel!$AD143*0.2,0)</f>
        <v>0</v>
      </c>
      <c r="AI133" s="55">
        <f>IF(Tabel!$N$4="16958", Tabel!$AD143*0.2,0)</f>
        <v>0</v>
      </c>
      <c r="AJ133" s="55">
        <f>Tabel!$AD143*0.75</f>
        <v>0</v>
      </c>
      <c r="AK133" s="55">
        <f>(Tabel!$AD143+Tabel!$AF143)*0.1</f>
        <v>0</v>
      </c>
      <c r="AL133" s="55">
        <f>IF(Tabel!$B143="GRUP_F6", Tabel!$AD143*0.1,0)</f>
        <v>0</v>
      </c>
      <c r="AM133" s="55">
        <f>IF(IFERROR(MATCH(CONCATENATE("I",Tabel!$N$4),Inst_social,0),0)&gt;0,Tabel!$AD143*0.1,0)</f>
        <v>0</v>
      </c>
      <c r="AN133" s="55">
        <f>Tabel!$AD143*0.75</f>
        <v>0</v>
      </c>
    </row>
    <row r="134" spans="24:40" x14ac:dyDescent="0.2">
      <c r="X134" s="55">
        <f>IF(IFERROR(MATCH(CONCATENATE("I",Tabel!$N$4),Inst_SFSSV,0),0)&gt;0,Tabel!$AD144*0.9,0)</f>
        <v>0</v>
      </c>
      <c r="Y134" s="55">
        <f>IF(Tabel!$N$4="16341", Tabel!AD144*1,0)</f>
        <v>0</v>
      </c>
      <c r="Z134" s="55">
        <f>IF(Tabel!$N$4="00027", Tabel!AD144*0.4,0)</f>
        <v>0</v>
      </c>
      <c r="AA134" s="55">
        <f>IF(IFERROR(MATCH(CONCATENATE("I",Tabel!$N$4),Inst_audio,0),0)&gt;0,Tabel!$AD144*0.2,0)</f>
        <v>0</v>
      </c>
      <c r="AB134" s="55">
        <f>IF(Tabel!$N$4="00169", Tabel!AD144*0.4,0)</f>
        <v>0</v>
      </c>
      <c r="AC134" s="55">
        <f>IF(IFERROR(MATCH(CONCATENATE("I",Tabel!$N$4),Inst_forta,0),0)&gt;0,Tabel!$AD144*0.2,0)</f>
        <v>0</v>
      </c>
      <c r="AD134" s="55">
        <f>IF(IFERROR(MATCH(CONCATENATE("I",Tabel!$N$4),Inst_forta_bani,0),0)&gt;0,Tabel!$AD144*1.2,0)</f>
        <v>0</v>
      </c>
      <c r="AE134" s="55">
        <f>IF(Tabel!$N$4="16751", Tabel!$AD144*1.2,0)</f>
        <v>0</v>
      </c>
      <c r="AF134" s="55">
        <f>IF(Tabel!$N$4="16606", Tabel!$AD144*0.3,0)</f>
        <v>0</v>
      </c>
      <c r="AG134" s="55">
        <f>IF(Tabel!$N$4="16668", Tabel!$AD144*0.4,0)</f>
        <v>0</v>
      </c>
      <c r="AH134" s="55">
        <f>IF(Tabel!$N$4="15677", Tabel!$AD144*0.2,0)</f>
        <v>0</v>
      </c>
      <c r="AI134" s="55">
        <f>IF(Tabel!$N$4="16958", Tabel!$AD144*0.2,0)</f>
        <v>0</v>
      </c>
      <c r="AJ134" s="55">
        <f>Tabel!$AD144*0.75</f>
        <v>0</v>
      </c>
      <c r="AK134" s="55">
        <f>(Tabel!$AD144+Tabel!$AF144)*0.1</f>
        <v>0</v>
      </c>
      <c r="AL134" s="55">
        <f>IF(Tabel!$B144="GRUP_F6", Tabel!$AD144*0.1,0)</f>
        <v>0</v>
      </c>
      <c r="AM134" s="55">
        <f>IF(IFERROR(MATCH(CONCATENATE("I",Tabel!$N$4),Inst_social,0),0)&gt;0,Tabel!$AD144*0.1,0)</f>
        <v>0</v>
      </c>
      <c r="AN134" s="55">
        <f>Tabel!$AD144*0.75</f>
        <v>0</v>
      </c>
    </row>
    <row r="135" spans="24:40" ht="36" customHeight="1" x14ac:dyDescent="0.2">
      <c r="X135" s="55">
        <f>IF(IFERROR(MATCH(CONCATENATE("I",Tabel!$N$4),Inst_SFSSV,0),0)&gt;0,Tabel!$AD145*0.9,0)</f>
        <v>0</v>
      </c>
      <c r="Y135" s="55">
        <f>IF(Tabel!$N$4="16341", Tabel!AD145*1,0)</f>
        <v>0</v>
      </c>
      <c r="Z135" s="55">
        <f>IF(Tabel!$N$4="00027", Tabel!AD145*0.4,0)</f>
        <v>0</v>
      </c>
      <c r="AA135" s="55">
        <f>IF(IFERROR(MATCH(CONCATENATE("I",Tabel!$N$4),Inst_audio,0),0)&gt;0,Tabel!$AD145*0.2,0)</f>
        <v>0</v>
      </c>
      <c r="AB135" s="55">
        <f>IF(Tabel!$N$4="00169", Tabel!AD145*0.4,0)</f>
        <v>0</v>
      </c>
      <c r="AC135" s="55">
        <f>IF(IFERROR(MATCH(CONCATENATE("I",Tabel!$N$4),Inst_forta,0),0)&gt;0,Tabel!$AD145*0.2,0)</f>
        <v>0</v>
      </c>
      <c r="AD135" s="55">
        <f>IF(IFERROR(MATCH(CONCATENATE("I",Tabel!$N$4),Inst_forta_bani,0),0)&gt;0,Tabel!$AD145*1.2,0)</f>
        <v>0</v>
      </c>
      <c r="AE135" s="55">
        <f>IF(Tabel!$N$4="16751", Tabel!$AD145*1.2,0)</f>
        <v>0</v>
      </c>
      <c r="AF135" s="55">
        <f>IF(Tabel!$N$4="16606", Tabel!$AD145*0.3,0)</f>
        <v>0</v>
      </c>
      <c r="AG135" s="55">
        <f>IF(Tabel!$N$4="16668", Tabel!$AD145*0.4,0)</f>
        <v>0</v>
      </c>
      <c r="AH135" s="55">
        <f>IF(Tabel!$N$4="15677", Tabel!$AD145*0.2,0)</f>
        <v>0</v>
      </c>
      <c r="AI135" s="55">
        <f>IF(Tabel!$N$4="16958", Tabel!$AD145*0.2,0)</f>
        <v>0</v>
      </c>
      <c r="AJ135" s="55">
        <f>Tabel!$AD145*0.75</f>
        <v>0</v>
      </c>
      <c r="AK135" s="55">
        <f>(Tabel!$AD145+Tabel!$AF145)*0.1</f>
        <v>0</v>
      </c>
      <c r="AL135" s="55">
        <f>IF(Tabel!$B145="GRUP_F6", Tabel!$AD145*0.1,0)</f>
        <v>0</v>
      </c>
      <c r="AM135" s="55">
        <f>IF(IFERROR(MATCH(CONCATENATE("I",Tabel!$N$4),Inst_social,0),0)&gt;0,Tabel!$AD145*0.1,0)</f>
        <v>0</v>
      </c>
      <c r="AN135" s="55">
        <f>Tabel!$AD145*0.75</f>
        <v>0</v>
      </c>
    </row>
    <row r="136" spans="24:40" ht="38.25" customHeight="1" x14ac:dyDescent="0.2">
      <c r="X136" s="55">
        <f>IF(IFERROR(MATCH(CONCATENATE("I",Tabel!$N$4),Inst_SFSSV,0),0)&gt;0,Tabel!$AD146*0.9,0)</f>
        <v>0</v>
      </c>
      <c r="Y136" s="55">
        <f>IF(Tabel!$N$4="16341", Tabel!AD146*1,0)</f>
        <v>0</v>
      </c>
      <c r="Z136" s="55">
        <f>IF(Tabel!$N$4="00027", Tabel!AD146*0.4,0)</f>
        <v>0</v>
      </c>
      <c r="AA136" s="55">
        <f>IF(IFERROR(MATCH(CONCATENATE("I",Tabel!$N$4),Inst_audio,0),0)&gt;0,Tabel!$AD146*0.2,0)</f>
        <v>0</v>
      </c>
      <c r="AB136" s="55">
        <f>IF(Tabel!$N$4="00169", Tabel!AD146*0.4,0)</f>
        <v>0</v>
      </c>
      <c r="AC136" s="55">
        <f>IF(IFERROR(MATCH(CONCATENATE("I",Tabel!$N$4),Inst_forta,0),0)&gt;0,Tabel!$AD146*0.2,0)</f>
        <v>0</v>
      </c>
      <c r="AD136" s="55">
        <f>IF(IFERROR(MATCH(CONCATENATE("I",Tabel!$N$4),Inst_forta_bani,0),0)&gt;0,Tabel!$AD146*1.2,0)</f>
        <v>0</v>
      </c>
      <c r="AE136" s="55">
        <f>IF(Tabel!$N$4="16751", Tabel!$AD146*1.2,0)</f>
        <v>0</v>
      </c>
      <c r="AF136" s="55">
        <f>IF(Tabel!$N$4="16606", Tabel!$AD146*0.3,0)</f>
        <v>0</v>
      </c>
      <c r="AG136" s="55">
        <f>IF(Tabel!$N$4="16668", Tabel!$AD146*0.4,0)</f>
        <v>0</v>
      </c>
      <c r="AH136" s="55">
        <f>IF(Tabel!$N$4="15677", Tabel!$AD146*0.2,0)</f>
        <v>0</v>
      </c>
      <c r="AI136" s="55">
        <f>IF(Tabel!$N$4="16958", Tabel!$AD146*0.2,0)</f>
        <v>0</v>
      </c>
      <c r="AJ136" s="55">
        <f>Tabel!$AD146*0.75</f>
        <v>0</v>
      </c>
      <c r="AK136" s="55">
        <f>(Tabel!$AD146+Tabel!$AF146)*0.1</f>
        <v>0</v>
      </c>
      <c r="AL136" s="55">
        <f>IF(Tabel!$B146="GRUP_F6", Tabel!$AD146*0.1,0)</f>
        <v>0</v>
      </c>
      <c r="AM136" s="55">
        <f>IF(IFERROR(MATCH(CONCATENATE("I",Tabel!$N$4),Inst_social,0),0)&gt;0,Tabel!$AD146*0.1,0)</f>
        <v>0</v>
      </c>
      <c r="AN136" s="55">
        <f>Tabel!$AD146*0.75</f>
        <v>0</v>
      </c>
    </row>
    <row r="137" spans="24:40" x14ac:dyDescent="0.2">
      <c r="X137" s="55">
        <f>IF(IFERROR(MATCH(CONCATENATE("I",Tabel!$N$4),Inst_SFSSV,0),0)&gt;0,Tabel!$AD147*0.9,0)</f>
        <v>0</v>
      </c>
      <c r="Y137" s="55">
        <f>IF(Tabel!$N$4="16341", Tabel!AD147*1,0)</f>
        <v>0</v>
      </c>
      <c r="Z137" s="55">
        <f>IF(Tabel!$N$4="00027", Tabel!AD147*0.4,0)</f>
        <v>0</v>
      </c>
      <c r="AA137" s="55">
        <f>IF(IFERROR(MATCH(CONCATENATE("I",Tabel!$N$4),Inst_audio,0),0)&gt;0,Tabel!$AD147*0.2,0)</f>
        <v>0</v>
      </c>
      <c r="AB137" s="55">
        <f>IF(Tabel!$N$4="00169", Tabel!AD147*0.4,0)</f>
        <v>0</v>
      </c>
      <c r="AC137" s="55">
        <f>IF(IFERROR(MATCH(CONCATENATE("I",Tabel!$N$4),Inst_forta,0),0)&gt;0,Tabel!$AD147*0.2,0)</f>
        <v>0</v>
      </c>
      <c r="AD137" s="55">
        <f>IF(IFERROR(MATCH(CONCATENATE("I",Tabel!$N$4),Inst_forta_bani,0),0)&gt;0,Tabel!$AD147*1.2,0)</f>
        <v>0</v>
      </c>
      <c r="AE137" s="55">
        <f>IF(Tabel!$N$4="16751", Tabel!$AD147*1.2,0)</f>
        <v>0</v>
      </c>
      <c r="AF137" s="55">
        <f>IF(Tabel!$N$4="16606", Tabel!$AD147*0.3,0)</f>
        <v>0</v>
      </c>
      <c r="AG137" s="55">
        <f>IF(Tabel!$N$4="16668", Tabel!$AD147*0.4,0)</f>
        <v>0</v>
      </c>
      <c r="AH137" s="55">
        <f>IF(Tabel!$N$4="15677", Tabel!$AD147*0.2,0)</f>
        <v>0</v>
      </c>
      <c r="AI137" s="55">
        <f>IF(Tabel!$N$4="16958", Tabel!$AD147*0.2,0)</f>
        <v>0</v>
      </c>
      <c r="AJ137" s="55">
        <f>Tabel!$AD147*0.75</f>
        <v>0</v>
      </c>
      <c r="AK137" s="55">
        <f>(Tabel!$AD147+Tabel!$AF147)*0.1</f>
        <v>0</v>
      </c>
      <c r="AL137" s="55">
        <f>IF(Tabel!$B147="GRUP_F6", Tabel!$AD147*0.1,0)</f>
        <v>0</v>
      </c>
      <c r="AM137" s="55">
        <f>IF(IFERROR(MATCH(CONCATENATE("I",Tabel!$N$4),Inst_social,0),0)&gt;0,Tabel!$AD147*0.1,0)</f>
        <v>0</v>
      </c>
      <c r="AN137" s="55">
        <f>Tabel!$AD147*0.75</f>
        <v>0</v>
      </c>
    </row>
    <row r="138" spans="24:40" x14ac:dyDescent="0.2">
      <c r="X138" s="55">
        <f>IF(IFERROR(MATCH(CONCATENATE("I",Tabel!$N$4),Inst_SFSSV,0),0)&gt;0,Tabel!$AD148*0.9,0)</f>
        <v>0</v>
      </c>
      <c r="Y138" s="55">
        <f>IF(Tabel!$N$4="16341", Tabel!AD148*1,0)</f>
        <v>0</v>
      </c>
      <c r="Z138" s="55">
        <f>IF(Tabel!$N$4="00027", Tabel!AD148*0.4,0)</f>
        <v>0</v>
      </c>
      <c r="AA138" s="55">
        <f>IF(IFERROR(MATCH(CONCATENATE("I",Tabel!$N$4),Inst_audio,0),0)&gt;0,Tabel!$AD148*0.2,0)</f>
        <v>0</v>
      </c>
      <c r="AB138" s="55">
        <f>IF(Tabel!$N$4="00169", Tabel!AD148*0.4,0)</f>
        <v>0</v>
      </c>
      <c r="AC138" s="55">
        <f>IF(IFERROR(MATCH(CONCATENATE("I",Tabel!$N$4),Inst_forta,0),0)&gt;0,Tabel!$AD148*0.2,0)</f>
        <v>0</v>
      </c>
      <c r="AD138" s="55">
        <f>IF(IFERROR(MATCH(CONCATENATE("I",Tabel!$N$4),Inst_forta_bani,0),0)&gt;0,Tabel!$AD148*1.2,0)</f>
        <v>0</v>
      </c>
      <c r="AE138" s="55">
        <f>IF(Tabel!$N$4="16751", Tabel!$AD148*1.2,0)</f>
        <v>0</v>
      </c>
      <c r="AF138" s="55">
        <f>IF(Tabel!$N$4="16606", Tabel!$AD148*0.3,0)</f>
        <v>0</v>
      </c>
      <c r="AG138" s="55">
        <f>IF(Tabel!$N$4="16668", Tabel!$AD148*0.4,0)</f>
        <v>0</v>
      </c>
      <c r="AH138" s="55">
        <f>IF(Tabel!$N$4="15677", Tabel!$AD148*0.2,0)</f>
        <v>0</v>
      </c>
      <c r="AI138" s="55">
        <f>IF(Tabel!$N$4="16958", Tabel!$AD148*0.2,0)</f>
        <v>0</v>
      </c>
      <c r="AJ138" s="55">
        <f>Tabel!$AD148*0.75</f>
        <v>0</v>
      </c>
      <c r="AK138" s="55">
        <f>(Tabel!$AD148+Tabel!$AF148)*0.1</f>
        <v>0</v>
      </c>
      <c r="AL138" s="55">
        <f>IF(Tabel!$B148="GRUP_F6", Tabel!$AD148*0.1,0)</f>
        <v>0</v>
      </c>
      <c r="AM138" s="55">
        <f>IF(IFERROR(MATCH(CONCATENATE("I",Tabel!$N$4),Inst_social,0),0)&gt;0,Tabel!$AD148*0.1,0)</f>
        <v>0</v>
      </c>
      <c r="AN138" s="55">
        <f>Tabel!$AD148*0.75</f>
        <v>0</v>
      </c>
    </row>
    <row r="139" spans="24:40" ht="27" customHeight="1" x14ac:dyDescent="0.2">
      <c r="X139" s="55">
        <f>IF(IFERROR(MATCH(CONCATENATE("I",Tabel!$N$4),Inst_SFSSV,0),0)&gt;0,Tabel!$AD149*0.9,0)</f>
        <v>0</v>
      </c>
      <c r="Y139" s="55">
        <f>IF(Tabel!$N$4="16341", Tabel!AD149*1,0)</f>
        <v>0</v>
      </c>
      <c r="Z139" s="55">
        <f>IF(Tabel!$N$4="00027", Tabel!AD149*0.4,0)</f>
        <v>0</v>
      </c>
      <c r="AA139" s="55">
        <f>IF(IFERROR(MATCH(CONCATENATE("I",Tabel!$N$4),Inst_audio,0),0)&gt;0,Tabel!$AD149*0.2,0)</f>
        <v>0</v>
      </c>
      <c r="AB139" s="55">
        <f>IF(Tabel!$N$4="00169", Tabel!AD149*0.4,0)</f>
        <v>0</v>
      </c>
      <c r="AC139" s="55">
        <f>IF(IFERROR(MATCH(CONCATENATE("I",Tabel!$N$4),Inst_forta,0),0)&gt;0,Tabel!$AD149*0.2,0)</f>
        <v>0</v>
      </c>
      <c r="AD139" s="55">
        <f>IF(IFERROR(MATCH(CONCATENATE("I",Tabel!$N$4),Inst_forta_bani,0),0)&gt;0,Tabel!$AD149*1.2,0)</f>
        <v>0</v>
      </c>
      <c r="AE139" s="55">
        <f>IF(Tabel!$N$4="16751", Tabel!$AD149*1.2,0)</f>
        <v>0</v>
      </c>
      <c r="AF139" s="55">
        <f>IF(Tabel!$N$4="16606", Tabel!$AD149*0.3,0)</f>
        <v>0</v>
      </c>
      <c r="AG139" s="55">
        <f>IF(Tabel!$N$4="16668", Tabel!$AD149*0.4,0)</f>
        <v>0</v>
      </c>
      <c r="AH139" s="55">
        <f>IF(Tabel!$N$4="15677", Tabel!$AD149*0.2,0)</f>
        <v>0</v>
      </c>
      <c r="AI139" s="55">
        <f>IF(Tabel!$N$4="16958", Tabel!$AD149*0.2,0)</f>
        <v>0</v>
      </c>
      <c r="AJ139" s="55">
        <f>Tabel!$AD149*0.75</f>
        <v>0</v>
      </c>
      <c r="AK139" s="55">
        <f>(Tabel!$AD149+Tabel!$AF149)*0.1</f>
        <v>0</v>
      </c>
      <c r="AL139" s="55">
        <f>IF(Tabel!$B149="GRUP_F6", Tabel!$AD149*0.1,0)</f>
        <v>0</v>
      </c>
      <c r="AM139" s="55">
        <f>IF(IFERROR(MATCH(CONCATENATE("I",Tabel!$N$4),Inst_social,0),0)&gt;0,Tabel!$AD149*0.1,0)</f>
        <v>0</v>
      </c>
      <c r="AN139" s="55">
        <f>Tabel!$AD149*0.75</f>
        <v>0</v>
      </c>
    </row>
    <row r="140" spans="24:40" x14ac:dyDescent="0.2">
      <c r="X140" s="55">
        <f>IF(IFERROR(MATCH(CONCATENATE("I",Tabel!$N$4),Inst_SFSSV,0),0)&gt;0,Tabel!$AD150*0.9,0)</f>
        <v>0</v>
      </c>
      <c r="Y140" s="55">
        <f>IF(Tabel!$N$4="16341", Tabel!AD150*1,0)</f>
        <v>0</v>
      </c>
      <c r="Z140" s="55">
        <f>IF(Tabel!$N$4="00027", Tabel!AD150*0.4,0)</f>
        <v>0</v>
      </c>
      <c r="AA140" s="55">
        <f>IF(IFERROR(MATCH(CONCATENATE("I",Tabel!$N$4),Inst_audio,0),0)&gt;0,Tabel!$AD150*0.2,0)</f>
        <v>0</v>
      </c>
      <c r="AB140" s="55">
        <f>IF(Tabel!$N$4="00169", Tabel!AD150*0.4,0)</f>
        <v>0</v>
      </c>
      <c r="AC140" s="55">
        <f>IF(IFERROR(MATCH(CONCATENATE("I",Tabel!$N$4),Inst_forta,0),0)&gt;0,Tabel!$AD150*0.2,0)</f>
        <v>0</v>
      </c>
      <c r="AD140" s="55">
        <f>IF(IFERROR(MATCH(CONCATENATE("I",Tabel!$N$4),Inst_forta_bani,0),0)&gt;0,Tabel!$AD150*1.2,0)</f>
        <v>0</v>
      </c>
      <c r="AE140" s="55">
        <f>IF(Tabel!$N$4="16751", Tabel!$AD150*1.2,0)</f>
        <v>0</v>
      </c>
      <c r="AF140" s="55">
        <f>IF(Tabel!$N$4="16606", Tabel!$AD150*0.3,0)</f>
        <v>0</v>
      </c>
      <c r="AG140" s="55">
        <f>IF(Tabel!$N$4="16668", Tabel!$AD150*0.4,0)</f>
        <v>0</v>
      </c>
      <c r="AH140" s="55">
        <f>IF(Tabel!$N$4="15677", Tabel!$AD150*0.2,0)</f>
        <v>0</v>
      </c>
      <c r="AI140" s="55">
        <f>IF(Tabel!$N$4="16958", Tabel!$AD150*0.2,0)</f>
        <v>0</v>
      </c>
      <c r="AJ140" s="55">
        <f>Tabel!$AD150*0.75</f>
        <v>0</v>
      </c>
      <c r="AK140" s="55">
        <f>(Tabel!$AD150+Tabel!$AF150)*0.1</f>
        <v>0</v>
      </c>
      <c r="AL140" s="55">
        <f>IF(Tabel!$B150="GRUP_F6", Tabel!$AD150*0.1,0)</f>
        <v>0</v>
      </c>
      <c r="AM140" s="55">
        <f>IF(IFERROR(MATCH(CONCATENATE("I",Tabel!$N$4),Inst_social,0),0)&gt;0,Tabel!$AD150*0.1,0)</f>
        <v>0</v>
      </c>
      <c r="AN140" s="55">
        <f>Tabel!$AD150*0.75</f>
        <v>0</v>
      </c>
    </row>
    <row r="141" spans="24:40" x14ac:dyDescent="0.2">
      <c r="X141" s="55">
        <f>IF(IFERROR(MATCH(CONCATENATE("I",Tabel!$N$4),Inst_SFSSV,0),0)&gt;0,Tabel!$AD151*0.9,0)</f>
        <v>0</v>
      </c>
      <c r="Y141" s="55">
        <f>IF(Tabel!$N$4="16341", Tabel!AD151*1,0)</f>
        <v>0</v>
      </c>
      <c r="Z141" s="55">
        <f>IF(Tabel!$N$4="00027", Tabel!AD151*0.4,0)</f>
        <v>0</v>
      </c>
      <c r="AA141" s="55">
        <f>IF(IFERROR(MATCH(CONCATENATE("I",Tabel!$N$4),Inst_audio,0),0)&gt;0,Tabel!$AD151*0.2,0)</f>
        <v>0</v>
      </c>
      <c r="AB141" s="55">
        <f>IF(Tabel!$N$4="00169", Tabel!AD151*0.4,0)</f>
        <v>0</v>
      </c>
      <c r="AC141" s="55">
        <f>IF(IFERROR(MATCH(CONCATENATE("I",Tabel!$N$4),Inst_forta,0),0)&gt;0,Tabel!$AD151*0.2,0)</f>
        <v>0</v>
      </c>
      <c r="AD141" s="55">
        <f>IF(IFERROR(MATCH(CONCATENATE("I",Tabel!$N$4),Inst_forta_bani,0),0)&gt;0,Tabel!$AD151*1.2,0)</f>
        <v>0</v>
      </c>
      <c r="AE141" s="55">
        <f>IF(Tabel!$N$4="16751", Tabel!$AD151*1.2,0)</f>
        <v>0</v>
      </c>
      <c r="AF141" s="55">
        <f>IF(Tabel!$N$4="16606", Tabel!$AD151*0.3,0)</f>
        <v>0</v>
      </c>
      <c r="AG141" s="55">
        <f>IF(Tabel!$N$4="16668", Tabel!$AD151*0.4,0)</f>
        <v>0</v>
      </c>
      <c r="AH141" s="55">
        <f>IF(Tabel!$N$4="15677", Tabel!$AD151*0.2,0)</f>
        <v>0</v>
      </c>
      <c r="AI141" s="55">
        <f>IF(Tabel!$N$4="16958", Tabel!$AD151*0.2,0)</f>
        <v>0</v>
      </c>
      <c r="AJ141" s="55">
        <f>Tabel!$AD151*0.75</f>
        <v>0</v>
      </c>
      <c r="AK141" s="55">
        <f>(Tabel!$AD151+Tabel!$AF151)*0.1</f>
        <v>0</v>
      </c>
      <c r="AL141" s="55">
        <f>IF(Tabel!$B151="GRUP_F6", Tabel!$AD151*0.1,0)</f>
        <v>0</v>
      </c>
      <c r="AM141" s="55">
        <f>IF(IFERROR(MATCH(CONCATENATE("I",Tabel!$N$4),Inst_social,0),0)&gt;0,Tabel!$AD151*0.1,0)</f>
        <v>0</v>
      </c>
      <c r="AN141" s="55">
        <f>Tabel!$AD151*0.75</f>
        <v>0</v>
      </c>
    </row>
    <row r="142" spans="24:40" x14ac:dyDescent="0.2">
      <c r="X142" s="55">
        <f>IF(IFERROR(MATCH(CONCATENATE("I",Tabel!$N$4),Inst_SFSSV,0),0)&gt;0,Tabel!$AD152*0.9,0)</f>
        <v>0</v>
      </c>
      <c r="Y142" s="55">
        <f>IF(Tabel!$N$4="16341", Tabel!AD152*1,0)</f>
        <v>0</v>
      </c>
      <c r="Z142" s="55">
        <f>IF(Tabel!$N$4="00027", Tabel!AD152*0.4,0)</f>
        <v>0</v>
      </c>
      <c r="AA142" s="55">
        <f>IF(IFERROR(MATCH(CONCATENATE("I",Tabel!$N$4),Inst_audio,0),0)&gt;0,Tabel!$AD152*0.2,0)</f>
        <v>0</v>
      </c>
      <c r="AB142" s="55">
        <f>IF(Tabel!$N$4="00169", Tabel!AD152*0.4,0)</f>
        <v>0</v>
      </c>
      <c r="AC142" s="55">
        <f>IF(IFERROR(MATCH(CONCATENATE("I",Tabel!$N$4),Inst_forta,0),0)&gt;0,Tabel!$AD152*0.2,0)</f>
        <v>0</v>
      </c>
      <c r="AD142" s="55">
        <f>IF(IFERROR(MATCH(CONCATENATE("I",Tabel!$N$4),Inst_forta_bani,0),0)&gt;0,Tabel!$AD152*1.2,0)</f>
        <v>0</v>
      </c>
      <c r="AE142" s="55">
        <f>IF(Tabel!$N$4="16751", Tabel!$AD152*1.2,0)</f>
        <v>0</v>
      </c>
      <c r="AF142" s="55">
        <f>IF(Tabel!$N$4="16606", Tabel!$AD152*0.3,0)</f>
        <v>0</v>
      </c>
      <c r="AG142" s="55">
        <f>IF(Tabel!$N$4="16668", Tabel!$AD152*0.4,0)</f>
        <v>0</v>
      </c>
      <c r="AH142" s="55">
        <f>IF(Tabel!$N$4="15677", Tabel!$AD152*0.2,0)</f>
        <v>0</v>
      </c>
      <c r="AI142" s="55">
        <f>IF(Tabel!$N$4="16958", Tabel!$AD152*0.2,0)</f>
        <v>0</v>
      </c>
      <c r="AJ142" s="55">
        <f>Tabel!$AD152*0.75</f>
        <v>0</v>
      </c>
      <c r="AK142" s="55">
        <f>(Tabel!$AD152+Tabel!$AF152)*0.1</f>
        <v>0</v>
      </c>
      <c r="AL142" s="55">
        <f>IF(Tabel!$B152="GRUP_F6", Tabel!$AD152*0.1,0)</f>
        <v>0</v>
      </c>
      <c r="AM142" s="55">
        <f>IF(IFERROR(MATCH(CONCATENATE("I",Tabel!$N$4),Inst_social,0),0)&gt;0,Tabel!$AD152*0.1,0)</f>
        <v>0</v>
      </c>
      <c r="AN142" s="55">
        <f>Tabel!$AD152*0.75</f>
        <v>0</v>
      </c>
    </row>
    <row r="143" spans="24:40" x14ac:dyDescent="0.2">
      <c r="X143" s="55">
        <f>IF(IFERROR(MATCH(CONCATENATE("I",Tabel!$N$4),Inst_SFSSV,0),0)&gt;0,Tabel!$AD153*0.9,0)</f>
        <v>0</v>
      </c>
      <c r="Y143" s="55">
        <f>IF(Tabel!$N$4="16341", Tabel!AD153*1,0)</f>
        <v>0</v>
      </c>
      <c r="Z143" s="55">
        <f>IF(Tabel!$N$4="00027", Tabel!AD153*0.4,0)</f>
        <v>0</v>
      </c>
      <c r="AA143" s="55">
        <f>IF(IFERROR(MATCH(CONCATENATE("I",Tabel!$N$4),Inst_audio,0),0)&gt;0,Tabel!$AD153*0.2,0)</f>
        <v>0</v>
      </c>
      <c r="AB143" s="55">
        <f>IF(Tabel!$N$4="00169", Tabel!AD153*0.4,0)</f>
        <v>0</v>
      </c>
      <c r="AC143" s="55">
        <f>IF(IFERROR(MATCH(CONCATENATE("I",Tabel!$N$4),Inst_forta,0),0)&gt;0,Tabel!$AD153*0.2,0)</f>
        <v>0</v>
      </c>
      <c r="AD143" s="55">
        <f>IF(IFERROR(MATCH(CONCATENATE("I",Tabel!$N$4),Inst_forta_bani,0),0)&gt;0,Tabel!$AD153*1.2,0)</f>
        <v>0</v>
      </c>
      <c r="AE143" s="55">
        <f>IF(Tabel!$N$4="16751", Tabel!$AD153*1.2,0)</f>
        <v>0</v>
      </c>
      <c r="AF143" s="55">
        <f>IF(Tabel!$N$4="16606", Tabel!$AD153*0.3,0)</f>
        <v>0</v>
      </c>
      <c r="AG143" s="55">
        <f>IF(Tabel!$N$4="16668", Tabel!$AD153*0.4,0)</f>
        <v>0</v>
      </c>
      <c r="AH143" s="55">
        <f>IF(Tabel!$N$4="15677", Tabel!$AD153*0.2,0)</f>
        <v>0</v>
      </c>
      <c r="AI143" s="55">
        <f>IF(Tabel!$N$4="16958", Tabel!$AD153*0.2,0)</f>
        <v>0</v>
      </c>
      <c r="AJ143" s="55">
        <f>Tabel!$AD153*0.75</f>
        <v>0</v>
      </c>
      <c r="AK143" s="55">
        <f>(Tabel!$AD153+Tabel!$AF153)*0.1</f>
        <v>0</v>
      </c>
      <c r="AL143" s="55">
        <f>IF(Tabel!$B153="GRUP_F6", Tabel!$AD153*0.1,0)</f>
        <v>0</v>
      </c>
      <c r="AM143" s="55">
        <f>IF(IFERROR(MATCH(CONCATENATE("I",Tabel!$N$4),Inst_social,0),0)&gt;0,Tabel!$AD153*0.1,0)</f>
        <v>0</v>
      </c>
      <c r="AN143" s="55">
        <f>Tabel!$AD153*0.75</f>
        <v>0</v>
      </c>
    </row>
    <row r="144" spans="24:40" x14ac:dyDescent="0.2">
      <c r="X144" s="55">
        <f>IF(IFERROR(MATCH(CONCATENATE("I",Tabel!$N$4),Inst_SFSSV,0),0)&gt;0,Tabel!$AD154*0.9,0)</f>
        <v>0</v>
      </c>
      <c r="Y144" s="55">
        <f>IF(Tabel!$N$4="16341", Tabel!AD154*1,0)</f>
        <v>0</v>
      </c>
      <c r="Z144" s="55">
        <f>IF(Tabel!$N$4="00027", Tabel!AD154*0.4,0)</f>
        <v>0</v>
      </c>
      <c r="AA144" s="55">
        <f>IF(IFERROR(MATCH(CONCATENATE("I",Tabel!$N$4),Inst_audio,0),0)&gt;0,Tabel!$AD154*0.2,0)</f>
        <v>0</v>
      </c>
      <c r="AB144" s="55">
        <f>IF(Tabel!$N$4="00169", Tabel!AD154*0.4,0)</f>
        <v>0</v>
      </c>
      <c r="AC144" s="55">
        <f>IF(IFERROR(MATCH(CONCATENATE("I",Tabel!$N$4),Inst_forta,0),0)&gt;0,Tabel!$AD154*0.2,0)</f>
        <v>0</v>
      </c>
      <c r="AD144" s="55">
        <f>IF(IFERROR(MATCH(CONCATENATE("I",Tabel!$N$4),Inst_forta_bani,0),0)&gt;0,Tabel!$AD154*1.2,0)</f>
        <v>0</v>
      </c>
      <c r="AE144" s="55">
        <f>IF(Tabel!$N$4="16751", Tabel!$AD154*1.2,0)</f>
        <v>0</v>
      </c>
      <c r="AF144" s="55">
        <f>IF(Tabel!$N$4="16606", Tabel!$AD154*0.3,0)</f>
        <v>0</v>
      </c>
      <c r="AG144" s="55">
        <f>IF(Tabel!$N$4="16668", Tabel!$AD154*0.4,0)</f>
        <v>0</v>
      </c>
      <c r="AH144" s="55">
        <f>IF(Tabel!$N$4="15677", Tabel!$AD154*0.2,0)</f>
        <v>0</v>
      </c>
      <c r="AI144" s="55">
        <f>IF(Tabel!$N$4="16958", Tabel!$AD154*0.2,0)</f>
        <v>0</v>
      </c>
      <c r="AJ144" s="55">
        <f>Tabel!$AD154*0.75</f>
        <v>0</v>
      </c>
      <c r="AK144" s="55">
        <f>(Tabel!$AD154+Tabel!$AF154)*0.1</f>
        <v>0</v>
      </c>
      <c r="AL144" s="55">
        <f>IF(Tabel!$B154="GRUP_F6", Tabel!$AD154*0.1,0)</f>
        <v>0</v>
      </c>
      <c r="AM144" s="55">
        <f>IF(IFERROR(MATCH(CONCATENATE("I",Tabel!$N$4),Inst_social,0),0)&gt;0,Tabel!$AD154*0.1,0)</f>
        <v>0</v>
      </c>
      <c r="AN144" s="55">
        <f>Tabel!$AD154*0.75</f>
        <v>0</v>
      </c>
    </row>
    <row r="145" spans="9:40" x14ac:dyDescent="0.2">
      <c r="X145" s="55">
        <f>IF(IFERROR(MATCH(CONCATENATE("I",Tabel!$N$4),Inst_SFSSV,0),0)&gt;0,Tabel!$AD155*0.9,0)</f>
        <v>0</v>
      </c>
      <c r="Y145" s="55">
        <f>IF(Tabel!$N$4="16341", Tabel!AD155*1,0)</f>
        <v>0</v>
      </c>
      <c r="Z145" s="55">
        <f>IF(Tabel!$N$4="00027", Tabel!AD155*0.4,0)</f>
        <v>0</v>
      </c>
      <c r="AA145" s="55">
        <f>IF(IFERROR(MATCH(CONCATENATE("I",Tabel!$N$4),Inst_audio,0),0)&gt;0,Tabel!$AD155*0.2,0)</f>
        <v>0</v>
      </c>
      <c r="AB145" s="55">
        <f>IF(Tabel!$N$4="00169", Tabel!AD155*0.4,0)</f>
        <v>0</v>
      </c>
      <c r="AC145" s="55">
        <f>IF(IFERROR(MATCH(CONCATENATE("I",Tabel!$N$4),Inst_forta,0),0)&gt;0,Tabel!$AD155*0.2,0)</f>
        <v>0</v>
      </c>
      <c r="AD145" s="55">
        <f>IF(IFERROR(MATCH(CONCATENATE("I",Tabel!$N$4),Inst_forta_bani,0),0)&gt;0,Tabel!$AD155*1.2,0)</f>
        <v>0</v>
      </c>
      <c r="AE145" s="55">
        <f>IF(Tabel!$N$4="16751", Tabel!$AD155*1.2,0)</f>
        <v>0</v>
      </c>
      <c r="AF145" s="55">
        <f>IF(Tabel!$N$4="16606", Tabel!$AD155*0.3,0)</f>
        <v>0</v>
      </c>
      <c r="AG145" s="55">
        <f>IF(Tabel!$N$4="16668", Tabel!$AD155*0.4,0)</f>
        <v>0</v>
      </c>
      <c r="AH145" s="55">
        <f>IF(Tabel!$N$4="15677", Tabel!$AD155*0.2,0)</f>
        <v>0</v>
      </c>
      <c r="AI145" s="55">
        <f>IF(Tabel!$N$4="16958", Tabel!$AD155*0.2,0)</f>
        <v>0</v>
      </c>
      <c r="AJ145" s="55">
        <f>Tabel!$AD155*0.75</f>
        <v>0</v>
      </c>
      <c r="AK145" s="55">
        <f>(Tabel!$AD155+Tabel!$AF155)*0.1</f>
        <v>0</v>
      </c>
      <c r="AL145" s="55">
        <f>IF(Tabel!$B155="GRUP_F6", Tabel!$AD155*0.1,0)</f>
        <v>0</v>
      </c>
      <c r="AM145" s="55">
        <f>IF(IFERROR(MATCH(CONCATENATE("I",Tabel!$N$4),Inst_social,0),0)&gt;0,Tabel!$AD155*0.1,0)</f>
        <v>0</v>
      </c>
      <c r="AN145" s="55">
        <f>Tabel!$AD155*0.75</f>
        <v>0</v>
      </c>
    </row>
    <row r="146" spans="9:40" x14ac:dyDescent="0.2">
      <c r="X146" s="55">
        <f>IF(IFERROR(MATCH(CONCATENATE("I",Tabel!$N$4),Inst_SFSSV,0),0)&gt;0,Tabel!$AD156*0.9,0)</f>
        <v>0</v>
      </c>
      <c r="Y146" s="55">
        <f>IF(Tabel!$N$4="16341", Tabel!AD156*1,0)</f>
        <v>0</v>
      </c>
      <c r="Z146" s="55">
        <f>IF(Tabel!$N$4="00027", Tabel!AD156*0.4,0)</f>
        <v>0</v>
      </c>
      <c r="AA146" s="55">
        <f>IF(IFERROR(MATCH(CONCATENATE("I",Tabel!$N$4),Inst_audio,0),0)&gt;0,Tabel!$AD156*0.2,0)</f>
        <v>0</v>
      </c>
      <c r="AB146" s="55">
        <f>IF(Tabel!$N$4="00169", Tabel!AD156*0.4,0)</f>
        <v>0</v>
      </c>
      <c r="AC146" s="55">
        <f>IF(IFERROR(MATCH(CONCATENATE("I",Tabel!$N$4),Inst_forta,0),0)&gt;0,Tabel!$AD156*0.2,0)</f>
        <v>0</v>
      </c>
      <c r="AD146" s="55">
        <f>IF(IFERROR(MATCH(CONCATENATE("I",Tabel!$N$4),Inst_forta_bani,0),0)&gt;0,Tabel!$AD156*1.2,0)</f>
        <v>0</v>
      </c>
      <c r="AE146" s="55">
        <f>IF(Tabel!$N$4="16751", Tabel!$AD156*1.2,0)</f>
        <v>0</v>
      </c>
      <c r="AF146" s="55">
        <f>IF(Tabel!$N$4="16606", Tabel!$AD156*0.3,0)</f>
        <v>0</v>
      </c>
      <c r="AG146" s="55">
        <f>IF(Tabel!$N$4="16668", Tabel!$AD156*0.4,0)</f>
        <v>0</v>
      </c>
      <c r="AH146" s="55">
        <f>IF(Tabel!$N$4="15677", Tabel!$AD156*0.2,0)</f>
        <v>0</v>
      </c>
      <c r="AI146" s="55">
        <f>IF(Tabel!$N$4="16958", Tabel!$AD156*0.2,0)</f>
        <v>0</v>
      </c>
      <c r="AJ146" s="55">
        <f>Tabel!$AD156*0.75</f>
        <v>0</v>
      </c>
      <c r="AK146" s="55">
        <f>(Tabel!$AD156+Tabel!$AF156)*0.1</f>
        <v>0</v>
      </c>
      <c r="AL146" s="55">
        <f>IF(Tabel!$B156="GRUP_F6", Tabel!$AD156*0.1,0)</f>
        <v>0</v>
      </c>
      <c r="AM146" s="55">
        <f>IF(IFERROR(MATCH(CONCATENATE("I",Tabel!$N$4),Inst_social,0),0)&gt;0,Tabel!$AD156*0.1,0)</f>
        <v>0</v>
      </c>
      <c r="AN146" s="55">
        <f>Tabel!$AD156*0.75</f>
        <v>0</v>
      </c>
    </row>
    <row r="147" spans="9:40" x14ac:dyDescent="0.2">
      <c r="I147" s="55" t="s">
        <v>15993</v>
      </c>
      <c r="J147" s="55">
        <v>5</v>
      </c>
      <c r="M147" s="55" t="s">
        <v>15994</v>
      </c>
      <c r="N147" s="55">
        <v>-2</v>
      </c>
      <c r="X147" s="55">
        <f>IF(IFERROR(MATCH(CONCATENATE("I",Tabel!$N$4),Inst_SFSSV,0),0)&gt;0,Tabel!$AD157*0.9,0)</f>
        <v>0</v>
      </c>
      <c r="Y147" s="55">
        <f>IF(Tabel!$N$4="16341", Tabel!AD157*1,0)</f>
        <v>0</v>
      </c>
      <c r="Z147" s="55">
        <f>IF(Tabel!$N$4="00027", Tabel!AD157*0.4,0)</f>
        <v>0</v>
      </c>
      <c r="AA147" s="55">
        <f>IF(IFERROR(MATCH(CONCATENATE("I",Tabel!$N$4),Inst_audio,0),0)&gt;0,Tabel!$AD157*0.2,0)</f>
        <v>0</v>
      </c>
      <c r="AB147" s="55">
        <f>IF(Tabel!$N$4="00169", Tabel!AD157*0.4,0)</f>
        <v>0</v>
      </c>
      <c r="AC147" s="55">
        <f>IF(IFERROR(MATCH(CONCATENATE("I",Tabel!$N$4),Inst_forta,0),0)&gt;0,Tabel!$AD157*0.2,0)</f>
        <v>0</v>
      </c>
      <c r="AD147" s="55">
        <f>IF(IFERROR(MATCH(CONCATENATE("I",Tabel!$N$4),Inst_forta_bani,0),0)&gt;0,Tabel!$AD157*1.2,0)</f>
        <v>0</v>
      </c>
      <c r="AE147" s="55">
        <f>IF(Tabel!$N$4="16751", Tabel!$AD157*1.2,0)</f>
        <v>0</v>
      </c>
      <c r="AF147" s="55">
        <f>IF(Tabel!$N$4="16606", Tabel!$AD157*0.3,0)</f>
        <v>0</v>
      </c>
      <c r="AG147" s="55">
        <f>IF(Tabel!$N$4="16668", Tabel!$AD157*0.4,0)</f>
        <v>0</v>
      </c>
      <c r="AH147" s="55">
        <f>IF(Tabel!$N$4="15677", Tabel!$AD157*0.2,0)</f>
        <v>0</v>
      </c>
      <c r="AI147" s="55">
        <f>IF(Tabel!$N$4="16958", Tabel!$AD157*0.2,0)</f>
        <v>0</v>
      </c>
      <c r="AJ147" s="55">
        <f>Tabel!$AD157*0.75</f>
        <v>0</v>
      </c>
      <c r="AK147" s="55">
        <f>(Tabel!$AD157+Tabel!$AF157)*0.1</f>
        <v>0</v>
      </c>
      <c r="AL147" s="55">
        <f>IF(Tabel!$B157="GRUP_F6", Tabel!$AD157*0.1,0)</f>
        <v>0</v>
      </c>
      <c r="AM147" s="55">
        <f>IF(IFERROR(MATCH(CONCATENATE("I",Tabel!$N$4),Inst_social,0),0)&gt;0,Tabel!$AD157*0.1,0)</f>
        <v>0</v>
      </c>
      <c r="AN147" s="55">
        <f>Tabel!$AD157*0.75</f>
        <v>0</v>
      </c>
    </row>
    <row r="148" spans="9:40" x14ac:dyDescent="0.2">
      <c r="I148" s="55" t="s">
        <v>15993</v>
      </c>
      <c r="J148" s="55">
        <v>10</v>
      </c>
      <c r="M148" s="55" t="s">
        <v>15994</v>
      </c>
      <c r="N148" s="55">
        <v>-3</v>
      </c>
      <c r="X148" s="55">
        <f>IF(IFERROR(MATCH(CONCATENATE("I",Tabel!$N$4),Inst_SFSSV,0),0)&gt;0,Tabel!$AD158*0.9,0)</f>
        <v>0</v>
      </c>
      <c r="Y148" s="55">
        <f>IF(Tabel!$N$4="16341", Tabel!AD158*1,0)</f>
        <v>0</v>
      </c>
      <c r="Z148" s="55">
        <f>IF(Tabel!$N$4="00027", Tabel!AD158*0.4,0)</f>
        <v>0</v>
      </c>
      <c r="AA148" s="55">
        <f>IF(IFERROR(MATCH(CONCATENATE("I",Tabel!$N$4),Inst_audio,0),0)&gt;0,Tabel!$AD158*0.2,0)</f>
        <v>0</v>
      </c>
      <c r="AB148" s="55">
        <f>IF(Tabel!$N$4="00169", Tabel!AD158*0.4,0)</f>
        <v>0</v>
      </c>
      <c r="AC148" s="55">
        <f>IF(IFERROR(MATCH(CONCATENATE("I",Tabel!$N$4),Inst_forta,0),0)&gt;0,Tabel!$AD158*0.2,0)</f>
        <v>0</v>
      </c>
      <c r="AD148" s="55">
        <f>IF(IFERROR(MATCH(CONCATENATE("I",Tabel!$N$4),Inst_forta_bani,0),0)&gt;0,Tabel!$AD158*1.2,0)</f>
        <v>0</v>
      </c>
      <c r="AE148" s="55">
        <f>IF(Tabel!$N$4="16751", Tabel!$AD158*1.2,0)</f>
        <v>0</v>
      </c>
      <c r="AF148" s="55">
        <f>IF(Tabel!$N$4="16606", Tabel!$AD158*0.3,0)</f>
        <v>0</v>
      </c>
      <c r="AG148" s="55">
        <f>IF(Tabel!$N$4="16668", Tabel!$AD158*0.4,0)</f>
        <v>0</v>
      </c>
      <c r="AH148" s="55">
        <f>IF(Tabel!$N$4="15677", Tabel!$AD158*0.2,0)</f>
        <v>0</v>
      </c>
      <c r="AI148" s="55">
        <f>IF(Tabel!$N$4="16958", Tabel!$AD158*0.2,0)</f>
        <v>0</v>
      </c>
      <c r="AJ148" s="55">
        <f>Tabel!$AD158*0.75</f>
        <v>0</v>
      </c>
      <c r="AK148" s="55">
        <f>(Tabel!$AD158+Tabel!$AF158)*0.1</f>
        <v>0</v>
      </c>
      <c r="AL148" s="55">
        <f>IF(Tabel!$B158="GRUP_F6", Tabel!$AD158*0.1,0)</f>
        <v>0</v>
      </c>
      <c r="AM148" s="55">
        <f>IF(IFERROR(MATCH(CONCATENATE("I",Tabel!$N$4),Inst_social,0),0)&gt;0,Tabel!$AD158*0.1,0)</f>
        <v>0</v>
      </c>
      <c r="AN148" s="55">
        <f>Tabel!$AD158*0.75</f>
        <v>0</v>
      </c>
    </row>
    <row r="149" spans="9:40" x14ac:dyDescent="0.2">
      <c r="I149" s="55" t="s">
        <v>15993</v>
      </c>
      <c r="J149" s="55">
        <v>15</v>
      </c>
      <c r="M149" s="55" t="s">
        <v>15994</v>
      </c>
      <c r="N149" s="55">
        <v>-5</v>
      </c>
      <c r="X149" s="55">
        <f>IF(IFERROR(MATCH(CONCATENATE("I",Tabel!$N$4),Inst_SFSSV,0),0)&gt;0,Tabel!$AD159*0.9,0)</f>
        <v>0</v>
      </c>
      <c r="Y149" s="55">
        <f>IF(Tabel!$N$4="16341", Tabel!AD159*1,0)</f>
        <v>0</v>
      </c>
      <c r="Z149" s="55">
        <f>IF(Tabel!$N$4="00027", Tabel!AD159*0.4,0)</f>
        <v>0</v>
      </c>
      <c r="AA149" s="55">
        <f>IF(IFERROR(MATCH(CONCATENATE("I",Tabel!$N$4),Inst_audio,0),0)&gt;0,Tabel!$AD159*0.2,0)</f>
        <v>0</v>
      </c>
      <c r="AB149" s="55">
        <f>IF(Tabel!$N$4="00169", Tabel!AD159*0.4,0)</f>
        <v>0</v>
      </c>
      <c r="AC149" s="55">
        <f>IF(IFERROR(MATCH(CONCATENATE("I",Tabel!$N$4),Inst_forta,0),0)&gt;0,Tabel!$AD159*0.2,0)</f>
        <v>0</v>
      </c>
      <c r="AD149" s="55">
        <f>IF(IFERROR(MATCH(CONCATENATE("I",Tabel!$N$4),Inst_forta_bani,0),0)&gt;0,Tabel!$AD159*1.2,0)</f>
        <v>0</v>
      </c>
      <c r="AE149" s="55">
        <f>IF(Tabel!$N$4="16751", Tabel!$AD159*1.2,0)</f>
        <v>0</v>
      </c>
      <c r="AF149" s="55">
        <f>IF(Tabel!$N$4="16606", Tabel!$AD159*0.3,0)</f>
        <v>0</v>
      </c>
      <c r="AG149" s="55">
        <f>IF(Tabel!$N$4="16668", Tabel!$AD159*0.4,0)</f>
        <v>0</v>
      </c>
      <c r="AH149" s="55">
        <f>IF(Tabel!$N$4="15677", Tabel!$AD159*0.2,0)</f>
        <v>0</v>
      </c>
      <c r="AI149" s="55">
        <f>IF(Tabel!$N$4="16958", Tabel!$AD159*0.2,0)</f>
        <v>0</v>
      </c>
      <c r="AJ149" s="55">
        <f>Tabel!$AD159*0.75</f>
        <v>0</v>
      </c>
      <c r="AK149" s="55">
        <f>(Tabel!$AD159+Tabel!$AF159)*0.1</f>
        <v>0</v>
      </c>
      <c r="AL149" s="55">
        <f>IF(Tabel!$B159="GRUP_F6", Tabel!$AD159*0.1,0)</f>
        <v>0</v>
      </c>
      <c r="AM149" s="55">
        <f>IF(IFERROR(MATCH(CONCATENATE("I",Tabel!$N$4),Inst_social,0),0)&gt;0,Tabel!$AD159*0.1,0)</f>
        <v>0</v>
      </c>
      <c r="AN149" s="55">
        <f>Tabel!$AD159*0.75</f>
        <v>0</v>
      </c>
    </row>
    <row r="150" spans="9:40" x14ac:dyDescent="0.2">
      <c r="I150" s="55" t="s">
        <v>15995</v>
      </c>
      <c r="J150" s="55">
        <v>1</v>
      </c>
      <c r="M150" s="55" t="s">
        <v>15994</v>
      </c>
      <c r="N150" s="55">
        <v>-6</v>
      </c>
      <c r="X150" s="55">
        <f>IF(IFERROR(MATCH(CONCATENATE("I",Tabel!$N$4),Inst_SFSSV,0),0)&gt;0,Tabel!$AD160*0.9,0)</f>
        <v>0</v>
      </c>
      <c r="Y150" s="55">
        <f>IF(Tabel!$N$4="16341", Tabel!AD160*1,0)</f>
        <v>0</v>
      </c>
      <c r="Z150" s="55">
        <f>IF(Tabel!$N$4="00027", Tabel!AD160*0.4,0)</f>
        <v>0</v>
      </c>
      <c r="AA150" s="55">
        <f>IF(IFERROR(MATCH(CONCATENATE("I",Tabel!$N$4),Inst_audio,0),0)&gt;0,Tabel!$AD160*0.2,0)</f>
        <v>0</v>
      </c>
      <c r="AB150" s="55">
        <f>IF(Tabel!$N$4="00169", Tabel!AD160*0.4,0)</f>
        <v>0</v>
      </c>
      <c r="AC150" s="55">
        <f>IF(IFERROR(MATCH(CONCATENATE("I",Tabel!$N$4),Inst_forta,0),0)&gt;0,Tabel!$AD160*0.2,0)</f>
        <v>0</v>
      </c>
      <c r="AD150" s="55">
        <f>IF(IFERROR(MATCH(CONCATENATE("I",Tabel!$N$4),Inst_forta_bani,0),0)&gt;0,Tabel!$AD160*1.2,0)</f>
        <v>0</v>
      </c>
      <c r="AE150" s="55">
        <f>IF(Tabel!$N$4="16751", Tabel!$AD160*1.2,0)</f>
        <v>0</v>
      </c>
      <c r="AF150" s="55">
        <f>IF(Tabel!$N$4="16606", Tabel!$AD160*0.3,0)</f>
        <v>0</v>
      </c>
      <c r="AG150" s="55">
        <f>IF(Tabel!$N$4="16668", Tabel!$AD160*0.4,0)</f>
        <v>0</v>
      </c>
      <c r="AH150" s="55">
        <f>IF(Tabel!$N$4="15677", Tabel!$AD160*0.2,0)</f>
        <v>0</v>
      </c>
      <c r="AI150" s="55">
        <f>IF(Tabel!$N$4="16958", Tabel!$AD160*0.2,0)</f>
        <v>0</v>
      </c>
      <c r="AJ150" s="55">
        <f>Tabel!$AD160*0.75</f>
        <v>0</v>
      </c>
      <c r="AK150" s="55">
        <f>(Tabel!$AD160+Tabel!$AF160)*0.1</f>
        <v>0</v>
      </c>
      <c r="AL150" s="55">
        <f>IF(Tabel!$B160="GRUP_F6", Tabel!$AD160*0.1,0)</f>
        <v>0</v>
      </c>
      <c r="AM150" s="55">
        <f>IF(IFERROR(MATCH(CONCATENATE("I",Tabel!$N$4),Inst_social,0),0)&gt;0,Tabel!$AD160*0.1,0)</f>
        <v>0</v>
      </c>
      <c r="AN150" s="55">
        <f>Tabel!$AD160*0.75</f>
        <v>0</v>
      </c>
    </row>
    <row r="151" spans="9:40" x14ac:dyDescent="0.2">
      <c r="I151" s="55" t="s">
        <v>15995</v>
      </c>
      <c r="J151" s="55">
        <v>2</v>
      </c>
      <c r="X151" s="55">
        <f>IF(IFERROR(MATCH(CONCATENATE("I",Tabel!$N$4),Inst_SFSSV,0),0)&gt;0,Tabel!$AD161*0.9,0)</f>
        <v>0</v>
      </c>
      <c r="Y151" s="55">
        <f>IF(Tabel!$N$4="16341", Tabel!AD161*1,0)</f>
        <v>0</v>
      </c>
      <c r="Z151" s="55">
        <f>IF(Tabel!$N$4="00027", Tabel!AD161*0.4,0)</f>
        <v>0</v>
      </c>
      <c r="AA151" s="55">
        <f>IF(IFERROR(MATCH(CONCATENATE("I",Tabel!$N$4),Inst_audio,0),0)&gt;0,Tabel!$AD161*0.2,0)</f>
        <v>0</v>
      </c>
      <c r="AB151" s="55">
        <f>IF(Tabel!$N$4="00169", Tabel!AD161*0.4,0)</f>
        <v>0</v>
      </c>
      <c r="AC151" s="55">
        <f>IF(IFERROR(MATCH(CONCATENATE("I",Tabel!$N$4),Inst_forta,0),0)&gt;0,Tabel!$AD161*0.2,0)</f>
        <v>0</v>
      </c>
      <c r="AD151" s="55">
        <f>IF(IFERROR(MATCH(CONCATENATE("I",Tabel!$N$4),Inst_forta_bani,0),0)&gt;0,Tabel!$AD161*1.2,0)</f>
        <v>0</v>
      </c>
      <c r="AE151" s="55">
        <f>IF(Tabel!$N$4="16751", Tabel!$AD161*1.2,0)</f>
        <v>0</v>
      </c>
      <c r="AF151" s="55">
        <f>IF(Tabel!$N$4="16606", Tabel!$AD161*0.3,0)</f>
        <v>0</v>
      </c>
      <c r="AG151" s="55">
        <f>IF(Tabel!$N$4="16668", Tabel!$AD161*0.4,0)</f>
        <v>0</v>
      </c>
      <c r="AH151" s="55">
        <f>IF(Tabel!$N$4="15677", Tabel!$AD161*0.2,0)</f>
        <v>0</v>
      </c>
      <c r="AI151" s="55">
        <f>IF(Tabel!$N$4="16958", Tabel!$AD161*0.2,0)</f>
        <v>0</v>
      </c>
      <c r="AJ151" s="55">
        <f>Tabel!$AD161*0.75</f>
        <v>0</v>
      </c>
      <c r="AK151" s="55">
        <f>(Tabel!$AD161+Tabel!$AF161)*0.1</f>
        <v>0</v>
      </c>
      <c r="AL151" s="55">
        <f>IF(Tabel!$B161="GRUP_F6", Tabel!$AD161*0.1,0)</f>
        <v>0</v>
      </c>
      <c r="AM151" s="55">
        <f>IF(IFERROR(MATCH(CONCATENATE("I",Tabel!$N$4),Inst_social,0),0)&gt;0,Tabel!$AD161*0.1,0)</f>
        <v>0</v>
      </c>
      <c r="AN151" s="55">
        <f>Tabel!$AD161*0.75</f>
        <v>0</v>
      </c>
    </row>
    <row r="152" spans="9:40" x14ac:dyDescent="0.2">
      <c r="I152" s="55" t="s">
        <v>15995</v>
      </c>
      <c r="J152" s="55">
        <v>4</v>
      </c>
      <c r="X152" s="55">
        <f>IF(IFERROR(MATCH(CONCATENATE("I",Tabel!$N$4),Inst_SFSSV,0),0)&gt;0,Tabel!$AD162*0.9,0)</f>
        <v>0</v>
      </c>
      <c r="Y152" s="55">
        <f>IF(Tabel!$N$4="16341", Tabel!AD162*1,0)</f>
        <v>0</v>
      </c>
      <c r="Z152" s="55">
        <f>IF(Tabel!$N$4="00027", Tabel!AD162*0.4,0)</f>
        <v>0</v>
      </c>
      <c r="AA152" s="55">
        <f>IF(IFERROR(MATCH(CONCATENATE("I",Tabel!$N$4),Inst_audio,0),0)&gt;0,Tabel!$AD162*0.2,0)</f>
        <v>0</v>
      </c>
      <c r="AB152" s="55">
        <f>IF(Tabel!$N$4="00169", Tabel!AD162*0.4,0)</f>
        <v>0</v>
      </c>
      <c r="AC152" s="55">
        <f>IF(IFERROR(MATCH(CONCATENATE("I",Tabel!$N$4),Inst_forta,0),0)&gt;0,Tabel!$AD162*0.2,0)</f>
        <v>0</v>
      </c>
      <c r="AD152" s="55">
        <f>IF(IFERROR(MATCH(CONCATENATE("I",Tabel!$N$4),Inst_forta_bani,0),0)&gt;0,Tabel!$AD162*1.2,0)</f>
        <v>0</v>
      </c>
      <c r="AE152" s="55">
        <f>IF(Tabel!$N$4="16751", Tabel!$AD162*1.2,0)</f>
        <v>0</v>
      </c>
      <c r="AF152" s="55">
        <f>IF(Tabel!$N$4="16606", Tabel!$AD162*0.3,0)</f>
        <v>0</v>
      </c>
      <c r="AG152" s="55">
        <f>IF(Tabel!$N$4="16668", Tabel!$AD162*0.4,0)</f>
        <v>0</v>
      </c>
      <c r="AH152" s="55">
        <f>IF(Tabel!$N$4="15677", Tabel!$AD162*0.2,0)</f>
        <v>0</v>
      </c>
      <c r="AI152" s="55">
        <f>IF(Tabel!$N$4="16958", Tabel!$AD162*0.2,0)</f>
        <v>0</v>
      </c>
      <c r="AJ152" s="55">
        <f>Tabel!$AD162*0.75</f>
        <v>0</v>
      </c>
      <c r="AK152" s="55">
        <f>(Tabel!$AD162+Tabel!$AF162)*0.1</f>
        <v>0</v>
      </c>
      <c r="AL152" s="55">
        <f>IF(Tabel!$B162="GRUP_F6", Tabel!$AD162*0.1,0)</f>
        <v>0</v>
      </c>
      <c r="AM152" s="55">
        <f>IF(IFERROR(MATCH(CONCATENATE("I",Tabel!$N$4),Inst_social,0),0)&gt;0,Tabel!$AD162*0.1,0)</f>
        <v>0</v>
      </c>
      <c r="AN152" s="55">
        <f>Tabel!$AD162*0.75</f>
        <v>0</v>
      </c>
    </row>
    <row r="153" spans="9:40" x14ac:dyDescent="0.2">
      <c r="I153" s="55" t="s">
        <v>15995</v>
      </c>
      <c r="J153" s="55">
        <v>6</v>
      </c>
      <c r="M153" s="55" t="s">
        <v>18328</v>
      </c>
      <c r="N153" s="95">
        <v>1</v>
      </c>
      <c r="X153" s="55">
        <f>IF(IFERROR(MATCH(CONCATENATE("I",Tabel!$N$4),Inst_SFSSV,0),0)&gt;0,Tabel!$AD163*0.9,0)</f>
        <v>0</v>
      </c>
      <c r="Y153" s="55">
        <f>IF(Tabel!$N$4="16341", Tabel!AD163*1,0)</f>
        <v>0</v>
      </c>
      <c r="Z153" s="55">
        <f>IF(Tabel!$N$4="00027", Tabel!AD163*0.4,0)</f>
        <v>0</v>
      </c>
      <c r="AA153" s="55">
        <f>IF(IFERROR(MATCH(CONCATENATE("I",Tabel!$N$4),Inst_audio,0),0)&gt;0,Tabel!$AD163*0.2,0)</f>
        <v>0</v>
      </c>
      <c r="AB153" s="55">
        <f>IF(Tabel!$N$4="00169", Tabel!AD163*0.4,0)</f>
        <v>0</v>
      </c>
      <c r="AC153" s="55">
        <f>IF(IFERROR(MATCH(CONCATENATE("I",Tabel!$N$4),Inst_forta,0),0)&gt;0,Tabel!$AD163*0.2,0)</f>
        <v>0</v>
      </c>
      <c r="AD153" s="55">
        <f>IF(IFERROR(MATCH(CONCATENATE("I",Tabel!$N$4),Inst_forta_bani,0),0)&gt;0,Tabel!$AD163*1.2,0)</f>
        <v>0</v>
      </c>
      <c r="AE153" s="55">
        <f>IF(Tabel!$N$4="16751", Tabel!$AD163*1.2,0)</f>
        <v>0</v>
      </c>
      <c r="AF153" s="55">
        <f>IF(Tabel!$N$4="16606", Tabel!$AD163*0.3,0)</f>
        <v>0</v>
      </c>
      <c r="AG153" s="55">
        <f>IF(Tabel!$N$4="16668", Tabel!$AD163*0.4,0)</f>
        <v>0</v>
      </c>
      <c r="AH153" s="55">
        <f>IF(Tabel!$N$4="15677", Tabel!$AD163*0.2,0)</f>
        <v>0</v>
      </c>
      <c r="AI153" s="55">
        <f>IF(Tabel!$N$4="16958", Tabel!$AD163*0.2,0)</f>
        <v>0</v>
      </c>
      <c r="AJ153" s="55">
        <f>Tabel!$AD163*0.75</f>
        <v>0</v>
      </c>
      <c r="AK153" s="55">
        <f>(Tabel!$AD163+Tabel!$AF163)*0.1</f>
        <v>0</v>
      </c>
      <c r="AL153" s="55">
        <f>IF(Tabel!$B163="GRUP_F6", Tabel!$AD163*0.1,0)</f>
        <v>0</v>
      </c>
      <c r="AM153" s="55">
        <f>IF(IFERROR(MATCH(CONCATENATE("I",Tabel!$N$4),Inst_social,0),0)&gt;0,Tabel!$AD163*0.1,0)</f>
        <v>0</v>
      </c>
      <c r="AN153" s="55">
        <f>Tabel!$AD163*0.75</f>
        <v>0</v>
      </c>
    </row>
    <row r="154" spans="9:40" x14ac:dyDescent="0.2">
      <c r="I154" s="55" t="s">
        <v>15996</v>
      </c>
      <c r="J154" s="55">
        <v>1</v>
      </c>
      <c r="M154" s="55" t="s">
        <v>18328</v>
      </c>
      <c r="N154" s="95">
        <v>2</v>
      </c>
      <c r="X154" s="55">
        <f>IF(IFERROR(MATCH(CONCATENATE("I",Tabel!$N$4),Inst_SFSSV,0),0)&gt;0,Tabel!$AD164*0.9,0)</f>
        <v>0</v>
      </c>
      <c r="Y154" s="55">
        <f>IF(Tabel!$N$4="16341", Tabel!AD164*1,0)</f>
        <v>0</v>
      </c>
      <c r="Z154" s="55">
        <f>IF(Tabel!$N$4="00027", Tabel!AD164*0.4,0)</f>
        <v>0</v>
      </c>
      <c r="AA154" s="55">
        <f>IF(IFERROR(MATCH(CONCATENATE("I",Tabel!$N$4),Inst_audio,0),0)&gt;0,Tabel!$AD164*0.2,0)</f>
        <v>0</v>
      </c>
      <c r="AB154" s="55">
        <f>IF(Tabel!$N$4="00169", Tabel!AD164*0.4,0)</f>
        <v>0</v>
      </c>
      <c r="AC154" s="55">
        <f>IF(IFERROR(MATCH(CONCATENATE("I",Tabel!$N$4),Inst_forta,0),0)&gt;0,Tabel!$AD164*0.2,0)</f>
        <v>0</v>
      </c>
      <c r="AD154" s="55">
        <f>IF(IFERROR(MATCH(CONCATENATE("I",Tabel!$N$4),Inst_forta_bani,0),0)&gt;0,Tabel!$AD164*1.2,0)</f>
        <v>0</v>
      </c>
      <c r="AE154" s="55">
        <f>IF(Tabel!$N$4="16751", Tabel!$AD164*1.2,0)</f>
        <v>0</v>
      </c>
      <c r="AF154" s="55">
        <f>IF(Tabel!$N$4="16606", Tabel!$AD164*0.3,0)</f>
        <v>0</v>
      </c>
      <c r="AG154" s="55">
        <f>IF(Tabel!$N$4="16668", Tabel!$AD164*0.4,0)</f>
        <v>0</v>
      </c>
      <c r="AH154" s="55">
        <f>IF(Tabel!$N$4="15677", Tabel!$AD164*0.2,0)</f>
        <v>0</v>
      </c>
      <c r="AI154" s="55">
        <f>IF(Tabel!$N$4="16958", Tabel!$AD164*0.2,0)</f>
        <v>0</v>
      </c>
      <c r="AJ154" s="55">
        <f>Tabel!$AD164*0.75</f>
        <v>0</v>
      </c>
      <c r="AK154" s="55">
        <f>(Tabel!$AD164+Tabel!$AF164)*0.1</f>
        <v>0</v>
      </c>
      <c r="AL154" s="55">
        <f>IF(Tabel!$B164="GRUP_F6", Tabel!$AD164*0.1,0)</f>
        <v>0</v>
      </c>
      <c r="AM154" s="55">
        <f>IF(IFERROR(MATCH(CONCATENATE("I",Tabel!$N$4),Inst_social,0),0)&gt;0,Tabel!$AD164*0.1,0)</f>
        <v>0</v>
      </c>
      <c r="AN154" s="55">
        <f>Tabel!$AD164*0.75</f>
        <v>0</v>
      </c>
    </row>
    <row r="155" spans="9:40" x14ac:dyDescent="0.2">
      <c r="I155" s="55" t="s">
        <v>15996</v>
      </c>
      <c r="J155" s="55">
        <v>2</v>
      </c>
      <c r="M155" s="55" t="s">
        <v>18328</v>
      </c>
      <c r="N155" s="95">
        <v>4</v>
      </c>
      <c r="X155" s="55">
        <f>IF(IFERROR(MATCH(CONCATENATE("I",Tabel!$N$4),Inst_SFSSV,0),0)&gt;0,Tabel!$AD165*0.9,0)</f>
        <v>0</v>
      </c>
      <c r="Y155" s="55">
        <f>IF(Tabel!$N$4="16341", Tabel!AD165*1,0)</f>
        <v>0</v>
      </c>
      <c r="Z155" s="55">
        <f>IF(Tabel!$N$4="00027", Tabel!AD165*0.4,0)</f>
        <v>0</v>
      </c>
      <c r="AA155" s="55">
        <f>IF(IFERROR(MATCH(CONCATENATE("I",Tabel!$N$4),Inst_audio,0),0)&gt;0,Tabel!$AD165*0.2,0)</f>
        <v>0</v>
      </c>
      <c r="AB155" s="55">
        <f>IF(Tabel!$N$4="00169", Tabel!AD165*0.4,0)</f>
        <v>0</v>
      </c>
      <c r="AC155" s="55">
        <f>IF(IFERROR(MATCH(CONCATENATE("I",Tabel!$N$4),Inst_forta,0),0)&gt;0,Tabel!$AD165*0.2,0)</f>
        <v>0</v>
      </c>
      <c r="AD155" s="55">
        <f>IF(IFERROR(MATCH(CONCATENATE("I",Tabel!$N$4),Inst_forta_bani,0),0)&gt;0,Tabel!$AD165*1.2,0)</f>
        <v>0</v>
      </c>
      <c r="AE155" s="55">
        <f>IF(Tabel!$N$4="16751", Tabel!$AD165*1.2,0)</f>
        <v>0</v>
      </c>
      <c r="AF155" s="55">
        <f>IF(Tabel!$N$4="16606", Tabel!$AD165*0.3,0)</f>
        <v>0</v>
      </c>
      <c r="AG155" s="55">
        <f>IF(Tabel!$N$4="16668", Tabel!$AD165*0.4,0)</f>
        <v>0</v>
      </c>
      <c r="AH155" s="55">
        <f>IF(Tabel!$N$4="15677", Tabel!$AD165*0.2,0)</f>
        <v>0</v>
      </c>
      <c r="AI155" s="55">
        <f>IF(Tabel!$N$4="16958", Tabel!$AD165*0.2,0)</f>
        <v>0</v>
      </c>
      <c r="AJ155" s="55">
        <f>Tabel!$AD165*0.75</f>
        <v>0</v>
      </c>
      <c r="AK155" s="55">
        <f>(Tabel!$AD165+Tabel!$AF165)*0.1</f>
        <v>0</v>
      </c>
      <c r="AL155" s="55">
        <f>IF(Tabel!$B165="GRUP_F6", Tabel!$AD165*0.1,0)</f>
        <v>0</v>
      </c>
      <c r="AM155" s="55">
        <f>IF(IFERROR(MATCH(CONCATENATE("I",Tabel!$N$4),Inst_social,0),0)&gt;0,Tabel!$AD165*0.1,0)</f>
        <v>0</v>
      </c>
      <c r="AN155" s="55">
        <f>Tabel!$AD165*0.75</f>
        <v>0</v>
      </c>
    </row>
    <row r="156" spans="9:40" x14ac:dyDescent="0.2">
      <c r="I156" s="55" t="s">
        <v>15996</v>
      </c>
      <c r="J156" s="55">
        <v>4</v>
      </c>
      <c r="M156" s="55" t="s">
        <v>18328</v>
      </c>
      <c r="N156" s="95">
        <v>6</v>
      </c>
      <c r="X156" s="55">
        <f>IF(IFERROR(MATCH(CONCATENATE("I",Tabel!$N$4),Inst_SFSSV,0),0)&gt;0,Tabel!$AD166*0.9,0)</f>
        <v>0</v>
      </c>
      <c r="Y156" s="55">
        <f>IF(Tabel!$N$4="16341", Tabel!AD166*1,0)</f>
        <v>0</v>
      </c>
      <c r="Z156" s="55">
        <f>IF(Tabel!$N$4="00027", Tabel!AD166*0.4,0)</f>
        <v>0</v>
      </c>
      <c r="AA156" s="55">
        <f>IF(IFERROR(MATCH(CONCATENATE("I",Tabel!$N$4),Inst_audio,0),0)&gt;0,Tabel!$AD166*0.2,0)</f>
        <v>0</v>
      </c>
      <c r="AB156" s="55">
        <f>IF(Tabel!$N$4="00169", Tabel!AD166*0.4,0)</f>
        <v>0</v>
      </c>
      <c r="AC156" s="55">
        <f>IF(IFERROR(MATCH(CONCATENATE("I",Tabel!$N$4),Inst_forta,0),0)&gt;0,Tabel!$AD166*0.2,0)</f>
        <v>0</v>
      </c>
      <c r="AD156" s="55">
        <f>IF(IFERROR(MATCH(CONCATENATE("I",Tabel!$N$4),Inst_forta_bani,0),0)&gt;0,Tabel!$AD166*1.2,0)</f>
        <v>0</v>
      </c>
      <c r="AE156" s="55">
        <f>IF(Tabel!$N$4="16751", Tabel!$AD166*1.2,0)</f>
        <v>0</v>
      </c>
      <c r="AF156" s="55">
        <f>IF(Tabel!$N$4="16606", Tabel!$AD166*0.3,0)</f>
        <v>0</v>
      </c>
      <c r="AG156" s="55">
        <f>IF(Tabel!$N$4="16668", Tabel!$AD166*0.4,0)</f>
        <v>0</v>
      </c>
      <c r="AH156" s="55">
        <f>IF(Tabel!$N$4="15677", Tabel!$AD166*0.2,0)</f>
        <v>0</v>
      </c>
      <c r="AI156" s="55">
        <f>IF(Tabel!$N$4="16958", Tabel!$AD166*0.2,0)</f>
        <v>0</v>
      </c>
      <c r="AJ156" s="55">
        <f>Tabel!$AD166*0.75</f>
        <v>0</v>
      </c>
      <c r="AK156" s="55">
        <f>(Tabel!$AD166+Tabel!$AF166)*0.1</f>
        <v>0</v>
      </c>
      <c r="AL156" s="55">
        <f>IF(Tabel!$B166="GRUP_F6", Tabel!$AD166*0.1,0)</f>
        <v>0</v>
      </c>
      <c r="AM156" s="55">
        <f>IF(IFERROR(MATCH(CONCATENATE("I",Tabel!$N$4),Inst_social,0),0)&gt;0,Tabel!$AD166*0.1,0)</f>
        <v>0</v>
      </c>
      <c r="AN156" s="55">
        <f>Tabel!$AD166*0.75</f>
        <v>0</v>
      </c>
    </row>
    <row r="157" spans="9:40" x14ac:dyDescent="0.2">
      <c r="I157" s="55" t="s">
        <v>15996</v>
      </c>
      <c r="J157" s="55">
        <v>6</v>
      </c>
      <c r="X157" s="55">
        <f>IF(IFERROR(MATCH(CONCATENATE("I",Tabel!$N$4),Inst_SFSSV,0),0)&gt;0,Tabel!$AD167*0.9,0)</f>
        <v>0</v>
      </c>
      <c r="Y157" s="55">
        <f>IF(Tabel!$N$4="16341", Tabel!AD167*1,0)</f>
        <v>0</v>
      </c>
      <c r="Z157" s="55">
        <f>IF(Tabel!$N$4="00027", Tabel!AD167*0.4,0)</f>
        <v>0</v>
      </c>
      <c r="AA157" s="55">
        <f>IF(IFERROR(MATCH(CONCATENATE("I",Tabel!$N$4),Inst_audio,0),0)&gt;0,Tabel!$AD167*0.2,0)</f>
        <v>0</v>
      </c>
      <c r="AB157" s="55">
        <f>IF(Tabel!$N$4="00169", Tabel!AD167*0.4,0)</f>
        <v>0</v>
      </c>
      <c r="AC157" s="55">
        <f>IF(IFERROR(MATCH(CONCATENATE("I",Tabel!$N$4),Inst_forta,0),0)&gt;0,Tabel!$AD167*0.2,0)</f>
        <v>0</v>
      </c>
      <c r="AD157" s="55">
        <f>IF(IFERROR(MATCH(CONCATENATE("I",Tabel!$N$4),Inst_forta_bani,0),0)&gt;0,Tabel!$AD167*1.2,0)</f>
        <v>0</v>
      </c>
      <c r="AE157" s="55">
        <f>IF(Tabel!$N$4="16751", Tabel!$AD167*1.2,0)</f>
        <v>0</v>
      </c>
      <c r="AF157" s="55">
        <f>IF(Tabel!$N$4="16606", Tabel!$AD167*0.3,0)</f>
        <v>0</v>
      </c>
      <c r="AG157" s="55">
        <f>IF(Tabel!$N$4="16668", Tabel!$AD167*0.4,0)</f>
        <v>0</v>
      </c>
      <c r="AH157" s="55">
        <f>IF(Tabel!$N$4="15677", Tabel!$AD167*0.2,0)</f>
        <v>0</v>
      </c>
      <c r="AI157" s="55">
        <f>IF(Tabel!$N$4="16958", Tabel!$AD167*0.2,0)</f>
        <v>0</v>
      </c>
      <c r="AJ157" s="55">
        <f>Tabel!$AD167*0.75</f>
        <v>0</v>
      </c>
      <c r="AK157" s="55">
        <f>(Tabel!$AD167+Tabel!$AF167)*0.1</f>
        <v>0</v>
      </c>
      <c r="AL157" s="55">
        <f>IF(Tabel!$B167="GRUP_F6", Tabel!$AD167*0.1,0)</f>
        <v>0</v>
      </c>
      <c r="AM157" s="55">
        <f>IF(IFERROR(MATCH(CONCATENATE("I",Tabel!$N$4),Inst_social,0),0)&gt;0,Tabel!$AD167*0.1,0)</f>
        <v>0</v>
      </c>
      <c r="AN157" s="55">
        <f>Tabel!$AD167*0.75</f>
        <v>0</v>
      </c>
    </row>
    <row r="158" spans="9:40" x14ac:dyDescent="0.2">
      <c r="I158" s="55" t="s">
        <v>15997</v>
      </c>
      <c r="J158" s="55">
        <v>-2</v>
      </c>
      <c r="M158" s="55" t="s">
        <v>18329</v>
      </c>
      <c r="N158" s="95">
        <v>-2</v>
      </c>
      <c r="X158" s="55">
        <f>IF(IFERROR(MATCH(CONCATENATE("I",Tabel!$N$4),Inst_SFSSV,0),0)&gt;0,Tabel!$AD168*0.9,0)</f>
        <v>0</v>
      </c>
      <c r="Y158" s="55">
        <f>IF(Tabel!$N$4="16341", Tabel!AD168*1,0)</f>
        <v>0</v>
      </c>
      <c r="Z158" s="55">
        <f>IF(Tabel!$N$4="00027", Tabel!AD168*0.4,0)</f>
        <v>0</v>
      </c>
      <c r="AA158" s="55">
        <f>IF(IFERROR(MATCH(CONCATENATE("I",Tabel!$N$4),Inst_audio,0),0)&gt;0,Tabel!$AD168*0.2,0)</f>
        <v>0</v>
      </c>
      <c r="AB158" s="55">
        <f>IF(Tabel!$N$4="00169", Tabel!AD168*0.4,0)</f>
        <v>0</v>
      </c>
      <c r="AC158" s="55">
        <f>IF(IFERROR(MATCH(CONCATENATE("I",Tabel!$N$4),Inst_forta,0),0)&gt;0,Tabel!$AD168*0.2,0)</f>
        <v>0</v>
      </c>
      <c r="AD158" s="55">
        <f>IF(IFERROR(MATCH(CONCATENATE("I",Tabel!$N$4),Inst_forta_bani,0),0)&gt;0,Tabel!$AD168*1.2,0)</f>
        <v>0</v>
      </c>
      <c r="AE158" s="55">
        <f>IF(Tabel!$N$4="16751", Tabel!$AD168*1.2,0)</f>
        <v>0</v>
      </c>
      <c r="AF158" s="55">
        <f>IF(Tabel!$N$4="16606", Tabel!$AD168*0.3,0)</f>
        <v>0</v>
      </c>
      <c r="AG158" s="55">
        <f>IF(Tabel!$N$4="16668", Tabel!$AD168*0.4,0)</f>
        <v>0</v>
      </c>
      <c r="AH158" s="55">
        <f>IF(Tabel!$N$4="15677", Tabel!$AD168*0.2,0)</f>
        <v>0</v>
      </c>
      <c r="AI158" s="55">
        <f>IF(Tabel!$N$4="16958", Tabel!$AD168*0.2,0)</f>
        <v>0</v>
      </c>
      <c r="AJ158" s="55">
        <f>Tabel!$AD168*0.75</f>
        <v>0</v>
      </c>
      <c r="AK158" s="55">
        <f>(Tabel!$AD168+Tabel!$AF168)*0.1</f>
        <v>0</v>
      </c>
      <c r="AL158" s="55">
        <f>IF(Tabel!$B168="GRUP_F6", Tabel!$AD168*0.1,0)</f>
        <v>0</v>
      </c>
      <c r="AM158" s="55">
        <f>IF(IFERROR(MATCH(CONCATENATE("I",Tabel!$N$4),Inst_social,0),0)&gt;0,Tabel!$AD168*0.1,0)</f>
        <v>0</v>
      </c>
      <c r="AN158" s="55">
        <f>Tabel!$AD168*0.75</f>
        <v>0</v>
      </c>
    </row>
    <row r="159" spans="9:40" x14ac:dyDescent="0.2">
      <c r="I159" s="55" t="s">
        <v>15997</v>
      </c>
      <c r="J159" s="55">
        <v>-4</v>
      </c>
      <c r="M159" s="55" t="s">
        <v>18329</v>
      </c>
      <c r="N159" s="95">
        <v>-4</v>
      </c>
      <c r="X159" s="55">
        <f>IF(IFERROR(MATCH(CONCATENATE("I",Tabel!$N$4),Inst_SFSSV,0),0)&gt;0,Tabel!$AD169*0.9,0)</f>
        <v>0</v>
      </c>
      <c r="Y159" s="55">
        <f>IF(Tabel!$N$4="16341", Tabel!AD169*1,0)</f>
        <v>0</v>
      </c>
      <c r="Z159" s="55">
        <f>IF(Tabel!$N$4="00027", Tabel!AD169*0.4,0)</f>
        <v>0</v>
      </c>
      <c r="AA159" s="55">
        <f>IF(IFERROR(MATCH(CONCATENATE("I",Tabel!$N$4),Inst_audio,0),0)&gt;0,Tabel!$AD169*0.2,0)</f>
        <v>0</v>
      </c>
      <c r="AB159" s="55">
        <f>IF(Tabel!$N$4="00169", Tabel!AD169*0.4,0)</f>
        <v>0</v>
      </c>
      <c r="AC159" s="55">
        <f>IF(IFERROR(MATCH(CONCATENATE("I",Tabel!$N$4),Inst_forta,0),0)&gt;0,Tabel!$AD169*0.2,0)</f>
        <v>0</v>
      </c>
      <c r="AD159" s="55">
        <f>IF(IFERROR(MATCH(CONCATENATE("I",Tabel!$N$4),Inst_forta_bani,0),0)&gt;0,Tabel!$AD169*1.2,0)</f>
        <v>0</v>
      </c>
      <c r="AE159" s="55">
        <f>IF(Tabel!$N$4="16751", Tabel!$AD169*1.2,0)</f>
        <v>0</v>
      </c>
      <c r="AF159" s="55">
        <f>IF(Tabel!$N$4="16606", Tabel!$AD169*0.3,0)</f>
        <v>0</v>
      </c>
      <c r="AG159" s="55">
        <f>IF(Tabel!$N$4="16668", Tabel!$AD169*0.4,0)</f>
        <v>0</v>
      </c>
      <c r="AH159" s="55">
        <f>IF(Tabel!$N$4="15677", Tabel!$AD169*0.2,0)</f>
        <v>0</v>
      </c>
      <c r="AI159" s="55">
        <f>IF(Tabel!$N$4="16958", Tabel!$AD169*0.2,0)</f>
        <v>0</v>
      </c>
      <c r="AJ159" s="55">
        <f>Tabel!$AD169*0.75</f>
        <v>0</v>
      </c>
      <c r="AK159" s="55">
        <f>(Tabel!$AD169+Tabel!$AF169)*0.1</f>
        <v>0</v>
      </c>
      <c r="AL159" s="55">
        <f>IF(Tabel!$B169="GRUP_F6", Tabel!$AD169*0.1,0)</f>
        <v>0</v>
      </c>
      <c r="AM159" s="55">
        <f>IF(IFERROR(MATCH(CONCATENATE("I",Tabel!$N$4),Inst_social,0),0)&gt;0,Tabel!$AD169*0.1,0)</f>
        <v>0</v>
      </c>
      <c r="AN159" s="55">
        <f>Tabel!$AD169*0.75</f>
        <v>0</v>
      </c>
    </row>
    <row r="160" spans="9:40" x14ac:dyDescent="0.2">
      <c r="I160" s="55" t="s">
        <v>15997</v>
      </c>
      <c r="J160" s="55">
        <v>-6</v>
      </c>
      <c r="M160" s="55" t="s">
        <v>18329</v>
      </c>
      <c r="N160" s="95">
        <v>-6</v>
      </c>
      <c r="X160" s="55">
        <f>IF(IFERROR(MATCH(CONCATENATE("I",Tabel!$N$4),Inst_SFSSV,0),0)&gt;0,Tabel!$AD170*0.9,0)</f>
        <v>0</v>
      </c>
      <c r="Y160" s="55">
        <f>IF(Tabel!$N$4="16341", Tabel!AD170*1,0)</f>
        <v>0</v>
      </c>
      <c r="Z160" s="55">
        <f>IF(Tabel!$N$4="00027", Tabel!AD170*0.4,0)</f>
        <v>0</v>
      </c>
      <c r="AA160" s="55">
        <f>IF(IFERROR(MATCH(CONCATENATE("I",Tabel!$N$4),Inst_audio,0),0)&gt;0,Tabel!$AD170*0.2,0)</f>
        <v>0</v>
      </c>
      <c r="AB160" s="55">
        <f>IF(Tabel!$N$4="00169", Tabel!AD170*0.4,0)</f>
        <v>0</v>
      </c>
      <c r="AC160" s="55">
        <f>IF(IFERROR(MATCH(CONCATENATE("I",Tabel!$N$4),Inst_forta,0),0)&gt;0,Tabel!$AD170*0.2,0)</f>
        <v>0</v>
      </c>
      <c r="AD160" s="55">
        <f>IF(IFERROR(MATCH(CONCATENATE("I",Tabel!$N$4),Inst_forta_bani,0),0)&gt;0,Tabel!$AD170*1.2,0)</f>
        <v>0</v>
      </c>
      <c r="AE160" s="55">
        <f>IF(Tabel!$N$4="16751", Tabel!$AD170*1.2,0)</f>
        <v>0</v>
      </c>
      <c r="AF160" s="55">
        <f>IF(Tabel!$N$4="16606", Tabel!$AD170*0.3,0)</f>
        <v>0</v>
      </c>
      <c r="AG160" s="55">
        <f>IF(Tabel!$N$4="16668", Tabel!$AD170*0.4,0)</f>
        <v>0</v>
      </c>
      <c r="AH160" s="55">
        <f>IF(Tabel!$N$4="15677", Tabel!$AD170*0.2,0)</f>
        <v>0</v>
      </c>
      <c r="AI160" s="55">
        <f>IF(Tabel!$N$4="16958", Tabel!$AD170*0.2,0)</f>
        <v>0</v>
      </c>
      <c r="AJ160" s="55">
        <f>Tabel!$AD170*0.75</f>
        <v>0</v>
      </c>
      <c r="AK160" s="55">
        <f>(Tabel!$AD170+Tabel!$AF170)*0.1</f>
        <v>0</v>
      </c>
      <c r="AL160" s="55">
        <f>IF(Tabel!$B170="GRUP_F6", Tabel!$AD170*0.1,0)</f>
        <v>0</v>
      </c>
      <c r="AM160" s="55">
        <f>IF(IFERROR(MATCH(CONCATENATE("I",Tabel!$N$4),Inst_social,0),0)&gt;0,Tabel!$AD170*0.1,0)</f>
        <v>0</v>
      </c>
      <c r="AN160" s="55">
        <f>Tabel!$AD170*0.75</f>
        <v>0</v>
      </c>
    </row>
    <row r="161" spans="13:40" x14ac:dyDescent="0.2">
      <c r="M161" s="55" t="s">
        <v>18329</v>
      </c>
      <c r="N161" s="95">
        <v>-2</v>
      </c>
      <c r="X161" s="55">
        <f>IF(IFERROR(MATCH(CONCATENATE("I",Tabel!$N$4),Inst_SFSSV,0),0)&gt;0,Tabel!$AD171*0.9,0)</f>
        <v>0</v>
      </c>
      <c r="Y161" s="55">
        <f>IF(Tabel!$N$4="16341", Tabel!AD171*1,0)</f>
        <v>0</v>
      </c>
      <c r="Z161" s="55">
        <f>IF(Tabel!$N$4="00027", Tabel!AD171*0.4,0)</f>
        <v>0</v>
      </c>
      <c r="AA161" s="55">
        <f>IF(IFERROR(MATCH(CONCATENATE("I",Tabel!$N$4),Inst_audio,0),0)&gt;0,Tabel!$AD171*0.2,0)</f>
        <v>0</v>
      </c>
      <c r="AB161" s="55">
        <f>IF(Tabel!$N$4="00169", Tabel!AD171*0.4,0)</f>
        <v>0</v>
      </c>
      <c r="AC161" s="55">
        <f>IF(IFERROR(MATCH(CONCATENATE("I",Tabel!$N$4),Inst_forta,0),0)&gt;0,Tabel!$AD171*0.2,0)</f>
        <v>0</v>
      </c>
      <c r="AD161" s="55">
        <f>IF(IFERROR(MATCH(CONCATENATE("I",Tabel!$N$4),Inst_forta_bani,0),0)&gt;0,Tabel!$AD171*1.2,0)</f>
        <v>0</v>
      </c>
      <c r="AE161" s="55">
        <f>IF(Tabel!$N$4="16751", Tabel!$AD171*1.2,0)</f>
        <v>0</v>
      </c>
      <c r="AF161" s="55">
        <f>IF(Tabel!$N$4="16606", Tabel!$AD171*0.3,0)</f>
        <v>0</v>
      </c>
      <c r="AG161" s="55">
        <f>IF(Tabel!$N$4="16668", Tabel!$AD171*0.4,0)</f>
        <v>0</v>
      </c>
      <c r="AH161" s="55">
        <f>IF(Tabel!$N$4="15677", Tabel!$AD171*0.2,0)</f>
        <v>0</v>
      </c>
      <c r="AI161" s="55">
        <f>IF(Tabel!$N$4="16958", Tabel!$AD171*0.2,0)</f>
        <v>0</v>
      </c>
      <c r="AJ161" s="55">
        <f>Tabel!$AD171*0.75</f>
        <v>0</v>
      </c>
      <c r="AK161" s="55">
        <f>(Tabel!$AD171+Tabel!$AF171)*0.1</f>
        <v>0</v>
      </c>
      <c r="AL161" s="55">
        <f>IF(Tabel!$B171="GRUP_F6", Tabel!$AD171*0.1,0)</f>
        <v>0</v>
      </c>
      <c r="AM161" s="55">
        <f>IF(IFERROR(MATCH(CONCATENATE("I",Tabel!$N$4),Inst_social,0),0)&gt;0,Tabel!$AD171*0.1,0)</f>
        <v>0</v>
      </c>
      <c r="AN161" s="55">
        <f>Tabel!$AD171*0.75</f>
        <v>0</v>
      </c>
    </row>
    <row r="162" spans="13:40" x14ac:dyDescent="0.2">
      <c r="X162" s="55">
        <f>IF(IFERROR(MATCH(CONCATENATE("I",Tabel!$N$4),Inst_SFSSV,0),0)&gt;0,Tabel!$AD172*0.9,0)</f>
        <v>0</v>
      </c>
      <c r="Y162" s="55">
        <f>IF(Tabel!$N$4="16341", Tabel!AD172*1,0)</f>
        <v>0</v>
      </c>
      <c r="Z162" s="55">
        <f>IF(Tabel!$N$4="00027", Tabel!AD172*0.4,0)</f>
        <v>0</v>
      </c>
      <c r="AA162" s="55">
        <f>IF(IFERROR(MATCH(CONCATENATE("I",Tabel!$N$4),Inst_audio,0),0)&gt;0,Tabel!$AD172*0.2,0)</f>
        <v>0</v>
      </c>
      <c r="AB162" s="55">
        <f>IF(Tabel!$N$4="00169", Tabel!AD172*0.4,0)</f>
        <v>0</v>
      </c>
      <c r="AC162" s="55">
        <f>IF(IFERROR(MATCH(CONCATENATE("I",Tabel!$N$4),Inst_forta,0),0)&gt;0,Tabel!$AD172*0.2,0)</f>
        <v>0</v>
      </c>
      <c r="AD162" s="55">
        <f>IF(IFERROR(MATCH(CONCATENATE("I",Tabel!$N$4),Inst_forta_bani,0),0)&gt;0,Tabel!$AD172*1.2,0)</f>
        <v>0</v>
      </c>
      <c r="AE162" s="55">
        <f>IF(Tabel!$N$4="16751", Tabel!$AD172*1.2,0)</f>
        <v>0</v>
      </c>
      <c r="AF162" s="55">
        <f>IF(Tabel!$N$4="16606", Tabel!$AD172*0.3,0)</f>
        <v>0</v>
      </c>
      <c r="AG162" s="55">
        <f>IF(Tabel!$N$4="16668", Tabel!$AD172*0.4,0)</f>
        <v>0</v>
      </c>
      <c r="AH162" s="55">
        <f>IF(Tabel!$N$4="15677", Tabel!$AD172*0.2,0)</f>
        <v>0</v>
      </c>
      <c r="AI162" s="55">
        <f>IF(Tabel!$N$4="16958", Tabel!$AD172*0.2,0)</f>
        <v>0</v>
      </c>
      <c r="AJ162" s="55">
        <f>Tabel!$AD172*0.75</f>
        <v>0</v>
      </c>
      <c r="AK162" s="55">
        <f>(Tabel!$AD172+Tabel!$AF172)*0.1</f>
        <v>0</v>
      </c>
      <c r="AL162" s="55">
        <f>IF(Tabel!$B172="GRUP_F6", Tabel!$AD172*0.1,0)</f>
        <v>0</v>
      </c>
      <c r="AM162" s="55">
        <f>IF(IFERROR(MATCH(CONCATENATE("I",Tabel!$N$4),Inst_social,0),0)&gt;0,Tabel!$AD172*0.1,0)</f>
        <v>0</v>
      </c>
      <c r="AN162" s="55">
        <f>Tabel!$AD172*0.75</f>
        <v>0</v>
      </c>
    </row>
    <row r="163" spans="13:40" x14ac:dyDescent="0.2">
      <c r="X163" s="55">
        <f>IF(IFERROR(MATCH(CONCATENATE("I",Tabel!$N$4),Inst_SFSSV,0),0)&gt;0,Tabel!$AD173*0.9,0)</f>
        <v>0</v>
      </c>
      <c r="Y163" s="55">
        <f>IF(Tabel!$N$4="16341", Tabel!AD173*1,0)</f>
        <v>0</v>
      </c>
      <c r="Z163" s="55">
        <f>IF(Tabel!$N$4="00027", Tabel!AD173*0.4,0)</f>
        <v>0</v>
      </c>
      <c r="AA163" s="55">
        <f>IF(IFERROR(MATCH(CONCATENATE("I",Tabel!$N$4),Inst_audio,0),0)&gt;0,Tabel!$AD173*0.2,0)</f>
        <v>0</v>
      </c>
      <c r="AB163" s="55">
        <f>IF(Tabel!$N$4="00169", Tabel!AD173*0.4,0)</f>
        <v>0</v>
      </c>
      <c r="AC163" s="55">
        <f>IF(IFERROR(MATCH(CONCATENATE("I",Tabel!$N$4),Inst_forta,0),0)&gt;0,Tabel!$AD173*0.2,0)</f>
        <v>0</v>
      </c>
      <c r="AD163" s="55">
        <f>IF(IFERROR(MATCH(CONCATENATE("I",Tabel!$N$4),Inst_forta_bani,0),0)&gt;0,Tabel!$AD173*1.2,0)</f>
        <v>0</v>
      </c>
      <c r="AE163" s="55">
        <f>IF(Tabel!$N$4="16751", Tabel!$AD173*1.2,0)</f>
        <v>0</v>
      </c>
      <c r="AF163" s="55">
        <f>IF(Tabel!$N$4="16606", Tabel!$AD173*0.3,0)</f>
        <v>0</v>
      </c>
      <c r="AG163" s="55">
        <f>IF(Tabel!$N$4="16668", Tabel!$AD173*0.4,0)</f>
        <v>0</v>
      </c>
      <c r="AH163" s="55">
        <f>IF(Tabel!$N$4="15677", Tabel!$AD173*0.2,0)</f>
        <v>0</v>
      </c>
      <c r="AI163" s="55">
        <f>IF(Tabel!$N$4="16958", Tabel!$AD173*0.2,0)</f>
        <v>0</v>
      </c>
      <c r="AJ163" s="55">
        <f>Tabel!$AD173*0.75</f>
        <v>0</v>
      </c>
      <c r="AK163" s="55">
        <f>(Tabel!$AD173+Tabel!$AF173)*0.1</f>
        <v>0</v>
      </c>
      <c r="AL163" s="55">
        <f>IF(Tabel!$B173="GRUP_F6", Tabel!$AD173*0.1,0)</f>
        <v>0</v>
      </c>
      <c r="AM163" s="55">
        <f>IF(IFERROR(MATCH(CONCATENATE("I",Tabel!$N$4),Inst_social,0),0)&gt;0,Tabel!$AD173*0.1,0)</f>
        <v>0</v>
      </c>
      <c r="AN163" s="55">
        <f>Tabel!$AD173*0.75</f>
        <v>0</v>
      </c>
    </row>
    <row r="164" spans="13:40" x14ac:dyDescent="0.2">
      <c r="X164" s="55">
        <f>IF(IFERROR(MATCH(CONCATENATE("I",Tabel!$N$4),Inst_SFSSV,0),0)&gt;0,Tabel!$AD174*0.9,0)</f>
        <v>0</v>
      </c>
      <c r="Y164" s="55">
        <f>IF(Tabel!$N$4="16341", Tabel!AD174*1,0)</f>
        <v>0</v>
      </c>
      <c r="Z164" s="55">
        <f>IF(Tabel!$N$4="00027", Tabel!AD174*0.4,0)</f>
        <v>0</v>
      </c>
      <c r="AA164" s="55">
        <f>IF(IFERROR(MATCH(CONCATENATE("I",Tabel!$N$4),Inst_audio,0),0)&gt;0,Tabel!$AD174*0.2,0)</f>
        <v>0</v>
      </c>
      <c r="AB164" s="55">
        <f>IF(Tabel!$N$4="00169", Tabel!AD174*0.4,0)</f>
        <v>0</v>
      </c>
      <c r="AC164" s="55">
        <f>IF(IFERROR(MATCH(CONCATENATE("I",Tabel!$N$4),Inst_forta,0),0)&gt;0,Tabel!$AD174*0.2,0)</f>
        <v>0</v>
      </c>
      <c r="AD164" s="55">
        <f>IF(IFERROR(MATCH(CONCATENATE("I",Tabel!$N$4),Inst_forta_bani,0),0)&gt;0,Tabel!$AD174*1.2,0)</f>
        <v>0</v>
      </c>
      <c r="AE164" s="55">
        <f>IF(Tabel!$N$4="16751", Tabel!$AD174*1.2,0)</f>
        <v>0</v>
      </c>
      <c r="AF164" s="55">
        <f>IF(Tabel!$N$4="16606", Tabel!$AD174*0.3,0)</f>
        <v>0</v>
      </c>
      <c r="AG164" s="55">
        <f>IF(Tabel!$N$4="16668", Tabel!$AD174*0.4,0)</f>
        <v>0</v>
      </c>
      <c r="AH164" s="55">
        <f>IF(Tabel!$N$4="15677", Tabel!$AD174*0.2,0)</f>
        <v>0</v>
      </c>
      <c r="AI164" s="55">
        <f>IF(Tabel!$N$4="16958", Tabel!$AD174*0.2,0)</f>
        <v>0</v>
      </c>
      <c r="AJ164" s="55">
        <f>Tabel!$AD174*0.75</f>
        <v>0</v>
      </c>
      <c r="AK164" s="55">
        <f>(Tabel!$AD174+Tabel!$AF174)*0.1</f>
        <v>0</v>
      </c>
      <c r="AL164" s="55">
        <f>IF(Tabel!$B174="GRUP_F6", Tabel!$AD174*0.1,0)</f>
        <v>0</v>
      </c>
      <c r="AM164" s="55">
        <f>IF(IFERROR(MATCH(CONCATENATE("I",Tabel!$N$4),Inst_social,0),0)&gt;0,Tabel!$AD174*0.1,0)</f>
        <v>0</v>
      </c>
      <c r="AN164" s="55">
        <f>Tabel!$AD174*0.75</f>
        <v>0</v>
      </c>
    </row>
    <row r="165" spans="13:40" x14ac:dyDescent="0.2">
      <c r="X165" s="55">
        <f>IF(IFERROR(MATCH(CONCATENATE("I",Tabel!$N$4),Inst_SFSSV,0),0)&gt;0,Tabel!$AD175*0.9,0)</f>
        <v>0</v>
      </c>
      <c r="Y165" s="55">
        <f>IF(Tabel!$N$4="16341", Tabel!AD175*1,0)</f>
        <v>0</v>
      </c>
      <c r="Z165" s="55">
        <f>IF(Tabel!$N$4="00027", Tabel!AD175*0.4,0)</f>
        <v>0</v>
      </c>
      <c r="AA165" s="55">
        <f>IF(IFERROR(MATCH(CONCATENATE("I",Tabel!$N$4),Inst_audio,0),0)&gt;0,Tabel!$AD175*0.2,0)</f>
        <v>0</v>
      </c>
      <c r="AB165" s="55">
        <f>IF(Tabel!$N$4="00169", Tabel!AD175*0.4,0)</f>
        <v>0</v>
      </c>
      <c r="AC165" s="55">
        <f>IF(IFERROR(MATCH(CONCATENATE("I",Tabel!$N$4),Inst_forta,0),0)&gt;0,Tabel!$AD175*0.2,0)</f>
        <v>0</v>
      </c>
      <c r="AD165" s="55">
        <f>IF(IFERROR(MATCH(CONCATENATE("I",Tabel!$N$4),Inst_forta_bani,0),0)&gt;0,Tabel!$AD175*1.2,0)</f>
        <v>0</v>
      </c>
      <c r="AE165" s="55">
        <f>IF(Tabel!$N$4="16751", Tabel!$AD175*1.2,0)</f>
        <v>0</v>
      </c>
      <c r="AF165" s="55">
        <f>IF(Tabel!$N$4="16606", Tabel!$AD175*0.3,0)</f>
        <v>0</v>
      </c>
      <c r="AG165" s="55">
        <f>IF(Tabel!$N$4="16668", Tabel!$AD175*0.4,0)</f>
        <v>0</v>
      </c>
      <c r="AH165" s="55">
        <f>IF(Tabel!$N$4="15677", Tabel!$AD175*0.2,0)</f>
        <v>0</v>
      </c>
      <c r="AI165" s="55">
        <f>IF(Tabel!$N$4="16958", Tabel!$AD175*0.2,0)</f>
        <v>0</v>
      </c>
      <c r="AJ165" s="55">
        <f>Tabel!$AD175*0.75</f>
        <v>0</v>
      </c>
      <c r="AK165" s="55">
        <f>(Tabel!$AD175+Tabel!$AF175)*0.1</f>
        <v>0</v>
      </c>
      <c r="AL165" s="55">
        <f>IF(Tabel!$B175="GRUP_F6", Tabel!$AD175*0.1,0)</f>
        <v>0</v>
      </c>
      <c r="AM165" s="55">
        <f>IF(IFERROR(MATCH(CONCATENATE("I",Tabel!$N$4),Inst_social,0),0)&gt;0,Tabel!$AD175*0.1,0)</f>
        <v>0</v>
      </c>
      <c r="AN165" s="55">
        <f>Tabel!$AD175*0.75</f>
        <v>0</v>
      </c>
    </row>
    <row r="166" spans="13:40" x14ac:dyDescent="0.2">
      <c r="X166" s="55">
        <f>IF(IFERROR(MATCH(CONCATENATE("I",Tabel!$N$4),Inst_SFSSV,0),0)&gt;0,Tabel!$AD176*0.9,0)</f>
        <v>0</v>
      </c>
      <c r="Y166" s="55">
        <f>IF(Tabel!$N$4="16341", Tabel!AD176*1,0)</f>
        <v>0</v>
      </c>
      <c r="Z166" s="55">
        <f>IF(Tabel!$N$4="00027", Tabel!AD176*0.4,0)</f>
        <v>0</v>
      </c>
      <c r="AA166" s="55">
        <f>IF(IFERROR(MATCH(CONCATENATE("I",Tabel!$N$4),Inst_audio,0),0)&gt;0,Tabel!$AD176*0.2,0)</f>
        <v>0</v>
      </c>
      <c r="AB166" s="55">
        <f>IF(Tabel!$N$4="00169", Tabel!AD176*0.4,0)</f>
        <v>0</v>
      </c>
      <c r="AC166" s="55">
        <f>IF(IFERROR(MATCH(CONCATENATE("I",Tabel!$N$4),Inst_forta,0),0)&gt;0,Tabel!$AD176*0.2,0)</f>
        <v>0</v>
      </c>
      <c r="AD166" s="55">
        <f>IF(IFERROR(MATCH(CONCATENATE("I",Tabel!$N$4),Inst_forta_bani,0),0)&gt;0,Tabel!$AD176*1.2,0)</f>
        <v>0</v>
      </c>
      <c r="AE166" s="55">
        <f>IF(Tabel!$N$4="16751", Tabel!$AD176*1.2,0)</f>
        <v>0</v>
      </c>
      <c r="AF166" s="55">
        <f>IF(Tabel!$N$4="16606", Tabel!$AD176*0.3,0)</f>
        <v>0</v>
      </c>
      <c r="AG166" s="55">
        <f>IF(Tabel!$N$4="16668", Tabel!$AD176*0.4,0)</f>
        <v>0</v>
      </c>
      <c r="AH166" s="55">
        <f>IF(Tabel!$N$4="15677", Tabel!$AD176*0.2,0)</f>
        <v>0</v>
      </c>
      <c r="AI166" s="55">
        <f>IF(Tabel!$N$4="16958", Tabel!$AD176*0.2,0)</f>
        <v>0</v>
      </c>
      <c r="AJ166" s="55">
        <f>Tabel!$AD176*0.75</f>
        <v>0</v>
      </c>
      <c r="AK166" s="55">
        <f>(Tabel!$AD176+Tabel!$AF176)*0.1</f>
        <v>0</v>
      </c>
      <c r="AL166" s="55">
        <f>IF(Tabel!$B176="GRUP_F6", Tabel!$AD176*0.1,0)</f>
        <v>0</v>
      </c>
      <c r="AM166" s="55">
        <f>IF(IFERROR(MATCH(CONCATENATE("I",Tabel!$N$4),Inst_social,0),0)&gt;0,Tabel!$AD176*0.1,0)</f>
        <v>0</v>
      </c>
      <c r="AN166" s="55">
        <f>Tabel!$AD176*0.75</f>
        <v>0</v>
      </c>
    </row>
    <row r="167" spans="13:40" x14ac:dyDescent="0.2">
      <c r="X167" s="55">
        <f>IF(IFERROR(MATCH(CONCATENATE("I",Tabel!$N$4),Inst_SFSSV,0),0)&gt;0,Tabel!$AD177*0.9,0)</f>
        <v>0</v>
      </c>
      <c r="Y167" s="55">
        <f>IF(Tabel!$N$4="16341", Tabel!AD177*1,0)</f>
        <v>0</v>
      </c>
      <c r="Z167" s="55">
        <f>IF(Tabel!$N$4="00027", Tabel!AD177*0.4,0)</f>
        <v>0</v>
      </c>
      <c r="AA167" s="55">
        <f>IF(IFERROR(MATCH(CONCATENATE("I",Tabel!$N$4),Inst_audio,0),0)&gt;0,Tabel!$AD177*0.2,0)</f>
        <v>0</v>
      </c>
      <c r="AB167" s="55">
        <f>IF(Tabel!$N$4="00169", Tabel!AD177*0.4,0)</f>
        <v>0</v>
      </c>
      <c r="AC167" s="55">
        <f>IF(IFERROR(MATCH(CONCATENATE("I",Tabel!$N$4),Inst_forta,0),0)&gt;0,Tabel!$AD177*0.2,0)</f>
        <v>0</v>
      </c>
      <c r="AD167" s="55">
        <f>IF(IFERROR(MATCH(CONCATENATE("I",Tabel!$N$4),Inst_forta_bani,0),0)&gt;0,Tabel!$AD177*1.2,0)</f>
        <v>0</v>
      </c>
      <c r="AE167" s="55">
        <f>IF(Tabel!$N$4="16751", Tabel!$AD177*1.2,0)</f>
        <v>0</v>
      </c>
      <c r="AF167" s="55">
        <f>IF(Tabel!$N$4="16606", Tabel!$AD177*0.3,0)</f>
        <v>0</v>
      </c>
      <c r="AG167" s="55">
        <f>IF(Tabel!$N$4="16668", Tabel!$AD177*0.4,0)</f>
        <v>0</v>
      </c>
      <c r="AH167" s="55">
        <f>IF(Tabel!$N$4="15677", Tabel!$AD177*0.2,0)</f>
        <v>0</v>
      </c>
      <c r="AI167" s="55">
        <f>IF(Tabel!$N$4="16958", Tabel!$AD177*0.2,0)</f>
        <v>0</v>
      </c>
      <c r="AJ167" s="55">
        <f>Tabel!$AD177*0.75</f>
        <v>0</v>
      </c>
      <c r="AK167" s="55">
        <f>(Tabel!$AD177+Tabel!$AF177)*0.1</f>
        <v>0</v>
      </c>
      <c r="AL167" s="55">
        <f>IF(Tabel!$B177="GRUP_F6", Tabel!$AD177*0.1,0)</f>
        <v>0</v>
      </c>
      <c r="AM167" s="55">
        <f>IF(IFERROR(MATCH(CONCATENATE("I",Tabel!$N$4),Inst_social,0),0)&gt;0,Tabel!$AD177*0.1,0)</f>
        <v>0</v>
      </c>
      <c r="AN167" s="55">
        <f>Tabel!$AD177*0.75</f>
        <v>0</v>
      </c>
    </row>
    <row r="168" spans="13:40" x14ac:dyDescent="0.2">
      <c r="X168" s="55">
        <f>IF(IFERROR(MATCH(CONCATENATE("I",Tabel!$N$4),Inst_SFSSV,0),0)&gt;0,Tabel!$AD178*0.9,0)</f>
        <v>0</v>
      </c>
      <c r="Y168" s="55">
        <f>IF(Tabel!$N$4="16341", Tabel!AD178*1,0)</f>
        <v>0</v>
      </c>
      <c r="Z168" s="55">
        <f>IF(Tabel!$N$4="00027", Tabel!AD178*0.4,0)</f>
        <v>0</v>
      </c>
      <c r="AA168" s="55">
        <f>IF(IFERROR(MATCH(CONCATENATE("I",Tabel!$N$4),Inst_audio,0),0)&gt;0,Tabel!$AD178*0.2,0)</f>
        <v>0</v>
      </c>
      <c r="AB168" s="55">
        <f>IF(Tabel!$N$4="00169", Tabel!AD178*0.4,0)</f>
        <v>0</v>
      </c>
      <c r="AC168" s="55">
        <f>IF(IFERROR(MATCH(CONCATENATE("I",Tabel!$N$4),Inst_forta,0),0)&gt;0,Tabel!$AD178*0.2,0)</f>
        <v>0</v>
      </c>
      <c r="AD168" s="55">
        <f>IF(IFERROR(MATCH(CONCATENATE("I",Tabel!$N$4),Inst_forta_bani,0),0)&gt;0,Tabel!$AD178*1.2,0)</f>
        <v>0</v>
      </c>
      <c r="AE168" s="55">
        <f>IF(Tabel!$N$4="16751", Tabel!$AD178*1.2,0)</f>
        <v>0</v>
      </c>
      <c r="AF168" s="55">
        <f>IF(Tabel!$N$4="16606", Tabel!$AD178*0.3,0)</f>
        <v>0</v>
      </c>
      <c r="AG168" s="55">
        <f>IF(Tabel!$N$4="16668", Tabel!$AD178*0.4,0)</f>
        <v>0</v>
      </c>
      <c r="AH168" s="55">
        <f>IF(Tabel!$N$4="15677", Tabel!$AD178*0.2,0)</f>
        <v>0</v>
      </c>
      <c r="AI168" s="55">
        <f>IF(Tabel!$N$4="16958", Tabel!$AD178*0.2,0)</f>
        <v>0</v>
      </c>
      <c r="AJ168" s="55">
        <f>Tabel!$AD178*0.75</f>
        <v>0</v>
      </c>
      <c r="AK168" s="55">
        <f>(Tabel!$AD178+Tabel!$AF178)*0.1</f>
        <v>0</v>
      </c>
      <c r="AL168" s="55">
        <f>IF(Tabel!$B178="GRUP_F6", Tabel!$AD178*0.1,0)</f>
        <v>0</v>
      </c>
      <c r="AM168" s="55">
        <f>IF(IFERROR(MATCH(CONCATENATE("I",Tabel!$N$4),Inst_social,0),0)&gt;0,Tabel!$AD178*0.1,0)</f>
        <v>0</v>
      </c>
      <c r="AN168" s="55">
        <f>Tabel!$AD178*0.75</f>
        <v>0</v>
      </c>
    </row>
    <row r="169" spans="13:40" x14ac:dyDescent="0.2">
      <c r="X169" s="55">
        <f>IF(IFERROR(MATCH(CONCATENATE("I",Tabel!$N$4),Inst_SFSSV,0),0)&gt;0,Tabel!$AD179*0.9,0)</f>
        <v>0</v>
      </c>
      <c r="Y169" s="55">
        <f>IF(Tabel!$N$4="16341", Tabel!AD179*1,0)</f>
        <v>0</v>
      </c>
      <c r="Z169" s="55">
        <f>IF(Tabel!$N$4="00027", Tabel!AD179*0.4,0)</f>
        <v>0</v>
      </c>
      <c r="AA169" s="55">
        <f>IF(IFERROR(MATCH(CONCATENATE("I",Tabel!$N$4),Inst_audio,0),0)&gt;0,Tabel!$AD179*0.2,0)</f>
        <v>0</v>
      </c>
      <c r="AB169" s="55">
        <f>IF(Tabel!$N$4="00169", Tabel!AD179*0.4,0)</f>
        <v>0</v>
      </c>
      <c r="AC169" s="55">
        <f>IF(IFERROR(MATCH(CONCATENATE("I",Tabel!$N$4),Inst_forta,0),0)&gt;0,Tabel!$AD179*0.2,0)</f>
        <v>0</v>
      </c>
      <c r="AD169" s="55">
        <f>IF(IFERROR(MATCH(CONCATENATE("I",Tabel!$N$4),Inst_forta_bani,0),0)&gt;0,Tabel!$AD179*1.2,0)</f>
        <v>0</v>
      </c>
      <c r="AE169" s="55">
        <f>IF(Tabel!$N$4="16751", Tabel!$AD179*1.2,0)</f>
        <v>0</v>
      </c>
      <c r="AF169" s="55">
        <f>IF(Tabel!$N$4="16606", Tabel!$AD179*0.3,0)</f>
        <v>0</v>
      </c>
      <c r="AG169" s="55">
        <f>IF(Tabel!$N$4="16668", Tabel!$AD179*0.4,0)</f>
        <v>0</v>
      </c>
      <c r="AH169" s="55">
        <f>IF(Tabel!$N$4="15677", Tabel!$AD179*0.2,0)</f>
        <v>0</v>
      </c>
      <c r="AI169" s="55">
        <f>IF(Tabel!$N$4="16958", Tabel!$AD179*0.2,0)</f>
        <v>0</v>
      </c>
      <c r="AJ169" s="55">
        <f>Tabel!$AD179*0.75</f>
        <v>0</v>
      </c>
      <c r="AK169" s="55">
        <f>(Tabel!$AD179+Tabel!$AF179)*0.1</f>
        <v>0</v>
      </c>
      <c r="AL169" s="55">
        <f>IF(Tabel!$B179="GRUP_F6", Tabel!$AD179*0.1,0)</f>
        <v>0</v>
      </c>
      <c r="AM169" s="55">
        <f>IF(IFERROR(MATCH(CONCATENATE("I",Tabel!$N$4),Inst_social,0),0)&gt;0,Tabel!$AD179*0.1,0)</f>
        <v>0</v>
      </c>
      <c r="AN169" s="55">
        <f>Tabel!$AD179*0.75</f>
        <v>0</v>
      </c>
    </row>
    <row r="170" spans="13:40" x14ac:dyDescent="0.2">
      <c r="X170" s="55">
        <f>IF(IFERROR(MATCH(CONCATENATE("I",Tabel!$N$4),Inst_SFSSV,0),0)&gt;0,Tabel!$AD180*0.9,0)</f>
        <v>0</v>
      </c>
      <c r="Y170" s="55">
        <f>IF(Tabel!$N$4="16341", Tabel!AD180*1,0)</f>
        <v>0</v>
      </c>
      <c r="Z170" s="55">
        <f>IF(Tabel!$N$4="00027", Tabel!AD180*0.4,0)</f>
        <v>0</v>
      </c>
      <c r="AA170" s="55">
        <f>IF(IFERROR(MATCH(CONCATENATE("I",Tabel!$N$4),Inst_audio,0),0)&gt;0,Tabel!$AD180*0.2,0)</f>
        <v>0</v>
      </c>
      <c r="AB170" s="55">
        <f>IF(Tabel!$N$4="00169", Tabel!AD180*0.4,0)</f>
        <v>0</v>
      </c>
      <c r="AC170" s="55">
        <f>IF(IFERROR(MATCH(CONCATENATE("I",Tabel!$N$4),Inst_forta,0),0)&gt;0,Tabel!$AD180*0.2,0)</f>
        <v>0</v>
      </c>
      <c r="AD170" s="55">
        <f>IF(IFERROR(MATCH(CONCATENATE("I",Tabel!$N$4),Inst_forta_bani,0),0)&gt;0,Tabel!$AD180*1.2,0)</f>
        <v>0</v>
      </c>
      <c r="AE170" s="55">
        <f>IF(Tabel!$N$4="16751", Tabel!$AD180*1.2,0)</f>
        <v>0</v>
      </c>
      <c r="AF170" s="55">
        <f>IF(Tabel!$N$4="16606", Tabel!$AD180*0.3,0)</f>
        <v>0</v>
      </c>
      <c r="AG170" s="55">
        <f>IF(Tabel!$N$4="16668", Tabel!$AD180*0.4,0)</f>
        <v>0</v>
      </c>
      <c r="AH170" s="55">
        <f>IF(Tabel!$N$4="15677", Tabel!$AD180*0.2,0)</f>
        <v>0</v>
      </c>
      <c r="AI170" s="55">
        <f>IF(Tabel!$N$4="16958", Tabel!$AD180*0.2,0)</f>
        <v>0</v>
      </c>
      <c r="AJ170" s="55">
        <f>Tabel!$AD180*0.75</f>
        <v>0</v>
      </c>
      <c r="AK170" s="55">
        <f>(Tabel!$AD180+Tabel!$AF180)*0.1</f>
        <v>0</v>
      </c>
      <c r="AL170" s="55">
        <f>IF(Tabel!$B180="GRUP_F6", Tabel!$AD180*0.1,0)</f>
        <v>0</v>
      </c>
      <c r="AM170" s="55">
        <f>IF(IFERROR(MATCH(CONCATENATE("I",Tabel!$N$4),Inst_social,0),0)&gt;0,Tabel!$AD180*0.1,0)</f>
        <v>0</v>
      </c>
      <c r="AN170" s="55">
        <f>Tabel!$AD180*0.75</f>
        <v>0</v>
      </c>
    </row>
    <row r="171" spans="13:40" x14ac:dyDescent="0.2">
      <c r="X171" s="55">
        <f>IF(IFERROR(MATCH(CONCATENATE("I",Tabel!$N$4),Inst_SFSSV,0),0)&gt;0,Tabel!$AD181*0.9,0)</f>
        <v>0</v>
      </c>
      <c r="Y171" s="55">
        <f>IF(Tabel!$N$4="16341", Tabel!AD181*1,0)</f>
        <v>0</v>
      </c>
      <c r="Z171" s="55">
        <f>IF(Tabel!$N$4="00027", Tabel!AD181*0.4,0)</f>
        <v>0</v>
      </c>
      <c r="AA171" s="55">
        <f>IF(IFERROR(MATCH(CONCATENATE("I",Tabel!$N$4),Inst_audio,0),0)&gt;0,Tabel!$AD181*0.2,0)</f>
        <v>0</v>
      </c>
      <c r="AB171" s="55">
        <f>IF(Tabel!$N$4="00169", Tabel!AD181*0.4,0)</f>
        <v>0</v>
      </c>
      <c r="AC171" s="55">
        <f>IF(IFERROR(MATCH(CONCATENATE("I",Tabel!$N$4),Inst_forta,0),0)&gt;0,Tabel!$AD181*0.2,0)</f>
        <v>0</v>
      </c>
      <c r="AD171" s="55">
        <f>IF(IFERROR(MATCH(CONCATENATE("I",Tabel!$N$4),Inst_forta_bani,0),0)&gt;0,Tabel!$AD181*1.2,0)</f>
        <v>0</v>
      </c>
      <c r="AE171" s="55">
        <f>IF(Tabel!$N$4="16751", Tabel!$AD181*1.2,0)</f>
        <v>0</v>
      </c>
      <c r="AF171" s="55">
        <f>IF(Tabel!$N$4="16606", Tabel!$AD181*0.3,0)</f>
        <v>0</v>
      </c>
      <c r="AG171" s="55">
        <f>IF(Tabel!$N$4="16668", Tabel!$AD181*0.4,0)</f>
        <v>0</v>
      </c>
      <c r="AH171" s="55">
        <f>IF(Tabel!$N$4="15677", Tabel!$AD181*0.2,0)</f>
        <v>0</v>
      </c>
      <c r="AI171" s="55">
        <f>IF(Tabel!$N$4="16958", Tabel!$AD181*0.2,0)</f>
        <v>0</v>
      </c>
      <c r="AJ171" s="55">
        <f>Tabel!$AD181*0.75</f>
        <v>0</v>
      </c>
      <c r="AK171" s="55">
        <f>(Tabel!$AD181+Tabel!$AF181)*0.1</f>
        <v>0</v>
      </c>
      <c r="AL171" s="55">
        <f>IF(Tabel!$B181="GRUP_F6", Tabel!$AD181*0.1,0)</f>
        <v>0</v>
      </c>
      <c r="AM171" s="55">
        <f>IF(IFERROR(MATCH(CONCATENATE("I",Tabel!$N$4),Inst_social,0),0)&gt;0,Tabel!$AD181*0.1,0)</f>
        <v>0</v>
      </c>
      <c r="AN171" s="55">
        <f>Tabel!$AD181*0.75</f>
        <v>0</v>
      </c>
    </row>
    <row r="172" spans="13:40" x14ac:dyDescent="0.2">
      <c r="X172" s="55">
        <f>IF(IFERROR(MATCH(CONCATENATE("I",Tabel!$N$4),Inst_SFSSV,0),0)&gt;0,Tabel!$AD182*0.9,0)</f>
        <v>0</v>
      </c>
      <c r="Y172" s="55">
        <f>IF(Tabel!$N$4="16341", Tabel!AD182*1,0)</f>
        <v>0</v>
      </c>
      <c r="Z172" s="55">
        <f>IF(Tabel!$N$4="00027", Tabel!AD182*0.4,0)</f>
        <v>0</v>
      </c>
      <c r="AA172" s="55">
        <f>IF(IFERROR(MATCH(CONCATENATE("I",Tabel!$N$4),Inst_audio,0),0)&gt;0,Tabel!$AD182*0.2,0)</f>
        <v>0</v>
      </c>
      <c r="AB172" s="55">
        <f>IF(Tabel!$N$4="00169", Tabel!AD182*0.4,0)</f>
        <v>0</v>
      </c>
      <c r="AC172" s="55">
        <f>IF(IFERROR(MATCH(CONCATENATE("I",Tabel!$N$4),Inst_forta,0),0)&gt;0,Tabel!$AD182*0.2,0)</f>
        <v>0</v>
      </c>
      <c r="AD172" s="55">
        <f>IF(IFERROR(MATCH(CONCATENATE("I",Tabel!$N$4),Inst_forta_bani,0),0)&gt;0,Tabel!$AD182*1.2,0)</f>
        <v>0</v>
      </c>
      <c r="AE172" s="55">
        <f>IF(Tabel!$N$4="16751", Tabel!$AD182*1.2,0)</f>
        <v>0</v>
      </c>
      <c r="AF172" s="55">
        <f>IF(Tabel!$N$4="16606", Tabel!$AD182*0.3,0)</f>
        <v>0</v>
      </c>
      <c r="AG172" s="55">
        <f>IF(Tabel!$N$4="16668", Tabel!$AD182*0.4,0)</f>
        <v>0</v>
      </c>
      <c r="AH172" s="55">
        <f>IF(Tabel!$N$4="15677", Tabel!$AD182*0.2,0)</f>
        <v>0</v>
      </c>
      <c r="AI172" s="55">
        <f>IF(Tabel!$N$4="16958", Tabel!$AD182*0.2,0)</f>
        <v>0</v>
      </c>
      <c r="AJ172" s="55">
        <f>Tabel!$AD182*0.75</f>
        <v>0</v>
      </c>
      <c r="AK172" s="55">
        <f>(Tabel!$AD182+Tabel!$AF182)*0.1</f>
        <v>0</v>
      </c>
      <c r="AL172" s="55">
        <f>IF(Tabel!$B182="GRUP_F6", Tabel!$AD182*0.1,0)</f>
        <v>0</v>
      </c>
      <c r="AM172" s="55">
        <f>IF(IFERROR(MATCH(CONCATENATE("I",Tabel!$N$4),Inst_social,0),0)&gt;0,Tabel!$AD182*0.1,0)</f>
        <v>0</v>
      </c>
      <c r="AN172" s="55">
        <f>Tabel!$AD182*0.75</f>
        <v>0</v>
      </c>
    </row>
    <row r="173" spans="13:40" x14ac:dyDescent="0.2">
      <c r="X173" s="55">
        <f>IF(IFERROR(MATCH(CONCATENATE("I",Tabel!$N$4),Inst_SFSSV,0),0)&gt;0,Tabel!$AD183*0.9,0)</f>
        <v>0</v>
      </c>
      <c r="Y173" s="55">
        <f>IF(Tabel!$N$4="16341", Tabel!AD183*1,0)</f>
        <v>0</v>
      </c>
      <c r="Z173" s="55">
        <f>IF(Tabel!$N$4="00027", Tabel!AD183*0.4,0)</f>
        <v>0</v>
      </c>
      <c r="AA173" s="55">
        <f>IF(IFERROR(MATCH(CONCATENATE("I",Tabel!$N$4),Inst_audio,0),0)&gt;0,Tabel!$AD183*0.2,0)</f>
        <v>0</v>
      </c>
      <c r="AB173" s="55">
        <f>IF(Tabel!$N$4="00169", Tabel!AD183*0.4,0)</f>
        <v>0</v>
      </c>
      <c r="AC173" s="55">
        <f>IF(IFERROR(MATCH(CONCATENATE("I",Tabel!$N$4),Inst_forta,0),0)&gt;0,Tabel!$AD183*0.2,0)</f>
        <v>0</v>
      </c>
      <c r="AD173" s="55">
        <f>IF(IFERROR(MATCH(CONCATENATE("I",Tabel!$N$4),Inst_forta_bani,0),0)&gt;0,Tabel!$AD183*1.2,0)</f>
        <v>0</v>
      </c>
      <c r="AE173" s="55">
        <f>IF(Tabel!$N$4="16751", Tabel!$AD183*1.2,0)</f>
        <v>0</v>
      </c>
      <c r="AF173" s="55">
        <f>IF(Tabel!$N$4="16606", Tabel!$AD183*0.3,0)</f>
        <v>0</v>
      </c>
      <c r="AG173" s="55">
        <f>IF(Tabel!$N$4="16668", Tabel!$AD183*0.4,0)</f>
        <v>0</v>
      </c>
      <c r="AH173" s="55">
        <f>IF(Tabel!$N$4="15677", Tabel!$AD183*0.2,0)</f>
        <v>0</v>
      </c>
      <c r="AI173" s="55">
        <f>IF(Tabel!$N$4="16958", Tabel!$AD183*0.2,0)</f>
        <v>0</v>
      </c>
      <c r="AJ173" s="55">
        <f>Tabel!$AD183*0.75</f>
        <v>0</v>
      </c>
      <c r="AK173" s="55">
        <f>(Tabel!$AD183+Tabel!$AF183)*0.1</f>
        <v>0</v>
      </c>
      <c r="AL173" s="55">
        <f>IF(Tabel!$B183="GRUP_F6", Tabel!$AD183*0.1,0)</f>
        <v>0</v>
      </c>
      <c r="AM173" s="55">
        <f>IF(IFERROR(MATCH(CONCATENATE("I",Tabel!$N$4),Inst_social,0),0)&gt;0,Tabel!$AD183*0.1,0)</f>
        <v>0</v>
      </c>
      <c r="AN173" s="55">
        <f>Tabel!$AD183*0.75</f>
        <v>0</v>
      </c>
    </row>
    <row r="174" spans="13:40" x14ac:dyDescent="0.2">
      <c r="X174" s="55">
        <f>IF(IFERROR(MATCH(CONCATENATE("I",Tabel!$N$4),Inst_SFSSV,0),0)&gt;0,Tabel!$AD184*0.9,0)</f>
        <v>0</v>
      </c>
      <c r="Y174" s="55">
        <f>IF(Tabel!$N$4="16341", Tabel!AD184*1,0)</f>
        <v>0</v>
      </c>
      <c r="Z174" s="55">
        <f>IF(Tabel!$N$4="00027", Tabel!AD184*0.4,0)</f>
        <v>0</v>
      </c>
      <c r="AA174" s="55">
        <f>IF(IFERROR(MATCH(CONCATENATE("I",Tabel!$N$4),Inst_audio,0),0)&gt;0,Tabel!$AD184*0.2,0)</f>
        <v>0</v>
      </c>
      <c r="AB174" s="55">
        <f>IF(Tabel!$N$4="00169", Tabel!AD184*0.4,0)</f>
        <v>0</v>
      </c>
      <c r="AC174" s="55">
        <f>IF(IFERROR(MATCH(CONCATENATE("I",Tabel!$N$4),Inst_forta,0),0)&gt;0,Tabel!$AD184*0.2,0)</f>
        <v>0</v>
      </c>
      <c r="AD174" s="55">
        <f>IF(IFERROR(MATCH(CONCATENATE("I",Tabel!$N$4),Inst_forta_bani,0),0)&gt;0,Tabel!$AD184*1.2,0)</f>
        <v>0</v>
      </c>
      <c r="AE174" s="55">
        <f>IF(Tabel!$N$4="16751", Tabel!$AD184*1.2,0)</f>
        <v>0</v>
      </c>
      <c r="AF174" s="55">
        <f>IF(Tabel!$N$4="16606", Tabel!$AD184*0.3,0)</f>
        <v>0</v>
      </c>
      <c r="AG174" s="55">
        <f>IF(Tabel!$N$4="16668", Tabel!$AD184*0.4,0)</f>
        <v>0</v>
      </c>
      <c r="AH174" s="55">
        <f>IF(Tabel!$N$4="15677", Tabel!$AD184*0.2,0)</f>
        <v>0</v>
      </c>
      <c r="AI174" s="55">
        <f>IF(Tabel!$N$4="16958", Tabel!$AD184*0.2,0)</f>
        <v>0</v>
      </c>
      <c r="AJ174" s="55">
        <f>Tabel!$AD184*0.75</f>
        <v>0</v>
      </c>
      <c r="AK174" s="55">
        <f>(Tabel!$AD184+Tabel!$AF184)*0.1</f>
        <v>0</v>
      </c>
      <c r="AL174" s="55">
        <f>IF(Tabel!$B184="GRUP_F6", Tabel!$AD184*0.1,0)</f>
        <v>0</v>
      </c>
      <c r="AM174" s="55">
        <f>IF(IFERROR(MATCH(CONCATENATE("I",Tabel!$N$4),Inst_social,0),0)&gt;0,Tabel!$AD184*0.1,0)</f>
        <v>0</v>
      </c>
      <c r="AN174" s="55">
        <f>Tabel!$AD184*0.75</f>
        <v>0</v>
      </c>
    </row>
    <row r="175" spans="13:40" x14ac:dyDescent="0.2">
      <c r="X175" s="55">
        <f>IF(IFERROR(MATCH(CONCATENATE("I",Tabel!$N$4),Inst_SFSSV,0),0)&gt;0,Tabel!$AD185*0.9,0)</f>
        <v>0</v>
      </c>
      <c r="Y175" s="55">
        <f>IF(Tabel!$N$4="16341", Tabel!AD185*1,0)</f>
        <v>0</v>
      </c>
      <c r="Z175" s="55">
        <f>IF(Tabel!$N$4="00027", Tabel!AD185*0.4,0)</f>
        <v>0</v>
      </c>
      <c r="AA175" s="55">
        <f>IF(IFERROR(MATCH(CONCATENATE("I",Tabel!$N$4),Inst_audio,0),0)&gt;0,Tabel!$AD185*0.2,0)</f>
        <v>0</v>
      </c>
      <c r="AB175" s="55">
        <f>IF(Tabel!$N$4="00169", Tabel!AD185*0.4,0)</f>
        <v>0</v>
      </c>
      <c r="AC175" s="55">
        <f>IF(IFERROR(MATCH(CONCATENATE("I",Tabel!$N$4),Inst_forta,0),0)&gt;0,Tabel!$AD185*0.2,0)</f>
        <v>0</v>
      </c>
      <c r="AD175" s="55">
        <f>IF(IFERROR(MATCH(CONCATENATE("I",Tabel!$N$4),Inst_forta_bani,0),0)&gt;0,Tabel!$AD185*1.2,0)</f>
        <v>0</v>
      </c>
      <c r="AE175" s="55">
        <f>IF(Tabel!$N$4="16751", Tabel!$AD185*1.2,0)</f>
        <v>0</v>
      </c>
      <c r="AF175" s="55">
        <f>IF(Tabel!$N$4="16606", Tabel!$AD185*0.3,0)</f>
        <v>0</v>
      </c>
      <c r="AG175" s="55">
        <f>IF(Tabel!$N$4="16668", Tabel!$AD185*0.4,0)</f>
        <v>0</v>
      </c>
      <c r="AH175" s="55">
        <f>IF(Tabel!$N$4="15677", Tabel!$AD185*0.2,0)</f>
        <v>0</v>
      </c>
      <c r="AI175" s="55">
        <f>IF(Tabel!$N$4="16958", Tabel!$AD185*0.2,0)</f>
        <v>0</v>
      </c>
      <c r="AJ175" s="55">
        <f>Tabel!$AD185*0.75</f>
        <v>0</v>
      </c>
      <c r="AK175" s="55">
        <f>(Tabel!$AD185+Tabel!$AF185)*0.1</f>
        <v>0</v>
      </c>
      <c r="AL175" s="55">
        <f>IF(Tabel!$B185="GRUP_F6", Tabel!$AD185*0.1,0)</f>
        <v>0</v>
      </c>
      <c r="AM175" s="55">
        <f>IF(IFERROR(MATCH(CONCATENATE("I",Tabel!$N$4),Inst_social,0),0)&gt;0,Tabel!$AD185*0.1,0)</f>
        <v>0</v>
      </c>
      <c r="AN175" s="55">
        <f>Tabel!$AD185*0.75</f>
        <v>0</v>
      </c>
    </row>
    <row r="176" spans="13:40" x14ac:dyDescent="0.2">
      <c r="X176" s="55">
        <f>IF(IFERROR(MATCH(CONCATENATE("I",Tabel!$N$4),Inst_SFSSV,0),0)&gt;0,Tabel!$AD186*0.9,0)</f>
        <v>0</v>
      </c>
      <c r="Y176" s="55">
        <f>IF(Tabel!$N$4="16341", Tabel!AD186*1,0)</f>
        <v>0</v>
      </c>
      <c r="Z176" s="55">
        <f>IF(Tabel!$N$4="00027", Tabel!AD186*0.4,0)</f>
        <v>0</v>
      </c>
      <c r="AA176" s="55">
        <f>IF(IFERROR(MATCH(CONCATENATE("I",Tabel!$N$4),Inst_audio,0),0)&gt;0,Tabel!$AD186*0.2,0)</f>
        <v>0</v>
      </c>
      <c r="AB176" s="55">
        <f>IF(Tabel!$N$4="00169", Tabel!AD186*0.4,0)</f>
        <v>0</v>
      </c>
      <c r="AC176" s="55">
        <f>IF(IFERROR(MATCH(CONCATENATE("I",Tabel!$N$4),Inst_forta,0),0)&gt;0,Tabel!$AD186*0.2,0)</f>
        <v>0</v>
      </c>
      <c r="AD176" s="55">
        <f>IF(IFERROR(MATCH(CONCATENATE("I",Tabel!$N$4),Inst_forta_bani,0),0)&gt;0,Tabel!$AD186*1.2,0)</f>
        <v>0</v>
      </c>
      <c r="AE176" s="55">
        <f>IF(Tabel!$N$4="16751", Tabel!$AD186*1.2,0)</f>
        <v>0</v>
      </c>
      <c r="AF176" s="55">
        <f>IF(Tabel!$N$4="16606", Tabel!$AD186*0.3,0)</f>
        <v>0</v>
      </c>
      <c r="AG176" s="55">
        <f>IF(Tabel!$N$4="16668", Tabel!$AD186*0.4,0)</f>
        <v>0</v>
      </c>
      <c r="AH176" s="55">
        <f>IF(Tabel!$N$4="15677", Tabel!$AD186*0.2,0)</f>
        <v>0</v>
      </c>
      <c r="AI176" s="55">
        <f>IF(Tabel!$N$4="16958", Tabel!$AD186*0.2,0)</f>
        <v>0</v>
      </c>
      <c r="AJ176" s="55">
        <f>Tabel!$AD186*0.75</f>
        <v>0</v>
      </c>
      <c r="AK176" s="55">
        <f>(Tabel!$AD186+Tabel!$AF186)*0.1</f>
        <v>0</v>
      </c>
      <c r="AL176" s="55">
        <f>IF(Tabel!$B186="GRUP_F6", Tabel!$AD186*0.1,0)</f>
        <v>0</v>
      </c>
      <c r="AM176" s="55">
        <f>IF(IFERROR(MATCH(CONCATENATE("I",Tabel!$N$4),Inst_social,0),0)&gt;0,Tabel!$AD186*0.1,0)</f>
        <v>0</v>
      </c>
      <c r="AN176" s="55">
        <f>Tabel!$AD186*0.75</f>
        <v>0</v>
      </c>
    </row>
    <row r="177" spans="24:40" x14ac:dyDescent="0.2">
      <c r="X177" s="55">
        <f>IF(IFERROR(MATCH(CONCATENATE("I",Tabel!$N$4),Inst_SFSSV,0),0)&gt;0,Tabel!$AD187*0.9,0)</f>
        <v>0</v>
      </c>
      <c r="Y177" s="55">
        <f>IF(Tabel!$N$4="16341", Tabel!AD187*1,0)</f>
        <v>0</v>
      </c>
      <c r="Z177" s="55">
        <f>IF(Tabel!$N$4="00027", Tabel!AD187*0.4,0)</f>
        <v>0</v>
      </c>
      <c r="AA177" s="55">
        <f>IF(IFERROR(MATCH(CONCATENATE("I",Tabel!$N$4),Inst_audio,0),0)&gt;0,Tabel!$AD187*0.2,0)</f>
        <v>0</v>
      </c>
      <c r="AB177" s="55">
        <f>IF(Tabel!$N$4="00169", Tabel!AD187*0.4,0)</f>
        <v>0</v>
      </c>
      <c r="AC177" s="55">
        <f>IF(IFERROR(MATCH(CONCATENATE("I",Tabel!$N$4),Inst_forta,0),0)&gt;0,Tabel!$AD187*0.2,0)</f>
        <v>0</v>
      </c>
      <c r="AD177" s="55">
        <f>IF(IFERROR(MATCH(CONCATENATE("I",Tabel!$N$4),Inst_forta_bani,0),0)&gt;0,Tabel!$AD187*1.2,0)</f>
        <v>0</v>
      </c>
      <c r="AE177" s="55">
        <f>IF(Tabel!$N$4="16751", Tabel!$AD187*1.2,0)</f>
        <v>0</v>
      </c>
      <c r="AF177" s="55">
        <f>IF(Tabel!$N$4="16606", Tabel!$AD187*0.3,0)</f>
        <v>0</v>
      </c>
      <c r="AG177" s="55">
        <f>IF(Tabel!$N$4="16668", Tabel!$AD187*0.4,0)</f>
        <v>0</v>
      </c>
      <c r="AH177" s="55">
        <f>IF(Tabel!$N$4="15677", Tabel!$AD187*0.2,0)</f>
        <v>0</v>
      </c>
      <c r="AI177" s="55">
        <f>IF(Tabel!$N$4="16958", Tabel!$AD187*0.2,0)</f>
        <v>0</v>
      </c>
      <c r="AJ177" s="55">
        <f>Tabel!$AD187*0.75</f>
        <v>0</v>
      </c>
      <c r="AK177" s="55">
        <f>(Tabel!$AD187+Tabel!$AF187)*0.1</f>
        <v>0</v>
      </c>
      <c r="AL177" s="55">
        <f>IF(Tabel!$B187="GRUP_F6", Tabel!$AD187*0.1,0)</f>
        <v>0</v>
      </c>
      <c r="AM177" s="55">
        <f>IF(IFERROR(MATCH(CONCATENATE("I",Tabel!$N$4),Inst_social,0),0)&gt;0,Tabel!$AD187*0.1,0)</f>
        <v>0</v>
      </c>
      <c r="AN177" s="55">
        <f>Tabel!$AD187*0.75</f>
        <v>0</v>
      </c>
    </row>
    <row r="178" spans="24:40" x14ac:dyDescent="0.2">
      <c r="X178" s="55">
        <f>IF(IFERROR(MATCH(CONCATENATE("I",Tabel!$N$4),Inst_SFSSV,0),0)&gt;0,Tabel!$AD188*0.9,0)</f>
        <v>0</v>
      </c>
      <c r="Y178" s="55">
        <f>IF(Tabel!$N$4="16341", Tabel!AD188*1,0)</f>
        <v>0</v>
      </c>
      <c r="Z178" s="55">
        <f>IF(Tabel!$N$4="00027", Tabel!AD188*0.4,0)</f>
        <v>0</v>
      </c>
      <c r="AA178" s="55">
        <f>IF(IFERROR(MATCH(CONCATENATE("I",Tabel!$N$4),Inst_audio,0),0)&gt;0,Tabel!$AD188*0.2,0)</f>
        <v>0</v>
      </c>
      <c r="AB178" s="55">
        <f>IF(Tabel!$N$4="00169", Tabel!AD188*0.4,0)</f>
        <v>0</v>
      </c>
      <c r="AC178" s="55">
        <f>IF(IFERROR(MATCH(CONCATENATE("I",Tabel!$N$4),Inst_forta,0),0)&gt;0,Tabel!$AD188*0.2,0)</f>
        <v>0</v>
      </c>
      <c r="AD178" s="55">
        <f>IF(IFERROR(MATCH(CONCATENATE("I",Tabel!$N$4),Inst_forta_bani,0),0)&gt;0,Tabel!$AD188*1.2,0)</f>
        <v>0</v>
      </c>
      <c r="AE178" s="55">
        <f>IF(Tabel!$N$4="16751", Tabel!$AD188*1.2,0)</f>
        <v>0</v>
      </c>
      <c r="AF178" s="55">
        <f>IF(Tabel!$N$4="16606", Tabel!$AD188*0.3,0)</f>
        <v>0</v>
      </c>
      <c r="AG178" s="55">
        <f>IF(Tabel!$N$4="16668", Tabel!$AD188*0.4,0)</f>
        <v>0</v>
      </c>
      <c r="AH178" s="55">
        <f>IF(Tabel!$N$4="15677", Tabel!$AD188*0.2,0)</f>
        <v>0</v>
      </c>
      <c r="AI178" s="55">
        <f>IF(Tabel!$N$4="16958", Tabel!$AD188*0.2,0)</f>
        <v>0</v>
      </c>
      <c r="AJ178" s="55">
        <f>Tabel!$AD188*0.75</f>
        <v>0</v>
      </c>
      <c r="AK178" s="55">
        <f>(Tabel!$AD188+Tabel!$AF188)*0.1</f>
        <v>0</v>
      </c>
      <c r="AL178" s="55">
        <f>IF(Tabel!$B188="GRUP_F6", Tabel!$AD188*0.1,0)</f>
        <v>0</v>
      </c>
      <c r="AM178" s="55">
        <f>IF(IFERROR(MATCH(CONCATENATE("I",Tabel!$N$4),Inst_social,0),0)&gt;0,Tabel!$AD188*0.1,0)</f>
        <v>0</v>
      </c>
      <c r="AN178" s="55">
        <f>Tabel!$AD188*0.75</f>
        <v>0</v>
      </c>
    </row>
    <row r="179" spans="24:40" x14ac:dyDescent="0.2">
      <c r="X179" s="55">
        <f>IF(IFERROR(MATCH(CONCATENATE("I",Tabel!$N$4),Inst_SFSSV,0),0)&gt;0,Tabel!$AD189*0.9,0)</f>
        <v>0</v>
      </c>
      <c r="Y179" s="55">
        <f>IF(Tabel!$N$4="16341", Tabel!AD189*1,0)</f>
        <v>0</v>
      </c>
      <c r="Z179" s="55">
        <f>IF(Tabel!$N$4="00027", Tabel!AD189*0.4,0)</f>
        <v>0</v>
      </c>
      <c r="AA179" s="55">
        <f>IF(IFERROR(MATCH(CONCATENATE("I",Tabel!$N$4),Inst_audio,0),0)&gt;0,Tabel!$AD189*0.2,0)</f>
        <v>0</v>
      </c>
      <c r="AB179" s="55">
        <f>IF(Tabel!$N$4="00169", Tabel!AD189*0.4,0)</f>
        <v>0</v>
      </c>
      <c r="AC179" s="55">
        <f>IF(IFERROR(MATCH(CONCATENATE("I",Tabel!$N$4),Inst_forta,0),0)&gt;0,Tabel!$AD189*0.2,0)</f>
        <v>0</v>
      </c>
      <c r="AD179" s="55">
        <f>IF(IFERROR(MATCH(CONCATENATE("I",Tabel!$N$4),Inst_forta_bani,0),0)&gt;0,Tabel!$AD189*1.2,0)</f>
        <v>0</v>
      </c>
      <c r="AE179" s="55">
        <f>IF(Tabel!$N$4="16751", Tabel!$AD189*1.2,0)</f>
        <v>0</v>
      </c>
      <c r="AF179" s="55">
        <f>IF(Tabel!$N$4="16606", Tabel!$AD189*0.3,0)</f>
        <v>0</v>
      </c>
      <c r="AG179" s="55">
        <f>IF(Tabel!$N$4="16668", Tabel!$AD189*0.4,0)</f>
        <v>0</v>
      </c>
      <c r="AH179" s="55">
        <f>IF(Tabel!$N$4="15677", Tabel!$AD189*0.2,0)</f>
        <v>0</v>
      </c>
      <c r="AI179" s="55">
        <f>IF(Tabel!$N$4="16958", Tabel!$AD189*0.2,0)</f>
        <v>0</v>
      </c>
      <c r="AJ179" s="55">
        <f>Tabel!$AD189*0.75</f>
        <v>0</v>
      </c>
      <c r="AK179" s="55">
        <f>(Tabel!$AD189+Tabel!$AF189)*0.1</f>
        <v>0</v>
      </c>
      <c r="AL179" s="55">
        <f>IF(Tabel!$B189="GRUP_F6", Tabel!$AD189*0.1,0)</f>
        <v>0</v>
      </c>
      <c r="AM179" s="55">
        <f>IF(IFERROR(MATCH(CONCATENATE("I",Tabel!$N$4),Inst_social,0),0)&gt;0,Tabel!$AD189*0.1,0)</f>
        <v>0</v>
      </c>
      <c r="AN179" s="55">
        <f>Tabel!$AD189*0.75</f>
        <v>0</v>
      </c>
    </row>
    <row r="180" spans="24:40" x14ac:dyDescent="0.2">
      <c r="X180" s="55">
        <f>IF(IFERROR(MATCH(CONCATENATE("I",Tabel!$N$4),Inst_SFSSV,0),0)&gt;0,Tabel!$AD190*0.9,0)</f>
        <v>0</v>
      </c>
      <c r="Y180" s="55">
        <f>IF(Tabel!$N$4="16341", Tabel!AD190*1,0)</f>
        <v>0</v>
      </c>
      <c r="Z180" s="55">
        <f>IF(Tabel!$N$4="00027", Tabel!AD190*0.4,0)</f>
        <v>0</v>
      </c>
      <c r="AA180" s="55">
        <f>IF(IFERROR(MATCH(CONCATENATE("I",Tabel!$N$4),Inst_audio,0),0)&gt;0,Tabel!$AD190*0.2,0)</f>
        <v>0</v>
      </c>
      <c r="AB180" s="55">
        <f>IF(Tabel!$N$4="00169", Tabel!AD190*0.4,0)</f>
        <v>0</v>
      </c>
      <c r="AC180" s="55">
        <f>IF(IFERROR(MATCH(CONCATENATE("I",Tabel!$N$4),Inst_forta,0),0)&gt;0,Tabel!$AD190*0.2,0)</f>
        <v>0</v>
      </c>
      <c r="AD180" s="55">
        <f>IF(IFERROR(MATCH(CONCATENATE("I",Tabel!$N$4),Inst_forta_bani,0),0)&gt;0,Tabel!$AD190*1.2,0)</f>
        <v>0</v>
      </c>
      <c r="AE180" s="55">
        <f>IF(Tabel!$N$4="16751", Tabel!$AD190*1.2,0)</f>
        <v>0</v>
      </c>
      <c r="AF180" s="55">
        <f>IF(Tabel!$N$4="16606", Tabel!$AD190*0.3,0)</f>
        <v>0</v>
      </c>
      <c r="AG180" s="55">
        <f>IF(Tabel!$N$4="16668", Tabel!$AD190*0.4,0)</f>
        <v>0</v>
      </c>
      <c r="AH180" s="55">
        <f>IF(Tabel!$N$4="15677", Tabel!$AD190*0.2,0)</f>
        <v>0</v>
      </c>
      <c r="AI180" s="55">
        <f>IF(Tabel!$N$4="16958", Tabel!$AD190*0.2,0)</f>
        <v>0</v>
      </c>
      <c r="AJ180" s="55">
        <f>Tabel!$AD190*0.75</f>
        <v>0</v>
      </c>
      <c r="AK180" s="55">
        <f>(Tabel!$AD190+Tabel!$AF190)*0.1</f>
        <v>0</v>
      </c>
      <c r="AL180" s="55">
        <f>IF(Tabel!$B190="GRUP_F6", Tabel!$AD190*0.1,0)</f>
        <v>0</v>
      </c>
      <c r="AM180" s="55">
        <f>IF(IFERROR(MATCH(CONCATENATE("I",Tabel!$N$4),Inst_social,0),0)&gt;0,Tabel!$AD190*0.1,0)</f>
        <v>0</v>
      </c>
      <c r="AN180" s="55">
        <f>Tabel!$AD190*0.75</f>
        <v>0</v>
      </c>
    </row>
    <row r="181" spans="24:40" x14ac:dyDescent="0.2">
      <c r="X181" s="55">
        <f>IF(IFERROR(MATCH(CONCATENATE("I",Tabel!$N$4),Inst_SFSSV,0),0)&gt;0,Tabel!$AD191*0.9,0)</f>
        <v>0</v>
      </c>
      <c r="Y181" s="55">
        <f>IF(Tabel!$N$4="16341", Tabel!AD191*1,0)</f>
        <v>0</v>
      </c>
      <c r="Z181" s="55">
        <f>IF(Tabel!$N$4="00027", Tabel!AD191*0.4,0)</f>
        <v>0</v>
      </c>
      <c r="AA181" s="55">
        <f>IF(IFERROR(MATCH(CONCATENATE("I",Tabel!$N$4),Inst_audio,0),0)&gt;0,Tabel!$AD191*0.2,0)</f>
        <v>0</v>
      </c>
      <c r="AB181" s="55">
        <f>IF(Tabel!$N$4="00169", Tabel!AD191*0.4,0)</f>
        <v>0</v>
      </c>
      <c r="AC181" s="55">
        <f>IF(IFERROR(MATCH(CONCATENATE("I",Tabel!$N$4),Inst_forta,0),0)&gt;0,Tabel!$AD191*0.2,0)</f>
        <v>0</v>
      </c>
      <c r="AD181" s="55">
        <f>IF(IFERROR(MATCH(CONCATENATE("I",Tabel!$N$4),Inst_forta_bani,0),0)&gt;0,Tabel!$AD191*1.2,0)</f>
        <v>0</v>
      </c>
      <c r="AE181" s="55">
        <f>IF(Tabel!$N$4="16751", Tabel!$AD191*1.2,0)</f>
        <v>0</v>
      </c>
      <c r="AF181" s="55">
        <f>IF(Tabel!$N$4="16606", Tabel!$AD191*0.3,0)</f>
        <v>0</v>
      </c>
      <c r="AG181" s="55">
        <f>IF(Tabel!$N$4="16668", Tabel!$AD191*0.4,0)</f>
        <v>0</v>
      </c>
      <c r="AH181" s="55">
        <f>IF(Tabel!$N$4="15677", Tabel!$AD191*0.2,0)</f>
        <v>0</v>
      </c>
      <c r="AI181" s="55">
        <f>IF(Tabel!$N$4="16958", Tabel!$AD191*0.2,0)</f>
        <v>0</v>
      </c>
      <c r="AJ181" s="55">
        <f>Tabel!$AD191*0.75</f>
        <v>0</v>
      </c>
      <c r="AK181" s="55">
        <f>(Tabel!$AD191+Tabel!$AF191)*0.1</f>
        <v>0</v>
      </c>
      <c r="AL181" s="55">
        <f>IF(Tabel!$B191="GRUP_F6", Tabel!$AD191*0.1,0)</f>
        <v>0</v>
      </c>
      <c r="AM181" s="55">
        <f>IF(IFERROR(MATCH(CONCATENATE("I",Tabel!$N$4),Inst_social,0),0)&gt;0,Tabel!$AD191*0.1,0)</f>
        <v>0</v>
      </c>
      <c r="AN181" s="55">
        <f>Tabel!$AD191*0.75</f>
        <v>0</v>
      </c>
    </row>
    <row r="182" spans="24:40" x14ac:dyDescent="0.2">
      <c r="X182" s="55">
        <f>IF(IFERROR(MATCH(CONCATENATE("I",Tabel!$N$4),Inst_SFSSV,0),0)&gt;0,Tabel!$AD192*0.9,0)</f>
        <v>0</v>
      </c>
      <c r="Y182" s="55">
        <f>IF(Tabel!$N$4="16341", Tabel!AD192*1,0)</f>
        <v>0</v>
      </c>
      <c r="Z182" s="55">
        <f>IF(Tabel!$N$4="00027", Tabel!AD192*0.4,0)</f>
        <v>0</v>
      </c>
      <c r="AA182" s="55">
        <f>IF(IFERROR(MATCH(CONCATENATE("I",Tabel!$N$4),Inst_audio,0),0)&gt;0,Tabel!$AD192*0.2,0)</f>
        <v>0</v>
      </c>
      <c r="AB182" s="55">
        <f>IF(Tabel!$N$4="00169", Tabel!AD192*0.4,0)</f>
        <v>0</v>
      </c>
      <c r="AC182" s="55">
        <f>IF(IFERROR(MATCH(CONCATENATE("I",Tabel!$N$4),Inst_forta,0),0)&gt;0,Tabel!$AD192*0.2,0)</f>
        <v>0</v>
      </c>
      <c r="AD182" s="55">
        <f>IF(IFERROR(MATCH(CONCATENATE("I",Tabel!$N$4),Inst_forta_bani,0),0)&gt;0,Tabel!$AD192*1.2,0)</f>
        <v>0</v>
      </c>
      <c r="AE182" s="55">
        <f>IF(Tabel!$N$4="16751", Tabel!$AD192*1.2,0)</f>
        <v>0</v>
      </c>
      <c r="AF182" s="55">
        <f>IF(Tabel!$N$4="16606", Tabel!$AD192*0.3,0)</f>
        <v>0</v>
      </c>
      <c r="AG182" s="55">
        <f>IF(Tabel!$N$4="16668", Tabel!$AD192*0.4,0)</f>
        <v>0</v>
      </c>
      <c r="AH182" s="55">
        <f>IF(Tabel!$N$4="15677", Tabel!$AD192*0.2,0)</f>
        <v>0</v>
      </c>
      <c r="AI182" s="55">
        <f>IF(Tabel!$N$4="16958", Tabel!$AD192*0.2,0)</f>
        <v>0</v>
      </c>
      <c r="AJ182" s="55">
        <f>Tabel!$AD192*0.75</f>
        <v>0</v>
      </c>
      <c r="AK182" s="55">
        <f>(Tabel!$AD192+Tabel!$AF192)*0.1</f>
        <v>0</v>
      </c>
      <c r="AL182" s="55">
        <f>IF(Tabel!$B192="GRUP_F6", Tabel!$AD192*0.1,0)</f>
        <v>0</v>
      </c>
      <c r="AM182" s="55">
        <f>IF(IFERROR(MATCH(CONCATENATE("I",Tabel!$N$4),Inst_social,0),0)&gt;0,Tabel!$AD192*0.1,0)</f>
        <v>0</v>
      </c>
      <c r="AN182" s="55">
        <f>Tabel!$AD192*0.75</f>
        <v>0</v>
      </c>
    </row>
    <row r="183" spans="24:40" x14ac:dyDescent="0.2">
      <c r="X183" s="55">
        <f>IF(IFERROR(MATCH(CONCATENATE("I",Tabel!$N$4),Inst_SFSSV,0),0)&gt;0,Tabel!$AD193*0.9,0)</f>
        <v>0</v>
      </c>
      <c r="Y183" s="55">
        <f>IF(Tabel!$N$4="16341", Tabel!AD193*1,0)</f>
        <v>0</v>
      </c>
      <c r="Z183" s="55">
        <f>IF(Tabel!$N$4="00027", Tabel!AD193*0.4,0)</f>
        <v>0</v>
      </c>
      <c r="AA183" s="55">
        <f>IF(IFERROR(MATCH(CONCATENATE("I",Tabel!$N$4),Inst_audio,0),0)&gt;0,Tabel!$AD193*0.2,0)</f>
        <v>0</v>
      </c>
      <c r="AB183" s="55">
        <f>IF(Tabel!$N$4="00169", Tabel!AD193*0.4,0)</f>
        <v>0</v>
      </c>
      <c r="AC183" s="55">
        <f>IF(IFERROR(MATCH(CONCATENATE("I",Tabel!$N$4),Inst_forta,0),0)&gt;0,Tabel!$AD193*0.2,0)</f>
        <v>0</v>
      </c>
      <c r="AD183" s="55">
        <f>IF(IFERROR(MATCH(CONCATENATE("I",Tabel!$N$4),Inst_forta_bani,0),0)&gt;0,Tabel!$AD193*1.2,0)</f>
        <v>0</v>
      </c>
      <c r="AE183" s="55">
        <f>IF(Tabel!$N$4="16751", Tabel!$AD193*1.2,0)</f>
        <v>0</v>
      </c>
      <c r="AF183" s="55">
        <f>IF(Tabel!$N$4="16606", Tabel!$AD193*0.3,0)</f>
        <v>0</v>
      </c>
      <c r="AG183" s="55">
        <f>IF(Tabel!$N$4="16668", Tabel!$AD193*0.4,0)</f>
        <v>0</v>
      </c>
      <c r="AH183" s="55">
        <f>IF(Tabel!$N$4="15677", Tabel!$AD193*0.2,0)</f>
        <v>0</v>
      </c>
      <c r="AI183" s="55">
        <f>IF(Tabel!$N$4="16958", Tabel!$AD193*0.2,0)</f>
        <v>0</v>
      </c>
      <c r="AJ183" s="55">
        <f>Tabel!$AD193*0.75</f>
        <v>0</v>
      </c>
      <c r="AK183" s="55">
        <f>(Tabel!$AD193+Tabel!$AF193)*0.1</f>
        <v>0</v>
      </c>
      <c r="AL183" s="55">
        <f>IF(Tabel!$B193="GRUP_F6", Tabel!$AD193*0.1,0)</f>
        <v>0</v>
      </c>
      <c r="AM183" s="55">
        <f>IF(IFERROR(MATCH(CONCATENATE("I",Tabel!$N$4),Inst_social,0),0)&gt;0,Tabel!$AD193*0.1,0)</f>
        <v>0</v>
      </c>
      <c r="AN183" s="55">
        <f>Tabel!$AD193*0.75</f>
        <v>0</v>
      </c>
    </row>
    <row r="184" spans="24:40" x14ac:dyDescent="0.2">
      <c r="X184" s="55">
        <f>IF(IFERROR(MATCH(CONCATENATE("I",Tabel!$N$4),Inst_SFSSV,0),0)&gt;0,Tabel!$AD194*0.9,0)</f>
        <v>0</v>
      </c>
      <c r="Y184" s="55">
        <f>IF(Tabel!$N$4="16341", Tabel!AD194*1,0)</f>
        <v>0</v>
      </c>
      <c r="Z184" s="55">
        <f>IF(Tabel!$N$4="00027", Tabel!AD194*0.4,0)</f>
        <v>0</v>
      </c>
      <c r="AA184" s="55">
        <f>IF(IFERROR(MATCH(CONCATENATE("I",Tabel!$N$4),Inst_audio,0),0)&gt;0,Tabel!$AD194*0.2,0)</f>
        <v>0</v>
      </c>
      <c r="AB184" s="55">
        <f>IF(Tabel!$N$4="00169", Tabel!AD194*0.4,0)</f>
        <v>0</v>
      </c>
      <c r="AC184" s="55">
        <f>IF(IFERROR(MATCH(CONCATENATE("I",Tabel!$N$4),Inst_forta,0),0)&gt;0,Tabel!$AD194*0.2,0)</f>
        <v>0</v>
      </c>
      <c r="AD184" s="55">
        <f>IF(IFERROR(MATCH(CONCATENATE("I",Tabel!$N$4),Inst_forta_bani,0),0)&gt;0,Tabel!$AD194*1.2,0)</f>
        <v>0</v>
      </c>
      <c r="AE184" s="55">
        <f>IF(Tabel!$N$4="16751", Tabel!$AD194*1.2,0)</f>
        <v>0</v>
      </c>
      <c r="AF184" s="55">
        <f>IF(Tabel!$N$4="16606", Tabel!$AD194*0.3,0)</f>
        <v>0</v>
      </c>
      <c r="AG184" s="55">
        <f>IF(Tabel!$N$4="16668", Tabel!$AD194*0.4,0)</f>
        <v>0</v>
      </c>
      <c r="AH184" s="55">
        <f>IF(Tabel!$N$4="15677", Tabel!$AD194*0.2,0)</f>
        <v>0</v>
      </c>
      <c r="AI184" s="55">
        <f>IF(Tabel!$N$4="16958", Tabel!$AD194*0.2,0)</f>
        <v>0</v>
      </c>
      <c r="AJ184" s="55">
        <f>Tabel!$AD194*0.75</f>
        <v>0</v>
      </c>
      <c r="AK184" s="55">
        <f>(Tabel!$AD194+Tabel!$AF194)*0.1</f>
        <v>0</v>
      </c>
      <c r="AL184" s="55">
        <f>IF(Tabel!$B194="GRUP_F6", Tabel!$AD194*0.1,0)</f>
        <v>0</v>
      </c>
      <c r="AM184" s="55">
        <f>IF(IFERROR(MATCH(CONCATENATE("I",Tabel!$N$4),Inst_social,0),0)&gt;0,Tabel!$AD194*0.1,0)</f>
        <v>0</v>
      </c>
      <c r="AN184" s="55">
        <f>Tabel!$AD194*0.75</f>
        <v>0</v>
      </c>
    </row>
    <row r="185" spans="24:40" x14ac:dyDescent="0.2">
      <c r="X185" s="55">
        <f>IF(IFERROR(MATCH(CONCATENATE("I",Tabel!$N$4),Inst_SFSSV,0),0)&gt;0,Tabel!$AD195*0.9,0)</f>
        <v>0</v>
      </c>
      <c r="Y185" s="55">
        <f>IF(Tabel!$N$4="16341", Tabel!AD195*1,0)</f>
        <v>0</v>
      </c>
      <c r="Z185" s="55">
        <f>IF(Tabel!$N$4="00027", Tabel!AD195*0.4,0)</f>
        <v>0</v>
      </c>
      <c r="AA185" s="55">
        <f>IF(IFERROR(MATCH(CONCATENATE("I",Tabel!$N$4),Inst_audio,0),0)&gt;0,Tabel!$AD195*0.2,0)</f>
        <v>0</v>
      </c>
      <c r="AB185" s="55">
        <f>IF(Tabel!$N$4="00169", Tabel!AD195*0.4,0)</f>
        <v>0</v>
      </c>
      <c r="AC185" s="55">
        <f>IF(IFERROR(MATCH(CONCATENATE("I",Tabel!$N$4),Inst_forta,0),0)&gt;0,Tabel!$AD195*0.2,0)</f>
        <v>0</v>
      </c>
      <c r="AD185" s="55">
        <f>IF(IFERROR(MATCH(CONCATENATE("I",Tabel!$N$4),Inst_forta_bani,0),0)&gt;0,Tabel!$AD195*1.2,0)</f>
        <v>0</v>
      </c>
      <c r="AE185" s="55">
        <f>IF(Tabel!$N$4="16751", Tabel!$AD195*1.2,0)</f>
        <v>0</v>
      </c>
      <c r="AF185" s="55">
        <f>IF(Tabel!$N$4="16606", Tabel!$AD195*0.3,0)</f>
        <v>0</v>
      </c>
      <c r="AG185" s="55">
        <f>IF(Tabel!$N$4="16668", Tabel!$AD195*0.4,0)</f>
        <v>0</v>
      </c>
      <c r="AH185" s="55">
        <f>IF(Tabel!$N$4="15677", Tabel!$AD195*0.2,0)</f>
        <v>0</v>
      </c>
      <c r="AI185" s="55">
        <f>IF(Tabel!$N$4="16958", Tabel!$AD195*0.2,0)</f>
        <v>0</v>
      </c>
      <c r="AJ185" s="55">
        <f>Tabel!$AD195*0.75</f>
        <v>0</v>
      </c>
      <c r="AK185" s="55">
        <f>(Tabel!$AD195+Tabel!$AF195)*0.1</f>
        <v>0</v>
      </c>
      <c r="AL185" s="55">
        <f>IF(Tabel!$B195="GRUP_F6", Tabel!$AD195*0.1,0)</f>
        <v>0</v>
      </c>
      <c r="AM185" s="55">
        <f>IF(IFERROR(MATCH(CONCATENATE("I",Tabel!$N$4),Inst_social,0),0)&gt;0,Tabel!$AD195*0.1,0)</f>
        <v>0</v>
      </c>
      <c r="AN185" s="55">
        <f>Tabel!$AD195*0.75</f>
        <v>0</v>
      </c>
    </row>
    <row r="186" spans="24:40" x14ac:dyDescent="0.2">
      <c r="X186" s="55">
        <f>IF(IFERROR(MATCH(CONCATENATE("I",Tabel!$N$4),Inst_SFSSV,0),0)&gt;0,Tabel!$AD196*0.9,0)</f>
        <v>0</v>
      </c>
      <c r="Y186" s="55">
        <f>IF(Tabel!$N$4="16341", Tabel!AD196*1,0)</f>
        <v>0</v>
      </c>
      <c r="Z186" s="55">
        <f>IF(Tabel!$N$4="00027", Tabel!AD196*0.4,0)</f>
        <v>0</v>
      </c>
      <c r="AA186" s="55">
        <f>IF(IFERROR(MATCH(CONCATENATE("I",Tabel!$N$4),Inst_audio,0),0)&gt;0,Tabel!$AD196*0.2,0)</f>
        <v>0</v>
      </c>
      <c r="AB186" s="55">
        <f>IF(Tabel!$N$4="00169", Tabel!AD196*0.4,0)</f>
        <v>0</v>
      </c>
      <c r="AC186" s="55">
        <f>IF(IFERROR(MATCH(CONCATENATE("I",Tabel!$N$4),Inst_forta,0),0)&gt;0,Tabel!$AD196*0.2,0)</f>
        <v>0</v>
      </c>
      <c r="AD186" s="55">
        <f>IF(IFERROR(MATCH(CONCATENATE("I",Tabel!$N$4),Inst_forta_bani,0),0)&gt;0,Tabel!$AD196*1.2,0)</f>
        <v>0</v>
      </c>
      <c r="AE186" s="55">
        <f>IF(Tabel!$N$4="16751", Tabel!$AD196*1.2,0)</f>
        <v>0</v>
      </c>
      <c r="AF186" s="55">
        <f>IF(Tabel!$N$4="16606", Tabel!$AD196*0.3,0)</f>
        <v>0</v>
      </c>
      <c r="AG186" s="55">
        <f>IF(Tabel!$N$4="16668", Tabel!$AD196*0.4,0)</f>
        <v>0</v>
      </c>
      <c r="AH186" s="55">
        <f>IF(Tabel!$N$4="15677", Tabel!$AD196*0.2,0)</f>
        <v>0</v>
      </c>
      <c r="AI186" s="55">
        <f>IF(Tabel!$N$4="16958", Tabel!$AD196*0.2,0)</f>
        <v>0</v>
      </c>
      <c r="AJ186" s="55">
        <f>Tabel!$AD196*0.75</f>
        <v>0</v>
      </c>
      <c r="AK186" s="55">
        <f>(Tabel!$AD196+Tabel!$AF196)*0.1</f>
        <v>0</v>
      </c>
      <c r="AL186" s="55">
        <f>IF(Tabel!$B196="GRUP_F6", Tabel!$AD196*0.1,0)</f>
        <v>0</v>
      </c>
      <c r="AM186" s="55">
        <f>IF(IFERROR(MATCH(CONCATENATE("I",Tabel!$N$4),Inst_social,0),0)&gt;0,Tabel!$AD196*0.1,0)</f>
        <v>0</v>
      </c>
      <c r="AN186" s="55">
        <f>Tabel!$AD196*0.75</f>
        <v>0</v>
      </c>
    </row>
    <row r="187" spans="24:40" x14ac:dyDescent="0.2">
      <c r="X187" s="55">
        <f>IF(IFERROR(MATCH(CONCATENATE("I",Tabel!$N$4),Inst_SFSSV,0),0)&gt;0,Tabel!$AD197*0.9,0)</f>
        <v>0</v>
      </c>
      <c r="Y187" s="55">
        <f>IF(Tabel!$N$4="16341", Tabel!AD197*1,0)</f>
        <v>0</v>
      </c>
      <c r="Z187" s="55">
        <f>IF(Tabel!$N$4="00027", Tabel!AD197*0.4,0)</f>
        <v>0</v>
      </c>
      <c r="AA187" s="55">
        <f>IF(IFERROR(MATCH(CONCATENATE("I",Tabel!$N$4),Inst_audio,0),0)&gt;0,Tabel!$AD197*0.2,0)</f>
        <v>0</v>
      </c>
      <c r="AB187" s="55">
        <f>IF(Tabel!$N$4="00169", Tabel!AD197*0.4,0)</f>
        <v>0</v>
      </c>
      <c r="AC187" s="55">
        <f>IF(IFERROR(MATCH(CONCATENATE("I",Tabel!$N$4),Inst_forta,0),0)&gt;0,Tabel!$AD197*0.2,0)</f>
        <v>0</v>
      </c>
      <c r="AD187" s="55">
        <f>IF(IFERROR(MATCH(CONCATENATE("I",Tabel!$N$4),Inst_forta_bani,0),0)&gt;0,Tabel!$AD197*1.2,0)</f>
        <v>0</v>
      </c>
      <c r="AE187" s="55">
        <f>IF(Tabel!$N$4="16751", Tabel!$AD197*1.2,0)</f>
        <v>0</v>
      </c>
      <c r="AF187" s="55">
        <f>IF(Tabel!$N$4="16606", Tabel!$AD197*0.3,0)</f>
        <v>0</v>
      </c>
      <c r="AG187" s="55">
        <f>IF(Tabel!$N$4="16668", Tabel!$AD197*0.4,0)</f>
        <v>0</v>
      </c>
      <c r="AH187" s="55">
        <f>IF(Tabel!$N$4="15677", Tabel!$AD197*0.2,0)</f>
        <v>0</v>
      </c>
      <c r="AI187" s="55">
        <f>IF(Tabel!$N$4="16958", Tabel!$AD197*0.2,0)</f>
        <v>0</v>
      </c>
      <c r="AJ187" s="55">
        <f>Tabel!$AD197*0.75</f>
        <v>0</v>
      </c>
      <c r="AK187" s="55">
        <f>(Tabel!$AD197+Tabel!$AF197)*0.1</f>
        <v>0</v>
      </c>
      <c r="AL187" s="55">
        <f>IF(Tabel!$B197="GRUP_F6", Tabel!$AD197*0.1,0)</f>
        <v>0</v>
      </c>
      <c r="AM187" s="55">
        <f>IF(IFERROR(MATCH(CONCATENATE("I",Tabel!$N$4),Inst_social,0),0)&gt;0,Tabel!$AD197*0.1,0)</f>
        <v>0</v>
      </c>
      <c r="AN187" s="55">
        <f>Tabel!$AD197*0.75</f>
        <v>0</v>
      </c>
    </row>
    <row r="188" spans="24:40" x14ac:dyDescent="0.2">
      <c r="X188" s="55">
        <f>IF(IFERROR(MATCH(CONCATENATE("I",Tabel!$N$4),Inst_SFSSV,0),0)&gt;0,Tabel!$AD198*0.9,0)</f>
        <v>0</v>
      </c>
      <c r="Y188" s="55">
        <f>IF(Tabel!$N$4="16341", Tabel!AD198*1,0)</f>
        <v>0</v>
      </c>
      <c r="Z188" s="55">
        <f>IF(Tabel!$N$4="00027", Tabel!AD198*0.4,0)</f>
        <v>0</v>
      </c>
      <c r="AA188" s="55">
        <f>IF(IFERROR(MATCH(CONCATENATE("I",Tabel!$N$4),Inst_audio,0),0)&gt;0,Tabel!$AD198*0.2,0)</f>
        <v>0</v>
      </c>
      <c r="AB188" s="55">
        <f>IF(Tabel!$N$4="00169", Tabel!AD198*0.4,0)</f>
        <v>0</v>
      </c>
      <c r="AC188" s="55">
        <f>IF(IFERROR(MATCH(CONCATENATE("I",Tabel!$N$4),Inst_forta,0),0)&gt;0,Tabel!$AD198*0.2,0)</f>
        <v>0</v>
      </c>
      <c r="AD188" s="55">
        <f>IF(IFERROR(MATCH(CONCATENATE("I",Tabel!$N$4),Inst_forta_bani,0),0)&gt;0,Tabel!$AD198*1.2,0)</f>
        <v>0</v>
      </c>
      <c r="AE188" s="55">
        <f>IF(Tabel!$N$4="16751", Tabel!$AD198*1.2,0)</f>
        <v>0</v>
      </c>
      <c r="AF188" s="55">
        <f>IF(Tabel!$N$4="16606", Tabel!$AD198*0.3,0)</f>
        <v>0</v>
      </c>
      <c r="AG188" s="55">
        <f>IF(Tabel!$N$4="16668", Tabel!$AD198*0.4,0)</f>
        <v>0</v>
      </c>
      <c r="AH188" s="55">
        <f>IF(Tabel!$N$4="15677", Tabel!$AD198*0.2,0)</f>
        <v>0</v>
      </c>
      <c r="AI188" s="55">
        <f>IF(Tabel!$N$4="16958", Tabel!$AD198*0.2,0)</f>
        <v>0</v>
      </c>
      <c r="AJ188" s="55">
        <f>Tabel!$AD198*0.75</f>
        <v>0</v>
      </c>
      <c r="AK188" s="55">
        <f>(Tabel!$AD198+Tabel!$AF198)*0.1</f>
        <v>0</v>
      </c>
      <c r="AL188" s="55">
        <f>IF(Tabel!$B198="GRUP_F6", Tabel!$AD198*0.1,0)</f>
        <v>0</v>
      </c>
      <c r="AM188" s="55">
        <f>IF(IFERROR(MATCH(CONCATENATE("I",Tabel!$N$4),Inst_social,0),0)&gt;0,Tabel!$AD198*0.1,0)</f>
        <v>0</v>
      </c>
      <c r="AN188" s="55">
        <f>Tabel!$AD198*0.75</f>
        <v>0</v>
      </c>
    </row>
    <row r="189" spans="24:40" x14ac:dyDescent="0.2">
      <c r="X189" s="55">
        <f>IF(IFERROR(MATCH(CONCATENATE("I",Tabel!$N$4),Inst_SFSSV,0),0)&gt;0,Tabel!$AD199*0.9,0)</f>
        <v>0</v>
      </c>
      <c r="Y189" s="55">
        <f>IF(Tabel!$N$4="16341", Tabel!AD199*1,0)</f>
        <v>0</v>
      </c>
      <c r="Z189" s="55">
        <f>IF(Tabel!$N$4="00027", Tabel!AD199*0.4,0)</f>
        <v>0</v>
      </c>
      <c r="AA189" s="55">
        <f>IF(IFERROR(MATCH(CONCATENATE("I",Tabel!$N$4),Inst_audio,0),0)&gt;0,Tabel!$AD199*0.2,0)</f>
        <v>0</v>
      </c>
      <c r="AB189" s="55">
        <f>IF(Tabel!$N$4="00169", Tabel!AD199*0.4,0)</f>
        <v>0</v>
      </c>
      <c r="AC189" s="55">
        <f>IF(IFERROR(MATCH(CONCATENATE("I",Tabel!$N$4),Inst_forta,0),0)&gt;0,Tabel!$AD199*0.2,0)</f>
        <v>0</v>
      </c>
      <c r="AD189" s="55">
        <f>IF(IFERROR(MATCH(CONCATENATE("I",Tabel!$N$4),Inst_forta_bani,0),0)&gt;0,Tabel!$AD199*1.2,0)</f>
        <v>0</v>
      </c>
      <c r="AE189" s="55">
        <f>IF(Tabel!$N$4="16751", Tabel!$AD199*1.2,0)</f>
        <v>0</v>
      </c>
      <c r="AF189" s="55">
        <f>IF(Tabel!$N$4="16606", Tabel!$AD199*0.3,0)</f>
        <v>0</v>
      </c>
      <c r="AG189" s="55">
        <f>IF(Tabel!$N$4="16668", Tabel!$AD199*0.4,0)</f>
        <v>0</v>
      </c>
      <c r="AH189" s="55">
        <f>IF(Tabel!$N$4="15677", Tabel!$AD199*0.2,0)</f>
        <v>0</v>
      </c>
      <c r="AI189" s="55">
        <f>IF(Tabel!$N$4="16958", Tabel!$AD199*0.2,0)</f>
        <v>0</v>
      </c>
      <c r="AJ189" s="55">
        <f>Tabel!$AD199*0.75</f>
        <v>0</v>
      </c>
      <c r="AK189" s="55">
        <f>(Tabel!$AD199+Tabel!$AF199)*0.1</f>
        <v>0</v>
      </c>
      <c r="AL189" s="55">
        <f>IF(Tabel!$B199="GRUP_F6", Tabel!$AD199*0.1,0)</f>
        <v>0</v>
      </c>
      <c r="AM189" s="55">
        <f>IF(IFERROR(MATCH(CONCATENATE("I",Tabel!$N$4),Inst_social,0),0)&gt;0,Tabel!$AD199*0.1,0)</f>
        <v>0</v>
      </c>
      <c r="AN189" s="55">
        <f>Tabel!$AD199*0.75</f>
        <v>0</v>
      </c>
    </row>
    <row r="190" spans="24:40" x14ac:dyDescent="0.2">
      <c r="X190" s="55">
        <f>IF(IFERROR(MATCH(CONCATENATE("I",Tabel!$N$4),Inst_SFSSV,0),0)&gt;0,Tabel!$AD200*0.9,0)</f>
        <v>0</v>
      </c>
      <c r="Y190" s="55">
        <f>IF(Tabel!$N$4="16341", Tabel!AD200*1,0)</f>
        <v>0</v>
      </c>
      <c r="Z190" s="55">
        <f>IF(Tabel!$N$4="00027", Tabel!AD200*0.4,0)</f>
        <v>0</v>
      </c>
      <c r="AA190" s="55">
        <f>IF(IFERROR(MATCH(CONCATENATE("I",Tabel!$N$4),Inst_audio,0),0)&gt;0,Tabel!$AD200*0.2,0)</f>
        <v>0</v>
      </c>
      <c r="AB190" s="55">
        <f>IF(Tabel!$N$4="00169", Tabel!AD200*0.4,0)</f>
        <v>0</v>
      </c>
      <c r="AC190" s="55">
        <f>IF(IFERROR(MATCH(CONCATENATE("I",Tabel!$N$4),Inst_forta,0),0)&gt;0,Tabel!$AD200*0.2,0)</f>
        <v>0</v>
      </c>
      <c r="AD190" s="55">
        <f>IF(IFERROR(MATCH(CONCATENATE("I",Tabel!$N$4),Inst_forta_bani,0),0)&gt;0,Tabel!$AD200*1.2,0)</f>
        <v>0</v>
      </c>
      <c r="AE190" s="55">
        <f>IF(Tabel!$N$4="16751", Tabel!$AD200*1.2,0)</f>
        <v>0</v>
      </c>
      <c r="AF190" s="55">
        <f>IF(Tabel!$N$4="16606", Tabel!$AD200*0.3,0)</f>
        <v>0</v>
      </c>
      <c r="AG190" s="55">
        <f>IF(Tabel!$N$4="16668", Tabel!$AD200*0.4,0)</f>
        <v>0</v>
      </c>
      <c r="AH190" s="55">
        <f>IF(Tabel!$N$4="15677", Tabel!$AD200*0.2,0)</f>
        <v>0</v>
      </c>
      <c r="AI190" s="55">
        <f>IF(Tabel!$N$4="16958", Tabel!$AD200*0.2,0)</f>
        <v>0</v>
      </c>
      <c r="AJ190" s="55">
        <f>Tabel!$AD200*0.75</f>
        <v>0</v>
      </c>
      <c r="AK190" s="55">
        <f>(Tabel!$AD200+Tabel!$AF200)*0.1</f>
        <v>0</v>
      </c>
      <c r="AL190" s="55">
        <f>IF(Tabel!$B200="GRUP_F6", Tabel!$AD200*0.1,0)</f>
        <v>0</v>
      </c>
      <c r="AM190" s="55">
        <f>IF(IFERROR(MATCH(CONCATENATE("I",Tabel!$N$4),Inst_social,0),0)&gt;0,Tabel!$AD200*0.1,0)</f>
        <v>0</v>
      </c>
      <c r="AN190" s="55">
        <f>Tabel!$AD200*0.75</f>
        <v>0</v>
      </c>
    </row>
    <row r="191" spans="24:40" x14ac:dyDescent="0.2">
      <c r="X191" s="55">
        <f>IF(IFERROR(MATCH(CONCATENATE("I",Tabel!$N$4),Inst_SFSSV,0),0)&gt;0,Tabel!$AD201*0.9,0)</f>
        <v>0</v>
      </c>
      <c r="Y191" s="55">
        <f>IF(Tabel!$N$4="16341", Tabel!AD201*1,0)</f>
        <v>0</v>
      </c>
      <c r="Z191" s="55">
        <f>IF(Tabel!$N$4="00027", Tabel!AD201*0.4,0)</f>
        <v>0</v>
      </c>
      <c r="AA191" s="55">
        <f>IF(IFERROR(MATCH(CONCATENATE("I",Tabel!$N$4),Inst_audio,0),0)&gt;0,Tabel!$AD201*0.2,0)</f>
        <v>0</v>
      </c>
      <c r="AB191" s="55">
        <f>IF(Tabel!$N$4="00169", Tabel!AD201*0.4,0)</f>
        <v>0</v>
      </c>
      <c r="AC191" s="55">
        <f>IF(IFERROR(MATCH(CONCATENATE("I",Tabel!$N$4),Inst_forta,0),0)&gt;0,Tabel!$AD201*0.2,0)</f>
        <v>0</v>
      </c>
      <c r="AD191" s="55">
        <f>IF(IFERROR(MATCH(CONCATENATE("I",Tabel!$N$4),Inst_forta_bani,0),0)&gt;0,Tabel!$AD201*1.2,0)</f>
        <v>0</v>
      </c>
      <c r="AE191" s="55">
        <f>IF(Tabel!$N$4="16751", Tabel!$AD201*1.2,0)</f>
        <v>0</v>
      </c>
      <c r="AF191" s="55">
        <f>IF(Tabel!$N$4="16606", Tabel!$AD201*0.3,0)</f>
        <v>0</v>
      </c>
      <c r="AG191" s="55">
        <f>IF(Tabel!$N$4="16668", Tabel!$AD201*0.4,0)</f>
        <v>0</v>
      </c>
      <c r="AH191" s="55">
        <f>IF(Tabel!$N$4="15677", Tabel!$AD201*0.2,0)</f>
        <v>0</v>
      </c>
      <c r="AI191" s="55">
        <f>IF(Tabel!$N$4="16958", Tabel!$AD201*0.2,0)</f>
        <v>0</v>
      </c>
      <c r="AJ191" s="55">
        <f>Tabel!$AD201*0.75</f>
        <v>0</v>
      </c>
      <c r="AK191" s="55">
        <f>(Tabel!$AD201+Tabel!$AF201)*0.1</f>
        <v>0</v>
      </c>
      <c r="AL191" s="55">
        <f>IF(Tabel!$B201="GRUP_F6", Tabel!$AD201*0.1,0)</f>
        <v>0</v>
      </c>
      <c r="AM191" s="55">
        <f>IF(IFERROR(MATCH(CONCATENATE("I",Tabel!$N$4),Inst_social,0),0)&gt;0,Tabel!$AD201*0.1,0)</f>
        <v>0</v>
      </c>
      <c r="AN191" s="55">
        <f>Tabel!$AD201*0.75</f>
        <v>0</v>
      </c>
    </row>
    <row r="192" spans="24:40" x14ac:dyDescent="0.2">
      <c r="X192" s="55">
        <f>IF(IFERROR(MATCH(CONCATENATE("I",Tabel!$N$4),Inst_SFSSV,0),0)&gt;0,Tabel!$AD202*0.9,0)</f>
        <v>0</v>
      </c>
      <c r="Y192" s="55">
        <f>IF(Tabel!$N$4="16341", Tabel!AD202*1,0)</f>
        <v>0</v>
      </c>
      <c r="Z192" s="55">
        <f>IF(Tabel!$N$4="00027", Tabel!AD202*0.4,0)</f>
        <v>0</v>
      </c>
      <c r="AA192" s="55">
        <f>IF(IFERROR(MATCH(CONCATENATE("I",Tabel!$N$4),Inst_audio,0),0)&gt;0,Tabel!$AD202*0.2,0)</f>
        <v>0</v>
      </c>
      <c r="AB192" s="55">
        <f>IF(Tabel!$N$4="00169", Tabel!AD202*0.4,0)</f>
        <v>0</v>
      </c>
      <c r="AC192" s="55">
        <f>IF(IFERROR(MATCH(CONCATENATE("I",Tabel!$N$4),Inst_forta,0),0)&gt;0,Tabel!$AD202*0.2,0)</f>
        <v>0</v>
      </c>
      <c r="AD192" s="55">
        <f>IF(IFERROR(MATCH(CONCATENATE("I",Tabel!$N$4),Inst_forta_bani,0),0)&gt;0,Tabel!$AD202*1.2,0)</f>
        <v>0</v>
      </c>
      <c r="AE192" s="55">
        <f>IF(Tabel!$N$4="16751", Tabel!$AD202*1.2,0)</f>
        <v>0</v>
      </c>
      <c r="AF192" s="55">
        <f>IF(Tabel!$N$4="16606", Tabel!$AD202*0.3,0)</f>
        <v>0</v>
      </c>
      <c r="AG192" s="55">
        <f>IF(Tabel!$N$4="16668", Tabel!$AD202*0.4,0)</f>
        <v>0</v>
      </c>
      <c r="AH192" s="55">
        <f>IF(Tabel!$N$4="15677", Tabel!$AD202*0.2,0)</f>
        <v>0</v>
      </c>
      <c r="AI192" s="55">
        <f>IF(Tabel!$N$4="16958", Tabel!$AD202*0.2,0)</f>
        <v>0</v>
      </c>
      <c r="AJ192" s="55">
        <f>Tabel!$AD202*0.75</f>
        <v>0</v>
      </c>
      <c r="AK192" s="55">
        <f>(Tabel!$AD202+Tabel!$AF202)*0.1</f>
        <v>0</v>
      </c>
      <c r="AL192" s="55">
        <f>IF(Tabel!$B202="GRUP_F6", Tabel!$AD202*0.1,0)</f>
        <v>0</v>
      </c>
      <c r="AM192" s="55">
        <f>IF(IFERROR(MATCH(CONCATENATE("I",Tabel!$N$4),Inst_social,0),0)&gt;0,Tabel!$AD202*0.1,0)</f>
        <v>0</v>
      </c>
      <c r="AN192" s="55">
        <f>Tabel!$AD202*0.75</f>
        <v>0</v>
      </c>
    </row>
    <row r="193" spans="24:40" x14ac:dyDescent="0.2">
      <c r="X193" s="55">
        <f>IF(IFERROR(MATCH(CONCATENATE("I",Tabel!$N$4),Inst_SFSSV,0),0)&gt;0,Tabel!$AD203*0.9,0)</f>
        <v>0</v>
      </c>
      <c r="Y193" s="55">
        <f>IF(Tabel!$N$4="16341", Tabel!AD203*1,0)</f>
        <v>0</v>
      </c>
      <c r="Z193" s="55">
        <f>IF(Tabel!$N$4="00027", Tabel!AD203*0.4,0)</f>
        <v>0</v>
      </c>
      <c r="AA193" s="55">
        <f>IF(IFERROR(MATCH(CONCATENATE("I",Tabel!$N$4),Inst_audio,0),0)&gt;0,Tabel!$AD203*0.2,0)</f>
        <v>0</v>
      </c>
      <c r="AB193" s="55">
        <f>IF(Tabel!$N$4="00169", Tabel!AD203*0.4,0)</f>
        <v>0</v>
      </c>
      <c r="AC193" s="55">
        <f>IF(IFERROR(MATCH(CONCATENATE("I",Tabel!$N$4),Inst_forta,0),0)&gt;0,Tabel!$AD203*0.2,0)</f>
        <v>0</v>
      </c>
      <c r="AD193" s="55">
        <f>IF(IFERROR(MATCH(CONCATENATE("I",Tabel!$N$4),Inst_forta_bani,0),0)&gt;0,Tabel!$AD203*1.2,0)</f>
        <v>0</v>
      </c>
      <c r="AE193" s="55">
        <f>IF(Tabel!$N$4="16751", Tabel!$AD203*1.2,0)</f>
        <v>0</v>
      </c>
      <c r="AF193" s="55">
        <f>IF(Tabel!$N$4="16606", Tabel!$AD203*0.3,0)</f>
        <v>0</v>
      </c>
      <c r="AG193" s="55">
        <f>IF(Tabel!$N$4="16668", Tabel!$AD203*0.4,0)</f>
        <v>0</v>
      </c>
      <c r="AH193" s="55">
        <f>IF(Tabel!$N$4="15677", Tabel!$AD203*0.2,0)</f>
        <v>0</v>
      </c>
      <c r="AI193" s="55">
        <f>IF(Tabel!$N$4="16958", Tabel!$AD203*0.2,0)</f>
        <v>0</v>
      </c>
      <c r="AJ193" s="55">
        <f>Tabel!$AD203*0.75</f>
        <v>0</v>
      </c>
      <c r="AK193" s="55">
        <f>(Tabel!$AD203+Tabel!$AF203)*0.1</f>
        <v>0</v>
      </c>
      <c r="AL193" s="55">
        <f>IF(Tabel!$B203="GRUP_F6", Tabel!$AD203*0.1,0)</f>
        <v>0</v>
      </c>
      <c r="AM193" s="55">
        <f>IF(IFERROR(MATCH(CONCATENATE("I",Tabel!$N$4),Inst_social,0),0)&gt;0,Tabel!$AD203*0.1,0)</f>
        <v>0</v>
      </c>
      <c r="AN193" s="55">
        <f>Tabel!$AD203*0.75</f>
        <v>0</v>
      </c>
    </row>
    <row r="194" spans="24:40" x14ac:dyDescent="0.2">
      <c r="X194" s="55">
        <f>IF(IFERROR(MATCH(CONCATENATE("I",Tabel!$N$4),Inst_SFSSV,0),0)&gt;0,Tabel!$AD204*0.9,0)</f>
        <v>0</v>
      </c>
      <c r="Y194" s="55">
        <f>IF(Tabel!$N$4="16341", Tabel!AD204*1,0)</f>
        <v>0</v>
      </c>
      <c r="Z194" s="55">
        <f>IF(Tabel!$N$4="00027", Tabel!AD204*0.4,0)</f>
        <v>0</v>
      </c>
      <c r="AA194" s="55">
        <f>IF(IFERROR(MATCH(CONCATENATE("I",Tabel!$N$4),Inst_audio,0),0)&gt;0,Tabel!$AD204*0.2,0)</f>
        <v>0</v>
      </c>
      <c r="AB194" s="55">
        <f>IF(Tabel!$N$4="00169", Tabel!AD204*0.4,0)</f>
        <v>0</v>
      </c>
      <c r="AC194" s="55">
        <f>IF(IFERROR(MATCH(CONCATENATE("I",Tabel!$N$4),Inst_forta,0),0)&gt;0,Tabel!$AD204*0.2,0)</f>
        <v>0</v>
      </c>
      <c r="AD194" s="55">
        <f>IF(IFERROR(MATCH(CONCATENATE("I",Tabel!$N$4),Inst_forta_bani,0),0)&gt;0,Tabel!$AD204*1.2,0)</f>
        <v>0</v>
      </c>
      <c r="AE194" s="55">
        <f>IF(Tabel!$N$4="16751", Tabel!$AD204*1.2,0)</f>
        <v>0</v>
      </c>
      <c r="AF194" s="55">
        <f>IF(Tabel!$N$4="16606", Tabel!$AD204*0.3,0)</f>
        <v>0</v>
      </c>
      <c r="AG194" s="55">
        <f>IF(Tabel!$N$4="16668", Tabel!$AD204*0.4,0)</f>
        <v>0</v>
      </c>
      <c r="AH194" s="55">
        <f>IF(Tabel!$N$4="15677", Tabel!$AD204*0.2,0)</f>
        <v>0</v>
      </c>
      <c r="AI194" s="55">
        <f>IF(Tabel!$N$4="16958", Tabel!$AD204*0.2,0)</f>
        <v>0</v>
      </c>
      <c r="AJ194" s="55">
        <f>Tabel!$AD204*0.75</f>
        <v>0</v>
      </c>
      <c r="AK194" s="55">
        <f>(Tabel!$AD204+Tabel!$AF204)*0.1</f>
        <v>0</v>
      </c>
      <c r="AL194" s="55">
        <f>IF(Tabel!$B204="GRUP_F6", Tabel!$AD204*0.1,0)</f>
        <v>0</v>
      </c>
      <c r="AM194" s="55">
        <f>IF(IFERROR(MATCH(CONCATENATE("I",Tabel!$N$4),Inst_social,0),0)&gt;0,Tabel!$AD204*0.1,0)</f>
        <v>0</v>
      </c>
      <c r="AN194" s="55">
        <f>Tabel!$AD204*0.75</f>
        <v>0</v>
      </c>
    </row>
    <row r="195" spans="24:40" x14ac:dyDescent="0.2">
      <c r="X195" s="55">
        <f>IF(IFERROR(MATCH(CONCATENATE("I",Tabel!$N$4),Inst_SFSSV,0),0)&gt;0,Tabel!$AD205*0.9,0)</f>
        <v>0</v>
      </c>
      <c r="Y195" s="55">
        <f>IF(Tabel!$N$4="16341", Tabel!AD205*1,0)</f>
        <v>0</v>
      </c>
      <c r="Z195" s="55">
        <f>IF(Tabel!$N$4="00027", Tabel!AD205*0.4,0)</f>
        <v>0</v>
      </c>
      <c r="AA195" s="55">
        <f>IF(IFERROR(MATCH(CONCATENATE("I",Tabel!$N$4),Inst_audio,0),0)&gt;0,Tabel!$AD205*0.2,0)</f>
        <v>0</v>
      </c>
      <c r="AB195" s="55">
        <f>IF(Tabel!$N$4="00169", Tabel!AD205*0.4,0)</f>
        <v>0</v>
      </c>
      <c r="AC195" s="55">
        <f>IF(IFERROR(MATCH(CONCATENATE("I",Tabel!$N$4),Inst_forta,0),0)&gt;0,Tabel!$AD205*0.2,0)</f>
        <v>0</v>
      </c>
      <c r="AD195" s="55">
        <f>IF(IFERROR(MATCH(CONCATENATE("I",Tabel!$N$4),Inst_forta_bani,0),0)&gt;0,Tabel!$AD205*1.2,0)</f>
        <v>0</v>
      </c>
      <c r="AE195" s="55">
        <f>IF(Tabel!$N$4="16751", Tabel!$AD205*1.2,0)</f>
        <v>0</v>
      </c>
      <c r="AF195" s="55">
        <f>IF(Tabel!$N$4="16606", Tabel!$AD205*0.3,0)</f>
        <v>0</v>
      </c>
      <c r="AG195" s="55">
        <f>IF(Tabel!$N$4="16668", Tabel!$AD205*0.4,0)</f>
        <v>0</v>
      </c>
      <c r="AH195" s="55">
        <f>IF(Tabel!$N$4="15677", Tabel!$AD205*0.2,0)</f>
        <v>0</v>
      </c>
      <c r="AI195" s="55">
        <f>IF(Tabel!$N$4="16958", Tabel!$AD205*0.2,0)</f>
        <v>0</v>
      </c>
      <c r="AJ195" s="55">
        <f>Tabel!$AD205*0.75</f>
        <v>0</v>
      </c>
      <c r="AK195" s="55">
        <f>(Tabel!$AD205+Tabel!$AF205)*0.1</f>
        <v>0</v>
      </c>
      <c r="AL195" s="55">
        <f>IF(Tabel!$B205="GRUP_F6", Tabel!$AD205*0.1,0)</f>
        <v>0</v>
      </c>
      <c r="AM195" s="55">
        <f>IF(IFERROR(MATCH(CONCATENATE("I",Tabel!$N$4),Inst_social,0),0)&gt;0,Tabel!$AD205*0.1,0)</f>
        <v>0</v>
      </c>
      <c r="AN195" s="55">
        <f>Tabel!$AD205*0.75</f>
        <v>0</v>
      </c>
    </row>
    <row r="196" spans="24:40" x14ac:dyDescent="0.2">
      <c r="X196" s="55">
        <f>IF(IFERROR(MATCH(CONCATENATE("I",Tabel!$N$4),Inst_SFSSV,0),0)&gt;0,Tabel!$AD206*0.9,0)</f>
        <v>0</v>
      </c>
      <c r="Y196" s="55">
        <f>IF(Tabel!$N$4="16341", Tabel!AD206*1,0)</f>
        <v>0</v>
      </c>
      <c r="Z196" s="55">
        <f>IF(Tabel!$N$4="00027", Tabel!AD206*0.4,0)</f>
        <v>0</v>
      </c>
      <c r="AA196" s="55">
        <f>IF(IFERROR(MATCH(CONCATENATE("I",Tabel!$N$4),Inst_audio,0),0)&gt;0,Tabel!$AD206*0.2,0)</f>
        <v>0</v>
      </c>
      <c r="AB196" s="55">
        <f>IF(Tabel!$N$4="00169", Tabel!AD206*0.4,0)</f>
        <v>0</v>
      </c>
      <c r="AC196" s="55">
        <f>IF(IFERROR(MATCH(CONCATENATE("I",Tabel!$N$4),Inst_forta,0),0)&gt;0,Tabel!$AD206*0.2,0)</f>
        <v>0</v>
      </c>
      <c r="AD196" s="55">
        <f>IF(IFERROR(MATCH(CONCATENATE("I",Tabel!$N$4),Inst_forta_bani,0),0)&gt;0,Tabel!$AD206*1.2,0)</f>
        <v>0</v>
      </c>
      <c r="AE196" s="55">
        <f>IF(Tabel!$N$4="16751", Tabel!$AD206*1.2,0)</f>
        <v>0</v>
      </c>
      <c r="AF196" s="55">
        <f>IF(Tabel!$N$4="16606", Tabel!$AD206*0.3,0)</f>
        <v>0</v>
      </c>
      <c r="AG196" s="55">
        <f>IF(Tabel!$N$4="16668", Tabel!$AD206*0.4,0)</f>
        <v>0</v>
      </c>
      <c r="AH196" s="55">
        <f>IF(Tabel!$N$4="15677", Tabel!$AD206*0.2,0)</f>
        <v>0</v>
      </c>
      <c r="AI196" s="55">
        <f>IF(Tabel!$N$4="16958", Tabel!$AD206*0.2,0)</f>
        <v>0</v>
      </c>
      <c r="AJ196" s="55">
        <f>Tabel!$AD206*0.75</f>
        <v>0</v>
      </c>
      <c r="AK196" s="55">
        <f>(Tabel!$AD206+Tabel!$AF206)*0.1</f>
        <v>0</v>
      </c>
      <c r="AL196" s="55">
        <f>IF(Tabel!$B206="GRUP_F6", Tabel!$AD206*0.1,0)</f>
        <v>0</v>
      </c>
      <c r="AM196" s="55">
        <f>IF(IFERROR(MATCH(CONCATENATE("I",Tabel!$N$4),Inst_social,0),0)&gt;0,Tabel!$AD206*0.1,0)</f>
        <v>0</v>
      </c>
      <c r="AN196" s="55">
        <f>Tabel!$AD206*0.75</f>
        <v>0</v>
      </c>
    </row>
    <row r="197" spans="24:40" x14ac:dyDescent="0.2">
      <c r="X197" s="55">
        <f>IF(IFERROR(MATCH(CONCATENATE("I",Tabel!$N$4),Inst_SFSSV,0),0)&gt;0,Tabel!$AD207*0.9,0)</f>
        <v>0</v>
      </c>
      <c r="Y197" s="55">
        <f>IF(Tabel!$N$4="16341", Tabel!AD207*1,0)</f>
        <v>0</v>
      </c>
      <c r="Z197" s="55">
        <f>IF(Tabel!$N$4="00027", Tabel!AD207*0.4,0)</f>
        <v>0</v>
      </c>
      <c r="AA197" s="55">
        <f>IF(IFERROR(MATCH(CONCATENATE("I",Tabel!$N$4),Inst_audio,0),0)&gt;0,Tabel!$AD207*0.2,0)</f>
        <v>0</v>
      </c>
      <c r="AB197" s="55">
        <f>IF(Tabel!$N$4="00169", Tabel!AD207*0.4,0)</f>
        <v>0</v>
      </c>
      <c r="AC197" s="55">
        <f>IF(IFERROR(MATCH(CONCATENATE("I",Tabel!$N$4),Inst_forta,0),0)&gt;0,Tabel!$AD207*0.2,0)</f>
        <v>0</v>
      </c>
      <c r="AD197" s="55">
        <f>IF(IFERROR(MATCH(CONCATENATE("I",Tabel!$N$4),Inst_forta_bani,0),0)&gt;0,Tabel!$AD207*1.2,0)</f>
        <v>0</v>
      </c>
      <c r="AE197" s="55">
        <f>IF(Tabel!$N$4="16751", Tabel!$AD207*1.2,0)</f>
        <v>0</v>
      </c>
      <c r="AF197" s="55">
        <f>IF(Tabel!$N$4="16606", Tabel!$AD207*0.3,0)</f>
        <v>0</v>
      </c>
      <c r="AG197" s="55">
        <f>IF(Tabel!$N$4="16668", Tabel!$AD207*0.4,0)</f>
        <v>0</v>
      </c>
      <c r="AH197" s="55">
        <f>IF(Tabel!$N$4="15677", Tabel!$AD207*0.2,0)</f>
        <v>0</v>
      </c>
      <c r="AI197" s="55">
        <f>IF(Tabel!$N$4="16958", Tabel!$AD207*0.2,0)</f>
        <v>0</v>
      </c>
      <c r="AJ197" s="55">
        <f>Tabel!$AD207*0.75</f>
        <v>0</v>
      </c>
      <c r="AK197" s="55">
        <f>(Tabel!$AD207+Tabel!$AF207)*0.1</f>
        <v>0</v>
      </c>
      <c r="AL197" s="55">
        <f>IF(Tabel!$B207="GRUP_F6", Tabel!$AD207*0.1,0)</f>
        <v>0</v>
      </c>
      <c r="AM197" s="55">
        <f>IF(IFERROR(MATCH(CONCATENATE("I",Tabel!$N$4),Inst_social,0),0)&gt;0,Tabel!$AD207*0.1,0)</f>
        <v>0</v>
      </c>
      <c r="AN197" s="55">
        <f>Tabel!$AD207*0.75</f>
        <v>0</v>
      </c>
    </row>
    <row r="198" spans="24:40" x14ac:dyDescent="0.2">
      <c r="X198" s="55">
        <f>IF(IFERROR(MATCH(CONCATENATE("I",Tabel!$N$4),Inst_SFSSV,0),0)&gt;0,Tabel!$AD208*0.9,0)</f>
        <v>0</v>
      </c>
      <c r="Y198" s="55">
        <f>IF(Tabel!$N$4="16341", Tabel!AD208*1,0)</f>
        <v>0</v>
      </c>
      <c r="Z198" s="55">
        <f>IF(Tabel!$N$4="00027", Tabel!AD208*0.4,0)</f>
        <v>0</v>
      </c>
      <c r="AA198" s="55">
        <f>IF(IFERROR(MATCH(CONCATENATE("I",Tabel!$N$4),Inst_audio,0),0)&gt;0,Tabel!$AD208*0.2,0)</f>
        <v>0</v>
      </c>
      <c r="AB198" s="55">
        <f>IF(Tabel!$N$4="00169", Tabel!AD208*0.4,0)</f>
        <v>0</v>
      </c>
      <c r="AC198" s="55">
        <f>IF(IFERROR(MATCH(CONCATENATE("I",Tabel!$N$4),Inst_forta,0),0)&gt;0,Tabel!$AD208*0.2,0)</f>
        <v>0</v>
      </c>
      <c r="AD198" s="55">
        <f>IF(IFERROR(MATCH(CONCATENATE("I",Tabel!$N$4),Inst_forta_bani,0),0)&gt;0,Tabel!$AD208*1.2,0)</f>
        <v>0</v>
      </c>
      <c r="AE198" s="55">
        <f>IF(Tabel!$N$4="16751", Tabel!$AD208*1.2,0)</f>
        <v>0</v>
      </c>
      <c r="AF198" s="55">
        <f>IF(Tabel!$N$4="16606", Tabel!$AD208*0.3,0)</f>
        <v>0</v>
      </c>
      <c r="AG198" s="55">
        <f>IF(Tabel!$N$4="16668", Tabel!$AD208*0.4,0)</f>
        <v>0</v>
      </c>
      <c r="AH198" s="55">
        <f>IF(Tabel!$N$4="15677", Tabel!$AD208*0.2,0)</f>
        <v>0</v>
      </c>
      <c r="AI198" s="55">
        <f>IF(Tabel!$N$4="16958", Tabel!$AD208*0.2,0)</f>
        <v>0</v>
      </c>
      <c r="AJ198" s="55">
        <f>Tabel!$AD208*0.75</f>
        <v>0</v>
      </c>
      <c r="AK198" s="55">
        <f>(Tabel!$AD208+Tabel!$AF208)*0.1</f>
        <v>0</v>
      </c>
      <c r="AL198" s="55">
        <f>IF(Tabel!$B208="GRUP_F6", Tabel!$AD208*0.1,0)</f>
        <v>0</v>
      </c>
      <c r="AM198" s="55">
        <f>IF(IFERROR(MATCH(CONCATENATE("I",Tabel!$N$4),Inst_social,0),0)&gt;0,Tabel!$AD208*0.1,0)</f>
        <v>0</v>
      </c>
      <c r="AN198" s="55">
        <f>Tabel!$AD208*0.75</f>
        <v>0</v>
      </c>
    </row>
    <row r="199" spans="24:40" x14ac:dyDescent="0.2">
      <c r="X199" s="55">
        <f>IF(IFERROR(MATCH(CONCATENATE("I",Tabel!$N$4),Inst_SFSSV,0),0)&gt;0,Tabel!$AD209*0.9,0)</f>
        <v>0</v>
      </c>
      <c r="Y199" s="55">
        <f>IF(Tabel!$N$4="16341", Tabel!AD209*1,0)</f>
        <v>0</v>
      </c>
      <c r="Z199" s="55">
        <f>IF(Tabel!$N$4="00027", Tabel!AD209*0.4,0)</f>
        <v>0</v>
      </c>
      <c r="AA199" s="55">
        <f>IF(IFERROR(MATCH(CONCATENATE("I",Tabel!$N$4),Inst_audio,0),0)&gt;0,Tabel!$AD209*0.2,0)</f>
        <v>0</v>
      </c>
      <c r="AB199" s="55">
        <f>IF(Tabel!$N$4="00169", Tabel!AD209*0.4,0)</f>
        <v>0</v>
      </c>
      <c r="AC199" s="55">
        <f>IF(IFERROR(MATCH(CONCATENATE("I",Tabel!$N$4),Inst_forta,0),0)&gt;0,Tabel!$AD209*0.2,0)</f>
        <v>0</v>
      </c>
      <c r="AD199" s="55">
        <f>IF(IFERROR(MATCH(CONCATENATE("I",Tabel!$N$4),Inst_forta_bani,0),0)&gt;0,Tabel!$AD209*1.2,0)</f>
        <v>0</v>
      </c>
      <c r="AE199" s="55">
        <f>IF(Tabel!$N$4="16751", Tabel!$AD209*1.2,0)</f>
        <v>0</v>
      </c>
      <c r="AF199" s="55">
        <f>IF(Tabel!$N$4="16606", Tabel!$AD209*0.3,0)</f>
        <v>0</v>
      </c>
      <c r="AG199" s="55">
        <f>IF(Tabel!$N$4="16668", Tabel!$AD209*0.4,0)</f>
        <v>0</v>
      </c>
      <c r="AH199" s="55">
        <f>IF(Tabel!$N$4="15677", Tabel!$AD209*0.2,0)</f>
        <v>0</v>
      </c>
      <c r="AI199" s="55">
        <f>IF(Tabel!$N$4="16958", Tabel!$AD209*0.2,0)</f>
        <v>0</v>
      </c>
      <c r="AJ199" s="55">
        <f>Tabel!$AD209*0.75</f>
        <v>0</v>
      </c>
      <c r="AK199" s="55">
        <f>(Tabel!$AD209+Tabel!$AF209)*0.1</f>
        <v>0</v>
      </c>
      <c r="AL199" s="55">
        <f>IF(Tabel!$B209="GRUP_F6", Tabel!$AD209*0.1,0)</f>
        <v>0</v>
      </c>
      <c r="AM199" s="55">
        <f>IF(IFERROR(MATCH(CONCATENATE("I",Tabel!$N$4),Inst_social,0),0)&gt;0,Tabel!$AD209*0.1,0)</f>
        <v>0</v>
      </c>
      <c r="AN199" s="55">
        <f>Tabel!$AD209*0.75</f>
        <v>0</v>
      </c>
    </row>
    <row r="200" spans="24:40" x14ac:dyDescent="0.2">
      <c r="X200" s="55">
        <f>IF(IFERROR(MATCH(CONCATENATE("I",Tabel!$N$4),Inst_SFSSV,0),0)&gt;0,Tabel!$AD210*0.9,0)</f>
        <v>0</v>
      </c>
      <c r="Y200" s="55">
        <f>IF(Tabel!$N$4="16341", Tabel!AD210*1,0)</f>
        <v>0</v>
      </c>
      <c r="Z200" s="55">
        <f>IF(Tabel!$N$4="00027", Tabel!AD210*0.4,0)</f>
        <v>0</v>
      </c>
      <c r="AA200" s="55">
        <f>IF(IFERROR(MATCH(CONCATENATE("I",Tabel!$N$4),Inst_audio,0),0)&gt;0,Tabel!$AD210*0.2,0)</f>
        <v>0</v>
      </c>
      <c r="AB200" s="55">
        <f>IF(Tabel!$N$4="00169", Tabel!AD210*0.4,0)</f>
        <v>0</v>
      </c>
      <c r="AC200" s="55">
        <f>IF(IFERROR(MATCH(CONCATENATE("I",Tabel!$N$4),Inst_forta,0),0)&gt;0,Tabel!$AD210*0.2,0)</f>
        <v>0</v>
      </c>
      <c r="AD200" s="55">
        <f>IF(IFERROR(MATCH(CONCATENATE("I",Tabel!$N$4),Inst_forta_bani,0),0)&gt;0,Tabel!$AD210*1.2,0)</f>
        <v>0</v>
      </c>
      <c r="AE200" s="55">
        <f>IF(Tabel!$N$4="16751", Tabel!$AD210*1.2,0)</f>
        <v>0</v>
      </c>
      <c r="AF200" s="55">
        <f>IF(Tabel!$N$4="16606", Tabel!$AD210*0.3,0)</f>
        <v>0</v>
      </c>
      <c r="AG200" s="55">
        <f>IF(Tabel!$N$4="16668", Tabel!$AD210*0.4,0)</f>
        <v>0</v>
      </c>
      <c r="AH200" s="55">
        <f>IF(Tabel!$N$4="15677", Tabel!$AD210*0.2,0)</f>
        <v>0</v>
      </c>
      <c r="AI200" s="55">
        <f>IF(Tabel!$N$4="16958", Tabel!$AD210*0.2,0)</f>
        <v>0</v>
      </c>
      <c r="AJ200" s="55">
        <f>Tabel!$AD210*0.75</f>
        <v>0</v>
      </c>
      <c r="AK200" s="55">
        <f>(Tabel!$AD210+Tabel!$AF210)*0.1</f>
        <v>0</v>
      </c>
      <c r="AL200" s="55">
        <f>IF(Tabel!$B210="GRUP_F6", Tabel!$AD210*0.1,0)</f>
        <v>0</v>
      </c>
      <c r="AM200" s="55">
        <f>IF(IFERROR(MATCH(CONCATENATE("I",Tabel!$N$4),Inst_social,0),0)&gt;0,Tabel!$AD210*0.1,0)</f>
        <v>0</v>
      </c>
      <c r="AN200" s="55">
        <f>Tabel!$AD210*0.75</f>
        <v>0</v>
      </c>
    </row>
    <row r="201" spans="24:40" x14ac:dyDescent="0.2">
      <c r="X201" s="55">
        <f>IF(IFERROR(MATCH(CONCATENATE("I",Tabel!$N$4),Inst_SFSSV,0),0)&gt;0,Tabel!$AD211*0.9,0)</f>
        <v>0</v>
      </c>
      <c r="Y201" s="55">
        <f>IF(Tabel!$N$4="16341", Tabel!AD211*1,0)</f>
        <v>0</v>
      </c>
      <c r="Z201" s="55">
        <f>IF(Tabel!$N$4="00027", Tabel!AD211*0.4,0)</f>
        <v>0</v>
      </c>
      <c r="AA201" s="55">
        <f>IF(IFERROR(MATCH(CONCATENATE("I",Tabel!$N$4),Inst_audio,0),0)&gt;0,Tabel!$AD211*0.2,0)</f>
        <v>0</v>
      </c>
      <c r="AB201" s="55">
        <f>IF(Tabel!$N$4="00169", Tabel!AD211*0.4,0)</f>
        <v>0</v>
      </c>
      <c r="AC201" s="55">
        <f>IF(IFERROR(MATCH(CONCATENATE("I",Tabel!$N$4),Inst_forta,0),0)&gt;0,Tabel!$AD211*0.2,0)</f>
        <v>0</v>
      </c>
      <c r="AD201" s="55">
        <f>IF(IFERROR(MATCH(CONCATENATE("I",Tabel!$N$4),Inst_forta_bani,0),0)&gt;0,Tabel!$AD211*1.2,0)</f>
        <v>0</v>
      </c>
      <c r="AE201" s="55">
        <f>IF(Tabel!$N$4="16751", Tabel!$AD211*1.2,0)</f>
        <v>0</v>
      </c>
      <c r="AF201" s="55">
        <f>IF(Tabel!$N$4="16606", Tabel!$AD211*0.3,0)</f>
        <v>0</v>
      </c>
      <c r="AG201" s="55">
        <f>IF(Tabel!$N$4="16668", Tabel!$AD211*0.4,0)</f>
        <v>0</v>
      </c>
      <c r="AH201" s="55">
        <f>IF(Tabel!$N$4="15677", Tabel!$AD211*0.2,0)</f>
        <v>0</v>
      </c>
      <c r="AI201" s="55">
        <f>IF(Tabel!$N$4="16958", Tabel!$AD211*0.2,0)</f>
        <v>0</v>
      </c>
      <c r="AJ201" s="55">
        <f>Tabel!$AD211*0.75</f>
        <v>0</v>
      </c>
      <c r="AK201" s="55">
        <f>(Tabel!$AD211+Tabel!$AF211)*0.1</f>
        <v>0</v>
      </c>
      <c r="AL201" s="55">
        <f>IF(Tabel!$B211="GRUP_F6", Tabel!$AD211*0.1,0)</f>
        <v>0</v>
      </c>
      <c r="AM201" s="55">
        <f>IF(IFERROR(MATCH(CONCATENATE("I",Tabel!$N$4),Inst_social,0),0)&gt;0,Tabel!$AD211*0.1,0)</f>
        <v>0</v>
      </c>
      <c r="AN201" s="55">
        <f>Tabel!$AD211*0.75</f>
        <v>0</v>
      </c>
    </row>
    <row r="202" spans="24:40" x14ac:dyDescent="0.2">
      <c r="X202" s="55">
        <f>IF(IFERROR(MATCH(CONCATENATE("I",Tabel!$N$4),Inst_SFSSV,0),0)&gt;0,Tabel!$AD212*0.9,0)</f>
        <v>0</v>
      </c>
      <c r="Y202" s="55">
        <f>IF(Tabel!$N$4="16341", Tabel!AD212*1,0)</f>
        <v>0</v>
      </c>
      <c r="Z202" s="55">
        <f>IF(Tabel!$N$4="00027", Tabel!AD212*0.4,0)</f>
        <v>0</v>
      </c>
      <c r="AA202" s="55">
        <f>IF(IFERROR(MATCH(CONCATENATE("I",Tabel!$N$4),Inst_audio,0),0)&gt;0,Tabel!$AD212*0.2,0)</f>
        <v>0</v>
      </c>
      <c r="AB202" s="55">
        <f>IF(Tabel!$N$4="00169", Tabel!AD212*0.4,0)</f>
        <v>0</v>
      </c>
      <c r="AC202" s="55">
        <f>IF(IFERROR(MATCH(CONCATENATE("I",Tabel!$N$4),Inst_forta,0),0)&gt;0,Tabel!$AD212*0.2,0)</f>
        <v>0</v>
      </c>
      <c r="AD202" s="55">
        <f>IF(IFERROR(MATCH(CONCATENATE("I",Tabel!$N$4),Inst_forta_bani,0),0)&gt;0,Tabel!$AD212*1.2,0)</f>
        <v>0</v>
      </c>
      <c r="AE202" s="55">
        <f>IF(Tabel!$N$4="16751", Tabel!$AD212*1.2,0)</f>
        <v>0</v>
      </c>
      <c r="AF202" s="55">
        <f>IF(Tabel!$N$4="16606", Tabel!$AD212*0.3,0)</f>
        <v>0</v>
      </c>
      <c r="AG202" s="55">
        <f>IF(Tabel!$N$4="16668", Tabel!$AD212*0.4,0)</f>
        <v>0</v>
      </c>
      <c r="AH202" s="55">
        <f>IF(Tabel!$N$4="15677", Tabel!$AD212*0.2,0)</f>
        <v>0</v>
      </c>
      <c r="AI202" s="55">
        <f>IF(Tabel!$N$4="16958", Tabel!$AD212*0.2,0)</f>
        <v>0</v>
      </c>
      <c r="AJ202" s="55">
        <f>Tabel!$AD212*0.75</f>
        <v>0</v>
      </c>
      <c r="AK202" s="55">
        <f>(Tabel!$AD212+Tabel!$AF212)*0.1</f>
        <v>0</v>
      </c>
      <c r="AL202" s="55">
        <f>IF(Tabel!$B212="GRUP_F6", Tabel!$AD212*0.1,0)</f>
        <v>0</v>
      </c>
      <c r="AM202" s="55">
        <f>IF(IFERROR(MATCH(CONCATENATE("I",Tabel!$N$4),Inst_social,0),0)&gt;0,Tabel!$AD212*0.1,0)</f>
        <v>0</v>
      </c>
      <c r="AN202" s="55">
        <f>Tabel!$AD212*0.75</f>
        <v>0</v>
      </c>
    </row>
    <row r="203" spans="24:40" x14ac:dyDescent="0.2">
      <c r="X203" s="55">
        <f>IF(IFERROR(MATCH(CONCATENATE("I",Tabel!$N$4),Inst_SFSSV,0),0)&gt;0,Tabel!$AD213*0.9,0)</f>
        <v>0</v>
      </c>
      <c r="Y203" s="55">
        <f>IF(Tabel!$N$4="16341", Tabel!AD213*1,0)</f>
        <v>0</v>
      </c>
      <c r="Z203" s="55">
        <f>IF(Tabel!$N$4="00027", Tabel!AD213*0.4,0)</f>
        <v>0</v>
      </c>
      <c r="AA203" s="55">
        <f>IF(IFERROR(MATCH(CONCATENATE("I",Tabel!$N$4),Inst_audio,0),0)&gt;0,Tabel!$AD213*0.2,0)</f>
        <v>0</v>
      </c>
      <c r="AB203" s="55">
        <f>IF(Tabel!$N$4="00169", Tabel!AD213*0.4,0)</f>
        <v>0</v>
      </c>
      <c r="AC203" s="55">
        <f>IF(IFERROR(MATCH(CONCATENATE("I",Tabel!$N$4),Inst_forta,0),0)&gt;0,Tabel!$AD213*0.2,0)</f>
        <v>0</v>
      </c>
      <c r="AD203" s="55">
        <f>IF(IFERROR(MATCH(CONCATENATE("I",Tabel!$N$4),Inst_forta_bani,0),0)&gt;0,Tabel!$AD213*1.2,0)</f>
        <v>0</v>
      </c>
      <c r="AE203" s="55">
        <f>IF(Tabel!$N$4="16751", Tabel!$AD213*1.2,0)</f>
        <v>0</v>
      </c>
      <c r="AF203" s="55">
        <f>IF(Tabel!$N$4="16606", Tabel!$AD213*0.3,0)</f>
        <v>0</v>
      </c>
      <c r="AG203" s="55">
        <f>IF(Tabel!$N$4="16668", Tabel!$AD213*0.4,0)</f>
        <v>0</v>
      </c>
      <c r="AH203" s="55">
        <f>IF(Tabel!$N$4="15677", Tabel!$AD213*0.2,0)</f>
        <v>0</v>
      </c>
      <c r="AI203" s="55">
        <f>IF(Tabel!$N$4="16958", Tabel!$AD213*0.2,0)</f>
        <v>0</v>
      </c>
      <c r="AJ203" s="55">
        <f>Tabel!$AD213*0.75</f>
        <v>0</v>
      </c>
      <c r="AK203" s="55">
        <f>(Tabel!$AD213+Tabel!$AF213)*0.1</f>
        <v>0</v>
      </c>
      <c r="AL203" s="55">
        <f>IF(Tabel!$B213="GRUP_F6", Tabel!$AD213*0.1,0)</f>
        <v>0</v>
      </c>
      <c r="AM203" s="55">
        <f>IF(IFERROR(MATCH(CONCATENATE("I",Tabel!$N$4),Inst_social,0),0)&gt;0,Tabel!$AD213*0.1,0)</f>
        <v>0</v>
      </c>
      <c r="AN203" s="55">
        <f>Tabel!$AD213*0.75</f>
        <v>0</v>
      </c>
    </row>
    <row r="204" spans="24:40" x14ac:dyDescent="0.2">
      <c r="X204" s="55">
        <f>IF(IFERROR(MATCH(CONCATENATE("I",Tabel!$N$4),Inst_SFSSV,0),0)&gt;0,Tabel!$AD214*0.9,0)</f>
        <v>0</v>
      </c>
      <c r="Y204" s="55">
        <f>IF(Tabel!$N$4="16341", Tabel!AD214*1,0)</f>
        <v>0</v>
      </c>
      <c r="Z204" s="55">
        <f>IF(Tabel!$N$4="00027", Tabel!AD214*0.4,0)</f>
        <v>0</v>
      </c>
      <c r="AA204" s="55">
        <f>IF(IFERROR(MATCH(CONCATENATE("I",Tabel!$N$4),Inst_audio,0),0)&gt;0,Tabel!$AD214*0.2,0)</f>
        <v>0</v>
      </c>
      <c r="AB204" s="55">
        <f>IF(Tabel!$N$4="00169", Tabel!AD214*0.4,0)</f>
        <v>0</v>
      </c>
      <c r="AC204" s="55">
        <f>IF(IFERROR(MATCH(CONCATENATE("I",Tabel!$N$4),Inst_forta,0),0)&gt;0,Tabel!$AD214*0.2,0)</f>
        <v>0</v>
      </c>
      <c r="AD204" s="55">
        <f>IF(IFERROR(MATCH(CONCATENATE("I",Tabel!$N$4),Inst_forta_bani,0),0)&gt;0,Tabel!$AD214*1.2,0)</f>
        <v>0</v>
      </c>
      <c r="AE204" s="55">
        <f>IF(Tabel!$N$4="16751", Tabel!$AD214*1.2,0)</f>
        <v>0</v>
      </c>
      <c r="AF204" s="55">
        <f>IF(Tabel!$N$4="16606", Tabel!$AD214*0.3,0)</f>
        <v>0</v>
      </c>
      <c r="AG204" s="55">
        <f>IF(Tabel!$N$4="16668", Tabel!$AD214*0.4,0)</f>
        <v>0</v>
      </c>
      <c r="AH204" s="55">
        <f>IF(Tabel!$N$4="15677", Tabel!$AD214*0.2,0)</f>
        <v>0</v>
      </c>
      <c r="AI204" s="55">
        <f>IF(Tabel!$N$4="16958", Tabel!$AD214*0.2,0)</f>
        <v>0</v>
      </c>
      <c r="AJ204" s="55">
        <f>Tabel!$AD214*0.75</f>
        <v>0</v>
      </c>
      <c r="AK204" s="55">
        <f>(Tabel!$AD214+Tabel!$AF214)*0.1</f>
        <v>0</v>
      </c>
      <c r="AL204" s="55">
        <f>IF(Tabel!$B214="GRUP_F6", Tabel!$AD214*0.1,0)</f>
        <v>0</v>
      </c>
      <c r="AM204" s="55">
        <f>IF(IFERROR(MATCH(CONCATENATE("I",Tabel!$N$4),Inst_social,0),0)&gt;0,Tabel!$AD214*0.1,0)</f>
        <v>0</v>
      </c>
      <c r="AN204" s="55">
        <f>Tabel!$AD214*0.75</f>
        <v>0</v>
      </c>
    </row>
    <row r="205" spans="24:40" x14ac:dyDescent="0.2">
      <c r="X205" s="55">
        <f>IF(IFERROR(MATCH(CONCATENATE("I",Tabel!$N$4),Inst_SFSSV,0),0)&gt;0,Tabel!$AD215*0.9,0)</f>
        <v>0</v>
      </c>
      <c r="Y205" s="55">
        <f>IF(Tabel!$N$4="16341", Tabel!AD215*1,0)</f>
        <v>0</v>
      </c>
      <c r="Z205" s="55">
        <f>IF(Tabel!$N$4="00027", Tabel!AD215*0.4,0)</f>
        <v>0</v>
      </c>
      <c r="AA205" s="55">
        <f>IF(IFERROR(MATCH(CONCATENATE("I",Tabel!$N$4),Inst_audio,0),0)&gt;0,Tabel!$AD215*0.2,0)</f>
        <v>0</v>
      </c>
      <c r="AB205" s="55">
        <f>IF(Tabel!$N$4="00169", Tabel!AD215*0.4,0)</f>
        <v>0</v>
      </c>
      <c r="AC205" s="55">
        <f>IF(IFERROR(MATCH(CONCATENATE("I",Tabel!$N$4),Inst_forta,0),0)&gt;0,Tabel!$AD215*0.2,0)</f>
        <v>0</v>
      </c>
      <c r="AD205" s="55">
        <f>IF(IFERROR(MATCH(CONCATENATE("I",Tabel!$N$4),Inst_forta_bani,0),0)&gt;0,Tabel!$AD215*1.2,0)</f>
        <v>0</v>
      </c>
      <c r="AE205" s="55">
        <f>IF(Tabel!$N$4="16751", Tabel!$AD215*1.2,0)</f>
        <v>0</v>
      </c>
      <c r="AF205" s="55">
        <f>IF(Tabel!$N$4="16606", Tabel!$AD215*0.3,0)</f>
        <v>0</v>
      </c>
      <c r="AG205" s="55">
        <f>IF(Tabel!$N$4="16668", Tabel!$AD215*0.4,0)</f>
        <v>0</v>
      </c>
      <c r="AH205" s="55">
        <f>IF(Tabel!$N$4="15677", Tabel!$AD215*0.2,0)</f>
        <v>0</v>
      </c>
      <c r="AI205" s="55">
        <f>IF(Tabel!$N$4="16958", Tabel!$AD215*0.2,0)</f>
        <v>0</v>
      </c>
      <c r="AJ205" s="55">
        <f>Tabel!$AD215*0.75</f>
        <v>0</v>
      </c>
      <c r="AK205" s="55">
        <f>(Tabel!$AD215+Tabel!$AF215)*0.1</f>
        <v>0</v>
      </c>
      <c r="AL205" s="55">
        <f>IF(Tabel!$B215="GRUP_F6", Tabel!$AD215*0.1,0)</f>
        <v>0</v>
      </c>
      <c r="AM205" s="55">
        <f>IF(IFERROR(MATCH(CONCATENATE("I",Tabel!$N$4),Inst_social,0),0)&gt;0,Tabel!$AD215*0.1,0)</f>
        <v>0</v>
      </c>
      <c r="AN205" s="55">
        <f>Tabel!$AD215*0.75</f>
        <v>0</v>
      </c>
    </row>
    <row r="206" spans="24:40" x14ac:dyDescent="0.2">
      <c r="X206" s="55">
        <f>IF(IFERROR(MATCH(CONCATENATE("I",Tabel!$N$4),Inst_SFSSV,0),0)&gt;0,Tabel!$AD216*0.9,0)</f>
        <v>0</v>
      </c>
      <c r="Y206" s="55">
        <f>IF(Tabel!$N$4="16341", Tabel!AD216*1,0)</f>
        <v>0</v>
      </c>
      <c r="Z206" s="55">
        <f>IF(Tabel!$N$4="00027", Tabel!AD216*0.4,0)</f>
        <v>0</v>
      </c>
      <c r="AA206" s="55">
        <f>IF(IFERROR(MATCH(CONCATENATE("I",Tabel!$N$4),Inst_audio,0),0)&gt;0,Tabel!$AD216*0.2,0)</f>
        <v>0</v>
      </c>
      <c r="AB206" s="55">
        <f>IF(Tabel!$N$4="00169", Tabel!AD216*0.4,0)</f>
        <v>0</v>
      </c>
      <c r="AC206" s="55">
        <f>IF(IFERROR(MATCH(CONCATENATE("I",Tabel!$N$4),Inst_forta,0),0)&gt;0,Tabel!$AD216*0.2,0)</f>
        <v>0</v>
      </c>
      <c r="AD206" s="55">
        <f>IF(IFERROR(MATCH(CONCATENATE("I",Tabel!$N$4),Inst_forta_bani,0),0)&gt;0,Tabel!$AD216*1.2,0)</f>
        <v>0</v>
      </c>
      <c r="AE206" s="55">
        <f>IF(Tabel!$N$4="16751", Tabel!$AD216*1.2,0)</f>
        <v>0</v>
      </c>
      <c r="AF206" s="55">
        <f>IF(Tabel!$N$4="16606", Tabel!$AD216*0.3,0)</f>
        <v>0</v>
      </c>
      <c r="AG206" s="55">
        <f>IF(Tabel!$N$4="16668", Tabel!$AD216*0.4,0)</f>
        <v>0</v>
      </c>
      <c r="AH206" s="55">
        <f>IF(Tabel!$N$4="15677", Tabel!$AD216*0.2,0)</f>
        <v>0</v>
      </c>
      <c r="AI206" s="55">
        <f>IF(Tabel!$N$4="16958", Tabel!$AD216*0.2,0)</f>
        <v>0</v>
      </c>
      <c r="AJ206" s="55">
        <f>Tabel!$AD216*0.75</f>
        <v>0</v>
      </c>
      <c r="AK206" s="55">
        <f>(Tabel!$AD216+Tabel!$AF216)*0.1</f>
        <v>0</v>
      </c>
      <c r="AL206" s="55">
        <f>IF(Tabel!$B216="GRUP_F6", Tabel!$AD216*0.1,0)</f>
        <v>0</v>
      </c>
      <c r="AM206" s="55">
        <f>IF(IFERROR(MATCH(CONCATENATE("I",Tabel!$N$4),Inst_social,0),0)&gt;0,Tabel!$AD216*0.1,0)</f>
        <v>0</v>
      </c>
      <c r="AN206" s="55">
        <f>Tabel!$AD216*0.75</f>
        <v>0</v>
      </c>
    </row>
    <row r="207" spans="24:40" x14ac:dyDescent="0.2">
      <c r="X207" s="55">
        <f>IF(IFERROR(MATCH(CONCATENATE("I",Tabel!$N$4),Inst_SFSSV,0),0)&gt;0,Tabel!$AD217*0.9,0)</f>
        <v>0</v>
      </c>
      <c r="Y207" s="55">
        <f>IF(Tabel!$N$4="16341", Tabel!AD217*1,0)</f>
        <v>0</v>
      </c>
      <c r="Z207" s="55">
        <f>IF(Tabel!$N$4="00027", Tabel!AD217*0.4,0)</f>
        <v>0</v>
      </c>
      <c r="AA207" s="55">
        <f>IF(IFERROR(MATCH(CONCATENATE("I",Tabel!$N$4),Inst_audio,0),0)&gt;0,Tabel!$AD217*0.2,0)</f>
        <v>0</v>
      </c>
      <c r="AB207" s="55">
        <f>IF(Tabel!$N$4="00169", Tabel!AD217*0.4,0)</f>
        <v>0</v>
      </c>
      <c r="AC207" s="55">
        <f>IF(IFERROR(MATCH(CONCATENATE("I",Tabel!$N$4),Inst_forta,0),0)&gt;0,Tabel!$AD217*0.2,0)</f>
        <v>0</v>
      </c>
      <c r="AD207" s="55">
        <f>IF(IFERROR(MATCH(CONCATENATE("I",Tabel!$N$4),Inst_forta_bani,0),0)&gt;0,Tabel!$AD217*1.2,0)</f>
        <v>0</v>
      </c>
      <c r="AE207" s="55">
        <f>IF(Tabel!$N$4="16751", Tabel!$AD217*1.2,0)</f>
        <v>0</v>
      </c>
      <c r="AF207" s="55">
        <f>IF(Tabel!$N$4="16606", Tabel!$AD217*0.3,0)</f>
        <v>0</v>
      </c>
      <c r="AG207" s="55">
        <f>IF(Tabel!$N$4="16668", Tabel!$AD217*0.4,0)</f>
        <v>0</v>
      </c>
      <c r="AH207" s="55">
        <f>IF(Tabel!$N$4="15677", Tabel!$AD217*0.2,0)</f>
        <v>0</v>
      </c>
      <c r="AI207" s="55">
        <f>IF(Tabel!$N$4="16958", Tabel!$AD217*0.2,0)</f>
        <v>0</v>
      </c>
      <c r="AJ207" s="55">
        <f>Tabel!$AD217*0.75</f>
        <v>0</v>
      </c>
      <c r="AK207" s="55">
        <f>(Tabel!$AD217+Tabel!$AF217)*0.1</f>
        <v>0</v>
      </c>
      <c r="AL207" s="55">
        <f>IF(Tabel!$B217="GRUP_F6", Tabel!$AD217*0.1,0)</f>
        <v>0</v>
      </c>
      <c r="AM207" s="55">
        <f>IF(IFERROR(MATCH(CONCATENATE("I",Tabel!$N$4),Inst_social,0),0)&gt;0,Tabel!$AD217*0.1,0)</f>
        <v>0</v>
      </c>
      <c r="AN207" s="55">
        <f>Tabel!$AD217*0.75</f>
        <v>0</v>
      </c>
    </row>
    <row r="208" spans="24:40" x14ac:dyDescent="0.2">
      <c r="X208" s="55">
        <f>IF(IFERROR(MATCH(CONCATENATE("I",Tabel!$N$4),Inst_SFSSV,0),0)&gt;0,Tabel!$AD218*0.9,0)</f>
        <v>0</v>
      </c>
      <c r="Y208" s="55">
        <f>IF(Tabel!$N$4="16341", Tabel!AD218*1,0)</f>
        <v>0</v>
      </c>
      <c r="Z208" s="55">
        <f>IF(Tabel!$N$4="00027", Tabel!AD218*0.4,0)</f>
        <v>0</v>
      </c>
      <c r="AA208" s="55">
        <f>IF(IFERROR(MATCH(CONCATENATE("I",Tabel!$N$4),Inst_audio,0),0)&gt;0,Tabel!$AD218*0.2,0)</f>
        <v>0</v>
      </c>
      <c r="AB208" s="55">
        <f>IF(Tabel!$N$4="00169", Tabel!AD218*0.4,0)</f>
        <v>0</v>
      </c>
      <c r="AC208" s="55">
        <f>IF(IFERROR(MATCH(CONCATENATE("I",Tabel!$N$4),Inst_forta,0),0)&gt;0,Tabel!$AD218*0.2,0)</f>
        <v>0</v>
      </c>
      <c r="AD208" s="55">
        <f>IF(IFERROR(MATCH(CONCATENATE("I",Tabel!$N$4),Inst_forta_bani,0),0)&gt;0,Tabel!$AD218*1.2,0)</f>
        <v>0</v>
      </c>
      <c r="AE208" s="55">
        <f>IF(Tabel!$N$4="16751", Tabel!$AD218*1.2,0)</f>
        <v>0</v>
      </c>
      <c r="AF208" s="55">
        <f>IF(Tabel!$N$4="16606", Tabel!$AD218*0.3,0)</f>
        <v>0</v>
      </c>
      <c r="AG208" s="55">
        <f>IF(Tabel!$N$4="16668", Tabel!$AD218*0.4,0)</f>
        <v>0</v>
      </c>
      <c r="AH208" s="55">
        <f>IF(Tabel!$N$4="15677", Tabel!$AD218*0.2,0)</f>
        <v>0</v>
      </c>
      <c r="AI208" s="55">
        <f>IF(Tabel!$N$4="16958", Tabel!$AD218*0.2,0)</f>
        <v>0</v>
      </c>
      <c r="AJ208" s="55">
        <f>Tabel!$AD218*0.75</f>
        <v>0</v>
      </c>
      <c r="AK208" s="55">
        <f>(Tabel!$AD218+Tabel!$AF218)*0.1</f>
        <v>0</v>
      </c>
      <c r="AL208" s="55">
        <f>IF(Tabel!$B218="GRUP_F6", Tabel!$AD218*0.1,0)</f>
        <v>0</v>
      </c>
      <c r="AM208" s="55">
        <f>IF(IFERROR(MATCH(CONCATENATE("I",Tabel!$N$4),Inst_social,0),0)&gt;0,Tabel!$AD218*0.1,0)</f>
        <v>0</v>
      </c>
      <c r="AN208" s="55">
        <f>Tabel!$AD218*0.75</f>
        <v>0</v>
      </c>
    </row>
    <row r="209" spans="24:40" x14ac:dyDescent="0.2">
      <c r="X209" s="55">
        <f>IF(IFERROR(MATCH(CONCATENATE("I",Tabel!$N$4),Inst_SFSSV,0),0)&gt;0,Tabel!$AD219*0.9,0)</f>
        <v>0</v>
      </c>
      <c r="Y209" s="55">
        <f>IF(Tabel!$N$4="16341", Tabel!AD219*1,0)</f>
        <v>0</v>
      </c>
      <c r="Z209" s="55">
        <f>IF(Tabel!$N$4="00027", Tabel!AD219*0.4,0)</f>
        <v>0</v>
      </c>
      <c r="AA209" s="55">
        <f>IF(IFERROR(MATCH(CONCATENATE("I",Tabel!$N$4),Inst_audio,0),0)&gt;0,Tabel!$AD219*0.2,0)</f>
        <v>0</v>
      </c>
      <c r="AB209" s="55">
        <f>IF(Tabel!$N$4="00169", Tabel!AD219*0.4,0)</f>
        <v>0</v>
      </c>
      <c r="AC209" s="55">
        <f>IF(IFERROR(MATCH(CONCATENATE("I",Tabel!$N$4),Inst_forta,0),0)&gt;0,Tabel!$AD219*0.2,0)</f>
        <v>0</v>
      </c>
      <c r="AD209" s="55">
        <f>IF(IFERROR(MATCH(CONCATENATE("I",Tabel!$N$4),Inst_forta_bani,0),0)&gt;0,Tabel!$AD219*1.2,0)</f>
        <v>0</v>
      </c>
      <c r="AE209" s="55">
        <f>IF(Tabel!$N$4="16751", Tabel!$AD219*1.2,0)</f>
        <v>0</v>
      </c>
      <c r="AF209" s="55">
        <f>IF(Tabel!$N$4="16606", Tabel!$AD219*0.3,0)</f>
        <v>0</v>
      </c>
      <c r="AG209" s="55">
        <f>IF(Tabel!$N$4="16668", Tabel!$AD219*0.4,0)</f>
        <v>0</v>
      </c>
      <c r="AH209" s="55">
        <f>IF(Tabel!$N$4="15677", Tabel!$AD219*0.2,0)</f>
        <v>0</v>
      </c>
      <c r="AI209" s="55">
        <f>IF(Tabel!$N$4="16958", Tabel!$AD219*0.2,0)</f>
        <v>0</v>
      </c>
      <c r="AJ209" s="55">
        <f>Tabel!$AD219*0.75</f>
        <v>0</v>
      </c>
      <c r="AK209" s="55">
        <f>(Tabel!$AD219+Tabel!$AF219)*0.1</f>
        <v>0</v>
      </c>
      <c r="AL209" s="55">
        <f>IF(Tabel!$B219="GRUP_F6", Tabel!$AD219*0.1,0)</f>
        <v>0</v>
      </c>
      <c r="AM209" s="55">
        <f>IF(IFERROR(MATCH(CONCATENATE("I",Tabel!$N$4),Inst_social,0),0)&gt;0,Tabel!$AD219*0.1,0)</f>
        <v>0</v>
      </c>
      <c r="AN209" s="55">
        <f>Tabel!$AD219*0.75</f>
        <v>0</v>
      </c>
    </row>
    <row r="210" spans="24:40" x14ac:dyDescent="0.2">
      <c r="X210" s="55">
        <f>IF(IFERROR(MATCH(CONCATENATE("I",Tabel!$N$4),Inst_SFSSV,0),0)&gt;0,Tabel!$AD220*0.9,0)</f>
        <v>0</v>
      </c>
      <c r="Y210" s="55">
        <f>IF(Tabel!$N$4="16341", Tabel!AD220*1,0)</f>
        <v>0</v>
      </c>
      <c r="Z210" s="55">
        <f>IF(Tabel!$N$4="00027", Tabel!AD220*0.4,0)</f>
        <v>0</v>
      </c>
      <c r="AA210" s="55">
        <f>IF(IFERROR(MATCH(CONCATENATE("I",Tabel!$N$4),Inst_audio,0),0)&gt;0,Tabel!$AD220*0.2,0)</f>
        <v>0</v>
      </c>
      <c r="AB210" s="55">
        <f>IF(Tabel!$N$4="00169", Tabel!AD220*0.4,0)</f>
        <v>0</v>
      </c>
      <c r="AC210" s="55">
        <f>IF(IFERROR(MATCH(CONCATENATE("I",Tabel!$N$4),Inst_forta,0),0)&gt;0,Tabel!$AD220*0.2,0)</f>
        <v>0</v>
      </c>
      <c r="AD210" s="55">
        <f>IF(IFERROR(MATCH(CONCATENATE("I",Tabel!$N$4),Inst_forta_bani,0),0)&gt;0,Tabel!$AD220*1.2,0)</f>
        <v>0</v>
      </c>
      <c r="AE210" s="55">
        <f>IF(Tabel!$N$4="16751", Tabel!$AD220*1.2,0)</f>
        <v>0</v>
      </c>
      <c r="AF210" s="55">
        <f>IF(Tabel!$N$4="16606", Tabel!$AD220*0.3,0)</f>
        <v>0</v>
      </c>
      <c r="AG210" s="55">
        <f>IF(Tabel!$N$4="16668", Tabel!$AD220*0.4,0)</f>
        <v>0</v>
      </c>
      <c r="AH210" s="55">
        <f>IF(Tabel!$N$4="15677", Tabel!$AD220*0.2,0)</f>
        <v>0</v>
      </c>
      <c r="AI210" s="55">
        <f>IF(Tabel!$N$4="16958", Tabel!$AD220*0.2,0)</f>
        <v>0</v>
      </c>
      <c r="AJ210" s="55">
        <f>Tabel!$AD220*0.75</f>
        <v>0</v>
      </c>
      <c r="AK210" s="55">
        <f>(Tabel!$AD220+Tabel!$AF220)*0.1</f>
        <v>0</v>
      </c>
      <c r="AL210" s="55">
        <f>IF(Tabel!$B220="GRUP_F6", Tabel!$AD220*0.1,0)</f>
        <v>0</v>
      </c>
      <c r="AM210" s="55">
        <f>IF(IFERROR(MATCH(CONCATENATE("I",Tabel!$N$4),Inst_social,0),0)&gt;0,Tabel!$AD220*0.1,0)</f>
        <v>0</v>
      </c>
      <c r="AN210" s="55">
        <f>Tabel!$AD220*0.75</f>
        <v>0</v>
      </c>
    </row>
    <row r="211" spans="24:40" x14ac:dyDescent="0.2">
      <c r="X211" s="55">
        <f>IF(IFERROR(MATCH(CONCATENATE("I",Tabel!$N$4),Inst_SFSSV,0),0)&gt;0,Tabel!$AD221*0.9,0)</f>
        <v>0</v>
      </c>
      <c r="Y211" s="55">
        <f>IF(Tabel!$N$4="16341", Tabel!AD221*1,0)</f>
        <v>0</v>
      </c>
      <c r="Z211" s="55">
        <f>IF(Tabel!$N$4="00027", Tabel!AD221*0.4,0)</f>
        <v>0</v>
      </c>
      <c r="AA211" s="55">
        <f>IF(IFERROR(MATCH(CONCATENATE("I",Tabel!$N$4),Inst_audio,0),0)&gt;0,Tabel!$AD221*0.2,0)</f>
        <v>0</v>
      </c>
      <c r="AB211" s="55">
        <f>IF(Tabel!$N$4="00169", Tabel!AD221*0.4,0)</f>
        <v>0</v>
      </c>
      <c r="AC211" s="55">
        <f>IF(IFERROR(MATCH(CONCATENATE("I",Tabel!$N$4),Inst_forta,0),0)&gt;0,Tabel!$AD221*0.2,0)</f>
        <v>0</v>
      </c>
      <c r="AD211" s="55">
        <f>IF(IFERROR(MATCH(CONCATENATE("I",Tabel!$N$4),Inst_forta_bani,0),0)&gt;0,Tabel!$AD221*1.2,0)</f>
        <v>0</v>
      </c>
      <c r="AE211" s="55">
        <f>IF(Tabel!$N$4="16751", Tabel!$AD221*1.2,0)</f>
        <v>0</v>
      </c>
      <c r="AF211" s="55">
        <f>IF(Tabel!$N$4="16606", Tabel!$AD221*0.3,0)</f>
        <v>0</v>
      </c>
      <c r="AG211" s="55">
        <f>IF(Tabel!$N$4="16668", Tabel!$AD221*0.4,0)</f>
        <v>0</v>
      </c>
      <c r="AH211" s="55">
        <f>IF(Tabel!$N$4="15677", Tabel!$AD221*0.2,0)</f>
        <v>0</v>
      </c>
      <c r="AI211" s="55">
        <f>IF(Tabel!$N$4="16958", Tabel!$AD221*0.2,0)</f>
        <v>0</v>
      </c>
      <c r="AJ211" s="55">
        <f>Tabel!$AD221*0.75</f>
        <v>0</v>
      </c>
      <c r="AK211" s="55">
        <f>(Tabel!$AD221+Tabel!$AF221)*0.1</f>
        <v>0</v>
      </c>
      <c r="AL211" s="55">
        <f>IF(Tabel!$B221="GRUP_F6", Tabel!$AD221*0.1,0)</f>
        <v>0</v>
      </c>
      <c r="AM211" s="55">
        <f>IF(IFERROR(MATCH(CONCATENATE("I",Tabel!$N$4),Inst_social,0),0)&gt;0,Tabel!$AD221*0.1,0)</f>
        <v>0</v>
      </c>
      <c r="AN211" s="55">
        <f>Tabel!$AD221*0.75</f>
        <v>0</v>
      </c>
    </row>
    <row r="212" spans="24:40" x14ac:dyDescent="0.2">
      <c r="X212" s="55">
        <f>IF(IFERROR(MATCH(CONCATENATE("I",Tabel!$N$4),Inst_SFSSV,0),0)&gt;0,Tabel!$AD222*0.9,0)</f>
        <v>0</v>
      </c>
      <c r="Y212" s="55">
        <f>IF(Tabel!$N$4="16341", Tabel!AD222*1,0)</f>
        <v>0</v>
      </c>
      <c r="Z212" s="55">
        <f>IF(Tabel!$N$4="00027", Tabel!AD222*0.4,0)</f>
        <v>0</v>
      </c>
      <c r="AA212" s="55">
        <f>IF(IFERROR(MATCH(CONCATENATE("I",Tabel!$N$4),Inst_audio,0),0)&gt;0,Tabel!$AD222*0.2,0)</f>
        <v>0</v>
      </c>
      <c r="AB212" s="55">
        <f>IF(Tabel!$N$4="00169", Tabel!AD222*0.4,0)</f>
        <v>0</v>
      </c>
      <c r="AC212" s="55">
        <f>IF(IFERROR(MATCH(CONCATENATE("I",Tabel!$N$4),Inst_forta,0),0)&gt;0,Tabel!$AD222*0.2,0)</f>
        <v>0</v>
      </c>
      <c r="AD212" s="55">
        <f>IF(IFERROR(MATCH(CONCATENATE("I",Tabel!$N$4),Inst_forta_bani,0),0)&gt;0,Tabel!$AD222*1.2,0)</f>
        <v>0</v>
      </c>
      <c r="AE212" s="55">
        <f>IF(Tabel!$N$4="16751", Tabel!$AD222*1.2,0)</f>
        <v>0</v>
      </c>
      <c r="AF212" s="55">
        <f>IF(Tabel!$N$4="16606", Tabel!$AD222*0.3,0)</f>
        <v>0</v>
      </c>
      <c r="AG212" s="55">
        <f>IF(Tabel!$N$4="16668", Tabel!$AD222*0.4,0)</f>
        <v>0</v>
      </c>
      <c r="AH212" s="55">
        <f>IF(Tabel!$N$4="15677", Tabel!$AD222*0.2,0)</f>
        <v>0</v>
      </c>
      <c r="AI212" s="55">
        <f>IF(Tabel!$N$4="16958", Tabel!$AD222*0.2,0)</f>
        <v>0</v>
      </c>
      <c r="AJ212" s="55">
        <f>Tabel!$AD222*0.75</f>
        <v>0</v>
      </c>
      <c r="AK212" s="55">
        <f>(Tabel!$AD222+Tabel!$AF222)*0.1</f>
        <v>0</v>
      </c>
      <c r="AL212" s="55">
        <f>IF(Tabel!$B222="GRUP_F6", Tabel!$AD222*0.1,0)</f>
        <v>0</v>
      </c>
      <c r="AM212" s="55">
        <f>IF(IFERROR(MATCH(CONCATENATE("I",Tabel!$N$4),Inst_social,0),0)&gt;0,Tabel!$AD222*0.1,0)</f>
        <v>0</v>
      </c>
      <c r="AN212" s="55">
        <f>Tabel!$AD222*0.75</f>
        <v>0</v>
      </c>
    </row>
    <row r="213" spans="24:40" x14ac:dyDescent="0.2">
      <c r="X213" s="55">
        <f>IF(IFERROR(MATCH(CONCATENATE("I",Tabel!$N$4),Inst_SFSSV,0),0)&gt;0,Tabel!$AD223*0.9,0)</f>
        <v>0</v>
      </c>
      <c r="Y213" s="55">
        <f>IF(Tabel!$N$4="16341", Tabel!AD223*1,0)</f>
        <v>0</v>
      </c>
      <c r="Z213" s="55">
        <f>IF(Tabel!$N$4="00027", Tabel!AD223*0.4,0)</f>
        <v>0</v>
      </c>
      <c r="AA213" s="55">
        <f>IF(IFERROR(MATCH(CONCATENATE("I",Tabel!$N$4),Inst_audio,0),0)&gt;0,Tabel!$AD223*0.2,0)</f>
        <v>0</v>
      </c>
      <c r="AB213" s="55">
        <f>IF(Tabel!$N$4="00169", Tabel!AD223*0.4,0)</f>
        <v>0</v>
      </c>
      <c r="AC213" s="55">
        <f>IF(IFERROR(MATCH(CONCATENATE("I",Tabel!$N$4),Inst_forta,0),0)&gt;0,Tabel!$AD223*0.2,0)</f>
        <v>0</v>
      </c>
      <c r="AD213" s="55">
        <f>IF(IFERROR(MATCH(CONCATENATE("I",Tabel!$N$4),Inst_forta_bani,0),0)&gt;0,Tabel!$AD223*1.2,0)</f>
        <v>0</v>
      </c>
      <c r="AE213" s="55">
        <f>IF(Tabel!$N$4="16751", Tabel!$AD223*1.2,0)</f>
        <v>0</v>
      </c>
      <c r="AF213" s="55">
        <f>IF(Tabel!$N$4="16606", Tabel!$AD223*0.3,0)</f>
        <v>0</v>
      </c>
      <c r="AG213" s="55">
        <f>IF(Tabel!$N$4="16668", Tabel!$AD223*0.4,0)</f>
        <v>0</v>
      </c>
      <c r="AH213" s="55">
        <f>IF(Tabel!$N$4="15677", Tabel!$AD223*0.2,0)</f>
        <v>0</v>
      </c>
      <c r="AI213" s="55">
        <f>IF(Tabel!$N$4="16958", Tabel!$AD223*0.2,0)</f>
        <v>0</v>
      </c>
      <c r="AJ213" s="55">
        <f>Tabel!$AD223*0.75</f>
        <v>0</v>
      </c>
      <c r="AK213" s="55">
        <f>(Tabel!$AD223+Tabel!$AF223)*0.1</f>
        <v>0</v>
      </c>
      <c r="AL213" s="55">
        <f>IF(Tabel!$B223="GRUP_F6", Tabel!$AD223*0.1,0)</f>
        <v>0</v>
      </c>
      <c r="AM213" s="55">
        <f>IF(IFERROR(MATCH(CONCATENATE("I",Tabel!$N$4),Inst_social,0),0)&gt;0,Tabel!$AD223*0.1,0)</f>
        <v>0</v>
      </c>
      <c r="AN213" s="55">
        <f>Tabel!$AD223*0.75</f>
        <v>0</v>
      </c>
    </row>
    <row r="214" spans="24:40" x14ac:dyDescent="0.2">
      <c r="X214" s="55">
        <f>IF(IFERROR(MATCH(CONCATENATE("I",Tabel!$N$4),Inst_SFSSV,0),0)&gt;0,Tabel!$AD224*0.9,0)</f>
        <v>0</v>
      </c>
      <c r="Y214" s="55">
        <f>IF(Tabel!$N$4="16341", Tabel!AD224*1,0)</f>
        <v>0</v>
      </c>
      <c r="Z214" s="55">
        <f>IF(Tabel!$N$4="00027", Tabel!AD224*0.4,0)</f>
        <v>0</v>
      </c>
      <c r="AA214" s="55">
        <f>IF(IFERROR(MATCH(CONCATENATE("I",Tabel!$N$4),Inst_audio,0),0)&gt;0,Tabel!$AD224*0.2,0)</f>
        <v>0</v>
      </c>
      <c r="AB214" s="55">
        <f>IF(Tabel!$N$4="00169", Tabel!AD224*0.4,0)</f>
        <v>0</v>
      </c>
      <c r="AC214" s="55">
        <f>IF(IFERROR(MATCH(CONCATENATE("I",Tabel!$N$4),Inst_forta,0),0)&gt;0,Tabel!$AD224*0.2,0)</f>
        <v>0</v>
      </c>
      <c r="AD214" s="55">
        <f>IF(IFERROR(MATCH(CONCATENATE("I",Tabel!$N$4),Inst_forta_bani,0),0)&gt;0,Tabel!$AD224*1.2,0)</f>
        <v>0</v>
      </c>
      <c r="AE214" s="55">
        <f>IF(Tabel!$N$4="16751", Tabel!$AD224*1.2,0)</f>
        <v>0</v>
      </c>
      <c r="AF214" s="55">
        <f>IF(Tabel!$N$4="16606", Tabel!$AD224*0.3,0)</f>
        <v>0</v>
      </c>
      <c r="AG214" s="55">
        <f>IF(Tabel!$N$4="16668", Tabel!$AD224*0.4,0)</f>
        <v>0</v>
      </c>
      <c r="AH214" s="55">
        <f>IF(Tabel!$N$4="15677", Tabel!$AD224*0.2,0)</f>
        <v>0</v>
      </c>
      <c r="AI214" s="55">
        <f>IF(Tabel!$N$4="16958", Tabel!$AD224*0.2,0)</f>
        <v>0</v>
      </c>
      <c r="AJ214" s="55">
        <f>Tabel!$AD224*0.75</f>
        <v>0</v>
      </c>
      <c r="AK214" s="55">
        <f>(Tabel!$AD224+Tabel!$AF224)*0.1</f>
        <v>0</v>
      </c>
      <c r="AL214" s="55">
        <f>IF(Tabel!$B224="GRUP_F6", Tabel!$AD224*0.1,0)</f>
        <v>0</v>
      </c>
      <c r="AM214" s="55">
        <f>IF(IFERROR(MATCH(CONCATENATE("I",Tabel!$N$4),Inst_social,0),0)&gt;0,Tabel!$AD224*0.1,0)</f>
        <v>0</v>
      </c>
      <c r="AN214" s="55">
        <f>Tabel!$AD224*0.75</f>
        <v>0</v>
      </c>
    </row>
    <row r="215" spans="24:40" x14ac:dyDescent="0.2">
      <c r="X215" s="55">
        <f>IF(IFERROR(MATCH(CONCATENATE("I",Tabel!$N$4),Inst_SFSSV,0),0)&gt;0,Tabel!$AD225*0.9,0)</f>
        <v>0</v>
      </c>
      <c r="Y215" s="55">
        <f>IF(Tabel!$N$4="16341", Tabel!AD225*1,0)</f>
        <v>0</v>
      </c>
      <c r="Z215" s="55">
        <f>IF(Tabel!$N$4="00027", Tabel!AD225*0.4,0)</f>
        <v>0</v>
      </c>
      <c r="AA215" s="55">
        <f>IF(IFERROR(MATCH(CONCATENATE("I",Tabel!$N$4),Inst_audio,0),0)&gt;0,Tabel!$AD225*0.2,0)</f>
        <v>0</v>
      </c>
      <c r="AB215" s="55">
        <f>IF(Tabel!$N$4="00169", Tabel!AD225*0.4,0)</f>
        <v>0</v>
      </c>
      <c r="AC215" s="55">
        <f>IF(IFERROR(MATCH(CONCATENATE("I",Tabel!$N$4),Inst_forta,0),0)&gt;0,Tabel!$AD225*0.2,0)</f>
        <v>0</v>
      </c>
      <c r="AD215" s="55">
        <f>IF(IFERROR(MATCH(CONCATENATE("I",Tabel!$N$4),Inst_forta_bani,0),0)&gt;0,Tabel!$AD225*1.2,0)</f>
        <v>0</v>
      </c>
      <c r="AE215" s="55">
        <f>IF(Tabel!$N$4="16751", Tabel!$AD225*1.2,0)</f>
        <v>0</v>
      </c>
      <c r="AF215" s="55">
        <f>IF(Tabel!$N$4="16606", Tabel!$AD225*0.3,0)</f>
        <v>0</v>
      </c>
      <c r="AG215" s="55">
        <f>IF(Tabel!$N$4="16668", Tabel!$AD225*0.4,0)</f>
        <v>0</v>
      </c>
      <c r="AH215" s="55">
        <f>IF(Tabel!$N$4="15677", Tabel!$AD225*0.2,0)</f>
        <v>0</v>
      </c>
      <c r="AI215" s="55">
        <f>IF(Tabel!$N$4="16958", Tabel!$AD225*0.2,0)</f>
        <v>0</v>
      </c>
      <c r="AJ215" s="55">
        <f>Tabel!$AD225*0.75</f>
        <v>0</v>
      </c>
      <c r="AK215" s="55">
        <f>(Tabel!$AD225+Tabel!$AF225)*0.1</f>
        <v>0</v>
      </c>
      <c r="AL215" s="55">
        <f>IF(Tabel!$B225="GRUP_F6", Tabel!$AD225*0.1,0)</f>
        <v>0</v>
      </c>
      <c r="AM215" s="55">
        <f>IF(IFERROR(MATCH(CONCATENATE("I",Tabel!$N$4),Inst_social,0),0)&gt;0,Tabel!$AD225*0.1,0)</f>
        <v>0</v>
      </c>
      <c r="AN215" s="55">
        <f>Tabel!$AD225*0.75</f>
        <v>0</v>
      </c>
    </row>
    <row r="216" spans="24:40" x14ac:dyDescent="0.2">
      <c r="X216" s="55">
        <f>IF(IFERROR(MATCH(CONCATENATE("I",Tabel!$N$4),Inst_SFSSV,0),0)&gt;0,Tabel!$AD226*0.9,0)</f>
        <v>0</v>
      </c>
      <c r="Y216" s="55">
        <f>IF(Tabel!$N$4="16341", Tabel!AD226*1,0)</f>
        <v>0</v>
      </c>
      <c r="Z216" s="55">
        <f>IF(Tabel!$N$4="00027", Tabel!AD226*0.4,0)</f>
        <v>0</v>
      </c>
      <c r="AA216" s="55">
        <f>IF(IFERROR(MATCH(CONCATENATE("I",Tabel!$N$4),Inst_audio,0),0)&gt;0,Tabel!$AD226*0.2,0)</f>
        <v>0</v>
      </c>
      <c r="AB216" s="55">
        <f>IF(Tabel!$N$4="00169", Tabel!AD226*0.4,0)</f>
        <v>0</v>
      </c>
      <c r="AC216" s="55">
        <f>IF(IFERROR(MATCH(CONCATENATE("I",Tabel!$N$4),Inst_forta,0),0)&gt;0,Tabel!$AD226*0.2,0)</f>
        <v>0</v>
      </c>
      <c r="AD216" s="55">
        <f>IF(IFERROR(MATCH(CONCATENATE("I",Tabel!$N$4),Inst_forta_bani,0),0)&gt;0,Tabel!$AD226*1.2,0)</f>
        <v>0</v>
      </c>
      <c r="AE216" s="55">
        <f>IF(Tabel!$N$4="16751", Tabel!$AD226*1.2,0)</f>
        <v>0</v>
      </c>
      <c r="AF216" s="55">
        <f>IF(Tabel!$N$4="16606", Tabel!$AD226*0.3,0)</f>
        <v>0</v>
      </c>
      <c r="AG216" s="55">
        <f>IF(Tabel!$N$4="16668", Tabel!$AD226*0.4,0)</f>
        <v>0</v>
      </c>
      <c r="AH216" s="55">
        <f>IF(Tabel!$N$4="15677", Tabel!$AD226*0.2,0)</f>
        <v>0</v>
      </c>
      <c r="AI216" s="55">
        <f>IF(Tabel!$N$4="16958", Tabel!$AD226*0.2,0)</f>
        <v>0</v>
      </c>
      <c r="AJ216" s="55">
        <f>Tabel!$AD226*0.75</f>
        <v>0</v>
      </c>
      <c r="AK216" s="55">
        <f>(Tabel!$AD226+Tabel!$AF226)*0.1</f>
        <v>0</v>
      </c>
      <c r="AL216" s="55">
        <f>IF(Tabel!$B226="GRUP_F6", Tabel!$AD226*0.1,0)</f>
        <v>0</v>
      </c>
      <c r="AM216" s="55">
        <f>IF(IFERROR(MATCH(CONCATENATE("I",Tabel!$N$4),Inst_social,0),0)&gt;0,Tabel!$AD226*0.1,0)</f>
        <v>0</v>
      </c>
      <c r="AN216" s="55">
        <f>Tabel!$AD226*0.75</f>
        <v>0</v>
      </c>
    </row>
    <row r="217" spans="24:40" x14ac:dyDescent="0.2">
      <c r="X217" s="55">
        <f>IF(IFERROR(MATCH(CONCATENATE("I",Tabel!$N$4),Inst_SFSSV,0),0)&gt;0,Tabel!$AD227*0.9,0)</f>
        <v>0</v>
      </c>
      <c r="Y217" s="55">
        <f>IF(Tabel!$N$4="16341", Tabel!AD227*1,0)</f>
        <v>0</v>
      </c>
      <c r="Z217" s="55">
        <f>IF(Tabel!$N$4="00027", Tabel!AD227*0.4,0)</f>
        <v>0</v>
      </c>
      <c r="AA217" s="55">
        <f>IF(IFERROR(MATCH(CONCATENATE("I",Tabel!$N$4),Inst_audio,0),0)&gt;0,Tabel!$AD227*0.2,0)</f>
        <v>0</v>
      </c>
      <c r="AB217" s="55">
        <f>IF(Tabel!$N$4="00169", Tabel!AD227*0.4,0)</f>
        <v>0</v>
      </c>
      <c r="AC217" s="55">
        <f>IF(IFERROR(MATCH(CONCATENATE("I",Tabel!$N$4),Inst_forta,0),0)&gt;0,Tabel!$AD227*0.2,0)</f>
        <v>0</v>
      </c>
      <c r="AD217" s="55">
        <f>IF(IFERROR(MATCH(CONCATENATE("I",Tabel!$N$4),Inst_forta_bani,0),0)&gt;0,Tabel!$AD227*1.2,0)</f>
        <v>0</v>
      </c>
      <c r="AE217" s="55">
        <f>IF(Tabel!$N$4="16751", Tabel!$AD227*1.2,0)</f>
        <v>0</v>
      </c>
      <c r="AF217" s="55">
        <f>IF(Tabel!$N$4="16606", Tabel!$AD227*0.3,0)</f>
        <v>0</v>
      </c>
      <c r="AG217" s="55">
        <f>IF(Tabel!$N$4="16668", Tabel!$AD227*0.4,0)</f>
        <v>0</v>
      </c>
      <c r="AH217" s="55">
        <f>IF(Tabel!$N$4="15677", Tabel!$AD227*0.2,0)</f>
        <v>0</v>
      </c>
      <c r="AI217" s="55">
        <f>IF(Tabel!$N$4="16958", Tabel!$AD227*0.2,0)</f>
        <v>0</v>
      </c>
      <c r="AJ217" s="55">
        <f>Tabel!$AD227*0.75</f>
        <v>0</v>
      </c>
      <c r="AK217" s="55">
        <f>(Tabel!$AD227+Tabel!$AF227)*0.1</f>
        <v>0</v>
      </c>
      <c r="AL217" s="55">
        <f>IF(Tabel!$B227="GRUP_F6", Tabel!$AD227*0.1,0)</f>
        <v>0</v>
      </c>
      <c r="AM217" s="55">
        <f>IF(IFERROR(MATCH(CONCATENATE("I",Tabel!$N$4),Inst_social,0),0)&gt;0,Tabel!$AD227*0.1,0)</f>
        <v>0</v>
      </c>
      <c r="AN217" s="55">
        <f>Tabel!$AD227*0.75</f>
        <v>0</v>
      </c>
    </row>
    <row r="218" spans="24:40" x14ac:dyDescent="0.2">
      <c r="X218" s="55">
        <f>IF(IFERROR(MATCH(CONCATENATE("I",Tabel!$N$4),Inst_SFSSV,0),0)&gt;0,Tabel!$AD228*0.9,0)</f>
        <v>0</v>
      </c>
      <c r="Y218" s="55">
        <f>IF(Tabel!$N$4="16341", Tabel!AD228*1,0)</f>
        <v>0</v>
      </c>
      <c r="Z218" s="55">
        <f>IF(Tabel!$N$4="00027", Tabel!AD228*0.4,0)</f>
        <v>0</v>
      </c>
      <c r="AA218" s="55">
        <f>IF(IFERROR(MATCH(CONCATENATE("I",Tabel!$N$4),Inst_audio,0),0)&gt;0,Tabel!$AD228*0.2,0)</f>
        <v>0</v>
      </c>
      <c r="AB218" s="55">
        <f>IF(Tabel!$N$4="00169", Tabel!AD228*0.4,0)</f>
        <v>0</v>
      </c>
      <c r="AC218" s="55">
        <f>IF(IFERROR(MATCH(CONCATENATE("I",Tabel!$N$4),Inst_forta,0),0)&gt;0,Tabel!$AD228*0.2,0)</f>
        <v>0</v>
      </c>
      <c r="AD218" s="55">
        <f>IF(IFERROR(MATCH(CONCATENATE("I",Tabel!$N$4),Inst_forta_bani,0),0)&gt;0,Tabel!$AD228*1.2,0)</f>
        <v>0</v>
      </c>
      <c r="AE218" s="55">
        <f>IF(Tabel!$N$4="16751", Tabel!$AD228*1.2,0)</f>
        <v>0</v>
      </c>
      <c r="AF218" s="55">
        <f>IF(Tabel!$N$4="16606", Tabel!$AD228*0.3,0)</f>
        <v>0</v>
      </c>
      <c r="AG218" s="55">
        <f>IF(Tabel!$N$4="16668", Tabel!$AD228*0.4,0)</f>
        <v>0</v>
      </c>
      <c r="AH218" s="55">
        <f>IF(Tabel!$N$4="15677", Tabel!$AD228*0.2,0)</f>
        <v>0</v>
      </c>
      <c r="AI218" s="55">
        <f>IF(Tabel!$N$4="16958", Tabel!$AD228*0.2,0)</f>
        <v>0</v>
      </c>
      <c r="AJ218" s="55">
        <f>Tabel!$AD228*0.75</f>
        <v>0</v>
      </c>
      <c r="AK218" s="55">
        <f>(Tabel!$AD228+Tabel!$AF228)*0.1</f>
        <v>0</v>
      </c>
      <c r="AL218" s="55">
        <f>IF(Tabel!$B228="GRUP_F6", Tabel!$AD228*0.1,0)</f>
        <v>0</v>
      </c>
      <c r="AM218" s="55">
        <f>IF(IFERROR(MATCH(CONCATENATE("I",Tabel!$N$4),Inst_social,0),0)&gt;0,Tabel!$AD228*0.1,0)</f>
        <v>0</v>
      </c>
      <c r="AN218" s="55">
        <f>Tabel!$AD228*0.75</f>
        <v>0</v>
      </c>
    </row>
    <row r="219" spans="24:40" x14ac:dyDescent="0.2">
      <c r="X219" s="55">
        <f>IF(IFERROR(MATCH(CONCATENATE("I",Tabel!$N$4),Inst_SFSSV,0),0)&gt;0,Tabel!$AD229*0.9,0)</f>
        <v>0</v>
      </c>
      <c r="Y219" s="55">
        <f>IF(Tabel!$N$4="16341", Tabel!AD229*1,0)</f>
        <v>0</v>
      </c>
      <c r="Z219" s="55">
        <f>IF(Tabel!$N$4="00027", Tabel!AD229*0.4,0)</f>
        <v>0</v>
      </c>
      <c r="AA219" s="55">
        <f>IF(IFERROR(MATCH(CONCATENATE("I",Tabel!$N$4),Inst_audio,0),0)&gt;0,Tabel!$AD229*0.2,0)</f>
        <v>0</v>
      </c>
      <c r="AB219" s="55">
        <f>IF(Tabel!$N$4="00169", Tabel!AD229*0.4,0)</f>
        <v>0</v>
      </c>
      <c r="AC219" s="55">
        <f>IF(IFERROR(MATCH(CONCATENATE("I",Tabel!$N$4),Inst_forta,0),0)&gt;0,Tabel!$AD229*0.2,0)</f>
        <v>0</v>
      </c>
      <c r="AD219" s="55">
        <f>IF(IFERROR(MATCH(CONCATENATE("I",Tabel!$N$4),Inst_forta_bani,0),0)&gt;0,Tabel!$AD229*1.2,0)</f>
        <v>0</v>
      </c>
      <c r="AE219" s="55">
        <f>IF(Tabel!$N$4="16751", Tabel!$AD229*1.2,0)</f>
        <v>0</v>
      </c>
      <c r="AF219" s="55">
        <f>IF(Tabel!$N$4="16606", Tabel!$AD229*0.3,0)</f>
        <v>0</v>
      </c>
      <c r="AG219" s="55">
        <f>IF(Tabel!$N$4="16668", Tabel!$AD229*0.4,0)</f>
        <v>0</v>
      </c>
      <c r="AH219" s="55">
        <f>IF(Tabel!$N$4="15677", Tabel!$AD229*0.2,0)</f>
        <v>0</v>
      </c>
      <c r="AI219" s="55">
        <f>IF(Tabel!$N$4="16958", Tabel!$AD229*0.2,0)</f>
        <v>0</v>
      </c>
      <c r="AJ219" s="55">
        <f>Tabel!$AD229*0.75</f>
        <v>0</v>
      </c>
      <c r="AK219" s="55">
        <f>(Tabel!$AD229+Tabel!$AF229)*0.1</f>
        <v>0</v>
      </c>
      <c r="AL219" s="55">
        <f>IF(Tabel!$B229="GRUP_F6", Tabel!$AD229*0.1,0)</f>
        <v>0</v>
      </c>
      <c r="AM219" s="55">
        <f>IF(IFERROR(MATCH(CONCATENATE("I",Tabel!$N$4),Inst_social,0),0)&gt;0,Tabel!$AD229*0.1,0)</f>
        <v>0</v>
      </c>
      <c r="AN219" s="55">
        <f>Tabel!$AD229*0.75</f>
        <v>0</v>
      </c>
    </row>
    <row r="220" spans="24:40" x14ac:dyDescent="0.2">
      <c r="X220" s="55">
        <f>IF(IFERROR(MATCH(CONCATENATE("I",Tabel!$N$4),Inst_SFSSV,0),0)&gt;0,Tabel!$AD230*0.9,0)</f>
        <v>0</v>
      </c>
      <c r="Y220" s="55">
        <f>IF(Tabel!$N$4="16341", Tabel!AD230*1,0)</f>
        <v>0</v>
      </c>
      <c r="Z220" s="55">
        <f>IF(Tabel!$N$4="00027", Tabel!AD230*0.4,0)</f>
        <v>0</v>
      </c>
      <c r="AA220" s="55">
        <f>IF(IFERROR(MATCH(CONCATENATE("I",Tabel!$N$4),Inst_audio,0),0)&gt;0,Tabel!$AD230*0.2,0)</f>
        <v>0</v>
      </c>
      <c r="AB220" s="55">
        <f>IF(Tabel!$N$4="00169", Tabel!AD230*0.4,0)</f>
        <v>0</v>
      </c>
      <c r="AC220" s="55">
        <f>IF(IFERROR(MATCH(CONCATENATE("I",Tabel!$N$4),Inst_forta,0),0)&gt;0,Tabel!$AD230*0.2,0)</f>
        <v>0</v>
      </c>
      <c r="AD220" s="55">
        <f>IF(IFERROR(MATCH(CONCATENATE("I",Tabel!$N$4),Inst_forta_bani,0),0)&gt;0,Tabel!$AD230*1.2,0)</f>
        <v>0</v>
      </c>
      <c r="AE220" s="55">
        <f>IF(Tabel!$N$4="16751", Tabel!$AD230*1.2,0)</f>
        <v>0</v>
      </c>
      <c r="AF220" s="55">
        <f>IF(Tabel!$N$4="16606", Tabel!$AD230*0.3,0)</f>
        <v>0</v>
      </c>
      <c r="AG220" s="55">
        <f>IF(Tabel!$N$4="16668", Tabel!$AD230*0.4,0)</f>
        <v>0</v>
      </c>
      <c r="AH220" s="55">
        <f>IF(Tabel!$N$4="15677", Tabel!$AD230*0.2,0)</f>
        <v>0</v>
      </c>
      <c r="AI220" s="55">
        <f>IF(Tabel!$N$4="16958", Tabel!$AD230*0.2,0)</f>
        <v>0</v>
      </c>
      <c r="AJ220" s="55">
        <f>Tabel!$AD230*0.75</f>
        <v>0</v>
      </c>
      <c r="AK220" s="55">
        <f>(Tabel!$AD230+Tabel!$AF230)*0.1</f>
        <v>0</v>
      </c>
      <c r="AL220" s="55">
        <f>IF(Tabel!$B230="GRUP_F6", Tabel!$AD230*0.1,0)</f>
        <v>0</v>
      </c>
      <c r="AM220" s="55">
        <f>IF(IFERROR(MATCH(CONCATENATE("I",Tabel!$N$4),Inst_social,0),0)&gt;0,Tabel!$AD230*0.1,0)</f>
        <v>0</v>
      </c>
      <c r="AN220" s="55">
        <f>Tabel!$AD230*0.75</f>
        <v>0</v>
      </c>
    </row>
    <row r="221" spans="24:40" x14ac:dyDescent="0.2">
      <c r="X221" s="55">
        <f>IF(IFERROR(MATCH(CONCATENATE("I",Tabel!$N$4),Inst_SFSSV,0),0)&gt;0,Tabel!$AD231*0.9,0)</f>
        <v>0</v>
      </c>
      <c r="Y221" s="55">
        <f>IF(Tabel!$N$4="16341", Tabel!AD231*1,0)</f>
        <v>0</v>
      </c>
      <c r="Z221" s="55">
        <f>IF(Tabel!$N$4="00027", Tabel!AD231*0.4,0)</f>
        <v>0</v>
      </c>
      <c r="AA221" s="55">
        <f>IF(IFERROR(MATCH(CONCATENATE("I",Tabel!$N$4),Inst_audio,0),0)&gt;0,Tabel!$AD231*0.2,0)</f>
        <v>0</v>
      </c>
      <c r="AB221" s="55">
        <f>IF(Tabel!$N$4="00169", Tabel!AD231*0.4,0)</f>
        <v>0</v>
      </c>
      <c r="AC221" s="55">
        <f>IF(IFERROR(MATCH(CONCATENATE("I",Tabel!$N$4),Inst_forta,0),0)&gt;0,Tabel!$AD231*0.2,0)</f>
        <v>0</v>
      </c>
      <c r="AD221" s="55">
        <f>IF(IFERROR(MATCH(CONCATENATE("I",Tabel!$N$4),Inst_forta_bani,0),0)&gt;0,Tabel!$AD231*1.2,0)</f>
        <v>0</v>
      </c>
      <c r="AE221" s="55">
        <f>IF(Tabel!$N$4="16751", Tabel!$AD231*1.2,0)</f>
        <v>0</v>
      </c>
      <c r="AF221" s="55">
        <f>IF(Tabel!$N$4="16606", Tabel!$AD231*0.3,0)</f>
        <v>0</v>
      </c>
      <c r="AG221" s="55">
        <f>IF(Tabel!$N$4="16668", Tabel!$AD231*0.4,0)</f>
        <v>0</v>
      </c>
      <c r="AH221" s="55">
        <f>IF(Tabel!$N$4="15677", Tabel!$AD231*0.2,0)</f>
        <v>0</v>
      </c>
      <c r="AI221" s="55">
        <f>IF(Tabel!$N$4="16958", Tabel!$AD231*0.2,0)</f>
        <v>0</v>
      </c>
      <c r="AJ221" s="55">
        <f>Tabel!$AD231*0.75</f>
        <v>0</v>
      </c>
      <c r="AK221" s="55">
        <f>(Tabel!$AD231+Tabel!$AF231)*0.1</f>
        <v>0</v>
      </c>
      <c r="AL221" s="55">
        <f>IF(Tabel!$B231="GRUP_F6", Tabel!$AD231*0.1,0)</f>
        <v>0</v>
      </c>
      <c r="AM221" s="55">
        <f>IF(IFERROR(MATCH(CONCATENATE("I",Tabel!$N$4),Inst_social,0),0)&gt;0,Tabel!$AD231*0.1,0)</f>
        <v>0</v>
      </c>
      <c r="AN221" s="55">
        <f>Tabel!$AD231*0.75</f>
        <v>0</v>
      </c>
    </row>
    <row r="222" spans="24:40" x14ac:dyDescent="0.2">
      <c r="X222" s="55">
        <f>IF(IFERROR(MATCH(CONCATENATE("I",Tabel!$N$4),Inst_SFSSV,0),0)&gt;0,Tabel!$AD232*0.9,0)</f>
        <v>0</v>
      </c>
      <c r="Y222" s="55">
        <f>IF(Tabel!$N$4="16341", Tabel!AD232*1,0)</f>
        <v>0</v>
      </c>
      <c r="Z222" s="55">
        <f>IF(Tabel!$N$4="00027", Tabel!AD232*0.4,0)</f>
        <v>0</v>
      </c>
      <c r="AA222" s="55">
        <f>IF(IFERROR(MATCH(CONCATENATE("I",Tabel!$N$4),Inst_audio,0),0)&gt;0,Tabel!$AD232*0.2,0)</f>
        <v>0</v>
      </c>
      <c r="AB222" s="55">
        <f>IF(Tabel!$N$4="00169", Tabel!AD232*0.4,0)</f>
        <v>0</v>
      </c>
      <c r="AC222" s="55">
        <f>IF(IFERROR(MATCH(CONCATENATE("I",Tabel!$N$4),Inst_forta,0),0)&gt;0,Tabel!$AD232*0.2,0)</f>
        <v>0</v>
      </c>
      <c r="AD222" s="55">
        <f>IF(IFERROR(MATCH(CONCATENATE("I",Tabel!$N$4),Inst_forta_bani,0),0)&gt;0,Tabel!$AD232*1.2,0)</f>
        <v>0</v>
      </c>
      <c r="AE222" s="55">
        <f>IF(Tabel!$N$4="16751", Tabel!$AD232*1.2,0)</f>
        <v>0</v>
      </c>
      <c r="AF222" s="55">
        <f>IF(Tabel!$N$4="16606", Tabel!$AD232*0.3,0)</f>
        <v>0</v>
      </c>
      <c r="AG222" s="55">
        <f>IF(Tabel!$N$4="16668", Tabel!$AD232*0.4,0)</f>
        <v>0</v>
      </c>
      <c r="AH222" s="55">
        <f>IF(Tabel!$N$4="15677", Tabel!$AD232*0.2,0)</f>
        <v>0</v>
      </c>
      <c r="AI222" s="55">
        <f>IF(Tabel!$N$4="16958", Tabel!$AD232*0.2,0)</f>
        <v>0</v>
      </c>
      <c r="AJ222" s="55">
        <f>Tabel!$AD232*0.75</f>
        <v>0</v>
      </c>
      <c r="AK222" s="55">
        <f>(Tabel!$AD232+Tabel!$AF232)*0.1</f>
        <v>0</v>
      </c>
      <c r="AL222" s="55">
        <f>IF(Tabel!$B232="GRUP_F6", Tabel!$AD232*0.1,0)</f>
        <v>0</v>
      </c>
      <c r="AM222" s="55">
        <f>IF(IFERROR(MATCH(CONCATENATE("I",Tabel!$N$4),Inst_social,0),0)&gt;0,Tabel!$AD232*0.1,0)</f>
        <v>0</v>
      </c>
      <c r="AN222" s="55">
        <f>Tabel!$AD232*0.75</f>
        <v>0</v>
      </c>
    </row>
    <row r="223" spans="24:40" x14ac:dyDescent="0.2">
      <c r="X223" s="55">
        <f>IF(IFERROR(MATCH(CONCATENATE("I",Tabel!$N$4),Inst_SFSSV,0),0)&gt;0,Tabel!$AD233*0.9,0)</f>
        <v>0</v>
      </c>
      <c r="Y223" s="55">
        <f>IF(Tabel!$N$4="16341", Tabel!AD233*1,0)</f>
        <v>0</v>
      </c>
      <c r="Z223" s="55">
        <f>IF(Tabel!$N$4="00027", Tabel!AD233*0.4,0)</f>
        <v>0</v>
      </c>
      <c r="AA223" s="55">
        <f>IF(IFERROR(MATCH(CONCATENATE("I",Tabel!$N$4),Inst_audio,0),0)&gt;0,Tabel!$AD233*0.2,0)</f>
        <v>0</v>
      </c>
      <c r="AB223" s="55">
        <f>IF(Tabel!$N$4="00169", Tabel!AD233*0.4,0)</f>
        <v>0</v>
      </c>
      <c r="AC223" s="55">
        <f>IF(IFERROR(MATCH(CONCATENATE("I",Tabel!$N$4),Inst_forta,0),0)&gt;0,Tabel!$AD233*0.2,0)</f>
        <v>0</v>
      </c>
      <c r="AD223" s="55">
        <f>IF(IFERROR(MATCH(CONCATENATE("I",Tabel!$N$4),Inst_forta_bani,0),0)&gt;0,Tabel!$AD233*1.2,0)</f>
        <v>0</v>
      </c>
      <c r="AE223" s="55">
        <f>IF(Tabel!$N$4="16751", Tabel!$AD233*1.2,0)</f>
        <v>0</v>
      </c>
      <c r="AF223" s="55">
        <f>IF(Tabel!$N$4="16606", Tabel!$AD233*0.3,0)</f>
        <v>0</v>
      </c>
      <c r="AG223" s="55">
        <f>IF(Tabel!$N$4="16668", Tabel!$AD233*0.4,0)</f>
        <v>0</v>
      </c>
      <c r="AH223" s="55">
        <f>IF(Tabel!$N$4="15677", Tabel!$AD233*0.2,0)</f>
        <v>0</v>
      </c>
      <c r="AI223" s="55">
        <f>IF(Tabel!$N$4="16958", Tabel!$AD233*0.2,0)</f>
        <v>0</v>
      </c>
      <c r="AJ223" s="55">
        <f>Tabel!$AD233*0.75</f>
        <v>0</v>
      </c>
      <c r="AK223" s="55">
        <f>(Tabel!$AD233+Tabel!$AF233)*0.1</f>
        <v>0</v>
      </c>
      <c r="AL223" s="55">
        <f>IF(Tabel!$B233="GRUP_F6", Tabel!$AD233*0.1,0)</f>
        <v>0</v>
      </c>
      <c r="AM223" s="55">
        <f>IF(IFERROR(MATCH(CONCATENATE("I",Tabel!$N$4),Inst_social,0),0)&gt;0,Tabel!$AD233*0.1,0)</f>
        <v>0</v>
      </c>
      <c r="AN223" s="55">
        <f>Tabel!$AD233*0.75</f>
        <v>0</v>
      </c>
    </row>
    <row r="224" spans="24:40" x14ac:dyDescent="0.2">
      <c r="X224" s="55">
        <f>IF(IFERROR(MATCH(CONCATENATE("I",Tabel!$N$4),Inst_SFSSV,0),0)&gt;0,Tabel!$AD234*0.9,0)</f>
        <v>0</v>
      </c>
      <c r="Y224" s="55">
        <f>IF(Tabel!$N$4="16341", Tabel!AD234*1,0)</f>
        <v>0</v>
      </c>
      <c r="Z224" s="55">
        <f>IF(Tabel!$N$4="00027", Tabel!AD234*0.4,0)</f>
        <v>0</v>
      </c>
      <c r="AA224" s="55">
        <f>IF(IFERROR(MATCH(CONCATENATE("I",Tabel!$N$4),Inst_audio,0),0)&gt;0,Tabel!$AD234*0.2,0)</f>
        <v>0</v>
      </c>
      <c r="AB224" s="55">
        <f>IF(Tabel!$N$4="00169", Tabel!AD234*0.4,0)</f>
        <v>0</v>
      </c>
      <c r="AC224" s="55">
        <f>IF(IFERROR(MATCH(CONCATENATE("I",Tabel!$N$4),Inst_forta,0),0)&gt;0,Tabel!$AD234*0.2,0)</f>
        <v>0</v>
      </c>
      <c r="AD224" s="55">
        <f>IF(IFERROR(MATCH(CONCATENATE("I",Tabel!$N$4),Inst_forta_bani,0),0)&gt;0,Tabel!$AD234*1.2,0)</f>
        <v>0</v>
      </c>
      <c r="AE224" s="55">
        <f>IF(Tabel!$N$4="16751", Tabel!$AD234*1.2,0)</f>
        <v>0</v>
      </c>
      <c r="AF224" s="55">
        <f>IF(Tabel!$N$4="16606", Tabel!$AD234*0.3,0)</f>
        <v>0</v>
      </c>
      <c r="AG224" s="55">
        <f>IF(Tabel!$N$4="16668", Tabel!$AD234*0.4,0)</f>
        <v>0</v>
      </c>
      <c r="AH224" s="55">
        <f>IF(Tabel!$N$4="15677", Tabel!$AD234*0.2,0)</f>
        <v>0</v>
      </c>
      <c r="AI224" s="55">
        <f>IF(Tabel!$N$4="16958", Tabel!$AD234*0.2,0)</f>
        <v>0</v>
      </c>
      <c r="AJ224" s="55">
        <f>Tabel!$AD234*0.75</f>
        <v>0</v>
      </c>
      <c r="AK224" s="55">
        <f>(Tabel!$AD234+Tabel!$AF234)*0.1</f>
        <v>0</v>
      </c>
      <c r="AL224" s="55">
        <f>IF(Tabel!$B234="GRUP_F6", Tabel!$AD234*0.1,0)</f>
        <v>0</v>
      </c>
      <c r="AM224" s="55">
        <f>IF(IFERROR(MATCH(CONCATENATE("I",Tabel!$N$4),Inst_social,0),0)&gt;0,Tabel!$AD234*0.1,0)</f>
        <v>0</v>
      </c>
      <c r="AN224" s="55">
        <f>Tabel!$AD234*0.75</f>
        <v>0</v>
      </c>
    </row>
    <row r="225" spans="24:40" x14ac:dyDescent="0.2">
      <c r="X225" s="55">
        <f>IF(IFERROR(MATCH(CONCATENATE("I",Tabel!$N$4),Inst_SFSSV,0),0)&gt;0,Tabel!$AD235*0.9,0)</f>
        <v>0</v>
      </c>
      <c r="Y225" s="55">
        <f>IF(Tabel!$N$4="16341", Tabel!AD235*1,0)</f>
        <v>0</v>
      </c>
      <c r="Z225" s="55">
        <f>IF(Tabel!$N$4="00027", Tabel!AD235*0.4,0)</f>
        <v>0</v>
      </c>
      <c r="AA225" s="55">
        <f>IF(IFERROR(MATCH(CONCATENATE("I",Tabel!$N$4),Inst_audio,0),0)&gt;0,Tabel!$AD235*0.2,0)</f>
        <v>0</v>
      </c>
      <c r="AB225" s="55">
        <f>IF(Tabel!$N$4="00169", Tabel!AD235*0.4,0)</f>
        <v>0</v>
      </c>
      <c r="AC225" s="55">
        <f>IF(IFERROR(MATCH(CONCATENATE("I",Tabel!$N$4),Inst_forta,0),0)&gt;0,Tabel!$AD235*0.2,0)</f>
        <v>0</v>
      </c>
      <c r="AD225" s="55">
        <f>IF(IFERROR(MATCH(CONCATENATE("I",Tabel!$N$4),Inst_forta_bani,0),0)&gt;0,Tabel!$AD235*1.2,0)</f>
        <v>0</v>
      </c>
      <c r="AE225" s="55">
        <f>IF(Tabel!$N$4="16751", Tabel!$AD235*1.2,0)</f>
        <v>0</v>
      </c>
      <c r="AF225" s="55">
        <f>IF(Tabel!$N$4="16606", Tabel!$AD235*0.3,0)</f>
        <v>0</v>
      </c>
      <c r="AG225" s="55">
        <f>IF(Tabel!$N$4="16668", Tabel!$AD235*0.4,0)</f>
        <v>0</v>
      </c>
      <c r="AH225" s="55">
        <f>IF(Tabel!$N$4="15677", Tabel!$AD235*0.2,0)</f>
        <v>0</v>
      </c>
      <c r="AI225" s="55">
        <f>IF(Tabel!$N$4="16958", Tabel!$AD235*0.2,0)</f>
        <v>0</v>
      </c>
      <c r="AJ225" s="55">
        <f>Tabel!$AD235*0.75</f>
        <v>0</v>
      </c>
      <c r="AK225" s="55">
        <f>(Tabel!$AD235+Tabel!$AF235)*0.1</f>
        <v>0</v>
      </c>
      <c r="AL225" s="55">
        <f>IF(Tabel!$B235="GRUP_F6", Tabel!$AD235*0.1,0)</f>
        <v>0</v>
      </c>
      <c r="AM225" s="55">
        <f>IF(IFERROR(MATCH(CONCATENATE("I",Tabel!$N$4),Inst_social,0),0)&gt;0,Tabel!$AD235*0.1,0)</f>
        <v>0</v>
      </c>
      <c r="AN225" s="55">
        <f>Tabel!$AD235*0.75</f>
        <v>0</v>
      </c>
    </row>
    <row r="226" spans="24:40" x14ac:dyDescent="0.2">
      <c r="X226" s="55">
        <f>IF(IFERROR(MATCH(CONCATENATE("I",Tabel!$N$4),Inst_SFSSV,0),0)&gt;0,Tabel!$AD236*0.9,0)</f>
        <v>0</v>
      </c>
      <c r="Y226" s="55">
        <f>IF(Tabel!$N$4="16341", Tabel!AD236*1,0)</f>
        <v>0</v>
      </c>
      <c r="Z226" s="55">
        <f>IF(Tabel!$N$4="00027", Tabel!AD236*0.4,0)</f>
        <v>0</v>
      </c>
      <c r="AA226" s="55">
        <f>IF(IFERROR(MATCH(CONCATENATE("I",Tabel!$N$4),Inst_audio,0),0)&gt;0,Tabel!$AD236*0.2,0)</f>
        <v>0</v>
      </c>
      <c r="AB226" s="55">
        <f>IF(Tabel!$N$4="00169", Tabel!AD236*0.4,0)</f>
        <v>0</v>
      </c>
      <c r="AC226" s="55">
        <f>IF(IFERROR(MATCH(CONCATENATE("I",Tabel!$N$4),Inst_forta,0),0)&gt;0,Tabel!$AD236*0.2,0)</f>
        <v>0</v>
      </c>
      <c r="AD226" s="55">
        <f>IF(IFERROR(MATCH(CONCATENATE("I",Tabel!$N$4),Inst_forta_bani,0),0)&gt;0,Tabel!$AD236*1.2,0)</f>
        <v>0</v>
      </c>
      <c r="AE226" s="55">
        <f>IF(Tabel!$N$4="16751", Tabel!$AD236*1.2,0)</f>
        <v>0</v>
      </c>
      <c r="AF226" s="55">
        <f>IF(Tabel!$N$4="16606", Tabel!$AD236*0.3,0)</f>
        <v>0</v>
      </c>
      <c r="AG226" s="55">
        <f>IF(Tabel!$N$4="16668", Tabel!$AD236*0.4,0)</f>
        <v>0</v>
      </c>
      <c r="AH226" s="55">
        <f>IF(Tabel!$N$4="15677", Tabel!$AD236*0.2,0)</f>
        <v>0</v>
      </c>
      <c r="AI226" s="55">
        <f>IF(Tabel!$N$4="16958", Tabel!$AD236*0.2,0)</f>
        <v>0</v>
      </c>
      <c r="AJ226" s="55">
        <f>Tabel!$AD236*0.75</f>
        <v>0</v>
      </c>
      <c r="AK226" s="55">
        <f>(Tabel!$AD236+Tabel!$AF236)*0.1</f>
        <v>0</v>
      </c>
      <c r="AL226" s="55">
        <f>IF(Tabel!$B236="GRUP_F6", Tabel!$AD236*0.1,0)</f>
        <v>0</v>
      </c>
      <c r="AM226" s="55">
        <f>IF(IFERROR(MATCH(CONCATENATE("I",Tabel!$N$4),Inst_social,0),0)&gt;0,Tabel!$AD236*0.1,0)</f>
        <v>0</v>
      </c>
      <c r="AN226" s="55">
        <f>Tabel!$AD236*0.75</f>
        <v>0</v>
      </c>
    </row>
    <row r="227" spans="24:40" x14ac:dyDescent="0.2">
      <c r="X227" s="55">
        <f>IF(IFERROR(MATCH(CONCATENATE("I",Tabel!$N$4),Inst_SFSSV,0),0)&gt;0,Tabel!$AD237*0.9,0)</f>
        <v>0</v>
      </c>
      <c r="Y227" s="55">
        <f>IF(Tabel!$N$4="16341", Tabel!AD237*1,0)</f>
        <v>0</v>
      </c>
      <c r="Z227" s="55">
        <f>IF(Tabel!$N$4="00027", Tabel!AD237*0.4,0)</f>
        <v>0</v>
      </c>
      <c r="AA227" s="55">
        <f>IF(IFERROR(MATCH(CONCATENATE("I",Tabel!$N$4),Inst_audio,0),0)&gt;0,Tabel!$AD237*0.2,0)</f>
        <v>0</v>
      </c>
      <c r="AB227" s="55">
        <f>IF(Tabel!$N$4="00169", Tabel!AD237*0.4,0)</f>
        <v>0</v>
      </c>
      <c r="AC227" s="55">
        <f>IF(IFERROR(MATCH(CONCATENATE("I",Tabel!$N$4),Inst_forta,0),0)&gt;0,Tabel!$AD237*0.2,0)</f>
        <v>0</v>
      </c>
      <c r="AD227" s="55">
        <f>IF(IFERROR(MATCH(CONCATENATE("I",Tabel!$N$4),Inst_forta_bani,0),0)&gt;0,Tabel!$AD237*1.2,0)</f>
        <v>0</v>
      </c>
      <c r="AE227" s="55">
        <f>IF(Tabel!$N$4="16751", Tabel!$AD237*1.2,0)</f>
        <v>0</v>
      </c>
      <c r="AF227" s="55">
        <f>IF(Tabel!$N$4="16606", Tabel!$AD237*0.3,0)</f>
        <v>0</v>
      </c>
      <c r="AG227" s="55">
        <f>IF(Tabel!$N$4="16668", Tabel!$AD237*0.4,0)</f>
        <v>0</v>
      </c>
      <c r="AH227" s="55">
        <f>IF(Tabel!$N$4="15677", Tabel!$AD237*0.2,0)</f>
        <v>0</v>
      </c>
      <c r="AI227" s="55">
        <f>IF(Tabel!$N$4="16958", Tabel!$AD237*0.2,0)</f>
        <v>0</v>
      </c>
      <c r="AJ227" s="55">
        <f>Tabel!$AD237*0.75</f>
        <v>0</v>
      </c>
      <c r="AK227" s="55">
        <f>(Tabel!$AD237+Tabel!$AF237)*0.1</f>
        <v>0</v>
      </c>
      <c r="AL227" s="55">
        <f>IF(Tabel!$B237="GRUP_F6", Tabel!$AD237*0.1,0)</f>
        <v>0</v>
      </c>
      <c r="AM227" s="55">
        <f>IF(IFERROR(MATCH(CONCATENATE("I",Tabel!$N$4),Inst_social,0),0)&gt;0,Tabel!$AD237*0.1,0)</f>
        <v>0</v>
      </c>
      <c r="AN227" s="55">
        <f>Tabel!$AD237*0.75</f>
        <v>0</v>
      </c>
    </row>
    <row r="228" spans="24:40" x14ac:dyDescent="0.2">
      <c r="X228" s="55">
        <f>IF(IFERROR(MATCH(CONCATENATE("I",Tabel!$N$4),Inst_SFSSV,0),0)&gt;0,Tabel!$AD238*0.9,0)</f>
        <v>0</v>
      </c>
      <c r="Y228" s="55">
        <f>IF(Tabel!$N$4="16341", Tabel!AD238*1,0)</f>
        <v>0</v>
      </c>
      <c r="Z228" s="55">
        <f>IF(Tabel!$N$4="00027", Tabel!AD238*0.4,0)</f>
        <v>0</v>
      </c>
      <c r="AA228" s="55">
        <f>IF(IFERROR(MATCH(CONCATENATE("I",Tabel!$N$4),Inst_audio,0),0)&gt;0,Tabel!$AD238*0.2,0)</f>
        <v>0</v>
      </c>
      <c r="AB228" s="55">
        <f>IF(Tabel!$N$4="00169", Tabel!AD238*0.4,0)</f>
        <v>0</v>
      </c>
      <c r="AC228" s="55">
        <f>IF(IFERROR(MATCH(CONCATENATE("I",Tabel!$N$4),Inst_forta,0),0)&gt;0,Tabel!$AD238*0.2,0)</f>
        <v>0</v>
      </c>
      <c r="AD228" s="55">
        <f>IF(IFERROR(MATCH(CONCATENATE("I",Tabel!$N$4),Inst_forta_bani,0),0)&gt;0,Tabel!$AD238*1.2,0)</f>
        <v>0</v>
      </c>
      <c r="AE228" s="55">
        <f>IF(Tabel!$N$4="16751", Tabel!$AD238*1.2,0)</f>
        <v>0</v>
      </c>
      <c r="AF228" s="55">
        <f>IF(Tabel!$N$4="16606", Tabel!$AD238*0.3,0)</f>
        <v>0</v>
      </c>
      <c r="AG228" s="55">
        <f>IF(Tabel!$N$4="16668", Tabel!$AD238*0.4,0)</f>
        <v>0</v>
      </c>
      <c r="AH228" s="55">
        <f>IF(Tabel!$N$4="15677", Tabel!$AD238*0.2,0)</f>
        <v>0</v>
      </c>
      <c r="AI228" s="55">
        <f>IF(Tabel!$N$4="16958", Tabel!$AD238*0.2,0)</f>
        <v>0</v>
      </c>
      <c r="AJ228" s="55">
        <f>Tabel!$AD238*0.75</f>
        <v>0</v>
      </c>
      <c r="AK228" s="55">
        <f>(Tabel!$AD238+Tabel!$AF238)*0.1</f>
        <v>0</v>
      </c>
      <c r="AL228" s="55">
        <f>IF(Tabel!$B238="GRUP_F6", Tabel!$AD238*0.1,0)</f>
        <v>0</v>
      </c>
      <c r="AM228" s="55">
        <f>IF(IFERROR(MATCH(CONCATENATE("I",Tabel!$N$4),Inst_social,0),0)&gt;0,Tabel!$AD238*0.1,0)</f>
        <v>0</v>
      </c>
      <c r="AN228" s="55">
        <f>Tabel!$AD238*0.75</f>
        <v>0</v>
      </c>
    </row>
    <row r="229" spans="24:40" x14ac:dyDescent="0.2">
      <c r="X229" s="55">
        <f>IF(IFERROR(MATCH(CONCATENATE("I",Tabel!$N$4),Inst_SFSSV,0),0)&gt;0,Tabel!$AD239*0.9,0)</f>
        <v>0</v>
      </c>
      <c r="Y229" s="55">
        <f>IF(Tabel!$N$4="16341", Tabel!AD239*1,0)</f>
        <v>0</v>
      </c>
      <c r="Z229" s="55">
        <f>IF(Tabel!$N$4="00027", Tabel!AD239*0.4,0)</f>
        <v>0</v>
      </c>
      <c r="AA229" s="55">
        <f>IF(IFERROR(MATCH(CONCATENATE("I",Tabel!$N$4),Inst_audio,0),0)&gt;0,Tabel!$AD239*0.2,0)</f>
        <v>0</v>
      </c>
      <c r="AB229" s="55">
        <f>IF(Tabel!$N$4="00169", Tabel!AD239*0.4,0)</f>
        <v>0</v>
      </c>
      <c r="AC229" s="55">
        <f>IF(IFERROR(MATCH(CONCATENATE("I",Tabel!$N$4),Inst_forta,0),0)&gt;0,Tabel!$AD239*0.2,0)</f>
        <v>0</v>
      </c>
      <c r="AD229" s="55">
        <f>IF(IFERROR(MATCH(CONCATENATE("I",Tabel!$N$4),Inst_forta_bani,0),0)&gt;0,Tabel!$AD239*1.2,0)</f>
        <v>0</v>
      </c>
      <c r="AE229" s="55">
        <f>IF(Tabel!$N$4="16751", Tabel!$AD239*1.2,0)</f>
        <v>0</v>
      </c>
      <c r="AF229" s="55">
        <f>IF(Tabel!$N$4="16606", Tabel!$AD239*0.3,0)</f>
        <v>0</v>
      </c>
      <c r="AG229" s="55">
        <f>IF(Tabel!$N$4="16668", Tabel!$AD239*0.4,0)</f>
        <v>0</v>
      </c>
      <c r="AH229" s="55">
        <f>IF(Tabel!$N$4="15677", Tabel!$AD239*0.2,0)</f>
        <v>0</v>
      </c>
      <c r="AI229" s="55">
        <f>IF(Tabel!$N$4="16958", Tabel!$AD239*0.2,0)</f>
        <v>0</v>
      </c>
      <c r="AJ229" s="55">
        <f>Tabel!$AD239*0.75</f>
        <v>0</v>
      </c>
      <c r="AK229" s="55">
        <f>(Tabel!$AD239+Tabel!$AF239)*0.1</f>
        <v>0</v>
      </c>
      <c r="AL229" s="55">
        <f>IF(Tabel!$B239="GRUP_F6", Tabel!$AD239*0.1,0)</f>
        <v>0</v>
      </c>
      <c r="AM229" s="55">
        <f>IF(IFERROR(MATCH(CONCATENATE("I",Tabel!$N$4),Inst_social,0),0)&gt;0,Tabel!$AD239*0.1,0)</f>
        <v>0</v>
      </c>
      <c r="AN229" s="55">
        <f>Tabel!$AD239*0.75</f>
        <v>0</v>
      </c>
    </row>
    <row r="230" spans="24:40" x14ac:dyDescent="0.2">
      <c r="X230" s="55">
        <f>IF(IFERROR(MATCH(CONCATENATE("I",Tabel!$N$4),Inst_SFSSV,0),0)&gt;0,Tabel!$AD240*0.9,0)</f>
        <v>0</v>
      </c>
      <c r="Y230" s="55">
        <f>IF(Tabel!$N$4="16341", Tabel!AD240*1,0)</f>
        <v>0</v>
      </c>
      <c r="Z230" s="55">
        <f>IF(Tabel!$N$4="00027", Tabel!AD240*0.4,0)</f>
        <v>0</v>
      </c>
      <c r="AA230" s="55">
        <f>IF(IFERROR(MATCH(CONCATENATE("I",Tabel!$N$4),Inst_audio,0),0)&gt;0,Tabel!$AD240*0.2,0)</f>
        <v>0</v>
      </c>
      <c r="AB230" s="55">
        <f>IF(Tabel!$N$4="00169", Tabel!AD240*0.4,0)</f>
        <v>0</v>
      </c>
      <c r="AC230" s="55">
        <f>IF(IFERROR(MATCH(CONCATENATE("I",Tabel!$N$4),Inst_forta,0),0)&gt;0,Tabel!$AD240*0.2,0)</f>
        <v>0</v>
      </c>
      <c r="AD230" s="55">
        <f>IF(IFERROR(MATCH(CONCATENATE("I",Tabel!$N$4),Inst_forta_bani,0),0)&gt;0,Tabel!$AD240*1.2,0)</f>
        <v>0</v>
      </c>
      <c r="AE230" s="55">
        <f>IF(Tabel!$N$4="16751", Tabel!$AD240*1.2,0)</f>
        <v>0</v>
      </c>
      <c r="AF230" s="55">
        <f>IF(Tabel!$N$4="16606", Tabel!$AD240*0.3,0)</f>
        <v>0</v>
      </c>
      <c r="AG230" s="55">
        <f>IF(Tabel!$N$4="16668", Tabel!$AD240*0.4,0)</f>
        <v>0</v>
      </c>
      <c r="AH230" s="55">
        <f>IF(Tabel!$N$4="15677", Tabel!$AD240*0.2,0)</f>
        <v>0</v>
      </c>
      <c r="AI230" s="55">
        <f>IF(Tabel!$N$4="16958", Tabel!$AD240*0.2,0)</f>
        <v>0</v>
      </c>
      <c r="AJ230" s="55">
        <f>Tabel!$AD240*0.75</f>
        <v>0</v>
      </c>
      <c r="AK230" s="55">
        <f>(Tabel!$AD240+Tabel!$AF240)*0.1</f>
        <v>0</v>
      </c>
      <c r="AL230" s="55">
        <f>IF(Tabel!$B240="GRUP_F6", Tabel!$AD240*0.1,0)</f>
        <v>0</v>
      </c>
      <c r="AM230" s="55">
        <f>IF(IFERROR(MATCH(CONCATENATE("I",Tabel!$N$4),Inst_social,0),0)&gt;0,Tabel!$AD240*0.1,0)</f>
        <v>0</v>
      </c>
      <c r="AN230" s="55">
        <f>Tabel!$AD240*0.75</f>
        <v>0</v>
      </c>
    </row>
    <row r="231" spans="24:40" x14ac:dyDescent="0.2">
      <c r="X231" s="55">
        <f>IF(IFERROR(MATCH(CONCATENATE("I",Tabel!$N$4),Inst_SFSSV,0),0)&gt;0,Tabel!$AD241*0.9,0)</f>
        <v>0</v>
      </c>
      <c r="Y231" s="55">
        <f>IF(Tabel!$N$4="16341", Tabel!AD241*1,0)</f>
        <v>0</v>
      </c>
      <c r="Z231" s="55">
        <f>IF(Tabel!$N$4="00027", Tabel!AD241*0.4,0)</f>
        <v>0</v>
      </c>
      <c r="AA231" s="55">
        <f>IF(IFERROR(MATCH(CONCATENATE("I",Tabel!$N$4),Inst_audio,0),0)&gt;0,Tabel!$AD241*0.2,0)</f>
        <v>0</v>
      </c>
      <c r="AB231" s="55">
        <f>IF(Tabel!$N$4="00169", Tabel!AD241*0.4,0)</f>
        <v>0</v>
      </c>
      <c r="AC231" s="55">
        <f>IF(IFERROR(MATCH(CONCATENATE("I",Tabel!$N$4),Inst_forta,0),0)&gt;0,Tabel!$AD241*0.2,0)</f>
        <v>0</v>
      </c>
      <c r="AD231" s="55">
        <f>IF(IFERROR(MATCH(CONCATENATE("I",Tabel!$N$4),Inst_forta_bani,0),0)&gt;0,Tabel!$AD241*1.2,0)</f>
        <v>0</v>
      </c>
      <c r="AE231" s="55">
        <f>IF(Tabel!$N$4="16751", Tabel!$AD241*1.2,0)</f>
        <v>0</v>
      </c>
      <c r="AF231" s="55">
        <f>IF(Tabel!$N$4="16606", Tabel!$AD241*0.3,0)</f>
        <v>0</v>
      </c>
      <c r="AG231" s="55">
        <f>IF(Tabel!$N$4="16668", Tabel!$AD241*0.4,0)</f>
        <v>0</v>
      </c>
      <c r="AH231" s="55">
        <f>IF(Tabel!$N$4="15677", Tabel!$AD241*0.2,0)</f>
        <v>0</v>
      </c>
      <c r="AI231" s="55">
        <f>IF(Tabel!$N$4="16958", Tabel!$AD241*0.2,0)</f>
        <v>0</v>
      </c>
      <c r="AJ231" s="55">
        <f>Tabel!$AD241*0.75</f>
        <v>0</v>
      </c>
      <c r="AK231" s="55">
        <f>(Tabel!$AD241+Tabel!$AF241)*0.1</f>
        <v>0</v>
      </c>
      <c r="AL231" s="55">
        <f>IF(Tabel!$B241="GRUP_F6", Tabel!$AD241*0.1,0)</f>
        <v>0</v>
      </c>
      <c r="AM231" s="55">
        <f>IF(IFERROR(MATCH(CONCATENATE("I",Tabel!$N$4),Inst_social,0),0)&gt;0,Tabel!$AD241*0.1,0)</f>
        <v>0</v>
      </c>
      <c r="AN231" s="55">
        <f>Tabel!$AD241*0.75</f>
        <v>0</v>
      </c>
    </row>
    <row r="232" spans="24:40" x14ac:dyDescent="0.2">
      <c r="X232" s="55">
        <f>IF(IFERROR(MATCH(CONCATENATE("I",Tabel!$N$4),Inst_SFSSV,0),0)&gt;0,Tabel!$AD242*0.9,0)</f>
        <v>0</v>
      </c>
      <c r="Y232" s="55">
        <f>IF(Tabel!$N$4="16341", Tabel!AD242*1,0)</f>
        <v>0</v>
      </c>
      <c r="Z232" s="55">
        <f>IF(Tabel!$N$4="00027", Tabel!AD242*0.4,0)</f>
        <v>0</v>
      </c>
      <c r="AA232" s="55">
        <f>IF(IFERROR(MATCH(CONCATENATE("I",Tabel!$N$4),Inst_audio,0),0)&gt;0,Tabel!$AD242*0.2,0)</f>
        <v>0</v>
      </c>
      <c r="AB232" s="55">
        <f>IF(Tabel!$N$4="00169", Tabel!AD242*0.4,0)</f>
        <v>0</v>
      </c>
      <c r="AC232" s="55">
        <f>IF(IFERROR(MATCH(CONCATENATE("I",Tabel!$N$4),Inst_forta,0),0)&gt;0,Tabel!$AD242*0.2,0)</f>
        <v>0</v>
      </c>
      <c r="AD232" s="55">
        <f>IF(IFERROR(MATCH(CONCATENATE("I",Tabel!$N$4),Inst_forta_bani,0),0)&gt;0,Tabel!$AD242*1.2,0)</f>
        <v>0</v>
      </c>
      <c r="AE232" s="55">
        <f>IF(Tabel!$N$4="16751", Tabel!$AD242*1.2,0)</f>
        <v>0</v>
      </c>
      <c r="AF232" s="55">
        <f>IF(Tabel!$N$4="16606", Tabel!$AD242*0.3,0)</f>
        <v>0</v>
      </c>
      <c r="AG232" s="55">
        <f>IF(Tabel!$N$4="16668", Tabel!$AD242*0.4,0)</f>
        <v>0</v>
      </c>
      <c r="AH232" s="55">
        <f>IF(Tabel!$N$4="15677", Tabel!$AD242*0.2,0)</f>
        <v>0</v>
      </c>
      <c r="AI232" s="55">
        <f>IF(Tabel!$N$4="16958", Tabel!$AD242*0.2,0)</f>
        <v>0</v>
      </c>
      <c r="AJ232" s="55">
        <f>Tabel!$AD242*0.75</f>
        <v>0</v>
      </c>
      <c r="AK232" s="55">
        <f>(Tabel!$AD242+Tabel!$AF242)*0.1</f>
        <v>0</v>
      </c>
      <c r="AL232" s="55">
        <f>IF(Tabel!$B242="GRUP_F6", Tabel!$AD242*0.1,0)</f>
        <v>0</v>
      </c>
      <c r="AM232" s="55">
        <f>IF(IFERROR(MATCH(CONCATENATE("I",Tabel!$N$4),Inst_social,0),0)&gt;0,Tabel!$AD242*0.1,0)</f>
        <v>0</v>
      </c>
      <c r="AN232" s="55">
        <f>Tabel!$AD242*0.75</f>
        <v>0</v>
      </c>
    </row>
    <row r="233" spans="24:40" x14ac:dyDescent="0.2">
      <c r="X233" s="55">
        <f>IF(IFERROR(MATCH(CONCATENATE("I",Tabel!$N$4),Inst_SFSSV,0),0)&gt;0,Tabel!$AD243*0.9,0)</f>
        <v>0</v>
      </c>
      <c r="Y233" s="55">
        <f>IF(Tabel!$N$4="16341", Tabel!AD243*1,0)</f>
        <v>0</v>
      </c>
      <c r="Z233" s="55">
        <f>IF(Tabel!$N$4="00027", Tabel!AD243*0.4,0)</f>
        <v>0</v>
      </c>
      <c r="AA233" s="55">
        <f>IF(IFERROR(MATCH(CONCATENATE("I",Tabel!$N$4),Inst_audio,0),0)&gt;0,Tabel!$AD243*0.2,0)</f>
        <v>0</v>
      </c>
      <c r="AB233" s="55">
        <f>IF(Tabel!$N$4="00169", Tabel!AD243*0.4,0)</f>
        <v>0</v>
      </c>
      <c r="AC233" s="55">
        <f>IF(IFERROR(MATCH(CONCATENATE("I",Tabel!$N$4),Inst_forta,0),0)&gt;0,Tabel!$AD243*0.2,0)</f>
        <v>0</v>
      </c>
      <c r="AD233" s="55">
        <f>IF(IFERROR(MATCH(CONCATENATE("I",Tabel!$N$4),Inst_forta_bani,0),0)&gt;0,Tabel!$AD243*1.2,0)</f>
        <v>0</v>
      </c>
      <c r="AE233" s="55">
        <f>IF(Tabel!$N$4="16751", Tabel!$AD243*1.2,0)</f>
        <v>0</v>
      </c>
      <c r="AF233" s="55">
        <f>IF(Tabel!$N$4="16606", Tabel!$AD243*0.3,0)</f>
        <v>0</v>
      </c>
      <c r="AG233" s="55">
        <f>IF(Tabel!$N$4="16668", Tabel!$AD243*0.4,0)</f>
        <v>0</v>
      </c>
      <c r="AH233" s="55">
        <f>IF(Tabel!$N$4="15677", Tabel!$AD243*0.2,0)</f>
        <v>0</v>
      </c>
      <c r="AI233" s="55">
        <f>IF(Tabel!$N$4="16958", Tabel!$AD243*0.2,0)</f>
        <v>0</v>
      </c>
      <c r="AJ233" s="55">
        <f>Tabel!$AD243*0.75</f>
        <v>0</v>
      </c>
      <c r="AK233" s="55">
        <f>(Tabel!$AD243+Tabel!$AF243)*0.1</f>
        <v>0</v>
      </c>
      <c r="AL233" s="55">
        <f>IF(Tabel!$B243="GRUP_F6", Tabel!$AD243*0.1,0)</f>
        <v>0</v>
      </c>
      <c r="AM233" s="55">
        <f>IF(IFERROR(MATCH(CONCATENATE("I",Tabel!$N$4),Inst_social,0),0)&gt;0,Tabel!$AD243*0.1,0)</f>
        <v>0</v>
      </c>
      <c r="AN233" s="55">
        <f>Tabel!$AD243*0.75</f>
        <v>0</v>
      </c>
    </row>
    <row r="234" spans="24:40" x14ac:dyDescent="0.2">
      <c r="X234" s="55">
        <f>IF(IFERROR(MATCH(CONCATENATE("I",Tabel!$N$4),Inst_SFSSV,0),0)&gt;0,Tabel!$AD244*0.9,0)</f>
        <v>0</v>
      </c>
      <c r="Y234" s="55">
        <f>IF(Tabel!$N$4="16341", Tabel!AD244*1,0)</f>
        <v>0</v>
      </c>
      <c r="Z234" s="55">
        <f>IF(Tabel!$N$4="00027", Tabel!AD244*0.4,0)</f>
        <v>0</v>
      </c>
      <c r="AA234" s="55">
        <f>IF(IFERROR(MATCH(CONCATENATE("I",Tabel!$N$4),Inst_audio,0),0)&gt;0,Tabel!$AD244*0.2,0)</f>
        <v>0</v>
      </c>
      <c r="AB234" s="55">
        <f>IF(Tabel!$N$4="00169", Tabel!AD244*0.4,0)</f>
        <v>0</v>
      </c>
      <c r="AC234" s="55">
        <f>IF(IFERROR(MATCH(CONCATENATE("I",Tabel!$N$4),Inst_forta,0),0)&gt;0,Tabel!$AD244*0.2,0)</f>
        <v>0</v>
      </c>
      <c r="AD234" s="55">
        <f>IF(IFERROR(MATCH(CONCATENATE("I",Tabel!$N$4),Inst_forta_bani,0),0)&gt;0,Tabel!$AD244*1.2,0)</f>
        <v>0</v>
      </c>
      <c r="AE234" s="55">
        <f>IF(Tabel!$N$4="16751", Tabel!$AD244*1.2,0)</f>
        <v>0</v>
      </c>
      <c r="AF234" s="55">
        <f>IF(Tabel!$N$4="16606", Tabel!$AD244*0.3,0)</f>
        <v>0</v>
      </c>
      <c r="AG234" s="55">
        <f>IF(Tabel!$N$4="16668", Tabel!$AD244*0.4,0)</f>
        <v>0</v>
      </c>
      <c r="AH234" s="55">
        <f>IF(Tabel!$N$4="15677", Tabel!$AD244*0.2,0)</f>
        <v>0</v>
      </c>
      <c r="AI234" s="55">
        <f>IF(Tabel!$N$4="16958", Tabel!$AD244*0.2,0)</f>
        <v>0</v>
      </c>
      <c r="AJ234" s="55">
        <f>Tabel!$AD244*0.75</f>
        <v>0</v>
      </c>
      <c r="AK234" s="55">
        <f>(Tabel!$AD244+Tabel!$AF244)*0.1</f>
        <v>0</v>
      </c>
      <c r="AL234" s="55">
        <f>IF(Tabel!$B244="GRUP_F6", Tabel!$AD244*0.1,0)</f>
        <v>0</v>
      </c>
      <c r="AM234" s="55">
        <f>IF(IFERROR(MATCH(CONCATENATE("I",Tabel!$N$4),Inst_social,0),0)&gt;0,Tabel!$AD244*0.1,0)</f>
        <v>0</v>
      </c>
      <c r="AN234" s="55">
        <f>Tabel!$AD244*0.75</f>
        <v>0</v>
      </c>
    </row>
    <row r="235" spans="24:40" x14ac:dyDescent="0.2">
      <c r="X235" s="55">
        <f>IF(IFERROR(MATCH(CONCATENATE("I",Tabel!$N$4),Inst_SFSSV,0),0)&gt;0,Tabel!$AD245*0.9,0)</f>
        <v>0</v>
      </c>
      <c r="Y235" s="55">
        <f>IF(Tabel!$N$4="16341", Tabel!AD245*1,0)</f>
        <v>0</v>
      </c>
      <c r="Z235" s="55">
        <f>IF(Tabel!$N$4="00027", Tabel!AD245*0.4,0)</f>
        <v>0</v>
      </c>
      <c r="AA235" s="55">
        <f>IF(IFERROR(MATCH(CONCATENATE("I",Tabel!$N$4),Inst_audio,0),0)&gt;0,Tabel!$AD245*0.2,0)</f>
        <v>0</v>
      </c>
      <c r="AB235" s="55">
        <f>IF(Tabel!$N$4="00169", Tabel!AD245*0.4,0)</f>
        <v>0</v>
      </c>
      <c r="AC235" s="55">
        <f>IF(IFERROR(MATCH(CONCATENATE("I",Tabel!$N$4),Inst_forta,0),0)&gt;0,Tabel!$AD245*0.2,0)</f>
        <v>0</v>
      </c>
      <c r="AD235" s="55">
        <f>IF(IFERROR(MATCH(CONCATENATE("I",Tabel!$N$4),Inst_forta_bani,0),0)&gt;0,Tabel!$AD245*1.2,0)</f>
        <v>0</v>
      </c>
      <c r="AE235" s="55">
        <f>IF(Tabel!$N$4="16751", Tabel!$AD245*1.2,0)</f>
        <v>0</v>
      </c>
      <c r="AF235" s="55">
        <f>IF(Tabel!$N$4="16606", Tabel!$AD245*0.3,0)</f>
        <v>0</v>
      </c>
      <c r="AG235" s="55">
        <f>IF(Tabel!$N$4="16668", Tabel!$AD245*0.4,0)</f>
        <v>0</v>
      </c>
      <c r="AH235" s="55">
        <f>IF(Tabel!$N$4="15677", Tabel!$AD245*0.2,0)</f>
        <v>0</v>
      </c>
      <c r="AI235" s="55">
        <f>IF(Tabel!$N$4="16958", Tabel!$AD245*0.2,0)</f>
        <v>0</v>
      </c>
      <c r="AJ235" s="55">
        <f>Tabel!$AD245*0.75</f>
        <v>0</v>
      </c>
      <c r="AK235" s="55">
        <f>(Tabel!$AD245+Tabel!$AF245)*0.1</f>
        <v>0</v>
      </c>
      <c r="AL235" s="55">
        <f>IF(Tabel!$B245="GRUP_F6", Tabel!$AD245*0.1,0)</f>
        <v>0</v>
      </c>
      <c r="AM235" s="55">
        <f>IF(IFERROR(MATCH(CONCATENATE("I",Tabel!$N$4),Inst_social,0),0)&gt;0,Tabel!$AD245*0.1,0)</f>
        <v>0</v>
      </c>
      <c r="AN235" s="55">
        <f>Tabel!$AD245*0.75</f>
        <v>0</v>
      </c>
    </row>
    <row r="236" spans="24:40" x14ac:dyDescent="0.2">
      <c r="X236" s="55">
        <f>IF(IFERROR(MATCH(CONCATENATE("I",Tabel!$N$4),Inst_SFSSV,0),0)&gt;0,Tabel!$AD246*0.9,0)</f>
        <v>0</v>
      </c>
      <c r="Y236" s="55">
        <f>IF(Tabel!$N$4="16341", Tabel!AD246*1,0)</f>
        <v>0</v>
      </c>
      <c r="Z236" s="55">
        <f>IF(Tabel!$N$4="00027", Tabel!AD246*0.4,0)</f>
        <v>0</v>
      </c>
      <c r="AA236" s="55">
        <f>IF(IFERROR(MATCH(CONCATENATE("I",Tabel!$N$4),Inst_audio,0),0)&gt;0,Tabel!$AD246*0.2,0)</f>
        <v>0</v>
      </c>
      <c r="AB236" s="55">
        <f>IF(Tabel!$N$4="00169", Tabel!AD246*0.4,0)</f>
        <v>0</v>
      </c>
      <c r="AC236" s="55">
        <f>IF(IFERROR(MATCH(CONCATENATE("I",Tabel!$N$4),Inst_forta,0),0)&gt;0,Tabel!$AD246*0.2,0)</f>
        <v>0</v>
      </c>
      <c r="AD236" s="55">
        <f>IF(IFERROR(MATCH(CONCATENATE("I",Tabel!$N$4),Inst_forta_bani,0),0)&gt;0,Tabel!$AD246*1.2,0)</f>
        <v>0</v>
      </c>
      <c r="AE236" s="55">
        <f>IF(Tabel!$N$4="16751", Tabel!$AD246*1.2,0)</f>
        <v>0</v>
      </c>
      <c r="AF236" s="55">
        <f>IF(Tabel!$N$4="16606", Tabel!$AD246*0.3,0)</f>
        <v>0</v>
      </c>
      <c r="AG236" s="55">
        <f>IF(Tabel!$N$4="16668", Tabel!$AD246*0.4,0)</f>
        <v>0</v>
      </c>
      <c r="AH236" s="55">
        <f>IF(Tabel!$N$4="15677", Tabel!$AD246*0.2,0)</f>
        <v>0</v>
      </c>
      <c r="AI236" s="55">
        <f>IF(Tabel!$N$4="16958", Tabel!$AD246*0.2,0)</f>
        <v>0</v>
      </c>
      <c r="AJ236" s="55">
        <f>Tabel!$AD246*0.75</f>
        <v>0</v>
      </c>
      <c r="AK236" s="55">
        <f>(Tabel!$AD246+Tabel!$AF246)*0.1</f>
        <v>0</v>
      </c>
      <c r="AL236" s="55">
        <f>IF(Tabel!$B246="GRUP_F6", Tabel!$AD246*0.1,0)</f>
        <v>0</v>
      </c>
      <c r="AM236" s="55">
        <f>IF(IFERROR(MATCH(CONCATENATE("I",Tabel!$N$4),Inst_social,0),0)&gt;0,Tabel!$AD246*0.1,0)</f>
        <v>0</v>
      </c>
      <c r="AN236" s="55">
        <f>Tabel!$AD246*0.75</f>
        <v>0</v>
      </c>
    </row>
    <row r="237" spans="24:40" x14ac:dyDescent="0.2">
      <c r="X237" s="55">
        <f>IF(IFERROR(MATCH(CONCATENATE("I",Tabel!$N$4),Inst_SFSSV,0),0)&gt;0,Tabel!$AD247*0.9,0)</f>
        <v>0</v>
      </c>
      <c r="Y237" s="55">
        <f>IF(Tabel!$N$4="16341", Tabel!AD247*1,0)</f>
        <v>0</v>
      </c>
      <c r="Z237" s="55">
        <f>IF(Tabel!$N$4="00027", Tabel!AD247*0.4,0)</f>
        <v>0</v>
      </c>
      <c r="AA237" s="55">
        <f>IF(IFERROR(MATCH(CONCATENATE("I",Tabel!$N$4),Inst_audio,0),0)&gt;0,Tabel!$AD247*0.2,0)</f>
        <v>0</v>
      </c>
      <c r="AB237" s="55">
        <f>IF(Tabel!$N$4="00169", Tabel!AD247*0.4,0)</f>
        <v>0</v>
      </c>
      <c r="AC237" s="55">
        <f>IF(IFERROR(MATCH(CONCATENATE("I",Tabel!$N$4),Inst_forta,0),0)&gt;0,Tabel!$AD247*0.2,0)</f>
        <v>0</v>
      </c>
      <c r="AD237" s="55">
        <f>IF(IFERROR(MATCH(CONCATENATE("I",Tabel!$N$4),Inst_forta_bani,0),0)&gt;0,Tabel!$AD247*1.2,0)</f>
        <v>0</v>
      </c>
      <c r="AE237" s="55">
        <f>IF(Tabel!$N$4="16751", Tabel!$AD247*1.2,0)</f>
        <v>0</v>
      </c>
      <c r="AF237" s="55">
        <f>IF(Tabel!$N$4="16606", Tabel!$AD247*0.3,0)</f>
        <v>0</v>
      </c>
      <c r="AG237" s="55">
        <f>IF(Tabel!$N$4="16668", Tabel!$AD247*0.4,0)</f>
        <v>0</v>
      </c>
      <c r="AH237" s="55">
        <f>IF(Tabel!$N$4="15677", Tabel!$AD247*0.2,0)</f>
        <v>0</v>
      </c>
      <c r="AI237" s="55">
        <f>IF(Tabel!$N$4="16958", Tabel!$AD247*0.2,0)</f>
        <v>0</v>
      </c>
      <c r="AJ237" s="55">
        <f>Tabel!$AD247*0.75</f>
        <v>0</v>
      </c>
      <c r="AK237" s="55">
        <f>(Tabel!$AD247+Tabel!$AF247)*0.1</f>
        <v>0</v>
      </c>
      <c r="AL237" s="55">
        <f>IF(Tabel!$B247="GRUP_F6", Tabel!$AD247*0.1,0)</f>
        <v>0</v>
      </c>
      <c r="AM237" s="55">
        <f>IF(IFERROR(MATCH(CONCATENATE("I",Tabel!$N$4),Inst_social,0),0)&gt;0,Tabel!$AD247*0.1,0)</f>
        <v>0</v>
      </c>
      <c r="AN237" s="55">
        <f>Tabel!$AD247*0.75</f>
        <v>0</v>
      </c>
    </row>
    <row r="238" spans="24:40" x14ac:dyDescent="0.2">
      <c r="X238" s="55">
        <f>IF(IFERROR(MATCH(CONCATENATE("I",Tabel!$N$4),Inst_SFSSV,0),0)&gt;0,Tabel!$AD248*0.9,0)</f>
        <v>0</v>
      </c>
      <c r="Y238" s="55">
        <f>IF(Tabel!$N$4="16341", Tabel!AD248*1,0)</f>
        <v>0</v>
      </c>
      <c r="Z238" s="55">
        <f>IF(Tabel!$N$4="00027", Tabel!AD248*0.4,0)</f>
        <v>0</v>
      </c>
      <c r="AA238" s="55">
        <f>IF(IFERROR(MATCH(CONCATENATE("I",Tabel!$N$4),Inst_audio,0),0)&gt;0,Tabel!$AD248*0.2,0)</f>
        <v>0</v>
      </c>
      <c r="AB238" s="55">
        <f>IF(Tabel!$N$4="00169", Tabel!AD248*0.4,0)</f>
        <v>0</v>
      </c>
      <c r="AC238" s="55">
        <f>IF(IFERROR(MATCH(CONCATENATE("I",Tabel!$N$4),Inst_forta,0),0)&gt;0,Tabel!$AD248*0.2,0)</f>
        <v>0</v>
      </c>
      <c r="AD238" s="55">
        <f>IF(IFERROR(MATCH(CONCATENATE("I",Tabel!$N$4),Inst_forta_bani,0),0)&gt;0,Tabel!$AD248*1.2,0)</f>
        <v>0</v>
      </c>
      <c r="AE238" s="55">
        <f>IF(Tabel!$N$4="16751", Tabel!$AD248*1.2,0)</f>
        <v>0</v>
      </c>
      <c r="AF238" s="55">
        <f>IF(Tabel!$N$4="16606", Tabel!$AD248*0.3,0)</f>
        <v>0</v>
      </c>
      <c r="AG238" s="55">
        <f>IF(Tabel!$N$4="16668", Tabel!$AD248*0.4,0)</f>
        <v>0</v>
      </c>
      <c r="AH238" s="55">
        <f>IF(Tabel!$N$4="15677", Tabel!$AD248*0.2,0)</f>
        <v>0</v>
      </c>
      <c r="AI238" s="55">
        <f>IF(Tabel!$N$4="16958", Tabel!$AD248*0.2,0)</f>
        <v>0</v>
      </c>
      <c r="AJ238" s="55">
        <f>Tabel!$AD248*0.75</f>
        <v>0</v>
      </c>
      <c r="AK238" s="55">
        <f>(Tabel!$AD248+Tabel!$AF248)*0.1</f>
        <v>0</v>
      </c>
      <c r="AL238" s="55">
        <f>IF(Tabel!$B248="GRUP_F6", Tabel!$AD248*0.1,0)</f>
        <v>0</v>
      </c>
      <c r="AM238" s="55">
        <f>IF(IFERROR(MATCH(CONCATENATE("I",Tabel!$N$4),Inst_social,0),0)&gt;0,Tabel!$AD248*0.1,0)</f>
        <v>0</v>
      </c>
      <c r="AN238" s="55">
        <f>Tabel!$AD248*0.75</f>
        <v>0</v>
      </c>
    </row>
    <row r="239" spans="24:40" x14ac:dyDescent="0.2">
      <c r="X239" s="55">
        <f>IF(IFERROR(MATCH(CONCATENATE("I",Tabel!$N$4),Inst_SFSSV,0),0)&gt;0,Tabel!$AD249*0.9,0)</f>
        <v>0</v>
      </c>
      <c r="Y239" s="55">
        <f>IF(Tabel!$N$4="16341", Tabel!AD249*1,0)</f>
        <v>0</v>
      </c>
      <c r="Z239" s="55">
        <f>IF(Tabel!$N$4="00027", Tabel!AD249*0.4,0)</f>
        <v>0</v>
      </c>
      <c r="AA239" s="55">
        <f>IF(IFERROR(MATCH(CONCATENATE("I",Tabel!$N$4),Inst_audio,0),0)&gt;0,Tabel!$AD249*0.2,0)</f>
        <v>0</v>
      </c>
      <c r="AB239" s="55">
        <f>IF(Tabel!$N$4="00169", Tabel!AD249*0.4,0)</f>
        <v>0</v>
      </c>
      <c r="AC239" s="55">
        <f>IF(IFERROR(MATCH(CONCATENATE("I",Tabel!$N$4),Inst_forta,0),0)&gt;0,Tabel!$AD249*0.2,0)</f>
        <v>0</v>
      </c>
      <c r="AD239" s="55">
        <f>IF(IFERROR(MATCH(CONCATENATE("I",Tabel!$N$4),Inst_forta_bani,0),0)&gt;0,Tabel!$AD249*1.2,0)</f>
        <v>0</v>
      </c>
      <c r="AE239" s="55">
        <f>IF(Tabel!$N$4="16751", Tabel!$AD249*1.2,0)</f>
        <v>0</v>
      </c>
      <c r="AF239" s="55">
        <f>IF(Tabel!$N$4="16606", Tabel!$AD249*0.3,0)</f>
        <v>0</v>
      </c>
      <c r="AG239" s="55">
        <f>IF(Tabel!$N$4="16668", Tabel!$AD249*0.4,0)</f>
        <v>0</v>
      </c>
      <c r="AH239" s="55">
        <f>IF(Tabel!$N$4="15677", Tabel!$AD249*0.2,0)</f>
        <v>0</v>
      </c>
      <c r="AI239" s="55">
        <f>IF(Tabel!$N$4="16958", Tabel!$AD249*0.2,0)</f>
        <v>0</v>
      </c>
      <c r="AJ239" s="55">
        <f>Tabel!$AD249*0.75</f>
        <v>0</v>
      </c>
      <c r="AK239" s="55">
        <f>(Tabel!$AD249+Tabel!$AF249)*0.1</f>
        <v>0</v>
      </c>
      <c r="AL239" s="55">
        <f>IF(Tabel!$B249="GRUP_F6", Tabel!$AD249*0.1,0)</f>
        <v>0</v>
      </c>
      <c r="AM239" s="55">
        <f>IF(IFERROR(MATCH(CONCATENATE("I",Tabel!$N$4),Inst_social,0),0)&gt;0,Tabel!$AD249*0.1,0)</f>
        <v>0</v>
      </c>
      <c r="AN239" s="55">
        <f>Tabel!$AD249*0.75</f>
        <v>0</v>
      </c>
    </row>
    <row r="240" spans="24:40" x14ac:dyDescent="0.2">
      <c r="X240" s="55">
        <f>IF(IFERROR(MATCH(CONCATENATE("I",Tabel!$N$4),Inst_SFSSV,0),0)&gt;0,Tabel!$AD250*0.9,0)</f>
        <v>0</v>
      </c>
      <c r="Y240" s="55">
        <f>IF(Tabel!$N$4="16341", Tabel!AD250*1,0)</f>
        <v>0</v>
      </c>
      <c r="Z240" s="55">
        <f>IF(Tabel!$N$4="00027", Tabel!AD250*0.4,0)</f>
        <v>0</v>
      </c>
      <c r="AA240" s="55">
        <f>IF(IFERROR(MATCH(CONCATENATE("I",Tabel!$N$4),Inst_audio,0),0)&gt;0,Tabel!$AD250*0.2,0)</f>
        <v>0</v>
      </c>
      <c r="AB240" s="55">
        <f>IF(Tabel!$N$4="00169", Tabel!AD250*0.4,0)</f>
        <v>0</v>
      </c>
      <c r="AC240" s="55">
        <f>IF(IFERROR(MATCH(CONCATENATE("I",Tabel!$N$4),Inst_forta,0),0)&gt;0,Tabel!$AD250*0.2,0)</f>
        <v>0</v>
      </c>
      <c r="AD240" s="55">
        <f>IF(IFERROR(MATCH(CONCATENATE("I",Tabel!$N$4),Inst_forta_bani,0),0)&gt;0,Tabel!$AD250*1.2,0)</f>
        <v>0</v>
      </c>
      <c r="AE240" s="55">
        <f>IF(Tabel!$N$4="16751", Tabel!$AD250*1.2,0)</f>
        <v>0</v>
      </c>
      <c r="AF240" s="55">
        <f>IF(Tabel!$N$4="16606", Tabel!$AD250*0.3,0)</f>
        <v>0</v>
      </c>
      <c r="AG240" s="55">
        <f>IF(Tabel!$N$4="16668", Tabel!$AD250*0.4,0)</f>
        <v>0</v>
      </c>
      <c r="AH240" s="55">
        <f>IF(Tabel!$N$4="15677", Tabel!$AD250*0.2,0)</f>
        <v>0</v>
      </c>
      <c r="AI240" s="55">
        <f>IF(Tabel!$N$4="16958", Tabel!$AD250*0.2,0)</f>
        <v>0</v>
      </c>
      <c r="AJ240" s="55">
        <f>Tabel!$AD250*0.75</f>
        <v>0</v>
      </c>
      <c r="AK240" s="55">
        <f>(Tabel!$AD250+Tabel!$AF250)*0.1</f>
        <v>0</v>
      </c>
      <c r="AL240" s="55">
        <f>IF(Tabel!$B250="GRUP_F6", Tabel!$AD250*0.1,0)</f>
        <v>0</v>
      </c>
      <c r="AM240" s="55">
        <f>IF(IFERROR(MATCH(CONCATENATE("I",Tabel!$N$4),Inst_social,0),0)&gt;0,Tabel!$AD250*0.1,0)</f>
        <v>0</v>
      </c>
      <c r="AN240" s="55">
        <f>Tabel!$AD250*0.75</f>
        <v>0</v>
      </c>
    </row>
    <row r="241" spans="24:40" x14ac:dyDescent="0.2">
      <c r="X241" s="55">
        <f>IF(IFERROR(MATCH(CONCATENATE("I",Tabel!$N$4),Inst_SFSSV,0),0)&gt;0,Tabel!$AD251*0.9,0)</f>
        <v>0</v>
      </c>
      <c r="Y241" s="55">
        <f>IF(Tabel!$N$4="16341", Tabel!AD251*1,0)</f>
        <v>0</v>
      </c>
      <c r="Z241" s="55">
        <f>IF(Tabel!$N$4="00027", Tabel!AD251*0.4,0)</f>
        <v>0</v>
      </c>
      <c r="AA241" s="55">
        <f>IF(IFERROR(MATCH(CONCATENATE("I",Tabel!$N$4),Inst_audio,0),0)&gt;0,Tabel!$AD251*0.2,0)</f>
        <v>0</v>
      </c>
      <c r="AB241" s="55">
        <f>IF(Tabel!$N$4="00169", Tabel!AD251*0.4,0)</f>
        <v>0</v>
      </c>
      <c r="AC241" s="55">
        <f>IF(IFERROR(MATCH(CONCATENATE("I",Tabel!$N$4),Inst_forta,0),0)&gt;0,Tabel!$AD251*0.2,0)</f>
        <v>0</v>
      </c>
      <c r="AD241" s="55">
        <f>IF(IFERROR(MATCH(CONCATENATE("I",Tabel!$N$4),Inst_forta_bani,0),0)&gt;0,Tabel!$AD251*1.2,0)</f>
        <v>0</v>
      </c>
      <c r="AE241" s="55">
        <f>IF(Tabel!$N$4="16751", Tabel!$AD251*1.2,0)</f>
        <v>0</v>
      </c>
      <c r="AF241" s="55">
        <f>IF(Tabel!$N$4="16606", Tabel!$AD251*0.3,0)</f>
        <v>0</v>
      </c>
      <c r="AG241" s="55">
        <f>IF(Tabel!$N$4="16668", Tabel!$AD251*0.4,0)</f>
        <v>0</v>
      </c>
      <c r="AH241" s="55">
        <f>IF(Tabel!$N$4="15677", Tabel!$AD251*0.2,0)</f>
        <v>0</v>
      </c>
      <c r="AI241" s="55">
        <f>IF(Tabel!$N$4="16958", Tabel!$AD251*0.2,0)</f>
        <v>0</v>
      </c>
      <c r="AJ241" s="55">
        <f>Tabel!$AD251*0.75</f>
        <v>0</v>
      </c>
      <c r="AK241" s="55">
        <f>(Tabel!$AD251+Tabel!$AF251)*0.1</f>
        <v>0</v>
      </c>
      <c r="AL241" s="55">
        <f>IF(Tabel!$B251="GRUP_F6", Tabel!$AD251*0.1,0)</f>
        <v>0</v>
      </c>
      <c r="AM241" s="55">
        <f>IF(IFERROR(MATCH(CONCATENATE("I",Tabel!$N$4),Inst_social,0),0)&gt;0,Tabel!$AD251*0.1,0)</f>
        <v>0</v>
      </c>
      <c r="AN241" s="55">
        <f>Tabel!$AD251*0.75</f>
        <v>0</v>
      </c>
    </row>
    <row r="242" spans="24:40" x14ac:dyDescent="0.2">
      <c r="X242" s="55">
        <f>IF(IFERROR(MATCH(CONCATENATE("I",Tabel!$N$4),Inst_SFSSV,0),0)&gt;0,Tabel!$AD252*0.9,0)</f>
        <v>0</v>
      </c>
      <c r="Y242" s="55">
        <f>IF(Tabel!$N$4="16341", Tabel!AD252*1,0)</f>
        <v>0</v>
      </c>
      <c r="Z242" s="55">
        <f>IF(Tabel!$N$4="00027", Tabel!AD252*0.4,0)</f>
        <v>0</v>
      </c>
      <c r="AA242" s="55">
        <f>IF(IFERROR(MATCH(CONCATENATE("I",Tabel!$N$4),Inst_audio,0),0)&gt;0,Tabel!$AD252*0.2,0)</f>
        <v>0</v>
      </c>
      <c r="AB242" s="55">
        <f>IF(Tabel!$N$4="00169", Tabel!AD252*0.4,0)</f>
        <v>0</v>
      </c>
      <c r="AC242" s="55">
        <f>IF(IFERROR(MATCH(CONCATENATE("I",Tabel!$N$4),Inst_forta,0),0)&gt;0,Tabel!$AD252*0.2,0)</f>
        <v>0</v>
      </c>
      <c r="AD242" s="55">
        <f>IF(IFERROR(MATCH(CONCATENATE("I",Tabel!$N$4),Inst_forta_bani,0),0)&gt;0,Tabel!$AD252*1.2,0)</f>
        <v>0</v>
      </c>
      <c r="AE242" s="55">
        <f>IF(Tabel!$N$4="16751", Tabel!$AD252*1.2,0)</f>
        <v>0</v>
      </c>
      <c r="AF242" s="55">
        <f>IF(Tabel!$N$4="16606", Tabel!$AD252*0.3,0)</f>
        <v>0</v>
      </c>
      <c r="AG242" s="55">
        <f>IF(Tabel!$N$4="16668", Tabel!$AD252*0.4,0)</f>
        <v>0</v>
      </c>
      <c r="AH242" s="55">
        <f>IF(Tabel!$N$4="15677", Tabel!$AD252*0.2,0)</f>
        <v>0</v>
      </c>
      <c r="AI242" s="55">
        <f>IF(Tabel!$N$4="16958", Tabel!$AD252*0.2,0)</f>
        <v>0</v>
      </c>
      <c r="AJ242" s="55">
        <f>Tabel!$AD252*0.75</f>
        <v>0</v>
      </c>
      <c r="AK242" s="55">
        <f>(Tabel!$AD252+Tabel!$AF252)*0.1</f>
        <v>0</v>
      </c>
      <c r="AL242" s="55">
        <f>IF(Tabel!$B252="GRUP_F6", Tabel!$AD252*0.1,0)</f>
        <v>0</v>
      </c>
      <c r="AM242" s="55">
        <f>IF(IFERROR(MATCH(CONCATENATE("I",Tabel!$N$4),Inst_social,0),0)&gt;0,Tabel!$AD252*0.1,0)</f>
        <v>0</v>
      </c>
      <c r="AN242" s="55">
        <f>Tabel!$AD252*0.75</f>
        <v>0</v>
      </c>
    </row>
    <row r="243" spans="24:40" x14ac:dyDescent="0.2">
      <c r="X243" s="55">
        <f>IF(IFERROR(MATCH(CONCATENATE("I",Tabel!$N$4),Inst_SFSSV,0),0)&gt;0,Tabel!$AD253*0.9,0)</f>
        <v>0</v>
      </c>
      <c r="Y243" s="55">
        <f>IF(Tabel!$N$4="16341", Tabel!AD253*1,0)</f>
        <v>0</v>
      </c>
      <c r="Z243" s="55">
        <f>IF(Tabel!$N$4="00027", Tabel!AD253*0.4,0)</f>
        <v>0</v>
      </c>
      <c r="AA243" s="55">
        <f>IF(IFERROR(MATCH(CONCATENATE("I",Tabel!$N$4),Inst_audio,0),0)&gt;0,Tabel!$AD253*0.2,0)</f>
        <v>0</v>
      </c>
      <c r="AB243" s="55">
        <f>IF(Tabel!$N$4="00169", Tabel!AD253*0.4,0)</f>
        <v>0</v>
      </c>
      <c r="AC243" s="55">
        <f>IF(IFERROR(MATCH(CONCATENATE("I",Tabel!$N$4),Inst_forta,0),0)&gt;0,Tabel!$AD253*0.2,0)</f>
        <v>0</v>
      </c>
      <c r="AD243" s="55">
        <f>IF(IFERROR(MATCH(CONCATENATE("I",Tabel!$N$4),Inst_forta_bani,0),0)&gt;0,Tabel!$AD253*1.2,0)</f>
        <v>0</v>
      </c>
      <c r="AE243" s="55">
        <f>IF(Tabel!$N$4="16751", Tabel!$AD253*1.2,0)</f>
        <v>0</v>
      </c>
      <c r="AF243" s="55">
        <f>IF(Tabel!$N$4="16606", Tabel!$AD253*0.3,0)</f>
        <v>0</v>
      </c>
      <c r="AG243" s="55">
        <f>IF(Tabel!$N$4="16668", Tabel!$AD253*0.4,0)</f>
        <v>0</v>
      </c>
      <c r="AH243" s="55">
        <f>IF(Tabel!$N$4="15677", Tabel!$AD253*0.2,0)</f>
        <v>0</v>
      </c>
      <c r="AI243" s="55">
        <f>IF(Tabel!$N$4="16958", Tabel!$AD253*0.2,0)</f>
        <v>0</v>
      </c>
      <c r="AJ243" s="55">
        <f>Tabel!$AD253*0.75</f>
        <v>0</v>
      </c>
      <c r="AK243" s="55">
        <f>(Tabel!$AD253+Tabel!$AF253)*0.1</f>
        <v>0</v>
      </c>
      <c r="AL243" s="55">
        <f>IF(Tabel!$B253="GRUP_F6", Tabel!$AD253*0.1,0)</f>
        <v>0</v>
      </c>
      <c r="AM243" s="55">
        <f>IF(IFERROR(MATCH(CONCATENATE("I",Tabel!$N$4),Inst_social,0),0)&gt;0,Tabel!$AD253*0.1,0)</f>
        <v>0</v>
      </c>
      <c r="AN243" s="55">
        <f>Tabel!$AD253*0.75</f>
        <v>0</v>
      </c>
    </row>
    <row r="244" spans="24:40" x14ac:dyDescent="0.2">
      <c r="X244" s="55">
        <f>IF(IFERROR(MATCH(CONCATENATE("I",Tabel!$N$4),Inst_SFSSV,0),0)&gt;0,Tabel!$AD254*0.9,0)</f>
        <v>0</v>
      </c>
      <c r="Y244" s="55">
        <f>IF(Tabel!$N$4="16341", Tabel!AD254*1,0)</f>
        <v>0</v>
      </c>
      <c r="Z244" s="55">
        <f>IF(Tabel!$N$4="00027", Tabel!AD254*0.4,0)</f>
        <v>0</v>
      </c>
      <c r="AA244" s="55">
        <f>IF(IFERROR(MATCH(CONCATENATE("I",Tabel!$N$4),Inst_audio,0),0)&gt;0,Tabel!$AD254*0.2,0)</f>
        <v>0</v>
      </c>
      <c r="AB244" s="55">
        <f>IF(Tabel!$N$4="00169", Tabel!AD254*0.4,0)</f>
        <v>0</v>
      </c>
      <c r="AC244" s="55">
        <f>IF(IFERROR(MATCH(CONCATENATE("I",Tabel!$N$4),Inst_forta,0),0)&gt;0,Tabel!$AD254*0.2,0)</f>
        <v>0</v>
      </c>
      <c r="AD244" s="55">
        <f>IF(IFERROR(MATCH(CONCATENATE("I",Tabel!$N$4),Inst_forta_bani,0),0)&gt;0,Tabel!$AD254*1.2,0)</f>
        <v>0</v>
      </c>
      <c r="AE244" s="55">
        <f>IF(Tabel!$N$4="16751", Tabel!$AD254*1.2,0)</f>
        <v>0</v>
      </c>
      <c r="AF244" s="55">
        <f>IF(Tabel!$N$4="16606", Tabel!$AD254*0.3,0)</f>
        <v>0</v>
      </c>
      <c r="AG244" s="55">
        <f>IF(Tabel!$N$4="16668", Tabel!$AD254*0.4,0)</f>
        <v>0</v>
      </c>
      <c r="AH244" s="55">
        <f>IF(Tabel!$N$4="15677", Tabel!$AD254*0.2,0)</f>
        <v>0</v>
      </c>
      <c r="AI244" s="55">
        <f>IF(Tabel!$N$4="16958", Tabel!$AD254*0.2,0)</f>
        <v>0</v>
      </c>
      <c r="AJ244" s="55">
        <f>Tabel!$AD254*0.75</f>
        <v>0</v>
      </c>
      <c r="AK244" s="55">
        <f>(Tabel!$AD254+Tabel!$AF254)*0.1</f>
        <v>0</v>
      </c>
      <c r="AL244" s="55">
        <f>IF(Tabel!$B254="GRUP_F6", Tabel!$AD254*0.1,0)</f>
        <v>0</v>
      </c>
      <c r="AM244" s="55">
        <f>IF(IFERROR(MATCH(CONCATENATE("I",Tabel!$N$4),Inst_social,0),0)&gt;0,Tabel!$AD254*0.1,0)</f>
        <v>0</v>
      </c>
      <c r="AN244" s="55">
        <f>Tabel!$AD254*0.75</f>
        <v>0</v>
      </c>
    </row>
    <row r="245" spans="24:40" x14ac:dyDescent="0.2">
      <c r="X245" s="55">
        <f>IF(IFERROR(MATCH(CONCATENATE("I",Tabel!$N$4),Inst_SFSSV,0),0)&gt;0,Tabel!$AD255*0.9,0)</f>
        <v>0</v>
      </c>
      <c r="Y245" s="55">
        <f>IF(Tabel!$N$4="16341", Tabel!AD255*1,0)</f>
        <v>0</v>
      </c>
      <c r="Z245" s="55">
        <f>IF(Tabel!$N$4="00027", Tabel!AD255*0.4,0)</f>
        <v>0</v>
      </c>
      <c r="AA245" s="55">
        <f>IF(IFERROR(MATCH(CONCATENATE("I",Tabel!$N$4),Inst_audio,0),0)&gt;0,Tabel!$AD255*0.2,0)</f>
        <v>0</v>
      </c>
      <c r="AB245" s="55">
        <f>IF(Tabel!$N$4="00169", Tabel!AD255*0.4,0)</f>
        <v>0</v>
      </c>
      <c r="AC245" s="55">
        <f>IF(IFERROR(MATCH(CONCATENATE("I",Tabel!$N$4),Inst_forta,0),0)&gt;0,Tabel!$AD255*0.2,0)</f>
        <v>0</v>
      </c>
      <c r="AD245" s="55">
        <f>IF(IFERROR(MATCH(CONCATENATE("I",Tabel!$N$4),Inst_forta_bani,0),0)&gt;0,Tabel!$AD255*1.2,0)</f>
        <v>0</v>
      </c>
      <c r="AE245" s="55">
        <f>IF(Tabel!$N$4="16751", Tabel!$AD255*1.2,0)</f>
        <v>0</v>
      </c>
      <c r="AF245" s="55">
        <f>IF(Tabel!$N$4="16606", Tabel!$AD255*0.3,0)</f>
        <v>0</v>
      </c>
      <c r="AG245" s="55">
        <f>IF(Tabel!$N$4="16668", Tabel!$AD255*0.4,0)</f>
        <v>0</v>
      </c>
      <c r="AH245" s="55">
        <f>IF(Tabel!$N$4="15677", Tabel!$AD255*0.2,0)</f>
        <v>0</v>
      </c>
      <c r="AI245" s="55">
        <f>IF(Tabel!$N$4="16958", Tabel!$AD255*0.2,0)</f>
        <v>0</v>
      </c>
      <c r="AJ245" s="55">
        <f>Tabel!$AD255*0.75</f>
        <v>0</v>
      </c>
      <c r="AK245" s="55">
        <f>(Tabel!$AD255+Tabel!$AF255)*0.1</f>
        <v>0</v>
      </c>
      <c r="AL245" s="55">
        <f>IF(Tabel!$B255="GRUP_F6", Tabel!$AD255*0.1,0)</f>
        <v>0</v>
      </c>
      <c r="AM245" s="55">
        <f>IF(IFERROR(MATCH(CONCATENATE("I",Tabel!$N$4),Inst_social,0),0)&gt;0,Tabel!$AD255*0.1,0)</f>
        <v>0</v>
      </c>
      <c r="AN245" s="55">
        <f>Tabel!$AD255*0.75</f>
        <v>0</v>
      </c>
    </row>
    <row r="246" spans="24:40" x14ac:dyDescent="0.2">
      <c r="X246" s="55">
        <f>IF(IFERROR(MATCH(CONCATENATE("I",Tabel!$N$4),Inst_SFSSV,0),0)&gt;0,Tabel!$AD256*0.9,0)</f>
        <v>0</v>
      </c>
      <c r="Y246" s="55">
        <f>IF(Tabel!$N$4="16341", Tabel!AD256*1,0)</f>
        <v>0</v>
      </c>
      <c r="Z246" s="55">
        <f>IF(Tabel!$N$4="00027", Tabel!AD256*0.4,0)</f>
        <v>0</v>
      </c>
      <c r="AA246" s="55">
        <f>IF(IFERROR(MATCH(CONCATENATE("I",Tabel!$N$4),Inst_audio,0),0)&gt;0,Tabel!$AD256*0.2,0)</f>
        <v>0</v>
      </c>
      <c r="AB246" s="55">
        <f>IF(Tabel!$N$4="00169", Tabel!AD256*0.4,0)</f>
        <v>0</v>
      </c>
      <c r="AC246" s="55">
        <f>IF(IFERROR(MATCH(CONCATENATE("I",Tabel!$N$4),Inst_forta,0),0)&gt;0,Tabel!$AD256*0.2,0)</f>
        <v>0</v>
      </c>
      <c r="AD246" s="55">
        <f>IF(IFERROR(MATCH(CONCATENATE("I",Tabel!$N$4),Inst_forta_bani,0),0)&gt;0,Tabel!$AD256*1.2,0)</f>
        <v>0</v>
      </c>
      <c r="AE246" s="55">
        <f>IF(Tabel!$N$4="16751", Tabel!$AD256*1.2,0)</f>
        <v>0</v>
      </c>
      <c r="AF246" s="55">
        <f>IF(Tabel!$N$4="16606", Tabel!$AD256*0.3,0)</f>
        <v>0</v>
      </c>
      <c r="AG246" s="55">
        <f>IF(Tabel!$N$4="16668", Tabel!$AD256*0.4,0)</f>
        <v>0</v>
      </c>
      <c r="AH246" s="55">
        <f>IF(Tabel!$N$4="15677", Tabel!$AD256*0.2,0)</f>
        <v>0</v>
      </c>
      <c r="AI246" s="55">
        <f>IF(Tabel!$N$4="16958", Tabel!$AD256*0.2,0)</f>
        <v>0</v>
      </c>
      <c r="AJ246" s="55">
        <f>Tabel!$AD256*0.75</f>
        <v>0</v>
      </c>
      <c r="AK246" s="55">
        <f>(Tabel!$AD256+Tabel!$AF256)*0.1</f>
        <v>0</v>
      </c>
      <c r="AL246" s="55">
        <f>IF(Tabel!$B256="GRUP_F6", Tabel!$AD256*0.1,0)</f>
        <v>0</v>
      </c>
      <c r="AM246" s="55">
        <f>IF(IFERROR(MATCH(CONCATENATE("I",Tabel!$N$4),Inst_social,0),0)&gt;0,Tabel!$AD256*0.1,0)</f>
        <v>0</v>
      </c>
      <c r="AN246" s="55">
        <f>Tabel!$AD256*0.75</f>
        <v>0</v>
      </c>
    </row>
    <row r="247" spans="24:40" x14ac:dyDescent="0.2">
      <c r="X247" s="55">
        <f>IF(IFERROR(MATCH(CONCATENATE("I",Tabel!$N$4),Inst_SFSSV,0),0)&gt;0,Tabel!$AD257*0.9,0)</f>
        <v>0</v>
      </c>
      <c r="Y247" s="55">
        <f>IF(Tabel!$N$4="16341", Tabel!AD257*1,0)</f>
        <v>0</v>
      </c>
      <c r="Z247" s="55">
        <f>IF(Tabel!$N$4="00027", Tabel!AD257*0.4,0)</f>
        <v>0</v>
      </c>
      <c r="AA247" s="55">
        <f>IF(IFERROR(MATCH(CONCATENATE("I",Tabel!$N$4),Inst_audio,0),0)&gt;0,Tabel!$AD257*0.2,0)</f>
        <v>0</v>
      </c>
      <c r="AB247" s="55">
        <f>IF(Tabel!$N$4="00169", Tabel!AD257*0.4,0)</f>
        <v>0</v>
      </c>
      <c r="AC247" s="55">
        <f>IF(IFERROR(MATCH(CONCATENATE("I",Tabel!$N$4),Inst_forta,0),0)&gt;0,Tabel!$AD257*0.2,0)</f>
        <v>0</v>
      </c>
      <c r="AD247" s="55">
        <f>IF(IFERROR(MATCH(CONCATENATE("I",Tabel!$N$4),Inst_forta_bani,0),0)&gt;0,Tabel!$AD257*1.2,0)</f>
        <v>0</v>
      </c>
      <c r="AE247" s="55">
        <f>IF(Tabel!$N$4="16751", Tabel!$AD257*1.2,0)</f>
        <v>0</v>
      </c>
      <c r="AF247" s="55">
        <f>IF(Tabel!$N$4="16606", Tabel!$AD257*0.3,0)</f>
        <v>0</v>
      </c>
      <c r="AG247" s="55">
        <f>IF(Tabel!$N$4="16668", Tabel!$AD257*0.4,0)</f>
        <v>0</v>
      </c>
      <c r="AH247" s="55">
        <f>IF(Tabel!$N$4="15677", Tabel!$AD257*0.2,0)</f>
        <v>0</v>
      </c>
      <c r="AI247" s="55">
        <f>IF(Tabel!$N$4="16958", Tabel!$AD257*0.2,0)</f>
        <v>0</v>
      </c>
      <c r="AJ247" s="55">
        <f>Tabel!$AD257*0.75</f>
        <v>0</v>
      </c>
      <c r="AK247" s="55">
        <f>(Tabel!$AD257+Tabel!$AF257)*0.1</f>
        <v>0</v>
      </c>
      <c r="AL247" s="55">
        <f>IF(Tabel!$B257="GRUP_F6", Tabel!$AD257*0.1,0)</f>
        <v>0</v>
      </c>
      <c r="AM247" s="55">
        <f>IF(IFERROR(MATCH(CONCATENATE("I",Tabel!$N$4),Inst_social,0),0)&gt;0,Tabel!$AD257*0.1,0)</f>
        <v>0</v>
      </c>
      <c r="AN247" s="55">
        <f>Tabel!$AD257*0.75</f>
        <v>0</v>
      </c>
    </row>
    <row r="248" spans="24:40" x14ac:dyDescent="0.2">
      <c r="X248" s="55">
        <f>IF(IFERROR(MATCH(CONCATENATE("I",Tabel!$N$4),Inst_SFSSV,0),0)&gt;0,Tabel!$AD258*0.9,0)</f>
        <v>0</v>
      </c>
      <c r="Y248" s="55">
        <f>IF(Tabel!$N$4="16341", Tabel!AD258*1,0)</f>
        <v>0</v>
      </c>
      <c r="Z248" s="55">
        <f>IF(Tabel!$N$4="00027", Tabel!AD258*0.4,0)</f>
        <v>0</v>
      </c>
      <c r="AA248" s="55">
        <f>IF(IFERROR(MATCH(CONCATENATE("I",Tabel!$N$4),Inst_audio,0),0)&gt;0,Tabel!$AD258*0.2,0)</f>
        <v>0</v>
      </c>
      <c r="AB248" s="55">
        <f>IF(Tabel!$N$4="00169", Tabel!AD258*0.4,0)</f>
        <v>0</v>
      </c>
      <c r="AC248" s="55">
        <f>IF(IFERROR(MATCH(CONCATENATE("I",Tabel!$N$4),Inst_forta,0),0)&gt;0,Tabel!$AD258*0.2,0)</f>
        <v>0</v>
      </c>
      <c r="AD248" s="55">
        <f>IF(IFERROR(MATCH(CONCATENATE("I",Tabel!$N$4),Inst_forta_bani,0),0)&gt;0,Tabel!$AD258*1.2,0)</f>
        <v>0</v>
      </c>
      <c r="AE248" s="55">
        <f>IF(Tabel!$N$4="16751", Tabel!$AD258*1.2,0)</f>
        <v>0</v>
      </c>
      <c r="AF248" s="55">
        <f>IF(Tabel!$N$4="16606", Tabel!$AD258*0.3,0)</f>
        <v>0</v>
      </c>
      <c r="AG248" s="55">
        <f>IF(Tabel!$N$4="16668", Tabel!$AD258*0.4,0)</f>
        <v>0</v>
      </c>
      <c r="AH248" s="55">
        <f>IF(Tabel!$N$4="15677", Tabel!$AD258*0.2,0)</f>
        <v>0</v>
      </c>
      <c r="AI248" s="55">
        <f>IF(Tabel!$N$4="16958", Tabel!$AD258*0.2,0)</f>
        <v>0</v>
      </c>
      <c r="AJ248" s="55">
        <f>Tabel!$AD258*0.75</f>
        <v>0</v>
      </c>
      <c r="AK248" s="55">
        <f>(Tabel!$AD258+Tabel!$AF258)*0.1</f>
        <v>0</v>
      </c>
      <c r="AL248" s="55">
        <f>IF(Tabel!$B258="GRUP_F6", Tabel!$AD258*0.1,0)</f>
        <v>0</v>
      </c>
      <c r="AM248" s="55">
        <f>IF(IFERROR(MATCH(CONCATENATE("I",Tabel!$N$4),Inst_social,0),0)&gt;0,Tabel!$AD258*0.1,0)</f>
        <v>0</v>
      </c>
      <c r="AN248" s="55">
        <f>Tabel!$AD258*0.75</f>
        <v>0</v>
      </c>
    </row>
    <row r="249" spans="24:40" x14ac:dyDescent="0.2">
      <c r="X249" s="55">
        <f>IF(IFERROR(MATCH(CONCATENATE("I",Tabel!$N$4),Inst_SFSSV,0),0)&gt;0,Tabel!$AD259*0.9,0)</f>
        <v>0</v>
      </c>
      <c r="Y249" s="55">
        <f>IF(Tabel!$N$4="16341", Tabel!AD259*1,0)</f>
        <v>0</v>
      </c>
      <c r="Z249" s="55">
        <f>IF(Tabel!$N$4="00027", Tabel!AD259*0.4,0)</f>
        <v>0</v>
      </c>
      <c r="AA249" s="55">
        <f>IF(IFERROR(MATCH(CONCATENATE("I",Tabel!$N$4),Inst_audio,0),0)&gt;0,Tabel!$AD259*0.2,0)</f>
        <v>0</v>
      </c>
      <c r="AB249" s="55">
        <f>IF(Tabel!$N$4="00169", Tabel!AD259*0.4,0)</f>
        <v>0</v>
      </c>
      <c r="AC249" s="55">
        <f>IF(IFERROR(MATCH(CONCATENATE("I",Tabel!$N$4),Inst_forta,0),0)&gt;0,Tabel!$AD259*0.2,0)</f>
        <v>0</v>
      </c>
      <c r="AD249" s="55">
        <f>IF(IFERROR(MATCH(CONCATENATE("I",Tabel!$N$4),Inst_forta_bani,0),0)&gt;0,Tabel!$AD259*1.2,0)</f>
        <v>0</v>
      </c>
      <c r="AE249" s="55">
        <f>IF(Tabel!$N$4="16751", Tabel!$AD259*1.2,0)</f>
        <v>0</v>
      </c>
      <c r="AF249" s="55">
        <f>IF(Tabel!$N$4="16606", Tabel!$AD259*0.3,0)</f>
        <v>0</v>
      </c>
      <c r="AG249" s="55">
        <f>IF(Tabel!$N$4="16668", Tabel!$AD259*0.4,0)</f>
        <v>0</v>
      </c>
      <c r="AH249" s="55">
        <f>IF(Tabel!$N$4="15677", Tabel!$AD259*0.2,0)</f>
        <v>0</v>
      </c>
      <c r="AI249" s="55">
        <f>IF(Tabel!$N$4="16958", Tabel!$AD259*0.2,0)</f>
        <v>0</v>
      </c>
      <c r="AJ249" s="55">
        <f>Tabel!$AD259*0.75</f>
        <v>0</v>
      </c>
      <c r="AK249" s="55">
        <f>(Tabel!$AD259+Tabel!$AF259)*0.1</f>
        <v>0</v>
      </c>
      <c r="AL249" s="55">
        <f>IF(Tabel!$B259="GRUP_F6", Tabel!$AD259*0.1,0)</f>
        <v>0</v>
      </c>
      <c r="AM249" s="55">
        <f>IF(IFERROR(MATCH(CONCATENATE("I",Tabel!$N$4),Inst_social,0),0)&gt;0,Tabel!$AD259*0.1,0)</f>
        <v>0</v>
      </c>
      <c r="AN249" s="55">
        <f>Tabel!$AD259*0.75</f>
        <v>0</v>
      </c>
    </row>
    <row r="250" spans="24:40" x14ac:dyDescent="0.2">
      <c r="X250" s="55">
        <f>IF(IFERROR(MATCH(CONCATENATE("I",Tabel!$N$4),Inst_SFSSV,0),0)&gt;0,Tabel!$AD260*0.9,0)</f>
        <v>0</v>
      </c>
      <c r="Y250" s="55">
        <f>IF(Tabel!$N$4="16341", Tabel!AD260*1,0)</f>
        <v>0</v>
      </c>
      <c r="Z250" s="55">
        <f>IF(Tabel!$N$4="00027", Tabel!AD260*0.4,0)</f>
        <v>0</v>
      </c>
      <c r="AA250" s="55">
        <f>IF(IFERROR(MATCH(CONCATENATE("I",Tabel!$N$4),Inst_audio,0),0)&gt;0,Tabel!$AD260*0.2,0)</f>
        <v>0</v>
      </c>
      <c r="AB250" s="55">
        <f>IF(Tabel!$N$4="00169", Tabel!AD260*0.4,0)</f>
        <v>0</v>
      </c>
      <c r="AC250" s="55">
        <f>IF(IFERROR(MATCH(CONCATENATE("I",Tabel!$N$4),Inst_forta,0),0)&gt;0,Tabel!$AD260*0.2,0)</f>
        <v>0</v>
      </c>
      <c r="AD250" s="55">
        <f>IF(IFERROR(MATCH(CONCATENATE("I",Tabel!$N$4),Inst_forta_bani,0),0)&gt;0,Tabel!$AD260*1.2,0)</f>
        <v>0</v>
      </c>
      <c r="AE250" s="55">
        <f>IF(Tabel!$N$4="16751", Tabel!$AD260*1.2,0)</f>
        <v>0</v>
      </c>
      <c r="AF250" s="55">
        <f>IF(Tabel!$N$4="16606", Tabel!$AD260*0.3,0)</f>
        <v>0</v>
      </c>
      <c r="AG250" s="55">
        <f>IF(Tabel!$N$4="16668", Tabel!$AD260*0.4,0)</f>
        <v>0</v>
      </c>
      <c r="AH250" s="55">
        <f>IF(Tabel!$N$4="15677", Tabel!$AD260*0.2,0)</f>
        <v>0</v>
      </c>
      <c r="AI250" s="55">
        <f>IF(Tabel!$N$4="16958", Tabel!$AD260*0.2,0)</f>
        <v>0</v>
      </c>
      <c r="AJ250" s="55">
        <f>Tabel!$AD260*0.75</f>
        <v>0</v>
      </c>
      <c r="AK250" s="55">
        <f>(Tabel!$AD260+Tabel!$AF260)*0.1</f>
        <v>0</v>
      </c>
      <c r="AL250" s="55">
        <f>IF(Tabel!$B260="GRUP_F6", Tabel!$AD260*0.1,0)</f>
        <v>0</v>
      </c>
      <c r="AM250" s="55">
        <f>IF(IFERROR(MATCH(CONCATENATE("I",Tabel!$N$4),Inst_social,0),0)&gt;0,Tabel!$AD260*0.1,0)</f>
        <v>0</v>
      </c>
      <c r="AN250" s="55">
        <f>Tabel!$AD260*0.75</f>
        <v>0</v>
      </c>
    </row>
    <row r="251" spans="24:40" x14ac:dyDescent="0.2">
      <c r="X251" s="55">
        <f>IF(IFERROR(MATCH(CONCATENATE("I",Tabel!$N$4),Inst_SFSSV,0),0)&gt;0,Tabel!$AD261*0.9,0)</f>
        <v>0</v>
      </c>
      <c r="Y251" s="55">
        <f>IF(Tabel!$N$4="16341", Tabel!AD261*1,0)</f>
        <v>0</v>
      </c>
      <c r="Z251" s="55">
        <f>IF(Tabel!$N$4="00027", Tabel!AD261*0.4,0)</f>
        <v>0</v>
      </c>
      <c r="AA251" s="55">
        <f>IF(IFERROR(MATCH(CONCATENATE("I",Tabel!$N$4),Inst_audio,0),0)&gt;0,Tabel!$AD261*0.2,0)</f>
        <v>0</v>
      </c>
      <c r="AB251" s="55">
        <f>IF(Tabel!$N$4="00169", Tabel!AD261*0.4,0)</f>
        <v>0</v>
      </c>
      <c r="AC251" s="55">
        <f>IF(IFERROR(MATCH(CONCATENATE("I",Tabel!$N$4),Inst_forta,0),0)&gt;0,Tabel!$AD261*0.2,0)</f>
        <v>0</v>
      </c>
      <c r="AD251" s="55">
        <f>IF(IFERROR(MATCH(CONCATENATE("I",Tabel!$N$4),Inst_forta_bani,0),0)&gt;0,Tabel!$AD261*1.2,0)</f>
        <v>0</v>
      </c>
      <c r="AE251" s="55">
        <f>IF(Tabel!$N$4="16751", Tabel!$AD261*1.2,0)</f>
        <v>0</v>
      </c>
      <c r="AF251" s="55">
        <f>IF(Tabel!$N$4="16606", Tabel!$AD261*0.3,0)</f>
        <v>0</v>
      </c>
      <c r="AG251" s="55">
        <f>IF(Tabel!$N$4="16668", Tabel!$AD261*0.4,0)</f>
        <v>0</v>
      </c>
      <c r="AH251" s="55">
        <f>IF(Tabel!$N$4="15677", Tabel!$AD261*0.2,0)</f>
        <v>0</v>
      </c>
      <c r="AI251" s="55">
        <f>IF(Tabel!$N$4="16958", Tabel!$AD261*0.2,0)</f>
        <v>0</v>
      </c>
      <c r="AJ251" s="55">
        <f>Tabel!$AD261*0.75</f>
        <v>0</v>
      </c>
      <c r="AK251" s="55">
        <f>(Tabel!$AD261+Tabel!$AF261)*0.1</f>
        <v>0</v>
      </c>
      <c r="AL251" s="55">
        <f>IF(Tabel!$B261="GRUP_F6", Tabel!$AD261*0.1,0)</f>
        <v>0</v>
      </c>
      <c r="AM251" s="55">
        <f>IF(IFERROR(MATCH(CONCATENATE("I",Tabel!$N$4),Inst_social,0),0)&gt;0,Tabel!$AD261*0.1,0)</f>
        <v>0</v>
      </c>
      <c r="AN251" s="55">
        <f>Tabel!$AD261*0.75</f>
        <v>0</v>
      </c>
    </row>
    <row r="252" spans="24:40" x14ac:dyDescent="0.2">
      <c r="X252" s="55">
        <f>IF(IFERROR(MATCH(CONCATENATE("I",Tabel!$N$4),Inst_SFSSV,0),0)&gt;0,Tabel!$AD262*0.9,0)</f>
        <v>0</v>
      </c>
      <c r="Y252" s="55">
        <f>IF(Tabel!$N$4="16341", Tabel!AD262*1,0)</f>
        <v>0</v>
      </c>
      <c r="Z252" s="55">
        <f>IF(Tabel!$N$4="00027", Tabel!AD262*0.4,0)</f>
        <v>0</v>
      </c>
      <c r="AA252" s="55">
        <f>IF(IFERROR(MATCH(CONCATENATE("I",Tabel!$N$4),Inst_audio,0),0)&gt;0,Tabel!$AD262*0.2,0)</f>
        <v>0</v>
      </c>
      <c r="AB252" s="55">
        <f>IF(Tabel!$N$4="00169", Tabel!AD262*0.4,0)</f>
        <v>0</v>
      </c>
      <c r="AC252" s="55">
        <f>IF(IFERROR(MATCH(CONCATENATE("I",Tabel!$N$4),Inst_forta,0),0)&gt;0,Tabel!$AD262*0.2,0)</f>
        <v>0</v>
      </c>
      <c r="AD252" s="55">
        <f>IF(IFERROR(MATCH(CONCATENATE("I",Tabel!$N$4),Inst_forta_bani,0),0)&gt;0,Tabel!$AD262*1.2,0)</f>
        <v>0</v>
      </c>
      <c r="AE252" s="55">
        <f>IF(Tabel!$N$4="16751", Tabel!$AD262*1.2,0)</f>
        <v>0</v>
      </c>
      <c r="AF252" s="55">
        <f>IF(Tabel!$N$4="16606", Tabel!$AD262*0.3,0)</f>
        <v>0</v>
      </c>
      <c r="AG252" s="55">
        <f>IF(Tabel!$N$4="16668", Tabel!$AD262*0.4,0)</f>
        <v>0</v>
      </c>
      <c r="AH252" s="55">
        <f>IF(Tabel!$N$4="15677", Tabel!$AD262*0.2,0)</f>
        <v>0</v>
      </c>
      <c r="AI252" s="55">
        <f>IF(Tabel!$N$4="16958", Tabel!$AD262*0.2,0)</f>
        <v>0</v>
      </c>
      <c r="AJ252" s="55">
        <f>Tabel!$AD262*0.75</f>
        <v>0</v>
      </c>
      <c r="AK252" s="55">
        <f>(Tabel!$AD262+Tabel!$AF262)*0.1</f>
        <v>0</v>
      </c>
      <c r="AL252" s="55">
        <f>IF(Tabel!$B262="GRUP_F6", Tabel!$AD262*0.1,0)</f>
        <v>0</v>
      </c>
      <c r="AM252" s="55">
        <f>IF(IFERROR(MATCH(CONCATENATE("I",Tabel!$N$4),Inst_social,0),0)&gt;0,Tabel!$AD262*0.1,0)</f>
        <v>0</v>
      </c>
      <c r="AN252" s="55">
        <f>Tabel!$AD262*0.75</f>
        <v>0</v>
      </c>
    </row>
    <row r="253" spans="24:40" x14ac:dyDescent="0.2">
      <c r="X253" s="55">
        <f>IF(IFERROR(MATCH(CONCATENATE("I",Tabel!$N$4),Inst_SFSSV,0),0)&gt;0,Tabel!$AD263*0.9,0)</f>
        <v>0</v>
      </c>
      <c r="Y253" s="55">
        <f>IF(Tabel!$N$4="16341", Tabel!AD263*1,0)</f>
        <v>0</v>
      </c>
      <c r="Z253" s="55">
        <f>IF(Tabel!$N$4="00027", Tabel!AD263*0.4,0)</f>
        <v>0</v>
      </c>
      <c r="AA253" s="55">
        <f>IF(IFERROR(MATCH(CONCATENATE("I",Tabel!$N$4),Inst_audio,0),0)&gt;0,Tabel!$AD263*0.2,0)</f>
        <v>0</v>
      </c>
      <c r="AB253" s="55">
        <f>IF(Tabel!$N$4="00169", Tabel!AD263*0.4,0)</f>
        <v>0</v>
      </c>
      <c r="AC253" s="55">
        <f>IF(IFERROR(MATCH(CONCATENATE("I",Tabel!$N$4),Inst_forta,0),0)&gt;0,Tabel!$AD263*0.2,0)</f>
        <v>0</v>
      </c>
      <c r="AD253" s="55">
        <f>IF(IFERROR(MATCH(CONCATENATE("I",Tabel!$N$4),Inst_forta_bani,0),0)&gt;0,Tabel!$AD263*1.2,0)</f>
        <v>0</v>
      </c>
      <c r="AE253" s="55">
        <f>IF(Tabel!$N$4="16751", Tabel!$AD263*1.2,0)</f>
        <v>0</v>
      </c>
      <c r="AF253" s="55">
        <f>IF(Tabel!$N$4="16606", Tabel!$AD263*0.3,0)</f>
        <v>0</v>
      </c>
      <c r="AG253" s="55">
        <f>IF(Tabel!$N$4="16668", Tabel!$AD263*0.4,0)</f>
        <v>0</v>
      </c>
      <c r="AH253" s="55">
        <f>IF(Tabel!$N$4="15677", Tabel!$AD263*0.2,0)</f>
        <v>0</v>
      </c>
      <c r="AI253" s="55">
        <f>IF(Tabel!$N$4="16958", Tabel!$AD263*0.2,0)</f>
        <v>0</v>
      </c>
      <c r="AJ253" s="55">
        <f>Tabel!$AD263*0.75</f>
        <v>0</v>
      </c>
      <c r="AK253" s="55">
        <f>(Tabel!$AD263+Tabel!$AF263)*0.1</f>
        <v>0</v>
      </c>
      <c r="AL253" s="55">
        <f>IF(Tabel!$B263="GRUP_F6", Tabel!$AD263*0.1,0)</f>
        <v>0</v>
      </c>
      <c r="AM253" s="55">
        <f>IF(IFERROR(MATCH(CONCATENATE("I",Tabel!$N$4),Inst_social,0),0)&gt;0,Tabel!$AD263*0.1,0)</f>
        <v>0</v>
      </c>
      <c r="AN253" s="55">
        <f>Tabel!$AD263*0.75</f>
        <v>0</v>
      </c>
    </row>
    <row r="254" spans="24:40" x14ac:dyDescent="0.2">
      <c r="X254" s="55">
        <f>IF(IFERROR(MATCH(CONCATENATE("I",Tabel!$N$4),Inst_SFSSV,0),0)&gt;0,Tabel!$AD264*0.9,0)</f>
        <v>0</v>
      </c>
      <c r="Y254" s="55">
        <f>IF(Tabel!$N$4="16341", Tabel!AD264*1,0)</f>
        <v>0</v>
      </c>
      <c r="Z254" s="55">
        <f>IF(Tabel!$N$4="00027", Tabel!AD264*0.4,0)</f>
        <v>0</v>
      </c>
      <c r="AA254" s="55">
        <f>IF(IFERROR(MATCH(CONCATENATE("I",Tabel!$N$4),Inst_audio,0),0)&gt;0,Tabel!$AD264*0.2,0)</f>
        <v>0</v>
      </c>
      <c r="AB254" s="55">
        <f>IF(Tabel!$N$4="00169", Tabel!AD264*0.4,0)</f>
        <v>0</v>
      </c>
      <c r="AC254" s="55">
        <f>IF(IFERROR(MATCH(CONCATENATE("I",Tabel!$N$4),Inst_forta,0),0)&gt;0,Tabel!$AD264*0.2,0)</f>
        <v>0</v>
      </c>
      <c r="AD254" s="55">
        <f>IF(IFERROR(MATCH(CONCATENATE("I",Tabel!$N$4),Inst_forta_bani,0),0)&gt;0,Tabel!$AD264*1.2,0)</f>
        <v>0</v>
      </c>
      <c r="AE254" s="55">
        <f>IF(Tabel!$N$4="16751", Tabel!$AD264*1.2,0)</f>
        <v>0</v>
      </c>
      <c r="AF254" s="55">
        <f>IF(Tabel!$N$4="16606", Tabel!$AD264*0.3,0)</f>
        <v>0</v>
      </c>
      <c r="AG254" s="55">
        <f>IF(Tabel!$N$4="16668", Tabel!$AD264*0.4,0)</f>
        <v>0</v>
      </c>
      <c r="AH254" s="55">
        <f>IF(Tabel!$N$4="15677", Tabel!$AD264*0.2,0)</f>
        <v>0</v>
      </c>
      <c r="AI254" s="55">
        <f>IF(Tabel!$N$4="16958", Tabel!$AD264*0.2,0)</f>
        <v>0</v>
      </c>
      <c r="AJ254" s="55">
        <f>Tabel!$AD264*0.75</f>
        <v>0</v>
      </c>
      <c r="AK254" s="55">
        <f>(Tabel!$AD264+Tabel!$AF264)*0.1</f>
        <v>0</v>
      </c>
      <c r="AL254" s="55">
        <f>IF(Tabel!$B264="GRUP_F6", Tabel!$AD264*0.1,0)</f>
        <v>0</v>
      </c>
      <c r="AM254" s="55">
        <f>IF(IFERROR(MATCH(CONCATENATE("I",Tabel!$N$4),Inst_social,0),0)&gt;0,Tabel!$AD264*0.1,0)</f>
        <v>0</v>
      </c>
      <c r="AN254" s="55">
        <f>Tabel!$AD264*0.75</f>
        <v>0</v>
      </c>
    </row>
    <row r="255" spans="24:40" x14ac:dyDescent="0.2">
      <c r="X255" s="55">
        <f>IF(IFERROR(MATCH(CONCATENATE("I",Tabel!$N$4),Inst_SFSSV,0),0)&gt;0,Tabel!$AD265*0.9,0)</f>
        <v>0</v>
      </c>
      <c r="Y255" s="55">
        <f>IF(Tabel!$N$4="16341", Tabel!AD265*1,0)</f>
        <v>0</v>
      </c>
      <c r="Z255" s="55">
        <f>IF(Tabel!$N$4="00027", Tabel!AD265*0.4,0)</f>
        <v>0</v>
      </c>
      <c r="AA255" s="55">
        <f>IF(IFERROR(MATCH(CONCATENATE("I",Tabel!$N$4),Inst_audio,0),0)&gt;0,Tabel!$AD265*0.2,0)</f>
        <v>0</v>
      </c>
      <c r="AB255" s="55">
        <f>IF(Tabel!$N$4="00169", Tabel!AD265*0.4,0)</f>
        <v>0</v>
      </c>
      <c r="AC255" s="55">
        <f>IF(IFERROR(MATCH(CONCATENATE("I",Tabel!$N$4),Inst_forta,0),0)&gt;0,Tabel!$AD265*0.2,0)</f>
        <v>0</v>
      </c>
      <c r="AD255" s="55">
        <f>IF(IFERROR(MATCH(CONCATENATE("I",Tabel!$N$4),Inst_forta_bani,0),0)&gt;0,Tabel!$AD265*1.2,0)</f>
        <v>0</v>
      </c>
      <c r="AE255" s="55">
        <f>IF(Tabel!$N$4="16751", Tabel!$AD265*1.2,0)</f>
        <v>0</v>
      </c>
      <c r="AF255" s="55">
        <f>IF(Tabel!$N$4="16606", Tabel!$AD265*0.3,0)</f>
        <v>0</v>
      </c>
      <c r="AG255" s="55">
        <f>IF(Tabel!$N$4="16668", Tabel!$AD265*0.4,0)</f>
        <v>0</v>
      </c>
      <c r="AH255" s="55">
        <f>IF(Tabel!$N$4="15677", Tabel!$AD265*0.2,0)</f>
        <v>0</v>
      </c>
      <c r="AI255" s="55">
        <f>IF(Tabel!$N$4="16958", Tabel!$AD265*0.2,0)</f>
        <v>0</v>
      </c>
      <c r="AJ255" s="55">
        <f>Tabel!$AD265*0.75</f>
        <v>0</v>
      </c>
      <c r="AK255" s="55">
        <f>(Tabel!$AD265+Tabel!$AF265)*0.1</f>
        <v>0</v>
      </c>
      <c r="AL255" s="55">
        <f>IF(Tabel!$B265="GRUP_F6", Tabel!$AD265*0.1,0)</f>
        <v>0</v>
      </c>
      <c r="AM255" s="55">
        <f>IF(IFERROR(MATCH(CONCATENATE("I",Tabel!$N$4),Inst_social,0),0)&gt;0,Tabel!$AD265*0.1,0)</f>
        <v>0</v>
      </c>
      <c r="AN255" s="55">
        <f>Tabel!$AD265*0.75</f>
        <v>0</v>
      </c>
    </row>
    <row r="256" spans="24:40" x14ac:dyDescent="0.2">
      <c r="X256" s="55">
        <f>IF(IFERROR(MATCH(CONCATENATE("I",Tabel!$N$4),Inst_SFSSV,0),0)&gt;0,Tabel!$AD266*0.9,0)</f>
        <v>0</v>
      </c>
      <c r="Y256" s="55">
        <f>IF(Tabel!$N$4="16341", Tabel!AD266*1,0)</f>
        <v>0</v>
      </c>
      <c r="Z256" s="55">
        <f>IF(Tabel!$N$4="00027", Tabel!AD266*0.4,0)</f>
        <v>0</v>
      </c>
      <c r="AA256" s="55">
        <f>IF(IFERROR(MATCH(CONCATENATE("I",Tabel!$N$4),Inst_audio,0),0)&gt;0,Tabel!$AD266*0.2,0)</f>
        <v>0</v>
      </c>
      <c r="AB256" s="55">
        <f>IF(Tabel!$N$4="00169", Tabel!AD266*0.4,0)</f>
        <v>0</v>
      </c>
      <c r="AC256" s="55">
        <f>IF(IFERROR(MATCH(CONCATENATE("I",Tabel!$N$4),Inst_forta,0),0)&gt;0,Tabel!$AD266*0.2,0)</f>
        <v>0</v>
      </c>
      <c r="AD256" s="55">
        <f>IF(IFERROR(MATCH(CONCATENATE("I",Tabel!$N$4),Inst_forta_bani,0),0)&gt;0,Tabel!$AD266*1.2,0)</f>
        <v>0</v>
      </c>
      <c r="AE256" s="55">
        <f>IF(Tabel!$N$4="16751", Tabel!$AD266*1.2,0)</f>
        <v>0</v>
      </c>
      <c r="AF256" s="55">
        <f>IF(Tabel!$N$4="16606", Tabel!$AD266*0.3,0)</f>
        <v>0</v>
      </c>
      <c r="AG256" s="55">
        <f>IF(Tabel!$N$4="16668", Tabel!$AD266*0.4,0)</f>
        <v>0</v>
      </c>
      <c r="AH256" s="55">
        <f>IF(Tabel!$N$4="15677", Tabel!$AD266*0.2,0)</f>
        <v>0</v>
      </c>
      <c r="AI256" s="55">
        <f>IF(Tabel!$N$4="16958", Tabel!$AD266*0.2,0)</f>
        <v>0</v>
      </c>
      <c r="AJ256" s="55">
        <f>Tabel!$AD266*0.75</f>
        <v>0</v>
      </c>
      <c r="AK256" s="55">
        <f>(Tabel!$AD266+Tabel!$AF266)*0.1</f>
        <v>0</v>
      </c>
      <c r="AL256" s="55">
        <f>IF(Tabel!$B266="GRUP_F6", Tabel!$AD266*0.1,0)</f>
        <v>0</v>
      </c>
      <c r="AM256" s="55">
        <f>IF(IFERROR(MATCH(CONCATENATE("I",Tabel!$N$4),Inst_social,0),0)&gt;0,Tabel!$AD266*0.1,0)</f>
        <v>0</v>
      </c>
      <c r="AN256" s="55">
        <f>Tabel!$AD266*0.75</f>
        <v>0</v>
      </c>
    </row>
    <row r="257" spans="24:40" x14ac:dyDescent="0.2">
      <c r="X257" s="55">
        <f>IF(IFERROR(MATCH(CONCATENATE("I",Tabel!$N$4),Inst_SFSSV,0),0)&gt;0,Tabel!$AD267*0.9,0)</f>
        <v>0</v>
      </c>
      <c r="Y257" s="55">
        <f>IF(Tabel!$N$4="16341", Tabel!AD267*1,0)</f>
        <v>0</v>
      </c>
      <c r="Z257" s="55">
        <f>IF(Tabel!$N$4="00027", Tabel!AD267*0.4,0)</f>
        <v>0</v>
      </c>
      <c r="AA257" s="55">
        <f>IF(IFERROR(MATCH(CONCATENATE("I",Tabel!$N$4),Inst_audio,0),0)&gt;0,Tabel!$AD267*0.2,0)</f>
        <v>0</v>
      </c>
      <c r="AB257" s="55">
        <f>IF(Tabel!$N$4="00169", Tabel!AD267*0.4,0)</f>
        <v>0</v>
      </c>
      <c r="AC257" s="55">
        <f>IF(IFERROR(MATCH(CONCATENATE("I",Tabel!$N$4),Inst_forta,0),0)&gt;0,Tabel!$AD267*0.2,0)</f>
        <v>0</v>
      </c>
      <c r="AD257" s="55">
        <f>IF(IFERROR(MATCH(CONCATENATE("I",Tabel!$N$4),Inst_forta_bani,0),0)&gt;0,Tabel!$AD267*1.2,0)</f>
        <v>0</v>
      </c>
      <c r="AE257" s="55">
        <f>IF(Tabel!$N$4="16751", Tabel!$AD267*1.2,0)</f>
        <v>0</v>
      </c>
      <c r="AF257" s="55">
        <f>IF(Tabel!$N$4="16606", Tabel!$AD267*0.3,0)</f>
        <v>0</v>
      </c>
      <c r="AG257" s="55">
        <f>IF(Tabel!$N$4="16668", Tabel!$AD267*0.4,0)</f>
        <v>0</v>
      </c>
      <c r="AH257" s="55">
        <f>IF(Tabel!$N$4="15677", Tabel!$AD267*0.2,0)</f>
        <v>0</v>
      </c>
      <c r="AI257" s="55">
        <f>IF(Tabel!$N$4="16958", Tabel!$AD267*0.2,0)</f>
        <v>0</v>
      </c>
      <c r="AJ257" s="55">
        <f>Tabel!$AD267*0.75</f>
        <v>0</v>
      </c>
      <c r="AK257" s="55">
        <f>(Tabel!$AD267+Tabel!$AF267)*0.1</f>
        <v>0</v>
      </c>
      <c r="AL257" s="55">
        <f>IF(Tabel!$B267="GRUP_F6", Tabel!$AD267*0.1,0)</f>
        <v>0</v>
      </c>
      <c r="AM257" s="55">
        <f>IF(IFERROR(MATCH(CONCATENATE("I",Tabel!$N$4),Inst_social,0),0)&gt;0,Tabel!$AD267*0.1,0)</f>
        <v>0</v>
      </c>
      <c r="AN257" s="55">
        <f>Tabel!$AD267*0.75</f>
        <v>0</v>
      </c>
    </row>
    <row r="258" spans="24:40" x14ac:dyDescent="0.2">
      <c r="X258" s="55">
        <f>IF(IFERROR(MATCH(CONCATENATE("I",Tabel!$N$4),Inst_SFSSV,0),0)&gt;0,Tabel!$AD268*0.9,0)</f>
        <v>0</v>
      </c>
      <c r="Y258" s="55">
        <f>IF(Tabel!$N$4="16341", Tabel!AD268*1,0)</f>
        <v>0</v>
      </c>
      <c r="Z258" s="55">
        <f>IF(Tabel!$N$4="00027", Tabel!AD268*0.4,0)</f>
        <v>0</v>
      </c>
      <c r="AA258" s="55">
        <f>IF(IFERROR(MATCH(CONCATENATE("I",Tabel!$N$4),Inst_audio,0),0)&gt;0,Tabel!$AD268*0.2,0)</f>
        <v>0</v>
      </c>
      <c r="AB258" s="55">
        <f>IF(Tabel!$N$4="00169", Tabel!AD268*0.4,0)</f>
        <v>0</v>
      </c>
      <c r="AC258" s="55">
        <f>IF(IFERROR(MATCH(CONCATENATE("I",Tabel!$N$4),Inst_forta,0),0)&gt;0,Tabel!$AD268*0.2,0)</f>
        <v>0</v>
      </c>
      <c r="AD258" s="55">
        <f>IF(IFERROR(MATCH(CONCATENATE("I",Tabel!$N$4),Inst_forta_bani,0),0)&gt;0,Tabel!$AD268*1.2,0)</f>
        <v>0</v>
      </c>
      <c r="AE258" s="55">
        <f>IF(Tabel!$N$4="16751", Tabel!$AD268*1.2,0)</f>
        <v>0</v>
      </c>
      <c r="AF258" s="55">
        <f>IF(Tabel!$N$4="16606", Tabel!$AD268*0.3,0)</f>
        <v>0</v>
      </c>
      <c r="AG258" s="55">
        <f>IF(Tabel!$N$4="16668", Tabel!$AD268*0.4,0)</f>
        <v>0</v>
      </c>
      <c r="AH258" s="55">
        <f>IF(Tabel!$N$4="15677", Tabel!$AD268*0.2,0)</f>
        <v>0</v>
      </c>
      <c r="AI258" s="55">
        <f>IF(Tabel!$N$4="16958", Tabel!$AD268*0.2,0)</f>
        <v>0</v>
      </c>
      <c r="AJ258" s="55">
        <f>Tabel!$AD268*0.75</f>
        <v>0</v>
      </c>
      <c r="AK258" s="55">
        <f>(Tabel!$AD268+Tabel!$AF268)*0.1</f>
        <v>0</v>
      </c>
      <c r="AL258" s="55">
        <f>IF(Tabel!$B268="GRUP_F6", Tabel!$AD268*0.1,0)</f>
        <v>0</v>
      </c>
      <c r="AM258" s="55">
        <f>IF(IFERROR(MATCH(CONCATENATE("I",Tabel!$N$4),Inst_social,0),0)&gt;0,Tabel!$AD268*0.1,0)</f>
        <v>0</v>
      </c>
      <c r="AN258" s="55">
        <f>Tabel!$AD268*0.75</f>
        <v>0</v>
      </c>
    </row>
    <row r="259" spans="24:40" x14ac:dyDescent="0.2">
      <c r="X259" s="55">
        <f>IF(IFERROR(MATCH(CONCATENATE("I",Tabel!$N$4),Inst_SFSSV,0),0)&gt;0,Tabel!$AD269*0.9,0)</f>
        <v>0</v>
      </c>
      <c r="Y259" s="55">
        <f>IF(Tabel!$N$4="16341", Tabel!AD269*1,0)</f>
        <v>0</v>
      </c>
      <c r="Z259" s="55">
        <f>IF(Tabel!$N$4="00027", Tabel!AD269*0.4,0)</f>
        <v>0</v>
      </c>
      <c r="AA259" s="55">
        <f>IF(IFERROR(MATCH(CONCATENATE("I",Tabel!$N$4),Inst_audio,0),0)&gt;0,Tabel!$AD269*0.2,0)</f>
        <v>0</v>
      </c>
      <c r="AB259" s="55">
        <f>IF(Tabel!$N$4="00169", Tabel!AD269*0.4,0)</f>
        <v>0</v>
      </c>
      <c r="AC259" s="55">
        <f>IF(IFERROR(MATCH(CONCATENATE("I",Tabel!$N$4),Inst_forta,0),0)&gt;0,Tabel!$AD269*0.2,0)</f>
        <v>0</v>
      </c>
      <c r="AD259" s="55">
        <f>IF(IFERROR(MATCH(CONCATENATE("I",Tabel!$N$4),Inst_forta_bani,0),0)&gt;0,Tabel!$AD269*1.2,0)</f>
        <v>0</v>
      </c>
      <c r="AE259" s="55">
        <f>IF(Tabel!$N$4="16751", Tabel!$AD269*1.2,0)</f>
        <v>0</v>
      </c>
      <c r="AF259" s="55">
        <f>IF(Tabel!$N$4="16606", Tabel!$AD269*0.3,0)</f>
        <v>0</v>
      </c>
      <c r="AG259" s="55">
        <f>IF(Tabel!$N$4="16668", Tabel!$AD269*0.4,0)</f>
        <v>0</v>
      </c>
      <c r="AH259" s="55">
        <f>IF(Tabel!$N$4="15677", Tabel!$AD269*0.2,0)</f>
        <v>0</v>
      </c>
      <c r="AI259" s="55">
        <f>IF(Tabel!$N$4="16958", Tabel!$AD269*0.2,0)</f>
        <v>0</v>
      </c>
      <c r="AJ259" s="55">
        <f>Tabel!$AD269*0.75</f>
        <v>0</v>
      </c>
      <c r="AK259" s="55">
        <f>(Tabel!$AD269+Tabel!$AF269)*0.1</f>
        <v>0</v>
      </c>
      <c r="AL259" s="55">
        <f>IF(Tabel!$B269="GRUP_F6", Tabel!$AD269*0.1,0)</f>
        <v>0</v>
      </c>
      <c r="AM259" s="55">
        <f>IF(IFERROR(MATCH(CONCATENATE("I",Tabel!$N$4),Inst_social,0),0)&gt;0,Tabel!$AD269*0.1,0)</f>
        <v>0</v>
      </c>
      <c r="AN259" s="55">
        <f>Tabel!$AD269*0.75</f>
        <v>0</v>
      </c>
    </row>
    <row r="260" spans="24:40" x14ac:dyDescent="0.2">
      <c r="X260" s="55">
        <f>IF(IFERROR(MATCH(CONCATENATE("I",Tabel!$N$4),Inst_SFSSV,0),0)&gt;0,Tabel!$AD270*0.9,0)</f>
        <v>0</v>
      </c>
      <c r="Y260" s="55">
        <f>IF(Tabel!$N$4="16341", Tabel!AD270*1,0)</f>
        <v>0</v>
      </c>
      <c r="Z260" s="55">
        <f>IF(Tabel!$N$4="00027", Tabel!AD270*0.4,0)</f>
        <v>0</v>
      </c>
      <c r="AA260" s="55">
        <f>IF(IFERROR(MATCH(CONCATENATE("I",Tabel!$N$4),Inst_audio,0),0)&gt;0,Tabel!$AD270*0.2,0)</f>
        <v>0</v>
      </c>
      <c r="AB260" s="55">
        <f>IF(Tabel!$N$4="00169", Tabel!AD270*0.4,0)</f>
        <v>0</v>
      </c>
      <c r="AC260" s="55">
        <f>IF(IFERROR(MATCH(CONCATENATE("I",Tabel!$N$4),Inst_forta,0),0)&gt;0,Tabel!$AD270*0.2,0)</f>
        <v>0</v>
      </c>
      <c r="AD260" s="55">
        <f>IF(IFERROR(MATCH(CONCATENATE("I",Tabel!$N$4),Inst_forta_bani,0),0)&gt;0,Tabel!$AD270*1.2,0)</f>
        <v>0</v>
      </c>
      <c r="AE260" s="55">
        <f>IF(Tabel!$N$4="16751", Tabel!$AD270*1.2,0)</f>
        <v>0</v>
      </c>
      <c r="AF260" s="55">
        <f>IF(Tabel!$N$4="16606", Tabel!$AD270*0.3,0)</f>
        <v>0</v>
      </c>
      <c r="AG260" s="55">
        <f>IF(Tabel!$N$4="16668", Tabel!$AD270*0.4,0)</f>
        <v>0</v>
      </c>
      <c r="AH260" s="55">
        <f>IF(Tabel!$N$4="15677", Tabel!$AD270*0.2,0)</f>
        <v>0</v>
      </c>
      <c r="AI260" s="55">
        <f>IF(Tabel!$N$4="16958", Tabel!$AD270*0.2,0)</f>
        <v>0</v>
      </c>
      <c r="AJ260" s="55">
        <f>Tabel!$AD270*0.75</f>
        <v>0</v>
      </c>
      <c r="AK260" s="55">
        <f>(Tabel!$AD270+Tabel!$AF270)*0.1</f>
        <v>0</v>
      </c>
      <c r="AL260" s="55">
        <f>IF(Tabel!$B270="GRUP_F6", Tabel!$AD270*0.1,0)</f>
        <v>0</v>
      </c>
      <c r="AM260" s="55">
        <f>IF(IFERROR(MATCH(CONCATENATE("I",Tabel!$N$4),Inst_social,0),0)&gt;0,Tabel!$AD270*0.1,0)</f>
        <v>0</v>
      </c>
      <c r="AN260" s="55">
        <f>Tabel!$AD270*0.75</f>
        <v>0</v>
      </c>
    </row>
    <row r="261" spans="24:40" x14ac:dyDescent="0.2">
      <c r="X261" s="55">
        <f>IF(IFERROR(MATCH(CONCATENATE("I",Tabel!$N$4),Inst_SFSSV,0),0)&gt;0,Tabel!$AD271*0.9,0)</f>
        <v>0</v>
      </c>
      <c r="Y261" s="55">
        <f>IF(Tabel!$N$4="16341", Tabel!AD271*1,0)</f>
        <v>0</v>
      </c>
      <c r="Z261" s="55">
        <f>IF(Tabel!$N$4="00027", Tabel!AD271*0.4,0)</f>
        <v>0</v>
      </c>
      <c r="AA261" s="55">
        <f>IF(IFERROR(MATCH(CONCATENATE("I",Tabel!$N$4),Inst_audio,0),0)&gt;0,Tabel!$AD271*0.2,0)</f>
        <v>0</v>
      </c>
      <c r="AB261" s="55">
        <f>IF(Tabel!$N$4="00169", Tabel!AD271*0.4,0)</f>
        <v>0</v>
      </c>
      <c r="AC261" s="55">
        <f>IF(IFERROR(MATCH(CONCATENATE("I",Tabel!$N$4),Inst_forta,0),0)&gt;0,Tabel!$AD271*0.2,0)</f>
        <v>0</v>
      </c>
      <c r="AD261" s="55">
        <f>IF(IFERROR(MATCH(CONCATENATE("I",Tabel!$N$4),Inst_forta_bani,0),0)&gt;0,Tabel!$AD271*1.2,0)</f>
        <v>0</v>
      </c>
      <c r="AE261" s="55">
        <f>IF(Tabel!$N$4="16751", Tabel!$AD271*1.2,0)</f>
        <v>0</v>
      </c>
      <c r="AF261" s="55">
        <f>IF(Tabel!$N$4="16606", Tabel!$AD271*0.3,0)</f>
        <v>0</v>
      </c>
      <c r="AG261" s="55">
        <f>IF(Tabel!$N$4="16668", Tabel!$AD271*0.4,0)</f>
        <v>0</v>
      </c>
      <c r="AH261" s="55">
        <f>IF(Tabel!$N$4="15677", Tabel!$AD271*0.2,0)</f>
        <v>0</v>
      </c>
      <c r="AI261" s="55">
        <f>IF(Tabel!$N$4="16958", Tabel!$AD271*0.2,0)</f>
        <v>0</v>
      </c>
      <c r="AJ261" s="55">
        <f>Tabel!$AD271*0.75</f>
        <v>0</v>
      </c>
      <c r="AK261" s="55">
        <f>(Tabel!$AD271+Tabel!$AF271)*0.1</f>
        <v>0</v>
      </c>
      <c r="AL261" s="55">
        <f>IF(Tabel!$B271="GRUP_F6", Tabel!$AD271*0.1,0)</f>
        <v>0</v>
      </c>
      <c r="AM261" s="55">
        <f>IF(IFERROR(MATCH(CONCATENATE("I",Tabel!$N$4),Inst_social,0),0)&gt;0,Tabel!$AD271*0.1,0)</f>
        <v>0</v>
      </c>
      <c r="AN261" s="55">
        <f>Tabel!$AD271*0.75</f>
        <v>0</v>
      </c>
    </row>
    <row r="262" spans="24:40" x14ac:dyDescent="0.2">
      <c r="X262" s="55">
        <f>IF(IFERROR(MATCH(CONCATENATE("I",Tabel!$N$4),Inst_SFSSV,0),0)&gt;0,Tabel!$AD272*0.9,0)</f>
        <v>0</v>
      </c>
      <c r="Y262" s="55">
        <f>IF(Tabel!$N$4="16341", Tabel!AD272*1,0)</f>
        <v>0</v>
      </c>
      <c r="Z262" s="55">
        <f>IF(Tabel!$N$4="00027", Tabel!AD272*0.4,0)</f>
        <v>0</v>
      </c>
      <c r="AA262" s="55">
        <f>IF(IFERROR(MATCH(CONCATENATE("I",Tabel!$N$4),Inst_audio,0),0)&gt;0,Tabel!$AD272*0.2,0)</f>
        <v>0</v>
      </c>
      <c r="AB262" s="55">
        <f>IF(Tabel!$N$4="00169", Tabel!AD272*0.4,0)</f>
        <v>0</v>
      </c>
      <c r="AC262" s="55">
        <f>IF(IFERROR(MATCH(CONCATENATE("I",Tabel!$N$4),Inst_forta,0),0)&gt;0,Tabel!$AD272*0.2,0)</f>
        <v>0</v>
      </c>
      <c r="AD262" s="55">
        <f>IF(IFERROR(MATCH(CONCATENATE("I",Tabel!$N$4),Inst_forta_bani,0),0)&gt;0,Tabel!$AD272*1.2,0)</f>
        <v>0</v>
      </c>
      <c r="AE262" s="55">
        <f>IF(Tabel!$N$4="16751", Tabel!$AD272*1.2,0)</f>
        <v>0</v>
      </c>
      <c r="AF262" s="55">
        <f>IF(Tabel!$N$4="16606", Tabel!$AD272*0.3,0)</f>
        <v>0</v>
      </c>
      <c r="AG262" s="55">
        <f>IF(Tabel!$N$4="16668", Tabel!$AD272*0.4,0)</f>
        <v>0</v>
      </c>
      <c r="AH262" s="55">
        <f>IF(Tabel!$N$4="15677", Tabel!$AD272*0.2,0)</f>
        <v>0</v>
      </c>
      <c r="AI262" s="55">
        <f>IF(Tabel!$N$4="16958", Tabel!$AD272*0.2,0)</f>
        <v>0</v>
      </c>
      <c r="AJ262" s="55">
        <f>Tabel!$AD272*0.75</f>
        <v>0</v>
      </c>
      <c r="AK262" s="55">
        <f>(Tabel!$AD272+Tabel!$AF272)*0.1</f>
        <v>0</v>
      </c>
      <c r="AL262" s="55">
        <f>IF(Tabel!$B272="GRUP_F6", Tabel!$AD272*0.1,0)</f>
        <v>0</v>
      </c>
      <c r="AM262" s="55">
        <f>IF(IFERROR(MATCH(CONCATENATE("I",Tabel!$N$4),Inst_social,0),0)&gt;0,Tabel!$AD272*0.1,0)</f>
        <v>0</v>
      </c>
      <c r="AN262" s="55">
        <f>Tabel!$AD272*0.75</f>
        <v>0</v>
      </c>
    </row>
    <row r="263" spans="24:40" x14ac:dyDescent="0.2">
      <c r="X263" s="55">
        <f>IF(IFERROR(MATCH(CONCATENATE("I",Tabel!$N$4),Inst_SFSSV,0),0)&gt;0,Tabel!$AD273*0.9,0)</f>
        <v>0</v>
      </c>
      <c r="Y263" s="55">
        <f>IF(Tabel!$N$4="16341", Tabel!AD273*1,0)</f>
        <v>0</v>
      </c>
      <c r="Z263" s="55">
        <f>IF(Tabel!$N$4="00027", Tabel!AD273*0.4,0)</f>
        <v>0</v>
      </c>
      <c r="AA263" s="55">
        <f>IF(IFERROR(MATCH(CONCATENATE("I",Tabel!$N$4),Inst_audio,0),0)&gt;0,Tabel!$AD273*0.2,0)</f>
        <v>0</v>
      </c>
      <c r="AB263" s="55">
        <f>IF(Tabel!$N$4="00169", Tabel!AD273*0.4,0)</f>
        <v>0</v>
      </c>
      <c r="AC263" s="55">
        <f>IF(IFERROR(MATCH(CONCATENATE("I",Tabel!$N$4),Inst_forta,0),0)&gt;0,Tabel!$AD273*0.2,0)</f>
        <v>0</v>
      </c>
      <c r="AD263" s="55">
        <f>IF(IFERROR(MATCH(CONCATENATE("I",Tabel!$N$4),Inst_forta_bani,0),0)&gt;0,Tabel!$AD273*1.2,0)</f>
        <v>0</v>
      </c>
      <c r="AE263" s="55">
        <f>IF(Tabel!$N$4="16751", Tabel!$AD273*1.2,0)</f>
        <v>0</v>
      </c>
      <c r="AF263" s="55">
        <f>IF(Tabel!$N$4="16606", Tabel!$AD273*0.3,0)</f>
        <v>0</v>
      </c>
      <c r="AG263" s="55">
        <f>IF(Tabel!$N$4="16668", Tabel!$AD273*0.4,0)</f>
        <v>0</v>
      </c>
      <c r="AH263" s="55">
        <f>IF(Tabel!$N$4="15677", Tabel!$AD273*0.2,0)</f>
        <v>0</v>
      </c>
      <c r="AI263" s="55">
        <f>IF(Tabel!$N$4="16958", Tabel!$AD273*0.2,0)</f>
        <v>0</v>
      </c>
      <c r="AJ263" s="55">
        <f>Tabel!$AD273*0.75</f>
        <v>0</v>
      </c>
      <c r="AK263" s="55">
        <f>(Tabel!$AD273+Tabel!$AF273)*0.1</f>
        <v>0</v>
      </c>
      <c r="AL263" s="55">
        <f>IF(Tabel!$B273="GRUP_F6", Tabel!$AD273*0.1,0)</f>
        <v>0</v>
      </c>
      <c r="AM263" s="55">
        <f>IF(IFERROR(MATCH(CONCATENATE("I",Tabel!$N$4),Inst_social,0),0)&gt;0,Tabel!$AD273*0.1,0)</f>
        <v>0</v>
      </c>
      <c r="AN263" s="55">
        <f>Tabel!$AD273*0.75</f>
        <v>0</v>
      </c>
    </row>
    <row r="264" spans="24:40" x14ac:dyDescent="0.2">
      <c r="X264" s="55">
        <f>IF(IFERROR(MATCH(CONCATENATE("I",Tabel!$N$4),Inst_SFSSV,0),0)&gt;0,Tabel!$AD274*0.9,0)</f>
        <v>0</v>
      </c>
      <c r="Y264" s="55">
        <f>IF(Tabel!$N$4="16341", Tabel!AD274*1,0)</f>
        <v>0</v>
      </c>
      <c r="Z264" s="55">
        <f>IF(Tabel!$N$4="00027", Tabel!AD274*0.4,0)</f>
        <v>0</v>
      </c>
      <c r="AA264" s="55">
        <f>IF(IFERROR(MATCH(CONCATENATE("I",Tabel!$N$4),Inst_audio,0),0)&gt;0,Tabel!$AD274*0.2,0)</f>
        <v>0</v>
      </c>
      <c r="AB264" s="55">
        <f>IF(Tabel!$N$4="00169", Tabel!AD274*0.4,0)</f>
        <v>0</v>
      </c>
      <c r="AC264" s="55">
        <f>IF(IFERROR(MATCH(CONCATENATE("I",Tabel!$N$4),Inst_forta,0),0)&gt;0,Tabel!$AD274*0.2,0)</f>
        <v>0</v>
      </c>
      <c r="AD264" s="55">
        <f>IF(IFERROR(MATCH(CONCATENATE("I",Tabel!$N$4),Inst_forta_bani,0),0)&gt;0,Tabel!$AD274*1.2,0)</f>
        <v>0</v>
      </c>
      <c r="AE264" s="55">
        <f>IF(Tabel!$N$4="16751", Tabel!$AD274*1.2,0)</f>
        <v>0</v>
      </c>
      <c r="AF264" s="55">
        <f>IF(Tabel!$N$4="16606", Tabel!$AD274*0.3,0)</f>
        <v>0</v>
      </c>
      <c r="AG264" s="55">
        <f>IF(Tabel!$N$4="16668", Tabel!$AD274*0.4,0)</f>
        <v>0</v>
      </c>
      <c r="AH264" s="55">
        <f>IF(Tabel!$N$4="15677", Tabel!$AD274*0.2,0)</f>
        <v>0</v>
      </c>
      <c r="AI264" s="55">
        <f>IF(Tabel!$N$4="16958", Tabel!$AD274*0.2,0)</f>
        <v>0</v>
      </c>
      <c r="AJ264" s="55">
        <f>Tabel!$AD274*0.75</f>
        <v>0</v>
      </c>
      <c r="AK264" s="55">
        <f>(Tabel!$AD274+Tabel!$AF274)*0.1</f>
        <v>0</v>
      </c>
      <c r="AL264" s="55">
        <f>IF(Tabel!$B274="GRUP_F6", Tabel!$AD274*0.1,0)</f>
        <v>0</v>
      </c>
      <c r="AM264" s="55">
        <f>IF(IFERROR(MATCH(CONCATENATE("I",Tabel!$N$4),Inst_social,0),0)&gt;0,Tabel!$AD274*0.1,0)</f>
        <v>0</v>
      </c>
      <c r="AN264" s="55">
        <f>Tabel!$AD274*0.75</f>
        <v>0</v>
      </c>
    </row>
    <row r="265" spans="24:40" x14ac:dyDescent="0.2">
      <c r="X265" s="55">
        <f>IF(IFERROR(MATCH(CONCATENATE("I",Tabel!$N$4),Inst_SFSSV,0),0)&gt;0,Tabel!$AD275*0.9,0)</f>
        <v>0</v>
      </c>
      <c r="Y265" s="55">
        <f>IF(Tabel!$N$4="16341", Tabel!AD275*1,0)</f>
        <v>0</v>
      </c>
      <c r="Z265" s="55">
        <f>IF(Tabel!$N$4="00027", Tabel!AD275*0.4,0)</f>
        <v>0</v>
      </c>
      <c r="AA265" s="55">
        <f>IF(IFERROR(MATCH(CONCATENATE("I",Tabel!$N$4),Inst_audio,0),0)&gt;0,Tabel!$AD275*0.2,0)</f>
        <v>0</v>
      </c>
      <c r="AB265" s="55">
        <f>IF(Tabel!$N$4="00169", Tabel!AD275*0.4,0)</f>
        <v>0</v>
      </c>
      <c r="AC265" s="55">
        <f>IF(IFERROR(MATCH(CONCATENATE("I",Tabel!$N$4),Inst_forta,0),0)&gt;0,Tabel!$AD275*0.2,0)</f>
        <v>0</v>
      </c>
      <c r="AD265" s="55">
        <f>IF(IFERROR(MATCH(CONCATENATE("I",Tabel!$N$4),Inst_forta_bani,0),0)&gt;0,Tabel!$AD275*1.2,0)</f>
        <v>0</v>
      </c>
      <c r="AE265" s="55">
        <f>IF(Tabel!$N$4="16751", Tabel!$AD275*1.2,0)</f>
        <v>0</v>
      </c>
      <c r="AF265" s="55">
        <f>IF(Tabel!$N$4="16606", Tabel!$AD275*0.3,0)</f>
        <v>0</v>
      </c>
      <c r="AG265" s="55">
        <f>IF(Tabel!$N$4="16668", Tabel!$AD275*0.4,0)</f>
        <v>0</v>
      </c>
      <c r="AH265" s="55">
        <f>IF(Tabel!$N$4="15677", Tabel!$AD275*0.2,0)</f>
        <v>0</v>
      </c>
      <c r="AI265" s="55">
        <f>IF(Tabel!$N$4="16958", Tabel!$AD275*0.2,0)</f>
        <v>0</v>
      </c>
      <c r="AJ265" s="55">
        <f>Tabel!$AD275*0.75</f>
        <v>0</v>
      </c>
      <c r="AK265" s="55">
        <f>(Tabel!$AD275+Tabel!$AF275)*0.1</f>
        <v>0</v>
      </c>
      <c r="AL265" s="55">
        <f>IF(Tabel!$B275="GRUP_F6", Tabel!$AD275*0.1,0)</f>
        <v>0</v>
      </c>
      <c r="AM265" s="55">
        <f>IF(IFERROR(MATCH(CONCATENATE("I",Tabel!$N$4),Inst_social,0),0)&gt;0,Tabel!$AD275*0.1,0)</f>
        <v>0</v>
      </c>
      <c r="AN265" s="55">
        <f>Tabel!$AD275*0.75</f>
        <v>0</v>
      </c>
    </row>
    <row r="266" spans="24:40" x14ac:dyDescent="0.2">
      <c r="X266" s="55">
        <f>IF(IFERROR(MATCH(CONCATENATE("I",Tabel!$N$4),Inst_SFSSV,0),0)&gt;0,Tabel!$AD276*0.9,0)</f>
        <v>0</v>
      </c>
      <c r="Y266" s="55">
        <f>IF(Tabel!$N$4="16341", Tabel!AD276*1,0)</f>
        <v>0</v>
      </c>
      <c r="Z266" s="55">
        <f>IF(Tabel!$N$4="00027", Tabel!AD276*0.4,0)</f>
        <v>0</v>
      </c>
      <c r="AA266" s="55">
        <f>IF(IFERROR(MATCH(CONCATENATE("I",Tabel!$N$4),Inst_audio,0),0)&gt;0,Tabel!$AD276*0.2,0)</f>
        <v>0</v>
      </c>
      <c r="AB266" s="55">
        <f>IF(Tabel!$N$4="00169", Tabel!AD276*0.4,0)</f>
        <v>0</v>
      </c>
      <c r="AC266" s="55">
        <f>IF(IFERROR(MATCH(CONCATENATE("I",Tabel!$N$4),Inst_forta,0),0)&gt;0,Tabel!$AD276*0.2,0)</f>
        <v>0</v>
      </c>
      <c r="AD266" s="55">
        <f>IF(IFERROR(MATCH(CONCATENATE("I",Tabel!$N$4),Inst_forta_bani,0),0)&gt;0,Tabel!$AD276*1.2,0)</f>
        <v>0</v>
      </c>
      <c r="AE266" s="55">
        <f>IF(Tabel!$N$4="16751", Tabel!$AD276*1.2,0)</f>
        <v>0</v>
      </c>
      <c r="AF266" s="55">
        <f>IF(Tabel!$N$4="16606", Tabel!$AD276*0.3,0)</f>
        <v>0</v>
      </c>
      <c r="AG266" s="55">
        <f>IF(Tabel!$N$4="16668", Tabel!$AD276*0.4,0)</f>
        <v>0</v>
      </c>
      <c r="AH266" s="55">
        <f>IF(Tabel!$N$4="15677", Tabel!$AD276*0.2,0)</f>
        <v>0</v>
      </c>
      <c r="AI266" s="55">
        <f>IF(Tabel!$N$4="16958", Tabel!$AD276*0.2,0)</f>
        <v>0</v>
      </c>
      <c r="AJ266" s="55">
        <f>Tabel!$AD276*0.75</f>
        <v>0</v>
      </c>
      <c r="AK266" s="55">
        <f>(Tabel!$AD276+Tabel!$AF276)*0.1</f>
        <v>0</v>
      </c>
      <c r="AL266" s="55">
        <f>IF(Tabel!$B276="GRUP_F6", Tabel!$AD276*0.1,0)</f>
        <v>0</v>
      </c>
      <c r="AM266" s="55">
        <f>IF(IFERROR(MATCH(CONCATENATE("I",Tabel!$N$4),Inst_social,0),0)&gt;0,Tabel!$AD276*0.1,0)</f>
        <v>0</v>
      </c>
      <c r="AN266" s="55">
        <f>Tabel!$AD276*0.75</f>
        <v>0</v>
      </c>
    </row>
    <row r="267" spans="24:40" x14ac:dyDescent="0.2">
      <c r="X267" s="55">
        <f>IF(IFERROR(MATCH(CONCATENATE("I",Tabel!$N$4),Inst_SFSSV,0),0)&gt;0,Tabel!$AD277*0.9,0)</f>
        <v>0</v>
      </c>
      <c r="Y267" s="55">
        <f>IF(Tabel!$N$4="16341", Tabel!AD277*1,0)</f>
        <v>0</v>
      </c>
      <c r="Z267" s="55">
        <f>IF(Tabel!$N$4="00027", Tabel!AD277*0.4,0)</f>
        <v>0</v>
      </c>
      <c r="AA267" s="55">
        <f>IF(IFERROR(MATCH(CONCATENATE("I",Tabel!$N$4),Inst_audio,0),0)&gt;0,Tabel!$AD277*0.2,0)</f>
        <v>0</v>
      </c>
      <c r="AB267" s="55">
        <f>IF(Tabel!$N$4="00169", Tabel!AD277*0.4,0)</f>
        <v>0</v>
      </c>
      <c r="AC267" s="55">
        <f>IF(IFERROR(MATCH(CONCATENATE("I",Tabel!$N$4),Inst_forta,0),0)&gt;0,Tabel!$AD277*0.2,0)</f>
        <v>0</v>
      </c>
      <c r="AD267" s="55">
        <f>IF(IFERROR(MATCH(CONCATENATE("I",Tabel!$N$4),Inst_forta_bani,0),0)&gt;0,Tabel!$AD277*1.2,0)</f>
        <v>0</v>
      </c>
      <c r="AE267" s="55">
        <f>IF(Tabel!$N$4="16751", Tabel!$AD277*1.2,0)</f>
        <v>0</v>
      </c>
      <c r="AF267" s="55">
        <f>IF(Tabel!$N$4="16606", Tabel!$AD277*0.3,0)</f>
        <v>0</v>
      </c>
      <c r="AG267" s="55">
        <f>IF(Tabel!$N$4="16668", Tabel!$AD277*0.4,0)</f>
        <v>0</v>
      </c>
      <c r="AH267" s="55">
        <f>IF(Tabel!$N$4="15677", Tabel!$AD277*0.2,0)</f>
        <v>0</v>
      </c>
      <c r="AI267" s="55">
        <f>IF(Tabel!$N$4="16958", Tabel!$AD277*0.2,0)</f>
        <v>0</v>
      </c>
      <c r="AJ267" s="55">
        <f>Tabel!$AD277*0.75</f>
        <v>0</v>
      </c>
      <c r="AK267" s="55">
        <f>(Tabel!$AD277+Tabel!$AF277)*0.1</f>
        <v>0</v>
      </c>
      <c r="AL267" s="55">
        <f>IF(Tabel!$B277="GRUP_F6", Tabel!$AD277*0.1,0)</f>
        <v>0</v>
      </c>
      <c r="AM267" s="55">
        <f>IF(IFERROR(MATCH(CONCATENATE("I",Tabel!$N$4),Inst_social,0),0)&gt;0,Tabel!$AD277*0.1,0)</f>
        <v>0</v>
      </c>
      <c r="AN267" s="55">
        <f>Tabel!$AD277*0.75</f>
        <v>0</v>
      </c>
    </row>
    <row r="268" spans="24:40" x14ac:dyDescent="0.2">
      <c r="X268" s="55">
        <f>IF(IFERROR(MATCH(CONCATENATE("I",Tabel!$N$4),Inst_SFSSV,0),0)&gt;0,Tabel!$AD278*0.9,0)</f>
        <v>0</v>
      </c>
      <c r="Y268" s="55">
        <f>IF(Tabel!$N$4="16341", Tabel!AD278*1,0)</f>
        <v>0</v>
      </c>
      <c r="Z268" s="55">
        <f>IF(Tabel!$N$4="00027", Tabel!AD278*0.4,0)</f>
        <v>0</v>
      </c>
      <c r="AA268" s="55">
        <f>IF(IFERROR(MATCH(CONCATENATE("I",Tabel!$N$4),Inst_audio,0),0)&gt;0,Tabel!$AD278*0.2,0)</f>
        <v>0</v>
      </c>
      <c r="AB268" s="55">
        <f>IF(Tabel!$N$4="00169", Tabel!AD278*0.4,0)</f>
        <v>0</v>
      </c>
      <c r="AC268" s="55">
        <f>IF(IFERROR(MATCH(CONCATENATE("I",Tabel!$N$4),Inst_forta,0),0)&gt;0,Tabel!$AD278*0.2,0)</f>
        <v>0</v>
      </c>
      <c r="AD268" s="55">
        <f>IF(IFERROR(MATCH(CONCATENATE("I",Tabel!$N$4),Inst_forta_bani,0),0)&gt;0,Tabel!$AD278*1.2,0)</f>
        <v>0</v>
      </c>
      <c r="AE268" s="55">
        <f>IF(Tabel!$N$4="16751", Tabel!$AD278*1.2,0)</f>
        <v>0</v>
      </c>
      <c r="AF268" s="55">
        <f>IF(Tabel!$N$4="16606", Tabel!$AD278*0.3,0)</f>
        <v>0</v>
      </c>
      <c r="AG268" s="55">
        <f>IF(Tabel!$N$4="16668", Tabel!$AD278*0.4,0)</f>
        <v>0</v>
      </c>
      <c r="AH268" s="55">
        <f>IF(Tabel!$N$4="15677", Tabel!$AD278*0.2,0)</f>
        <v>0</v>
      </c>
      <c r="AI268" s="55">
        <f>IF(Tabel!$N$4="16958", Tabel!$AD278*0.2,0)</f>
        <v>0</v>
      </c>
      <c r="AJ268" s="55">
        <f>Tabel!$AD278*0.75</f>
        <v>0</v>
      </c>
      <c r="AK268" s="55">
        <f>(Tabel!$AD278+Tabel!$AF278)*0.1</f>
        <v>0</v>
      </c>
      <c r="AL268" s="55">
        <f>IF(Tabel!$B278="GRUP_F6", Tabel!$AD278*0.1,0)</f>
        <v>0</v>
      </c>
      <c r="AM268" s="55">
        <f>IF(IFERROR(MATCH(CONCATENATE("I",Tabel!$N$4),Inst_social,0),0)&gt;0,Tabel!$AD278*0.1,0)</f>
        <v>0</v>
      </c>
      <c r="AN268" s="55">
        <f>Tabel!$AD278*0.75</f>
        <v>0</v>
      </c>
    </row>
    <row r="269" spans="24:40" x14ac:dyDescent="0.2">
      <c r="X269" s="55">
        <f>IF(IFERROR(MATCH(CONCATENATE("I",Tabel!$N$4),Inst_SFSSV,0),0)&gt;0,Tabel!$AD279*0.9,0)</f>
        <v>0</v>
      </c>
      <c r="Y269" s="55">
        <f>IF(Tabel!$N$4="16341", Tabel!AD279*1,0)</f>
        <v>0</v>
      </c>
      <c r="Z269" s="55">
        <f>IF(Tabel!$N$4="00027", Tabel!AD279*0.4,0)</f>
        <v>0</v>
      </c>
      <c r="AA269" s="55">
        <f>IF(IFERROR(MATCH(CONCATENATE("I",Tabel!$N$4),Inst_audio,0),0)&gt;0,Tabel!$AD279*0.2,0)</f>
        <v>0</v>
      </c>
      <c r="AB269" s="55">
        <f>IF(Tabel!$N$4="00169", Tabel!AD279*0.4,0)</f>
        <v>0</v>
      </c>
      <c r="AC269" s="55">
        <f>IF(IFERROR(MATCH(CONCATENATE("I",Tabel!$N$4),Inst_forta,0),0)&gt;0,Tabel!$AD279*0.2,0)</f>
        <v>0</v>
      </c>
      <c r="AD269" s="55">
        <f>IF(IFERROR(MATCH(CONCATENATE("I",Tabel!$N$4),Inst_forta_bani,0),0)&gt;0,Tabel!$AD279*1.2,0)</f>
        <v>0</v>
      </c>
      <c r="AE269" s="55">
        <f>IF(Tabel!$N$4="16751", Tabel!$AD279*1.2,0)</f>
        <v>0</v>
      </c>
      <c r="AF269" s="55">
        <f>IF(Tabel!$N$4="16606", Tabel!$AD279*0.3,0)</f>
        <v>0</v>
      </c>
      <c r="AG269" s="55">
        <f>IF(Tabel!$N$4="16668", Tabel!$AD279*0.4,0)</f>
        <v>0</v>
      </c>
      <c r="AH269" s="55">
        <f>IF(Tabel!$N$4="15677", Tabel!$AD279*0.2,0)</f>
        <v>0</v>
      </c>
      <c r="AI269" s="55">
        <f>IF(Tabel!$N$4="16958", Tabel!$AD279*0.2,0)</f>
        <v>0</v>
      </c>
      <c r="AJ269" s="55">
        <f>Tabel!$AD279*0.75</f>
        <v>0</v>
      </c>
      <c r="AK269" s="55">
        <f>(Tabel!$AD279+Tabel!$AF279)*0.1</f>
        <v>0</v>
      </c>
      <c r="AL269" s="55">
        <f>IF(Tabel!$B279="GRUP_F6", Tabel!$AD279*0.1,0)</f>
        <v>0</v>
      </c>
      <c r="AM269" s="55">
        <f>IF(IFERROR(MATCH(CONCATENATE("I",Tabel!$N$4),Inst_social,0),0)&gt;0,Tabel!$AD279*0.1,0)</f>
        <v>0</v>
      </c>
      <c r="AN269" s="55">
        <f>Tabel!$AD279*0.75</f>
        <v>0</v>
      </c>
    </row>
    <row r="270" spans="24:40" x14ac:dyDescent="0.2">
      <c r="X270" s="55">
        <f>IF(IFERROR(MATCH(CONCATENATE("I",Tabel!$N$4),Inst_SFSSV,0),0)&gt;0,Tabel!$AD280*0.9,0)</f>
        <v>0</v>
      </c>
      <c r="Y270" s="55">
        <f>IF(Tabel!$N$4="16341", Tabel!AD280*1,0)</f>
        <v>0</v>
      </c>
      <c r="Z270" s="55">
        <f>IF(Tabel!$N$4="00027", Tabel!AD280*0.4,0)</f>
        <v>0</v>
      </c>
      <c r="AA270" s="55">
        <f>IF(IFERROR(MATCH(CONCATENATE("I",Tabel!$N$4),Inst_audio,0),0)&gt;0,Tabel!$AD280*0.2,0)</f>
        <v>0</v>
      </c>
      <c r="AB270" s="55">
        <f>IF(Tabel!$N$4="00169", Tabel!AD280*0.4,0)</f>
        <v>0</v>
      </c>
      <c r="AC270" s="55">
        <f>IF(IFERROR(MATCH(CONCATENATE("I",Tabel!$N$4),Inst_forta,0),0)&gt;0,Tabel!$AD280*0.2,0)</f>
        <v>0</v>
      </c>
      <c r="AD270" s="55">
        <f>IF(IFERROR(MATCH(CONCATENATE("I",Tabel!$N$4),Inst_forta_bani,0),0)&gt;0,Tabel!$AD280*1.2,0)</f>
        <v>0</v>
      </c>
      <c r="AE270" s="55">
        <f>IF(Tabel!$N$4="16751", Tabel!$AD280*1.2,0)</f>
        <v>0</v>
      </c>
      <c r="AF270" s="55">
        <f>IF(Tabel!$N$4="16606", Tabel!$AD280*0.3,0)</f>
        <v>0</v>
      </c>
      <c r="AG270" s="55">
        <f>IF(Tabel!$N$4="16668", Tabel!$AD280*0.4,0)</f>
        <v>0</v>
      </c>
      <c r="AH270" s="55">
        <f>IF(Tabel!$N$4="15677", Tabel!$AD280*0.2,0)</f>
        <v>0</v>
      </c>
      <c r="AI270" s="55">
        <f>IF(Tabel!$N$4="16958", Tabel!$AD280*0.2,0)</f>
        <v>0</v>
      </c>
      <c r="AJ270" s="55">
        <f>Tabel!$AD280*0.75</f>
        <v>0</v>
      </c>
      <c r="AK270" s="55">
        <f>(Tabel!$AD280+Tabel!$AF280)*0.1</f>
        <v>0</v>
      </c>
      <c r="AL270" s="55">
        <f>IF(Tabel!$B280="GRUP_F6", Tabel!$AD280*0.1,0)</f>
        <v>0</v>
      </c>
      <c r="AM270" s="55">
        <f>IF(IFERROR(MATCH(CONCATENATE("I",Tabel!$N$4),Inst_social,0),0)&gt;0,Tabel!$AD280*0.1,0)</f>
        <v>0</v>
      </c>
      <c r="AN270" s="55">
        <f>Tabel!$AD280*0.75</f>
        <v>0</v>
      </c>
    </row>
    <row r="271" spans="24:40" x14ac:dyDescent="0.2">
      <c r="X271" s="55">
        <f>IF(IFERROR(MATCH(CONCATENATE("I",Tabel!$N$4),Inst_SFSSV,0),0)&gt;0,Tabel!$AD281*0.9,0)</f>
        <v>0</v>
      </c>
      <c r="Y271" s="55">
        <f>IF(Tabel!$N$4="16341", Tabel!AD281*1,0)</f>
        <v>0</v>
      </c>
      <c r="Z271" s="55">
        <f>IF(Tabel!$N$4="00027", Tabel!AD281*0.4,0)</f>
        <v>0</v>
      </c>
      <c r="AA271" s="55">
        <f>IF(IFERROR(MATCH(CONCATENATE("I",Tabel!$N$4),Inst_audio,0),0)&gt;0,Tabel!$AD281*0.2,0)</f>
        <v>0</v>
      </c>
      <c r="AB271" s="55">
        <f>IF(Tabel!$N$4="00169", Tabel!AD281*0.4,0)</f>
        <v>0</v>
      </c>
      <c r="AC271" s="55">
        <f>IF(IFERROR(MATCH(CONCATENATE("I",Tabel!$N$4),Inst_forta,0),0)&gt;0,Tabel!$AD281*0.2,0)</f>
        <v>0</v>
      </c>
      <c r="AD271" s="55">
        <f>IF(IFERROR(MATCH(CONCATENATE("I",Tabel!$N$4),Inst_forta_bani,0),0)&gt;0,Tabel!$AD281*1.2,0)</f>
        <v>0</v>
      </c>
      <c r="AE271" s="55">
        <f>IF(Tabel!$N$4="16751", Tabel!$AD281*1.2,0)</f>
        <v>0</v>
      </c>
      <c r="AF271" s="55">
        <f>IF(Tabel!$N$4="16606", Tabel!$AD281*0.3,0)</f>
        <v>0</v>
      </c>
      <c r="AG271" s="55">
        <f>IF(Tabel!$N$4="16668", Tabel!$AD281*0.4,0)</f>
        <v>0</v>
      </c>
      <c r="AH271" s="55">
        <f>IF(Tabel!$N$4="15677", Tabel!$AD281*0.2,0)</f>
        <v>0</v>
      </c>
      <c r="AI271" s="55">
        <f>IF(Tabel!$N$4="16958", Tabel!$AD281*0.2,0)</f>
        <v>0</v>
      </c>
      <c r="AJ271" s="55">
        <f>Tabel!$AD281*0.75</f>
        <v>0</v>
      </c>
      <c r="AK271" s="55">
        <f>(Tabel!$AD281+Tabel!$AF281)*0.1</f>
        <v>0</v>
      </c>
      <c r="AL271" s="55">
        <f>IF(Tabel!$B281="GRUP_F6", Tabel!$AD281*0.1,0)</f>
        <v>0</v>
      </c>
      <c r="AM271" s="55">
        <f>IF(IFERROR(MATCH(CONCATENATE("I",Tabel!$N$4),Inst_social,0),0)&gt;0,Tabel!$AD281*0.1,0)</f>
        <v>0</v>
      </c>
      <c r="AN271" s="55">
        <f>Tabel!$AD281*0.75</f>
        <v>0</v>
      </c>
    </row>
    <row r="272" spans="24:40" x14ac:dyDescent="0.2">
      <c r="X272" s="55">
        <f>IF(IFERROR(MATCH(CONCATENATE("I",Tabel!$N$4),Inst_SFSSV,0),0)&gt;0,Tabel!$AD282*0.9,0)</f>
        <v>0</v>
      </c>
      <c r="Y272" s="55">
        <f>IF(Tabel!$N$4="16341", Tabel!AD282*1,0)</f>
        <v>0</v>
      </c>
      <c r="Z272" s="55">
        <f>IF(Tabel!$N$4="00027", Tabel!AD282*0.4,0)</f>
        <v>0</v>
      </c>
      <c r="AA272" s="55">
        <f>IF(IFERROR(MATCH(CONCATENATE("I",Tabel!$N$4),Inst_audio,0),0)&gt;0,Tabel!$AD282*0.2,0)</f>
        <v>0</v>
      </c>
      <c r="AB272" s="55">
        <f>IF(Tabel!$N$4="00169", Tabel!AD282*0.4,0)</f>
        <v>0</v>
      </c>
      <c r="AC272" s="55">
        <f>IF(IFERROR(MATCH(CONCATENATE("I",Tabel!$N$4),Inst_forta,0),0)&gt;0,Tabel!$AD282*0.2,0)</f>
        <v>0</v>
      </c>
      <c r="AD272" s="55">
        <f>IF(IFERROR(MATCH(CONCATENATE("I",Tabel!$N$4),Inst_forta_bani,0),0)&gt;0,Tabel!$AD282*1.2,0)</f>
        <v>0</v>
      </c>
      <c r="AE272" s="55">
        <f>IF(Tabel!$N$4="16751", Tabel!$AD282*1.2,0)</f>
        <v>0</v>
      </c>
      <c r="AF272" s="55">
        <f>IF(Tabel!$N$4="16606", Tabel!$AD282*0.3,0)</f>
        <v>0</v>
      </c>
      <c r="AG272" s="55">
        <f>IF(Tabel!$N$4="16668", Tabel!$AD282*0.4,0)</f>
        <v>0</v>
      </c>
      <c r="AH272" s="55">
        <f>IF(Tabel!$N$4="15677", Tabel!$AD282*0.2,0)</f>
        <v>0</v>
      </c>
      <c r="AI272" s="55">
        <f>IF(Tabel!$N$4="16958", Tabel!$AD282*0.2,0)</f>
        <v>0</v>
      </c>
      <c r="AJ272" s="55">
        <f>Tabel!$AD282*0.75</f>
        <v>0</v>
      </c>
      <c r="AK272" s="55">
        <f>(Tabel!$AD282+Tabel!$AF282)*0.1</f>
        <v>0</v>
      </c>
      <c r="AL272" s="55">
        <f>IF(Tabel!$B282="GRUP_F6", Tabel!$AD282*0.1,0)</f>
        <v>0</v>
      </c>
      <c r="AM272" s="55">
        <f>IF(IFERROR(MATCH(CONCATENATE("I",Tabel!$N$4),Inst_social,0),0)&gt;0,Tabel!$AD282*0.1,0)</f>
        <v>0</v>
      </c>
      <c r="AN272" s="55">
        <f>Tabel!$AD282*0.75</f>
        <v>0</v>
      </c>
    </row>
    <row r="273" spans="24:40" x14ac:dyDescent="0.2">
      <c r="X273" s="55">
        <f>IF(IFERROR(MATCH(CONCATENATE("I",Tabel!$N$4),Inst_SFSSV,0),0)&gt;0,Tabel!$AD283*0.9,0)</f>
        <v>0</v>
      </c>
      <c r="Y273" s="55">
        <f>IF(Tabel!$N$4="16341", Tabel!AD283*1,0)</f>
        <v>0</v>
      </c>
      <c r="Z273" s="55">
        <f>IF(Tabel!$N$4="00027", Tabel!AD283*0.4,0)</f>
        <v>0</v>
      </c>
      <c r="AA273" s="55">
        <f>IF(IFERROR(MATCH(CONCATENATE("I",Tabel!$N$4),Inst_audio,0),0)&gt;0,Tabel!$AD283*0.2,0)</f>
        <v>0</v>
      </c>
      <c r="AB273" s="55">
        <f>IF(Tabel!$N$4="00169", Tabel!AD283*0.4,0)</f>
        <v>0</v>
      </c>
      <c r="AC273" s="55">
        <f>IF(IFERROR(MATCH(CONCATENATE("I",Tabel!$N$4),Inst_forta,0),0)&gt;0,Tabel!$AD283*0.2,0)</f>
        <v>0</v>
      </c>
      <c r="AD273" s="55">
        <f>IF(IFERROR(MATCH(CONCATENATE("I",Tabel!$N$4),Inst_forta_bani,0),0)&gt;0,Tabel!$AD283*1.2,0)</f>
        <v>0</v>
      </c>
      <c r="AE273" s="55">
        <f>IF(Tabel!$N$4="16751", Tabel!$AD283*1.2,0)</f>
        <v>0</v>
      </c>
      <c r="AF273" s="55">
        <f>IF(Tabel!$N$4="16606", Tabel!$AD283*0.3,0)</f>
        <v>0</v>
      </c>
      <c r="AG273" s="55">
        <f>IF(Tabel!$N$4="16668", Tabel!$AD283*0.4,0)</f>
        <v>0</v>
      </c>
      <c r="AH273" s="55">
        <f>IF(Tabel!$N$4="15677", Tabel!$AD283*0.2,0)</f>
        <v>0</v>
      </c>
      <c r="AI273" s="55">
        <f>IF(Tabel!$N$4="16958", Tabel!$AD283*0.2,0)</f>
        <v>0</v>
      </c>
      <c r="AJ273" s="55">
        <f>Tabel!$AD283*0.75</f>
        <v>0</v>
      </c>
      <c r="AK273" s="55">
        <f>(Tabel!$AD283+Tabel!$AF283)*0.1</f>
        <v>0</v>
      </c>
      <c r="AL273" s="55">
        <f>IF(Tabel!$B283="GRUP_F6", Tabel!$AD283*0.1,0)</f>
        <v>0</v>
      </c>
      <c r="AM273" s="55">
        <f>IF(IFERROR(MATCH(CONCATENATE("I",Tabel!$N$4),Inst_social,0),0)&gt;0,Tabel!$AD283*0.1,0)</f>
        <v>0</v>
      </c>
      <c r="AN273" s="55">
        <f>Tabel!$AD283*0.75</f>
        <v>0</v>
      </c>
    </row>
    <row r="274" spans="24:40" x14ac:dyDescent="0.2">
      <c r="X274" s="55">
        <f>IF(IFERROR(MATCH(CONCATENATE("I",Tabel!$N$4),Inst_SFSSV,0),0)&gt;0,Tabel!$AD284*0.9,0)</f>
        <v>0</v>
      </c>
      <c r="Y274" s="55">
        <f>IF(Tabel!$N$4="16341", Tabel!AD284*1,0)</f>
        <v>0</v>
      </c>
      <c r="Z274" s="55">
        <f>IF(Tabel!$N$4="00027", Tabel!AD284*0.4,0)</f>
        <v>0</v>
      </c>
      <c r="AA274" s="55">
        <f>IF(IFERROR(MATCH(CONCATENATE("I",Tabel!$N$4),Inst_audio,0),0)&gt;0,Tabel!$AD284*0.2,0)</f>
        <v>0</v>
      </c>
      <c r="AB274" s="55">
        <f>IF(Tabel!$N$4="00169", Tabel!AD284*0.4,0)</f>
        <v>0</v>
      </c>
      <c r="AC274" s="55">
        <f>IF(IFERROR(MATCH(CONCATENATE("I",Tabel!$N$4),Inst_forta,0),0)&gt;0,Tabel!$AD284*0.2,0)</f>
        <v>0</v>
      </c>
      <c r="AD274" s="55">
        <f>IF(IFERROR(MATCH(CONCATENATE("I",Tabel!$N$4),Inst_forta_bani,0),0)&gt;0,Tabel!$AD284*1.2,0)</f>
        <v>0</v>
      </c>
      <c r="AE274" s="55">
        <f>IF(Tabel!$N$4="16751", Tabel!$AD284*1.2,0)</f>
        <v>0</v>
      </c>
      <c r="AF274" s="55">
        <f>IF(Tabel!$N$4="16606", Tabel!$AD284*0.3,0)</f>
        <v>0</v>
      </c>
      <c r="AG274" s="55">
        <f>IF(Tabel!$N$4="16668", Tabel!$AD284*0.4,0)</f>
        <v>0</v>
      </c>
      <c r="AH274" s="55">
        <f>IF(Tabel!$N$4="15677", Tabel!$AD284*0.2,0)</f>
        <v>0</v>
      </c>
      <c r="AI274" s="55">
        <f>IF(Tabel!$N$4="16958", Tabel!$AD284*0.2,0)</f>
        <v>0</v>
      </c>
      <c r="AJ274" s="55">
        <f>Tabel!$AD284*0.75</f>
        <v>0</v>
      </c>
      <c r="AK274" s="55">
        <f>(Tabel!$AD284+Tabel!$AF284)*0.1</f>
        <v>0</v>
      </c>
      <c r="AL274" s="55">
        <f>IF(Tabel!$B284="GRUP_F6", Tabel!$AD284*0.1,0)</f>
        <v>0</v>
      </c>
      <c r="AM274" s="55">
        <f>IF(IFERROR(MATCH(CONCATENATE("I",Tabel!$N$4),Inst_social,0),0)&gt;0,Tabel!$AD284*0.1,0)</f>
        <v>0</v>
      </c>
      <c r="AN274" s="55">
        <f>Tabel!$AD284*0.75</f>
        <v>0</v>
      </c>
    </row>
    <row r="275" spans="24:40" x14ac:dyDescent="0.2">
      <c r="X275" s="55">
        <f>IF(IFERROR(MATCH(CONCATENATE("I",Tabel!$N$4),Inst_SFSSV,0),0)&gt;0,Tabel!$AD285*0.9,0)</f>
        <v>0</v>
      </c>
      <c r="Y275" s="55">
        <f>IF(Tabel!$N$4="16341", Tabel!AD285*1,0)</f>
        <v>0</v>
      </c>
      <c r="Z275" s="55">
        <f>IF(Tabel!$N$4="00027", Tabel!AD285*0.4,0)</f>
        <v>0</v>
      </c>
      <c r="AA275" s="55">
        <f>IF(IFERROR(MATCH(CONCATENATE("I",Tabel!$N$4),Inst_audio,0),0)&gt;0,Tabel!$AD285*0.2,0)</f>
        <v>0</v>
      </c>
      <c r="AB275" s="55">
        <f>IF(Tabel!$N$4="00169", Tabel!AD285*0.4,0)</f>
        <v>0</v>
      </c>
      <c r="AC275" s="55">
        <f>IF(IFERROR(MATCH(CONCATENATE("I",Tabel!$N$4),Inst_forta,0),0)&gt;0,Tabel!$AD285*0.2,0)</f>
        <v>0</v>
      </c>
      <c r="AD275" s="55">
        <f>IF(IFERROR(MATCH(CONCATENATE("I",Tabel!$N$4),Inst_forta_bani,0),0)&gt;0,Tabel!$AD285*1.2,0)</f>
        <v>0</v>
      </c>
      <c r="AE275" s="55">
        <f>IF(Tabel!$N$4="16751", Tabel!$AD285*1.2,0)</f>
        <v>0</v>
      </c>
      <c r="AF275" s="55">
        <f>IF(Tabel!$N$4="16606", Tabel!$AD285*0.3,0)</f>
        <v>0</v>
      </c>
      <c r="AG275" s="55">
        <f>IF(Tabel!$N$4="16668", Tabel!$AD285*0.4,0)</f>
        <v>0</v>
      </c>
      <c r="AH275" s="55">
        <f>IF(Tabel!$N$4="15677", Tabel!$AD285*0.2,0)</f>
        <v>0</v>
      </c>
      <c r="AI275" s="55">
        <f>IF(Tabel!$N$4="16958", Tabel!$AD285*0.2,0)</f>
        <v>0</v>
      </c>
      <c r="AJ275" s="55">
        <f>Tabel!$AD285*0.75</f>
        <v>0</v>
      </c>
      <c r="AK275" s="55">
        <f>(Tabel!$AD285+Tabel!$AF285)*0.1</f>
        <v>0</v>
      </c>
      <c r="AL275" s="55">
        <f>IF(Tabel!$B285="GRUP_F6", Tabel!$AD285*0.1,0)</f>
        <v>0</v>
      </c>
      <c r="AM275" s="55">
        <f>IF(IFERROR(MATCH(CONCATENATE("I",Tabel!$N$4),Inst_social,0),0)&gt;0,Tabel!$AD285*0.1,0)</f>
        <v>0</v>
      </c>
      <c r="AN275" s="55">
        <f>Tabel!$AD285*0.75</f>
        <v>0</v>
      </c>
    </row>
    <row r="276" spans="24:40" x14ac:dyDescent="0.2">
      <c r="X276" s="55">
        <f>IF(IFERROR(MATCH(CONCATENATE("I",Tabel!$N$4),Inst_SFSSV,0),0)&gt;0,Tabel!$AD286*0.9,0)</f>
        <v>0</v>
      </c>
      <c r="Y276" s="55">
        <f>IF(Tabel!$N$4="16341", Tabel!AD286*1,0)</f>
        <v>0</v>
      </c>
      <c r="Z276" s="55">
        <f>IF(Tabel!$N$4="00027", Tabel!AD286*0.4,0)</f>
        <v>0</v>
      </c>
      <c r="AA276" s="55">
        <f>IF(IFERROR(MATCH(CONCATENATE("I",Tabel!$N$4),Inst_audio,0),0)&gt;0,Tabel!$AD286*0.2,0)</f>
        <v>0</v>
      </c>
      <c r="AB276" s="55">
        <f>IF(Tabel!$N$4="00169", Tabel!AD286*0.4,0)</f>
        <v>0</v>
      </c>
      <c r="AC276" s="55">
        <f>IF(IFERROR(MATCH(CONCATENATE("I",Tabel!$N$4),Inst_forta,0),0)&gt;0,Tabel!$AD286*0.2,0)</f>
        <v>0</v>
      </c>
      <c r="AD276" s="55">
        <f>IF(IFERROR(MATCH(CONCATENATE("I",Tabel!$N$4),Inst_forta_bani,0),0)&gt;0,Tabel!$AD286*1.2,0)</f>
        <v>0</v>
      </c>
      <c r="AE276" s="55">
        <f>IF(Tabel!$N$4="16751", Tabel!$AD286*1.2,0)</f>
        <v>0</v>
      </c>
      <c r="AF276" s="55">
        <f>IF(Tabel!$N$4="16606", Tabel!$AD286*0.3,0)</f>
        <v>0</v>
      </c>
      <c r="AG276" s="55">
        <f>IF(Tabel!$N$4="16668", Tabel!$AD286*0.4,0)</f>
        <v>0</v>
      </c>
      <c r="AH276" s="55">
        <f>IF(Tabel!$N$4="15677", Tabel!$AD286*0.2,0)</f>
        <v>0</v>
      </c>
      <c r="AI276" s="55">
        <f>IF(Tabel!$N$4="16958", Tabel!$AD286*0.2,0)</f>
        <v>0</v>
      </c>
      <c r="AJ276" s="55">
        <f>Tabel!$AD286*0.75</f>
        <v>0</v>
      </c>
      <c r="AK276" s="55">
        <f>(Tabel!$AD286+Tabel!$AF286)*0.1</f>
        <v>0</v>
      </c>
      <c r="AL276" s="55">
        <f>IF(Tabel!$B286="GRUP_F6", Tabel!$AD286*0.1,0)</f>
        <v>0</v>
      </c>
      <c r="AM276" s="55">
        <f>IF(IFERROR(MATCH(CONCATENATE("I",Tabel!$N$4),Inst_social,0),0)&gt;0,Tabel!$AD286*0.1,0)</f>
        <v>0</v>
      </c>
      <c r="AN276" s="55">
        <f>Tabel!$AD286*0.75</f>
        <v>0</v>
      </c>
    </row>
    <row r="277" spans="24:40" x14ac:dyDescent="0.2">
      <c r="X277" s="55">
        <f>IF(IFERROR(MATCH(CONCATENATE("I",Tabel!$N$4),Inst_SFSSV,0),0)&gt;0,Tabel!$AD287*0.9,0)</f>
        <v>0</v>
      </c>
      <c r="Y277" s="55">
        <f>IF(Tabel!$N$4="16341", Tabel!AD287*1,0)</f>
        <v>0</v>
      </c>
      <c r="Z277" s="55">
        <f>IF(Tabel!$N$4="00027", Tabel!AD287*0.4,0)</f>
        <v>0</v>
      </c>
      <c r="AA277" s="55">
        <f>IF(IFERROR(MATCH(CONCATENATE("I",Tabel!$N$4),Inst_audio,0),0)&gt;0,Tabel!$AD287*0.2,0)</f>
        <v>0</v>
      </c>
      <c r="AB277" s="55">
        <f>IF(Tabel!$N$4="00169", Tabel!AD287*0.4,0)</f>
        <v>0</v>
      </c>
      <c r="AC277" s="55">
        <f>IF(IFERROR(MATCH(CONCATENATE("I",Tabel!$N$4),Inst_forta,0),0)&gt;0,Tabel!$AD287*0.2,0)</f>
        <v>0</v>
      </c>
      <c r="AD277" s="55">
        <f>IF(IFERROR(MATCH(CONCATENATE("I",Tabel!$N$4),Inst_forta_bani,0),0)&gt;0,Tabel!$AD287*1.2,0)</f>
        <v>0</v>
      </c>
      <c r="AE277" s="55">
        <f>IF(Tabel!$N$4="16751", Tabel!$AD287*1.2,0)</f>
        <v>0</v>
      </c>
      <c r="AF277" s="55">
        <f>IF(Tabel!$N$4="16606", Tabel!$AD287*0.3,0)</f>
        <v>0</v>
      </c>
      <c r="AG277" s="55">
        <f>IF(Tabel!$N$4="16668", Tabel!$AD287*0.4,0)</f>
        <v>0</v>
      </c>
      <c r="AH277" s="55">
        <f>IF(Tabel!$N$4="15677", Tabel!$AD287*0.2,0)</f>
        <v>0</v>
      </c>
      <c r="AI277" s="55">
        <f>IF(Tabel!$N$4="16958", Tabel!$AD287*0.2,0)</f>
        <v>0</v>
      </c>
      <c r="AJ277" s="55">
        <f>Tabel!$AD287*0.75</f>
        <v>0</v>
      </c>
      <c r="AK277" s="55">
        <f>(Tabel!$AD287+Tabel!$AF287)*0.1</f>
        <v>0</v>
      </c>
      <c r="AL277" s="55">
        <f>IF(Tabel!$B287="GRUP_F6", Tabel!$AD287*0.1,0)</f>
        <v>0</v>
      </c>
      <c r="AM277" s="55">
        <f>IF(IFERROR(MATCH(CONCATENATE("I",Tabel!$N$4),Inst_social,0),0)&gt;0,Tabel!$AD287*0.1,0)</f>
        <v>0</v>
      </c>
      <c r="AN277" s="55">
        <f>Tabel!$AD287*0.75</f>
        <v>0</v>
      </c>
    </row>
    <row r="278" spans="24:40" x14ac:dyDescent="0.2">
      <c r="X278" s="55">
        <f>IF(IFERROR(MATCH(CONCATENATE("I",Tabel!$N$4),Inst_SFSSV,0),0)&gt;0,Tabel!$AD288*0.9,0)</f>
        <v>0</v>
      </c>
      <c r="Y278" s="55">
        <f>IF(Tabel!$N$4="16341", Tabel!AD288*1,0)</f>
        <v>0</v>
      </c>
      <c r="Z278" s="55">
        <f>IF(Tabel!$N$4="00027", Tabel!AD288*0.4,0)</f>
        <v>0</v>
      </c>
      <c r="AA278" s="55">
        <f>IF(IFERROR(MATCH(CONCATENATE("I",Tabel!$N$4),Inst_audio,0),0)&gt;0,Tabel!$AD288*0.2,0)</f>
        <v>0</v>
      </c>
      <c r="AB278" s="55">
        <f>IF(Tabel!$N$4="00169", Tabel!AD288*0.4,0)</f>
        <v>0</v>
      </c>
      <c r="AC278" s="55">
        <f>IF(IFERROR(MATCH(CONCATENATE("I",Tabel!$N$4),Inst_forta,0),0)&gt;0,Tabel!$AD288*0.2,0)</f>
        <v>0</v>
      </c>
      <c r="AD278" s="55">
        <f>IF(IFERROR(MATCH(CONCATENATE("I",Tabel!$N$4),Inst_forta_bani,0),0)&gt;0,Tabel!$AD288*1.2,0)</f>
        <v>0</v>
      </c>
      <c r="AE278" s="55">
        <f>IF(Tabel!$N$4="16751", Tabel!$AD288*1.2,0)</f>
        <v>0</v>
      </c>
      <c r="AF278" s="55">
        <f>IF(Tabel!$N$4="16606", Tabel!$AD288*0.3,0)</f>
        <v>0</v>
      </c>
      <c r="AG278" s="55">
        <f>IF(Tabel!$N$4="16668", Tabel!$AD288*0.4,0)</f>
        <v>0</v>
      </c>
      <c r="AH278" s="55">
        <f>IF(Tabel!$N$4="15677", Tabel!$AD288*0.2,0)</f>
        <v>0</v>
      </c>
      <c r="AI278" s="55">
        <f>IF(Tabel!$N$4="16958", Tabel!$AD288*0.2,0)</f>
        <v>0</v>
      </c>
      <c r="AJ278" s="55">
        <f>Tabel!$AD288*0.75</f>
        <v>0</v>
      </c>
      <c r="AK278" s="55">
        <f>(Tabel!$AD288+Tabel!$AF288)*0.1</f>
        <v>0</v>
      </c>
      <c r="AL278" s="55">
        <f>IF(Tabel!$B288="GRUP_F6", Tabel!$AD288*0.1,0)</f>
        <v>0</v>
      </c>
      <c r="AM278" s="55">
        <f>IF(IFERROR(MATCH(CONCATENATE("I",Tabel!$N$4),Inst_social,0),0)&gt;0,Tabel!$AD288*0.1,0)</f>
        <v>0</v>
      </c>
      <c r="AN278" s="55">
        <f>Tabel!$AD288*0.75</f>
        <v>0</v>
      </c>
    </row>
    <row r="279" spans="24:40" x14ac:dyDescent="0.2">
      <c r="X279" s="55">
        <f>IF(IFERROR(MATCH(CONCATENATE("I",Tabel!$N$4),Inst_SFSSV,0),0)&gt;0,Tabel!$AD289*0.9,0)</f>
        <v>0</v>
      </c>
      <c r="Y279" s="55">
        <f>IF(Tabel!$N$4="16341", Tabel!AD289*1,0)</f>
        <v>0</v>
      </c>
      <c r="Z279" s="55">
        <f>IF(Tabel!$N$4="00027", Tabel!AD289*0.4,0)</f>
        <v>0</v>
      </c>
      <c r="AA279" s="55">
        <f>IF(IFERROR(MATCH(CONCATENATE("I",Tabel!$N$4),Inst_audio,0),0)&gt;0,Tabel!$AD289*0.2,0)</f>
        <v>0</v>
      </c>
      <c r="AB279" s="55">
        <f>IF(Tabel!$N$4="00169", Tabel!AD289*0.4,0)</f>
        <v>0</v>
      </c>
      <c r="AC279" s="55">
        <f>IF(IFERROR(MATCH(CONCATENATE("I",Tabel!$N$4),Inst_forta,0),0)&gt;0,Tabel!$AD289*0.2,0)</f>
        <v>0</v>
      </c>
      <c r="AD279" s="55">
        <f>IF(IFERROR(MATCH(CONCATENATE("I",Tabel!$N$4),Inst_forta_bani,0),0)&gt;0,Tabel!$AD289*1.2,0)</f>
        <v>0</v>
      </c>
      <c r="AE279" s="55">
        <f>IF(Tabel!$N$4="16751", Tabel!$AD289*1.2,0)</f>
        <v>0</v>
      </c>
      <c r="AF279" s="55">
        <f>IF(Tabel!$N$4="16606", Tabel!$AD289*0.3,0)</f>
        <v>0</v>
      </c>
      <c r="AG279" s="55">
        <f>IF(Tabel!$N$4="16668", Tabel!$AD289*0.4,0)</f>
        <v>0</v>
      </c>
      <c r="AH279" s="55">
        <f>IF(Tabel!$N$4="15677", Tabel!$AD289*0.2,0)</f>
        <v>0</v>
      </c>
      <c r="AI279" s="55">
        <f>IF(Tabel!$N$4="16958", Tabel!$AD289*0.2,0)</f>
        <v>0</v>
      </c>
      <c r="AJ279" s="55">
        <f>Tabel!$AD289*0.75</f>
        <v>0</v>
      </c>
      <c r="AK279" s="55">
        <f>(Tabel!$AD289+Tabel!$AF289)*0.1</f>
        <v>0</v>
      </c>
      <c r="AL279" s="55">
        <f>IF(Tabel!$B289="GRUP_F6", Tabel!$AD289*0.1,0)</f>
        <v>0</v>
      </c>
      <c r="AM279" s="55">
        <f>IF(IFERROR(MATCH(CONCATENATE("I",Tabel!$N$4),Inst_social,0),0)&gt;0,Tabel!$AD289*0.1,0)</f>
        <v>0</v>
      </c>
      <c r="AN279" s="55">
        <f>Tabel!$AD289*0.75</f>
        <v>0</v>
      </c>
    </row>
    <row r="280" spans="24:40" x14ac:dyDescent="0.2">
      <c r="X280" s="55">
        <f>IF(IFERROR(MATCH(CONCATENATE("I",Tabel!$N$4),Inst_SFSSV,0),0)&gt;0,Tabel!$AD290*0.9,0)</f>
        <v>0</v>
      </c>
      <c r="Y280" s="55">
        <f>IF(Tabel!$N$4="16341", Tabel!AD290*1,0)</f>
        <v>0</v>
      </c>
      <c r="Z280" s="55">
        <f>IF(Tabel!$N$4="00027", Tabel!AD290*0.4,0)</f>
        <v>0</v>
      </c>
      <c r="AA280" s="55">
        <f>IF(IFERROR(MATCH(CONCATENATE("I",Tabel!$N$4),Inst_audio,0),0)&gt;0,Tabel!$AD290*0.2,0)</f>
        <v>0</v>
      </c>
      <c r="AB280" s="55">
        <f>IF(Tabel!$N$4="00169", Tabel!AD290*0.4,0)</f>
        <v>0</v>
      </c>
      <c r="AC280" s="55">
        <f>IF(IFERROR(MATCH(CONCATENATE("I",Tabel!$N$4),Inst_forta,0),0)&gt;0,Tabel!$AD290*0.2,0)</f>
        <v>0</v>
      </c>
      <c r="AD280" s="55">
        <f>IF(IFERROR(MATCH(CONCATENATE("I",Tabel!$N$4),Inst_forta_bani,0),0)&gt;0,Tabel!$AD290*1.2,0)</f>
        <v>0</v>
      </c>
      <c r="AE280" s="55">
        <f>IF(Tabel!$N$4="16751", Tabel!$AD290*1.2,0)</f>
        <v>0</v>
      </c>
      <c r="AF280" s="55">
        <f>IF(Tabel!$N$4="16606", Tabel!$AD290*0.3,0)</f>
        <v>0</v>
      </c>
      <c r="AG280" s="55">
        <f>IF(Tabel!$N$4="16668", Tabel!$AD290*0.4,0)</f>
        <v>0</v>
      </c>
      <c r="AH280" s="55">
        <f>IF(Tabel!$N$4="15677", Tabel!$AD290*0.2,0)</f>
        <v>0</v>
      </c>
      <c r="AI280" s="55">
        <f>IF(Tabel!$N$4="16958", Tabel!$AD290*0.2,0)</f>
        <v>0</v>
      </c>
      <c r="AJ280" s="55">
        <f>Tabel!$AD290*0.75</f>
        <v>0</v>
      </c>
      <c r="AK280" s="55">
        <f>(Tabel!$AD290+Tabel!$AF290)*0.1</f>
        <v>0</v>
      </c>
      <c r="AL280" s="55">
        <f>IF(Tabel!$B290="GRUP_F6", Tabel!$AD290*0.1,0)</f>
        <v>0</v>
      </c>
      <c r="AM280" s="55">
        <f>IF(IFERROR(MATCH(CONCATENATE("I",Tabel!$N$4),Inst_social,0),0)&gt;0,Tabel!$AD290*0.1,0)</f>
        <v>0</v>
      </c>
      <c r="AN280" s="55">
        <f>Tabel!$AD290*0.75</f>
        <v>0</v>
      </c>
    </row>
    <row r="281" spans="24:40" x14ac:dyDescent="0.2">
      <c r="X281" s="55">
        <f>IF(IFERROR(MATCH(CONCATENATE("I",Tabel!$N$4),Inst_SFSSV,0),0)&gt;0,Tabel!$AD291*0.9,0)</f>
        <v>0</v>
      </c>
      <c r="Y281" s="55">
        <f>IF(Tabel!$N$4="16341", Tabel!AD291*1,0)</f>
        <v>0</v>
      </c>
      <c r="Z281" s="55">
        <f>IF(Tabel!$N$4="00027", Tabel!AD291*0.4,0)</f>
        <v>0</v>
      </c>
      <c r="AA281" s="55">
        <f>IF(IFERROR(MATCH(CONCATENATE("I",Tabel!$N$4),Inst_audio,0),0)&gt;0,Tabel!$AD291*0.2,0)</f>
        <v>0</v>
      </c>
      <c r="AB281" s="55">
        <f>IF(Tabel!$N$4="00169", Tabel!AD291*0.4,0)</f>
        <v>0</v>
      </c>
      <c r="AC281" s="55">
        <f>IF(IFERROR(MATCH(CONCATENATE("I",Tabel!$N$4),Inst_forta,0),0)&gt;0,Tabel!$AD291*0.2,0)</f>
        <v>0</v>
      </c>
      <c r="AD281" s="55">
        <f>IF(IFERROR(MATCH(CONCATENATE("I",Tabel!$N$4),Inst_forta_bani,0),0)&gt;0,Tabel!$AD291*1.2,0)</f>
        <v>0</v>
      </c>
      <c r="AE281" s="55">
        <f>IF(Tabel!$N$4="16751", Tabel!$AD291*1.2,0)</f>
        <v>0</v>
      </c>
      <c r="AF281" s="55">
        <f>IF(Tabel!$N$4="16606", Tabel!$AD291*0.3,0)</f>
        <v>0</v>
      </c>
      <c r="AG281" s="55">
        <f>IF(Tabel!$N$4="16668", Tabel!$AD291*0.4,0)</f>
        <v>0</v>
      </c>
      <c r="AH281" s="55">
        <f>IF(Tabel!$N$4="15677", Tabel!$AD291*0.2,0)</f>
        <v>0</v>
      </c>
      <c r="AI281" s="55">
        <f>IF(Tabel!$N$4="16958", Tabel!$AD291*0.2,0)</f>
        <v>0</v>
      </c>
      <c r="AJ281" s="55">
        <f>Tabel!$AD291*0.75</f>
        <v>0</v>
      </c>
      <c r="AK281" s="55">
        <f>(Tabel!$AD291+Tabel!$AF291)*0.1</f>
        <v>0</v>
      </c>
      <c r="AL281" s="55">
        <f>IF(Tabel!$B291="GRUP_F6", Tabel!$AD291*0.1,0)</f>
        <v>0</v>
      </c>
      <c r="AM281" s="55">
        <f>IF(IFERROR(MATCH(CONCATENATE("I",Tabel!$N$4),Inst_social,0),0)&gt;0,Tabel!$AD291*0.1,0)</f>
        <v>0</v>
      </c>
      <c r="AN281" s="55">
        <f>Tabel!$AD291*0.75</f>
        <v>0</v>
      </c>
    </row>
    <row r="282" spans="24:40" x14ac:dyDescent="0.2">
      <c r="X282" s="55">
        <f>IF(IFERROR(MATCH(CONCATENATE("I",Tabel!$N$4),Inst_SFSSV,0),0)&gt;0,Tabel!$AD292*0.9,0)</f>
        <v>0</v>
      </c>
      <c r="Y282" s="55">
        <f>IF(Tabel!$N$4="16341", Tabel!AD292*1,0)</f>
        <v>0</v>
      </c>
      <c r="Z282" s="55">
        <f>IF(Tabel!$N$4="00027", Tabel!AD292*0.4,0)</f>
        <v>0</v>
      </c>
      <c r="AA282" s="55">
        <f>IF(IFERROR(MATCH(CONCATENATE("I",Tabel!$N$4),Inst_audio,0),0)&gt;0,Tabel!$AD292*0.2,0)</f>
        <v>0</v>
      </c>
      <c r="AB282" s="55">
        <f>IF(Tabel!$N$4="00169", Tabel!AD292*0.4,0)</f>
        <v>0</v>
      </c>
      <c r="AC282" s="55">
        <f>IF(IFERROR(MATCH(CONCATENATE("I",Tabel!$N$4),Inst_forta,0),0)&gt;0,Tabel!$AD292*0.2,0)</f>
        <v>0</v>
      </c>
      <c r="AD282" s="55">
        <f>IF(IFERROR(MATCH(CONCATENATE("I",Tabel!$N$4),Inst_forta_bani,0),0)&gt;0,Tabel!$AD292*1.2,0)</f>
        <v>0</v>
      </c>
      <c r="AE282" s="55">
        <f>IF(Tabel!$N$4="16751", Tabel!$AD292*1.2,0)</f>
        <v>0</v>
      </c>
      <c r="AF282" s="55">
        <f>IF(Tabel!$N$4="16606", Tabel!$AD292*0.3,0)</f>
        <v>0</v>
      </c>
      <c r="AG282" s="55">
        <f>IF(Tabel!$N$4="16668", Tabel!$AD292*0.4,0)</f>
        <v>0</v>
      </c>
      <c r="AH282" s="55">
        <f>IF(Tabel!$N$4="15677", Tabel!$AD292*0.2,0)</f>
        <v>0</v>
      </c>
      <c r="AI282" s="55">
        <f>IF(Tabel!$N$4="16958", Tabel!$AD292*0.2,0)</f>
        <v>0</v>
      </c>
      <c r="AJ282" s="55">
        <f>Tabel!$AD292*0.75</f>
        <v>0</v>
      </c>
      <c r="AK282" s="55">
        <f>(Tabel!$AD292+Tabel!$AF292)*0.1</f>
        <v>0</v>
      </c>
      <c r="AL282" s="55">
        <f>IF(Tabel!$B292="GRUP_F6", Tabel!$AD292*0.1,0)</f>
        <v>0</v>
      </c>
      <c r="AM282" s="55">
        <f>IF(IFERROR(MATCH(CONCATENATE("I",Tabel!$N$4),Inst_social,0),0)&gt;0,Tabel!$AD292*0.1,0)</f>
        <v>0</v>
      </c>
      <c r="AN282" s="55">
        <f>Tabel!$AD292*0.75</f>
        <v>0</v>
      </c>
    </row>
    <row r="283" spans="24:40" x14ac:dyDescent="0.2">
      <c r="X283" s="55">
        <f>IF(IFERROR(MATCH(CONCATENATE("I",Tabel!$N$4),Inst_SFSSV,0),0)&gt;0,Tabel!$AD293*0.9,0)</f>
        <v>0</v>
      </c>
      <c r="Y283" s="55">
        <f>IF(Tabel!$N$4="16341", Tabel!AD293*1,0)</f>
        <v>0</v>
      </c>
      <c r="Z283" s="55">
        <f>IF(Tabel!$N$4="00027", Tabel!AD293*0.4,0)</f>
        <v>0</v>
      </c>
      <c r="AA283" s="55">
        <f>IF(IFERROR(MATCH(CONCATENATE("I",Tabel!$N$4),Inst_audio,0),0)&gt;0,Tabel!$AD293*0.2,0)</f>
        <v>0</v>
      </c>
      <c r="AB283" s="55">
        <f>IF(Tabel!$N$4="00169", Tabel!AD293*0.4,0)</f>
        <v>0</v>
      </c>
      <c r="AC283" s="55">
        <f>IF(IFERROR(MATCH(CONCATENATE("I",Tabel!$N$4),Inst_forta,0),0)&gt;0,Tabel!$AD293*0.2,0)</f>
        <v>0</v>
      </c>
      <c r="AD283" s="55">
        <f>IF(IFERROR(MATCH(CONCATENATE("I",Tabel!$N$4),Inst_forta_bani,0),0)&gt;0,Tabel!$AD293*1.2,0)</f>
        <v>0</v>
      </c>
      <c r="AE283" s="55">
        <f>IF(Tabel!$N$4="16751", Tabel!$AD293*1.2,0)</f>
        <v>0</v>
      </c>
      <c r="AF283" s="55">
        <f>IF(Tabel!$N$4="16606", Tabel!$AD293*0.3,0)</f>
        <v>0</v>
      </c>
      <c r="AG283" s="55">
        <f>IF(Tabel!$N$4="16668", Tabel!$AD293*0.4,0)</f>
        <v>0</v>
      </c>
      <c r="AH283" s="55">
        <f>IF(Tabel!$N$4="15677", Tabel!$AD293*0.2,0)</f>
        <v>0</v>
      </c>
      <c r="AI283" s="55">
        <f>IF(Tabel!$N$4="16958", Tabel!$AD293*0.2,0)</f>
        <v>0</v>
      </c>
      <c r="AJ283" s="55">
        <f>Tabel!$AD293*0.75</f>
        <v>0</v>
      </c>
      <c r="AK283" s="55">
        <f>(Tabel!$AD293+Tabel!$AF293)*0.1</f>
        <v>0</v>
      </c>
      <c r="AL283" s="55">
        <f>IF(Tabel!$B293="GRUP_F6", Tabel!$AD293*0.1,0)</f>
        <v>0</v>
      </c>
      <c r="AM283" s="55">
        <f>IF(IFERROR(MATCH(CONCATENATE("I",Tabel!$N$4),Inst_social,0),0)&gt;0,Tabel!$AD293*0.1,0)</f>
        <v>0</v>
      </c>
      <c r="AN283" s="55">
        <f>Tabel!$AD293*0.75</f>
        <v>0</v>
      </c>
    </row>
    <row r="284" spans="24:40" x14ac:dyDescent="0.2">
      <c r="X284" s="55">
        <f>IF(IFERROR(MATCH(CONCATENATE("I",Tabel!$N$4),Inst_SFSSV,0),0)&gt;0,Tabel!$AD294*0.9,0)</f>
        <v>0</v>
      </c>
      <c r="Y284" s="55">
        <f>IF(Tabel!$N$4="16341", Tabel!AD294*1,0)</f>
        <v>0</v>
      </c>
      <c r="Z284" s="55">
        <f>IF(Tabel!$N$4="00027", Tabel!AD294*0.4,0)</f>
        <v>0</v>
      </c>
      <c r="AA284" s="55">
        <f>IF(IFERROR(MATCH(CONCATENATE("I",Tabel!$N$4),Inst_audio,0),0)&gt;0,Tabel!$AD294*0.2,0)</f>
        <v>0</v>
      </c>
      <c r="AB284" s="55">
        <f>IF(Tabel!$N$4="00169", Tabel!AD294*0.4,0)</f>
        <v>0</v>
      </c>
      <c r="AC284" s="55">
        <f>IF(IFERROR(MATCH(CONCATENATE("I",Tabel!$N$4),Inst_forta,0),0)&gt;0,Tabel!$AD294*0.2,0)</f>
        <v>0</v>
      </c>
      <c r="AD284" s="55">
        <f>IF(IFERROR(MATCH(CONCATENATE("I",Tabel!$N$4),Inst_forta_bani,0),0)&gt;0,Tabel!$AD294*1.2,0)</f>
        <v>0</v>
      </c>
      <c r="AE284" s="55">
        <f>IF(Tabel!$N$4="16751", Tabel!$AD294*1.2,0)</f>
        <v>0</v>
      </c>
      <c r="AF284" s="55">
        <f>IF(Tabel!$N$4="16606", Tabel!$AD294*0.3,0)</f>
        <v>0</v>
      </c>
      <c r="AG284" s="55">
        <f>IF(Tabel!$N$4="16668", Tabel!$AD294*0.4,0)</f>
        <v>0</v>
      </c>
      <c r="AH284" s="55">
        <f>IF(Tabel!$N$4="15677", Tabel!$AD294*0.2,0)</f>
        <v>0</v>
      </c>
      <c r="AI284" s="55">
        <f>IF(Tabel!$N$4="16958", Tabel!$AD294*0.2,0)</f>
        <v>0</v>
      </c>
      <c r="AJ284" s="55">
        <f>Tabel!$AD294*0.75</f>
        <v>0</v>
      </c>
      <c r="AK284" s="55">
        <f>(Tabel!$AD294+Tabel!$AF294)*0.1</f>
        <v>0</v>
      </c>
      <c r="AL284" s="55">
        <f>IF(Tabel!$B294="GRUP_F6", Tabel!$AD294*0.1,0)</f>
        <v>0</v>
      </c>
      <c r="AM284" s="55">
        <f>IF(IFERROR(MATCH(CONCATENATE("I",Tabel!$N$4),Inst_social,0),0)&gt;0,Tabel!$AD294*0.1,0)</f>
        <v>0</v>
      </c>
      <c r="AN284" s="55">
        <f>Tabel!$AD294*0.75</f>
        <v>0</v>
      </c>
    </row>
    <row r="285" spans="24:40" x14ac:dyDescent="0.2">
      <c r="X285" s="55">
        <f>IF(IFERROR(MATCH(CONCATENATE("I",Tabel!$N$4),Inst_SFSSV,0),0)&gt;0,Tabel!$AD295*0.9,0)</f>
        <v>0</v>
      </c>
      <c r="Y285" s="55">
        <f>IF(Tabel!$N$4="16341", Tabel!AD295*1,0)</f>
        <v>0</v>
      </c>
      <c r="Z285" s="55">
        <f>IF(Tabel!$N$4="00027", Tabel!AD295*0.4,0)</f>
        <v>0</v>
      </c>
      <c r="AA285" s="55">
        <f>IF(IFERROR(MATCH(CONCATENATE("I",Tabel!$N$4),Inst_audio,0),0)&gt;0,Tabel!$AD295*0.2,0)</f>
        <v>0</v>
      </c>
      <c r="AB285" s="55">
        <f>IF(Tabel!$N$4="00169", Tabel!AD295*0.4,0)</f>
        <v>0</v>
      </c>
      <c r="AC285" s="55">
        <f>IF(IFERROR(MATCH(CONCATENATE("I",Tabel!$N$4),Inst_forta,0),0)&gt;0,Tabel!$AD295*0.2,0)</f>
        <v>0</v>
      </c>
      <c r="AD285" s="55">
        <f>IF(IFERROR(MATCH(CONCATENATE("I",Tabel!$N$4),Inst_forta_bani,0),0)&gt;0,Tabel!$AD295*1.2,0)</f>
        <v>0</v>
      </c>
      <c r="AE285" s="55">
        <f>IF(Tabel!$N$4="16751", Tabel!$AD295*1.2,0)</f>
        <v>0</v>
      </c>
      <c r="AF285" s="55">
        <f>IF(Tabel!$N$4="16606", Tabel!$AD295*0.3,0)</f>
        <v>0</v>
      </c>
      <c r="AG285" s="55">
        <f>IF(Tabel!$N$4="16668", Tabel!$AD295*0.4,0)</f>
        <v>0</v>
      </c>
      <c r="AH285" s="55">
        <f>IF(Tabel!$N$4="15677", Tabel!$AD295*0.2,0)</f>
        <v>0</v>
      </c>
      <c r="AI285" s="55">
        <f>IF(Tabel!$N$4="16958", Tabel!$AD295*0.2,0)</f>
        <v>0</v>
      </c>
      <c r="AJ285" s="55">
        <f>Tabel!$AD295*0.75</f>
        <v>0</v>
      </c>
      <c r="AK285" s="55">
        <f>(Tabel!$AD295+Tabel!$AF295)*0.1</f>
        <v>0</v>
      </c>
      <c r="AL285" s="55">
        <f>IF(Tabel!$B295="GRUP_F6", Tabel!$AD295*0.1,0)</f>
        <v>0</v>
      </c>
      <c r="AM285" s="55">
        <f>IF(IFERROR(MATCH(CONCATENATE("I",Tabel!$N$4),Inst_social,0),0)&gt;0,Tabel!$AD295*0.1,0)</f>
        <v>0</v>
      </c>
      <c r="AN285" s="55">
        <f>Tabel!$AD295*0.75</f>
        <v>0</v>
      </c>
    </row>
    <row r="286" spans="24:40" x14ac:dyDescent="0.2">
      <c r="X286" s="55">
        <f>IF(IFERROR(MATCH(CONCATENATE("I",Tabel!$N$4),Inst_SFSSV,0),0)&gt;0,Tabel!$AD296*0.9,0)</f>
        <v>0</v>
      </c>
      <c r="Y286" s="55">
        <f>IF(Tabel!$N$4="16341", Tabel!AD296*1,0)</f>
        <v>0</v>
      </c>
      <c r="Z286" s="55">
        <f>IF(Tabel!$N$4="00027", Tabel!AD296*0.4,0)</f>
        <v>0</v>
      </c>
      <c r="AA286" s="55">
        <f>IF(IFERROR(MATCH(CONCATENATE("I",Tabel!$N$4),Inst_audio,0),0)&gt;0,Tabel!$AD296*0.2,0)</f>
        <v>0</v>
      </c>
      <c r="AB286" s="55">
        <f>IF(Tabel!$N$4="00169", Tabel!AD296*0.4,0)</f>
        <v>0</v>
      </c>
      <c r="AC286" s="55">
        <f>IF(IFERROR(MATCH(CONCATENATE("I",Tabel!$N$4),Inst_forta,0),0)&gt;0,Tabel!$AD296*0.2,0)</f>
        <v>0</v>
      </c>
      <c r="AD286" s="55">
        <f>IF(IFERROR(MATCH(CONCATENATE("I",Tabel!$N$4),Inst_forta_bani,0),0)&gt;0,Tabel!$AD296*1.2,0)</f>
        <v>0</v>
      </c>
      <c r="AE286" s="55">
        <f>IF(Tabel!$N$4="16751", Tabel!$AD296*1.2,0)</f>
        <v>0</v>
      </c>
      <c r="AF286" s="55">
        <f>IF(Tabel!$N$4="16606", Tabel!$AD296*0.3,0)</f>
        <v>0</v>
      </c>
      <c r="AG286" s="55">
        <f>IF(Tabel!$N$4="16668", Tabel!$AD296*0.4,0)</f>
        <v>0</v>
      </c>
      <c r="AH286" s="55">
        <f>IF(Tabel!$N$4="15677", Tabel!$AD296*0.2,0)</f>
        <v>0</v>
      </c>
      <c r="AI286" s="55">
        <f>IF(Tabel!$N$4="16958", Tabel!$AD296*0.2,0)</f>
        <v>0</v>
      </c>
      <c r="AJ286" s="55">
        <f>Tabel!$AD296*0.75</f>
        <v>0</v>
      </c>
      <c r="AK286" s="55">
        <f>(Tabel!$AD296+Tabel!$AF296)*0.1</f>
        <v>0</v>
      </c>
      <c r="AL286" s="55">
        <f>IF(Tabel!$B296="GRUP_F6", Tabel!$AD296*0.1,0)</f>
        <v>0</v>
      </c>
      <c r="AM286" s="55">
        <f>IF(IFERROR(MATCH(CONCATENATE("I",Tabel!$N$4),Inst_social,0),0)&gt;0,Tabel!$AD296*0.1,0)</f>
        <v>0</v>
      </c>
      <c r="AN286" s="55">
        <f>Tabel!$AD296*0.75</f>
        <v>0</v>
      </c>
    </row>
    <row r="287" spans="24:40" x14ac:dyDescent="0.2">
      <c r="X287" s="55">
        <f>IF(IFERROR(MATCH(CONCATENATE("I",Tabel!$N$4),Inst_SFSSV,0),0)&gt;0,Tabel!$AD297*0.9,0)</f>
        <v>0</v>
      </c>
      <c r="Y287" s="55">
        <f>IF(Tabel!$N$4="16341", Tabel!AD297*1,0)</f>
        <v>0</v>
      </c>
      <c r="Z287" s="55">
        <f>IF(Tabel!$N$4="00027", Tabel!AD297*0.4,0)</f>
        <v>0</v>
      </c>
      <c r="AA287" s="55">
        <f>IF(IFERROR(MATCH(CONCATENATE("I",Tabel!$N$4),Inst_audio,0),0)&gt;0,Tabel!$AD297*0.2,0)</f>
        <v>0</v>
      </c>
      <c r="AB287" s="55">
        <f>IF(Tabel!$N$4="00169", Tabel!AD297*0.4,0)</f>
        <v>0</v>
      </c>
      <c r="AC287" s="55">
        <f>IF(IFERROR(MATCH(CONCATENATE("I",Tabel!$N$4),Inst_forta,0),0)&gt;0,Tabel!$AD297*0.2,0)</f>
        <v>0</v>
      </c>
      <c r="AD287" s="55">
        <f>IF(IFERROR(MATCH(CONCATENATE("I",Tabel!$N$4),Inst_forta_bani,0),0)&gt;0,Tabel!$AD297*1.2,0)</f>
        <v>0</v>
      </c>
      <c r="AE287" s="55">
        <f>IF(Tabel!$N$4="16751", Tabel!$AD297*1.2,0)</f>
        <v>0</v>
      </c>
      <c r="AF287" s="55">
        <f>IF(Tabel!$N$4="16606", Tabel!$AD297*0.3,0)</f>
        <v>0</v>
      </c>
      <c r="AG287" s="55">
        <f>IF(Tabel!$N$4="16668", Tabel!$AD297*0.4,0)</f>
        <v>0</v>
      </c>
      <c r="AH287" s="55">
        <f>IF(Tabel!$N$4="15677", Tabel!$AD297*0.2,0)</f>
        <v>0</v>
      </c>
      <c r="AI287" s="55">
        <f>IF(Tabel!$N$4="16958", Tabel!$AD297*0.2,0)</f>
        <v>0</v>
      </c>
      <c r="AJ287" s="55">
        <f>Tabel!$AD297*0.75</f>
        <v>0</v>
      </c>
      <c r="AK287" s="55">
        <f>(Tabel!$AD297+Tabel!$AF297)*0.1</f>
        <v>0</v>
      </c>
      <c r="AL287" s="55">
        <f>IF(Tabel!$B297="GRUP_F6", Tabel!$AD297*0.1,0)</f>
        <v>0</v>
      </c>
      <c r="AM287" s="55">
        <f>IF(IFERROR(MATCH(CONCATENATE("I",Tabel!$N$4),Inst_social,0),0)&gt;0,Tabel!$AD297*0.1,0)</f>
        <v>0</v>
      </c>
      <c r="AN287" s="55">
        <f>Tabel!$AD297*0.75</f>
        <v>0</v>
      </c>
    </row>
    <row r="288" spans="24:40" x14ac:dyDescent="0.2">
      <c r="X288" s="55">
        <f>IF(IFERROR(MATCH(CONCATENATE("I",Tabel!$N$4),Inst_SFSSV,0),0)&gt;0,Tabel!$AD298*0.9,0)</f>
        <v>0</v>
      </c>
      <c r="Y288" s="55">
        <f>IF(Tabel!$N$4="16341", Tabel!AD298*1,0)</f>
        <v>0</v>
      </c>
      <c r="Z288" s="55">
        <f>IF(Tabel!$N$4="00027", Tabel!AD298*0.4,0)</f>
        <v>0</v>
      </c>
      <c r="AA288" s="55">
        <f>IF(IFERROR(MATCH(CONCATENATE("I",Tabel!$N$4),Inst_audio,0),0)&gt;0,Tabel!$AD298*0.2,0)</f>
        <v>0</v>
      </c>
      <c r="AB288" s="55">
        <f>IF(Tabel!$N$4="00169", Tabel!AD298*0.4,0)</f>
        <v>0</v>
      </c>
      <c r="AC288" s="55">
        <f>IF(IFERROR(MATCH(CONCATENATE("I",Tabel!$N$4),Inst_forta,0),0)&gt;0,Tabel!$AD298*0.2,0)</f>
        <v>0</v>
      </c>
      <c r="AD288" s="55">
        <f>IF(IFERROR(MATCH(CONCATENATE("I",Tabel!$N$4),Inst_forta_bani,0),0)&gt;0,Tabel!$AD298*1.2,0)</f>
        <v>0</v>
      </c>
      <c r="AE288" s="55">
        <f>IF(Tabel!$N$4="16751", Tabel!$AD298*1.2,0)</f>
        <v>0</v>
      </c>
      <c r="AF288" s="55">
        <f>IF(Tabel!$N$4="16606", Tabel!$AD298*0.3,0)</f>
        <v>0</v>
      </c>
      <c r="AG288" s="55">
        <f>IF(Tabel!$N$4="16668", Tabel!$AD298*0.4,0)</f>
        <v>0</v>
      </c>
      <c r="AH288" s="55">
        <f>IF(Tabel!$N$4="15677", Tabel!$AD298*0.2,0)</f>
        <v>0</v>
      </c>
      <c r="AI288" s="55">
        <f>IF(Tabel!$N$4="16958", Tabel!$AD298*0.2,0)</f>
        <v>0</v>
      </c>
      <c r="AJ288" s="55">
        <f>Tabel!$AD298*0.75</f>
        <v>0</v>
      </c>
      <c r="AK288" s="55">
        <f>(Tabel!$AD298+Tabel!$AF298)*0.1</f>
        <v>0</v>
      </c>
      <c r="AL288" s="55">
        <f>IF(Tabel!$B298="GRUP_F6", Tabel!$AD298*0.1,0)</f>
        <v>0</v>
      </c>
      <c r="AM288" s="55">
        <f>IF(IFERROR(MATCH(CONCATENATE("I",Tabel!$N$4),Inst_social,0),0)&gt;0,Tabel!$AD298*0.1,0)</f>
        <v>0</v>
      </c>
      <c r="AN288" s="55">
        <f>Tabel!$AD298*0.75</f>
        <v>0</v>
      </c>
    </row>
    <row r="289" spans="24:40" x14ac:dyDescent="0.2">
      <c r="X289" s="55">
        <f>IF(IFERROR(MATCH(CONCATENATE("I",Tabel!$N$4),Inst_SFSSV,0),0)&gt;0,Tabel!$AD299*0.9,0)</f>
        <v>0</v>
      </c>
      <c r="Y289" s="55">
        <f>IF(Tabel!$N$4="16341", Tabel!AD299*1,0)</f>
        <v>0</v>
      </c>
      <c r="Z289" s="55">
        <f>IF(Tabel!$N$4="00027", Tabel!AD299*0.4,0)</f>
        <v>0</v>
      </c>
      <c r="AA289" s="55">
        <f>IF(IFERROR(MATCH(CONCATENATE("I",Tabel!$N$4),Inst_audio,0),0)&gt;0,Tabel!$AD299*0.2,0)</f>
        <v>0</v>
      </c>
      <c r="AB289" s="55">
        <f>IF(Tabel!$N$4="00169", Tabel!AD299*0.4,0)</f>
        <v>0</v>
      </c>
      <c r="AC289" s="55">
        <f>IF(IFERROR(MATCH(CONCATENATE("I",Tabel!$N$4),Inst_forta,0),0)&gt;0,Tabel!$AD299*0.2,0)</f>
        <v>0</v>
      </c>
      <c r="AD289" s="55">
        <f>IF(IFERROR(MATCH(CONCATENATE("I",Tabel!$N$4),Inst_forta_bani,0),0)&gt;0,Tabel!$AD299*1.2,0)</f>
        <v>0</v>
      </c>
      <c r="AE289" s="55">
        <f>IF(Tabel!$N$4="16751", Tabel!$AD299*1.2,0)</f>
        <v>0</v>
      </c>
      <c r="AF289" s="55">
        <f>IF(Tabel!$N$4="16606", Tabel!$AD299*0.3,0)</f>
        <v>0</v>
      </c>
      <c r="AG289" s="55">
        <f>IF(Tabel!$N$4="16668", Tabel!$AD299*0.4,0)</f>
        <v>0</v>
      </c>
      <c r="AH289" s="55">
        <f>IF(Tabel!$N$4="15677", Tabel!$AD299*0.2,0)</f>
        <v>0</v>
      </c>
      <c r="AI289" s="55">
        <f>IF(Tabel!$N$4="16958", Tabel!$AD299*0.2,0)</f>
        <v>0</v>
      </c>
      <c r="AJ289" s="55">
        <f>Tabel!$AD299*0.75</f>
        <v>0</v>
      </c>
      <c r="AK289" s="55">
        <f>(Tabel!$AD299+Tabel!$AF299)*0.1</f>
        <v>0</v>
      </c>
      <c r="AL289" s="55">
        <f>IF(Tabel!$B299="GRUP_F6", Tabel!$AD299*0.1,0)</f>
        <v>0</v>
      </c>
      <c r="AM289" s="55">
        <f>IF(IFERROR(MATCH(CONCATENATE("I",Tabel!$N$4),Inst_social,0),0)&gt;0,Tabel!$AD299*0.1,0)</f>
        <v>0</v>
      </c>
      <c r="AN289" s="55">
        <f>Tabel!$AD299*0.75</f>
        <v>0</v>
      </c>
    </row>
    <row r="290" spans="24:40" x14ac:dyDescent="0.2">
      <c r="X290" s="55">
        <f>IF(IFERROR(MATCH(CONCATENATE("I",Tabel!$N$4),Inst_SFSSV,0),0)&gt;0,Tabel!$AD300*0.9,0)</f>
        <v>0</v>
      </c>
      <c r="Y290" s="55">
        <f>IF(Tabel!$N$4="16341", Tabel!AD300*1,0)</f>
        <v>0</v>
      </c>
      <c r="Z290" s="55">
        <f>IF(Tabel!$N$4="00027", Tabel!AD300*0.4,0)</f>
        <v>0</v>
      </c>
      <c r="AA290" s="55">
        <f>IF(IFERROR(MATCH(CONCATENATE("I",Tabel!$N$4),Inst_audio,0),0)&gt;0,Tabel!$AD300*0.2,0)</f>
        <v>0</v>
      </c>
      <c r="AB290" s="55">
        <f>IF(Tabel!$N$4="00169", Tabel!AD300*0.4,0)</f>
        <v>0</v>
      </c>
      <c r="AC290" s="55">
        <f>IF(IFERROR(MATCH(CONCATENATE("I",Tabel!$N$4),Inst_forta,0),0)&gt;0,Tabel!$AD300*0.2,0)</f>
        <v>0</v>
      </c>
      <c r="AD290" s="55">
        <f>IF(IFERROR(MATCH(CONCATENATE("I",Tabel!$N$4),Inst_forta_bani,0),0)&gt;0,Tabel!$AD300*1.2,0)</f>
        <v>0</v>
      </c>
      <c r="AE290" s="55">
        <f>IF(Tabel!$N$4="16751", Tabel!$AD300*1.2,0)</f>
        <v>0</v>
      </c>
      <c r="AF290" s="55">
        <f>IF(Tabel!$N$4="16606", Tabel!$AD300*0.3,0)</f>
        <v>0</v>
      </c>
      <c r="AG290" s="55">
        <f>IF(Tabel!$N$4="16668", Tabel!$AD300*0.4,0)</f>
        <v>0</v>
      </c>
      <c r="AH290" s="55">
        <f>IF(Tabel!$N$4="15677", Tabel!$AD300*0.2,0)</f>
        <v>0</v>
      </c>
      <c r="AI290" s="55">
        <f>IF(Tabel!$N$4="16958", Tabel!$AD300*0.2,0)</f>
        <v>0</v>
      </c>
      <c r="AJ290" s="55">
        <f>Tabel!$AD300*0.75</f>
        <v>0</v>
      </c>
      <c r="AK290" s="55">
        <f>(Tabel!$AD300+Tabel!$AF300)*0.1</f>
        <v>0</v>
      </c>
      <c r="AL290" s="55">
        <f>IF(Tabel!$B300="GRUP_F6", Tabel!$AD300*0.1,0)</f>
        <v>0</v>
      </c>
      <c r="AM290" s="55">
        <f>IF(IFERROR(MATCH(CONCATENATE("I",Tabel!$N$4),Inst_social,0),0)&gt;0,Tabel!$AD300*0.1,0)</f>
        <v>0</v>
      </c>
      <c r="AN290" s="55">
        <f>Tabel!$AD300*0.75</f>
        <v>0</v>
      </c>
    </row>
    <row r="291" spans="24:40" x14ac:dyDescent="0.2">
      <c r="X291" s="55">
        <f>IF(IFERROR(MATCH(CONCATENATE("I",Tabel!$N$4),Inst_SFSSV,0),0)&gt;0,Tabel!$AD301*0.9,0)</f>
        <v>0</v>
      </c>
      <c r="Y291" s="55">
        <f>IF(Tabel!$N$4="16341", Tabel!AD301*1,0)</f>
        <v>0</v>
      </c>
      <c r="Z291" s="55">
        <f>IF(Tabel!$N$4="00027", Tabel!AD301*0.4,0)</f>
        <v>0</v>
      </c>
      <c r="AA291" s="55">
        <f>IF(IFERROR(MATCH(CONCATENATE("I",Tabel!$N$4),Inst_audio,0),0)&gt;0,Tabel!$AD301*0.2,0)</f>
        <v>0</v>
      </c>
      <c r="AB291" s="55">
        <f>IF(Tabel!$N$4="00169", Tabel!AD301*0.4,0)</f>
        <v>0</v>
      </c>
      <c r="AC291" s="55">
        <f>IF(IFERROR(MATCH(CONCATENATE("I",Tabel!$N$4),Inst_forta,0),0)&gt;0,Tabel!$AD301*0.2,0)</f>
        <v>0</v>
      </c>
      <c r="AD291" s="55">
        <f>IF(IFERROR(MATCH(CONCATENATE("I",Tabel!$N$4),Inst_forta_bani,0),0)&gt;0,Tabel!$AD301*1.2,0)</f>
        <v>0</v>
      </c>
      <c r="AE291" s="55">
        <f>IF(Tabel!$N$4="16751", Tabel!$AD301*1.2,0)</f>
        <v>0</v>
      </c>
      <c r="AF291" s="55">
        <f>IF(Tabel!$N$4="16606", Tabel!$AD301*0.3,0)</f>
        <v>0</v>
      </c>
      <c r="AG291" s="55">
        <f>IF(Tabel!$N$4="16668", Tabel!$AD301*0.4,0)</f>
        <v>0</v>
      </c>
      <c r="AH291" s="55">
        <f>IF(Tabel!$N$4="15677", Tabel!$AD301*0.2,0)</f>
        <v>0</v>
      </c>
      <c r="AI291" s="55">
        <f>IF(Tabel!$N$4="16958", Tabel!$AD301*0.2,0)</f>
        <v>0</v>
      </c>
      <c r="AJ291" s="55">
        <f>Tabel!$AD301*0.75</f>
        <v>0</v>
      </c>
      <c r="AK291" s="55">
        <f>(Tabel!$AD301+Tabel!$AF301)*0.1</f>
        <v>0</v>
      </c>
      <c r="AL291" s="55">
        <f>IF(Tabel!$B301="GRUP_F6", Tabel!$AD301*0.1,0)</f>
        <v>0</v>
      </c>
      <c r="AM291" s="55">
        <f>IF(IFERROR(MATCH(CONCATENATE("I",Tabel!$N$4),Inst_social,0),0)&gt;0,Tabel!$AD301*0.1,0)</f>
        <v>0</v>
      </c>
      <c r="AN291" s="55">
        <f>Tabel!$AD301*0.75</f>
        <v>0</v>
      </c>
    </row>
    <row r="292" spans="24:40" x14ac:dyDescent="0.2">
      <c r="X292" s="55">
        <f>IF(IFERROR(MATCH(CONCATENATE("I",Tabel!$N$4),Inst_SFSSV,0),0)&gt;0,Tabel!$AD302*0.9,0)</f>
        <v>0</v>
      </c>
      <c r="Y292" s="55">
        <f>IF(Tabel!$N$4="16341", Tabel!AD302*1,0)</f>
        <v>0</v>
      </c>
      <c r="Z292" s="55">
        <f>IF(Tabel!$N$4="00027", Tabel!AD302*0.4,0)</f>
        <v>0</v>
      </c>
      <c r="AA292" s="55">
        <f>IF(IFERROR(MATCH(CONCATENATE("I",Tabel!$N$4),Inst_audio,0),0)&gt;0,Tabel!$AD302*0.2,0)</f>
        <v>0</v>
      </c>
      <c r="AB292" s="55">
        <f>IF(Tabel!$N$4="00169", Tabel!AD302*0.4,0)</f>
        <v>0</v>
      </c>
      <c r="AC292" s="55">
        <f>IF(IFERROR(MATCH(CONCATENATE("I",Tabel!$N$4),Inst_forta,0),0)&gt;0,Tabel!$AD302*0.2,0)</f>
        <v>0</v>
      </c>
      <c r="AD292" s="55">
        <f>IF(IFERROR(MATCH(CONCATENATE("I",Tabel!$N$4),Inst_forta_bani,0),0)&gt;0,Tabel!$AD302*1.2,0)</f>
        <v>0</v>
      </c>
      <c r="AE292" s="55">
        <f>IF(Tabel!$N$4="16751", Tabel!$AD302*1.2,0)</f>
        <v>0</v>
      </c>
      <c r="AF292" s="55">
        <f>IF(Tabel!$N$4="16606", Tabel!$AD302*0.3,0)</f>
        <v>0</v>
      </c>
      <c r="AG292" s="55">
        <f>IF(Tabel!$N$4="16668", Tabel!$AD302*0.4,0)</f>
        <v>0</v>
      </c>
      <c r="AH292" s="55">
        <f>IF(Tabel!$N$4="15677", Tabel!$AD302*0.2,0)</f>
        <v>0</v>
      </c>
      <c r="AI292" s="55">
        <f>IF(Tabel!$N$4="16958", Tabel!$AD302*0.2,0)</f>
        <v>0</v>
      </c>
      <c r="AJ292" s="55">
        <f>Tabel!$AD302*0.75</f>
        <v>0</v>
      </c>
      <c r="AK292" s="55">
        <f>(Tabel!$AD302+Tabel!$AF302)*0.1</f>
        <v>0</v>
      </c>
      <c r="AL292" s="55">
        <f>IF(Tabel!$B302="GRUP_F6", Tabel!$AD302*0.1,0)</f>
        <v>0</v>
      </c>
      <c r="AM292" s="55">
        <f>IF(IFERROR(MATCH(CONCATENATE("I",Tabel!$N$4),Inst_social,0),0)&gt;0,Tabel!$AD302*0.1,0)</f>
        <v>0</v>
      </c>
      <c r="AN292" s="55">
        <f>Tabel!$AD302*0.75</f>
        <v>0</v>
      </c>
    </row>
    <row r="293" spans="24:40" x14ac:dyDescent="0.2">
      <c r="X293" s="55">
        <f>IF(IFERROR(MATCH(CONCATENATE("I",Tabel!$N$4),Inst_SFSSV,0),0)&gt;0,Tabel!$AD303*0.9,0)</f>
        <v>0</v>
      </c>
      <c r="Y293" s="55">
        <f>IF(Tabel!$N$4="16341", Tabel!AD303*1,0)</f>
        <v>0</v>
      </c>
      <c r="Z293" s="55">
        <f>IF(Tabel!$N$4="00027", Tabel!AD303*0.4,0)</f>
        <v>0</v>
      </c>
      <c r="AA293" s="55">
        <f>IF(IFERROR(MATCH(CONCATENATE("I",Tabel!$N$4),Inst_audio,0),0)&gt;0,Tabel!$AD303*0.2,0)</f>
        <v>0</v>
      </c>
      <c r="AB293" s="55">
        <f>IF(Tabel!$N$4="00169", Tabel!AD303*0.4,0)</f>
        <v>0</v>
      </c>
      <c r="AC293" s="55">
        <f>IF(IFERROR(MATCH(CONCATENATE("I",Tabel!$N$4),Inst_forta,0),0)&gt;0,Tabel!$AD303*0.2,0)</f>
        <v>0</v>
      </c>
      <c r="AD293" s="55">
        <f>IF(IFERROR(MATCH(CONCATENATE("I",Tabel!$N$4),Inst_forta_bani,0),0)&gt;0,Tabel!$AD303*1.2,0)</f>
        <v>0</v>
      </c>
      <c r="AE293" s="55">
        <f>IF(Tabel!$N$4="16751", Tabel!$AD303*1.2,0)</f>
        <v>0</v>
      </c>
      <c r="AF293" s="55">
        <f>IF(Tabel!$N$4="16606", Tabel!$AD303*0.3,0)</f>
        <v>0</v>
      </c>
      <c r="AG293" s="55">
        <f>IF(Tabel!$N$4="16668", Tabel!$AD303*0.4,0)</f>
        <v>0</v>
      </c>
      <c r="AH293" s="55">
        <f>IF(Tabel!$N$4="15677", Tabel!$AD303*0.2,0)</f>
        <v>0</v>
      </c>
      <c r="AI293" s="55">
        <f>IF(Tabel!$N$4="16958", Tabel!$AD303*0.2,0)</f>
        <v>0</v>
      </c>
      <c r="AJ293" s="55">
        <f>Tabel!$AD303*0.75</f>
        <v>0</v>
      </c>
      <c r="AK293" s="55">
        <f>(Tabel!$AD303+Tabel!$AF303)*0.1</f>
        <v>0</v>
      </c>
      <c r="AL293" s="55">
        <f>IF(Tabel!$B303="GRUP_F6", Tabel!$AD303*0.1,0)</f>
        <v>0</v>
      </c>
      <c r="AM293" s="55">
        <f>IF(IFERROR(MATCH(CONCATENATE("I",Tabel!$N$4),Inst_social,0),0)&gt;0,Tabel!$AD303*0.1,0)</f>
        <v>0</v>
      </c>
      <c r="AN293" s="55">
        <f>Tabel!$AD303*0.75</f>
        <v>0</v>
      </c>
    </row>
    <row r="294" spans="24:40" x14ac:dyDescent="0.2">
      <c r="X294" s="55">
        <f>IF(IFERROR(MATCH(CONCATENATE("I",Tabel!$N$4),Inst_SFSSV,0),0)&gt;0,Tabel!$AD304*0.9,0)</f>
        <v>0</v>
      </c>
      <c r="Y294" s="55">
        <f>IF(Tabel!$N$4="16341", Tabel!AD304*1,0)</f>
        <v>0</v>
      </c>
      <c r="Z294" s="55">
        <f>IF(Tabel!$N$4="00027", Tabel!AD304*0.4,0)</f>
        <v>0</v>
      </c>
      <c r="AA294" s="55">
        <f>IF(IFERROR(MATCH(CONCATENATE("I",Tabel!$N$4),Inst_audio,0),0)&gt;0,Tabel!$AD304*0.2,0)</f>
        <v>0</v>
      </c>
      <c r="AB294" s="55">
        <f>IF(Tabel!$N$4="00169", Tabel!AD304*0.4,0)</f>
        <v>0</v>
      </c>
      <c r="AC294" s="55">
        <f>IF(IFERROR(MATCH(CONCATENATE("I",Tabel!$N$4),Inst_forta,0),0)&gt;0,Tabel!$AD304*0.2,0)</f>
        <v>0</v>
      </c>
      <c r="AD294" s="55">
        <f>IF(IFERROR(MATCH(CONCATENATE("I",Tabel!$N$4),Inst_forta_bani,0),0)&gt;0,Tabel!$AD304*1.2,0)</f>
        <v>0</v>
      </c>
      <c r="AE294" s="55">
        <f>IF(Tabel!$N$4="16751", Tabel!$AD304*1.2,0)</f>
        <v>0</v>
      </c>
      <c r="AF294" s="55">
        <f>IF(Tabel!$N$4="16606", Tabel!$AD304*0.3,0)</f>
        <v>0</v>
      </c>
      <c r="AG294" s="55">
        <f>IF(Tabel!$N$4="16668", Tabel!$AD304*0.4,0)</f>
        <v>0</v>
      </c>
      <c r="AH294" s="55">
        <f>IF(Tabel!$N$4="15677", Tabel!$AD304*0.2,0)</f>
        <v>0</v>
      </c>
      <c r="AI294" s="55">
        <f>IF(Tabel!$N$4="16958", Tabel!$AD304*0.2,0)</f>
        <v>0</v>
      </c>
      <c r="AJ294" s="55">
        <f>Tabel!$AD304*0.75</f>
        <v>0</v>
      </c>
      <c r="AK294" s="55">
        <f>(Tabel!$AD304+Tabel!$AF304)*0.1</f>
        <v>0</v>
      </c>
      <c r="AL294" s="55">
        <f>IF(Tabel!$B304="GRUP_F6", Tabel!$AD304*0.1,0)</f>
        <v>0</v>
      </c>
      <c r="AM294" s="55">
        <f>IF(IFERROR(MATCH(CONCATENATE("I",Tabel!$N$4),Inst_social,0),0)&gt;0,Tabel!$AD304*0.1,0)</f>
        <v>0</v>
      </c>
      <c r="AN294" s="55">
        <f>Tabel!$AD304*0.75</f>
        <v>0</v>
      </c>
    </row>
    <row r="295" spans="24:40" x14ac:dyDescent="0.2">
      <c r="X295" s="55">
        <f>IF(IFERROR(MATCH(CONCATENATE("I",Tabel!$N$4),Inst_SFSSV,0),0)&gt;0,Tabel!$AD305*0.9,0)</f>
        <v>0</v>
      </c>
      <c r="Y295" s="55">
        <f>IF(Tabel!$N$4="16341", Tabel!AD305*1,0)</f>
        <v>0</v>
      </c>
      <c r="Z295" s="55">
        <f>IF(Tabel!$N$4="00027", Tabel!AD305*0.4,0)</f>
        <v>0</v>
      </c>
      <c r="AA295" s="55">
        <f>IF(IFERROR(MATCH(CONCATENATE("I",Tabel!$N$4),Inst_audio,0),0)&gt;0,Tabel!$AD305*0.2,0)</f>
        <v>0</v>
      </c>
      <c r="AB295" s="55">
        <f>IF(Tabel!$N$4="00169", Tabel!AD305*0.4,0)</f>
        <v>0</v>
      </c>
      <c r="AC295" s="55">
        <f>IF(IFERROR(MATCH(CONCATENATE("I",Tabel!$N$4),Inst_forta,0),0)&gt;0,Tabel!$AD305*0.2,0)</f>
        <v>0</v>
      </c>
      <c r="AD295" s="55">
        <f>IF(IFERROR(MATCH(CONCATENATE("I",Tabel!$N$4),Inst_forta_bani,0),0)&gt;0,Tabel!$AD305*1.2,0)</f>
        <v>0</v>
      </c>
      <c r="AE295" s="55">
        <f>IF(Tabel!$N$4="16751", Tabel!$AD305*1.2,0)</f>
        <v>0</v>
      </c>
      <c r="AF295" s="55">
        <f>IF(Tabel!$N$4="16606", Tabel!$AD305*0.3,0)</f>
        <v>0</v>
      </c>
      <c r="AG295" s="55">
        <f>IF(Tabel!$N$4="16668", Tabel!$AD305*0.4,0)</f>
        <v>0</v>
      </c>
      <c r="AH295" s="55">
        <f>IF(Tabel!$N$4="15677", Tabel!$AD305*0.2,0)</f>
        <v>0</v>
      </c>
      <c r="AI295" s="55">
        <f>IF(Tabel!$N$4="16958", Tabel!$AD305*0.2,0)</f>
        <v>0</v>
      </c>
      <c r="AJ295" s="55">
        <f>Tabel!$AD305*0.75</f>
        <v>0</v>
      </c>
      <c r="AK295" s="55">
        <f>(Tabel!$AD305+Tabel!$AF305)*0.1</f>
        <v>0</v>
      </c>
      <c r="AL295" s="55">
        <f>IF(Tabel!$B305="GRUP_F6", Tabel!$AD305*0.1,0)</f>
        <v>0</v>
      </c>
      <c r="AM295" s="55">
        <f>IF(IFERROR(MATCH(CONCATENATE("I",Tabel!$N$4),Inst_social,0),0)&gt;0,Tabel!$AD305*0.1,0)</f>
        <v>0</v>
      </c>
      <c r="AN295" s="55">
        <f>Tabel!$AD305*0.75</f>
        <v>0</v>
      </c>
    </row>
    <row r="296" spans="24:40" x14ac:dyDescent="0.2">
      <c r="X296" s="55">
        <f>IF(IFERROR(MATCH(CONCATENATE("I",Tabel!$N$4),Inst_SFSSV,0),0)&gt;0,Tabel!$AD306*0.9,0)</f>
        <v>0</v>
      </c>
      <c r="Y296" s="55">
        <f>IF(Tabel!$N$4="16341", Tabel!AD306*1,0)</f>
        <v>0</v>
      </c>
      <c r="Z296" s="55">
        <f>IF(Tabel!$N$4="00027", Tabel!AD306*0.4,0)</f>
        <v>0</v>
      </c>
      <c r="AA296" s="55">
        <f>IF(IFERROR(MATCH(CONCATENATE("I",Tabel!$N$4),Inst_audio,0),0)&gt;0,Tabel!$AD306*0.2,0)</f>
        <v>0</v>
      </c>
      <c r="AB296" s="55">
        <f>IF(Tabel!$N$4="00169", Tabel!AD306*0.4,0)</f>
        <v>0</v>
      </c>
      <c r="AC296" s="55">
        <f>IF(IFERROR(MATCH(CONCATENATE("I",Tabel!$N$4),Inst_forta,0),0)&gt;0,Tabel!$AD306*0.2,0)</f>
        <v>0</v>
      </c>
      <c r="AD296" s="55">
        <f>IF(IFERROR(MATCH(CONCATENATE("I",Tabel!$N$4),Inst_forta_bani,0),0)&gt;0,Tabel!$AD306*1.2,0)</f>
        <v>0</v>
      </c>
      <c r="AE296" s="55">
        <f>IF(Tabel!$N$4="16751", Tabel!$AD306*1.2,0)</f>
        <v>0</v>
      </c>
      <c r="AF296" s="55">
        <f>IF(Tabel!$N$4="16606", Tabel!$AD306*0.3,0)</f>
        <v>0</v>
      </c>
      <c r="AG296" s="55">
        <f>IF(Tabel!$N$4="16668", Tabel!$AD306*0.4,0)</f>
        <v>0</v>
      </c>
      <c r="AH296" s="55">
        <f>IF(Tabel!$N$4="15677", Tabel!$AD306*0.2,0)</f>
        <v>0</v>
      </c>
      <c r="AI296" s="55">
        <f>IF(Tabel!$N$4="16958", Tabel!$AD306*0.2,0)</f>
        <v>0</v>
      </c>
      <c r="AJ296" s="55">
        <f>Tabel!$AD306*0.75</f>
        <v>0</v>
      </c>
      <c r="AK296" s="55">
        <f>(Tabel!$AD306+Tabel!$AF306)*0.1</f>
        <v>0</v>
      </c>
      <c r="AL296" s="55">
        <f>IF(Tabel!$B306="GRUP_F6", Tabel!$AD306*0.1,0)</f>
        <v>0</v>
      </c>
      <c r="AM296" s="55">
        <f>IF(IFERROR(MATCH(CONCATENATE("I",Tabel!$N$4),Inst_social,0),0)&gt;0,Tabel!$AD306*0.1,0)</f>
        <v>0</v>
      </c>
      <c r="AN296" s="55">
        <f>Tabel!$AD306*0.75</f>
        <v>0</v>
      </c>
    </row>
    <row r="297" spans="24:40" x14ac:dyDescent="0.2">
      <c r="X297" s="55">
        <f>IF(IFERROR(MATCH(CONCATENATE("I",Tabel!$N$4),Inst_SFSSV,0),0)&gt;0,Tabel!$AD307*0.9,0)</f>
        <v>0</v>
      </c>
      <c r="Y297" s="55">
        <f>IF(Tabel!$N$4="16341", Tabel!AD307*1,0)</f>
        <v>0</v>
      </c>
      <c r="Z297" s="55">
        <f>IF(Tabel!$N$4="00027", Tabel!AD307*0.4,0)</f>
        <v>0</v>
      </c>
      <c r="AA297" s="55">
        <f>IF(IFERROR(MATCH(CONCATENATE("I",Tabel!$N$4),Inst_audio,0),0)&gt;0,Tabel!$AD307*0.2,0)</f>
        <v>0</v>
      </c>
      <c r="AB297" s="55">
        <f>IF(Tabel!$N$4="00169", Tabel!AD307*0.4,0)</f>
        <v>0</v>
      </c>
      <c r="AC297" s="55">
        <f>IF(IFERROR(MATCH(CONCATENATE("I",Tabel!$N$4),Inst_forta,0),0)&gt;0,Tabel!$AD307*0.2,0)</f>
        <v>0</v>
      </c>
      <c r="AD297" s="55">
        <f>IF(IFERROR(MATCH(CONCATENATE("I",Tabel!$N$4),Inst_forta_bani,0),0)&gt;0,Tabel!$AD307*1.2,0)</f>
        <v>0</v>
      </c>
      <c r="AE297" s="55">
        <f>IF(Tabel!$N$4="16751", Tabel!$AD307*1.2,0)</f>
        <v>0</v>
      </c>
      <c r="AF297" s="55">
        <f>IF(Tabel!$N$4="16606", Tabel!$AD307*0.3,0)</f>
        <v>0</v>
      </c>
      <c r="AG297" s="55">
        <f>IF(Tabel!$N$4="16668", Tabel!$AD307*0.4,0)</f>
        <v>0</v>
      </c>
      <c r="AH297" s="55">
        <f>IF(Tabel!$N$4="15677", Tabel!$AD307*0.2,0)</f>
        <v>0</v>
      </c>
      <c r="AI297" s="55">
        <f>IF(Tabel!$N$4="16958", Tabel!$AD307*0.2,0)</f>
        <v>0</v>
      </c>
      <c r="AJ297" s="55">
        <f>Tabel!$AD307*0.75</f>
        <v>0</v>
      </c>
      <c r="AK297" s="55">
        <f>(Tabel!$AD307+Tabel!$AF307)*0.1</f>
        <v>0</v>
      </c>
      <c r="AL297" s="55">
        <f>IF(Tabel!$B307="GRUP_F6", Tabel!$AD307*0.1,0)</f>
        <v>0</v>
      </c>
      <c r="AM297" s="55">
        <f>IF(IFERROR(MATCH(CONCATENATE("I",Tabel!$N$4),Inst_social,0),0)&gt;0,Tabel!$AD307*0.1,0)</f>
        <v>0</v>
      </c>
      <c r="AN297" s="55">
        <f>Tabel!$AD307*0.75</f>
        <v>0</v>
      </c>
    </row>
    <row r="298" spans="24:40" x14ac:dyDescent="0.2">
      <c r="X298" s="55">
        <f>IF(IFERROR(MATCH(CONCATENATE("I",Tabel!$N$4),Inst_SFSSV,0),0)&gt;0,Tabel!$AD308*0.9,0)</f>
        <v>0</v>
      </c>
      <c r="Y298" s="55">
        <f>IF(Tabel!$N$4="16341", Tabel!AD308*1,0)</f>
        <v>0</v>
      </c>
      <c r="Z298" s="55">
        <f>IF(Tabel!$N$4="00027", Tabel!AD308*0.4,0)</f>
        <v>0</v>
      </c>
      <c r="AA298" s="55">
        <f>IF(IFERROR(MATCH(CONCATENATE("I",Tabel!$N$4),Inst_audio,0),0)&gt;0,Tabel!$AD308*0.2,0)</f>
        <v>0</v>
      </c>
      <c r="AB298" s="55">
        <f>IF(Tabel!$N$4="00169", Tabel!AD308*0.4,0)</f>
        <v>0</v>
      </c>
      <c r="AC298" s="55">
        <f>IF(IFERROR(MATCH(CONCATENATE("I",Tabel!$N$4),Inst_forta,0),0)&gt;0,Tabel!$AD308*0.2,0)</f>
        <v>0</v>
      </c>
      <c r="AD298" s="55">
        <f>IF(IFERROR(MATCH(CONCATENATE("I",Tabel!$N$4),Inst_forta_bani,0),0)&gt;0,Tabel!$AD308*1.2,0)</f>
        <v>0</v>
      </c>
      <c r="AE298" s="55">
        <f>IF(Tabel!$N$4="16751", Tabel!$AD308*1.2,0)</f>
        <v>0</v>
      </c>
      <c r="AF298" s="55">
        <f>IF(Tabel!$N$4="16606", Tabel!$AD308*0.3,0)</f>
        <v>0</v>
      </c>
      <c r="AG298" s="55">
        <f>IF(Tabel!$N$4="16668", Tabel!$AD308*0.4,0)</f>
        <v>0</v>
      </c>
      <c r="AH298" s="55">
        <f>IF(Tabel!$N$4="15677", Tabel!$AD308*0.2,0)</f>
        <v>0</v>
      </c>
      <c r="AI298" s="55">
        <f>IF(Tabel!$N$4="16958", Tabel!$AD308*0.2,0)</f>
        <v>0</v>
      </c>
      <c r="AJ298" s="55">
        <f>Tabel!$AD308*0.75</f>
        <v>0</v>
      </c>
      <c r="AK298" s="55">
        <f>(Tabel!$AD308+Tabel!$AF308)*0.1</f>
        <v>0</v>
      </c>
      <c r="AL298" s="55">
        <f>IF(Tabel!$B308="GRUP_F6", Tabel!$AD308*0.1,0)</f>
        <v>0</v>
      </c>
      <c r="AM298" s="55">
        <f>IF(IFERROR(MATCH(CONCATENATE("I",Tabel!$N$4),Inst_social,0),0)&gt;0,Tabel!$AD308*0.1,0)</f>
        <v>0</v>
      </c>
      <c r="AN298" s="55">
        <f>Tabel!$AD308*0.75</f>
        <v>0</v>
      </c>
    </row>
    <row r="299" spans="24:40" x14ac:dyDescent="0.2">
      <c r="X299" s="55">
        <f>IF(IFERROR(MATCH(CONCATENATE("I",Tabel!$N$4),Inst_SFSSV,0),0)&gt;0,Tabel!$AD309*0.9,0)</f>
        <v>0</v>
      </c>
      <c r="Y299" s="55">
        <f>IF(Tabel!$N$4="16341", Tabel!AD309*1,0)</f>
        <v>0</v>
      </c>
      <c r="Z299" s="55">
        <f>IF(Tabel!$N$4="00027", Tabel!AD309*0.4,0)</f>
        <v>0</v>
      </c>
      <c r="AA299" s="55">
        <f>IF(IFERROR(MATCH(CONCATENATE("I",Tabel!$N$4),Inst_audio,0),0)&gt;0,Tabel!$AD309*0.2,0)</f>
        <v>0</v>
      </c>
      <c r="AB299" s="55">
        <f>IF(Tabel!$N$4="00169", Tabel!AD309*0.4,0)</f>
        <v>0</v>
      </c>
      <c r="AC299" s="55">
        <f>IF(IFERROR(MATCH(CONCATENATE("I",Tabel!$N$4),Inst_forta,0),0)&gt;0,Tabel!$AD309*0.2,0)</f>
        <v>0</v>
      </c>
      <c r="AD299" s="55">
        <f>IF(IFERROR(MATCH(CONCATENATE("I",Tabel!$N$4),Inst_forta_bani,0),0)&gt;0,Tabel!$AD309*1.2,0)</f>
        <v>0</v>
      </c>
      <c r="AE299" s="55">
        <f>IF(Tabel!$N$4="16751", Tabel!$AD309*1.2,0)</f>
        <v>0</v>
      </c>
      <c r="AF299" s="55">
        <f>IF(Tabel!$N$4="16606", Tabel!$AD309*0.3,0)</f>
        <v>0</v>
      </c>
      <c r="AG299" s="55">
        <f>IF(Tabel!$N$4="16668", Tabel!$AD309*0.4,0)</f>
        <v>0</v>
      </c>
      <c r="AH299" s="55">
        <f>IF(Tabel!$N$4="15677", Tabel!$AD309*0.2,0)</f>
        <v>0</v>
      </c>
      <c r="AI299" s="55">
        <f>IF(Tabel!$N$4="16958", Tabel!$AD309*0.2,0)</f>
        <v>0</v>
      </c>
      <c r="AJ299" s="55">
        <f>Tabel!$AD309*0.75</f>
        <v>0</v>
      </c>
      <c r="AK299" s="55">
        <f>(Tabel!$AD309+Tabel!$AF309)*0.1</f>
        <v>0</v>
      </c>
      <c r="AL299" s="55">
        <f>IF(Tabel!$B309="GRUP_F6", Tabel!$AD309*0.1,0)</f>
        <v>0</v>
      </c>
      <c r="AM299" s="55">
        <f>IF(IFERROR(MATCH(CONCATENATE("I",Tabel!$N$4),Inst_social,0),0)&gt;0,Tabel!$AD309*0.1,0)</f>
        <v>0</v>
      </c>
      <c r="AN299" s="55">
        <f>Tabel!$AD309*0.75</f>
        <v>0</v>
      </c>
    </row>
    <row r="300" spans="24:40" x14ac:dyDescent="0.2">
      <c r="X300" s="55">
        <f>IF(IFERROR(MATCH(CONCATENATE("I",Tabel!$N$4),Inst_SFSSV,0),0)&gt;0,Tabel!$AD310*0.9,0)</f>
        <v>0</v>
      </c>
      <c r="Y300" s="55">
        <f>IF(Tabel!$N$4="16341", Tabel!AD310*1,0)</f>
        <v>0</v>
      </c>
      <c r="Z300" s="55">
        <f>IF(Tabel!$N$4="00027", Tabel!AD310*0.4,0)</f>
        <v>0</v>
      </c>
      <c r="AA300" s="55">
        <f>IF(IFERROR(MATCH(CONCATENATE("I",Tabel!$N$4),Inst_audio,0),0)&gt;0,Tabel!$AD310*0.2,0)</f>
        <v>0</v>
      </c>
      <c r="AB300" s="55">
        <f>IF(Tabel!$N$4="00169", Tabel!AD310*0.4,0)</f>
        <v>0</v>
      </c>
      <c r="AC300" s="55">
        <f>IF(IFERROR(MATCH(CONCATENATE("I",Tabel!$N$4),Inst_forta,0),0)&gt;0,Tabel!$AD310*0.2,0)</f>
        <v>0</v>
      </c>
      <c r="AD300" s="55">
        <f>IF(IFERROR(MATCH(CONCATENATE("I",Tabel!$N$4),Inst_forta_bani,0),0)&gt;0,Tabel!$AD310*1.2,0)</f>
        <v>0</v>
      </c>
      <c r="AE300" s="55">
        <f>IF(Tabel!$N$4="16751", Tabel!$AD310*1.2,0)</f>
        <v>0</v>
      </c>
      <c r="AF300" s="55">
        <f>IF(Tabel!$N$4="16606", Tabel!$AD310*0.3,0)</f>
        <v>0</v>
      </c>
      <c r="AG300" s="55">
        <f>IF(Tabel!$N$4="16668", Tabel!$AD310*0.4,0)</f>
        <v>0</v>
      </c>
      <c r="AH300" s="55">
        <f>IF(Tabel!$N$4="15677", Tabel!$AD310*0.2,0)</f>
        <v>0</v>
      </c>
      <c r="AI300" s="55">
        <f>IF(Tabel!$N$4="16958", Tabel!$AD310*0.2,0)</f>
        <v>0</v>
      </c>
      <c r="AJ300" s="55">
        <f>Tabel!$AD310*0.75</f>
        <v>0</v>
      </c>
      <c r="AK300" s="55">
        <f>(Tabel!$AD310+Tabel!$AF310)*0.1</f>
        <v>0</v>
      </c>
      <c r="AL300" s="55">
        <f>IF(Tabel!$B310="GRUP_F6", Tabel!$AD310*0.1,0)</f>
        <v>0</v>
      </c>
      <c r="AM300" s="55">
        <f>IF(IFERROR(MATCH(CONCATENATE("I",Tabel!$N$4),Inst_social,0),0)&gt;0,Tabel!$AD310*0.1,0)</f>
        <v>0</v>
      </c>
      <c r="AN300" s="55">
        <f>Tabel!$AD310*0.75</f>
        <v>0</v>
      </c>
    </row>
    <row r="301" spans="24:40" x14ac:dyDescent="0.2">
      <c r="X301" s="55">
        <f>IF(IFERROR(MATCH(CONCATENATE("I",Tabel!$N$4),Inst_SFSSV,0),0)&gt;0,Tabel!$AD311*0.9,0)</f>
        <v>0</v>
      </c>
      <c r="Y301" s="55">
        <f>IF(Tabel!$N$4="16341", Tabel!AD311*1,0)</f>
        <v>0</v>
      </c>
      <c r="Z301" s="55">
        <f>IF(Tabel!$N$4="00027", Tabel!AD311*0.4,0)</f>
        <v>0</v>
      </c>
      <c r="AA301" s="55">
        <f>IF(IFERROR(MATCH(CONCATENATE("I",Tabel!$N$4),Inst_audio,0),0)&gt;0,Tabel!$AD311*0.2,0)</f>
        <v>0</v>
      </c>
      <c r="AB301" s="55">
        <f>IF(Tabel!$N$4="00169", Tabel!AD311*0.4,0)</f>
        <v>0</v>
      </c>
      <c r="AC301" s="55">
        <f>IF(IFERROR(MATCH(CONCATENATE("I",Tabel!$N$4),Inst_forta,0),0)&gt;0,Tabel!$AD311*0.2,0)</f>
        <v>0</v>
      </c>
      <c r="AD301" s="55">
        <f>IF(IFERROR(MATCH(CONCATENATE("I",Tabel!$N$4),Inst_forta_bani,0),0)&gt;0,Tabel!$AD311*1.2,0)</f>
        <v>0</v>
      </c>
      <c r="AE301" s="55">
        <f>IF(Tabel!$N$4="16751", Tabel!$AD311*1.2,0)</f>
        <v>0</v>
      </c>
      <c r="AF301" s="55">
        <f>IF(Tabel!$N$4="16606", Tabel!$AD311*0.3,0)</f>
        <v>0</v>
      </c>
      <c r="AG301" s="55">
        <f>IF(Tabel!$N$4="16668", Tabel!$AD311*0.4,0)</f>
        <v>0</v>
      </c>
      <c r="AH301" s="55">
        <f>IF(Tabel!$N$4="15677", Tabel!$AD311*0.2,0)</f>
        <v>0</v>
      </c>
      <c r="AI301" s="55">
        <f>IF(Tabel!$N$4="16958", Tabel!$AD311*0.2,0)</f>
        <v>0</v>
      </c>
      <c r="AJ301" s="55">
        <f>Tabel!$AD311*0.75</f>
        <v>0</v>
      </c>
      <c r="AK301" s="55">
        <f>(Tabel!$AD311+Tabel!$AF311)*0.1</f>
        <v>0</v>
      </c>
      <c r="AL301" s="55">
        <f>IF(Tabel!$B311="GRUP_F6", Tabel!$AD311*0.1,0)</f>
        <v>0</v>
      </c>
      <c r="AM301" s="55">
        <f>IF(IFERROR(MATCH(CONCATENATE("I",Tabel!$N$4),Inst_social,0),0)&gt;0,Tabel!$AD311*0.1,0)</f>
        <v>0</v>
      </c>
      <c r="AN301" s="55">
        <f>Tabel!$AD311*0.75</f>
        <v>0</v>
      </c>
    </row>
    <row r="302" spans="24:40" x14ac:dyDescent="0.2">
      <c r="X302" s="55">
        <f>IF(IFERROR(MATCH(CONCATENATE("I",Tabel!$N$4),Inst_SFSSV,0),0)&gt;0,Tabel!$AD312*0.9,0)</f>
        <v>0</v>
      </c>
      <c r="Y302" s="55">
        <f>IF(Tabel!$N$4="16341", Tabel!AD312*1,0)</f>
        <v>0</v>
      </c>
      <c r="Z302" s="55">
        <f>IF(Tabel!$N$4="00027", Tabel!AD312*0.4,0)</f>
        <v>0</v>
      </c>
      <c r="AA302" s="55">
        <f>IF(IFERROR(MATCH(CONCATENATE("I",Tabel!$N$4),Inst_audio,0),0)&gt;0,Tabel!$AD312*0.2,0)</f>
        <v>0</v>
      </c>
      <c r="AB302" s="55">
        <f>IF(Tabel!$N$4="00169", Tabel!AD312*0.4,0)</f>
        <v>0</v>
      </c>
      <c r="AC302" s="55">
        <f>IF(IFERROR(MATCH(CONCATENATE("I",Tabel!$N$4),Inst_forta,0),0)&gt;0,Tabel!$AD312*0.2,0)</f>
        <v>0</v>
      </c>
      <c r="AD302" s="55">
        <f>IF(IFERROR(MATCH(CONCATENATE("I",Tabel!$N$4),Inst_forta_bani,0),0)&gt;0,Tabel!$AD312*1.2,0)</f>
        <v>0</v>
      </c>
      <c r="AE302" s="55">
        <f>IF(Tabel!$N$4="16751", Tabel!$AD312*1.2,0)</f>
        <v>0</v>
      </c>
      <c r="AF302" s="55">
        <f>IF(Tabel!$N$4="16606", Tabel!$AD312*0.3,0)</f>
        <v>0</v>
      </c>
      <c r="AG302" s="55">
        <f>IF(Tabel!$N$4="16668", Tabel!$AD312*0.4,0)</f>
        <v>0</v>
      </c>
      <c r="AH302" s="55">
        <f>IF(Tabel!$N$4="15677", Tabel!$AD312*0.2,0)</f>
        <v>0</v>
      </c>
      <c r="AI302" s="55">
        <f>IF(Tabel!$N$4="16958", Tabel!$AD312*0.2,0)</f>
        <v>0</v>
      </c>
      <c r="AJ302" s="55">
        <f>Tabel!$AD312*0.75</f>
        <v>0</v>
      </c>
      <c r="AK302" s="55">
        <f>(Tabel!$AD312+Tabel!$AF312)*0.1</f>
        <v>0</v>
      </c>
      <c r="AL302" s="55">
        <f>IF(Tabel!$B312="GRUP_F6", Tabel!$AD312*0.1,0)</f>
        <v>0</v>
      </c>
      <c r="AM302" s="55">
        <f>IF(IFERROR(MATCH(CONCATENATE("I",Tabel!$N$4),Inst_social,0),0)&gt;0,Tabel!$AD312*0.1,0)</f>
        <v>0</v>
      </c>
      <c r="AN302" s="55">
        <f>Tabel!$AD312*0.75</f>
        <v>0</v>
      </c>
    </row>
    <row r="303" spans="24:40" x14ac:dyDescent="0.2">
      <c r="X303" s="55">
        <f>IF(IFERROR(MATCH(CONCATENATE("I",Tabel!$N$4),Inst_SFSSV,0),0)&gt;0,Tabel!$AD313*0.9,0)</f>
        <v>0</v>
      </c>
      <c r="Y303" s="55">
        <f>IF(Tabel!$N$4="16341", Tabel!AD313*1,0)</f>
        <v>0</v>
      </c>
      <c r="Z303" s="55">
        <f>IF(Tabel!$N$4="00027", Tabel!AD313*0.4,0)</f>
        <v>0</v>
      </c>
      <c r="AA303" s="55">
        <f>IF(IFERROR(MATCH(CONCATENATE("I",Tabel!$N$4),Inst_audio,0),0)&gt;0,Tabel!$AD313*0.2,0)</f>
        <v>0</v>
      </c>
      <c r="AB303" s="55">
        <f>IF(Tabel!$N$4="00169", Tabel!AD313*0.4,0)</f>
        <v>0</v>
      </c>
      <c r="AC303" s="55">
        <f>IF(IFERROR(MATCH(CONCATENATE("I",Tabel!$N$4),Inst_forta,0),0)&gt;0,Tabel!$AD313*0.2,0)</f>
        <v>0</v>
      </c>
      <c r="AD303" s="55">
        <f>IF(IFERROR(MATCH(CONCATENATE("I",Tabel!$N$4),Inst_forta_bani,0),0)&gt;0,Tabel!$AD313*1.2,0)</f>
        <v>0</v>
      </c>
      <c r="AE303" s="55">
        <f>IF(Tabel!$N$4="16751", Tabel!$AD313*1.2,0)</f>
        <v>0</v>
      </c>
      <c r="AF303" s="55">
        <f>IF(Tabel!$N$4="16606", Tabel!$AD313*0.3,0)</f>
        <v>0</v>
      </c>
      <c r="AG303" s="55">
        <f>IF(Tabel!$N$4="16668", Tabel!$AD313*0.4,0)</f>
        <v>0</v>
      </c>
      <c r="AH303" s="55">
        <f>IF(Tabel!$N$4="15677", Tabel!$AD313*0.2,0)</f>
        <v>0</v>
      </c>
      <c r="AI303" s="55">
        <f>IF(Tabel!$N$4="16958", Tabel!$AD313*0.2,0)</f>
        <v>0</v>
      </c>
      <c r="AJ303" s="55">
        <f>Tabel!$AD313*0.75</f>
        <v>0</v>
      </c>
      <c r="AK303" s="55">
        <f>(Tabel!$AD313+Tabel!$AF313)*0.1</f>
        <v>0</v>
      </c>
      <c r="AL303" s="55">
        <f>IF(Tabel!$B313="GRUP_F6", Tabel!$AD313*0.1,0)</f>
        <v>0</v>
      </c>
      <c r="AM303" s="55">
        <f>IF(IFERROR(MATCH(CONCATENATE("I",Tabel!$N$4),Inst_social,0),0)&gt;0,Tabel!$AD313*0.1,0)</f>
        <v>0</v>
      </c>
      <c r="AN303" s="55">
        <f>Tabel!$AD313*0.75</f>
        <v>0</v>
      </c>
    </row>
    <row r="304" spans="24:40" x14ac:dyDescent="0.2">
      <c r="X304" s="55">
        <f>IF(IFERROR(MATCH(CONCATENATE("I",Tabel!$N$4),Inst_SFSSV,0),0)&gt;0,Tabel!$AD314*0.9,0)</f>
        <v>0</v>
      </c>
      <c r="Y304" s="55">
        <f>IF(Tabel!$N$4="16341", Tabel!AD314*1,0)</f>
        <v>0</v>
      </c>
      <c r="Z304" s="55">
        <f>IF(Tabel!$N$4="00027", Tabel!AD314*0.4,0)</f>
        <v>0</v>
      </c>
      <c r="AA304" s="55">
        <f>IF(IFERROR(MATCH(CONCATENATE("I",Tabel!$N$4),Inst_audio,0),0)&gt;0,Tabel!$AD314*0.2,0)</f>
        <v>0</v>
      </c>
      <c r="AB304" s="55">
        <f>IF(Tabel!$N$4="00169", Tabel!AD314*0.4,0)</f>
        <v>0</v>
      </c>
      <c r="AC304" s="55">
        <f>IF(IFERROR(MATCH(CONCATENATE("I",Tabel!$N$4),Inst_forta,0),0)&gt;0,Tabel!$AD314*0.2,0)</f>
        <v>0</v>
      </c>
      <c r="AD304" s="55">
        <f>IF(IFERROR(MATCH(CONCATENATE("I",Tabel!$N$4),Inst_forta_bani,0),0)&gt;0,Tabel!$AD314*1.2,0)</f>
        <v>0</v>
      </c>
      <c r="AE304" s="55">
        <f>IF(Tabel!$N$4="16751", Tabel!$AD314*1.2,0)</f>
        <v>0</v>
      </c>
      <c r="AF304" s="55">
        <f>IF(Tabel!$N$4="16606", Tabel!$AD314*0.3,0)</f>
        <v>0</v>
      </c>
      <c r="AG304" s="55">
        <f>IF(Tabel!$N$4="16668", Tabel!$AD314*0.4,0)</f>
        <v>0</v>
      </c>
      <c r="AH304" s="55">
        <f>IF(Tabel!$N$4="15677", Tabel!$AD314*0.2,0)</f>
        <v>0</v>
      </c>
      <c r="AI304" s="55">
        <f>IF(Tabel!$N$4="16958", Tabel!$AD314*0.2,0)</f>
        <v>0</v>
      </c>
      <c r="AJ304" s="55">
        <f>Tabel!$AD314*0.75</f>
        <v>0</v>
      </c>
      <c r="AK304" s="55">
        <f>(Tabel!$AD314+Tabel!$AF314)*0.1</f>
        <v>0</v>
      </c>
      <c r="AL304" s="55">
        <f>IF(Tabel!$B314="GRUP_F6", Tabel!$AD314*0.1,0)</f>
        <v>0</v>
      </c>
      <c r="AM304" s="55">
        <f>IF(IFERROR(MATCH(CONCATENATE("I",Tabel!$N$4),Inst_social,0),0)&gt;0,Tabel!$AD314*0.1,0)</f>
        <v>0</v>
      </c>
      <c r="AN304" s="55">
        <f>Tabel!$AD314*0.75</f>
        <v>0</v>
      </c>
    </row>
    <row r="305" spans="24:40" x14ac:dyDescent="0.2">
      <c r="X305" s="55">
        <f>IF(IFERROR(MATCH(CONCATENATE("I",Tabel!$N$4),Inst_SFSSV,0),0)&gt;0,Tabel!$AD315*0.9,0)</f>
        <v>0</v>
      </c>
      <c r="Y305" s="55">
        <f>IF(Tabel!$N$4="16341", Tabel!AD315*1,0)</f>
        <v>0</v>
      </c>
      <c r="Z305" s="55">
        <f>IF(Tabel!$N$4="00027", Tabel!AD315*0.4,0)</f>
        <v>0</v>
      </c>
      <c r="AA305" s="55">
        <f>IF(IFERROR(MATCH(CONCATENATE("I",Tabel!$N$4),Inst_audio,0),0)&gt;0,Tabel!$AD315*0.2,0)</f>
        <v>0</v>
      </c>
      <c r="AB305" s="55">
        <f>IF(Tabel!$N$4="00169", Tabel!AD315*0.4,0)</f>
        <v>0</v>
      </c>
      <c r="AC305" s="55">
        <f>IF(IFERROR(MATCH(CONCATENATE("I",Tabel!$N$4),Inst_forta,0),0)&gt;0,Tabel!$AD315*0.2,0)</f>
        <v>0</v>
      </c>
      <c r="AD305" s="55">
        <f>IF(IFERROR(MATCH(CONCATENATE("I",Tabel!$N$4),Inst_forta_bani,0),0)&gt;0,Tabel!$AD315*1.2,0)</f>
        <v>0</v>
      </c>
      <c r="AE305" s="55">
        <f>IF(Tabel!$N$4="16751", Tabel!$AD315*1.2,0)</f>
        <v>0</v>
      </c>
      <c r="AF305" s="55">
        <f>IF(Tabel!$N$4="16606", Tabel!$AD315*0.3,0)</f>
        <v>0</v>
      </c>
      <c r="AG305" s="55">
        <f>IF(Tabel!$N$4="16668", Tabel!$AD315*0.4,0)</f>
        <v>0</v>
      </c>
      <c r="AH305" s="55">
        <f>IF(Tabel!$N$4="15677", Tabel!$AD315*0.2,0)</f>
        <v>0</v>
      </c>
      <c r="AI305" s="55">
        <f>IF(Tabel!$N$4="16958", Tabel!$AD315*0.2,0)</f>
        <v>0</v>
      </c>
      <c r="AJ305" s="55">
        <f>Tabel!$AD315*0.75</f>
        <v>0</v>
      </c>
      <c r="AK305" s="55">
        <f>(Tabel!$AD315+Tabel!$AF315)*0.1</f>
        <v>0</v>
      </c>
      <c r="AL305" s="55">
        <f>IF(Tabel!$B315="GRUP_F6", Tabel!$AD315*0.1,0)</f>
        <v>0</v>
      </c>
      <c r="AM305" s="55">
        <f>IF(IFERROR(MATCH(CONCATENATE("I",Tabel!$N$4),Inst_social,0),0)&gt;0,Tabel!$AD315*0.1,0)</f>
        <v>0</v>
      </c>
      <c r="AN305" s="55">
        <f>Tabel!$AD315*0.75</f>
        <v>0</v>
      </c>
    </row>
    <row r="306" spans="24:40" x14ac:dyDescent="0.2">
      <c r="X306" s="55">
        <f>IF(IFERROR(MATCH(CONCATENATE("I",Tabel!$N$4),Inst_SFSSV,0),0)&gt;0,Tabel!$AD316*0.9,0)</f>
        <v>0</v>
      </c>
      <c r="Y306" s="55">
        <f>IF(Tabel!$N$4="16341", Tabel!AD316*1,0)</f>
        <v>0</v>
      </c>
      <c r="Z306" s="55">
        <f>IF(Tabel!$N$4="00027", Tabel!AD316*0.4,0)</f>
        <v>0</v>
      </c>
      <c r="AA306" s="55">
        <f>IF(IFERROR(MATCH(CONCATENATE("I",Tabel!$N$4),Inst_audio,0),0)&gt;0,Tabel!$AD316*0.2,0)</f>
        <v>0</v>
      </c>
      <c r="AB306" s="55">
        <f>IF(Tabel!$N$4="00169", Tabel!AD316*0.4,0)</f>
        <v>0</v>
      </c>
      <c r="AC306" s="55">
        <f>IF(IFERROR(MATCH(CONCATENATE("I",Tabel!$N$4),Inst_forta,0),0)&gt;0,Tabel!$AD316*0.2,0)</f>
        <v>0</v>
      </c>
      <c r="AD306" s="55">
        <f>IF(IFERROR(MATCH(CONCATENATE("I",Tabel!$N$4),Inst_forta_bani,0),0)&gt;0,Tabel!$AD316*1.2,0)</f>
        <v>0</v>
      </c>
      <c r="AE306" s="55">
        <f>IF(Tabel!$N$4="16751", Tabel!$AD316*1.2,0)</f>
        <v>0</v>
      </c>
      <c r="AF306" s="55">
        <f>IF(Tabel!$N$4="16606", Tabel!$AD316*0.3,0)</f>
        <v>0</v>
      </c>
      <c r="AG306" s="55">
        <f>IF(Tabel!$N$4="16668", Tabel!$AD316*0.4,0)</f>
        <v>0</v>
      </c>
      <c r="AH306" s="55">
        <f>IF(Tabel!$N$4="15677", Tabel!$AD316*0.2,0)</f>
        <v>0</v>
      </c>
      <c r="AI306" s="55">
        <f>IF(Tabel!$N$4="16958", Tabel!$AD316*0.2,0)</f>
        <v>0</v>
      </c>
      <c r="AJ306" s="55">
        <f>Tabel!$AD316*0.75</f>
        <v>0</v>
      </c>
      <c r="AK306" s="55">
        <f>(Tabel!$AD316+Tabel!$AF316)*0.1</f>
        <v>0</v>
      </c>
      <c r="AL306" s="55">
        <f>IF(Tabel!$B316="GRUP_F6", Tabel!$AD316*0.1,0)</f>
        <v>0</v>
      </c>
      <c r="AM306" s="55">
        <f>IF(IFERROR(MATCH(CONCATENATE("I",Tabel!$N$4),Inst_social,0),0)&gt;0,Tabel!$AD316*0.1,0)</f>
        <v>0</v>
      </c>
      <c r="AN306" s="55">
        <f>Tabel!$AD316*0.75</f>
        <v>0</v>
      </c>
    </row>
    <row r="307" spans="24:40" x14ac:dyDescent="0.2">
      <c r="X307" s="55">
        <f>IF(IFERROR(MATCH(CONCATENATE("I",Tabel!$N$4),Inst_SFSSV,0),0)&gt;0,Tabel!$AD317*0.9,0)</f>
        <v>0</v>
      </c>
      <c r="Y307" s="55">
        <f>IF(Tabel!$N$4="16341", Tabel!AD317*1,0)</f>
        <v>0</v>
      </c>
      <c r="Z307" s="55">
        <f>IF(Tabel!$N$4="00027", Tabel!AD317*0.4,0)</f>
        <v>0</v>
      </c>
      <c r="AA307" s="55">
        <f>IF(IFERROR(MATCH(CONCATENATE("I",Tabel!$N$4),Inst_audio,0),0)&gt;0,Tabel!$AD317*0.2,0)</f>
        <v>0</v>
      </c>
      <c r="AB307" s="55">
        <f>IF(Tabel!$N$4="00169", Tabel!AD317*0.4,0)</f>
        <v>0</v>
      </c>
      <c r="AC307" s="55">
        <f>IF(IFERROR(MATCH(CONCATENATE("I",Tabel!$N$4),Inst_forta,0),0)&gt;0,Tabel!$AD317*0.2,0)</f>
        <v>0</v>
      </c>
      <c r="AD307" s="55">
        <f>IF(IFERROR(MATCH(CONCATENATE("I",Tabel!$N$4),Inst_forta_bani,0),0)&gt;0,Tabel!$AD317*1.2,0)</f>
        <v>0</v>
      </c>
      <c r="AE307" s="55">
        <f>IF(Tabel!$N$4="16751", Tabel!$AD317*1.2,0)</f>
        <v>0</v>
      </c>
      <c r="AF307" s="55">
        <f>IF(Tabel!$N$4="16606", Tabel!$AD317*0.3,0)</f>
        <v>0</v>
      </c>
      <c r="AG307" s="55">
        <f>IF(Tabel!$N$4="16668", Tabel!$AD317*0.4,0)</f>
        <v>0</v>
      </c>
      <c r="AH307" s="55">
        <f>IF(Tabel!$N$4="15677", Tabel!$AD317*0.2,0)</f>
        <v>0</v>
      </c>
      <c r="AI307" s="55">
        <f>IF(Tabel!$N$4="16958", Tabel!$AD317*0.2,0)</f>
        <v>0</v>
      </c>
      <c r="AJ307" s="55">
        <f>Tabel!$AD317*0.75</f>
        <v>0</v>
      </c>
      <c r="AK307" s="55">
        <f>(Tabel!$AD317+Tabel!$AF317)*0.1</f>
        <v>0</v>
      </c>
      <c r="AL307" s="55">
        <f>IF(Tabel!$B317="GRUP_F6", Tabel!$AD317*0.1,0)</f>
        <v>0</v>
      </c>
      <c r="AM307" s="55">
        <f>IF(IFERROR(MATCH(CONCATENATE("I",Tabel!$N$4),Inst_social,0),0)&gt;0,Tabel!$AD317*0.1,0)</f>
        <v>0</v>
      </c>
      <c r="AN307" s="55">
        <f>Tabel!$AD317*0.75</f>
        <v>0</v>
      </c>
    </row>
    <row r="308" spans="24:40" x14ac:dyDescent="0.2">
      <c r="X308" s="55">
        <f>IF(IFERROR(MATCH(CONCATENATE("I",Tabel!$N$4),Inst_SFSSV,0),0)&gt;0,Tabel!$AD318*0.9,0)</f>
        <v>0</v>
      </c>
      <c r="Y308" s="55">
        <f>IF(Tabel!$N$4="16341", Tabel!AD318*1,0)</f>
        <v>0</v>
      </c>
      <c r="Z308" s="55">
        <f>IF(Tabel!$N$4="00027", Tabel!AD318*0.4,0)</f>
        <v>0</v>
      </c>
      <c r="AA308" s="55">
        <f>IF(IFERROR(MATCH(CONCATENATE("I",Tabel!$N$4),Inst_audio,0),0)&gt;0,Tabel!$AD318*0.2,0)</f>
        <v>0</v>
      </c>
      <c r="AB308" s="55">
        <f>IF(Tabel!$N$4="00169", Tabel!AD318*0.4,0)</f>
        <v>0</v>
      </c>
      <c r="AC308" s="55">
        <f>IF(IFERROR(MATCH(CONCATENATE("I",Tabel!$N$4),Inst_forta,0),0)&gt;0,Tabel!$AD318*0.2,0)</f>
        <v>0</v>
      </c>
      <c r="AD308" s="55">
        <f>IF(IFERROR(MATCH(CONCATENATE("I",Tabel!$N$4),Inst_forta_bani,0),0)&gt;0,Tabel!$AD318*1.2,0)</f>
        <v>0</v>
      </c>
      <c r="AE308" s="55">
        <f>IF(Tabel!$N$4="16751", Tabel!$AD318*1.2,0)</f>
        <v>0</v>
      </c>
      <c r="AF308" s="55">
        <f>IF(Tabel!$N$4="16606", Tabel!$AD318*0.3,0)</f>
        <v>0</v>
      </c>
      <c r="AG308" s="55">
        <f>IF(Tabel!$N$4="16668", Tabel!$AD318*0.4,0)</f>
        <v>0</v>
      </c>
      <c r="AH308" s="55">
        <f>IF(Tabel!$N$4="15677", Tabel!$AD318*0.2,0)</f>
        <v>0</v>
      </c>
      <c r="AI308" s="55">
        <f>IF(Tabel!$N$4="16958", Tabel!$AD318*0.2,0)</f>
        <v>0</v>
      </c>
      <c r="AJ308" s="55">
        <f>Tabel!$AD318*0.75</f>
        <v>0</v>
      </c>
      <c r="AK308" s="55">
        <f>(Tabel!$AD318+Tabel!$AF318)*0.1</f>
        <v>0</v>
      </c>
      <c r="AL308" s="55">
        <f>IF(Tabel!$B318="GRUP_F6", Tabel!$AD318*0.1,0)</f>
        <v>0</v>
      </c>
      <c r="AM308" s="55">
        <f>IF(IFERROR(MATCH(CONCATENATE("I",Tabel!$N$4),Inst_social,0),0)&gt;0,Tabel!$AD318*0.1,0)</f>
        <v>0</v>
      </c>
      <c r="AN308" s="55">
        <f>Tabel!$AD318*0.75</f>
        <v>0</v>
      </c>
    </row>
    <row r="309" spans="24:40" x14ac:dyDescent="0.2">
      <c r="X309" s="55">
        <f>IF(IFERROR(MATCH(CONCATENATE("I",Tabel!$N$4),Inst_SFSSV,0),0)&gt;0,Tabel!$AD319*0.9,0)</f>
        <v>0</v>
      </c>
      <c r="Y309" s="55">
        <f>IF(Tabel!$N$4="16341", Tabel!AD319*1,0)</f>
        <v>0</v>
      </c>
      <c r="Z309" s="55">
        <f>IF(Tabel!$N$4="00027", Tabel!AD319*0.4,0)</f>
        <v>0</v>
      </c>
      <c r="AA309" s="55">
        <f>IF(IFERROR(MATCH(CONCATENATE("I",Tabel!$N$4),Inst_audio,0),0)&gt;0,Tabel!$AD319*0.2,0)</f>
        <v>0</v>
      </c>
      <c r="AB309" s="55">
        <f>IF(Tabel!$N$4="00169", Tabel!AD319*0.4,0)</f>
        <v>0</v>
      </c>
      <c r="AC309" s="55">
        <f>IF(IFERROR(MATCH(CONCATENATE("I",Tabel!$N$4),Inst_forta,0),0)&gt;0,Tabel!$AD319*0.2,0)</f>
        <v>0</v>
      </c>
      <c r="AD309" s="55">
        <f>IF(IFERROR(MATCH(CONCATENATE("I",Tabel!$N$4),Inst_forta_bani,0),0)&gt;0,Tabel!$AD319*1.2,0)</f>
        <v>0</v>
      </c>
      <c r="AE309" s="55">
        <f>IF(Tabel!$N$4="16751", Tabel!$AD319*1.2,0)</f>
        <v>0</v>
      </c>
      <c r="AF309" s="55">
        <f>IF(Tabel!$N$4="16606", Tabel!$AD319*0.3,0)</f>
        <v>0</v>
      </c>
      <c r="AG309" s="55">
        <f>IF(Tabel!$N$4="16668", Tabel!$AD319*0.4,0)</f>
        <v>0</v>
      </c>
      <c r="AH309" s="55">
        <f>IF(Tabel!$N$4="15677", Tabel!$AD319*0.2,0)</f>
        <v>0</v>
      </c>
      <c r="AI309" s="55">
        <f>IF(Tabel!$N$4="16958", Tabel!$AD319*0.2,0)</f>
        <v>0</v>
      </c>
      <c r="AJ309" s="55">
        <f>Tabel!$AD319*0.75</f>
        <v>0</v>
      </c>
      <c r="AK309" s="55">
        <f>(Tabel!$AD319+Tabel!$AF319)*0.1</f>
        <v>0</v>
      </c>
      <c r="AL309" s="55">
        <f>IF(Tabel!$B319="GRUP_F6", Tabel!$AD319*0.1,0)</f>
        <v>0</v>
      </c>
      <c r="AM309" s="55">
        <f>IF(IFERROR(MATCH(CONCATENATE("I",Tabel!$N$4),Inst_social,0),0)&gt;0,Tabel!$AD319*0.1,0)</f>
        <v>0</v>
      </c>
      <c r="AN309" s="55">
        <f>Tabel!$AD319*0.75</f>
        <v>0</v>
      </c>
    </row>
    <row r="310" spans="24:40" x14ac:dyDescent="0.2">
      <c r="X310" s="55">
        <f>IF(IFERROR(MATCH(CONCATENATE("I",Tabel!$N$4),Inst_SFSSV,0),0)&gt;0,Tabel!$AD320*0.9,0)</f>
        <v>0</v>
      </c>
      <c r="Y310" s="55">
        <f>IF(Tabel!$N$4="16341", Tabel!AD320*1,0)</f>
        <v>0</v>
      </c>
      <c r="Z310" s="55">
        <f>IF(Tabel!$N$4="00027", Tabel!AD320*0.4,0)</f>
        <v>0</v>
      </c>
      <c r="AA310" s="55">
        <f>IF(IFERROR(MATCH(CONCATENATE("I",Tabel!$N$4),Inst_audio,0),0)&gt;0,Tabel!$AD320*0.2,0)</f>
        <v>0</v>
      </c>
      <c r="AB310" s="55">
        <f>IF(Tabel!$N$4="00169", Tabel!AD320*0.4,0)</f>
        <v>0</v>
      </c>
      <c r="AC310" s="55">
        <f>IF(IFERROR(MATCH(CONCATENATE("I",Tabel!$N$4),Inst_forta,0),0)&gt;0,Tabel!$AD320*0.2,0)</f>
        <v>0</v>
      </c>
      <c r="AD310" s="55">
        <f>IF(IFERROR(MATCH(CONCATENATE("I",Tabel!$N$4),Inst_forta_bani,0),0)&gt;0,Tabel!$AD320*1.2,0)</f>
        <v>0</v>
      </c>
      <c r="AE310" s="55">
        <f>IF(Tabel!$N$4="16751", Tabel!$AD320*1.2,0)</f>
        <v>0</v>
      </c>
      <c r="AF310" s="55">
        <f>IF(Tabel!$N$4="16606", Tabel!$AD320*0.3,0)</f>
        <v>0</v>
      </c>
      <c r="AG310" s="55">
        <f>IF(Tabel!$N$4="16668", Tabel!$AD320*0.4,0)</f>
        <v>0</v>
      </c>
      <c r="AH310" s="55">
        <f>IF(Tabel!$N$4="15677", Tabel!$AD320*0.2,0)</f>
        <v>0</v>
      </c>
      <c r="AI310" s="55">
        <f>IF(Tabel!$N$4="16958", Tabel!$AD320*0.2,0)</f>
        <v>0</v>
      </c>
      <c r="AJ310" s="55">
        <f>Tabel!$AD320*0.75</f>
        <v>0</v>
      </c>
      <c r="AK310" s="55">
        <f>(Tabel!$AD320+Tabel!$AF320)*0.1</f>
        <v>0</v>
      </c>
      <c r="AL310" s="55">
        <f>IF(Tabel!$B320="GRUP_F6", Tabel!$AD320*0.1,0)</f>
        <v>0</v>
      </c>
      <c r="AM310" s="55">
        <f>IF(IFERROR(MATCH(CONCATENATE("I",Tabel!$N$4),Inst_social,0),0)&gt;0,Tabel!$AD320*0.1,0)</f>
        <v>0</v>
      </c>
      <c r="AN310" s="55">
        <f>Tabel!$AD320*0.75</f>
        <v>0</v>
      </c>
    </row>
    <row r="311" spans="24:40" x14ac:dyDescent="0.2">
      <c r="X311" s="55">
        <f>IF(IFERROR(MATCH(CONCATENATE("I",Tabel!$N$4),Inst_SFSSV,0),0)&gt;0,Tabel!$AD321*0.9,0)</f>
        <v>0</v>
      </c>
      <c r="Y311" s="55">
        <f>IF(Tabel!$N$4="16341", Tabel!AD321*1,0)</f>
        <v>0</v>
      </c>
      <c r="Z311" s="55">
        <f>IF(Tabel!$N$4="00027", Tabel!AD321*0.4,0)</f>
        <v>0</v>
      </c>
      <c r="AA311" s="55">
        <f>IF(IFERROR(MATCH(CONCATENATE("I",Tabel!$N$4),Inst_audio,0),0)&gt;0,Tabel!$AD321*0.2,0)</f>
        <v>0</v>
      </c>
      <c r="AB311" s="55">
        <f>IF(Tabel!$N$4="00169", Tabel!AD321*0.4,0)</f>
        <v>0</v>
      </c>
      <c r="AC311" s="55">
        <f>IF(IFERROR(MATCH(CONCATENATE("I",Tabel!$N$4),Inst_forta,0),0)&gt;0,Tabel!$AD321*0.2,0)</f>
        <v>0</v>
      </c>
      <c r="AD311" s="55">
        <f>IF(IFERROR(MATCH(CONCATENATE("I",Tabel!$N$4),Inst_forta_bani,0),0)&gt;0,Tabel!$AD321*1.2,0)</f>
        <v>0</v>
      </c>
      <c r="AE311" s="55">
        <f>IF(Tabel!$N$4="16751", Tabel!$AD321*1.2,0)</f>
        <v>0</v>
      </c>
      <c r="AF311" s="55">
        <f>IF(Tabel!$N$4="16606", Tabel!$AD321*0.3,0)</f>
        <v>0</v>
      </c>
      <c r="AG311" s="55">
        <f>IF(Tabel!$N$4="16668", Tabel!$AD321*0.4,0)</f>
        <v>0</v>
      </c>
      <c r="AH311" s="55">
        <f>IF(Tabel!$N$4="15677", Tabel!$AD321*0.2,0)</f>
        <v>0</v>
      </c>
      <c r="AI311" s="55">
        <f>IF(Tabel!$N$4="16958", Tabel!$AD321*0.2,0)</f>
        <v>0</v>
      </c>
      <c r="AJ311" s="55">
        <f>Tabel!$AD321*0.75</f>
        <v>0</v>
      </c>
      <c r="AK311" s="55">
        <f>(Tabel!$AD321+Tabel!$AF321)*0.1</f>
        <v>0</v>
      </c>
      <c r="AL311" s="55">
        <f>IF(Tabel!$B321="GRUP_F6", Tabel!$AD321*0.1,0)</f>
        <v>0</v>
      </c>
      <c r="AM311" s="55">
        <f>IF(IFERROR(MATCH(CONCATENATE("I",Tabel!$N$4),Inst_social,0),0)&gt;0,Tabel!$AD321*0.1,0)</f>
        <v>0</v>
      </c>
      <c r="AN311" s="55">
        <f>Tabel!$AD321*0.75</f>
        <v>0</v>
      </c>
    </row>
    <row r="312" spans="24:40" x14ac:dyDescent="0.2">
      <c r="X312" s="55">
        <f>IF(IFERROR(MATCH(CONCATENATE("I",Tabel!$N$4),Inst_SFSSV,0),0)&gt;0,Tabel!$AD322*0.9,0)</f>
        <v>0</v>
      </c>
      <c r="Y312" s="55">
        <f>IF(Tabel!$N$4="16341", Tabel!AD322*1,0)</f>
        <v>0</v>
      </c>
      <c r="Z312" s="55">
        <f>IF(Tabel!$N$4="00027", Tabel!AD322*0.4,0)</f>
        <v>0</v>
      </c>
      <c r="AA312" s="55">
        <f>IF(IFERROR(MATCH(CONCATENATE("I",Tabel!$N$4),Inst_audio,0),0)&gt;0,Tabel!$AD322*0.2,0)</f>
        <v>0</v>
      </c>
      <c r="AB312" s="55">
        <f>IF(Tabel!$N$4="00169", Tabel!AD322*0.4,0)</f>
        <v>0</v>
      </c>
      <c r="AC312" s="55">
        <f>IF(IFERROR(MATCH(CONCATENATE("I",Tabel!$N$4),Inst_forta,0),0)&gt;0,Tabel!$AD322*0.2,0)</f>
        <v>0</v>
      </c>
      <c r="AD312" s="55">
        <f>IF(IFERROR(MATCH(CONCATENATE("I",Tabel!$N$4),Inst_forta_bani,0),0)&gt;0,Tabel!$AD322*1.2,0)</f>
        <v>0</v>
      </c>
      <c r="AE312" s="55">
        <f>IF(Tabel!$N$4="16751", Tabel!$AD322*1.2,0)</f>
        <v>0</v>
      </c>
      <c r="AF312" s="55">
        <f>IF(Tabel!$N$4="16606", Tabel!$AD322*0.3,0)</f>
        <v>0</v>
      </c>
      <c r="AG312" s="55">
        <f>IF(Tabel!$N$4="16668", Tabel!$AD322*0.4,0)</f>
        <v>0</v>
      </c>
      <c r="AH312" s="55">
        <f>IF(Tabel!$N$4="15677", Tabel!$AD322*0.2,0)</f>
        <v>0</v>
      </c>
      <c r="AI312" s="55">
        <f>IF(Tabel!$N$4="16958", Tabel!$AD322*0.2,0)</f>
        <v>0</v>
      </c>
      <c r="AJ312" s="55">
        <f>Tabel!$AD322*0.75</f>
        <v>0</v>
      </c>
      <c r="AK312" s="55">
        <f>(Tabel!$AD322+Tabel!$AF322)*0.1</f>
        <v>0</v>
      </c>
      <c r="AL312" s="55">
        <f>IF(Tabel!$B322="GRUP_F6", Tabel!$AD322*0.1,0)</f>
        <v>0</v>
      </c>
      <c r="AM312" s="55">
        <f>IF(IFERROR(MATCH(CONCATENATE("I",Tabel!$N$4),Inst_social,0),0)&gt;0,Tabel!$AD322*0.1,0)</f>
        <v>0</v>
      </c>
      <c r="AN312" s="55">
        <f>Tabel!$AD322*0.75</f>
        <v>0</v>
      </c>
    </row>
    <row r="313" spans="24:40" x14ac:dyDescent="0.2">
      <c r="X313" s="55">
        <f>IF(IFERROR(MATCH(CONCATENATE("I",Tabel!$N$4),Inst_SFSSV,0),0)&gt;0,Tabel!$AD323*0.9,0)</f>
        <v>0</v>
      </c>
      <c r="Y313" s="55">
        <f>IF(Tabel!$N$4="16341", Tabel!AD323*1,0)</f>
        <v>0</v>
      </c>
      <c r="Z313" s="55">
        <f>IF(Tabel!$N$4="00027", Tabel!AD323*0.4,0)</f>
        <v>0</v>
      </c>
      <c r="AA313" s="55">
        <f>IF(IFERROR(MATCH(CONCATENATE("I",Tabel!$N$4),Inst_audio,0),0)&gt;0,Tabel!$AD323*0.2,0)</f>
        <v>0</v>
      </c>
      <c r="AB313" s="55">
        <f>IF(Tabel!$N$4="00169", Tabel!AD323*0.4,0)</f>
        <v>0</v>
      </c>
      <c r="AC313" s="55">
        <f>IF(IFERROR(MATCH(CONCATENATE("I",Tabel!$N$4),Inst_forta,0),0)&gt;0,Tabel!$AD323*0.2,0)</f>
        <v>0</v>
      </c>
      <c r="AD313" s="55">
        <f>IF(IFERROR(MATCH(CONCATENATE("I",Tabel!$N$4),Inst_forta_bani,0),0)&gt;0,Tabel!$AD323*1.2,0)</f>
        <v>0</v>
      </c>
      <c r="AE313" s="55">
        <f>IF(Tabel!$N$4="16751", Tabel!$AD323*1.2,0)</f>
        <v>0</v>
      </c>
      <c r="AF313" s="55">
        <f>IF(Tabel!$N$4="16606", Tabel!$AD323*0.3,0)</f>
        <v>0</v>
      </c>
      <c r="AG313" s="55">
        <f>IF(Tabel!$N$4="16668", Tabel!$AD323*0.4,0)</f>
        <v>0</v>
      </c>
      <c r="AH313" s="55">
        <f>IF(Tabel!$N$4="15677", Tabel!$AD323*0.2,0)</f>
        <v>0</v>
      </c>
      <c r="AI313" s="55">
        <f>IF(Tabel!$N$4="16958", Tabel!$AD323*0.2,0)</f>
        <v>0</v>
      </c>
      <c r="AJ313" s="55">
        <f>Tabel!$AD323*0.75</f>
        <v>0</v>
      </c>
      <c r="AK313" s="55">
        <f>(Tabel!$AD323+Tabel!$AF323)*0.1</f>
        <v>0</v>
      </c>
      <c r="AL313" s="55">
        <f>IF(Tabel!$B323="GRUP_F6", Tabel!$AD323*0.1,0)</f>
        <v>0</v>
      </c>
      <c r="AM313" s="55">
        <f>IF(IFERROR(MATCH(CONCATENATE("I",Tabel!$N$4),Inst_social,0),0)&gt;0,Tabel!$AD323*0.1,0)</f>
        <v>0</v>
      </c>
      <c r="AN313" s="55">
        <f>Tabel!$AD323*0.75</f>
        <v>0</v>
      </c>
    </row>
    <row r="314" spans="24:40" x14ac:dyDescent="0.2">
      <c r="X314" s="55">
        <f>IF(IFERROR(MATCH(CONCATENATE("I",Tabel!$N$4),Inst_SFSSV,0),0)&gt;0,Tabel!$AD324*0.9,0)</f>
        <v>0</v>
      </c>
      <c r="Y314" s="55">
        <f>IF(Tabel!$N$4="16341", Tabel!AD324*1,0)</f>
        <v>0</v>
      </c>
      <c r="Z314" s="55">
        <f>IF(Tabel!$N$4="00027", Tabel!AD324*0.4,0)</f>
        <v>0</v>
      </c>
      <c r="AA314" s="55">
        <f>IF(IFERROR(MATCH(CONCATENATE("I",Tabel!$N$4),Inst_audio,0),0)&gt;0,Tabel!$AD324*0.2,0)</f>
        <v>0</v>
      </c>
      <c r="AB314" s="55">
        <f>IF(Tabel!$N$4="00169", Tabel!AD324*0.4,0)</f>
        <v>0</v>
      </c>
      <c r="AC314" s="55">
        <f>IF(IFERROR(MATCH(CONCATENATE("I",Tabel!$N$4),Inst_forta,0),0)&gt;0,Tabel!$AD324*0.2,0)</f>
        <v>0</v>
      </c>
      <c r="AD314" s="55">
        <f>IF(IFERROR(MATCH(CONCATENATE("I",Tabel!$N$4),Inst_forta_bani,0),0)&gt;0,Tabel!$AD324*1.2,0)</f>
        <v>0</v>
      </c>
      <c r="AE314" s="55">
        <f>IF(Tabel!$N$4="16751", Tabel!$AD324*1.2,0)</f>
        <v>0</v>
      </c>
      <c r="AF314" s="55">
        <f>IF(Tabel!$N$4="16606", Tabel!$AD324*0.3,0)</f>
        <v>0</v>
      </c>
      <c r="AG314" s="55">
        <f>IF(Tabel!$N$4="16668", Tabel!$AD324*0.4,0)</f>
        <v>0</v>
      </c>
      <c r="AH314" s="55">
        <f>IF(Tabel!$N$4="15677", Tabel!$AD324*0.2,0)</f>
        <v>0</v>
      </c>
      <c r="AI314" s="55">
        <f>IF(Tabel!$N$4="16958", Tabel!$AD324*0.2,0)</f>
        <v>0</v>
      </c>
      <c r="AJ314" s="55">
        <f>Tabel!$AD324*0.75</f>
        <v>0</v>
      </c>
      <c r="AK314" s="55">
        <f>(Tabel!$AD324+Tabel!$AF324)*0.1</f>
        <v>0</v>
      </c>
      <c r="AL314" s="55">
        <f>IF(Tabel!$B324="GRUP_F6", Tabel!$AD324*0.1,0)</f>
        <v>0</v>
      </c>
      <c r="AM314" s="55">
        <f>IF(IFERROR(MATCH(CONCATENATE("I",Tabel!$N$4),Inst_social,0),0)&gt;0,Tabel!$AD324*0.1,0)</f>
        <v>0</v>
      </c>
      <c r="AN314" s="55">
        <f>Tabel!$AD324*0.75</f>
        <v>0</v>
      </c>
    </row>
    <row r="315" spans="24:40" x14ac:dyDescent="0.2">
      <c r="X315" s="55">
        <f>IF(IFERROR(MATCH(CONCATENATE("I",Tabel!$N$4),Inst_SFSSV,0),0)&gt;0,Tabel!$AD325*0.9,0)</f>
        <v>0</v>
      </c>
      <c r="Y315" s="55">
        <f>IF(Tabel!$N$4="16341", Tabel!AD325*1,0)</f>
        <v>0</v>
      </c>
      <c r="Z315" s="55">
        <f>IF(Tabel!$N$4="00027", Tabel!AD325*0.4,0)</f>
        <v>0</v>
      </c>
      <c r="AA315" s="55">
        <f>IF(IFERROR(MATCH(CONCATENATE("I",Tabel!$N$4),Inst_audio,0),0)&gt;0,Tabel!$AD325*0.2,0)</f>
        <v>0</v>
      </c>
      <c r="AB315" s="55">
        <f>IF(Tabel!$N$4="00169", Tabel!AD325*0.4,0)</f>
        <v>0</v>
      </c>
      <c r="AC315" s="55">
        <f>IF(IFERROR(MATCH(CONCATENATE("I",Tabel!$N$4),Inst_forta,0),0)&gt;0,Tabel!$AD325*0.2,0)</f>
        <v>0</v>
      </c>
      <c r="AD315" s="55">
        <f>IF(IFERROR(MATCH(CONCATENATE("I",Tabel!$N$4),Inst_forta_bani,0),0)&gt;0,Tabel!$AD325*1.2,0)</f>
        <v>0</v>
      </c>
      <c r="AE315" s="55">
        <f>IF(Tabel!$N$4="16751", Tabel!$AD325*1.2,0)</f>
        <v>0</v>
      </c>
      <c r="AF315" s="55">
        <f>IF(Tabel!$N$4="16606", Tabel!$AD325*0.3,0)</f>
        <v>0</v>
      </c>
      <c r="AG315" s="55">
        <f>IF(Tabel!$N$4="16668", Tabel!$AD325*0.4,0)</f>
        <v>0</v>
      </c>
      <c r="AH315" s="55">
        <f>IF(Tabel!$N$4="15677", Tabel!$AD325*0.2,0)</f>
        <v>0</v>
      </c>
      <c r="AI315" s="55">
        <f>IF(Tabel!$N$4="16958", Tabel!$AD325*0.2,0)</f>
        <v>0</v>
      </c>
      <c r="AJ315" s="55">
        <f>Tabel!$AD325*0.75</f>
        <v>0</v>
      </c>
      <c r="AK315" s="55">
        <f>(Tabel!$AD325+Tabel!$AF325)*0.1</f>
        <v>0</v>
      </c>
      <c r="AL315" s="55">
        <f>IF(Tabel!$B325="GRUP_F6", Tabel!$AD325*0.1,0)</f>
        <v>0</v>
      </c>
      <c r="AM315" s="55">
        <f>IF(IFERROR(MATCH(CONCATENATE("I",Tabel!$N$4),Inst_social,0),0)&gt;0,Tabel!$AD325*0.1,0)</f>
        <v>0</v>
      </c>
      <c r="AN315" s="55">
        <f>Tabel!$AD325*0.75</f>
        <v>0</v>
      </c>
    </row>
    <row r="316" spans="24:40" x14ac:dyDescent="0.2">
      <c r="X316" s="55">
        <f>IF(IFERROR(MATCH(CONCATENATE("I",Tabel!$N$4),Inst_SFSSV,0),0)&gt;0,Tabel!$AD326*0.9,0)</f>
        <v>0</v>
      </c>
      <c r="Y316" s="55">
        <f>IF(Tabel!$N$4="16341", Tabel!AD326*1,0)</f>
        <v>0</v>
      </c>
      <c r="Z316" s="55">
        <f>IF(Tabel!$N$4="00027", Tabel!AD326*0.4,0)</f>
        <v>0</v>
      </c>
      <c r="AA316" s="55">
        <f>IF(IFERROR(MATCH(CONCATENATE("I",Tabel!$N$4),Inst_audio,0),0)&gt;0,Tabel!$AD326*0.2,0)</f>
        <v>0</v>
      </c>
      <c r="AB316" s="55">
        <f>IF(Tabel!$N$4="00169", Tabel!AD326*0.4,0)</f>
        <v>0</v>
      </c>
      <c r="AC316" s="55">
        <f>IF(IFERROR(MATCH(CONCATENATE("I",Tabel!$N$4),Inst_forta,0),0)&gt;0,Tabel!$AD326*0.2,0)</f>
        <v>0</v>
      </c>
      <c r="AD316" s="55">
        <f>IF(IFERROR(MATCH(CONCATENATE("I",Tabel!$N$4),Inst_forta_bani,0),0)&gt;0,Tabel!$AD326*1.2,0)</f>
        <v>0</v>
      </c>
      <c r="AE316" s="55">
        <f>IF(Tabel!$N$4="16751", Tabel!$AD326*1.2,0)</f>
        <v>0</v>
      </c>
      <c r="AF316" s="55">
        <f>IF(Tabel!$N$4="16606", Tabel!$AD326*0.3,0)</f>
        <v>0</v>
      </c>
      <c r="AG316" s="55">
        <f>IF(Tabel!$N$4="16668", Tabel!$AD326*0.4,0)</f>
        <v>0</v>
      </c>
      <c r="AH316" s="55">
        <f>IF(Tabel!$N$4="15677", Tabel!$AD326*0.2,0)</f>
        <v>0</v>
      </c>
      <c r="AI316" s="55">
        <f>IF(Tabel!$N$4="16958", Tabel!$AD326*0.2,0)</f>
        <v>0</v>
      </c>
      <c r="AJ316" s="55">
        <f>Tabel!$AD326*0.75</f>
        <v>0</v>
      </c>
      <c r="AK316" s="55">
        <f>(Tabel!$AD326+Tabel!$AF326)*0.1</f>
        <v>0</v>
      </c>
      <c r="AL316" s="55">
        <f>IF(Tabel!$B326="GRUP_F6", Tabel!$AD326*0.1,0)</f>
        <v>0</v>
      </c>
      <c r="AM316" s="55">
        <f>IF(IFERROR(MATCH(CONCATENATE("I",Tabel!$N$4),Inst_social,0),0)&gt;0,Tabel!$AD326*0.1,0)</f>
        <v>0</v>
      </c>
      <c r="AN316" s="55">
        <f>Tabel!$AD326*0.75</f>
        <v>0</v>
      </c>
    </row>
    <row r="317" spans="24:40" x14ac:dyDescent="0.2">
      <c r="X317" s="55">
        <f>IF(IFERROR(MATCH(CONCATENATE("I",Tabel!$N$4),Inst_SFSSV,0),0)&gt;0,Tabel!$AD327*0.9,0)</f>
        <v>0</v>
      </c>
      <c r="Y317" s="55">
        <f>IF(Tabel!$N$4="16341", Tabel!AD327*1,0)</f>
        <v>0</v>
      </c>
      <c r="Z317" s="55">
        <f>IF(Tabel!$N$4="00027", Tabel!AD327*0.4,0)</f>
        <v>0</v>
      </c>
      <c r="AA317" s="55">
        <f>IF(IFERROR(MATCH(CONCATENATE("I",Tabel!$N$4),Inst_audio,0),0)&gt;0,Tabel!$AD327*0.2,0)</f>
        <v>0</v>
      </c>
      <c r="AB317" s="55">
        <f>IF(Tabel!$N$4="00169", Tabel!AD327*0.4,0)</f>
        <v>0</v>
      </c>
      <c r="AC317" s="55">
        <f>IF(IFERROR(MATCH(CONCATENATE("I",Tabel!$N$4),Inst_forta,0),0)&gt;0,Tabel!$AD327*0.2,0)</f>
        <v>0</v>
      </c>
      <c r="AD317" s="55">
        <f>IF(IFERROR(MATCH(CONCATENATE("I",Tabel!$N$4),Inst_forta_bani,0),0)&gt;0,Tabel!$AD327*1.2,0)</f>
        <v>0</v>
      </c>
      <c r="AE317" s="55">
        <f>IF(Tabel!$N$4="16751", Tabel!$AD327*1.2,0)</f>
        <v>0</v>
      </c>
      <c r="AF317" s="55">
        <f>IF(Tabel!$N$4="16606", Tabel!$AD327*0.3,0)</f>
        <v>0</v>
      </c>
      <c r="AG317" s="55">
        <f>IF(Tabel!$N$4="16668", Tabel!$AD327*0.4,0)</f>
        <v>0</v>
      </c>
      <c r="AH317" s="55">
        <f>IF(Tabel!$N$4="15677", Tabel!$AD327*0.2,0)</f>
        <v>0</v>
      </c>
      <c r="AI317" s="55">
        <f>IF(Tabel!$N$4="16958", Tabel!$AD327*0.2,0)</f>
        <v>0</v>
      </c>
      <c r="AJ317" s="55">
        <f>Tabel!$AD327*0.75</f>
        <v>0</v>
      </c>
      <c r="AK317" s="55">
        <f>(Tabel!$AD327+Tabel!$AF327)*0.1</f>
        <v>0</v>
      </c>
      <c r="AL317" s="55">
        <f>IF(Tabel!$B327="GRUP_F6", Tabel!$AD327*0.1,0)</f>
        <v>0</v>
      </c>
      <c r="AM317" s="55">
        <f>IF(IFERROR(MATCH(CONCATENATE("I",Tabel!$N$4),Inst_social,0),0)&gt;0,Tabel!$AD327*0.1,0)</f>
        <v>0</v>
      </c>
      <c r="AN317" s="55">
        <f>Tabel!$AD327*0.75</f>
        <v>0</v>
      </c>
    </row>
    <row r="318" spans="24:40" x14ac:dyDescent="0.2">
      <c r="X318" s="55">
        <f>IF(IFERROR(MATCH(CONCATENATE("I",Tabel!$N$4),Inst_SFSSV,0),0)&gt;0,Tabel!$AD328*0.9,0)</f>
        <v>0</v>
      </c>
      <c r="Y318" s="55">
        <f>IF(Tabel!$N$4="16341", Tabel!AD328*1,0)</f>
        <v>0</v>
      </c>
      <c r="Z318" s="55">
        <f>IF(Tabel!$N$4="00027", Tabel!AD328*0.4,0)</f>
        <v>0</v>
      </c>
      <c r="AA318" s="55">
        <f>IF(IFERROR(MATCH(CONCATENATE("I",Tabel!$N$4),Inst_audio,0),0)&gt;0,Tabel!$AD328*0.2,0)</f>
        <v>0</v>
      </c>
      <c r="AB318" s="55">
        <f>IF(Tabel!$N$4="00169", Tabel!AD328*0.4,0)</f>
        <v>0</v>
      </c>
      <c r="AC318" s="55">
        <f>IF(IFERROR(MATCH(CONCATENATE("I",Tabel!$N$4),Inst_forta,0),0)&gt;0,Tabel!$AD328*0.2,0)</f>
        <v>0</v>
      </c>
      <c r="AD318" s="55">
        <f>IF(IFERROR(MATCH(CONCATENATE("I",Tabel!$N$4),Inst_forta_bani,0),0)&gt;0,Tabel!$AD328*1.2,0)</f>
        <v>0</v>
      </c>
      <c r="AE318" s="55">
        <f>IF(Tabel!$N$4="16751", Tabel!$AD328*1.2,0)</f>
        <v>0</v>
      </c>
      <c r="AF318" s="55">
        <f>IF(Tabel!$N$4="16606", Tabel!$AD328*0.3,0)</f>
        <v>0</v>
      </c>
      <c r="AG318" s="55">
        <f>IF(Tabel!$N$4="16668", Tabel!$AD328*0.4,0)</f>
        <v>0</v>
      </c>
      <c r="AH318" s="55">
        <f>IF(Tabel!$N$4="15677", Tabel!$AD328*0.2,0)</f>
        <v>0</v>
      </c>
      <c r="AI318" s="55">
        <f>IF(Tabel!$N$4="16958", Tabel!$AD328*0.2,0)</f>
        <v>0</v>
      </c>
      <c r="AJ318" s="55">
        <f>Tabel!$AD328*0.75</f>
        <v>0</v>
      </c>
      <c r="AK318" s="55">
        <f>(Tabel!$AD328+Tabel!$AF328)*0.1</f>
        <v>0</v>
      </c>
      <c r="AL318" s="55">
        <f>IF(Tabel!$B328="GRUP_F6", Tabel!$AD328*0.1,0)</f>
        <v>0</v>
      </c>
      <c r="AM318" s="55">
        <f>IF(IFERROR(MATCH(CONCATENATE("I",Tabel!$N$4),Inst_social,0),0)&gt;0,Tabel!$AD328*0.1,0)</f>
        <v>0</v>
      </c>
      <c r="AN318" s="55">
        <f>Tabel!$AD328*0.75</f>
        <v>0</v>
      </c>
    </row>
    <row r="319" spans="24:40" x14ac:dyDescent="0.2">
      <c r="X319" s="55">
        <f>IF(IFERROR(MATCH(CONCATENATE("I",Tabel!$N$4),Inst_SFSSV,0),0)&gt;0,Tabel!$AD329*0.9,0)</f>
        <v>0</v>
      </c>
      <c r="Y319" s="55">
        <f>IF(Tabel!$N$4="16341", Tabel!AD329*1,0)</f>
        <v>0</v>
      </c>
      <c r="Z319" s="55">
        <f>IF(Tabel!$N$4="00027", Tabel!AD329*0.4,0)</f>
        <v>0</v>
      </c>
      <c r="AA319" s="55">
        <f>IF(IFERROR(MATCH(CONCATENATE("I",Tabel!$N$4),Inst_audio,0),0)&gt;0,Tabel!$AD329*0.2,0)</f>
        <v>0</v>
      </c>
      <c r="AB319" s="55">
        <f>IF(Tabel!$N$4="00169", Tabel!AD329*0.4,0)</f>
        <v>0</v>
      </c>
      <c r="AC319" s="55">
        <f>IF(IFERROR(MATCH(CONCATENATE("I",Tabel!$N$4),Inst_forta,0),0)&gt;0,Tabel!$AD329*0.2,0)</f>
        <v>0</v>
      </c>
      <c r="AD319" s="55">
        <f>IF(IFERROR(MATCH(CONCATENATE("I",Tabel!$N$4),Inst_forta_bani,0),0)&gt;0,Tabel!$AD329*1.2,0)</f>
        <v>0</v>
      </c>
      <c r="AE319" s="55">
        <f>IF(Tabel!$N$4="16751", Tabel!$AD329*1.2,0)</f>
        <v>0</v>
      </c>
      <c r="AF319" s="55">
        <f>IF(Tabel!$N$4="16606", Tabel!$AD329*0.3,0)</f>
        <v>0</v>
      </c>
      <c r="AG319" s="55">
        <f>IF(Tabel!$N$4="16668", Tabel!$AD329*0.4,0)</f>
        <v>0</v>
      </c>
      <c r="AH319" s="55">
        <f>IF(Tabel!$N$4="15677", Tabel!$AD329*0.2,0)</f>
        <v>0</v>
      </c>
      <c r="AI319" s="55">
        <f>IF(Tabel!$N$4="16958", Tabel!$AD329*0.2,0)</f>
        <v>0</v>
      </c>
      <c r="AJ319" s="55">
        <f>Tabel!$AD329*0.75</f>
        <v>0</v>
      </c>
      <c r="AK319" s="55">
        <f>(Tabel!$AD329+Tabel!$AF329)*0.1</f>
        <v>0</v>
      </c>
      <c r="AL319" s="55">
        <f>IF(Tabel!$B329="GRUP_F6", Tabel!$AD329*0.1,0)</f>
        <v>0</v>
      </c>
      <c r="AM319" s="55">
        <f>IF(IFERROR(MATCH(CONCATENATE("I",Tabel!$N$4),Inst_social,0),0)&gt;0,Tabel!$AD329*0.1,0)</f>
        <v>0</v>
      </c>
      <c r="AN319" s="55">
        <f>Tabel!$AD329*0.75</f>
        <v>0</v>
      </c>
    </row>
    <row r="320" spans="24:40" x14ac:dyDescent="0.2">
      <c r="X320" s="55">
        <f>IF(IFERROR(MATCH(CONCATENATE("I",Tabel!$N$4),Inst_SFSSV,0),0)&gt;0,Tabel!$AD330*0.9,0)</f>
        <v>0</v>
      </c>
      <c r="Y320" s="55">
        <f>IF(Tabel!$N$4="16341", Tabel!AD330*1,0)</f>
        <v>0</v>
      </c>
      <c r="Z320" s="55">
        <f>IF(Tabel!$N$4="00027", Tabel!AD330*0.4,0)</f>
        <v>0</v>
      </c>
      <c r="AA320" s="55">
        <f>IF(IFERROR(MATCH(CONCATENATE("I",Tabel!$N$4),Inst_audio,0),0)&gt;0,Tabel!$AD330*0.2,0)</f>
        <v>0</v>
      </c>
      <c r="AB320" s="55">
        <f>IF(Tabel!$N$4="00169", Tabel!AD330*0.4,0)</f>
        <v>0</v>
      </c>
      <c r="AC320" s="55">
        <f>IF(IFERROR(MATCH(CONCATENATE("I",Tabel!$N$4),Inst_forta,0),0)&gt;0,Tabel!$AD330*0.2,0)</f>
        <v>0</v>
      </c>
      <c r="AD320" s="55">
        <f>IF(IFERROR(MATCH(CONCATENATE("I",Tabel!$N$4),Inst_forta_bani,0),0)&gt;0,Tabel!$AD330*1.2,0)</f>
        <v>0</v>
      </c>
      <c r="AE320" s="55">
        <f>IF(Tabel!$N$4="16751", Tabel!$AD330*1.2,0)</f>
        <v>0</v>
      </c>
      <c r="AF320" s="55">
        <f>IF(Tabel!$N$4="16606", Tabel!$AD330*0.3,0)</f>
        <v>0</v>
      </c>
      <c r="AG320" s="55">
        <f>IF(Tabel!$N$4="16668", Tabel!$AD330*0.4,0)</f>
        <v>0</v>
      </c>
      <c r="AH320" s="55">
        <f>IF(Tabel!$N$4="15677", Tabel!$AD330*0.2,0)</f>
        <v>0</v>
      </c>
      <c r="AI320" s="55">
        <f>IF(Tabel!$N$4="16958", Tabel!$AD330*0.2,0)</f>
        <v>0</v>
      </c>
      <c r="AJ320" s="55">
        <f>Tabel!$AD330*0.75</f>
        <v>0</v>
      </c>
      <c r="AK320" s="55">
        <f>(Tabel!$AD330+Tabel!$AF330)*0.1</f>
        <v>0</v>
      </c>
      <c r="AL320" s="55">
        <f>IF(Tabel!$B330="GRUP_F6", Tabel!$AD330*0.1,0)</f>
        <v>0</v>
      </c>
      <c r="AM320" s="55">
        <f>IF(IFERROR(MATCH(CONCATENATE("I",Tabel!$N$4),Inst_social,0),0)&gt;0,Tabel!$AD330*0.1,0)</f>
        <v>0</v>
      </c>
      <c r="AN320" s="55">
        <f>Tabel!$AD330*0.75</f>
        <v>0</v>
      </c>
    </row>
    <row r="321" spans="24:40" x14ac:dyDescent="0.2">
      <c r="X321" s="55">
        <f>IF(IFERROR(MATCH(CONCATENATE("I",Tabel!$N$4),Inst_SFSSV,0),0)&gt;0,Tabel!$AD331*0.9,0)</f>
        <v>0</v>
      </c>
      <c r="Y321" s="55">
        <f>IF(Tabel!$N$4="16341", Tabel!AD331*1,0)</f>
        <v>0</v>
      </c>
      <c r="Z321" s="55">
        <f>IF(Tabel!$N$4="00027", Tabel!AD331*0.4,0)</f>
        <v>0</v>
      </c>
      <c r="AA321" s="55">
        <f>IF(IFERROR(MATCH(CONCATENATE("I",Tabel!$N$4),Inst_audio,0),0)&gt;0,Tabel!$AD331*0.2,0)</f>
        <v>0</v>
      </c>
      <c r="AB321" s="55">
        <f>IF(Tabel!$N$4="00169", Tabel!AD331*0.4,0)</f>
        <v>0</v>
      </c>
      <c r="AC321" s="55">
        <f>IF(IFERROR(MATCH(CONCATENATE("I",Tabel!$N$4),Inst_forta,0),0)&gt;0,Tabel!$AD331*0.2,0)</f>
        <v>0</v>
      </c>
      <c r="AD321" s="55">
        <f>IF(IFERROR(MATCH(CONCATENATE("I",Tabel!$N$4),Inst_forta_bani,0),0)&gt;0,Tabel!$AD331*1.2,0)</f>
        <v>0</v>
      </c>
      <c r="AE321" s="55">
        <f>IF(Tabel!$N$4="16751", Tabel!$AD331*1.2,0)</f>
        <v>0</v>
      </c>
      <c r="AF321" s="55">
        <f>IF(Tabel!$N$4="16606", Tabel!$AD331*0.3,0)</f>
        <v>0</v>
      </c>
      <c r="AG321" s="55">
        <f>IF(Tabel!$N$4="16668", Tabel!$AD331*0.4,0)</f>
        <v>0</v>
      </c>
      <c r="AH321" s="55">
        <f>IF(Tabel!$N$4="15677", Tabel!$AD331*0.2,0)</f>
        <v>0</v>
      </c>
      <c r="AI321" s="55">
        <f>IF(Tabel!$N$4="16958", Tabel!$AD331*0.2,0)</f>
        <v>0</v>
      </c>
      <c r="AJ321" s="55">
        <f>Tabel!$AD331*0.75</f>
        <v>0</v>
      </c>
      <c r="AK321" s="55">
        <f>(Tabel!$AD331+Tabel!$AF331)*0.1</f>
        <v>0</v>
      </c>
      <c r="AL321" s="55">
        <f>IF(Tabel!$B331="GRUP_F6", Tabel!$AD331*0.1,0)</f>
        <v>0</v>
      </c>
      <c r="AM321" s="55">
        <f>IF(IFERROR(MATCH(CONCATENATE("I",Tabel!$N$4),Inst_social,0),0)&gt;0,Tabel!$AD331*0.1,0)</f>
        <v>0</v>
      </c>
      <c r="AN321" s="55">
        <f>Tabel!$AD331*0.75</f>
        <v>0</v>
      </c>
    </row>
    <row r="322" spans="24:40" x14ac:dyDescent="0.2">
      <c r="X322" s="55">
        <f>IF(IFERROR(MATCH(CONCATENATE("I",Tabel!$N$4),Inst_SFSSV,0),0)&gt;0,Tabel!$AD332*0.9,0)</f>
        <v>0</v>
      </c>
      <c r="Y322" s="55">
        <f>IF(Tabel!$N$4="16341", Tabel!AD332*1,0)</f>
        <v>0</v>
      </c>
      <c r="Z322" s="55">
        <f>IF(Tabel!$N$4="00027", Tabel!AD332*0.4,0)</f>
        <v>0</v>
      </c>
      <c r="AA322" s="55">
        <f>IF(IFERROR(MATCH(CONCATENATE("I",Tabel!$N$4),Inst_audio,0),0)&gt;0,Tabel!$AD332*0.2,0)</f>
        <v>0</v>
      </c>
      <c r="AB322" s="55">
        <f>IF(Tabel!$N$4="00169", Tabel!AD332*0.4,0)</f>
        <v>0</v>
      </c>
      <c r="AC322" s="55">
        <f>IF(IFERROR(MATCH(CONCATENATE("I",Tabel!$N$4),Inst_forta,0),0)&gt;0,Tabel!$AD332*0.2,0)</f>
        <v>0</v>
      </c>
      <c r="AD322" s="55">
        <f>IF(IFERROR(MATCH(CONCATENATE("I",Tabel!$N$4),Inst_forta_bani,0),0)&gt;0,Tabel!$AD332*1.2,0)</f>
        <v>0</v>
      </c>
      <c r="AE322" s="55">
        <f>IF(Tabel!$N$4="16751", Tabel!$AD332*1.2,0)</f>
        <v>0</v>
      </c>
      <c r="AF322" s="55">
        <f>IF(Tabel!$N$4="16606", Tabel!$AD332*0.3,0)</f>
        <v>0</v>
      </c>
      <c r="AG322" s="55">
        <f>IF(Tabel!$N$4="16668", Tabel!$AD332*0.4,0)</f>
        <v>0</v>
      </c>
      <c r="AH322" s="55">
        <f>IF(Tabel!$N$4="15677", Tabel!$AD332*0.2,0)</f>
        <v>0</v>
      </c>
      <c r="AI322" s="55">
        <f>IF(Tabel!$N$4="16958", Tabel!$AD332*0.2,0)</f>
        <v>0</v>
      </c>
      <c r="AJ322" s="55">
        <f>Tabel!$AD332*0.75</f>
        <v>0</v>
      </c>
      <c r="AK322" s="55">
        <f>(Tabel!$AD332+Tabel!$AF332)*0.1</f>
        <v>0</v>
      </c>
      <c r="AL322" s="55">
        <f>IF(Tabel!$B332="GRUP_F6", Tabel!$AD332*0.1,0)</f>
        <v>0</v>
      </c>
      <c r="AM322" s="55">
        <f>IF(IFERROR(MATCH(CONCATENATE("I",Tabel!$N$4),Inst_social,0),0)&gt;0,Tabel!$AD332*0.1,0)</f>
        <v>0</v>
      </c>
      <c r="AN322" s="55">
        <f>Tabel!$AD332*0.75</f>
        <v>0</v>
      </c>
    </row>
    <row r="323" spans="24:40" x14ac:dyDescent="0.2">
      <c r="X323" s="55">
        <f>IF(IFERROR(MATCH(CONCATENATE("I",Tabel!$N$4),Inst_SFSSV,0),0)&gt;0,Tabel!$AD333*0.9,0)</f>
        <v>0</v>
      </c>
      <c r="Y323" s="55">
        <f>IF(Tabel!$N$4="16341", Tabel!AD333*1,0)</f>
        <v>0</v>
      </c>
      <c r="Z323" s="55">
        <f>IF(Tabel!$N$4="00027", Tabel!AD333*0.4,0)</f>
        <v>0</v>
      </c>
      <c r="AA323" s="55">
        <f>IF(IFERROR(MATCH(CONCATENATE("I",Tabel!$N$4),Inst_audio,0),0)&gt;0,Tabel!$AD333*0.2,0)</f>
        <v>0</v>
      </c>
      <c r="AB323" s="55">
        <f>IF(Tabel!$N$4="00169", Tabel!AD333*0.4,0)</f>
        <v>0</v>
      </c>
      <c r="AC323" s="55">
        <f>IF(IFERROR(MATCH(CONCATENATE("I",Tabel!$N$4),Inst_forta,0),0)&gt;0,Tabel!$AD333*0.2,0)</f>
        <v>0</v>
      </c>
      <c r="AD323" s="55">
        <f>IF(IFERROR(MATCH(CONCATENATE("I",Tabel!$N$4),Inst_forta_bani,0),0)&gt;0,Tabel!$AD333*1.2,0)</f>
        <v>0</v>
      </c>
      <c r="AE323" s="55">
        <f>IF(Tabel!$N$4="16751", Tabel!$AD333*1.2,0)</f>
        <v>0</v>
      </c>
      <c r="AF323" s="55">
        <f>IF(Tabel!$N$4="16606", Tabel!$AD333*0.3,0)</f>
        <v>0</v>
      </c>
      <c r="AG323" s="55">
        <f>IF(Tabel!$N$4="16668", Tabel!$AD333*0.4,0)</f>
        <v>0</v>
      </c>
      <c r="AH323" s="55">
        <f>IF(Tabel!$N$4="15677", Tabel!$AD333*0.2,0)</f>
        <v>0</v>
      </c>
      <c r="AI323" s="55">
        <f>IF(Tabel!$N$4="16958", Tabel!$AD333*0.2,0)</f>
        <v>0</v>
      </c>
      <c r="AJ323" s="55">
        <f>Tabel!$AD333*0.75</f>
        <v>0</v>
      </c>
      <c r="AK323" s="55">
        <f>(Tabel!$AD333+Tabel!$AF333)*0.1</f>
        <v>0</v>
      </c>
      <c r="AL323" s="55">
        <f>IF(Tabel!$B333="GRUP_F6", Tabel!$AD333*0.1,0)</f>
        <v>0</v>
      </c>
      <c r="AM323" s="55">
        <f>IF(IFERROR(MATCH(CONCATENATE("I",Tabel!$N$4),Inst_social,0),0)&gt;0,Tabel!$AD333*0.1,0)</f>
        <v>0</v>
      </c>
      <c r="AN323" s="55">
        <f>Tabel!$AD333*0.75</f>
        <v>0</v>
      </c>
    </row>
    <row r="324" spans="24:40" x14ac:dyDescent="0.2">
      <c r="X324" s="55">
        <f>IF(IFERROR(MATCH(CONCATENATE("I",Tabel!$N$4),Inst_SFSSV,0),0)&gt;0,Tabel!$AD334*0.9,0)</f>
        <v>0</v>
      </c>
      <c r="Y324" s="55">
        <f>IF(Tabel!$N$4="16341", Tabel!AD334*1,0)</f>
        <v>0</v>
      </c>
      <c r="Z324" s="55">
        <f>IF(Tabel!$N$4="00027", Tabel!AD334*0.4,0)</f>
        <v>0</v>
      </c>
      <c r="AA324" s="55">
        <f>IF(IFERROR(MATCH(CONCATENATE("I",Tabel!$N$4),Inst_audio,0),0)&gt;0,Tabel!$AD334*0.2,0)</f>
        <v>0</v>
      </c>
      <c r="AB324" s="55">
        <f>IF(Tabel!$N$4="00169", Tabel!AD334*0.4,0)</f>
        <v>0</v>
      </c>
      <c r="AC324" s="55">
        <f>IF(IFERROR(MATCH(CONCATENATE("I",Tabel!$N$4),Inst_forta,0),0)&gt;0,Tabel!$AD334*0.2,0)</f>
        <v>0</v>
      </c>
      <c r="AD324" s="55">
        <f>IF(IFERROR(MATCH(CONCATENATE("I",Tabel!$N$4),Inst_forta_bani,0),0)&gt;0,Tabel!$AD334*1.2,0)</f>
        <v>0</v>
      </c>
      <c r="AE324" s="55">
        <f>IF(Tabel!$N$4="16751", Tabel!$AD334*1.2,0)</f>
        <v>0</v>
      </c>
      <c r="AF324" s="55">
        <f>IF(Tabel!$N$4="16606", Tabel!$AD334*0.3,0)</f>
        <v>0</v>
      </c>
      <c r="AG324" s="55">
        <f>IF(Tabel!$N$4="16668", Tabel!$AD334*0.4,0)</f>
        <v>0</v>
      </c>
      <c r="AH324" s="55">
        <f>IF(Tabel!$N$4="15677", Tabel!$AD334*0.2,0)</f>
        <v>0</v>
      </c>
      <c r="AI324" s="55">
        <f>IF(Tabel!$N$4="16958", Tabel!$AD334*0.2,0)</f>
        <v>0</v>
      </c>
      <c r="AJ324" s="55">
        <f>Tabel!$AD334*0.75</f>
        <v>0</v>
      </c>
      <c r="AK324" s="55">
        <f>(Tabel!$AD334+Tabel!$AF334)*0.1</f>
        <v>0</v>
      </c>
      <c r="AL324" s="55">
        <f>IF(Tabel!$B334="GRUP_F6", Tabel!$AD334*0.1,0)</f>
        <v>0</v>
      </c>
      <c r="AM324" s="55">
        <f>IF(IFERROR(MATCH(CONCATENATE("I",Tabel!$N$4),Inst_social,0),0)&gt;0,Tabel!$AD334*0.1,0)</f>
        <v>0</v>
      </c>
      <c r="AN324" s="55">
        <f>Tabel!$AD334*0.75</f>
        <v>0</v>
      </c>
    </row>
    <row r="325" spans="24:40" x14ac:dyDescent="0.2">
      <c r="X325" s="55">
        <f>IF(IFERROR(MATCH(CONCATENATE("I",Tabel!$N$4),Inst_SFSSV,0),0)&gt;0,Tabel!$AD335*0.9,0)</f>
        <v>0</v>
      </c>
      <c r="Y325" s="55">
        <f>IF(Tabel!$N$4="16341", Tabel!AD335*1,0)</f>
        <v>0</v>
      </c>
      <c r="Z325" s="55">
        <f>IF(Tabel!$N$4="00027", Tabel!AD335*0.4,0)</f>
        <v>0</v>
      </c>
      <c r="AA325" s="55">
        <f>IF(IFERROR(MATCH(CONCATENATE("I",Tabel!$N$4),Inst_audio,0),0)&gt;0,Tabel!$AD335*0.2,0)</f>
        <v>0</v>
      </c>
      <c r="AB325" s="55">
        <f>IF(Tabel!$N$4="00169", Tabel!AD335*0.4,0)</f>
        <v>0</v>
      </c>
      <c r="AC325" s="55">
        <f>IF(IFERROR(MATCH(CONCATENATE("I",Tabel!$N$4),Inst_forta,0),0)&gt;0,Tabel!$AD335*0.2,0)</f>
        <v>0</v>
      </c>
      <c r="AD325" s="55">
        <f>IF(IFERROR(MATCH(CONCATENATE("I",Tabel!$N$4),Inst_forta_bani,0),0)&gt;0,Tabel!$AD335*1.2,0)</f>
        <v>0</v>
      </c>
      <c r="AE325" s="55">
        <f>IF(Tabel!$N$4="16751", Tabel!$AD335*1.2,0)</f>
        <v>0</v>
      </c>
      <c r="AF325" s="55">
        <f>IF(Tabel!$N$4="16606", Tabel!$AD335*0.3,0)</f>
        <v>0</v>
      </c>
      <c r="AG325" s="55">
        <f>IF(Tabel!$N$4="16668", Tabel!$AD335*0.4,0)</f>
        <v>0</v>
      </c>
      <c r="AH325" s="55">
        <f>IF(Tabel!$N$4="15677", Tabel!$AD335*0.2,0)</f>
        <v>0</v>
      </c>
      <c r="AI325" s="55">
        <f>IF(Tabel!$N$4="16958", Tabel!$AD335*0.2,0)</f>
        <v>0</v>
      </c>
      <c r="AJ325" s="55">
        <f>Tabel!$AD335*0.75</f>
        <v>0</v>
      </c>
      <c r="AK325" s="55">
        <f>(Tabel!$AD335+Tabel!$AF335)*0.1</f>
        <v>0</v>
      </c>
      <c r="AL325" s="55">
        <f>IF(Tabel!$B335="GRUP_F6", Tabel!$AD335*0.1,0)</f>
        <v>0</v>
      </c>
      <c r="AM325" s="55">
        <f>IF(IFERROR(MATCH(CONCATENATE("I",Tabel!$N$4),Inst_social,0),0)&gt;0,Tabel!$AD335*0.1,0)</f>
        <v>0</v>
      </c>
      <c r="AN325" s="55">
        <f>Tabel!$AD335*0.75</f>
        <v>0</v>
      </c>
    </row>
    <row r="326" spans="24:40" x14ac:dyDescent="0.2">
      <c r="X326" s="55">
        <f>IF(IFERROR(MATCH(CONCATENATE("I",Tabel!$N$4),Inst_SFSSV,0),0)&gt;0,Tabel!$AD336*0.9,0)</f>
        <v>0</v>
      </c>
      <c r="Y326" s="55">
        <f>IF(Tabel!$N$4="16341", Tabel!AD336*1,0)</f>
        <v>0</v>
      </c>
      <c r="Z326" s="55">
        <f>IF(Tabel!$N$4="00027", Tabel!AD336*0.4,0)</f>
        <v>0</v>
      </c>
      <c r="AA326" s="55">
        <f>IF(IFERROR(MATCH(CONCATENATE("I",Tabel!$N$4),Inst_audio,0),0)&gt;0,Tabel!$AD336*0.2,0)</f>
        <v>0</v>
      </c>
      <c r="AB326" s="55">
        <f>IF(Tabel!$N$4="00169", Tabel!AD336*0.4,0)</f>
        <v>0</v>
      </c>
      <c r="AC326" s="55">
        <f>IF(IFERROR(MATCH(CONCATENATE("I",Tabel!$N$4),Inst_forta,0),0)&gt;0,Tabel!$AD336*0.2,0)</f>
        <v>0</v>
      </c>
      <c r="AD326" s="55">
        <f>IF(IFERROR(MATCH(CONCATENATE("I",Tabel!$N$4),Inst_forta_bani,0),0)&gt;0,Tabel!$AD336*1.2,0)</f>
        <v>0</v>
      </c>
      <c r="AE326" s="55">
        <f>IF(Tabel!$N$4="16751", Tabel!$AD336*1.2,0)</f>
        <v>0</v>
      </c>
      <c r="AF326" s="55">
        <f>IF(Tabel!$N$4="16606", Tabel!$AD336*0.3,0)</f>
        <v>0</v>
      </c>
      <c r="AG326" s="55">
        <f>IF(Tabel!$N$4="16668", Tabel!$AD336*0.4,0)</f>
        <v>0</v>
      </c>
      <c r="AH326" s="55">
        <f>IF(Tabel!$N$4="15677", Tabel!$AD336*0.2,0)</f>
        <v>0</v>
      </c>
      <c r="AI326" s="55">
        <f>IF(Tabel!$N$4="16958", Tabel!$AD336*0.2,0)</f>
        <v>0</v>
      </c>
      <c r="AJ326" s="55">
        <f>Tabel!$AD336*0.75</f>
        <v>0</v>
      </c>
      <c r="AK326" s="55">
        <f>(Tabel!$AD336+Tabel!$AF336)*0.1</f>
        <v>0</v>
      </c>
      <c r="AL326" s="55">
        <f>IF(Tabel!$B336="GRUP_F6", Tabel!$AD336*0.1,0)</f>
        <v>0</v>
      </c>
      <c r="AM326" s="55">
        <f>IF(IFERROR(MATCH(CONCATENATE("I",Tabel!$N$4),Inst_social,0),0)&gt;0,Tabel!$AD336*0.1,0)</f>
        <v>0</v>
      </c>
      <c r="AN326" s="55">
        <f>Tabel!$AD336*0.75</f>
        <v>0</v>
      </c>
    </row>
    <row r="327" spans="24:40" x14ac:dyDescent="0.2">
      <c r="X327" s="55">
        <f>IF(IFERROR(MATCH(CONCATENATE("I",Tabel!$N$4),Inst_SFSSV,0),0)&gt;0,Tabel!$AD337*0.9,0)</f>
        <v>0</v>
      </c>
      <c r="Y327" s="55">
        <f>IF(Tabel!$N$4="16341", Tabel!AD337*1,0)</f>
        <v>0</v>
      </c>
      <c r="Z327" s="55">
        <f>IF(Tabel!$N$4="00027", Tabel!AD337*0.4,0)</f>
        <v>0</v>
      </c>
      <c r="AA327" s="55">
        <f>IF(IFERROR(MATCH(CONCATENATE("I",Tabel!$N$4),Inst_audio,0),0)&gt;0,Tabel!$AD337*0.2,0)</f>
        <v>0</v>
      </c>
      <c r="AB327" s="55">
        <f>IF(Tabel!$N$4="00169", Tabel!AD337*0.4,0)</f>
        <v>0</v>
      </c>
      <c r="AC327" s="55">
        <f>IF(IFERROR(MATCH(CONCATENATE("I",Tabel!$N$4),Inst_forta,0),0)&gt;0,Tabel!$AD337*0.2,0)</f>
        <v>0</v>
      </c>
      <c r="AD327" s="55">
        <f>IF(IFERROR(MATCH(CONCATENATE("I",Tabel!$N$4),Inst_forta_bani,0),0)&gt;0,Tabel!$AD337*1.2,0)</f>
        <v>0</v>
      </c>
      <c r="AE327" s="55">
        <f>IF(Tabel!$N$4="16751", Tabel!$AD337*1.2,0)</f>
        <v>0</v>
      </c>
      <c r="AF327" s="55">
        <f>IF(Tabel!$N$4="16606", Tabel!$AD337*0.3,0)</f>
        <v>0</v>
      </c>
      <c r="AG327" s="55">
        <f>IF(Tabel!$N$4="16668", Tabel!$AD337*0.4,0)</f>
        <v>0</v>
      </c>
      <c r="AH327" s="55">
        <f>IF(Tabel!$N$4="15677", Tabel!$AD337*0.2,0)</f>
        <v>0</v>
      </c>
      <c r="AI327" s="55">
        <f>IF(Tabel!$N$4="16958", Tabel!$AD337*0.2,0)</f>
        <v>0</v>
      </c>
      <c r="AJ327" s="55">
        <f>Tabel!$AD337*0.75</f>
        <v>0</v>
      </c>
      <c r="AK327" s="55">
        <f>(Tabel!$AD337+Tabel!$AF337)*0.1</f>
        <v>0</v>
      </c>
      <c r="AL327" s="55">
        <f>IF(Tabel!$B337="GRUP_F6", Tabel!$AD337*0.1,0)</f>
        <v>0</v>
      </c>
      <c r="AM327" s="55">
        <f>IF(IFERROR(MATCH(CONCATENATE("I",Tabel!$N$4),Inst_social,0),0)&gt;0,Tabel!$AD337*0.1,0)</f>
        <v>0</v>
      </c>
      <c r="AN327" s="55">
        <f>Tabel!$AD337*0.75</f>
        <v>0</v>
      </c>
    </row>
    <row r="328" spans="24:40" x14ac:dyDescent="0.2">
      <c r="X328" s="55">
        <f>IF(IFERROR(MATCH(CONCATENATE("I",Tabel!$N$4),Inst_SFSSV,0),0)&gt;0,Tabel!$AD338*0.9,0)</f>
        <v>0</v>
      </c>
      <c r="Y328" s="55">
        <f>IF(Tabel!$N$4="16341", Tabel!AD338*1,0)</f>
        <v>0</v>
      </c>
      <c r="Z328" s="55">
        <f>IF(Tabel!$N$4="00027", Tabel!AD338*0.4,0)</f>
        <v>0</v>
      </c>
      <c r="AA328" s="55">
        <f>IF(IFERROR(MATCH(CONCATENATE("I",Tabel!$N$4),Inst_audio,0),0)&gt;0,Tabel!$AD338*0.2,0)</f>
        <v>0</v>
      </c>
      <c r="AB328" s="55">
        <f>IF(Tabel!$N$4="00169", Tabel!AD338*0.4,0)</f>
        <v>0</v>
      </c>
      <c r="AC328" s="55">
        <f>IF(IFERROR(MATCH(CONCATENATE("I",Tabel!$N$4),Inst_forta,0),0)&gt;0,Tabel!$AD338*0.2,0)</f>
        <v>0</v>
      </c>
      <c r="AD328" s="55">
        <f>IF(IFERROR(MATCH(CONCATENATE("I",Tabel!$N$4),Inst_forta_bani,0),0)&gt;0,Tabel!$AD338*1.2,0)</f>
        <v>0</v>
      </c>
      <c r="AE328" s="55">
        <f>IF(Tabel!$N$4="16751", Tabel!$AD338*1.2,0)</f>
        <v>0</v>
      </c>
      <c r="AF328" s="55">
        <f>IF(Tabel!$N$4="16606", Tabel!$AD338*0.3,0)</f>
        <v>0</v>
      </c>
      <c r="AG328" s="55">
        <f>IF(Tabel!$N$4="16668", Tabel!$AD338*0.4,0)</f>
        <v>0</v>
      </c>
      <c r="AH328" s="55">
        <f>IF(Tabel!$N$4="15677", Tabel!$AD338*0.2,0)</f>
        <v>0</v>
      </c>
      <c r="AI328" s="55">
        <f>IF(Tabel!$N$4="16958", Tabel!$AD338*0.2,0)</f>
        <v>0</v>
      </c>
      <c r="AJ328" s="55">
        <f>Tabel!$AD338*0.75</f>
        <v>0</v>
      </c>
      <c r="AK328" s="55">
        <f>(Tabel!$AD338+Tabel!$AF338)*0.1</f>
        <v>0</v>
      </c>
      <c r="AL328" s="55">
        <f>IF(Tabel!$B338="GRUP_F6", Tabel!$AD338*0.1,0)</f>
        <v>0</v>
      </c>
      <c r="AM328" s="55">
        <f>IF(IFERROR(MATCH(CONCATENATE("I",Tabel!$N$4),Inst_social,0),0)&gt;0,Tabel!$AD338*0.1,0)</f>
        <v>0</v>
      </c>
      <c r="AN328" s="55">
        <f>Tabel!$AD338*0.75</f>
        <v>0</v>
      </c>
    </row>
    <row r="329" spans="24:40" x14ac:dyDescent="0.2">
      <c r="X329" s="55">
        <f>IF(IFERROR(MATCH(CONCATENATE("I",Tabel!$N$4),Inst_SFSSV,0),0)&gt;0,Tabel!$AD339*0.9,0)</f>
        <v>0</v>
      </c>
      <c r="Y329" s="55">
        <f>IF(Tabel!$N$4="16341", Tabel!AD339*1,0)</f>
        <v>0</v>
      </c>
      <c r="Z329" s="55">
        <f>IF(Tabel!$N$4="00027", Tabel!AD339*0.4,0)</f>
        <v>0</v>
      </c>
      <c r="AA329" s="55">
        <f>IF(IFERROR(MATCH(CONCATENATE("I",Tabel!$N$4),Inst_audio,0),0)&gt;0,Tabel!$AD339*0.2,0)</f>
        <v>0</v>
      </c>
      <c r="AB329" s="55">
        <f>IF(Tabel!$N$4="00169", Tabel!AD339*0.4,0)</f>
        <v>0</v>
      </c>
      <c r="AC329" s="55">
        <f>IF(IFERROR(MATCH(CONCATENATE("I",Tabel!$N$4),Inst_forta,0),0)&gt;0,Tabel!$AD339*0.2,0)</f>
        <v>0</v>
      </c>
      <c r="AD329" s="55">
        <f>IF(IFERROR(MATCH(CONCATENATE("I",Tabel!$N$4),Inst_forta_bani,0),0)&gt;0,Tabel!$AD339*1.2,0)</f>
        <v>0</v>
      </c>
      <c r="AE329" s="55">
        <f>IF(Tabel!$N$4="16751", Tabel!$AD339*1.2,0)</f>
        <v>0</v>
      </c>
      <c r="AF329" s="55">
        <f>IF(Tabel!$N$4="16606", Tabel!$AD339*0.3,0)</f>
        <v>0</v>
      </c>
      <c r="AG329" s="55">
        <f>IF(Tabel!$N$4="16668", Tabel!$AD339*0.4,0)</f>
        <v>0</v>
      </c>
      <c r="AH329" s="55">
        <f>IF(Tabel!$N$4="15677", Tabel!$AD339*0.2,0)</f>
        <v>0</v>
      </c>
      <c r="AI329" s="55">
        <f>IF(Tabel!$N$4="16958", Tabel!$AD339*0.2,0)</f>
        <v>0</v>
      </c>
      <c r="AJ329" s="55">
        <f>Tabel!$AD339*0.75</f>
        <v>0</v>
      </c>
      <c r="AK329" s="55">
        <f>(Tabel!$AD339+Tabel!$AF339)*0.1</f>
        <v>0</v>
      </c>
      <c r="AL329" s="55">
        <f>IF(Tabel!$B339="GRUP_F6", Tabel!$AD339*0.1,0)</f>
        <v>0</v>
      </c>
      <c r="AM329" s="55">
        <f>IF(IFERROR(MATCH(CONCATENATE("I",Tabel!$N$4),Inst_social,0),0)&gt;0,Tabel!$AD339*0.1,0)</f>
        <v>0</v>
      </c>
      <c r="AN329" s="55">
        <f>Tabel!$AD339*0.75</f>
        <v>0</v>
      </c>
    </row>
    <row r="330" spans="24:40" x14ac:dyDescent="0.2">
      <c r="X330" s="55">
        <f>IF(IFERROR(MATCH(CONCATENATE("I",Tabel!$N$4),Inst_SFSSV,0),0)&gt;0,Tabel!$AD340*0.9,0)</f>
        <v>0</v>
      </c>
      <c r="Y330" s="55">
        <f>IF(Tabel!$N$4="16341", Tabel!AD340*1,0)</f>
        <v>0</v>
      </c>
      <c r="Z330" s="55">
        <f>IF(Tabel!$N$4="00027", Tabel!AD340*0.4,0)</f>
        <v>0</v>
      </c>
      <c r="AA330" s="55">
        <f>IF(IFERROR(MATCH(CONCATENATE("I",Tabel!$N$4),Inst_audio,0),0)&gt;0,Tabel!$AD340*0.2,0)</f>
        <v>0</v>
      </c>
      <c r="AB330" s="55">
        <f>IF(Tabel!$N$4="00169", Tabel!AD340*0.4,0)</f>
        <v>0</v>
      </c>
      <c r="AC330" s="55">
        <f>IF(IFERROR(MATCH(CONCATENATE("I",Tabel!$N$4),Inst_forta,0),0)&gt;0,Tabel!$AD340*0.2,0)</f>
        <v>0</v>
      </c>
      <c r="AD330" s="55">
        <f>IF(IFERROR(MATCH(CONCATENATE("I",Tabel!$N$4),Inst_forta_bani,0),0)&gt;0,Tabel!$AD340*1.2,0)</f>
        <v>0</v>
      </c>
      <c r="AE330" s="55">
        <f>IF(Tabel!$N$4="16751", Tabel!$AD340*1.2,0)</f>
        <v>0</v>
      </c>
      <c r="AF330" s="55">
        <f>IF(Tabel!$N$4="16606", Tabel!$AD340*0.3,0)</f>
        <v>0</v>
      </c>
      <c r="AG330" s="55">
        <f>IF(Tabel!$N$4="16668", Tabel!$AD340*0.4,0)</f>
        <v>0</v>
      </c>
      <c r="AH330" s="55">
        <f>IF(Tabel!$N$4="15677", Tabel!$AD340*0.2,0)</f>
        <v>0</v>
      </c>
      <c r="AI330" s="55">
        <f>IF(Tabel!$N$4="16958", Tabel!$AD340*0.2,0)</f>
        <v>0</v>
      </c>
      <c r="AJ330" s="55">
        <f>Tabel!$AD340*0.75</f>
        <v>0</v>
      </c>
      <c r="AK330" s="55">
        <f>(Tabel!$AD340+Tabel!$AF340)*0.1</f>
        <v>0</v>
      </c>
      <c r="AL330" s="55">
        <f>IF(Tabel!$B340="GRUP_F6", Tabel!$AD340*0.1,0)</f>
        <v>0</v>
      </c>
      <c r="AM330" s="55">
        <f>IF(IFERROR(MATCH(CONCATENATE("I",Tabel!$N$4),Inst_social,0),0)&gt;0,Tabel!$AD340*0.1,0)</f>
        <v>0</v>
      </c>
      <c r="AN330" s="55">
        <f>Tabel!$AD340*0.75</f>
        <v>0</v>
      </c>
    </row>
    <row r="331" spans="24:40" x14ac:dyDescent="0.2">
      <c r="X331" s="55">
        <f>IF(IFERROR(MATCH(CONCATENATE("I",Tabel!$N$4),Inst_SFSSV,0),0)&gt;0,Tabel!$AD341*0.9,0)</f>
        <v>0</v>
      </c>
      <c r="Y331" s="55">
        <f>IF(Tabel!$N$4="16341", Tabel!AD341*1,0)</f>
        <v>0</v>
      </c>
      <c r="Z331" s="55">
        <f>IF(Tabel!$N$4="00027", Tabel!AD341*0.4,0)</f>
        <v>0</v>
      </c>
      <c r="AA331" s="55">
        <f>IF(IFERROR(MATCH(CONCATENATE("I",Tabel!$N$4),Inst_audio,0),0)&gt;0,Tabel!$AD341*0.2,0)</f>
        <v>0</v>
      </c>
      <c r="AB331" s="55">
        <f>IF(Tabel!$N$4="00169", Tabel!AD341*0.4,0)</f>
        <v>0</v>
      </c>
      <c r="AC331" s="55">
        <f>IF(IFERROR(MATCH(CONCATENATE("I",Tabel!$N$4),Inst_forta,0),0)&gt;0,Tabel!$AD341*0.2,0)</f>
        <v>0</v>
      </c>
      <c r="AD331" s="55">
        <f>IF(IFERROR(MATCH(CONCATENATE("I",Tabel!$N$4),Inst_forta_bani,0),0)&gt;0,Tabel!$AD341*1.2,0)</f>
        <v>0</v>
      </c>
      <c r="AE331" s="55">
        <f>IF(Tabel!$N$4="16751", Tabel!$AD341*1.2,0)</f>
        <v>0</v>
      </c>
      <c r="AF331" s="55">
        <f>IF(Tabel!$N$4="16606", Tabel!$AD341*0.3,0)</f>
        <v>0</v>
      </c>
      <c r="AG331" s="55">
        <f>IF(Tabel!$N$4="16668", Tabel!$AD341*0.4,0)</f>
        <v>0</v>
      </c>
      <c r="AH331" s="55">
        <f>IF(Tabel!$N$4="15677", Tabel!$AD341*0.2,0)</f>
        <v>0</v>
      </c>
      <c r="AI331" s="55">
        <f>IF(Tabel!$N$4="16958", Tabel!$AD341*0.2,0)</f>
        <v>0</v>
      </c>
      <c r="AJ331" s="55">
        <f>Tabel!$AD341*0.75</f>
        <v>0</v>
      </c>
      <c r="AK331" s="55">
        <f>(Tabel!$AD341+Tabel!$AF341)*0.1</f>
        <v>0</v>
      </c>
      <c r="AL331" s="55">
        <f>IF(Tabel!$B341="GRUP_F6", Tabel!$AD341*0.1,0)</f>
        <v>0</v>
      </c>
      <c r="AM331" s="55">
        <f>IF(IFERROR(MATCH(CONCATENATE("I",Tabel!$N$4),Inst_social,0),0)&gt;0,Tabel!$AD341*0.1,0)</f>
        <v>0</v>
      </c>
      <c r="AN331" s="55">
        <f>Tabel!$AD341*0.75</f>
        <v>0</v>
      </c>
    </row>
    <row r="332" spans="24:40" x14ac:dyDescent="0.2">
      <c r="X332" s="55">
        <f>IF(IFERROR(MATCH(CONCATENATE("I",Tabel!$N$4),Inst_SFSSV,0),0)&gt;0,Tabel!$AD342*0.9,0)</f>
        <v>0</v>
      </c>
      <c r="Y332" s="55">
        <f>IF(Tabel!$N$4="16341", Tabel!AD342*1,0)</f>
        <v>0</v>
      </c>
      <c r="Z332" s="55">
        <f>IF(Tabel!$N$4="00027", Tabel!AD342*0.4,0)</f>
        <v>0</v>
      </c>
      <c r="AA332" s="55">
        <f>IF(IFERROR(MATCH(CONCATENATE("I",Tabel!$N$4),Inst_audio,0),0)&gt;0,Tabel!$AD342*0.2,0)</f>
        <v>0</v>
      </c>
      <c r="AB332" s="55">
        <f>IF(Tabel!$N$4="00169", Tabel!AD342*0.4,0)</f>
        <v>0</v>
      </c>
      <c r="AC332" s="55">
        <f>IF(IFERROR(MATCH(CONCATENATE("I",Tabel!$N$4),Inst_forta,0),0)&gt;0,Tabel!$AD342*0.2,0)</f>
        <v>0</v>
      </c>
      <c r="AD332" s="55">
        <f>IF(IFERROR(MATCH(CONCATENATE("I",Tabel!$N$4),Inst_forta_bani,0),0)&gt;0,Tabel!$AD342*1.2,0)</f>
        <v>0</v>
      </c>
      <c r="AE332" s="55">
        <f>IF(Tabel!$N$4="16751", Tabel!$AD342*1.2,0)</f>
        <v>0</v>
      </c>
      <c r="AF332" s="55">
        <f>IF(Tabel!$N$4="16606", Tabel!$AD342*0.3,0)</f>
        <v>0</v>
      </c>
      <c r="AG332" s="55">
        <f>IF(Tabel!$N$4="16668", Tabel!$AD342*0.4,0)</f>
        <v>0</v>
      </c>
      <c r="AH332" s="55">
        <f>IF(Tabel!$N$4="15677", Tabel!$AD342*0.2,0)</f>
        <v>0</v>
      </c>
      <c r="AI332" s="55">
        <f>IF(Tabel!$N$4="16958", Tabel!$AD342*0.2,0)</f>
        <v>0</v>
      </c>
      <c r="AJ332" s="55">
        <f>Tabel!$AD342*0.75</f>
        <v>0</v>
      </c>
      <c r="AK332" s="55">
        <f>(Tabel!$AD342+Tabel!$AF342)*0.1</f>
        <v>0</v>
      </c>
      <c r="AL332" s="55">
        <f>IF(Tabel!$B342="GRUP_F6", Tabel!$AD342*0.1,0)</f>
        <v>0</v>
      </c>
      <c r="AM332" s="55">
        <f>IF(IFERROR(MATCH(CONCATENATE("I",Tabel!$N$4),Inst_social,0),0)&gt;0,Tabel!$AD342*0.1,0)</f>
        <v>0</v>
      </c>
      <c r="AN332" s="55">
        <f>Tabel!$AD342*0.75</f>
        <v>0</v>
      </c>
    </row>
    <row r="333" spans="24:40" x14ac:dyDescent="0.2">
      <c r="X333" s="55">
        <f>IF(IFERROR(MATCH(CONCATENATE("I",Tabel!$N$4),Inst_SFSSV,0),0)&gt;0,Tabel!$AD343*0.9,0)</f>
        <v>0</v>
      </c>
      <c r="Y333" s="55">
        <f>IF(Tabel!$N$4="16341", Tabel!AD343*1,0)</f>
        <v>0</v>
      </c>
      <c r="Z333" s="55">
        <f>IF(Tabel!$N$4="00027", Tabel!AD343*0.4,0)</f>
        <v>0</v>
      </c>
      <c r="AA333" s="55">
        <f>IF(IFERROR(MATCH(CONCATENATE("I",Tabel!$N$4),Inst_audio,0),0)&gt;0,Tabel!$AD343*0.2,0)</f>
        <v>0</v>
      </c>
      <c r="AB333" s="55">
        <f>IF(Tabel!$N$4="00169", Tabel!AD343*0.4,0)</f>
        <v>0</v>
      </c>
      <c r="AC333" s="55">
        <f>IF(IFERROR(MATCH(CONCATENATE("I",Tabel!$N$4),Inst_forta,0),0)&gt;0,Tabel!$AD343*0.2,0)</f>
        <v>0</v>
      </c>
      <c r="AD333" s="55">
        <f>IF(IFERROR(MATCH(CONCATENATE("I",Tabel!$N$4),Inst_forta_bani,0),0)&gt;0,Tabel!$AD343*1.2,0)</f>
        <v>0</v>
      </c>
      <c r="AE333" s="55">
        <f>IF(Tabel!$N$4="16751", Tabel!$AD343*1.2,0)</f>
        <v>0</v>
      </c>
      <c r="AF333" s="55">
        <f>IF(Tabel!$N$4="16606", Tabel!$AD343*0.3,0)</f>
        <v>0</v>
      </c>
      <c r="AG333" s="55">
        <f>IF(Tabel!$N$4="16668", Tabel!$AD343*0.4,0)</f>
        <v>0</v>
      </c>
      <c r="AH333" s="55">
        <f>IF(Tabel!$N$4="15677", Tabel!$AD343*0.2,0)</f>
        <v>0</v>
      </c>
      <c r="AI333" s="55">
        <f>IF(Tabel!$N$4="16958", Tabel!$AD343*0.2,0)</f>
        <v>0</v>
      </c>
      <c r="AJ333" s="55">
        <f>Tabel!$AD343*0.75</f>
        <v>0</v>
      </c>
      <c r="AK333" s="55">
        <f>(Tabel!$AD343+Tabel!$AF343)*0.1</f>
        <v>0</v>
      </c>
      <c r="AL333" s="55">
        <f>IF(Tabel!$B343="GRUP_F6", Tabel!$AD343*0.1,0)</f>
        <v>0</v>
      </c>
      <c r="AM333" s="55">
        <f>IF(IFERROR(MATCH(CONCATENATE("I",Tabel!$N$4),Inst_social,0),0)&gt;0,Tabel!$AD343*0.1,0)</f>
        <v>0</v>
      </c>
      <c r="AN333" s="55">
        <f>Tabel!$AD343*0.75</f>
        <v>0</v>
      </c>
    </row>
    <row r="334" spans="24:40" x14ac:dyDescent="0.2">
      <c r="X334" s="55">
        <f>IF(IFERROR(MATCH(CONCATENATE("I",Tabel!$N$4),Inst_SFSSV,0),0)&gt;0,Tabel!$AD344*0.9,0)</f>
        <v>0</v>
      </c>
      <c r="Y334" s="55">
        <f>IF(Tabel!$N$4="16341", Tabel!AD344*1,0)</f>
        <v>0</v>
      </c>
      <c r="Z334" s="55">
        <f>IF(Tabel!$N$4="00027", Tabel!AD344*0.4,0)</f>
        <v>0</v>
      </c>
      <c r="AA334" s="55">
        <f>IF(IFERROR(MATCH(CONCATENATE("I",Tabel!$N$4),Inst_audio,0),0)&gt;0,Tabel!$AD344*0.2,0)</f>
        <v>0</v>
      </c>
      <c r="AB334" s="55">
        <f>IF(Tabel!$N$4="00169", Tabel!AD344*0.4,0)</f>
        <v>0</v>
      </c>
      <c r="AC334" s="55">
        <f>IF(IFERROR(MATCH(CONCATENATE("I",Tabel!$N$4),Inst_forta,0),0)&gt;0,Tabel!$AD344*0.2,0)</f>
        <v>0</v>
      </c>
      <c r="AD334" s="55">
        <f>IF(IFERROR(MATCH(CONCATENATE("I",Tabel!$N$4),Inst_forta_bani,0),0)&gt;0,Tabel!$AD344*1.2,0)</f>
        <v>0</v>
      </c>
      <c r="AE334" s="55">
        <f>IF(Tabel!$N$4="16751", Tabel!$AD344*1.2,0)</f>
        <v>0</v>
      </c>
      <c r="AF334" s="55">
        <f>IF(Tabel!$N$4="16606", Tabel!$AD344*0.3,0)</f>
        <v>0</v>
      </c>
      <c r="AG334" s="55">
        <f>IF(Tabel!$N$4="16668", Tabel!$AD344*0.4,0)</f>
        <v>0</v>
      </c>
      <c r="AH334" s="55">
        <f>IF(Tabel!$N$4="15677", Tabel!$AD344*0.2,0)</f>
        <v>0</v>
      </c>
      <c r="AI334" s="55">
        <f>IF(Tabel!$N$4="16958", Tabel!$AD344*0.2,0)</f>
        <v>0</v>
      </c>
      <c r="AJ334" s="55">
        <f>Tabel!$AD344*0.75</f>
        <v>0</v>
      </c>
      <c r="AK334" s="55">
        <f>(Tabel!$AD344+Tabel!$AF344)*0.1</f>
        <v>0</v>
      </c>
      <c r="AL334" s="55">
        <f>IF(Tabel!$B344="GRUP_F6", Tabel!$AD344*0.1,0)</f>
        <v>0</v>
      </c>
      <c r="AM334" s="55">
        <f>IF(IFERROR(MATCH(CONCATENATE("I",Tabel!$N$4),Inst_social,0),0)&gt;0,Tabel!$AD344*0.1,0)</f>
        <v>0</v>
      </c>
      <c r="AN334" s="55">
        <f>Tabel!$AD344*0.75</f>
        <v>0</v>
      </c>
    </row>
    <row r="335" spans="24:40" x14ac:dyDescent="0.2">
      <c r="X335" s="55">
        <f>IF(IFERROR(MATCH(CONCATENATE("I",Tabel!$N$4),Inst_SFSSV,0),0)&gt;0,Tabel!$AD345*0.9,0)</f>
        <v>0</v>
      </c>
      <c r="Y335" s="55">
        <f>IF(Tabel!$N$4="16341", Tabel!AD345*1,0)</f>
        <v>0</v>
      </c>
      <c r="Z335" s="55">
        <f>IF(Tabel!$N$4="00027", Tabel!AD345*0.4,0)</f>
        <v>0</v>
      </c>
      <c r="AA335" s="55">
        <f>IF(IFERROR(MATCH(CONCATENATE("I",Tabel!$N$4),Inst_audio,0),0)&gt;0,Tabel!$AD345*0.2,0)</f>
        <v>0</v>
      </c>
      <c r="AB335" s="55">
        <f>IF(Tabel!$N$4="00169", Tabel!AD345*0.4,0)</f>
        <v>0</v>
      </c>
      <c r="AC335" s="55">
        <f>IF(IFERROR(MATCH(CONCATENATE("I",Tabel!$N$4),Inst_forta,0),0)&gt;0,Tabel!$AD345*0.2,0)</f>
        <v>0</v>
      </c>
      <c r="AD335" s="55">
        <f>IF(IFERROR(MATCH(CONCATENATE("I",Tabel!$N$4),Inst_forta_bani,0),0)&gt;0,Tabel!$AD345*1.2,0)</f>
        <v>0</v>
      </c>
      <c r="AE335" s="55">
        <f>IF(Tabel!$N$4="16751", Tabel!$AD345*1.2,0)</f>
        <v>0</v>
      </c>
      <c r="AF335" s="55">
        <f>IF(Tabel!$N$4="16606", Tabel!$AD345*0.3,0)</f>
        <v>0</v>
      </c>
      <c r="AG335" s="55">
        <f>IF(Tabel!$N$4="16668", Tabel!$AD345*0.4,0)</f>
        <v>0</v>
      </c>
      <c r="AH335" s="55">
        <f>IF(Tabel!$N$4="15677", Tabel!$AD345*0.2,0)</f>
        <v>0</v>
      </c>
      <c r="AI335" s="55">
        <f>IF(Tabel!$N$4="16958", Tabel!$AD345*0.2,0)</f>
        <v>0</v>
      </c>
      <c r="AJ335" s="55">
        <f>Tabel!$AD345*0.75</f>
        <v>0</v>
      </c>
      <c r="AK335" s="55">
        <f>(Tabel!$AD345+Tabel!$AF345)*0.1</f>
        <v>0</v>
      </c>
      <c r="AL335" s="55">
        <f>IF(Tabel!$B345="GRUP_F6", Tabel!$AD345*0.1,0)</f>
        <v>0</v>
      </c>
      <c r="AM335" s="55">
        <f>IF(IFERROR(MATCH(CONCATENATE("I",Tabel!$N$4),Inst_social,0),0)&gt;0,Tabel!$AD345*0.1,0)</f>
        <v>0</v>
      </c>
      <c r="AN335" s="55">
        <f>Tabel!$AD345*0.75</f>
        <v>0</v>
      </c>
    </row>
    <row r="336" spans="24:40" x14ac:dyDescent="0.2">
      <c r="X336" s="55">
        <f>IF(IFERROR(MATCH(CONCATENATE("I",Tabel!$N$4),Inst_SFSSV,0),0)&gt;0,Tabel!$AD346*0.9,0)</f>
        <v>0</v>
      </c>
      <c r="Y336" s="55">
        <f>IF(Tabel!$N$4="16341", Tabel!AD346*1,0)</f>
        <v>0</v>
      </c>
      <c r="Z336" s="55">
        <f>IF(Tabel!$N$4="00027", Tabel!AD346*0.4,0)</f>
        <v>0</v>
      </c>
      <c r="AA336" s="55">
        <f>IF(IFERROR(MATCH(CONCATENATE("I",Tabel!$N$4),Inst_audio,0),0)&gt;0,Tabel!$AD346*0.2,0)</f>
        <v>0</v>
      </c>
      <c r="AB336" s="55">
        <f>IF(Tabel!$N$4="00169", Tabel!AD346*0.4,0)</f>
        <v>0</v>
      </c>
      <c r="AC336" s="55">
        <f>IF(IFERROR(MATCH(CONCATENATE("I",Tabel!$N$4),Inst_forta,0),0)&gt;0,Tabel!$AD346*0.2,0)</f>
        <v>0</v>
      </c>
      <c r="AD336" s="55">
        <f>IF(IFERROR(MATCH(CONCATENATE("I",Tabel!$N$4),Inst_forta_bani,0),0)&gt;0,Tabel!$AD346*1.2,0)</f>
        <v>0</v>
      </c>
      <c r="AE336" s="55">
        <f>IF(Tabel!$N$4="16751", Tabel!$AD346*1.2,0)</f>
        <v>0</v>
      </c>
      <c r="AF336" s="55">
        <f>IF(Tabel!$N$4="16606", Tabel!$AD346*0.3,0)</f>
        <v>0</v>
      </c>
      <c r="AG336" s="55">
        <f>IF(Tabel!$N$4="16668", Tabel!$AD346*0.4,0)</f>
        <v>0</v>
      </c>
      <c r="AH336" s="55">
        <f>IF(Tabel!$N$4="15677", Tabel!$AD346*0.2,0)</f>
        <v>0</v>
      </c>
      <c r="AI336" s="55">
        <f>IF(Tabel!$N$4="16958", Tabel!$AD346*0.2,0)</f>
        <v>0</v>
      </c>
      <c r="AJ336" s="55">
        <f>Tabel!$AD346*0.75</f>
        <v>0</v>
      </c>
      <c r="AK336" s="55">
        <f>(Tabel!$AD346+Tabel!$AF346)*0.1</f>
        <v>0</v>
      </c>
      <c r="AL336" s="55">
        <f>IF(Tabel!$B346="GRUP_F6", Tabel!$AD346*0.1,0)</f>
        <v>0</v>
      </c>
      <c r="AM336" s="55">
        <f>IF(IFERROR(MATCH(CONCATENATE("I",Tabel!$N$4),Inst_social,0),0)&gt;0,Tabel!$AD346*0.1,0)</f>
        <v>0</v>
      </c>
      <c r="AN336" s="55">
        <f>Tabel!$AD346*0.75</f>
        <v>0</v>
      </c>
    </row>
    <row r="337" spans="24:40" x14ac:dyDescent="0.2">
      <c r="X337" s="55">
        <f>IF(IFERROR(MATCH(CONCATENATE("I",Tabel!$N$4),Inst_SFSSV,0),0)&gt;0,Tabel!$AD347*0.9,0)</f>
        <v>0</v>
      </c>
      <c r="Y337" s="55">
        <f>IF(Tabel!$N$4="16341", Tabel!AD347*1,0)</f>
        <v>0</v>
      </c>
      <c r="Z337" s="55">
        <f>IF(Tabel!$N$4="00027", Tabel!AD347*0.4,0)</f>
        <v>0</v>
      </c>
      <c r="AA337" s="55">
        <f>IF(IFERROR(MATCH(CONCATENATE("I",Tabel!$N$4),Inst_audio,0),0)&gt;0,Tabel!$AD347*0.2,0)</f>
        <v>0</v>
      </c>
      <c r="AB337" s="55">
        <f>IF(Tabel!$N$4="00169", Tabel!AD347*0.4,0)</f>
        <v>0</v>
      </c>
      <c r="AC337" s="55">
        <f>IF(IFERROR(MATCH(CONCATENATE("I",Tabel!$N$4),Inst_forta,0),0)&gt;0,Tabel!$AD347*0.2,0)</f>
        <v>0</v>
      </c>
      <c r="AD337" s="55">
        <f>IF(IFERROR(MATCH(CONCATENATE("I",Tabel!$N$4),Inst_forta_bani,0),0)&gt;0,Tabel!$AD347*1.2,0)</f>
        <v>0</v>
      </c>
      <c r="AE337" s="55">
        <f>IF(Tabel!$N$4="16751", Tabel!$AD347*1.2,0)</f>
        <v>0</v>
      </c>
      <c r="AF337" s="55">
        <f>IF(Tabel!$N$4="16606", Tabel!$AD347*0.3,0)</f>
        <v>0</v>
      </c>
      <c r="AG337" s="55">
        <f>IF(Tabel!$N$4="16668", Tabel!$AD347*0.4,0)</f>
        <v>0</v>
      </c>
      <c r="AH337" s="55">
        <f>IF(Tabel!$N$4="15677", Tabel!$AD347*0.2,0)</f>
        <v>0</v>
      </c>
      <c r="AI337" s="55">
        <f>IF(Tabel!$N$4="16958", Tabel!$AD347*0.2,0)</f>
        <v>0</v>
      </c>
      <c r="AJ337" s="55">
        <f>Tabel!$AD347*0.75</f>
        <v>0</v>
      </c>
      <c r="AK337" s="55">
        <f>(Tabel!$AD347+Tabel!$AF347)*0.1</f>
        <v>0</v>
      </c>
      <c r="AL337" s="55">
        <f>IF(Tabel!$B347="GRUP_F6", Tabel!$AD347*0.1,0)</f>
        <v>0</v>
      </c>
      <c r="AM337" s="55">
        <f>IF(IFERROR(MATCH(CONCATENATE("I",Tabel!$N$4),Inst_social,0),0)&gt;0,Tabel!$AD347*0.1,0)</f>
        <v>0</v>
      </c>
      <c r="AN337" s="55">
        <f>Tabel!$AD347*0.75</f>
        <v>0</v>
      </c>
    </row>
    <row r="338" spans="24:40" x14ac:dyDescent="0.2">
      <c r="X338" s="55">
        <f>IF(IFERROR(MATCH(CONCATENATE("I",Tabel!$N$4),Inst_SFSSV,0),0)&gt;0,Tabel!$AD348*0.9,0)</f>
        <v>0</v>
      </c>
      <c r="Y338" s="55">
        <f>IF(Tabel!$N$4="16341", Tabel!AD348*1,0)</f>
        <v>0</v>
      </c>
      <c r="Z338" s="55">
        <f>IF(Tabel!$N$4="00027", Tabel!AD348*0.4,0)</f>
        <v>0</v>
      </c>
      <c r="AA338" s="55">
        <f>IF(IFERROR(MATCH(CONCATENATE("I",Tabel!$N$4),Inst_audio,0),0)&gt;0,Tabel!$AD348*0.2,0)</f>
        <v>0</v>
      </c>
      <c r="AB338" s="55">
        <f>IF(Tabel!$N$4="00169", Tabel!AD348*0.4,0)</f>
        <v>0</v>
      </c>
      <c r="AC338" s="55">
        <f>IF(IFERROR(MATCH(CONCATENATE("I",Tabel!$N$4),Inst_forta,0),0)&gt;0,Tabel!$AD348*0.2,0)</f>
        <v>0</v>
      </c>
      <c r="AD338" s="55">
        <f>IF(IFERROR(MATCH(CONCATENATE("I",Tabel!$N$4),Inst_forta_bani,0),0)&gt;0,Tabel!$AD348*1.2,0)</f>
        <v>0</v>
      </c>
      <c r="AE338" s="55">
        <f>IF(Tabel!$N$4="16751", Tabel!$AD348*1.2,0)</f>
        <v>0</v>
      </c>
      <c r="AF338" s="55">
        <f>IF(Tabel!$N$4="16606", Tabel!$AD348*0.3,0)</f>
        <v>0</v>
      </c>
      <c r="AG338" s="55">
        <f>IF(Tabel!$N$4="16668", Tabel!$AD348*0.4,0)</f>
        <v>0</v>
      </c>
      <c r="AH338" s="55">
        <f>IF(Tabel!$N$4="15677", Tabel!$AD348*0.2,0)</f>
        <v>0</v>
      </c>
      <c r="AI338" s="55">
        <f>IF(Tabel!$N$4="16958", Tabel!$AD348*0.2,0)</f>
        <v>0</v>
      </c>
      <c r="AJ338" s="55">
        <f>Tabel!$AD348*0.75</f>
        <v>0</v>
      </c>
      <c r="AK338" s="55">
        <f>(Tabel!$AD348+Tabel!$AF348)*0.1</f>
        <v>0</v>
      </c>
      <c r="AL338" s="55">
        <f>IF(Tabel!$B348="GRUP_F6", Tabel!$AD348*0.1,0)</f>
        <v>0</v>
      </c>
      <c r="AM338" s="55">
        <f>IF(IFERROR(MATCH(CONCATENATE("I",Tabel!$N$4),Inst_social,0),0)&gt;0,Tabel!$AD348*0.1,0)</f>
        <v>0</v>
      </c>
      <c r="AN338" s="55">
        <f>Tabel!$AD348*0.75</f>
        <v>0</v>
      </c>
    </row>
    <row r="339" spans="24:40" x14ac:dyDescent="0.2">
      <c r="X339" s="55">
        <f>IF(IFERROR(MATCH(CONCATENATE("I",Tabel!$N$4),Inst_SFSSV,0),0)&gt;0,Tabel!$AD349*0.9,0)</f>
        <v>0</v>
      </c>
      <c r="Y339" s="55">
        <f>IF(Tabel!$N$4="16341", Tabel!AD349*1,0)</f>
        <v>0</v>
      </c>
      <c r="Z339" s="55">
        <f>IF(Tabel!$N$4="00027", Tabel!AD349*0.4,0)</f>
        <v>0</v>
      </c>
      <c r="AA339" s="55">
        <f>IF(IFERROR(MATCH(CONCATENATE("I",Tabel!$N$4),Inst_audio,0),0)&gt;0,Tabel!$AD349*0.2,0)</f>
        <v>0</v>
      </c>
      <c r="AB339" s="55">
        <f>IF(Tabel!$N$4="00169", Tabel!AD349*0.4,0)</f>
        <v>0</v>
      </c>
      <c r="AC339" s="55">
        <f>IF(IFERROR(MATCH(CONCATENATE("I",Tabel!$N$4),Inst_forta,0),0)&gt;0,Tabel!$AD349*0.2,0)</f>
        <v>0</v>
      </c>
      <c r="AD339" s="55">
        <f>IF(IFERROR(MATCH(CONCATENATE("I",Tabel!$N$4),Inst_forta_bani,0),0)&gt;0,Tabel!$AD349*1.2,0)</f>
        <v>0</v>
      </c>
      <c r="AE339" s="55">
        <f>IF(Tabel!$N$4="16751", Tabel!$AD349*1.2,0)</f>
        <v>0</v>
      </c>
      <c r="AF339" s="55">
        <f>IF(Tabel!$N$4="16606", Tabel!$AD349*0.3,0)</f>
        <v>0</v>
      </c>
      <c r="AG339" s="55">
        <f>IF(Tabel!$N$4="16668", Tabel!$AD349*0.4,0)</f>
        <v>0</v>
      </c>
      <c r="AH339" s="55">
        <f>IF(Tabel!$N$4="15677", Tabel!$AD349*0.2,0)</f>
        <v>0</v>
      </c>
      <c r="AI339" s="55">
        <f>IF(Tabel!$N$4="16958", Tabel!$AD349*0.2,0)</f>
        <v>0</v>
      </c>
      <c r="AJ339" s="55">
        <f>Tabel!$AD349*0.75</f>
        <v>0</v>
      </c>
      <c r="AK339" s="55">
        <f>(Tabel!$AD349+Tabel!$AF349)*0.1</f>
        <v>0</v>
      </c>
      <c r="AL339" s="55">
        <f>IF(Tabel!$B349="GRUP_F6", Tabel!$AD349*0.1,0)</f>
        <v>0</v>
      </c>
      <c r="AM339" s="55">
        <f>IF(IFERROR(MATCH(CONCATENATE("I",Tabel!$N$4),Inst_social,0),0)&gt;0,Tabel!$AD349*0.1,0)</f>
        <v>0</v>
      </c>
      <c r="AN339" s="55">
        <f>Tabel!$AD349*0.75</f>
        <v>0</v>
      </c>
    </row>
    <row r="340" spans="24:40" x14ac:dyDescent="0.2">
      <c r="X340" s="55">
        <f>IF(IFERROR(MATCH(CONCATENATE("I",Tabel!$N$4),Inst_SFSSV,0),0)&gt;0,Tabel!$AD350*0.9,0)</f>
        <v>0</v>
      </c>
      <c r="Y340" s="55">
        <f>IF(Tabel!$N$4="16341", Tabel!AD350*1,0)</f>
        <v>0</v>
      </c>
      <c r="Z340" s="55">
        <f>IF(Tabel!$N$4="00027", Tabel!AD350*0.4,0)</f>
        <v>0</v>
      </c>
      <c r="AA340" s="55">
        <f>IF(IFERROR(MATCH(CONCATENATE("I",Tabel!$N$4),Inst_audio,0),0)&gt;0,Tabel!$AD350*0.2,0)</f>
        <v>0</v>
      </c>
      <c r="AB340" s="55">
        <f>IF(Tabel!$N$4="00169", Tabel!AD350*0.4,0)</f>
        <v>0</v>
      </c>
      <c r="AC340" s="55">
        <f>IF(IFERROR(MATCH(CONCATENATE("I",Tabel!$N$4),Inst_forta,0),0)&gt;0,Tabel!$AD350*0.2,0)</f>
        <v>0</v>
      </c>
      <c r="AD340" s="55">
        <f>IF(IFERROR(MATCH(CONCATENATE("I",Tabel!$N$4),Inst_forta_bani,0),0)&gt;0,Tabel!$AD350*1.2,0)</f>
        <v>0</v>
      </c>
      <c r="AE340" s="55">
        <f>IF(Tabel!$N$4="16751", Tabel!$AD350*1.2,0)</f>
        <v>0</v>
      </c>
      <c r="AF340" s="55">
        <f>IF(Tabel!$N$4="16606", Tabel!$AD350*0.3,0)</f>
        <v>0</v>
      </c>
      <c r="AG340" s="55">
        <f>IF(Tabel!$N$4="16668", Tabel!$AD350*0.4,0)</f>
        <v>0</v>
      </c>
      <c r="AH340" s="55">
        <f>IF(Tabel!$N$4="15677", Tabel!$AD350*0.2,0)</f>
        <v>0</v>
      </c>
      <c r="AI340" s="55">
        <f>IF(Tabel!$N$4="16958", Tabel!$AD350*0.2,0)</f>
        <v>0</v>
      </c>
      <c r="AJ340" s="55">
        <f>Tabel!$AD350*0.75</f>
        <v>0</v>
      </c>
      <c r="AK340" s="55">
        <f>(Tabel!$AD350+Tabel!$AF350)*0.1</f>
        <v>0</v>
      </c>
      <c r="AL340" s="55">
        <f>IF(Tabel!$B350="GRUP_F6", Tabel!$AD350*0.1,0)</f>
        <v>0</v>
      </c>
      <c r="AM340" s="55">
        <f>IF(IFERROR(MATCH(CONCATENATE("I",Tabel!$N$4),Inst_social,0),0)&gt;0,Tabel!$AD350*0.1,0)</f>
        <v>0</v>
      </c>
      <c r="AN340" s="55">
        <f>Tabel!$AD350*0.75</f>
        <v>0</v>
      </c>
    </row>
    <row r="341" spans="24:40" x14ac:dyDescent="0.2">
      <c r="X341" s="55">
        <f>IF(IFERROR(MATCH(CONCATENATE("I",Tabel!$N$4),Inst_SFSSV,0),0)&gt;0,Tabel!$AD351*0.9,0)</f>
        <v>0</v>
      </c>
      <c r="Y341" s="55">
        <f>IF(Tabel!$N$4="16341", Tabel!AD351*1,0)</f>
        <v>0</v>
      </c>
      <c r="Z341" s="55">
        <f>IF(Tabel!$N$4="00027", Tabel!AD351*0.4,0)</f>
        <v>0</v>
      </c>
      <c r="AA341" s="55">
        <f>IF(IFERROR(MATCH(CONCATENATE("I",Tabel!$N$4),Inst_audio,0),0)&gt;0,Tabel!$AD351*0.2,0)</f>
        <v>0</v>
      </c>
      <c r="AB341" s="55">
        <f>IF(Tabel!$N$4="00169", Tabel!AD351*0.4,0)</f>
        <v>0</v>
      </c>
      <c r="AC341" s="55">
        <f>IF(IFERROR(MATCH(CONCATENATE("I",Tabel!$N$4),Inst_forta,0),0)&gt;0,Tabel!$AD351*0.2,0)</f>
        <v>0</v>
      </c>
      <c r="AD341" s="55">
        <f>IF(IFERROR(MATCH(CONCATENATE("I",Tabel!$N$4),Inst_forta_bani,0),0)&gt;0,Tabel!$AD351*1.2,0)</f>
        <v>0</v>
      </c>
      <c r="AE341" s="55">
        <f>IF(Tabel!$N$4="16751", Tabel!$AD351*1.2,0)</f>
        <v>0</v>
      </c>
      <c r="AF341" s="55">
        <f>IF(Tabel!$N$4="16606", Tabel!$AD351*0.3,0)</f>
        <v>0</v>
      </c>
      <c r="AG341" s="55">
        <f>IF(Tabel!$N$4="16668", Tabel!$AD351*0.4,0)</f>
        <v>0</v>
      </c>
      <c r="AH341" s="55">
        <f>IF(Tabel!$N$4="15677", Tabel!$AD351*0.2,0)</f>
        <v>0</v>
      </c>
      <c r="AI341" s="55">
        <f>IF(Tabel!$N$4="16958", Tabel!$AD351*0.2,0)</f>
        <v>0</v>
      </c>
      <c r="AJ341" s="55">
        <f>Tabel!$AD351*0.75</f>
        <v>0</v>
      </c>
      <c r="AK341" s="55">
        <f>(Tabel!$AD351+Tabel!$AF351)*0.1</f>
        <v>0</v>
      </c>
      <c r="AL341" s="55">
        <f>IF(Tabel!$B351="GRUP_F6", Tabel!$AD351*0.1,0)</f>
        <v>0</v>
      </c>
      <c r="AM341" s="55">
        <f>IF(IFERROR(MATCH(CONCATENATE("I",Tabel!$N$4),Inst_social,0),0)&gt;0,Tabel!$AD351*0.1,0)</f>
        <v>0</v>
      </c>
      <c r="AN341" s="55">
        <f>Tabel!$AD351*0.75</f>
        <v>0</v>
      </c>
    </row>
    <row r="342" spans="24:40" x14ac:dyDescent="0.2">
      <c r="X342" s="55">
        <f>IF(IFERROR(MATCH(CONCATENATE("I",Tabel!$N$4),Inst_SFSSV,0),0)&gt;0,Tabel!$AD352*0.9,0)</f>
        <v>0</v>
      </c>
      <c r="Y342" s="55">
        <f>IF(Tabel!$N$4="16341", Tabel!AD352*1,0)</f>
        <v>0</v>
      </c>
      <c r="Z342" s="55">
        <f>IF(Tabel!$N$4="00027", Tabel!AD352*0.4,0)</f>
        <v>0</v>
      </c>
      <c r="AA342" s="55">
        <f>IF(IFERROR(MATCH(CONCATENATE("I",Tabel!$N$4),Inst_audio,0),0)&gt;0,Tabel!$AD352*0.2,0)</f>
        <v>0</v>
      </c>
      <c r="AB342" s="55">
        <f>IF(Tabel!$N$4="00169", Tabel!AD352*0.4,0)</f>
        <v>0</v>
      </c>
      <c r="AC342" s="55">
        <f>IF(IFERROR(MATCH(CONCATENATE("I",Tabel!$N$4),Inst_forta,0),0)&gt;0,Tabel!$AD352*0.2,0)</f>
        <v>0</v>
      </c>
      <c r="AD342" s="55">
        <f>IF(IFERROR(MATCH(CONCATENATE("I",Tabel!$N$4),Inst_forta_bani,0),0)&gt;0,Tabel!$AD352*1.2,0)</f>
        <v>0</v>
      </c>
      <c r="AE342" s="55">
        <f>IF(Tabel!$N$4="16751", Tabel!$AD352*1.2,0)</f>
        <v>0</v>
      </c>
      <c r="AF342" s="55">
        <f>IF(Tabel!$N$4="16606", Tabel!$AD352*0.3,0)</f>
        <v>0</v>
      </c>
      <c r="AG342" s="55">
        <f>IF(Tabel!$N$4="16668", Tabel!$AD352*0.4,0)</f>
        <v>0</v>
      </c>
      <c r="AH342" s="55">
        <f>IF(Tabel!$N$4="15677", Tabel!$AD352*0.2,0)</f>
        <v>0</v>
      </c>
      <c r="AI342" s="55">
        <f>IF(Tabel!$N$4="16958", Tabel!$AD352*0.2,0)</f>
        <v>0</v>
      </c>
      <c r="AJ342" s="55">
        <f>Tabel!$AD352*0.75</f>
        <v>0</v>
      </c>
      <c r="AK342" s="55">
        <f>(Tabel!$AD352+Tabel!$AF352)*0.1</f>
        <v>0</v>
      </c>
      <c r="AL342" s="55">
        <f>IF(Tabel!$B352="GRUP_F6", Tabel!$AD352*0.1,0)</f>
        <v>0</v>
      </c>
      <c r="AM342" s="55">
        <f>IF(IFERROR(MATCH(CONCATENATE("I",Tabel!$N$4),Inst_social,0),0)&gt;0,Tabel!$AD352*0.1,0)</f>
        <v>0</v>
      </c>
      <c r="AN342" s="55">
        <f>Tabel!$AD352*0.75</f>
        <v>0</v>
      </c>
    </row>
    <row r="343" spans="24:40" x14ac:dyDescent="0.2">
      <c r="X343" s="55">
        <f>IF(IFERROR(MATCH(CONCATENATE("I",Tabel!$N$4),Inst_SFSSV,0),0)&gt;0,Tabel!$AD353*0.9,0)</f>
        <v>0</v>
      </c>
      <c r="Y343" s="55">
        <f>IF(Tabel!$N$4="16341", Tabel!AD353*1,0)</f>
        <v>0</v>
      </c>
      <c r="Z343" s="55">
        <f>IF(Tabel!$N$4="00027", Tabel!AD353*0.4,0)</f>
        <v>0</v>
      </c>
      <c r="AA343" s="55">
        <f>IF(IFERROR(MATCH(CONCATENATE("I",Tabel!$N$4),Inst_audio,0),0)&gt;0,Tabel!$AD353*0.2,0)</f>
        <v>0</v>
      </c>
      <c r="AB343" s="55">
        <f>IF(Tabel!$N$4="00169", Tabel!AD353*0.4,0)</f>
        <v>0</v>
      </c>
      <c r="AC343" s="55">
        <f>IF(IFERROR(MATCH(CONCATENATE("I",Tabel!$N$4),Inst_forta,0),0)&gt;0,Tabel!$AD353*0.2,0)</f>
        <v>0</v>
      </c>
      <c r="AD343" s="55">
        <f>IF(IFERROR(MATCH(CONCATENATE("I",Tabel!$N$4),Inst_forta_bani,0),0)&gt;0,Tabel!$AD353*1.2,0)</f>
        <v>0</v>
      </c>
      <c r="AE343" s="55">
        <f>IF(Tabel!$N$4="16751", Tabel!$AD353*1.2,0)</f>
        <v>0</v>
      </c>
      <c r="AF343" s="55">
        <f>IF(Tabel!$N$4="16606", Tabel!$AD353*0.3,0)</f>
        <v>0</v>
      </c>
      <c r="AG343" s="55">
        <f>IF(Tabel!$N$4="16668", Tabel!$AD353*0.4,0)</f>
        <v>0</v>
      </c>
      <c r="AH343" s="55">
        <f>IF(Tabel!$N$4="15677", Tabel!$AD353*0.2,0)</f>
        <v>0</v>
      </c>
      <c r="AI343" s="55">
        <f>IF(Tabel!$N$4="16958", Tabel!$AD353*0.2,0)</f>
        <v>0</v>
      </c>
      <c r="AJ343" s="55">
        <f>Tabel!$AD353*0.75</f>
        <v>0</v>
      </c>
      <c r="AK343" s="55">
        <f>(Tabel!$AD353+Tabel!$AF353)*0.1</f>
        <v>0</v>
      </c>
      <c r="AL343" s="55">
        <f>IF(Tabel!$B353="GRUP_F6", Tabel!$AD353*0.1,0)</f>
        <v>0</v>
      </c>
      <c r="AM343" s="55">
        <f>IF(IFERROR(MATCH(CONCATENATE("I",Tabel!$N$4),Inst_social,0),0)&gt;0,Tabel!$AD353*0.1,0)</f>
        <v>0</v>
      </c>
      <c r="AN343" s="55">
        <f>Tabel!$AD353*0.75</f>
        <v>0</v>
      </c>
    </row>
    <row r="344" spans="24:40" x14ac:dyDescent="0.2">
      <c r="X344" s="55">
        <f>IF(IFERROR(MATCH(CONCATENATE("I",Tabel!$N$4),Inst_SFSSV,0),0)&gt;0,Tabel!$AD354*0.9,0)</f>
        <v>0</v>
      </c>
      <c r="Y344" s="55">
        <f>IF(Tabel!$N$4="16341", Tabel!AD354*1,0)</f>
        <v>0</v>
      </c>
      <c r="Z344" s="55">
        <f>IF(Tabel!$N$4="00027", Tabel!AD354*0.4,0)</f>
        <v>0</v>
      </c>
      <c r="AA344" s="55">
        <f>IF(IFERROR(MATCH(CONCATENATE("I",Tabel!$N$4),Inst_audio,0),0)&gt;0,Tabel!$AD354*0.2,0)</f>
        <v>0</v>
      </c>
      <c r="AB344" s="55">
        <f>IF(Tabel!$N$4="00169", Tabel!AD354*0.4,0)</f>
        <v>0</v>
      </c>
      <c r="AC344" s="55">
        <f>IF(IFERROR(MATCH(CONCATENATE("I",Tabel!$N$4),Inst_forta,0),0)&gt;0,Tabel!$AD354*0.2,0)</f>
        <v>0</v>
      </c>
      <c r="AD344" s="55">
        <f>IF(IFERROR(MATCH(CONCATENATE("I",Tabel!$N$4),Inst_forta_bani,0),0)&gt;0,Tabel!$AD354*1.2,0)</f>
        <v>0</v>
      </c>
      <c r="AE344" s="55">
        <f>IF(Tabel!$N$4="16751", Tabel!$AD354*1.2,0)</f>
        <v>0</v>
      </c>
      <c r="AF344" s="55">
        <f>IF(Tabel!$N$4="16606", Tabel!$AD354*0.3,0)</f>
        <v>0</v>
      </c>
      <c r="AG344" s="55">
        <f>IF(Tabel!$N$4="16668", Tabel!$AD354*0.4,0)</f>
        <v>0</v>
      </c>
      <c r="AH344" s="55">
        <f>IF(Tabel!$N$4="15677", Tabel!$AD354*0.2,0)</f>
        <v>0</v>
      </c>
      <c r="AI344" s="55">
        <f>IF(Tabel!$N$4="16958", Tabel!$AD354*0.2,0)</f>
        <v>0</v>
      </c>
      <c r="AJ344" s="55">
        <f>Tabel!$AD354*0.75</f>
        <v>0</v>
      </c>
      <c r="AK344" s="55">
        <f>(Tabel!$AD354+Tabel!$AF354)*0.1</f>
        <v>0</v>
      </c>
      <c r="AL344" s="55">
        <f>IF(Tabel!$B354="GRUP_F6", Tabel!$AD354*0.1,0)</f>
        <v>0</v>
      </c>
      <c r="AM344" s="55">
        <f>IF(IFERROR(MATCH(CONCATENATE("I",Tabel!$N$4),Inst_social,0),0)&gt;0,Tabel!$AD354*0.1,0)</f>
        <v>0</v>
      </c>
      <c r="AN344" s="55">
        <f>Tabel!$AD354*0.75</f>
        <v>0</v>
      </c>
    </row>
    <row r="345" spans="24:40" x14ac:dyDescent="0.2">
      <c r="X345" s="55">
        <f>IF(IFERROR(MATCH(CONCATENATE("I",Tabel!$N$4),Inst_SFSSV,0),0)&gt;0,Tabel!$AD355*0.9,0)</f>
        <v>0</v>
      </c>
      <c r="Y345" s="55">
        <f>IF(Tabel!$N$4="16341", Tabel!AD355*1,0)</f>
        <v>0</v>
      </c>
      <c r="Z345" s="55">
        <f>IF(Tabel!$N$4="00027", Tabel!AD355*0.4,0)</f>
        <v>0</v>
      </c>
      <c r="AA345" s="55">
        <f>IF(IFERROR(MATCH(CONCATENATE("I",Tabel!$N$4),Inst_audio,0),0)&gt;0,Tabel!$AD355*0.2,0)</f>
        <v>0</v>
      </c>
      <c r="AB345" s="55">
        <f>IF(Tabel!$N$4="00169", Tabel!AD355*0.4,0)</f>
        <v>0</v>
      </c>
      <c r="AC345" s="55">
        <f>IF(IFERROR(MATCH(CONCATENATE("I",Tabel!$N$4),Inst_forta,0),0)&gt;0,Tabel!$AD355*0.2,0)</f>
        <v>0</v>
      </c>
      <c r="AD345" s="55">
        <f>IF(IFERROR(MATCH(CONCATENATE("I",Tabel!$N$4),Inst_forta_bani,0),0)&gt;0,Tabel!$AD355*1.2,0)</f>
        <v>0</v>
      </c>
      <c r="AE345" s="55">
        <f>IF(Tabel!$N$4="16751", Tabel!$AD355*1.2,0)</f>
        <v>0</v>
      </c>
      <c r="AF345" s="55">
        <f>IF(Tabel!$N$4="16606", Tabel!$AD355*0.3,0)</f>
        <v>0</v>
      </c>
      <c r="AG345" s="55">
        <f>IF(Tabel!$N$4="16668", Tabel!$AD355*0.4,0)</f>
        <v>0</v>
      </c>
      <c r="AH345" s="55">
        <f>IF(Tabel!$N$4="15677", Tabel!$AD355*0.2,0)</f>
        <v>0</v>
      </c>
      <c r="AI345" s="55">
        <f>IF(Tabel!$N$4="16958", Tabel!$AD355*0.2,0)</f>
        <v>0</v>
      </c>
      <c r="AJ345" s="55">
        <f>Tabel!$AD355*0.75</f>
        <v>0</v>
      </c>
      <c r="AK345" s="55">
        <f>(Tabel!$AD355+Tabel!$AF355)*0.1</f>
        <v>0</v>
      </c>
      <c r="AL345" s="55">
        <f>IF(Tabel!$B355="GRUP_F6", Tabel!$AD355*0.1,0)</f>
        <v>0</v>
      </c>
      <c r="AM345" s="55">
        <f>IF(IFERROR(MATCH(CONCATENATE("I",Tabel!$N$4),Inst_social,0),0)&gt;0,Tabel!$AD355*0.1,0)</f>
        <v>0</v>
      </c>
      <c r="AN345" s="55">
        <f>Tabel!$AD355*0.75</f>
        <v>0</v>
      </c>
    </row>
    <row r="346" spans="24:40" x14ac:dyDescent="0.2">
      <c r="X346" s="55">
        <f>IF(IFERROR(MATCH(CONCATENATE("I",Tabel!$N$4),Inst_SFSSV,0),0)&gt;0,Tabel!$AD356*0.9,0)</f>
        <v>0</v>
      </c>
      <c r="Y346" s="55">
        <f>IF(Tabel!$N$4="16341", Tabel!AD356*1,0)</f>
        <v>0</v>
      </c>
      <c r="Z346" s="55">
        <f>IF(Tabel!$N$4="00027", Tabel!AD356*0.4,0)</f>
        <v>0</v>
      </c>
      <c r="AA346" s="55">
        <f>IF(IFERROR(MATCH(CONCATENATE("I",Tabel!$N$4),Inst_audio,0),0)&gt;0,Tabel!$AD356*0.2,0)</f>
        <v>0</v>
      </c>
      <c r="AB346" s="55">
        <f>IF(Tabel!$N$4="00169", Tabel!AD356*0.4,0)</f>
        <v>0</v>
      </c>
      <c r="AC346" s="55">
        <f>IF(IFERROR(MATCH(CONCATENATE("I",Tabel!$N$4),Inst_forta,0),0)&gt;0,Tabel!$AD356*0.2,0)</f>
        <v>0</v>
      </c>
      <c r="AD346" s="55">
        <f>IF(IFERROR(MATCH(CONCATENATE("I",Tabel!$N$4),Inst_forta_bani,0),0)&gt;0,Tabel!$AD356*1.2,0)</f>
        <v>0</v>
      </c>
      <c r="AE346" s="55">
        <f>IF(Tabel!$N$4="16751", Tabel!$AD356*1.2,0)</f>
        <v>0</v>
      </c>
      <c r="AF346" s="55">
        <f>IF(Tabel!$N$4="16606", Tabel!$AD356*0.3,0)</f>
        <v>0</v>
      </c>
      <c r="AG346" s="55">
        <f>IF(Tabel!$N$4="16668", Tabel!$AD356*0.4,0)</f>
        <v>0</v>
      </c>
      <c r="AH346" s="55">
        <f>IF(Tabel!$N$4="15677", Tabel!$AD356*0.2,0)</f>
        <v>0</v>
      </c>
      <c r="AI346" s="55">
        <f>IF(Tabel!$N$4="16958", Tabel!$AD356*0.2,0)</f>
        <v>0</v>
      </c>
      <c r="AJ346" s="55">
        <f>Tabel!$AD356*0.75</f>
        <v>0</v>
      </c>
      <c r="AK346" s="55">
        <f>(Tabel!$AD356+Tabel!$AF356)*0.1</f>
        <v>0</v>
      </c>
      <c r="AL346" s="55">
        <f>IF(Tabel!$B356="GRUP_F6", Tabel!$AD356*0.1,0)</f>
        <v>0</v>
      </c>
      <c r="AM346" s="55">
        <f>IF(IFERROR(MATCH(CONCATENATE("I",Tabel!$N$4),Inst_social,0),0)&gt;0,Tabel!$AD356*0.1,0)</f>
        <v>0</v>
      </c>
      <c r="AN346" s="55">
        <f>Tabel!$AD356*0.75</f>
        <v>0</v>
      </c>
    </row>
    <row r="347" spans="24:40" x14ac:dyDescent="0.2">
      <c r="X347" s="55">
        <f>IF(IFERROR(MATCH(CONCATENATE("I",Tabel!$N$4),Inst_SFSSV,0),0)&gt;0,Tabel!$AD357*0.9,0)</f>
        <v>0</v>
      </c>
      <c r="Y347" s="55">
        <f>IF(Tabel!$N$4="16341", Tabel!AD357*1,0)</f>
        <v>0</v>
      </c>
      <c r="Z347" s="55">
        <f>IF(Tabel!$N$4="00027", Tabel!AD357*0.4,0)</f>
        <v>0</v>
      </c>
      <c r="AA347" s="55">
        <f>IF(IFERROR(MATCH(CONCATENATE("I",Tabel!$N$4),Inst_audio,0),0)&gt;0,Tabel!$AD357*0.2,0)</f>
        <v>0</v>
      </c>
      <c r="AB347" s="55">
        <f>IF(Tabel!$N$4="00169", Tabel!AD357*0.4,0)</f>
        <v>0</v>
      </c>
      <c r="AC347" s="55">
        <f>IF(IFERROR(MATCH(CONCATENATE("I",Tabel!$N$4),Inst_forta,0),0)&gt;0,Tabel!$AD357*0.2,0)</f>
        <v>0</v>
      </c>
      <c r="AD347" s="55">
        <f>IF(IFERROR(MATCH(CONCATENATE("I",Tabel!$N$4),Inst_forta_bani,0),0)&gt;0,Tabel!$AD357*1.2,0)</f>
        <v>0</v>
      </c>
      <c r="AE347" s="55">
        <f>IF(Tabel!$N$4="16751", Tabel!$AD357*1.2,0)</f>
        <v>0</v>
      </c>
      <c r="AF347" s="55">
        <f>IF(Tabel!$N$4="16606", Tabel!$AD357*0.3,0)</f>
        <v>0</v>
      </c>
      <c r="AG347" s="55">
        <f>IF(Tabel!$N$4="16668", Tabel!$AD357*0.4,0)</f>
        <v>0</v>
      </c>
      <c r="AH347" s="55">
        <f>IF(Tabel!$N$4="15677", Tabel!$AD357*0.2,0)</f>
        <v>0</v>
      </c>
      <c r="AI347" s="55">
        <f>IF(Tabel!$N$4="16958", Tabel!$AD357*0.2,0)</f>
        <v>0</v>
      </c>
      <c r="AJ347" s="55">
        <f>Tabel!$AD357*0.75</f>
        <v>0</v>
      </c>
      <c r="AK347" s="55">
        <f>(Tabel!$AD357+Tabel!$AF357)*0.1</f>
        <v>0</v>
      </c>
      <c r="AL347" s="55">
        <f>IF(Tabel!$B357="GRUP_F6", Tabel!$AD357*0.1,0)</f>
        <v>0</v>
      </c>
      <c r="AM347" s="55">
        <f>IF(IFERROR(MATCH(CONCATENATE("I",Tabel!$N$4),Inst_social,0),0)&gt;0,Tabel!$AD357*0.1,0)</f>
        <v>0</v>
      </c>
      <c r="AN347" s="55">
        <f>Tabel!$AD357*0.75</f>
        <v>0</v>
      </c>
    </row>
    <row r="348" spans="24:40" x14ac:dyDescent="0.2">
      <c r="X348" s="55">
        <f>IF(IFERROR(MATCH(CONCATENATE("I",Tabel!$N$4),Inst_SFSSV,0),0)&gt;0,Tabel!$AD358*0.9,0)</f>
        <v>0</v>
      </c>
      <c r="Y348" s="55">
        <f>IF(Tabel!$N$4="16341", Tabel!AD358*1,0)</f>
        <v>0</v>
      </c>
      <c r="Z348" s="55">
        <f>IF(Tabel!$N$4="00027", Tabel!AD358*0.4,0)</f>
        <v>0</v>
      </c>
      <c r="AA348" s="55">
        <f>IF(IFERROR(MATCH(CONCATENATE("I",Tabel!$N$4),Inst_audio,0),0)&gt;0,Tabel!$AD358*0.2,0)</f>
        <v>0</v>
      </c>
      <c r="AB348" s="55">
        <f>IF(Tabel!$N$4="00169", Tabel!AD358*0.4,0)</f>
        <v>0</v>
      </c>
      <c r="AC348" s="55">
        <f>IF(IFERROR(MATCH(CONCATENATE("I",Tabel!$N$4),Inst_forta,0),0)&gt;0,Tabel!$AD358*0.2,0)</f>
        <v>0</v>
      </c>
      <c r="AD348" s="55">
        <f>IF(IFERROR(MATCH(CONCATENATE("I",Tabel!$N$4),Inst_forta_bani,0),0)&gt;0,Tabel!$AD358*1.2,0)</f>
        <v>0</v>
      </c>
      <c r="AE348" s="55">
        <f>IF(Tabel!$N$4="16751", Tabel!$AD358*1.2,0)</f>
        <v>0</v>
      </c>
      <c r="AF348" s="55">
        <f>IF(Tabel!$N$4="16606", Tabel!$AD358*0.3,0)</f>
        <v>0</v>
      </c>
      <c r="AG348" s="55">
        <f>IF(Tabel!$N$4="16668", Tabel!$AD358*0.4,0)</f>
        <v>0</v>
      </c>
      <c r="AH348" s="55">
        <f>IF(Tabel!$N$4="15677", Tabel!$AD358*0.2,0)</f>
        <v>0</v>
      </c>
      <c r="AI348" s="55">
        <f>IF(Tabel!$N$4="16958", Tabel!$AD358*0.2,0)</f>
        <v>0</v>
      </c>
      <c r="AJ348" s="55">
        <f>Tabel!$AD358*0.75</f>
        <v>0</v>
      </c>
      <c r="AK348" s="55">
        <f>(Tabel!$AD358+Tabel!$AF358)*0.1</f>
        <v>0</v>
      </c>
      <c r="AL348" s="55">
        <f>IF(Tabel!$B358="GRUP_F6", Tabel!$AD358*0.1,0)</f>
        <v>0</v>
      </c>
      <c r="AM348" s="55">
        <f>IF(IFERROR(MATCH(CONCATENATE("I",Tabel!$N$4),Inst_social,0),0)&gt;0,Tabel!$AD358*0.1,0)</f>
        <v>0</v>
      </c>
      <c r="AN348" s="55">
        <f>Tabel!$AD358*0.75</f>
        <v>0</v>
      </c>
    </row>
    <row r="349" spans="24:40" x14ac:dyDescent="0.2">
      <c r="X349" s="55">
        <f>IF(IFERROR(MATCH(CONCATENATE("I",Tabel!$N$4),Inst_SFSSV,0),0)&gt;0,Tabel!$AD359*0.9,0)</f>
        <v>0</v>
      </c>
      <c r="Y349" s="55">
        <f>IF(Tabel!$N$4="16341", Tabel!AD359*1,0)</f>
        <v>0</v>
      </c>
      <c r="Z349" s="55">
        <f>IF(Tabel!$N$4="00027", Tabel!AD359*0.4,0)</f>
        <v>0</v>
      </c>
      <c r="AA349" s="55">
        <f>IF(IFERROR(MATCH(CONCATENATE("I",Tabel!$N$4),Inst_audio,0),0)&gt;0,Tabel!$AD359*0.2,0)</f>
        <v>0</v>
      </c>
      <c r="AB349" s="55">
        <f>IF(Tabel!$N$4="00169", Tabel!AD359*0.4,0)</f>
        <v>0</v>
      </c>
      <c r="AC349" s="55">
        <f>IF(IFERROR(MATCH(CONCATENATE("I",Tabel!$N$4),Inst_forta,0),0)&gt;0,Tabel!$AD359*0.2,0)</f>
        <v>0</v>
      </c>
      <c r="AD349" s="55">
        <f>IF(IFERROR(MATCH(CONCATENATE("I",Tabel!$N$4),Inst_forta_bani,0),0)&gt;0,Tabel!$AD359*1.2,0)</f>
        <v>0</v>
      </c>
      <c r="AE349" s="55">
        <f>IF(Tabel!$N$4="16751", Tabel!$AD359*1.2,0)</f>
        <v>0</v>
      </c>
      <c r="AF349" s="55">
        <f>IF(Tabel!$N$4="16606", Tabel!$AD359*0.3,0)</f>
        <v>0</v>
      </c>
      <c r="AG349" s="55">
        <f>IF(Tabel!$N$4="16668", Tabel!$AD359*0.4,0)</f>
        <v>0</v>
      </c>
      <c r="AH349" s="55">
        <f>IF(Tabel!$N$4="15677", Tabel!$AD359*0.2,0)</f>
        <v>0</v>
      </c>
      <c r="AI349" s="55">
        <f>IF(Tabel!$N$4="16958", Tabel!$AD359*0.2,0)</f>
        <v>0</v>
      </c>
      <c r="AJ349" s="55">
        <f>Tabel!$AD359*0.75</f>
        <v>0</v>
      </c>
      <c r="AK349" s="55">
        <f>(Tabel!$AD359+Tabel!$AF359)*0.1</f>
        <v>0</v>
      </c>
      <c r="AL349" s="55">
        <f>IF(Tabel!$B359="GRUP_F6", Tabel!$AD359*0.1,0)</f>
        <v>0</v>
      </c>
      <c r="AM349" s="55">
        <f>IF(IFERROR(MATCH(CONCATENATE("I",Tabel!$N$4),Inst_social,0),0)&gt;0,Tabel!$AD359*0.1,0)</f>
        <v>0</v>
      </c>
      <c r="AN349" s="55">
        <f>Tabel!$AD359*0.75</f>
        <v>0</v>
      </c>
    </row>
    <row r="350" spans="24:40" x14ac:dyDescent="0.2">
      <c r="X350" s="55">
        <f>IF(IFERROR(MATCH(CONCATENATE("I",Tabel!$N$4),Inst_SFSSV,0),0)&gt;0,Tabel!$AD360*0.9,0)</f>
        <v>0</v>
      </c>
      <c r="Y350" s="55">
        <f>IF(Tabel!$N$4="16341", Tabel!AD360*1,0)</f>
        <v>0</v>
      </c>
      <c r="Z350" s="55">
        <f>IF(Tabel!$N$4="00027", Tabel!AD360*0.4,0)</f>
        <v>0</v>
      </c>
      <c r="AA350" s="55">
        <f>IF(IFERROR(MATCH(CONCATENATE("I",Tabel!$N$4),Inst_audio,0),0)&gt;0,Tabel!$AD360*0.2,0)</f>
        <v>0</v>
      </c>
      <c r="AB350" s="55">
        <f>IF(Tabel!$N$4="00169", Tabel!AD360*0.4,0)</f>
        <v>0</v>
      </c>
      <c r="AC350" s="55">
        <f>IF(IFERROR(MATCH(CONCATENATE("I",Tabel!$N$4),Inst_forta,0),0)&gt;0,Tabel!$AD360*0.2,0)</f>
        <v>0</v>
      </c>
      <c r="AD350" s="55">
        <f>IF(IFERROR(MATCH(CONCATENATE("I",Tabel!$N$4),Inst_forta_bani,0),0)&gt;0,Tabel!$AD360*1.2,0)</f>
        <v>0</v>
      </c>
      <c r="AE350" s="55">
        <f>IF(Tabel!$N$4="16751", Tabel!$AD360*1.2,0)</f>
        <v>0</v>
      </c>
      <c r="AF350" s="55">
        <f>IF(Tabel!$N$4="16606", Tabel!$AD360*0.3,0)</f>
        <v>0</v>
      </c>
      <c r="AG350" s="55">
        <f>IF(Tabel!$N$4="16668", Tabel!$AD360*0.4,0)</f>
        <v>0</v>
      </c>
      <c r="AH350" s="55">
        <f>IF(Tabel!$N$4="15677", Tabel!$AD360*0.2,0)</f>
        <v>0</v>
      </c>
      <c r="AI350" s="55">
        <f>IF(Tabel!$N$4="16958", Tabel!$AD360*0.2,0)</f>
        <v>0</v>
      </c>
      <c r="AJ350" s="55">
        <f>Tabel!$AD360*0.75</f>
        <v>0</v>
      </c>
      <c r="AK350" s="55">
        <f>(Tabel!$AD360+Tabel!$AF360)*0.1</f>
        <v>0</v>
      </c>
      <c r="AL350" s="55">
        <f>IF(Tabel!$B360="GRUP_F6", Tabel!$AD360*0.1,0)</f>
        <v>0</v>
      </c>
      <c r="AM350" s="55">
        <f>IF(IFERROR(MATCH(CONCATENATE("I",Tabel!$N$4),Inst_social,0),0)&gt;0,Tabel!$AD360*0.1,0)</f>
        <v>0</v>
      </c>
      <c r="AN350" s="55">
        <f>Tabel!$AD360*0.75</f>
        <v>0</v>
      </c>
    </row>
    <row r="351" spans="24:40" x14ac:dyDescent="0.2">
      <c r="X351" s="55">
        <f>IF(IFERROR(MATCH(CONCATENATE("I",Tabel!$N$4),Inst_SFSSV,0),0)&gt;0,Tabel!$AD361*0.9,0)</f>
        <v>0</v>
      </c>
      <c r="Y351" s="55">
        <f>IF(Tabel!$N$4="16341", Tabel!AD361*1,0)</f>
        <v>0</v>
      </c>
      <c r="Z351" s="55">
        <f>IF(Tabel!$N$4="00027", Tabel!AD361*0.4,0)</f>
        <v>0</v>
      </c>
      <c r="AA351" s="55">
        <f>IF(IFERROR(MATCH(CONCATENATE("I",Tabel!$N$4),Inst_audio,0),0)&gt;0,Tabel!$AD361*0.2,0)</f>
        <v>0</v>
      </c>
      <c r="AB351" s="55">
        <f>IF(Tabel!$N$4="00169", Tabel!AD361*0.4,0)</f>
        <v>0</v>
      </c>
      <c r="AC351" s="55">
        <f>IF(IFERROR(MATCH(CONCATENATE("I",Tabel!$N$4),Inst_forta,0),0)&gt;0,Tabel!$AD361*0.2,0)</f>
        <v>0</v>
      </c>
      <c r="AD351" s="55">
        <f>IF(IFERROR(MATCH(CONCATENATE("I",Tabel!$N$4),Inst_forta_bani,0),0)&gt;0,Tabel!$AD361*1.2,0)</f>
        <v>0</v>
      </c>
      <c r="AE351" s="55">
        <f>IF(Tabel!$N$4="16751", Tabel!$AD361*1.2,0)</f>
        <v>0</v>
      </c>
      <c r="AF351" s="55">
        <f>IF(Tabel!$N$4="16606", Tabel!$AD361*0.3,0)</f>
        <v>0</v>
      </c>
      <c r="AG351" s="55">
        <f>IF(Tabel!$N$4="16668", Tabel!$AD361*0.4,0)</f>
        <v>0</v>
      </c>
      <c r="AH351" s="55">
        <f>IF(Tabel!$N$4="15677", Tabel!$AD361*0.2,0)</f>
        <v>0</v>
      </c>
      <c r="AI351" s="55">
        <f>IF(Tabel!$N$4="16958", Tabel!$AD361*0.2,0)</f>
        <v>0</v>
      </c>
      <c r="AJ351" s="55">
        <f>Tabel!$AD361*0.75</f>
        <v>0</v>
      </c>
      <c r="AK351" s="55">
        <f>(Tabel!$AD361+Tabel!$AF361)*0.1</f>
        <v>0</v>
      </c>
      <c r="AL351" s="55">
        <f>IF(Tabel!$B361="GRUP_F6", Tabel!$AD361*0.1,0)</f>
        <v>0</v>
      </c>
      <c r="AM351" s="55">
        <f>IF(IFERROR(MATCH(CONCATENATE("I",Tabel!$N$4),Inst_social,0),0)&gt;0,Tabel!$AD361*0.1,0)</f>
        <v>0</v>
      </c>
      <c r="AN351" s="55">
        <f>Tabel!$AD361*0.75</f>
        <v>0</v>
      </c>
    </row>
    <row r="352" spans="24:40" x14ac:dyDescent="0.2">
      <c r="X352" s="55">
        <f>IF(IFERROR(MATCH(CONCATENATE("I",Tabel!$N$4),Inst_SFSSV,0),0)&gt;0,Tabel!$AD362*0.9,0)</f>
        <v>0</v>
      </c>
      <c r="Y352" s="55">
        <f>IF(Tabel!$N$4="16341", Tabel!AD362*1,0)</f>
        <v>0</v>
      </c>
      <c r="Z352" s="55">
        <f>IF(Tabel!$N$4="00027", Tabel!AD362*0.4,0)</f>
        <v>0</v>
      </c>
      <c r="AA352" s="55">
        <f>IF(IFERROR(MATCH(CONCATENATE("I",Tabel!$N$4),Inst_audio,0),0)&gt;0,Tabel!$AD362*0.2,0)</f>
        <v>0</v>
      </c>
      <c r="AB352" s="55">
        <f>IF(Tabel!$N$4="00169", Tabel!AD362*0.4,0)</f>
        <v>0</v>
      </c>
      <c r="AC352" s="55">
        <f>IF(IFERROR(MATCH(CONCATENATE("I",Tabel!$N$4),Inst_forta,0),0)&gt;0,Tabel!$AD362*0.2,0)</f>
        <v>0</v>
      </c>
      <c r="AD352" s="55">
        <f>IF(IFERROR(MATCH(CONCATENATE("I",Tabel!$N$4),Inst_forta_bani,0),0)&gt;0,Tabel!$AD362*1.2,0)</f>
        <v>0</v>
      </c>
      <c r="AE352" s="55">
        <f>IF(Tabel!$N$4="16751", Tabel!$AD362*1.2,0)</f>
        <v>0</v>
      </c>
      <c r="AF352" s="55">
        <f>IF(Tabel!$N$4="16606", Tabel!$AD362*0.3,0)</f>
        <v>0</v>
      </c>
      <c r="AG352" s="55">
        <f>IF(Tabel!$N$4="16668", Tabel!$AD362*0.4,0)</f>
        <v>0</v>
      </c>
      <c r="AH352" s="55">
        <f>IF(Tabel!$N$4="15677", Tabel!$AD362*0.2,0)</f>
        <v>0</v>
      </c>
      <c r="AI352" s="55">
        <f>IF(Tabel!$N$4="16958", Tabel!$AD362*0.2,0)</f>
        <v>0</v>
      </c>
      <c r="AJ352" s="55">
        <f>Tabel!$AD362*0.75</f>
        <v>0</v>
      </c>
      <c r="AK352" s="55">
        <f>(Tabel!$AD362+Tabel!$AF362)*0.1</f>
        <v>0</v>
      </c>
      <c r="AL352" s="55">
        <f>IF(Tabel!$B362="GRUP_F6", Tabel!$AD362*0.1,0)</f>
        <v>0</v>
      </c>
      <c r="AM352" s="55">
        <f>IF(IFERROR(MATCH(CONCATENATE("I",Tabel!$N$4),Inst_social,0),0)&gt;0,Tabel!$AD362*0.1,0)</f>
        <v>0</v>
      </c>
      <c r="AN352" s="55">
        <f>Tabel!$AD362*0.75</f>
        <v>0</v>
      </c>
    </row>
    <row r="353" spans="24:40" x14ac:dyDescent="0.2">
      <c r="X353" s="55">
        <f>IF(IFERROR(MATCH(CONCATENATE("I",Tabel!$N$4),Inst_SFSSV,0),0)&gt;0,Tabel!$AD363*0.9,0)</f>
        <v>0</v>
      </c>
      <c r="Y353" s="55">
        <f>IF(Tabel!$N$4="16341", Tabel!AD363*1,0)</f>
        <v>0</v>
      </c>
      <c r="Z353" s="55">
        <f>IF(Tabel!$N$4="00027", Tabel!AD363*0.4,0)</f>
        <v>0</v>
      </c>
      <c r="AA353" s="55">
        <f>IF(IFERROR(MATCH(CONCATENATE("I",Tabel!$N$4),Inst_audio,0),0)&gt;0,Tabel!$AD363*0.2,0)</f>
        <v>0</v>
      </c>
      <c r="AB353" s="55">
        <f>IF(Tabel!$N$4="00169", Tabel!AD363*0.4,0)</f>
        <v>0</v>
      </c>
      <c r="AC353" s="55">
        <f>IF(IFERROR(MATCH(CONCATENATE("I",Tabel!$N$4),Inst_forta,0),0)&gt;0,Tabel!$AD363*0.2,0)</f>
        <v>0</v>
      </c>
      <c r="AD353" s="55">
        <f>IF(IFERROR(MATCH(CONCATENATE("I",Tabel!$N$4),Inst_forta_bani,0),0)&gt;0,Tabel!$AD363*1.2,0)</f>
        <v>0</v>
      </c>
      <c r="AE353" s="55">
        <f>IF(Tabel!$N$4="16751", Tabel!$AD363*1.2,0)</f>
        <v>0</v>
      </c>
      <c r="AF353" s="55">
        <f>IF(Tabel!$N$4="16606", Tabel!$AD363*0.3,0)</f>
        <v>0</v>
      </c>
      <c r="AG353" s="55">
        <f>IF(Tabel!$N$4="16668", Tabel!$AD363*0.4,0)</f>
        <v>0</v>
      </c>
      <c r="AH353" s="55">
        <f>IF(Tabel!$N$4="15677", Tabel!$AD363*0.2,0)</f>
        <v>0</v>
      </c>
      <c r="AI353" s="55">
        <f>IF(Tabel!$N$4="16958", Tabel!$AD363*0.2,0)</f>
        <v>0</v>
      </c>
      <c r="AJ353" s="55">
        <f>Tabel!$AD363*0.75</f>
        <v>0</v>
      </c>
      <c r="AK353" s="55">
        <f>(Tabel!$AD363+Tabel!$AF363)*0.1</f>
        <v>0</v>
      </c>
      <c r="AL353" s="55">
        <f>IF(Tabel!$B363="GRUP_F6", Tabel!$AD363*0.1,0)</f>
        <v>0</v>
      </c>
      <c r="AM353" s="55">
        <f>IF(IFERROR(MATCH(CONCATENATE("I",Tabel!$N$4),Inst_social,0),0)&gt;0,Tabel!$AD363*0.1,0)</f>
        <v>0</v>
      </c>
      <c r="AN353" s="55">
        <f>Tabel!$AD363*0.75</f>
        <v>0</v>
      </c>
    </row>
    <row r="354" spans="24:40" x14ac:dyDescent="0.2">
      <c r="X354" s="55">
        <f>IF(IFERROR(MATCH(CONCATENATE("I",Tabel!$N$4),Inst_SFSSV,0),0)&gt;0,Tabel!$AD364*0.9,0)</f>
        <v>0</v>
      </c>
      <c r="Y354" s="55">
        <f>IF(Tabel!$N$4="16341", Tabel!AD364*1,0)</f>
        <v>0</v>
      </c>
      <c r="Z354" s="55">
        <f>IF(Tabel!$N$4="00027", Tabel!AD364*0.4,0)</f>
        <v>0</v>
      </c>
      <c r="AA354" s="55">
        <f>IF(IFERROR(MATCH(CONCATENATE("I",Tabel!$N$4),Inst_audio,0),0)&gt;0,Tabel!$AD364*0.2,0)</f>
        <v>0</v>
      </c>
      <c r="AB354" s="55">
        <f>IF(Tabel!$N$4="00169", Tabel!AD364*0.4,0)</f>
        <v>0</v>
      </c>
      <c r="AC354" s="55">
        <f>IF(IFERROR(MATCH(CONCATENATE("I",Tabel!$N$4),Inst_forta,0),0)&gt;0,Tabel!$AD364*0.2,0)</f>
        <v>0</v>
      </c>
      <c r="AD354" s="55">
        <f>IF(IFERROR(MATCH(CONCATENATE("I",Tabel!$N$4),Inst_forta_bani,0),0)&gt;0,Tabel!$AD364*1.2,0)</f>
        <v>0</v>
      </c>
      <c r="AE354" s="55">
        <f>IF(Tabel!$N$4="16751", Tabel!$AD364*1.2,0)</f>
        <v>0</v>
      </c>
      <c r="AF354" s="55">
        <f>IF(Tabel!$N$4="16606", Tabel!$AD364*0.3,0)</f>
        <v>0</v>
      </c>
      <c r="AG354" s="55">
        <f>IF(Tabel!$N$4="16668", Tabel!$AD364*0.4,0)</f>
        <v>0</v>
      </c>
      <c r="AH354" s="55">
        <f>IF(Tabel!$N$4="15677", Tabel!$AD364*0.2,0)</f>
        <v>0</v>
      </c>
      <c r="AI354" s="55">
        <f>IF(Tabel!$N$4="16958", Tabel!$AD364*0.2,0)</f>
        <v>0</v>
      </c>
      <c r="AJ354" s="55">
        <f>Tabel!$AD364*0.75</f>
        <v>0</v>
      </c>
      <c r="AK354" s="55">
        <f>(Tabel!$AD364+Tabel!$AF364)*0.1</f>
        <v>0</v>
      </c>
      <c r="AL354" s="55">
        <f>IF(Tabel!$B364="GRUP_F6", Tabel!$AD364*0.1,0)</f>
        <v>0</v>
      </c>
      <c r="AM354" s="55">
        <f>IF(IFERROR(MATCH(CONCATENATE("I",Tabel!$N$4),Inst_social,0),0)&gt;0,Tabel!$AD364*0.1,0)</f>
        <v>0</v>
      </c>
      <c r="AN354" s="55">
        <f>Tabel!$AD364*0.75</f>
        <v>0</v>
      </c>
    </row>
    <row r="355" spans="24:40" x14ac:dyDescent="0.2">
      <c r="X355" s="55">
        <f>IF(IFERROR(MATCH(CONCATENATE("I",Tabel!$N$4),Inst_SFSSV,0),0)&gt;0,Tabel!$AD365*0.9,0)</f>
        <v>0</v>
      </c>
      <c r="Y355" s="55">
        <f>IF(Tabel!$N$4="16341", Tabel!AD365*1,0)</f>
        <v>0</v>
      </c>
      <c r="Z355" s="55">
        <f>IF(Tabel!$N$4="00027", Tabel!AD365*0.4,0)</f>
        <v>0</v>
      </c>
      <c r="AA355" s="55">
        <f>IF(IFERROR(MATCH(CONCATENATE("I",Tabel!$N$4),Inst_audio,0),0)&gt;0,Tabel!$AD365*0.2,0)</f>
        <v>0</v>
      </c>
      <c r="AB355" s="55">
        <f>IF(Tabel!$N$4="00169", Tabel!AD365*0.4,0)</f>
        <v>0</v>
      </c>
      <c r="AC355" s="55">
        <f>IF(IFERROR(MATCH(CONCATENATE("I",Tabel!$N$4),Inst_forta,0),0)&gt;0,Tabel!$AD365*0.2,0)</f>
        <v>0</v>
      </c>
      <c r="AD355" s="55">
        <f>IF(IFERROR(MATCH(CONCATENATE("I",Tabel!$N$4),Inst_forta_bani,0),0)&gt;0,Tabel!$AD365*1.2,0)</f>
        <v>0</v>
      </c>
      <c r="AE355" s="55">
        <f>IF(Tabel!$N$4="16751", Tabel!$AD365*1.2,0)</f>
        <v>0</v>
      </c>
      <c r="AF355" s="55">
        <f>IF(Tabel!$N$4="16606", Tabel!$AD365*0.3,0)</f>
        <v>0</v>
      </c>
      <c r="AG355" s="55">
        <f>IF(Tabel!$N$4="16668", Tabel!$AD365*0.4,0)</f>
        <v>0</v>
      </c>
      <c r="AH355" s="55">
        <f>IF(Tabel!$N$4="15677", Tabel!$AD365*0.2,0)</f>
        <v>0</v>
      </c>
      <c r="AI355" s="55">
        <f>IF(Tabel!$N$4="16958", Tabel!$AD365*0.2,0)</f>
        <v>0</v>
      </c>
      <c r="AJ355" s="55">
        <f>Tabel!$AD365*0.75</f>
        <v>0</v>
      </c>
      <c r="AK355" s="55">
        <f>(Tabel!$AD365+Tabel!$AF365)*0.1</f>
        <v>0</v>
      </c>
      <c r="AL355" s="55">
        <f>IF(Tabel!$B365="GRUP_F6", Tabel!$AD365*0.1,0)</f>
        <v>0</v>
      </c>
      <c r="AM355" s="55">
        <f>IF(IFERROR(MATCH(CONCATENATE("I",Tabel!$N$4),Inst_social,0),0)&gt;0,Tabel!$AD365*0.1,0)</f>
        <v>0</v>
      </c>
      <c r="AN355" s="55">
        <f>Tabel!$AD365*0.75</f>
        <v>0</v>
      </c>
    </row>
    <row r="356" spans="24:40" x14ac:dyDescent="0.2">
      <c r="X356" s="55">
        <f>IF(IFERROR(MATCH(CONCATENATE("I",Tabel!$N$4),Inst_SFSSV,0),0)&gt;0,Tabel!$AD366*0.9,0)</f>
        <v>0</v>
      </c>
      <c r="Y356" s="55">
        <f>IF(Tabel!$N$4="16341", Tabel!AD366*1,0)</f>
        <v>0</v>
      </c>
      <c r="Z356" s="55">
        <f>IF(Tabel!$N$4="00027", Tabel!AD366*0.4,0)</f>
        <v>0</v>
      </c>
      <c r="AA356" s="55">
        <f>IF(IFERROR(MATCH(CONCATENATE("I",Tabel!$N$4),Inst_audio,0),0)&gt;0,Tabel!$AD366*0.2,0)</f>
        <v>0</v>
      </c>
      <c r="AB356" s="55">
        <f>IF(Tabel!$N$4="00169", Tabel!AD366*0.4,0)</f>
        <v>0</v>
      </c>
      <c r="AC356" s="55">
        <f>IF(IFERROR(MATCH(CONCATENATE("I",Tabel!$N$4),Inst_forta,0),0)&gt;0,Tabel!$AD366*0.2,0)</f>
        <v>0</v>
      </c>
      <c r="AD356" s="55">
        <f>IF(IFERROR(MATCH(CONCATENATE("I",Tabel!$N$4),Inst_forta_bani,0),0)&gt;0,Tabel!$AD366*1.2,0)</f>
        <v>0</v>
      </c>
      <c r="AE356" s="55">
        <f>IF(Tabel!$N$4="16751", Tabel!$AD366*1.2,0)</f>
        <v>0</v>
      </c>
      <c r="AF356" s="55">
        <f>IF(Tabel!$N$4="16606", Tabel!$AD366*0.3,0)</f>
        <v>0</v>
      </c>
      <c r="AG356" s="55">
        <f>IF(Tabel!$N$4="16668", Tabel!$AD366*0.4,0)</f>
        <v>0</v>
      </c>
      <c r="AH356" s="55">
        <f>IF(Tabel!$N$4="15677", Tabel!$AD366*0.2,0)</f>
        <v>0</v>
      </c>
      <c r="AI356" s="55">
        <f>IF(Tabel!$N$4="16958", Tabel!$AD366*0.2,0)</f>
        <v>0</v>
      </c>
      <c r="AJ356" s="55">
        <f>Tabel!$AD366*0.75</f>
        <v>0</v>
      </c>
      <c r="AK356" s="55">
        <f>(Tabel!$AD366+Tabel!$AF366)*0.1</f>
        <v>0</v>
      </c>
      <c r="AL356" s="55">
        <f>IF(Tabel!$B366="GRUP_F6", Tabel!$AD366*0.1,0)</f>
        <v>0</v>
      </c>
      <c r="AM356" s="55">
        <f>IF(IFERROR(MATCH(CONCATENATE("I",Tabel!$N$4),Inst_social,0),0)&gt;0,Tabel!$AD366*0.1,0)</f>
        <v>0</v>
      </c>
      <c r="AN356" s="55">
        <f>Tabel!$AD366*0.75</f>
        <v>0</v>
      </c>
    </row>
    <row r="357" spans="24:40" x14ac:dyDescent="0.2">
      <c r="X357" s="55">
        <f>IF(IFERROR(MATCH(CONCATENATE("I",Tabel!$N$4),Inst_SFSSV,0),0)&gt;0,Tabel!$AD367*0.9,0)</f>
        <v>0</v>
      </c>
      <c r="Y357" s="55">
        <f>IF(Tabel!$N$4="16341", Tabel!AD367*1,0)</f>
        <v>0</v>
      </c>
      <c r="Z357" s="55">
        <f>IF(Tabel!$N$4="00027", Tabel!AD367*0.4,0)</f>
        <v>0</v>
      </c>
      <c r="AA357" s="55">
        <f>IF(IFERROR(MATCH(CONCATENATE("I",Tabel!$N$4),Inst_audio,0),0)&gt;0,Tabel!$AD367*0.2,0)</f>
        <v>0</v>
      </c>
      <c r="AB357" s="55">
        <f>IF(Tabel!$N$4="00169", Tabel!AD367*0.4,0)</f>
        <v>0</v>
      </c>
      <c r="AC357" s="55">
        <f>IF(IFERROR(MATCH(CONCATENATE("I",Tabel!$N$4),Inst_forta,0),0)&gt;0,Tabel!$AD367*0.2,0)</f>
        <v>0</v>
      </c>
      <c r="AD357" s="55">
        <f>IF(IFERROR(MATCH(CONCATENATE("I",Tabel!$N$4),Inst_forta_bani,0),0)&gt;0,Tabel!$AD367*1.2,0)</f>
        <v>0</v>
      </c>
      <c r="AE357" s="55">
        <f>IF(Tabel!$N$4="16751", Tabel!$AD367*1.2,0)</f>
        <v>0</v>
      </c>
      <c r="AF357" s="55">
        <f>IF(Tabel!$N$4="16606", Tabel!$AD367*0.3,0)</f>
        <v>0</v>
      </c>
      <c r="AG357" s="55">
        <f>IF(Tabel!$N$4="16668", Tabel!$AD367*0.4,0)</f>
        <v>0</v>
      </c>
      <c r="AH357" s="55">
        <f>IF(Tabel!$N$4="15677", Tabel!$AD367*0.2,0)</f>
        <v>0</v>
      </c>
      <c r="AI357" s="55">
        <f>IF(Tabel!$N$4="16958", Tabel!$AD367*0.2,0)</f>
        <v>0</v>
      </c>
      <c r="AJ357" s="55">
        <f>Tabel!$AD367*0.75</f>
        <v>0</v>
      </c>
      <c r="AK357" s="55">
        <f>(Tabel!$AD367+Tabel!$AF367)*0.1</f>
        <v>0</v>
      </c>
      <c r="AL357" s="55">
        <f>IF(Tabel!$B367="GRUP_F6", Tabel!$AD367*0.1,0)</f>
        <v>0</v>
      </c>
      <c r="AM357" s="55">
        <f>IF(IFERROR(MATCH(CONCATENATE("I",Tabel!$N$4),Inst_social,0),0)&gt;0,Tabel!$AD367*0.1,0)</f>
        <v>0</v>
      </c>
      <c r="AN357" s="55">
        <f>Tabel!$AD367*0.75</f>
        <v>0</v>
      </c>
    </row>
    <row r="358" spans="24:40" x14ac:dyDescent="0.2">
      <c r="X358" s="55">
        <f>IF(IFERROR(MATCH(CONCATENATE("I",Tabel!$N$4),Inst_SFSSV,0),0)&gt;0,Tabel!$AD368*0.9,0)</f>
        <v>0</v>
      </c>
      <c r="Y358" s="55">
        <f>IF(Tabel!$N$4="16341", Tabel!AD368*1,0)</f>
        <v>0</v>
      </c>
      <c r="Z358" s="55">
        <f>IF(Tabel!$N$4="00027", Tabel!AD368*0.4,0)</f>
        <v>0</v>
      </c>
      <c r="AA358" s="55">
        <f>IF(IFERROR(MATCH(CONCATENATE("I",Tabel!$N$4),Inst_audio,0),0)&gt;0,Tabel!$AD368*0.2,0)</f>
        <v>0</v>
      </c>
      <c r="AB358" s="55">
        <f>IF(Tabel!$N$4="00169", Tabel!AD368*0.4,0)</f>
        <v>0</v>
      </c>
      <c r="AC358" s="55">
        <f>IF(IFERROR(MATCH(CONCATENATE("I",Tabel!$N$4),Inst_forta,0),0)&gt;0,Tabel!$AD368*0.2,0)</f>
        <v>0</v>
      </c>
      <c r="AD358" s="55">
        <f>IF(IFERROR(MATCH(CONCATENATE("I",Tabel!$N$4),Inst_forta_bani,0),0)&gt;0,Tabel!$AD368*1.2,0)</f>
        <v>0</v>
      </c>
      <c r="AE358" s="55">
        <f>IF(Tabel!$N$4="16751", Tabel!$AD368*1.2,0)</f>
        <v>0</v>
      </c>
      <c r="AF358" s="55">
        <f>IF(Tabel!$N$4="16606", Tabel!$AD368*0.3,0)</f>
        <v>0</v>
      </c>
      <c r="AG358" s="55">
        <f>IF(Tabel!$N$4="16668", Tabel!$AD368*0.4,0)</f>
        <v>0</v>
      </c>
      <c r="AH358" s="55">
        <f>IF(Tabel!$N$4="15677", Tabel!$AD368*0.2,0)</f>
        <v>0</v>
      </c>
      <c r="AI358" s="55">
        <f>IF(Tabel!$N$4="16958", Tabel!$AD368*0.2,0)</f>
        <v>0</v>
      </c>
      <c r="AJ358" s="55">
        <f>Tabel!$AD368*0.75</f>
        <v>0</v>
      </c>
      <c r="AK358" s="55">
        <f>(Tabel!$AD368+Tabel!$AF368)*0.1</f>
        <v>0</v>
      </c>
      <c r="AL358" s="55">
        <f>IF(Tabel!$B368="GRUP_F6", Tabel!$AD368*0.1,0)</f>
        <v>0</v>
      </c>
      <c r="AM358" s="55">
        <f>IF(IFERROR(MATCH(CONCATENATE("I",Tabel!$N$4),Inst_social,0),0)&gt;0,Tabel!$AD368*0.1,0)</f>
        <v>0</v>
      </c>
      <c r="AN358" s="55">
        <f>Tabel!$AD368*0.75</f>
        <v>0</v>
      </c>
    </row>
    <row r="359" spans="24:40" x14ac:dyDescent="0.2">
      <c r="X359" s="55">
        <f>IF(IFERROR(MATCH(CONCATENATE("I",Tabel!$N$4),Inst_SFSSV,0),0)&gt;0,Tabel!$AD369*0.9,0)</f>
        <v>0</v>
      </c>
      <c r="Y359" s="55">
        <f>IF(Tabel!$N$4="16341", Tabel!AD369*1,0)</f>
        <v>0</v>
      </c>
      <c r="Z359" s="55">
        <f>IF(Tabel!$N$4="00027", Tabel!AD369*0.4,0)</f>
        <v>0</v>
      </c>
      <c r="AA359" s="55">
        <f>IF(IFERROR(MATCH(CONCATENATE("I",Tabel!$N$4),Inst_audio,0),0)&gt;0,Tabel!$AD369*0.2,0)</f>
        <v>0</v>
      </c>
      <c r="AB359" s="55">
        <f>IF(Tabel!$N$4="00169", Tabel!AD369*0.4,0)</f>
        <v>0</v>
      </c>
      <c r="AC359" s="55">
        <f>IF(IFERROR(MATCH(CONCATENATE("I",Tabel!$N$4),Inst_forta,0),0)&gt;0,Tabel!$AD369*0.2,0)</f>
        <v>0</v>
      </c>
      <c r="AD359" s="55">
        <f>IF(IFERROR(MATCH(CONCATENATE("I",Tabel!$N$4),Inst_forta_bani,0),0)&gt;0,Tabel!$AD369*1.2,0)</f>
        <v>0</v>
      </c>
      <c r="AE359" s="55">
        <f>IF(Tabel!$N$4="16751", Tabel!$AD369*1.2,0)</f>
        <v>0</v>
      </c>
      <c r="AF359" s="55">
        <f>IF(Tabel!$N$4="16606", Tabel!$AD369*0.3,0)</f>
        <v>0</v>
      </c>
      <c r="AG359" s="55">
        <f>IF(Tabel!$N$4="16668", Tabel!$AD369*0.4,0)</f>
        <v>0</v>
      </c>
      <c r="AH359" s="55">
        <f>IF(Tabel!$N$4="15677", Tabel!$AD369*0.2,0)</f>
        <v>0</v>
      </c>
      <c r="AI359" s="55">
        <f>IF(Tabel!$N$4="16958", Tabel!$AD369*0.2,0)</f>
        <v>0</v>
      </c>
      <c r="AJ359" s="55">
        <f>Tabel!$AD369*0.75</f>
        <v>0</v>
      </c>
      <c r="AK359" s="55">
        <f>(Tabel!$AD369+Tabel!$AF369)*0.1</f>
        <v>0</v>
      </c>
      <c r="AL359" s="55">
        <f>IF(Tabel!$B369="GRUP_F6", Tabel!$AD369*0.1,0)</f>
        <v>0</v>
      </c>
      <c r="AM359" s="55">
        <f>IF(IFERROR(MATCH(CONCATENATE("I",Tabel!$N$4),Inst_social,0),0)&gt;0,Tabel!$AD369*0.1,0)</f>
        <v>0</v>
      </c>
      <c r="AN359" s="55">
        <f>Tabel!$AD369*0.75</f>
        <v>0</v>
      </c>
    </row>
    <row r="360" spans="24:40" x14ac:dyDescent="0.2">
      <c r="X360" s="55">
        <f>IF(IFERROR(MATCH(CONCATENATE("I",Tabel!$N$4),Inst_SFSSV,0),0)&gt;0,Tabel!$AD370*0.9,0)</f>
        <v>0</v>
      </c>
      <c r="Y360" s="55">
        <f>IF(Tabel!$N$4="16341", Tabel!AD370*1,0)</f>
        <v>0</v>
      </c>
      <c r="Z360" s="55">
        <f>IF(Tabel!$N$4="00027", Tabel!AD370*0.4,0)</f>
        <v>0</v>
      </c>
      <c r="AA360" s="55">
        <f>IF(IFERROR(MATCH(CONCATENATE("I",Tabel!$N$4),Inst_audio,0),0)&gt;0,Tabel!$AD370*0.2,0)</f>
        <v>0</v>
      </c>
      <c r="AB360" s="55">
        <f>IF(Tabel!$N$4="00169", Tabel!AD370*0.4,0)</f>
        <v>0</v>
      </c>
      <c r="AC360" s="55">
        <f>IF(IFERROR(MATCH(CONCATENATE("I",Tabel!$N$4),Inst_forta,0),0)&gt;0,Tabel!$AD370*0.2,0)</f>
        <v>0</v>
      </c>
      <c r="AD360" s="55">
        <f>IF(IFERROR(MATCH(CONCATENATE("I",Tabel!$N$4),Inst_forta_bani,0),0)&gt;0,Tabel!$AD370*1.2,0)</f>
        <v>0</v>
      </c>
      <c r="AE360" s="55">
        <f>IF(Tabel!$N$4="16751", Tabel!$AD370*1.2,0)</f>
        <v>0</v>
      </c>
      <c r="AF360" s="55">
        <f>IF(Tabel!$N$4="16606", Tabel!$AD370*0.3,0)</f>
        <v>0</v>
      </c>
      <c r="AG360" s="55">
        <f>IF(Tabel!$N$4="16668", Tabel!$AD370*0.4,0)</f>
        <v>0</v>
      </c>
      <c r="AH360" s="55">
        <f>IF(Tabel!$N$4="15677", Tabel!$AD370*0.2,0)</f>
        <v>0</v>
      </c>
      <c r="AI360" s="55">
        <f>IF(Tabel!$N$4="16958", Tabel!$AD370*0.2,0)</f>
        <v>0</v>
      </c>
      <c r="AJ360" s="55">
        <f>Tabel!$AD370*0.75</f>
        <v>0</v>
      </c>
      <c r="AK360" s="55">
        <f>(Tabel!$AD370+Tabel!$AF370)*0.1</f>
        <v>0</v>
      </c>
      <c r="AL360" s="55">
        <f>IF(Tabel!$B370="GRUP_F6", Tabel!$AD370*0.1,0)</f>
        <v>0</v>
      </c>
      <c r="AM360" s="55">
        <f>IF(IFERROR(MATCH(CONCATENATE("I",Tabel!$N$4),Inst_social,0),0)&gt;0,Tabel!$AD370*0.1,0)</f>
        <v>0</v>
      </c>
      <c r="AN360" s="55">
        <f>Tabel!$AD370*0.75</f>
        <v>0</v>
      </c>
    </row>
    <row r="361" spans="24:40" x14ac:dyDescent="0.2">
      <c r="X361" s="55">
        <f>IF(IFERROR(MATCH(CONCATENATE("I",Tabel!$N$4),Inst_SFSSV,0),0)&gt;0,Tabel!$AD371*0.9,0)</f>
        <v>0</v>
      </c>
      <c r="Y361" s="55">
        <f>IF(Tabel!$N$4="16341", Tabel!AD371*1,0)</f>
        <v>0</v>
      </c>
      <c r="Z361" s="55">
        <f>IF(Tabel!$N$4="00027", Tabel!AD371*0.4,0)</f>
        <v>0</v>
      </c>
      <c r="AA361" s="55">
        <f>IF(IFERROR(MATCH(CONCATENATE("I",Tabel!$N$4),Inst_audio,0),0)&gt;0,Tabel!$AD371*0.2,0)</f>
        <v>0</v>
      </c>
      <c r="AB361" s="55">
        <f>IF(Tabel!$N$4="00169", Tabel!AD371*0.4,0)</f>
        <v>0</v>
      </c>
      <c r="AC361" s="55">
        <f>IF(IFERROR(MATCH(CONCATENATE("I",Tabel!$N$4),Inst_forta,0),0)&gt;0,Tabel!$AD371*0.2,0)</f>
        <v>0</v>
      </c>
      <c r="AD361" s="55">
        <f>IF(IFERROR(MATCH(CONCATENATE("I",Tabel!$N$4),Inst_forta_bani,0),0)&gt;0,Tabel!$AD371*1.2,0)</f>
        <v>0</v>
      </c>
      <c r="AE361" s="55">
        <f>IF(Tabel!$N$4="16751", Tabel!$AD371*1.2,0)</f>
        <v>0</v>
      </c>
      <c r="AF361" s="55">
        <f>IF(Tabel!$N$4="16606", Tabel!$AD371*0.3,0)</f>
        <v>0</v>
      </c>
      <c r="AG361" s="55">
        <f>IF(Tabel!$N$4="16668", Tabel!$AD371*0.4,0)</f>
        <v>0</v>
      </c>
      <c r="AH361" s="55">
        <f>IF(Tabel!$N$4="15677", Tabel!$AD371*0.2,0)</f>
        <v>0</v>
      </c>
      <c r="AI361" s="55">
        <f>IF(Tabel!$N$4="16958", Tabel!$AD371*0.2,0)</f>
        <v>0</v>
      </c>
      <c r="AJ361" s="55">
        <f>Tabel!$AD371*0.75</f>
        <v>0</v>
      </c>
      <c r="AK361" s="55">
        <f>(Tabel!$AD371+Tabel!$AF371)*0.1</f>
        <v>0</v>
      </c>
      <c r="AL361" s="55">
        <f>IF(Tabel!$B371="GRUP_F6", Tabel!$AD371*0.1,0)</f>
        <v>0</v>
      </c>
      <c r="AM361" s="55">
        <f>IF(IFERROR(MATCH(CONCATENATE("I",Tabel!$N$4),Inst_social,0),0)&gt;0,Tabel!$AD371*0.1,0)</f>
        <v>0</v>
      </c>
      <c r="AN361" s="55">
        <f>Tabel!$AD371*0.75</f>
        <v>0</v>
      </c>
    </row>
    <row r="362" spans="24:40" x14ac:dyDescent="0.2">
      <c r="X362" s="55">
        <f>IF(IFERROR(MATCH(CONCATENATE("I",Tabel!$N$4),Inst_SFSSV,0),0)&gt;0,Tabel!$AD372*0.9,0)</f>
        <v>0</v>
      </c>
      <c r="Y362" s="55">
        <f>IF(Tabel!$N$4="16341", Tabel!AD372*1,0)</f>
        <v>0</v>
      </c>
      <c r="Z362" s="55">
        <f>IF(Tabel!$N$4="00027", Tabel!AD372*0.4,0)</f>
        <v>0</v>
      </c>
      <c r="AA362" s="55">
        <f>IF(IFERROR(MATCH(CONCATENATE("I",Tabel!$N$4),Inst_audio,0),0)&gt;0,Tabel!$AD372*0.2,0)</f>
        <v>0</v>
      </c>
      <c r="AB362" s="55">
        <f>IF(Tabel!$N$4="00169", Tabel!AD372*0.4,0)</f>
        <v>0</v>
      </c>
      <c r="AC362" s="55">
        <f>IF(IFERROR(MATCH(CONCATENATE("I",Tabel!$N$4),Inst_forta,0),0)&gt;0,Tabel!$AD372*0.2,0)</f>
        <v>0</v>
      </c>
      <c r="AD362" s="55">
        <f>IF(IFERROR(MATCH(CONCATENATE("I",Tabel!$N$4),Inst_forta_bani,0),0)&gt;0,Tabel!$AD372*1.2,0)</f>
        <v>0</v>
      </c>
      <c r="AE362" s="55">
        <f>IF(Tabel!$N$4="16751", Tabel!$AD372*1.2,0)</f>
        <v>0</v>
      </c>
      <c r="AF362" s="55">
        <f>IF(Tabel!$N$4="16606", Tabel!$AD372*0.3,0)</f>
        <v>0</v>
      </c>
      <c r="AG362" s="55">
        <f>IF(Tabel!$N$4="16668", Tabel!$AD372*0.4,0)</f>
        <v>0</v>
      </c>
      <c r="AH362" s="55">
        <f>IF(Tabel!$N$4="15677", Tabel!$AD372*0.2,0)</f>
        <v>0</v>
      </c>
      <c r="AI362" s="55">
        <f>IF(Tabel!$N$4="16958", Tabel!$AD372*0.2,0)</f>
        <v>0</v>
      </c>
      <c r="AJ362" s="55">
        <f>Tabel!$AD372*0.75</f>
        <v>0</v>
      </c>
      <c r="AK362" s="55">
        <f>(Tabel!$AD372+Tabel!$AF372)*0.1</f>
        <v>0</v>
      </c>
      <c r="AL362" s="55">
        <f>IF(Tabel!$B372="GRUP_F6", Tabel!$AD372*0.1,0)</f>
        <v>0</v>
      </c>
      <c r="AM362" s="55">
        <f>IF(IFERROR(MATCH(CONCATENATE("I",Tabel!$N$4),Inst_social,0),0)&gt;0,Tabel!$AD372*0.1,0)</f>
        <v>0</v>
      </c>
      <c r="AN362" s="55">
        <f>Tabel!$AD372*0.75</f>
        <v>0</v>
      </c>
    </row>
    <row r="363" spans="24:40" x14ac:dyDescent="0.2">
      <c r="X363" s="55">
        <f>IF(IFERROR(MATCH(CONCATENATE("I",Tabel!$N$4),Inst_SFSSV,0),0)&gt;0,Tabel!$AD373*0.9,0)</f>
        <v>0</v>
      </c>
      <c r="Y363" s="55">
        <f>IF(Tabel!$N$4="16341", Tabel!AD373*1,0)</f>
        <v>0</v>
      </c>
      <c r="Z363" s="55">
        <f>IF(Tabel!$N$4="00027", Tabel!AD373*0.4,0)</f>
        <v>0</v>
      </c>
      <c r="AA363" s="55">
        <f>IF(IFERROR(MATCH(CONCATENATE("I",Tabel!$N$4),Inst_audio,0),0)&gt;0,Tabel!$AD373*0.2,0)</f>
        <v>0</v>
      </c>
      <c r="AB363" s="55">
        <f>IF(Tabel!$N$4="00169", Tabel!AD373*0.4,0)</f>
        <v>0</v>
      </c>
      <c r="AC363" s="55">
        <f>IF(IFERROR(MATCH(CONCATENATE("I",Tabel!$N$4),Inst_forta,0),0)&gt;0,Tabel!$AD373*0.2,0)</f>
        <v>0</v>
      </c>
      <c r="AD363" s="55">
        <f>IF(IFERROR(MATCH(CONCATENATE("I",Tabel!$N$4),Inst_forta_bani,0),0)&gt;0,Tabel!$AD373*1.2,0)</f>
        <v>0</v>
      </c>
      <c r="AE363" s="55">
        <f>IF(Tabel!$N$4="16751", Tabel!$AD373*1.2,0)</f>
        <v>0</v>
      </c>
      <c r="AF363" s="55">
        <f>IF(Tabel!$N$4="16606", Tabel!$AD373*0.3,0)</f>
        <v>0</v>
      </c>
      <c r="AG363" s="55">
        <f>IF(Tabel!$N$4="16668", Tabel!$AD373*0.4,0)</f>
        <v>0</v>
      </c>
      <c r="AH363" s="55">
        <f>IF(Tabel!$N$4="15677", Tabel!$AD373*0.2,0)</f>
        <v>0</v>
      </c>
      <c r="AI363" s="55">
        <f>IF(Tabel!$N$4="16958", Tabel!$AD373*0.2,0)</f>
        <v>0</v>
      </c>
      <c r="AJ363" s="55">
        <f>Tabel!$AD373*0.75</f>
        <v>0</v>
      </c>
      <c r="AK363" s="55">
        <f>(Tabel!$AD373+Tabel!$AF373)*0.1</f>
        <v>0</v>
      </c>
      <c r="AL363" s="55">
        <f>IF(Tabel!$B373="GRUP_F6", Tabel!$AD373*0.1,0)</f>
        <v>0</v>
      </c>
      <c r="AM363" s="55">
        <f>IF(IFERROR(MATCH(CONCATENATE("I",Tabel!$N$4),Inst_social,0),0)&gt;0,Tabel!$AD373*0.1,0)</f>
        <v>0</v>
      </c>
      <c r="AN363" s="55">
        <f>Tabel!$AD373*0.75</f>
        <v>0</v>
      </c>
    </row>
    <row r="364" spans="24:40" x14ac:dyDescent="0.2">
      <c r="X364" s="55">
        <f>IF(IFERROR(MATCH(CONCATENATE("I",Tabel!$N$4),Inst_SFSSV,0),0)&gt;0,Tabel!$AD374*0.9,0)</f>
        <v>0</v>
      </c>
      <c r="Y364" s="55">
        <f>IF(Tabel!$N$4="16341", Tabel!AD374*1,0)</f>
        <v>0</v>
      </c>
      <c r="Z364" s="55">
        <f>IF(Tabel!$N$4="00027", Tabel!AD374*0.4,0)</f>
        <v>0</v>
      </c>
      <c r="AA364" s="55">
        <f>IF(IFERROR(MATCH(CONCATENATE("I",Tabel!$N$4),Inst_audio,0),0)&gt;0,Tabel!$AD374*0.2,0)</f>
        <v>0</v>
      </c>
      <c r="AB364" s="55">
        <f>IF(Tabel!$N$4="00169", Tabel!AD374*0.4,0)</f>
        <v>0</v>
      </c>
      <c r="AC364" s="55">
        <f>IF(IFERROR(MATCH(CONCATENATE("I",Tabel!$N$4),Inst_forta,0),0)&gt;0,Tabel!$AD374*0.2,0)</f>
        <v>0</v>
      </c>
      <c r="AD364" s="55">
        <f>IF(IFERROR(MATCH(CONCATENATE("I",Tabel!$N$4),Inst_forta_bani,0),0)&gt;0,Tabel!$AD374*1.2,0)</f>
        <v>0</v>
      </c>
      <c r="AE364" s="55">
        <f>IF(Tabel!$N$4="16751", Tabel!$AD374*1.2,0)</f>
        <v>0</v>
      </c>
      <c r="AF364" s="55">
        <f>IF(Tabel!$N$4="16606", Tabel!$AD374*0.3,0)</f>
        <v>0</v>
      </c>
      <c r="AG364" s="55">
        <f>IF(Tabel!$N$4="16668", Tabel!$AD374*0.4,0)</f>
        <v>0</v>
      </c>
      <c r="AH364" s="55">
        <f>IF(Tabel!$N$4="15677", Tabel!$AD374*0.2,0)</f>
        <v>0</v>
      </c>
      <c r="AI364" s="55">
        <f>IF(Tabel!$N$4="16958", Tabel!$AD374*0.2,0)</f>
        <v>0</v>
      </c>
      <c r="AJ364" s="55">
        <f>Tabel!$AD374*0.75</f>
        <v>0</v>
      </c>
      <c r="AK364" s="55">
        <f>(Tabel!$AD374+Tabel!$AF374)*0.1</f>
        <v>0</v>
      </c>
      <c r="AL364" s="55">
        <f>IF(Tabel!$B374="GRUP_F6", Tabel!$AD374*0.1,0)</f>
        <v>0</v>
      </c>
      <c r="AM364" s="55">
        <f>IF(IFERROR(MATCH(CONCATENATE("I",Tabel!$N$4),Inst_social,0),0)&gt;0,Tabel!$AD374*0.1,0)</f>
        <v>0</v>
      </c>
      <c r="AN364" s="55">
        <f>Tabel!$AD374*0.75</f>
        <v>0</v>
      </c>
    </row>
    <row r="365" spans="24:40" x14ac:dyDescent="0.2">
      <c r="X365" s="55">
        <f>IF(IFERROR(MATCH(CONCATENATE("I",Tabel!$N$4),Inst_SFSSV,0),0)&gt;0,Tabel!$AD375*0.9,0)</f>
        <v>0</v>
      </c>
      <c r="Y365" s="55">
        <f>IF(Tabel!$N$4="16341", Tabel!AD375*1,0)</f>
        <v>0</v>
      </c>
      <c r="Z365" s="55">
        <f>IF(Tabel!$N$4="00027", Tabel!AD375*0.4,0)</f>
        <v>0</v>
      </c>
      <c r="AA365" s="55">
        <f>IF(IFERROR(MATCH(CONCATENATE("I",Tabel!$N$4),Inst_audio,0),0)&gt;0,Tabel!$AD375*0.2,0)</f>
        <v>0</v>
      </c>
      <c r="AB365" s="55">
        <f>IF(Tabel!$N$4="00169", Tabel!AD375*0.4,0)</f>
        <v>0</v>
      </c>
      <c r="AC365" s="55">
        <f>IF(IFERROR(MATCH(CONCATENATE("I",Tabel!$N$4),Inst_forta,0),0)&gt;0,Tabel!$AD375*0.2,0)</f>
        <v>0</v>
      </c>
      <c r="AD365" s="55">
        <f>IF(IFERROR(MATCH(CONCATENATE("I",Tabel!$N$4),Inst_forta_bani,0),0)&gt;0,Tabel!$AD375*1.2,0)</f>
        <v>0</v>
      </c>
      <c r="AE365" s="55">
        <f>IF(Tabel!$N$4="16751", Tabel!$AD375*1.2,0)</f>
        <v>0</v>
      </c>
      <c r="AF365" s="55">
        <f>IF(Tabel!$N$4="16606", Tabel!$AD375*0.3,0)</f>
        <v>0</v>
      </c>
      <c r="AG365" s="55">
        <f>IF(Tabel!$N$4="16668", Tabel!$AD375*0.4,0)</f>
        <v>0</v>
      </c>
      <c r="AH365" s="55">
        <f>IF(Tabel!$N$4="15677", Tabel!$AD375*0.2,0)</f>
        <v>0</v>
      </c>
      <c r="AI365" s="55">
        <f>IF(Tabel!$N$4="16958", Tabel!$AD375*0.2,0)</f>
        <v>0</v>
      </c>
      <c r="AJ365" s="55">
        <f>Tabel!$AD375*0.75</f>
        <v>0</v>
      </c>
      <c r="AK365" s="55">
        <f>(Tabel!$AD375+Tabel!$AF375)*0.1</f>
        <v>0</v>
      </c>
      <c r="AL365" s="55">
        <f>IF(Tabel!$B375="GRUP_F6", Tabel!$AD375*0.1,0)</f>
        <v>0</v>
      </c>
      <c r="AM365" s="55">
        <f>IF(IFERROR(MATCH(CONCATENATE("I",Tabel!$N$4),Inst_social,0),0)&gt;0,Tabel!$AD375*0.1,0)</f>
        <v>0</v>
      </c>
      <c r="AN365" s="55">
        <f>Tabel!$AD375*0.75</f>
        <v>0</v>
      </c>
    </row>
    <row r="366" spans="24:40" x14ac:dyDescent="0.2">
      <c r="X366" s="55">
        <f>IF(IFERROR(MATCH(CONCATENATE("I",Tabel!$N$4),Inst_SFSSV,0),0)&gt;0,Tabel!$AD376*0.9,0)</f>
        <v>0</v>
      </c>
      <c r="Y366" s="55">
        <f>IF(Tabel!$N$4="16341", Tabel!AD376*1,0)</f>
        <v>0</v>
      </c>
      <c r="Z366" s="55">
        <f>IF(Tabel!$N$4="00027", Tabel!AD376*0.4,0)</f>
        <v>0</v>
      </c>
      <c r="AA366" s="55">
        <f>IF(IFERROR(MATCH(CONCATENATE("I",Tabel!$N$4),Inst_audio,0),0)&gt;0,Tabel!$AD376*0.2,0)</f>
        <v>0</v>
      </c>
      <c r="AB366" s="55">
        <f>IF(Tabel!$N$4="00169", Tabel!AD376*0.4,0)</f>
        <v>0</v>
      </c>
      <c r="AC366" s="55">
        <f>IF(IFERROR(MATCH(CONCATENATE("I",Tabel!$N$4),Inst_forta,0),0)&gt;0,Tabel!$AD376*0.2,0)</f>
        <v>0</v>
      </c>
      <c r="AD366" s="55">
        <f>IF(IFERROR(MATCH(CONCATENATE("I",Tabel!$N$4),Inst_forta_bani,0),0)&gt;0,Tabel!$AD376*1.2,0)</f>
        <v>0</v>
      </c>
      <c r="AE366" s="55">
        <f>IF(Tabel!$N$4="16751", Tabel!$AD376*1.2,0)</f>
        <v>0</v>
      </c>
      <c r="AF366" s="55">
        <f>IF(Tabel!$N$4="16606", Tabel!$AD376*0.3,0)</f>
        <v>0</v>
      </c>
      <c r="AG366" s="55">
        <f>IF(Tabel!$N$4="16668", Tabel!$AD376*0.4,0)</f>
        <v>0</v>
      </c>
      <c r="AH366" s="55">
        <f>IF(Tabel!$N$4="15677", Tabel!$AD376*0.2,0)</f>
        <v>0</v>
      </c>
      <c r="AI366" s="55">
        <f>IF(Tabel!$N$4="16958", Tabel!$AD376*0.2,0)</f>
        <v>0</v>
      </c>
      <c r="AJ366" s="55">
        <f>Tabel!$AD376*0.75</f>
        <v>0</v>
      </c>
      <c r="AK366" s="55">
        <f>(Tabel!$AD376+Tabel!$AF376)*0.1</f>
        <v>0</v>
      </c>
      <c r="AL366" s="55">
        <f>IF(Tabel!$B376="GRUP_F6", Tabel!$AD376*0.1,0)</f>
        <v>0</v>
      </c>
      <c r="AM366" s="55">
        <f>IF(IFERROR(MATCH(CONCATENATE("I",Tabel!$N$4),Inst_social,0),0)&gt;0,Tabel!$AD376*0.1,0)</f>
        <v>0</v>
      </c>
      <c r="AN366" s="55">
        <f>Tabel!$AD376*0.75</f>
        <v>0</v>
      </c>
    </row>
    <row r="367" spans="24:40" x14ac:dyDescent="0.2">
      <c r="X367" s="55">
        <f>IF(IFERROR(MATCH(CONCATENATE("I",Tabel!$N$4),Inst_SFSSV,0),0)&gt;0,Tabel!$AD377*0.9,0)</f>
        <v>0</v>
      </c>
      <c r="Y367" s="55">
        <f>IF(Tabel!$N$4="16341", Tabel!AD377*1,0)</f>
        <v>0</v>
      </c>
      <c r="Z367" s="55">
        <f>IF(Tabel!$N$4="00027", Tabel!AD377*0.4,0)</f>
        <v>0</v>
      </c>
      <c r="AA367" s="55">
        <f>IF(IFERROR(MATCH(CONCATENATE("I",Tabel!$N$4),Inst_audio,0),0)&gt;0,Tabel!$AD377*0.2,0)</f>
        <v>0</v>
      </c>
      <c r="AB367" s="55">
        <f>IF(Tabel!$N$4="00169", Tabel!AD377*0.4,0)</f>
        <v>0</v>
      </c>
      <c r="AC367" s="55">
        <f>IF(IFERROR(MATCH(CONCATENATE("I",Tabel!$N$4),Inst_forta,0),0)&gt;0,Tabel!$AD377*0.2,0)</f>
        <v>0</v>
      </c>
      <c r="AD367" s="55">
        <f>IF(IFERROR(MATCH(CONCATENATE("I",Tabel!$N$4),Inst_forta_bani,0),0)&gt;0,Tabel!$AD377*1.2,0)</f>
        <v>0</v>
      </c>
      <c r="AE367" s="55">
        <f>IF(Tabel!$N$4="16751", Tabel!$AD377*1.2,0)</f>
        <v>0</v>
      </c>
      <c r="AF367" s="55">
        <f>IF(Tabel!$N$4="16606", Tabel!$AD377*0.3,0)</f>
        <v>0</v>
      </c>
      <c r="AG367" s="55">
        <f>IF(Tabel!$N$4="16668", Tabel!$AD377*0.4,0)</f>
        <v>0</v>
      </c>
      <c r="AH367" s="55">
        <f>IF(Tabel!$N$4="15677", Tabel!$AD377*0.2,0)</f>
        <v>0</v>
      </c>
      <c r="AI367" s="55">
        <f>IF(Tabel!$N$4="16958", Tabel!$AD377*0.2,0)</f>
        <v>0</v>
      </c>
      <c r="AJ367" s="55">
        <f>Tabel!$AD377*0.75</f>
        <v>0</v>
      </c>
      <c r="AK367" s="55">
        <f>(Tabel!$AD377+Tabel!$AF377)*0.1</f>
        <v>0</v>
      </c>
      <c r="AL367" s="55">
        <f>IF(Tabel!$B377="GRUP_F6", Tabel!$AD377*0.1,0)</f>
        <v>0</v>
      </c>
      <c r="AM367" s="55">
        <f>IF(IFERROR(MATCH(CONCATENATE("I",Tabel!$N$4),Inst_social,0),0)&gt;0,Tabel!$AD377*0.1,0)</f>
        <v>0</v>
      </c>
      <c r="AN367" s="55">
        <f>Tabel!$AD377*0.75</f>
        <v>0</v>
      </c>
    </row>
    <row r="368" spans="24:40" x14ac:dyDescent="0.2">
      <c r="X368" s="55">
        <f>IF(IFERROR(MATCH(CONCATENATE("I",Tabel!$N$4),Inst_SFSSV,0),0)&gt;0,Tabel!$AD378*0.9,0)</f>
        <v>0</v>
      </c>
      <c r="Y368" s="55">
        <f>IF(Tabel!$N$4="16341", Tabel!AD378*1,0)</f>
        <v>0</v>
      </c>
      <c r="Z368" s="55">
        <f>IF(Tabel!$N$4="00027", Tabel!AD378*0.4,0)</f>
        <v>0</v>
      </c>
      <c r="AA368" s="55">
        <f>IF(IFERROR(MATCH(CONCATENATE("I",Tabel!$N$4),Inst_audio,0),0)&gt;0,Tabel!$AD378*0.2,0)</f>
        <v>0</v>
      </c>
      <c r="AB368" s="55">
        <f>IF(Tabel!$N$4="00169", Tabel!AD378*0.4,0)</f>
        <v>0</v>
      </c>
      <c r="AC368" s="55">
        <f>IF(IFERROR(MATCH(CONCATENATE("I",Tabel!$N$4),Inst_forta,0),0)&gt;0,Tabel!$AD378*0.2,0)</f>
        <v>0</v>
      </c>
      <c r="AD368" s="55">
        <f>IF(IFERROR(MATCH(CONCATENATE("I",Tabel!$N$4),Inst_forta_bani,0),0)&gt;0,Tabel!$AD378*1.2,0)</f>
        <v>0</v>
      </c>
      <c r="AE368" s="55">
        <f>IF(Tabel!$N$4="16751", Tabel!$AD378*1.2,0)</f>
        <v>0</v>
      </c>
      <c r="AF368" s="55">
        <f>IF(Tabel!$N$4="16606", Tabel!$AD378*0.3,0)</f>
        <v>0</v>
      </c>
      <c r="AG368" s="55">
        <f>IF(Tabel!$N$4="16668", Tabel!$AD378*0.4,0)</f>
        <v>0</v>
      </c>
      <c r="AH368" s="55">
        <f>IF(Tabel!$N$4="15677", Tabel!$AD378*0.2,0)</f>
        <v>0</v>
      </c>
      <c r="AI368" s="55">
        <f>IF(Tabel!$N$4="16958", Tabel!$AD378*0.2,0)</f>
        <v>0</v>
      </c>
      <c r="AJ368" s="55">
        <f>Tabel!$AD378*0.75</f>
        <v>0</v>
      </c>
      <c r="AK368" s="55">
        <f>(Tabel!$AD378+Tabel!$AF378)*0.1</f>
        <v>0</v>
      </c>
      <c r="AL368" s="55">
        <f>IF(Tabel!$B378="GRUP_F6", Tabel!$AD378*0.1,0)</f>
        <v>0</v>
      </c>
      <c r="AM368" s="55">
        <f>IF(IFERROR(MATCH(CONCATENATE("I",Tabel!$N$4),Inst_social,0),0)&gt;0,Tabel!$AD378*0.1,0)</f>
        <v>0</v>
      </c>
      <c r="AN368" s="55">
        <f>Tabel!$AD378*0.75</f>
        <v>0</v>
      </c>
    </row>
    <row r="369" spans="24:40" x14ac:dyDescent="0.2">
      <c r="X369" s="55">
        <f>IF(IFERROR(MATCH(CONCATENATE("I",Tabel!$N$4),Inst_SFSSV,0),0)&gt;0,Tabel!$AD379*0.9,0)</f>
        <v>0</v>
      </c>
      <c r="Y369" s="55">
        <f>IF(Tabel!$N$4="16341", Tabel!AD379*1,0)</f>
        <v>0</v>
      </c>
      <c r="Z369" s="55">
        <f>IF(Tabel!$N$4="00027", Tabel!AD379*0.4,0)</f>
        <v>0</v>
      </c>
      <c r="AA369" s="55">
        <f>IF(IFERROR(MATCH(CONCATENATE("I",Tabel!$N$4),Inst_audio,0),0)&gt;0,Tabel!$AD379*0.2,0)</f>
        <v>0</v>
      </c>
      <c r="AB369" s="55">
        <f>IF(Tabel!$N$4="00169", Tabel!AD379*0.4,0)</f>
        <v>0</v>
      </c>
      <c r="AC369" s="55">
        <f>IF(IFERROR(MATCH(CONCATENATE("I",Tabel!$N$4),Inst_forta,0),0)&gt;0,Tabel!$AD379*0.2,0)</f>
        <v>0</v>
      </c>
      <c r="AD369" s="55">
        <f>IF(IFERROR(MATCH(CONCATENATE("I",Tabel!$N$4),Inst_forta_bani,0),0)&gt;0,Tabel!$AD379*1.2,0)</f>
        <v>0</v>
      </c>
      <c r="AE369" s="55">
        <f>IF(Tabel!$N$4="16751", Tabel!$AD379*1.2,0)</f>
        <v>0</v>
      </c>
      <c r="AF369" s="55">
        <f>IF(Tabel!$N$4="16606", Tabel!$AD379*0.3,0)</f>
        <v>0</v>
      </c>
      <c r="AG369" s="55">
        <f>IF(Tabel!$N$4="16668", Tabel!$AD379*0.4,0)</f>
        <v>0</v>
      </c>
      <c r="AH369" s="55">
        <f>IF(Tabel!$N$4="15677", Tabel!$AD379*0.2,0)</f>
        <v>0</v>
      </c>
      <c r="AI369" s="55">
        <f>IF(Tabel!$N$4="16958", Tabel!$AD379*0.2,0)</f>
        <v>0</v>
      </c>
      <c r="AJ369" s="55">
        <f>Tabel!$AD379*0.75</f>
        <v>0</v>
      </c>
      <c r="AK369" s="55">
        <f>(Tabel!$AD379+Tabel!$AF379)*0.1</f>
        <v>0</v>
      </c>
      <c r="AL369" s="55">
        <f>IF(Tabel!$B379="GRUP_F6", Tabel!$AD379*0.1,0)</f>
        <v>0</v>
      </c>
      <c r="AM369" s="55">
        <f>IF(IFERROR(MATCH(CONCATENATE("I",Tabel!$N$4),Inst_social,0),0)&gt;0,Tabel!$AD379*0.1,0)</f>
        <v>0</v>
      </c>
      <c r="AN369" s="55">
        <f>Tabel!$AD379*0.75</f>
        <v>0</v>
      </c>
    </row>
    <row r="370" spans="24:40" x14ac:dyDescent="0.2">
      <c r="X370" s="55">
        <f>IF(IFERROR(MATCH(CONCATENATE("I",Tabel!$N$4),Inst_SFSSV,0),0)&gt;0,Tabel!$AD380*0.9,0)</f>
        <v>0</v>
      </c>
      <c r="Y370" s="55">
        <f>IF(Tabel!$N$4="16341", Tabel!AD380*1,0)</f>
        <v>0</v>
      </c>
      <c r="Z370" s="55">
        <f>IF(Tabel!$N$4="00027", Tabel!AD380*0.4,0)</f>
        <v>0</v>
      </c>
      <c r="AA370" s="55">
        <f>IF(IFERROR(MATCH(CONCATENATE("I",Tabel!$N$4),Inst_audio,0),0)&gt;0,Tabel!$AD380*0.2,0)</f>
        <v>0</v>
      </c>
      <c r="AB370" s="55">
        <f>IF(Tabel!$N$4="00169", Tabel!AD380*0.4,0)</f>
        <v>0</v>
      </c>
      <c r="AC370" s="55">
        <f>IF(IFERROR(MATCH(CONCATENATE("I",Tabel!$N$4),Inst_forta,0),0)&gt;0,Tabel!$AD380*0.2,0)</f>
        <v>0</v>
      </c>
      <c r="AD370" s="55">
        <f>IF(IFERROR(MATCH(CONCATENATE("I",Tabel!$N$4),Inst_forta_bani,0),0)&gt;0,Tabel!$AD380*1.2,0)</f>
        <v>0</v>
      </c>
      <c r="AE370" s="55">
        <f>IF(Tabel!$N$4="16751", Tabel!$AD380*1.2,0)</f>
        <v>0</v>
      </c>
      <c r="AF370" s="55">
        <f>IF(Tabel!$N$4="16606", Tabel!$AD380*0.3,0)</f>
        <v>0</v>
      </c>
      <c r="AG370" s="55">
        <f>IF(Tabel!$N$4="16668", Tabel!$AD380*0.4,0)</f>
        <v>0</v>
      </c>
      <c r="AH370" s="55">
        <f>IF(Tabel!$N$4="15677", Tabel!$AD380*0.2,0)</f>
        <v>0</v>
      </c>
      <c r="AI370" s="55">
        <f>IF(Tabel!$N$4="16958", Tabel!$AD380*0.2,0)</f>
        <v>0</v>
      </c>
      <c r="AJ370" s="55">
        <f>Tabel!$AD380*0.75</f>
        <v>0</v>
      </c>
      <c r="AK370" s="55">
        <f>(Tabel!$AD380+Tabel!$AF380)*0.1</f>
        <v>0</v>
      </c>
      <c r="AL370" s="55">
        <f>IF(Tabel!$B380="GRUP_F6", Tabel!$AD380*0.1,0)</f>
        <v>0</v>
      </c>
      <c r="AM370" s="55">
        <f>IF(IFERROR(MATCH(CONCATENATE("I",Tabel!$N$4),Inst_social,0),0)&gt;0,Tabel!$AD380*0.1,0)</f>
        <v>0</v>
      </c>
      <c r="AN370" s="55">
        <f>Tabel!$AD380*0.75</f>
        <v>0</v>
      </c>
    </row>
    <row r="371" spans="24:40" x14ac:dyDescent="0.2">
      <c r="X371" s="55">
        <f>IF(IFERROR(MATCH(CONCATENATE("I",Tabel!$N$4),Inst_SFSSV,0),0)&gt;0,Tabel!$AD381*0.9,0)</f>
        <v>0</v>
      </c>
      <c r="Y371" s="55">
        <f>IF(Tabel!$N$4="16341", Tabel!AD381*1,0)</f>
        <v>0</v>
      </c>
      <c r="Z371" s="55">
        <f>IF(Tabel!$N$4="00027", Tabel!AD381*0.4,0)</f>
        <v>0</v>
      </c>
      <c r="AA371" s="55">
        <f>IF(IFERROR(MATCH(CONCATENATE("I",Tabel!$N$4),Inst_audio,0),0)&gt;0,Tabel!$AD381*0.2,0)</f>
        <v>0</v>
      </c>
      <c r="AB371" s="55">
        <f>IF(Tabel!$N$4="00169", Tabel!AD381*0.4,0)</f>
        <v>0</v>
      </c>
      <c r="AC371" s="55">
        <f>IF(IFERROR(MATCH(CONCATENATE("I",Tabel!$N$4),Inst_forta,0),0)&gt;0,Tabel!$AD381*0.2,0)</f>
        <v>0</v>
      </c>
      <c r="AD371" s="55">
        <f>IF(IFERROR(MATCH(CONCATENATE("I",Tabel!$N$4),Inst_forta_bani,0),0)&gt;0,Tabel!$AD381*1.2,0)</f>
        <v>0</v>
      </c>
      <c r="AE371" s="55">
        <f>IF(Tabel!$N$4="16751", Tabel!$AD381*1.2,0)</f>
        <v>0</v>
      </c>
      <c r="AF371" s="55">
        <f>IF(Tabel!$N$4="16606", Tabel!$AD381*0.3,0)</f>
        <v>0</v>
      </c>
      <c r="AG371" s="55">
        <f>IF(Tabel!$N$4="16668", Tabel!$AD381*0.4,0)</f>
        <v>0</v>
      </c>
      <c r="AH371" s="55">
        <f>IF(Tabel!$N$4="15677", Tabel!$AD381*0.2,0)</f>
        <v>0</v>
      </c>
      <c r="AI371" s="55">
        <f>IF(Tabel!$N$4="16958", Tabel!$AD381*0.2,0)</f>
        <v>0</v>
      </c>
      <c r="AJ371" s="55">
        <f>Tabel!$AD381*0.75</f>
        <v>0</v>
      </c>
      <c r="AK371" s="55">
        <f>(Tabel!$AD381+Tabel!$AF381)*0.1</f>
        <v>0</v>
      </c>
      <c r="AL371" s="55">
        <f>IF(Tabel!$B381="GRUP_F6", Tabel!$AD381*0.1,0)</f>
        <v>0</v>
      </c>
      <c r="AM371" s="55">
        <f>IF(IFERROR(MATCH(CONCATENATE("I",Tabel!$N$4),Inst_social,0),0)&gt;0,Tabel!$AD381*0.1,0)</f>
        <v>0</v>
      </c>
      <c r="AN371" s="55">
        <f>Tabel!$AD381*0.75</f>
        <v>0</v>
      </c>
    </row>
    <row r="372" spans="24:40" x14ac:dyDescent="0.2">
      <c r="X372" s="55">
        <f>IF(IFERROR(MATCH(CONCATENATE("I",Tabel!$N$4),Inst_SFSSV,0),0)&gt;0,Tabel!$AD382*0.9,0)</f>
        <v>0</v>
      </c>
      <c r="Y372" s="55">
        <f>IF(Tabel!$N$4="16341", Tabel!AD382*1,0)</f>
        <v>0</v>
      </c>
      <c r="Z372" s="55">
        <f>IF(Tabel!$N$4="00027", Tabel!AD382*0.4,0)</f>
        <v>0</v>
      </c>
      <c r="AA372" s="55">
        <f>IF(IFERROR(MATCH(CONCATENATE("I",Tabel!$N$4),Inst_audio,0),0)&gt;0,Tabel!$AD382*0.2,0)</f>
        <v>0</v>
      </c>
      <c r="AB372" s="55">
        <f>IF(Tabel!$N$4="00169", Tabel!AD382*0.4,0)</f>
        <v>0</v>
      </c>
      <c r="AC372" s="55">
        <f>IF(IFERROR(MATCH(CONCATENATE("I",Tabel!$N$4),Inst_forta,0),0)&gt;0,Tabel!$AD382*0.2,0)</f>
        <v>0</v>
      </c>
      <c r="AD372" s="55">
        <f>IF(IFERROR(MATCH(CONCATENATE("I",Tabel!$N$4),Inst_forta_bani,0),0)&gt;0,Tabel!$AD382*1.2,0)</f>
        <v>0</v>
      </c>
      <c r="AE372" s="55">
        <f>IF(Tabel!$N$4="16751", Tabel!$AD382*1.2,0)</f>
        <v>0</v>
      </c>
      <c r="AF372" s="55">
        <f>IF(Tabel!$N$4="16606", Tabel!$AD382*0.3,0)</f>
        <v>0</v>
      </c>
      <c r="AG372" s="55">
        <f>IF(Tabel!$N$4="16668", Tabel!$AD382*0.4,0)</f>
        <v>0</v>
      </c>
      <c r="AH372" s="55">
        <f>IF(Tabel!$N$4="15677", Tabel!$AD382*0.2,0)</f>
        <v>0</v>
      </c>
      <c r="AI372" s="55">
        <f>IF(Tabel!$N$4="16958", Tabel!$AD382*0.2,0)</f>
        <v>0</v>
      </c>
      <c r="AJ372" s="55">
        <f>Tabel!$AD382*0.75</f>
        <v>0</v>
      </c>
      <c r="AK372" s="55">
        <f>(Tabel!$AD382+Tabel!$AF382)*0.1</f>
        <v>0</v>
      </c>
      <c r="AL372" s="55">
        <f>IF(Tabel!$B382="GRUP_F6", Tabel!$AD382*0.1,0)</f>
        <v>0</v>
      </c>
      <c r="AM372" s="55">
        <f>IF(IFERROR(MATCH(CONCATENATE("I",Tabel!$N$4),Inst_social,0),0)&gt;0,Tabel!$AD382*0.1,0)</f>
        <v>0</v>
      </c>
      <c r="AN372" s="55">
        <f>Tabel!$AD382*0.75</f>
        <v>0</v>
      </c>
    </row>
    <row r="373" spans="24:40" x14ac:dyDescent="0.2">
      <c r="X373" s="55">
        <f>IF(IFERROR(MATCH(CONCATENATE("I",Tabel!$N$4),Inst_SFSSV,0),0)&gt;0,Tabel!$AD383*0.9,0)</f>
        <v>0</v>
      </c>
      <c r="Y373" s="55">
        <f>IF(Tabel!$N$4="16341", Tabel!AD383*1,0)</f>
        <v>0</v>
      </c>
      <c r="Z373" s="55">
        <f>IF(Tabel!$N$4="00027", Tabel!AD383*0.4,0)</f>
        <v>0</v>
      </c>
      <c r="AA373" s="55">
        <f>IF(IFERROR(MATCH(CONCATENATE("I",Tabel!$N$4),Inst_audio,0),0)&gt;0,Tabel!$AD383*0.2,0)</f>
        <v>0</v>
      </c>
      <c r="AB373" s="55">
        <f>IF(Tabel!$N$4="00169", Tabel!AD383*0.4,0)</f>
        <v>0</v>
      </c>
      <c r="AC373" s="55">
        <f>IF(IFERROR(MATCH(CONCATENATE("I",Tabel!$N$4),Inst_forta,0),0)&gt;0,Tabel!$AD383*0.2,0)</f>
        <v>0</v>
      </c>
      <c r="AD373" s="55">
        <f>IF(IFERROR(MATCH(CONCATENATE("I",Tabel!$N$4),Inst_forta_bani,0),0)&gt;0,Tabel!$AD383*1.2,0)</f>
        <v>0</v>
      </c>
      <c r="AE373" s="55">
        <f>IF(Tabel!$N$4="16751", Tabel!$AD383*1.2,0)</f>
        <v>0</v>
      </c>
      <c r="AF373" s="55">
        <f>IF(Tabel!$N$4="16606", Tabel!$AD383*0.3,0)</f>
        <v>0</v>
      </c>
      <c r="AG373" s="55">
        <f>IF(Tabel!$N$4="16668", Tabel!$AD383*0.4,0)</f>
        <v>0</v>
      </c>
      <c r="AH373" s="55">
        <f>IF(Tabel!$N$4="15677", Tabel!$AD383*0.2,0)</f>
        <v>0</v>
      </c>
      <c r="AI373" s="55">
        <f>IF(Tabel!$N$4="16958", Tabel!$AD383*0.2,0)</f>
        <v>0</v>
      </c>
      <c r="AJ373" s="55">
        <f>Tabel!$AD383*0.75</f>
        <v>0</v>
      </c>
      <c r="AK373" s="55">
        <f>(Tabel!$AD383+Tabel!$AF383)*0.1</f>
        <v>0</v>
      </c>
      <c r="AL373" s="55">
        <f>IF(Tabel!$B383="GRUP_F6", Tabel!$AD383*0.1,0)</f>
        <v>0</v>
      </c>
      <c r="AM373" s="55">
        <f>IF(IFERROR(MATCH(CONCATENATE("I",Tabel!$N$4),Inst_social,0),0)&gt;0,Tabel!$AD383*0.1,0)</f>
        <v>0</v>
      </c>
      <c r="AN373" s="55">
        <f>Tabel!$AD383*0.75</f>
        <v>0</v>
      </c>
    </row>
    <row r="374" spans="24:40" x14ac:dyDescent="0.2">
      <c r="X374" s="55">
        <f>IF(IFERROR(MATCH(CONCATENATE("I",Tabel!$N$4),Inst_SFSSV,0),0)&gt;0,Tabel!$AD384*0.9,0)</f>
        <v>0</v>
      </c>
      <c r="Y374" s="55">
        <f>IF(Tabel!$N$4="16341", Tabel!AD384*1,0)</f>
        <v>0</v>
      </c>
      <c r="Z374" s="55">
        <f>IF(Tabel!$N$4="00027", Tabel!AD384*0.4,0)</f>
        <v>0</v>
      </c>
      <c r="AA374" s="55">
        <f>IF(IFERROR(MATCH(CONCATENATE("I",Tabel!$N$4),Inst_audio,0),0)&gt;0,Tabel!$AD384*0.2,0)</f>
        <v>0</v>
      </c>
      <c r="AB374" s="55">
        <f>IF(Tabel!$N$4="00169", Tabel!AD384*0.4,0)</f>
        <v>0</v>
      </c>
      <c r="AC374" s="55">
        <f>IF(IFERROR(MATCH(CONCATENATE("I",Tabel!$N$4),Inst_forta,0),0)&gt;0,Tabel!$AD384*0.2,0)</f>
        <v>0</v>
      </c>
      <c r="AD374" s="55">
        <f>IF(IFERROR(MATCH(CONCATENATE("I",Tabel!$N$4),Inst_forta_bani,0),0)&gt;0,Tabel!$AD384*1.2,0)</f>
        <v>0</v>
      </c>
      <c r="AE374" s="55">
        <f>IF(Tabel!$N$4="16751", Tabel!$AD384*1.2,0)</f>
        <v>0</v>
      </c>
      <c r="AF374" s="55">
        <f>IF(Tabel!$N$4="16606", Tabel!$AD384*0.3,0)</f>
        <v>0</v>
      </c>
      <c r="AG374" s="55">
        <f>IF(Tabel!$N$4="16668", Tabel!$AD384*0.4,0)</f>
        <v>0</v>
      </c>
      <c r="AH374" s="55">
        <f>IF(Tabel!$N$4="15677", Tabel!$AD384*0.2,0)</f>
        <v>0</v>
      </c>
      <c r="AI374" s="55">
        <f>IF(Tabel!$N$4="16958", Tabel!$AD384*0.2,0)</f>
        <v>0</v>
      </c>
      <c r="AJ374" s="55">
        <f>Tabel!$AD384*0.75</f>
        <v>0</v>
      </c>
      <c r="AK374" s="55">
        <f>(Tabel!$AD384+Tabel!$AF384)*0.1</f>
        <v>0</v>
      </c>
      <c r="AL374" s="55">
        <f>IF(Tabel!$B384="GRUP_F6", Tabel!$AD384*0.1,0)</f>
        <v>0</v>
      </c>
      <c r="AM374" s="55">
        <f>IF(IFERROR(MATCH(CONCATENATE("I",Tabel!$N$4),Inst_social,0),0)&gt;0,Tabel!$AD384*0.1,0)</f>
        <v>0</v>
      </c>
      <c r="AN374" s="55">
        <f>Tabel!$AD384*0.75</f>
        <v>0</v>
      </c>
    </row>
    <row r="375" spans="24:40" x14ac:dyDescent="0.2">
      <c r="X375" s="55">
        <f>IF(IFERROR(MATCH(CONCATENATE("I",Tabel!$N$4),Inst_SFSSV,0),0)&gt;0,Tabel!$AD385*0.9,0)</f>
        <v>0</v>
      </c>
      <c r="Y375" s="55">
        <f>IF(Tabel!$N$4="16341", Tabel!AD385*1,0)</f>
        <v>0</v>
      </c>
      <c r="Z375" s="55">
        <f>IF(Tabel!$N$4="00027", Tabel!AD385*0.4,0)</f>
        <v>0</v>
      </c>
      <c r="AA375" s="55">
        <f>IF(IFERROR(MATCH(CONCATENATE("I",Tabel!$N$4),Inst_audio,0),0)&gt;0,Tabel!$AD385*0.2,0)</f>
        <v>0</v>
      </c>
      <c r="AB375" s="55">
        <f>IF(Tabel!$N$4="00169", Tabel!AD385*0.4,0)</f>
        <v>0</v>
      </c>
      <c r="AC375" s="55">
        <f>IF(IFERROR(MATCH(CONCATENATE("I",Tabel!$N$4),Inst_forta,0),0)&gt;0,Tabel!$AD385*0.2,0)</f>
        <v>0</v>
      </c>
      <c r="AD375" s="55">
        <f>IF(IFERROR(MATCH(CONCATENATE("I",Tabel!$N$4),Inst_forta_bani,0),0)&gt;0,Tabel!$AD385*1.2,0)</f>
        <v>0</v>
      </c>
      <c r="AE375" s="55">
        <f>IF(Tabel!$N$4="16751", Tabel!$AD385*1.2,0)</f>
        <v>0</v>
      </c>
      <c r="AF375" s="55">
        <f>IF(Tabel!$N$4="16606", Tabel!$AD385*0.3,0)</f>
        <v>0</v>
      </c>
      <c r="AG375" s="55">
        <f>IF(Tabel!$N$4="16668", Tabel!$AD385*0.4,0)</f>
        <v>0</v>
      </c>
      <c r="AH375" s="55">
        <f>IF(Tabel!$N$4="15677", Tabel!$AD385*0.2,0)</f>
        <v>0</v>
      </c>
      <c r="AI375" s="55">
        <f>IF(Tabel!$N$4="16958", Tabel!$AD385*0.2,0)</f>
        <v>0</v>
      </c>
      <c r="AJ375" s="55">
        <f>Tabel!$AD385*0.75</f>
        <v>0</v>
      </c>
      <c r="AK375" s="55">
        <f>(Tabel!$AD385+Tabel!$AF385)*0.1</f>
        <v>0</v>
      </c>
      <c r="AL375" s="55">
        <f>IF(Tabel!$B385="GRUP_F6", Tabel!$AD385*0.1,0)</f>
        <v>0</v>
      </c>
      <c r="AM375" s="55">
        <f>IF(IFERROR(MATCH(CONCATENATE("I",Tabel!$N$4),Inst_social,0),0)&gt;0,Tabel!$AD385*0.1,0)</f>
        <v>0</v>
      </c>
      <c r="AN375" s="55">
        <f>Tabel!$AD385*0.75</f>
        <v>0</v>
      </c>
    </row>
    <row r="376" spans="24:40" x14ac:dyDescent="0.2">
      <c r="X376" s="55">
        <f>IF(IFERROR(MATCH(CONCATENATE("I",Tabel!$N$4),Inst_SFSSV,0),0)&gt;0,Tabel!$AD386*0.9,0)</f>
        <v>0</v>
      </c>
      <c r="Y376" s="55">
        <f>IF(Tabel!$N$4="16341", Tabel!AD386*1,0)</f>
        <v>0</v>
      </c>
      <c r="Z376" s="55">
        <f>IF(Tabel!$N$4="00027", Tabel!AD386*0.4,0)</f>
        <v>0</v>
      </c>
      <c r="AA376" s="55">
        <f>IF(IFERROR(MATCH(CONCATENATE("I",Tabel!$N$4),Inst_audio,0),0)&gt;0,Tabel!$AD386*0.2,0)</f>
        <v>0</v>
      </c>
      <c r="AB376" s="55">
        <f>IF(Tabel!$N$4="00169", Tabel!AD386*0.4,0)</f>
        <v>0</v>
      </c>
      <c r="AC376" s="55">
        <f>IF(IFERROR(MATCH(CONCATENATE("I",Tabel!$N$4),Inst_forta,0),0)&gt;0,Tabel!$AD386*0.2,0)</f>
        <v>0</v>
      </c>
      <c r="AD376" s="55">
        <f>IF(IFERROR(MATCH(CONCATENATE("I",Tabel!$N$4),Inst_forta_bani,0),0)&gt;0,Tabel!$AD386*1.2,0)</f>
        <v>0</v>
      </c>
      <c r="AE376" s="55">
        <f>IF(Tabel!$N$4="16751", Tabel!$AD386*1.2,0)</f>
        <v>0</v>
      </c>
      <c r="AF376" s="55">
        <f>IF(Tabel!$N$4="16606", Tabel!$AD386*0.3,0)</f>
        <v>0</v>
      </c>
      <c r="AG376" s="55">
        <f>IF(Tabel!$N$4="16668", Tabel!$AD386*0.4,0)</f>
        <v>0</v>
      </c>
      <c r="AH376" s="55">
        <f>IF(Tabel!$N$4="15677", Tabel!$AD386*0.2,0)</f>
        <v>0</v>
      </c>
      <c r="AI376" s="55">
        <f>IF(Tabel!$N$4="16958", Tabel!$AD386*0.2,0)</f>
        <v>0</v>
      </c>
      <c r="AJ376" s="55">
        <f>Tabel!$AD386*0.75</f>
        <v>0</v>
      </c>
      <c r="AK376" s="55">
        <f>(Tabel!$AD386+Tabel!$AF386)*0.1</f>
        <v>0</v>
      </c>
      <c r="AL376" s="55">
        <f>IF(Tabel!$B386="GRUP_F6", Tabel!$AD386*0.1,0)</f>
        <v>0</v>
      </c>
      <c r="AM376" s="55">
        <f>IF(IFERROR(MATCH(CONCATENATE("I",Tabel!$N$4),Inst_social,0),0)&gt;0,Tabel!$AD386*0.1,0)</f>
        <v>0</v>
      </c>
      <c r="AN376" s="55">
        <f>Tabel!$AD386*0.75</f>
        <v>0</v>
      </c>
    </row>
    <row r="377" spans="24:40" x14ac:dyDescent="0.2">
      <c r="X377" s="55">
        <f>IF(IFERROR(MATCH(CONCATENATE("I",Tabel!$N$4),Inst_SFSSV,0),0)&gt;0,Tabel!$AD387*0.9,0)</f>
        <v>0</v>
      </c>
      <c r="Y377" s="55">
        <f>IF(Tabel!$N$4="16341", Tabel!AD387*1,0)</f>
        <v>0</v>
      </c>
      <c r="Z377" s="55">
        <f>IF(Tabel!$N$4="00027", Tabel!AD387*0.4,0)</f>
        <v>0</v>
      </c>
      <c r="AA377" s="55">
        <f>IF(IFERROR(MATCH(CONCATENATE("I",Tabel!$N$4),Inst_audio,0),0)&gt;0,Tabel!$AD387*0.2,0)</f>
        <v>0</v>
      </c>
      <c r="AB377" s="55">
        <f>IF(Tabel!$N$4="00169", Tabel!AD387*0.4,0)</f>
        <v>0</v>
      </c>
      <c r="AC377" s="55">
        <f>IF(IFERROR(MATCH(CONCATENATE("I",Tabel!$N$4),Inst_forta,0),0)&gt;0,Tabel!$AD387*0.2,0)</f>
        <v>0</v>
      </c>
      <c r="AD377" s="55">
        <f>IF(IFERROR(MATCH(CONCATENATE("I",Tabel!$N$4),Inst_forta_bani,0),0)&gt;0,Tabel!$AD387*1.2,0)</f>
        <v>0</v>
      </c>
      <c r="AE377" s="55">
        <f>IF(Tabel!$N$4="16751", Tabel!$AD387*1.2,0)</f>
        <v>0</v>
      </c>
      <c r="AF377" s="55">
        <f>IF(Tabel!$N$4="16606", Tabel!$AD387*0.3,0)</f>
        <v>0</v>
      </c>
      <c r="AG377" s="55">
        <f>IF(Tabel!$N$4="16668", Tabel!$AD387*0.4,0)</f>
        <v>0</v>
      </c>
      <c r="AH377" s="55">
        <f>IF(Tabel!$N$4="15677", Tabel!$AD387*0.2,0)</f>
        <v>0</v>
      </c>
      <c r="AI377" s="55">
        <f>IF(Tabel!$N$4="16958", Tabel!$AD387*0.2,0)</f>
        <v>0</v>
      </c>
      <c r="AJ377" s="55">
        <f>Tabel!$AD387*0.75</f>
        <v>0</v>
      </c>
      <c r="AK377" s="55">
        <f>(Tabel!$AD387+Tabel!$AF387)*0.1</f>
        <v>0</v>
      </c>
      <c r="AL377" s="55">
        <f>IF(Tabel!$B387="GRUP_F6", Tabel!$AD387*0.1,0)</f>
        <v>0</v>
      </c>
      <c r="AM377" s="55">
        <f>IF(IFERROR(MATCH(CONCATENATE("I",Tabel!$N$4),Inst_social,0),0)&gt;0,Tabel!$AD387*0.1,0)</f>
        <v>0</v>
      </c>
      <c r="AN377" s="55">
        <f>Tabel!$AD387*0.75</f>
        <v>0</v>
      </c>
    </row>
    <row r="378" spans="24:40" x14ac:dyDescent="0.2">
      <c r="X378" s="55">
        <f>IF(IFERROR(MATCH(CONCATENATE("I",Tabel!$N$4),Inst_SFSSV,0),0)&gt;0,Tabel!$AD388*0.9,0)</f>
        <v>0</v>
      </c>
      <c r="Y378" s="55">
        <f>IF(Tabel!$N$4="16341", Tabel!AD388*1,0)</f>
        <v>0</v>
      </c>
      <c r="Z378" s="55">
        <f>IF(Tabel!$N$4="00027", Tabel!AD388*0.4,0)</f>
        <v>0</v>
      </c>
      <c r="AA378" s="55">
        <f>IF(IFERROR(MATCH(CONCATENATE("I",Tabel!$N$4),Inst_audio,0),0)&gt;0,Tabel!$AD388*0.2,0)</f>
        <v>0</v>
      </c>
      <c r="AB378" s="55">
        <f>IF(Tabel!$N$4="00169", Tabel!AD388*0.4,0)</f>
        <v>0</v>
      </c>
      <c r="AC378" s="55">
        <f>IF(IFERROR(MATCH(CONCATENATE("I",Tabel!$N$4),Inst_forta,0),0)&gt;0,Tabel!$AD388*0.2,0)</f>
        <v>0</v>
      </c>
      <c r="AD378" s="55">
        <f>IF(IFERROR(MATCH(CONCATENATE("I",Tabel!$N$4),Inst_forta_bani,0),0)&gt;0,Tabel!$AD388*1.2,0)</f>
        <v>0</v>
      </c>
      <c r="AE378" s="55">
        <f>IF(Tabel!$N$4="16751", Tabel!$AD388*1.2,0)</f>
        <v>0</v>
      </c>
      <c r="AF378" s="55">
        <f>IF(Tabel!$N$4="16606", Tabel!$AD388*0.3,0)</f>
        <v>0</v>
      </c>
      <c r="AG378" s="55">
        <f>IF(Tabel!$N$4="16668", Tabel!$AD388*0.4,0)</f>
        <v>0</v>
      </c>
      <c r="AH378" s="55">
        <f>IF(Tabel!$N$4="15677", Tabel!$AD388*0.2,0)</f>
        <v>0</v>
      </c>
      <c r="AI378" s="55">
        <f>IF(Tabel!$N$4="16958", Tabel!$AD388*0.2,0)</f>
        <v>0</v>
      </c>
      <c r="AJ378" s="55">
        <f>Tabel!$AD388*0.75</f>
        <v>0</v>
      </c>
      <c r="AK378" s="55">
        <f>(Tabel!$AD388+Tabel!$AF388)*0.1</f>
        <v>0</v>
      </c>
      <c r="AL378" s="55">
        <f>IF(Tabel!$B388="GRUP_F6", Tabel!$AD388*0.1,0)</f>
        <v>0</v>
      </c>
      <c r="AM378" s="55">
        <f>IF(IFERROR(MATCH(CONCATENATE("I",Tabel!$N$4),Inst_social,0),0)&gt;0,Tabel!$AD388*0.1,0)</f>
        <v>0</v>
      </c>
      <c r="AN378" s="55">
        <f>Tabel!$AD388*0.75</f>
        <v>0</v>
      </c>
    </row>
    <row r="379" spans="24:40" x14ac:dyDescent="0.2">
      <c r="X379" s="55">
        <f>IF(IFERROR(MATCH(CONCATENATE("I",Tabel!$N$4),Inst_SFSSV,0),0)&gt;0,Tabel!$AD389*0.9,0)</f>
        <v>0</v>
      </c>
      <c r="Y379" s="55">
        <f>IF(Tabel!$N$4="16341", Tabel!AD389*1,0)</f>
        <v>0</v>
      </c>
      <c r="Z379" s="55">
        <f>IF(Tabel!$N$4="00027", Tabel!AD389*0.4,0)</f>
        <v>0</v>
      </c>
      <c r="AA379" s="55">
        <f>IF(IFERROR(MATCH(CONCATENATE("I",Tabel!$N$4),Inst_audio,0),0)&gt;0,Tabel!$AD389*0.2,0)</f>
        <v>0</v>
      </c>
      <c r="AB379" s="55">
        <f>IF(Tabel!$N$4="00169", Tabel!AD389*0.4,0)</f>
        <v>0</v>
      </c>
      <c r="AC379" s="55">
        <f>IF(IFERROR(MATCH(CONCATENATE("I",Tabel!$N$4),Inst_forta,0),0)&gt;0,Tabel!$AD389*0.2,0)</f>
        <v>0</v>
      </c>
      <c r="AD379" s="55">
        <f>IF(IFERROR(MATCH(CONCATENATE("I",Tabel!$N$4),Inst_forta_bani,0),0)&gt;0,Tabel!$AD389*1.2,0)</f>
        <v>0</v>
      </c>
      <c r="AE379" s="55">
        <f>IF(Tabel!$N$4="16751", Tabel!$AD389*1.2,0)</f>
        <v>0</v>
      </c>
      <c r="AF379" s="55">
        <f>IF(Tabel!$N$4="16606", Tabel!$AD389*0.3,0)</f>
        <v>0</v>
      </c>
      <c r="AG379" s="55">
        <f>IF(Tabel!$N$4="16668", Tabel!$AD389*0.4,0)</f>
        <v>0</v>
      </c>
      <c r="AH379" s="55">
        <f>IF(Tabel!$N$4="15677", Tabel!$AD389*0.2,0)</f>
        <v>0</v>
      </c>
      <c r="AI379" s="55">
        <f>IF(Tabel!$N$4="16958", Tabel!$AD389*0.2,0)</f>
        <v>0</v>
      </c>
      <c r="AJ379" s="55">
        <f>Tabel!$AD389*0.75</f>
        <v>0</v>
      </c>
      <c r="AK379" s="55">
        <f>(Tabel!$AD389+Tabel!$AF389)*0.1</f>
        <v>0</v>
      </c>
      <c r="AL379" s="55">
        <f>IF(Tabel!$B389="GRUP_F6", Tabel!$AD389*0.1,0)</f>
        <v>0</v>
      </c>
      <c r="AM379" s="55">
        <f>IF(IFERROR(MATCH(CONCATENATE("I",Tabel!$N$4),Inst_social,0),0)&gt;0,Tabel!$AD389*0.1,0)</f>
        <v>0</v>
      </c>
      <c r="AN379" s="55">
        <f>Tabel!$AD389*0.75</f>
        <v>0</v>
      </c>
    </row>
    <row r="380" spans="24:40" x14ac:dyDescent="0.2">
      <c r="X380" s="55">
        <f>IF(IFERROR(MATCH(CONCATENATE("I",Tabel!$N$4),Inst_SFSSV,0),0)&gt;0,Tabel!$AD390*0.9,0)</f>
        <v>0</v>
      </c>
      <c r="Y380" s="55">
        <f>IF(Tabel!$N$4="16341", Tabel!AD390*1,0)</f>
        <v>0</v>
      </c>
      <c r="Z380" s="55">
        <f>IF(Tabel!$N$4="00027", Tabel!AD390*0.4,0)</f>
        <v>0</v>
      </c>
      <c r="AA380" s="55">
        <f>IF(IFERROR(MATCH(CONCATENATE("I",Tabel!$N$4),Inst_audio,0),0)&gt;0,Tabel!$AD390*0.2,0)</f>
        <v>0</v>
      </c>
      <c r="AB380" s="55">
        <f>IF(Tabel!$N$4="00169", Tabel!AD390*0.4,0)</f>
        <v>0</v>
      </c>
      <c r="AC380" s="55">
        <f>IF(IFERROR(MATCH(CONCATENATE("I",Tabel!$N$4),Inst_forta,0),0)&gt;0,Tabel!$AD390*0.2,0)</f>
        <v>0</v>
      </c>
      <c r="AD380" s="55">
        <f>IF(IFERROR(MATCH(CONCATENATE("I",Tabel!$N$4),Inst_forta_bani,0),0)&gt;0,Tabel!$AD390*1.2,0)</f>
        <v>0</v>
      </c>
      <c r="AE380" s="55">
        <f>IF(Tabel!$N$4="16751", Tabel!$AD390*1.2,0)</f>
        <v>0</v>
      </c>
      <c r="AF380" s="55">
        <f>IF(Tabel!$N$4="16606", Tabel!$AD390*0.3,0)</f>
        <v>0</v>
      </c>
      <c r="AG380" s="55">
        <f>IF(Tabel!$N$4="16668", Tabel!$AD390*0.4,0)</f>
        <v>0</v>
      </c>
      <c r="AH380" s="55">
        <f>IF(Tabel!$N$4="15677", Tabel!$AD390*0.2,0)</f>
        <v>0</v>
      </c>
      <c r="AI380" s="55">
        <f>IF(Tabel!$N$4="16958", Tabel!$AD390*0.2,0)</f>
        <v>0</v>
      </c>
      <c r="AJ380" s="55">
        <f>Tabel!$AD390*0.75</f>
        <v>0</v>
      </c>
      <c r="AK380" s="55">
        <f>(Tabel!$AD390+Tabel!$AF390)*0.1</f>
        <v>0</v>
      </c>
      <c r="AL380" s="55">
        <f>IF(Tabel!$B390="GRUP_F6", Tabel!$AD390*0.1,0)</f>
        <v>0</v>
      </c>
      <c r="AM380" s="55">
        <f>IF(IFERROR(MATCH(CONCATENATE("I",Tabel!$N$4),Inst_social,0),0)&gt;0,Tabel!$AD390*0.1,0)</f>
        <v>0</v>
      </c>
      <c r="AN380" s="55">
        <f>Tabel!$AD390*0.75</f>
        <v>0</v>
      </c>
    </row>
    <row r="381" spans="24:40" x14ac:dyDescent="0.2">
      <c r="X381" s="55">
        <f>IF(IFERROR(MATCH(CONCATENATE("I",Tabel!$N$4),Inst_SFSSV,0),0)&gt;0,Tabel!$AD391*0.9,0)</f>
        <v>0</v>
      </c>
      <c r="Y381" s="55">
        <f>IF(Tabel!$N$4="16341", Tabel!AD391*1,0)</f>
        <v>0</v>
      </c>
      <c r="Z381" s="55">
        <f>IF(Tabel!$N$4="00027", Tabel!AD391*0.4,0)</f>
        <v>0</v>
      </c>
      <c r="AA381" s="55">
        <f>IF(IFERROR(MATCH(CONCATENATE("I",Tabel!$N$4),Inst_audio,0),0)&gt;0,Tabel!$AD391*0.2,0)</f>
        <v>0</v>
      </c>
      <c r="AB381" s="55">
        <f>IF(Tabel!$N$4="00169", Tabel!AD391*0.4,0)</f>
        <v>0</v>
      </c>
      <c r="AC381" s="55">
        <f>IF(IFERROR(MATCH(CONCATENATE("I",Tabel!$N$4),Inst_forta,0),0)&gt;0,Tabel!$AD391*0.2,0)</f>
        <v>0</v>
      </c>
      <c r="AD381" s="55">
        <f>IF(IFERROR(MATCH(CONCATENATE("I",Tabel!$N$4),Inst_forta_bani,0),0)&gt;0,Tabel!$AD391*1.2,0)</f>
        <v>0</v>
      </c>
      <c r="AE381" s="55">
        <f>IF(Tabel!$N$4="16751", Tabel!$AD391*1.2,0)</f>
        <v>0</v>
      </c>
      <c r="AF381" s="55">
        <f>IF(Tabel!$N$4="16606", Tabel!$AD391*0.3,0)</f>
        <v>0</v>
      </c>
      <c r="AG381" s="55">
        <f>IF(Tabel!$N$4="16668", Tabel!$AD391*0.4,0)</f>
        <v>0</v>
      </c>
      <c r="AH381" s="55">
        <f>IF(Tabel!$N$4="15677", Tabel!$AD391*0.2,0)</f>
        <v>0</v>
      </c>
      <c r="AI381" s="55">
        <f>IF(Tabel!$N$4="16958", Tabel!$AD391*0.2,0)</f>
        <v>0</v>
      </c>
      <c r="AJ381" s="55">
        <f>Tabel!$AD391*0.75</f>
        <v>0</v>
      </c>
      <c r="AK381" s="55">
        <f>(Tabel!$AD391+Tabel!$AF391)*0.1</f>
        <v>0</v>
      </c>
      <c r="AL381" s="55">
        <f>IF(Tabel!$B391="GRUP_F6", Tabel!$AD391*0.1,0)</f>
        <v>0</v>
      </c>
      <c r="AM381" s="55">
        <f>IF(IFERROR(MATCH(CONCATENATE("I",Tabel!$N$4),Inst_social,0),0)&gt;0,Tabel!$AD391*0.1,0)</f>
        <v>0</v>
      </c>
      <c r="AN381" s="55">
        <f>Tabel!$AD391*0.75</f>
        <v>0</v>
      </c>
    </row>
    <row r="382" spans="24:40" x14ac:dyDescent="0.2">
      <c r="X382" s="55">
        <f>IF(IFERROR(MATCH(CONCATENATE("I",Tabel!$N$4),Inst_SFSSV,0),0)&gt;0,Tabel!$AD392*0.9,0)</f>
        <v>0</v>
      </c>
      <c r="Y382" s="55">
        <f>IF(Tabel!$N$4="16341", Tabel!AD392*1,0)</f>
        <v>0</v>
      </c>
      <c r="Z382" s="55">
        <f>IF(Tabel!$N$4="00027", Tabel!AD392*0.4,0)</f>
        <v>0</v>
      </c>
      <c r="AA382" s="55">
        <f>IF(IFERROR(MATCH(CONCATENATE("I",Tabel!$N$4),Inst_audio,0),0)&gt;0,Tabel!$AD392*0.2,0)</f>
        <v>0</v>
      </c>
      <c r="AB382" s="55">
        <f>IF(Tabel!$N$4="00169", Tabel!AD392*0.4,0)</f>
        <v>0</v>
      </c>
      <c r="AC382" s="55">
        <f>IF(IFERROR(MATCH(CONCATENATE("I",Tabel!$N$4),Inst_forta,0),0)&gt;0,Tabel!$AD392*0.2,0)</f>
        <v>0</v>
      </c>
      <c r="AD382" s="55">
        <f>IF(IFERROR(MATCH(CONCATENATE("I",Tabel!$N$4),Inst_forta_bani,0),0)&gt;0,Tabel!$AD392*1.2,0)</f>
        <v>0</v>
      </c>
      <c r="AE382" s="55">
        <f>IF(Tabel!$N$4="16751", Tabel!$AD392*1.2,0)</f>
        <v>0</v>
      </c>
      <c r="AF382" s="55">
        <f>IF(Tabel!$N$4="16606", Tabel!$AD392*0.3,0)</f>
        <v>0</v>
      </c>
      <c r="AG382" s="55">
        <f>IF(Tabel!$N$4="16668", Tabel!$AD392*0.4,0)</f>
        <v>0</v>
      </c>
      <c r="AH382" s="55">
        <f>IF(Tabel!$N$4="15677", Tabel!$AD392*0.2,0)</f>
        <v>0</v>
      </c>
      <c r="AI382" s="55">
        <f>IF(Tabel!$N$4="16958", Tabel!$AD392*0.2,0)</f>
        <v>0</v>
      </c>
      <c r="AJ382" s="55">
        <f>Tabel!$AD392*0.75</f>
        <v>0</v>
      </c>
      <c r="AK382" s="55">
        <f>(Tabel!$AD392+Tabel!$AF392)*0.1</f>
        <v>0</v>
      </c>
      <c r="AL382" s="55">
        <f>IF(Tabel!$B392="GRUP_F6", Tabel!$AD392*0.1,0)</f>
        <v>0</v>
      </c>
      <c r="AM382" s="55">
        <f>IF(IFERROR(MATCH(CONCATENATE("I",Tabel!$N$4),Inst_social,0),0)&gt;0,Tabel!$AD392*0.1,0)</f>
        <v>0</v>
      </c>
      <c r="AN382" s="55">
        <f>Tabel!$AD392*0.75</f>
        <v>0</v>
      </c>
    </row>
    <row r="383" spans="24:40" x14ac:dyDescent="0.2">
      <c r="X383" s="55">
        <f>IF(IFERROR(MATCH(CONCATENATE("I",Tabel!$N$4),Inst_SFSSV,0),0)&gt;0,Tabel!$AD393*0.9,0)</f>
        <v>0</v>
      </c>
      <c r="Y383" s="55">
        <f>IF(Tabel!$N$4="16341", Tabel!AD393*1,0)</f>
        <v>0</v>
      </c>
      <c r="Z383" s="55">
        <f>IF(Tabel!$N$4="00027", Tabel!AD393*0.4,0)</f>
        <v>0</v>
      </c>
      <c r="AA383" s="55">
        <f>IF(IFERROR(MATCH(CONCATENATE("I",Tabel!$N$4),Inst_audio,0),0)&gt;0,Tabel!$AD393*0.2,0)</f>
        <v>0</v>
      </c>
      <c r="AB383" s="55">
        <f>IF(Tabel!$N$4="00169", Tabel!AD393*0.4,0)</f>
        <v>0</v>
      </c>
      <c r="AC383" s="55">
        <f>IF(IFERROR(MATCH(CONCATENATE("I",Tabel!$N$4),Inst_forta,0),0)&gt;0,Tabel!$AD393*0.2,0)</f>
        <v>0</v>
      </c>
      <c r="AD383" s="55">
        <f>IF(IFERROR(MATCH(CONCATENATE("I",Tabel!$N$4),Inst_forta_bani,0),0)&gt;0,Tabel!$AD393*1.2,0)</f>
        <v>0</v>
      </c>
      <c r="AE383" s="55">
        <f>IF(Tabel!$N$4="16751", Tabel!$AD393*1.2,0)</f>
        <v>0</v>
      </c>
      <c r="AF383" s="55">
        <f>IF(Tabel!$N$4="16606", Tabel!$AD393*0.3,0)</f>
        <v>0</v>
      </c>
      <c r="AG383" s="55">
        <f>IF(Tabel!$N$4="16668", Tabel!$AD393*0.4,0)</f>
        <v>0</v>
      </c>
      <c r="AH383" s="55">
        <f>IF(Tabel!$N$4="15677", Tabel!$AD393*0.2,0)</f>
        <v>0</v>
      </c>
      <c r="AI383" s="55">
        <f>IF(Tabel!$N$4="16958", Tabel!$AD393*0.2,0)</f>
        <v>0</v>
      </c>
      <c r="AJ383" s="55">
        <f>Tabel!$AD393*0.75</f>
        <v>0</v>
      </c>
      <c r="AK383" s="55">
        <f>(Tabel!$AD393+Tabel!$AF393)*0.1</f>
        <v>0</v>
      </c>
      <c r="AL383" s="55">
        <f>IF(Tabel!$B393="GRUP_F6", Tabel!$AD393*0.1,0)</f>
        <v>0</v>
      </c>
      <c r="AM383" s="55">
        <f>IF(IFERROR(MATCH(CONCATENATE("I",Tabel!$N$4),Inst_social,0),0)&gt;0,Tabel!$AD393*0.1,0)</f>
        <v>0</v>
      </c>
      <c r="AN383" s="55">
        <f>Tabel!$AD393*0.75</f>
        <v>0</v>
      </c>
    </row>
    <row r="384" spans="24:40" x14ac:dyDescent="0.2">
      <c r="X384" s="55">
        <f>IF(IFERROR(MATCH(CONCATENATE("I",Tabel!$N$4),Inst_SFSSV,0),0)&gt;0,Tabel!$AD394*0.9,0)</f>
        <v>0</v>
      </c>
      <c r="Y384" s="55">
        <f>IF(Tabel!$N$4="16341", Tabel!AD394*1,0)</f>
        <v>0</v>
      </c>
      <c r="Z384" s="55">
        <f>IF(Tabel!$N$4="00027", Tabel!AD394*0.4,0)</f>
        <v>0</v>
      </c>
      <c r="AA384" s="55">
        <f>IF(IFERROR(MATCH(CONCATENATE("I",Tabel!$N$4),Inst_audio,0),0)&gt;0,Tabel!$AD394*0.2,0)</f>
        <v>0</v>
      </c>
      <c r="AB384" s="55">
        <f>IF(Tabel!$N$4="00169", Tabel!AD394*0.4,0)</f>
        <v>0</v>
      </c>
      <c r="AC384" s="55">
        <f>IF(IFERROR(MATCH(CONCATENATE("I",Tabel!$N$4),Inst_forta,0),0)&gt;0,Tabel!$AD394*0.2,0)</f>
        <v>0</v>
      </c>
      <c r="AD384" s="55">
        <f>IF(IFERROR(MATCH(CONCATENATE("I",Tabel!$N$4),Inst_forta_bani,0),0)&gt;0,Tabel!$AD394*1.2,0)</f>
        <v>0</v>
      </c>
      <c r="AE384" s="55">
        <f>IF(Tabel!$N$4="16751", Tabel!$AD394*1.2,0)</f>
        <v>0</v>
      </c>
      <c r="AF384" s="55">
        <f>IF(Tabel!$N$4="16606", Tabel!$AD394*0.3,0)</f>
        <v>0</v>
      </c>
      <c r="AG384" s="55">
        <f>IF(Tabel!$N$4="16668", Tabel!$AD394*0.4,0)</f>
        <v>0</v>
      </c>
      <c r="AH384" s="55">
        <f>IF(Tabel!$N$4="15677", Tabel!$AD394*0.2,0)</f>
        <v>0</v>
      </c>
      <c r="AI384" s="55">
        <f>IF(Tabel!$N$4="16958", Tabel!$AD394*0.2,0)</f>
        <v>0</v>
      </c>
      <c r="AJ384" s="55">
        <f>Tabel!$AD394*0.75</f>
        <v>0</v>
      </c>
      <c r="AK384" s="55">
        <f>(Tabel!$AD394+Tabel!$AF394)*0.1</f>
        <v>0</v>
      </c>
      <c r="AL384" s="55">
        <f>IF(Tabel!$B394="GRUP_F6", Tabel!$AD394*0.1,0)</f>
        <v>0</v>
      </c>
      <c r="AM384" s="55">
        <f>IF(IFERROR(MATCH(CONCATENATE("I",Tabel!$N$4),Inst_social,0),0)&gt;0,Tabel!$AD394*0.1,0)</f>
        <v>0</v>
      </c>
      <c r="AN384" s="55">
        <f>Tabel!$AD394*0.75</f>
        <v>0</v>
      </c>
    </row>
    <row r="385" spans="24:40" x14ac:dyDescent="0.2">
      <c r="X385" s="55">
        <f>IF(IFERROR(MATCH(CONCATENATE("I",Tabel!$N$4),Inst_SFSSV,0),0)&gt;0,Tabel!$AD395*0.9,0)</f>
        <v>0</v>
      </c>
      <c r="Y385" s="55">
        <f>IF(Tabel!$N$4="16341", Tabel!AD395*1,0)</f>
        <v>0</v>
      </c>
      <c r="Z385" s="55">
        <f>IF(Tabel!$N$4="00027", Tabel!AD395*0.4,0)</f>
        <v>0</v>
      </c>
      <c r="AA385" s="55">
        <f>IF(IFERROR(MATCH(CONCATENATE("I",Tabel!$N$4),Inst_audio,0),0)&gt;0,Tabel!$AD395*0.2,0)</f>
        <v>0</v>
      </c>
      <c r="AB385" s="55">
        <f>IF(Tabel!$N$4="00169", Tabel!AD395*0.4,0)</f>
        <v>0</v>
      </c>
      <c r="AC385" s="55">
        <f>IF(IFERROR(MATCH(CONCATENATE("I",Tabel!$N$4),Inst_forta,0),0)&gt;0,Tabel!$AD395*0.2,0)</f>
        <v>0</v>
      </c>
      <c r="AD385" s="55">
        <f>IF(IFERROR(MATCH(CONCATENATE("I",Tabel!$N$4),Inst_forta_bani,0),0)&gt;0,Tabel!$AD395*1.2,0)</f>
        <v>0</v>
      </c>
      <c r="AE385" s="55">
        <f>IF(Tabel!$N$4="16751", Tabel!$AD395*1.2,0)</f>
        <v>0</v>
      </c>
      <c r="AF385" s="55">
        <f>IF(Tabel!$N$4="16606", Tabel!$AD395*0.3,0)</f>
        <v>0</v>
      </c>
      <c r="AG385" s="55">
        <f>IF(Tabel!$N$4="16668", Tabel!$AD395*0.4,0)</f>
        <v>0</v>
      </c>
      <c r="AH385" s="55">
        <f>IF(Tabel!$N$4="15677", Tabel!$AD395*0.2,0)</f>
        <v>0</v>
      </c>
      <c r="AI385" s="55">
        <f>IF(Tabel!$N$4="16958", Tabel!$AD395*0.2,0)</f>
        <v>0</v>
      </c>
      <c r="AJ385" s="55">
        <f>Tabel!$AD395*0.75</f>
        <v>0</v>
      </c>
      <c r="AK385" s="55">
        <f>(Tabel!$AD395+Tabel!$AF395)*0.1</f>
        <v>0</v>
      </c>
      <c r="AL385" s="55">
        <f>IF(Tabel!$B395="GRUP_F6", Tabel!$AD395*0.1,0)</f>
        <v>0</v>
      </c>
      <c r="AM385" s="55">
        <f>IF(IFERROR(MATCH(CONCATENATE("I",Tabel!$N$4),Inst_social,0),0)&gt;0,Tabel!$AD395*0.1,0)</f>
        <v>0</v>
      </c>
      <c r="AN385" s="55">
        <f>Tabel!$AD395*0.75</f>
        <v>0</v>
      </c>
    </row>
    <row r="386" spans="24:40" x14ac:dyDescent="0.2">
      <c r="X386" s="55">
        <f>IF(IFERROR(MATCH(CONCATENATE("I",Tabel!$N$4),Inst_SFSSV,0),0)&gt;0,Tabel!$AD396*0.9,0)</f>
        <v>0</v>
      </c>
      <c r="Y386" s="55">
        <f>IF(Tabel!$N$4="16341", Tabel!AD396*1,0)</f>
        <v>0</v>
      </c>
      <c r="Z386" s="55">
        <f>IF(Tabel!$N$4="00027", Tabel!AD396*0.4,0)</f>
        <v>0</v>
      </c>
      <c r="AA386" s="55">
        <f>IF(IFERROR(MATCH(CONCATENATE("I",Tabel!$N$4),Inst_audio,0),0)&gt;0,Tabel!$AD396*0.2,0)</f>
        <v>0</v>
      </c>
      <c r="AB386" s="55">
        <f>IF(Tabel!$N$4="00169", Tabel!AD396*0.4,0)</f>
        <v>0</v>
      </c>
      <c r="AC386" s="55">
        <f>IF(IFERROR(MATCH(CONCATENATE("I",Tabel!$N$4),Inst_forta,0),0)&gt;0,Tabel!$AD396*0.2,0)</f>
        <v>0</v>
      </c>
      <c r="AD386" s="55">
        <f>IF(IFERROR(MATCH(CONCATENATE("I",Tabel!$N$4),Inst_forta_bani,0),0)&gt;0,Tabel!$AD396*1.2,0)</f>
        <v>0</v>
      </c>
      <c r="AE386" s="55">
        <f>IF(Tabel!$N$4="16751", Tabel!$AD396*1.2,0)</f>
        <v>0</v>
      </c>
      <c r="AF386" s="55">
        <f>IF(Tabel!$N$4="16606", Tabel!$AD396*0.3,0)</f>
        <v>0</v>
      </c>
      <c r="AG386" s="55">
        <f>IF(Tabel!$N$4="16668", Tabel!$AD396*0.4,0)</f>
        <v>0</v>
      </c>
      <c r="AH386" s="55">
        <f>IF(Tabel!$N$4="15677", Tabel!$AD396*0.2,0)</f>
        <v>0</v>
      </c>
      <c r="AI386" s="55">
        <f>IF(Tabel!$N$4="16958", Tabel!$AD396*0.2,0)</f>
        <v>0</v>
      </c>
      <c r="AJ386" s="55">
        <f>Tabel!$AD396*0.75</f>
        <v>0</v>
      </c>
      <c r="AK386" s="55">
        <f>(Tabel!$AD396+Tabel!$AF396)*0.1</f>
        <v>0</v>
      </c>
      <c r="AL386" s="55">
        <f>IF(Tabel!$B396="GRUP_F6", Tabel!$AD396*0.1,0)</f>
        <v>0</v>
      </c>
      <c r="AM386" s="55">
        <f>IF(IFERROR(MATCH(CONCATENATE("I",Tabel!$N$4),Inst_social,0),0)&gt;0,Tabel!$AD396*0.1,0)</f>
        <v>0</v>
      </c>
      <c r="AN386" s="55">
        <f>Tabel!$AD396*0.75</f>
        <v>0</v>
      </c>
    </row>
    <row r="387" spans="24:40" x14ac:dyDescent="0.2">
      <c r="X387" s="55">
        <f>IF(IFERROR(MATCH(CONCATENATE("I",Tabel!$N$4),Inst_SFSSV,0),0)&gt;0,Tabel!$AD397*0.9,0)</f>
        <v>0</v>
      </c>
      <c r="Y387" s="55">
        <f>IF(Tabel!$N$4="16341", Tabel!AD397*1,0)</f>
        <v>0</v>
      </c>
      <c r="Z387" s="55">
        <f>IF(Tabel!$N$4="00027", Tabel!AD397*0.4,0)</f>
        <v>0</v>
      </c>
      <c r="AA387" s="55">
        <f>IF(IFERROR(MATCH(CONCATENATE("I",Tabel!$N$4),Inst_audio,0),0)&gt;0,Tabel!$AD397*0.2,0)</f>
        <v>0</v>
      </c>
      <c r="AB387" s="55">
        <f>IF(Tabel!$N$4="00169", Tabel!AD397*0.4,0)</f>
        <v>0</v>
      </c>
      <c r="AC387" s="55">
        <f>IF(IFERROR(MATCH(CONCATENATE("I",Tabel!$N$4),Inst_forta,0),0)&gt;0,Tabel!$AD397*0.2,0)</f>
        <v>0</v>
      </c>
      <c r="AD387" s="55">
        <f>IF(IFERROR(MATCH(CONCATENATE("I",Tabel!$N$4),Inst_forta_bani,0),0)&gt;0,Tabel!$AD397*1.2,0)</f>
        <v>0</v>
      </c>
      <c r="AE387" s="55">
        <f>IF(Tabel!$N$4="16751", Tabel!$AD397*1.2,0)</f>
        <v>0</v>
      </c>
      <c r="AF387" s="55">
        <f>IF(Tabel!$N$4="16606", Tabel!$AD397*0.3,0)</f>
        <v>0</v>
      </c>
      <c r="AG387" s="55">
        <f>IF(Tabel!$N$4="16668", Tabel!$AD397*0.4,0)</f>
        <v>0</v>
      </c>
      <c r="AH387" s="55">
        <f>IF(Tabel!$N$4="15677", Tabel!$AD397*0.2,0)</f>
        <v>0</v>
      </c>
      <c r="AI387" s="55">
        <f>IF(Tabel!$N$4="16958", Tabel!$AD397*0.2,0)</f>
        <v>0</v>
      </c>
      <c r="AJ387" s="55">
        <f>Tabel!$AD397*0.75</f>
        <v>0</v>
      </c>
      <c r="AK387" s="55">
        <f>(Tabel!$AD397+Tabel!$AF397)*0.1</f>
        <v>0</v>
      </c>
      <c r="AL387" s="55">
        <f>IF(Tabel!$B397="GRUP_F6", Tabel!$AD397*0.1,0)</f>
        <v>0</v>
      </c>
      <c r="AM387" s="55">
        <f>IF(IFERROR(MATCH(CONCATENATE("I",Tabel!$N$4),Inst_social,0),0)&gt;0,Tabel!$AD397*0.1,0)</f>
        <v>0</v>
      </c>
      <c r="AN387" s="55">
        <f>Tabel!$AD397*0.75</f>
        <v>0</v>
      </c>
    </row>
    <row r="388" spans="24:40" x14ac:dyDescent="0.2">
      <c r="X388" s="55">
        <f>IF(IFERROR(MATCH(CONCATENATE("I",Tabel!$N$4),Inst_SFSSV,0),0)&gt;0,Tabel!$AD398*0.9,0)</f>
        <v>0</v>
      </c>
      <c r="Y388" s="55">
        <f>IF(Tabel!$N$4="16341", Tabel!AD398*1,0)</f>
        <v>0</v>
      </c>
      <c r="Z388" s="55">
        <f>IF(Tabel!$N$4="00027", Tabel!AD398*0.4,0)</f>
        <v>0</v>
      </c>
      <c r="AA388" s="55">
        <f>IF(IFERROR(MATCH(CONCATENATE("I",Tabel!$N$4),Inst_audio,0),0)&gt;0,Tabel!$AD398*0.2,0)</f>
        <v>0</v>
      </c>
      <c r="AB388" s="55">
        <f>IF(Tabel!$N$4="00169", Tabel!AD398*0.4,0)</f>
        <v>0</v>
      </c>
      <c r="AC388" s="55">
        <f>IF(IFERROR(MATCH(CONCATENATE("I",Tabel!$N$4),Inst_forta,0),0)&gt;0,Tabel!$AD398*0.2,0)</f>
        <v>0</v>
      </c>
      <c r="AD388" s="55">
        <f>IF(IFERROR(MATCH(CONCATENATE("I",Tabel!$N$4),Inst_forta_bani,0),0)&gt;0,Tabel!$AD398*1.2,0)</f>
        <v>0</v>
      </c>
      <c r="AE388" s="55">
        <f>IF(Tabel!$N$4="16751", Tabel!$AD398*1.2,0)</f>
        <v>0</v>
      </c>
      <c r="AF388" s="55">
        <f>IF(Tabel!$N$4="16606", Tabel!$AD398*0.3,0)</f>
        <v>0</v>
      </c>
      <c r="AG388" s="55">
        <f>IF(Tabel!$N$4="16668", Tabel!$AD398*0.4,0)</f>
        <v>0</v>
      </c>
      <c r="AH388" s="55">
        <f>IF(Tabel!$N$4="15677", Tabel!$AD398*0.2,0)</f>
        <v>0</v>
      </c>
      <c r="AI388" s="55">
        <f>IF(Tabel!$N$4="16958", Tabel!$AD398*0.2,0)</f>
        <v>0</v>
      </c>
      <c r="AJ388" s="55">
        <f>Tabel!$AD398*0.75</f>
        <v>0</v>
      </c>
      <c r="AK388" s="55">
        <f>(Tabel!$AD398+Tabel!$AF398)*0.1</f>
        <v>0</v>
      </c>
      <c r="AL388" s="55">
        <f>IF(Tabel!$B398="GRUP_F6", Tabel!$AD398*0.1,0)</f>
        <v>0</v>
      </c>
      <c r="AM388" s="55">
        <f>IF(IFERROR(MATCH(CONCATENATE("I",Tabel!$N$4),Inst_social,0),0)&gt;0,Tabel!$AD398*0.1,0)</f>
        <v>0</v>
      </c>
      <c r="AN388" s="55">
        <f>Tabel!$AD398*0.75</f>
        <v>0</v>
      </c>
    </row>
    <row r="389" spans="24:40" x14ac:dyDescent="0.2">
      <c r="X389" s="55">
        <f>IF(IFERROR(MATCH(CONCATENATE("I",Tabel!$N$4),Inst_SFSSV,0),0)&gt;0,Tabel!$AD399*0.9,0)</f>
        <v>0</v>
      </c>
      <c r="Y389" s="55">
        <f>IF(Tabel!$N$4="16341", Tabel!AD399*1,0)</f>
        <v>0</v>
      </c>
      <c r="Z389" s="55">
        <f>IF(Tabel!$N$4="00027", Tabel!AD399*0.4,0)</f>
        <v>0</v>
      </c>
      <c r="AA389" s="55">
        <f>IF(IFERROR(MATCH(CONCATENATE("I",Tabel!$N$4),Inst_audio,0),0)&gt;0,Tabel!$AD399*0.2,0)</f>
        <v>0</v>
      </c>
      <c r="AB389" s="55">
        <f>IF(Tabel!$N$4="00169", Tabel!AD399*0.4,0)</f>
        <v>0</v>
      </c>
      <c r="AC389" s="55">
        <f>IF(IFERROR(MATCH(CONCATENATE("I",Tabel!$N$4),Inst_forta,0),0)&gt;0,Tabel!$AD399*0.2,0)</f>
        <v>0</v>
      </c>
      <c r="AD389" s="55">
        <f>IF(IFERROR(MATCH(CONCATENATE("I",Tabel!$N$4),Inst_forta_bani,0),0)&gt;0,Tabel!$AD399*1.2,0)</f>
        <v>0</v>
      </c>
      <c r="AE389" s="55">
        <f>IF(Tabel!$N$4="16751", Tabel!$AD399*1.2,0)</f>
        <v>0</v>
      </c>
      <c r="AF389" s="55">
        <f>IF(Tabel!$N$4="16606", Tabel!$AD399*0.3,0)</f>
        <v>0</v>
      </c>
      <c r="AG389" s="55">
        <f>IF(Tabel!$N$4="16668", Tabel!$AD399*0.4,0)</f>
        <v>0</v>
      </c>
      <c r="AH389" s="55">
        <f>IF(Tabel!$N$4="15677", Tabel!$AD399*0.2,0)</f>
        <v>0</v>
      </c>
      <c r="AI389" s="55">
        <f>IF(Tabel!$N$4="16958", Tabel!$AD399*0.2,0)</f>
        <v>0</v>
      </c>
      <c r="AJ389" s="55">
        <f>Tabel!$AD399*0.75</f>
        <v>0</v>
      </c>
      <c r="AK389" s="55">
        <f>(Tabel!$AD399+Tabel!$AF399)*0.1</f>
        <v>0</v>
      </c>
      <c r="AL389" s="55">
        <f>IF(Tabel!$B399="GRUP_F6", Tabel!$AD399*0.1,0)</f>
        <v>0</v>
      </c>
      <c r="AM389" s="55">
        <f>IF(IFERROR(MATCH(CONCATENATE("I",Tabel!$N$4),Inst_social,0),0)&gt;0,Tabel!$AD399*0.1,0)</f>
        <v>0</v>
      </c>
      <c r="AN389" s="55">
        <f>Tabel!$AD399*0.75</f>
        <v>0</v>
      </c>
    </row>
    <row r="390" spans="24:40" x14ac:dyDescent="0.2">
      <c r="X390" s="55">
        <f>IF(IFERROR(MATCH(CONCATENATE("I",Tabel!$N$4),Inst_SFSSV,0),0)&gt;0,Tabel!$AD400*0.9,0)</f>
        <v>0</v>
      </c>
      <c r="Y390" s="55">
        <f>IF(Tabel!$N$4="16341", Tabel!AD400*1,0)</f>
        <v>0</v>
      </c>
      <c r="Z390" s="55">
        <f>IF(Tabel!$N$4="00027", Tabel!AD400*0.4,0)</f>
        <v>0</v>
      </c>
      <c r="AA390" s="55">
        <f>IF(IFERROR(MATCH(CONCATENATE("I",Tabel!$N$4),Inst_audio,0),0)&gt;0,Tabel!$AD400*0.2,0)</f>
        <v>0</v>
      </c>
      <c r="AB390" s="55">
        <f>IF(Tabel!$N$4="00169", Tabel!AD400*0.4,0)</f>
        <v>0</v>
      </c>
      <c r="AC390" s="55">
        <f>IF(IFERROR(MATCH(CONCATENATE("I",Tabel!$N$4),Inst_forta,0),0)&gt;0,Tabel!$AD400*0.2,0)</f>
        <v>0</v>
      </c>
      <c r="AD390" s="55">
        <f>IF(IFERROR(MATCH(CONCATENATE("I",Tabel!$N$4),Inst_forta_bani,0),0)&gt;0,Tabel!$AD400*1.2,0)</f>
        <v>0</v>
      </c>
      <c r="AE390" s="55">
        <f>IF(Tabel!$N$4="16751", Tabel!$AD400*1.2,0)</f>
        <v>0</v>
      </c>
      <c r="AF390" s="55">
        <f>IF(Tabel!$N$4="16606", Tabel!$AD400*0.3,0)</f>
        <v>0</v>
      </c>
      <c r="AG390" s="55">
        <f>IF(Tabel!$N$4="16668", Tabel!$AD400*0.4,0)</f>
        <v>0</v>
      </c>
      <c r="AH390" s="55">
        <f>IF(Tabel!$N$4="15677", Tabel!$AD400*0.2,0)</f>
        <v>0</v>
      </c>
      <c r="AI390" s="55">
        <f>IF(Tabel!$N$4="16958", Tabel!$AD400*0.2,0)</f>
        <v>0</v>
      </c>
      <c r="AJ390" s="55">
        <f>Tabel!$AD400*0.75</f>
        <v>0</v>
      </c>
      <c r="AK390" s="55">
        <f>(Tabel!$AD400+Tabel!$AF400)*0.1</f>
        <v>0</v>
      </c>
      <c r="AL390" s="55">
        <f>IF(Tabel!$B400="GRUP_F6", Tabel!$AD400*0.1,0)</f>
        <v>0</v>
      </c>
      <c r="AM390" s="55">
        <f>IF(IFERROR(MATCH(CONCATENATE("I",Tabel!$N$4),Inst_social,0),0)&gt;0,Tabel!$AD400*0.1,0)</f>
        <v>0</v>
      </c>
      <c r="AN390" s="55">
        <f>Tabel!$AD400*0.75</f>
        <v>0</v>
      </c>
    </row>
    <row r="391" spans="24:40" x14ac:dyDescent="0.2">
      <c r="X391" s="55">
        <f>IF(IFERROR(MATCH(CONCATENATE("I",Tabel!$N$4),Inst_SFSSV,0),0)&gt;0,Tabel!$AD401*0.9,0)</f>
        <v>0</v>
      </c>
      <c r="Y391" s="55">
        <f>IF(Tabel!$N$4="16341", Tabel!AD401*1,0)</f>
        <v>0</v>
      </c>
      <c r="Z391" s="55">
        <f>IF(Tabel!$N$4="00027", Tabel!AD401*0.4,0)</f>
        <v>0</v>
      </c>
      <c r="AA391" s="55">
        <f>IF(IFERROR(MATCH(CONCATENATE("I",Tabel!$N$4),Inst_audio,0),0)&gt;0,Tabel!$AD401*0.2,0)</f>
        <v>0</v>
      </c>
      <c r="AB391" s="55">
        <f>IF(Tabel!$N$4="00169", Tabel!AD401*0.4,0)</f>
        <v>0</v>
      </c>
      <c r="AC391" s="55">
        <f>IF(IFERROR(MATCH(CONCATENATE("I",Tabel!$N$4),Inst_forta,0),0)&gt;0,Tabel!$AD401*0.2,0)</f>
        <v>0</v>
      </c>
      <c r="AD391" s="55">
        <f>IF(IFERROR(MATCH(CONCATENATE("I",Tabel!$N$4),Inst_forta_bani,0),0)&gt;0,Tabel!$AD401*1.2,0)</f>
        <v>0</v>
      </c>
      <c r="AE391" s="55">
        <f>IF(Tabel!$N$4="16751", Tabel!$AD401*1.2,0)</f>
        <v>0</v>
      </c>
      <c r="AF391" s="55">
        <f>IF(Tabel!$N$4="16606", Tabel!$AD401*0.3,0)</f>
        <v>0</v>
      </c>
      <c r="AG391" s="55">
        <f>IF(Tabel!$N$4="16668", Tabel!$AD401*0.4,0)</f>
        <v>0</v>
      </c>
      <c r="AH391" s="55">
        <f>IF(Tabel!$N$4="15677", Tabel!$AD401*0.2,0)</f>
        <v>0</v>
      </c>
      <c r="AI391" s="55">
        <f>IF(Tabel!$N$4="16958", Tabel!$AD401*0.2,0)</f>
        <v>0</v>
      </c>
      <c r="AJ391" s="55">
        <f>Tabel!$AD401*0.75</f>
        <v>0</v>
      </c>
      <c r="AK391" s="55">
        <f>(Tabel!$AD401+Tabel!$AF401)*0.1</f>
        <v>0</v>
      </c>
      <c r="AL391" s="55">
        <f>IF(Tabel!$B401="GRUP_F6", Tabel!$AD401*0.1,0)</f>
        <v>0</v>
      </c>
      <c r="AM391" s="55">
        <f>IF(IFERROR(MATCH(CONCATENATE("I",Tabel!$N$4),Inst_social,0),0)&gt;0,Tabel!$AD401*0.1,0)</f>
        <v>0</v>
      </c>
      <c r="AN391" s="55">
        <f>Tabel!$AD401*0.75</f>
        <v>0</v>
      </c>
    </row>
    <row r="392" spans="24:40" x14ac:dyDescent="0.2">
      <c r="X392" s="55">
        <f>IF(IFERROR(MATCH(CONCATENATE("I",Tabel!$N$4),Inst_SFSSV,0),0)&gt;0,Tabel!$AD402*0.9,0)</f>
        <v>0</v>
      </c>
      <c r="Y392" s="55">
        <f>IF(Tabel!$N$4="16341", Tabel!AD402*1,0)</f>
        <v>0</v>
      </c>
      <c r="Z392" s="55">
        <f>IF(Tabel!$N$4="00027", Tabel!AD402*0.4,0)</f>
        <v>0</v>
      </c>
      <c r="AA392" s="55">
        <f>IF(IFERROR(MATCH(CONCATENATE("I",Tabel!$N$4),Inst_audio,0),0)&gt;0,Tabel!$AD402*0.2,0)</f>
        <v>0</v>
      </c>
      <c r="AB392" s="55">
        <f>IF(Tabel!$N$4="00169", Tabel!AD402*0.4,0)</f>
        <v>0</v>
      </c>
      <c r="AC392" s="55">
        <f>IF(IFERROR(MATCH(CONCATENATE("I",Tabel!$N$4),Inst_forta,0),0)&gt;0,Tabel!$AD402*0.2,0)</f>
        <v>0</v>
      </c>
      <c r="AD392" s="55">
        <f>IF(IFERROR(MATCH(CONCATENATE("I",Tabel!$N$4),Inst_forta_bani,0),0)&gt;0,Tabel!$AD402*1.2,0)</f>
        <v>0</v>
      </c>
      <c r="AE392" s="55">
        <f>IF(Tabel!$N$4="16751", Tabel!$AD402*1.2,0)</f>
        <v>0</v>
      </c>
      <c r="AF392" s="55">
        <f>IF(Tabel!$N$4="16606", Tabel!$AD402*0.3,0)</f>
        <v>0</v>
      </c>
      <c r="AG392" s="55">
        <f>IF(Tabel!$N$4="16668", Tabel!$AD402*0.4,0)</f>
        <v>0</v>
      </c>
      <c r="AH392" s="55">
        <f>IF(Tabel!$N$4="15677", Tabel!$AD402*0.2,0)</f>
        <v>0</v>
      </c>
      <c r="AI392" s="55">
        <f>IF(Tabel!$N$4="16958", Tabel!$AD402*0.2,0)</f>
        <v>0</v>
      </c>
      <c r="AJ392" s="55">
        <f>Tabel!$AD402*0.75</f>
        <v>0</v>
      </c>
      <c r="AK392" s="55">
        <f>(Tabel!$AD402+Tabel!$AF402)*0.1</f>
        <v>0</v>
      </c>
      <c r="AL392" s="55">
        <f>IF(Tabel!$B402="GRUP_F6", Tabel!$AD402*0.1,0)</f>
        <v>0</v>
      </c>
      <c r="AM392" s="55">
        <f>IF(IFERROR(MATCH(CONCATENATE("I",Tabel!$N$4),Inst_social,0),0)&gt;0,Tabel!$AD402*0.1,0)</f>
        <v>0</v>
      </c>
      <c r="AN392" s="55">
        <f>Tabel!$AD402*0.75</f>
        <v>0</v>
      </c>
    </row>
    <row r="393" spans="24:40" x14ac:dyDescent="0.2">
      <c r="X393" s="55">
        <f>IF(IFERROR(MATCH(CONCATENATE("I",Tabel!$N$4),Inst_SFSSV,0),0)&gt;0,Tabel!$AD403*0.9,0)</f>
        <v>0</v>
      </c>
      <c r="Y393" s="55">
        <f>IF(Tabel!$N$4="16341", Tabel!AD403*1,0)</f>
        <v>0</v>
      </c>
      <c r="Z393" s="55">
        <f>IF(Tabel!$N$4="00027", Tabel!AD403*0.4,0)</f>
        <v>0</v>
      </c>
      <c r="AA393" s="55">
        <f>IF(IFERROR(MATCH(CONCATENATE("I",Tabel!$N$4),Inst_audio,0),0)&gt;0,Tabel!$AD403*0.2,0)</f>
        <v>0</v>
      </c>
      <c r="AB393" s="55">
        <f>IF(Tabel!$N$4="00169", Tabel!AD403*0.4,0)</f>
        <v>0</v>
      </c>
      <c r="AC393" s="55">
        <f>IF(IFERROR(MATCH(CONCATENATE("I",Tabel!$N$4),Inst_forta,0),0)&gt;0,Tabel!$AD403*0.2,0)</f>
        <v>0</v>
      </c>
      <c r="AD393" s="55">
        <f>IF(IFERROR(MATCH(CONCATENATE("I",Tabel!$N$4),Inst_forta_bani,0),0)&gt;0,Tabel!$AD403*1.2,0)</f>
        <v>0</v>
      </c>
      <c r="AE393" s="55">
        <f>IF(Tabel!$N$4="16751", Tabel!$AD403*1.2,0)</f>
        <v>0</v>
      </c>
      <c r="AF393" s="55">
        <f>IF(Tabel!$N$4="16606", Tabel!$AD403*0.3,0)</f>
        <v>0</v>
      </c>
      <c r="AG393" s="55">
        <f>IF(Tabel!$N$4="16668", Tabel!$AD403*0.4,0)</f>
        <v>0</v>
      </c>
      <c r="AH393" s="55">
        <f>IF(Tabel!$N$4="15677", Tabel!$AD403*0.2,0)</f>
        <v>0</v>
      </c>
      <c r="AI393" s="55">
        <f>IF(Tabel!$N$4="16958", Tabel!$AD403*0.2,0)</f>
        <v>0</v>
      </c>
      <c r="AJ393" s="55">
        <f>Tabel!$AD403*0.75</f>
        <v>0</v>
      </c>
      <c r="AK393" s="55">
        <f>(Tabel!$AD403+Tabel!$AF403)*0.1</f>
        <v>0</v>
      </c>
      <c r="AL393" s="55">
        <f>IF(Tabel!$B403="GRUP_F6", Tabel!$AD403*0.1,0)</f>
        <v>0</v>
      </c>
      <c r="AM393" s="55">
        <f>IF(IFERROR(MATCH(CONCATENATE("I",Tabel!$N$4),Inst_social,0),0)&gt;0,Tabel!$AD403*0.1,0)</f>
        <v>0</v>
      </c>
      <c r="AN393" s="55">
        <f>Tabel!$AD403*0.75</f>
        <v>0</v>
      </c>
    </row>
    <row r="394" spans="24:40" x14ac:dyDescent="0.2">
      <c r="X394" s="55">
        <f>IF(IFERROR(MATCH(CONCATENATE("I",Tabel!$N$4),Inst_SFSSV,0),0)&gt;0,Tabel!$AD404*0.9,0)</f>
        <v>0</v>
      </c>
      <c r="Y394" s="55">
        <f>IF(Tabel!$N$4="16341", Tabel!AD404*1,0)</f>
        <v>0</v>
      </c>
      <c r="Z394" s="55">
        <f>IF(Tabel!$N$4="00027", Tabel!AD404*0.4,0)</f>
        <v>0</v>
      </c>
      <c r="AA394" s="55">
        <f>IF(IFERROR(MATCH(CONCATENATE("I",Tabel!$N$4),Inst_audio,0),0)&gt;0,Tabel!$AD404*0.2,0)</f>
        <v>0</v>
      </c>
      <c r="AB394" s="55">
        <f>IF(Tabel!$N$4="00169", Tabel!AD404*0.4,0)</f>
        <v>0</v>
      </c>
      <c r="AC394" s="55">
        <f>IF(IFERROR(MATCH(CONCATENATE("I",Tabel!$N$4),Inst_forta,0),0)&gt;0,Tabel!$AD404*0.2,0)</f>
        <v>0</v>
      </c>
      <c r="AD394" s="55">
        <f>IF(IFERROR(MATCH(CONCATENATE("I",Tabel!$N$4),Inst_forta_bani,0),0)&gt;0,Tabel!$AD404*1.2,0)</f>
        <v>0</v>
      </c>
      <c r="AE394" s="55">
        <f>IF(Tabel!$N$4="16751", Tabel!$AD404*1.2,0)</f>
        <v>0</v>
      </c>
      <c r="AF394" s="55">
        <f>IF(Tabel!$N$4="16606", Tabel!$AD404*0.3,0)</f>
        <v>0</v>
      </c>
      <c r="AG394" s="55">
        <f>IF(Tabel!$N$4="16668", Tabel!$AD404*0.4,0)</f>
        <v>0</v>
      </c>
      <c r="AH394" s="55">
        <f>IF(Tabel!$N$4="15677", Tabel!$AD404*0.2,0)</f>
        <v>0</v>
      </c>
      <c r="AI394" s="55">
        <f>IF(Tabel!$N$4="16958", Tabel!$AD404*0.2,0)</f>
        <v>0</v>
      </c>
      <c r="AJ394" s="55">
        <f>Tabel!$AD404*0.75</f>
        <v>0</v>
      </c>
      <c r="AK394" s="55">
        <f>(Tabel!$AD404+Tabel!$AF404)*0.1</f>
        <v>0</v>
      </c>
      <c r="AL394" s="55">
        <f>IF(Tabel!$B404="GRUP_F6", Tabel!$AD404*0.1,0)</f>
        <v>0</v>
      </c>
      <c r="AM394" s="55">
        <f>IF(IFERROR(MATCH(CONCATENATE("I",Tabel!$N$4),Inst_social,0),0)&gt;0,Tabel!$AD404*0.1,0)</f>
        <v>0</v>
      </c>
      <c r="AN394" s="55">
        <f>Tabel!$AD404*0.75</f>
        <v>0</v>
      </c>
    </row>
    <row r="395" spans="24:40" x14ac:dyDescent="0.2">
      <c r="X395" s="55">
        <f>IF(IFERROR(MATCH(CONCATENATE("I",Tabel!$N$4),Inst_SFSSV,0),0)&gt;0,Tabel!$AD405*0.9,0)</f>
        <v>0</v>
      </c>
      <c r="Y395" s="55">
        <f>IF(Tabel!$N$4="16341", Tabel!AD405*1,0)</f>
        <v>0</v>
      </c>
      <c r="Z395" s="55">
        <f>IF(Tabel!$N$4="00027", Tabel!AD405*0.4,0)</f>
        <v>0</v>
      </c>
      <c r="AA395" s="55">
        <f>IF(IFERROR(MATCH(CONCATENATE("I",Tabel!$N$4),Inst_audio,0),0)&gt;0,Tabel!$AD405*0.2,0)</f>
        <v>0</v>
      </c>
      <c r="AB395" s="55">
        <f>IF(Tabel!$N$4="00169", Tabel!AD405*0.4,0)</f>
        <v>0</v>
      </c>
      <c r="AC395" s="55">
        <f>IF(IFERROR(MATCH(CONCATENATE("I",Tabel!$N$4),Inst_forta,0),0)&gt;0,Tabel!$AD405*0.2,0)</f>
        <v>0</v>
      </c>
      <c r="AD395" s="55">
        <f>IF(IFERROR(MATCH(CONCATENATE("I",Tabel!$N$4),Inst_forta_bani,0),0)&gt;0,Tabel!$AD405*1.2,0)</f>
        <v>0</v>
      </c>
      <c r="AE395" s="55">
        <f>IF(Tabel!$N$4="16751", Tabel!$AD405*1.2,0)</f>
        <v>0</v>
      </c>
      <c r="AF395" s="55">
        <f>IF(Tabel!$N$4="16606", Tabel!$AD405*0.3,0)</f>
        <v>0</v>
      </c>
      <c r="AG395" s="55">
        <f>IF(Tabel!$N$4="16668", Tabel!$AD405*0.4,0)</f>
        <v>0</v>
      </c>
      <c r="AH395" s="55">
        <f>IF(Tabel!$N$4="15677", Tabel!$AD405*0.2,0)</f>
        <v>0</v>
      </c>
      <c r="AI395" s="55">
        <f>IF(Tabel!$N$4="16958", Tabel!$AD405*0.2,0)</f>
        <v>0</v>
      </c>
      <c r="AJ395" s="55">
        <f>Tabel!$AD405*0.75</f>
        <v>0</v>
      </c>
      <c r="AK395" s="55">
        <f>(Tabel!$AD405+Tabel!$AF405)*0.1</f>
        <v>0</v>
      </c>
      <c r="AL395" s="55">
        <f>IF(Tabel!$B405="GRUP_F6", Tabel!$AD405*0.1,0)</f>
        <v>0</v>
      </c>
      <c r="AM395" s="55">
        <f>IF(IFERROR(MATCH(CONCATENATE("I",Tabel!$N$4),Inst_social,0),0)&gt;0,Tabel!$AD405*0.1,0)</f>
        <v>0</v>
      </c>
      <c r="AN395" s="55">
        <f>Tabel!$AD405*0.75</f>
        <v>0</v>
      </c>
    </row>
    <row r="396" spans="24:40" x14ac:dyDescent="0.2">
      <c r="X396" s="55">
        <f>IF(IFERROR(MATCH(CONCATENATE("I",Tabel!$N$4),Inst_SFSSV,0),0)&gt;0,Tabel!$AD406*0.9,0)</f>
        <v>0</v>
      </c>
      <c r="Y396" s="55">
        <f>IF(Tabel!$N$4="16341", Tabel!AD406*1,0)</f>
        <v>0</v>
      </c>
      <c r="Z396" s="55">
        <f>IF(Tabel!$N$4="00027", Tabel!AD406*0.4,0)</f>
        <v>0</v>
      </c>
      <c r="AA396" s="55">
        <f>IF(IFERROR(MATCH(CONCATENATE("I",Tabel!$N$4),Inst_audio,0),0)&gt;0,Tabel!$AD406*0.2,0)</f>
        <v>0</v>
      </c>
      <c r="AB396" s="55">
        <f>IF(Tabel!$N$4="00169", Tabel!AD406*0.4,0)</f>
        <v>0</v>
      </c>
      <c r="AC396" s="55">
        <f>IF(IFERROR(MATCH(CONCATENATE("I",Tabel!$N$4),Inst_forta,0),0)&gt;0,Tabel!$AD406*0.2,0)</f>
        <v>0</v>
      </c>
      <c r="AD396" s="55">
        <f>IF(IFERROR(MATCH(CONCATENATE("I",Tabel!$N$4),Inst_forta_bani,0),0)&gt;0,Tabel!$AD406*1.2,0)</f>
        <v>0</v>
      </c>
      <c r="AE396" s="55">
        <f>IF(Tabel!$N$4="16751", Tabel!$AD406*1.2,0)</f>
        <v>0</v>
      </c>
      <c r="AF396" s="55">
        <f>IF(Tabel!$N$4="16606", Tabel!$AD406*0.3,0)</f>
        <v>0</v>
      </c>
      <c r="AG396" s="55">
        <f>IF(Tabel!$N$4="16668", Tabel!$AD406*0.4,0)</f>
        <v>0</v>
      </c>
      <c r="AH396" s="55">
        <f>IF(Tabel!$N$4="15677", Tabel!$AD406*0.2,0)</f>
        <v>0</v>
      </c>
      <c r="AI396" s="55">
        <f>IF(Tabel!$N$4="16958", Tabel!$AD406*0.2,0)</f>
        <v>0</v>
      </c>
      <c r="AJ396" s="55">
        <f>Tabel!$AD406*0.75</f>
        <v>0</v>
      </c>
      <c r="AK396" s="55">
        <f>(Tabel!$AD406+Tabel!$AF406)*0.1</f>
        <v>0</v>
      </c>
      <c r="AL396" s="55">
        <f>IF(Tabel!$B406="GRUP_F6", Tabel!$AD406*0.1,0)</f>
        <v>0</v>
      </c>
      <c r="AM396" s="55">
        <f>IF(IFERROR(MATCH(CONCATENATE("I",Tabel!$N$4),Inst_social,0),0)&gt;0,Tabel!$AD406*0.1,0)</f>
        <v>0</v>
      </c>
      <c r="AN396" s="55">
        <f>Tabel!$AD406*0.75</f>
        <v>0</v>
      </c>
    </row>
    <row r="397" spans="24:40" x14ac:dyDescent="0.2">
      <c r="X397" s="55">
        <f>IF(IFERROR(MATCH(CONCATENATE("I",Tabel!$N$4),Inst_SFSSV,0),0)&gt;0,Tabel!$AD407*0.9,0)</f>
        <v>0</v>
      </c>
      <c r="Y397" s="55">
        <f>IF(Tabel!$N$4="16341", Tabel!AD407*1,0)</f>
        <v>0</v>
      </c>
      <c r="Z397" s="55">
        <f>IF(Tabel!$N$4="00027", Tabel!AD407*0.4,0)</f>
        <v>0</v>
      </c>
      <c r="AA397" s="55">
        <f>IF(IFERROR(MATCH(CONCATENATE("I",Tabel!$N$4),Inst_audio,0),0)&gt;0,Tabel!$AD407*0.2,0)</f>
        <v>0</v>
      </c>
      <c r="AB397" s="55">
        <f>IF(Tabel!$N$4="00169", Tabel!AD407*0.4,0)</f>
        <v>0</v>
      </c>
      <c r="AC397" s="55">
        <f>IF(IFERROR(MATCH(CONCATENATE("I",Tabel!$N$4),Inst_forta,0),0)&gt;0,Tabel!$AD407*0.2,0)</f>
        <v>0</v>
      </c>
      <c r="AD397" s="55">
        <f>IF(IFERROR(MATCH(CONCATENATE("I",Tabel!$N$4),Inst_forta_bani,0),0)&gt;0,Tabel!$AD407*1.2,0)</f>
        <v>0</v>
      </c>
      <c r="AE397" s="55">
        <f>IF(Tabel!$N$4="16751", Tabel!$AD407*1.2,0)</f>
        <v>0</v>
      </c>
      <c r="AF397" s="55">
        <f>IF(Tabel!$N$4="16606", Tabel!$AD407*0.3,0)</f>
        <v>0</v>
      </c>
      <c r="AG397" s="55">
        <f>IF(Tabel!$N$4="16668", Tabel!$AD407*0.4,0)</f>
        <v>0</v>
      </c>
      <c r="AH397" s="55">
        <f>IF(Tabel!$N$4="15677", Tabel!$AD407*0.2,0)</f>
        <v>0</v>
      </c>
      <c r="AI397" s="55">
        <f>IF(Tabel!$N$4="16958", Tabel!$AD407*0.2,0)</f>
        <v>0</v>
      </c>
      <c r="AJ397" s="55">
        <f>Tabel!$AD407*0.75</f>
        <v>0</v>
      </c>
      <c r="AK397" s="55">
        <f>(Tabel!$AD407+Tabel!$AF407)*0.1</f>
        <v>0</v>
      </c>
      <c r="AL397" s="55">
        <f>IF(Tabel!$B407="GRUP_F6", Tabel!$AD407*0.1,0)</f>
        <v>0</v>
      </c>
      <c r="AM397" s="55">
        <f>IF(IFERROR(MATCH(CONCATENATE("I",Tabel!$N$4),Inst_social,0),0)&gt;0,Tabel!$AD407*0.1,0)</f>
        <v>0</v>
      </c>
      <c r="AN397" s="55">
        <f>Tabel!$AD407*0.75</f>
        <v>0</v>
      </c>
    </row>
    <row r="398" spans="24:40" x14ac:dyDescent="0.2">
      <c r="X398" s="55">
        <f>IF(IFERROR(MATCH(CONCATENATE("I",Tabel!$N$4),Inst_SFSSV,0),0)&gt;0,Tabel!$AD408*0.9,0)</f>
        <v>0</v>
      </c>
      <c r="Y398" s="55">
        <f>IF(Tabel!$N$4="16341", Tabel!AD408*1,0)</f>
        <v>0</v>
      </c>
      <c r="Z398" s="55">
        <f>IF(Tabel!$N$4="00027", Tabel!AD408*0.4,0)</f>
        <v>0</v>
      </c>
      <c r="AA398" s="55">
        <f>IF(IFERROR(MATCH(CONCATENATE("I",Tabel!$N$4),Inst_audio,0),0)&gt;0,Tabel!$AD408*0.2,0)</f>
        <v>0</v>
      </c>
      <c r="AB398" s="55">
        <f>IF(Tabel!$N$4="00169", Tabel!AD408*0.4,0)</f>
        <v>0</v>
      </c>
      <c r="AC398" s="55">
        <f>IF(IFERROR(MATCH(CONCATENATE("I",Tabel!$N$4),Inst_forta,0),0)&gt;0,Tabel!$AD408*0.2,0)</f>
        <v>0</v>
      </c>
      <c r="AD398" s="55">
        <f>IF(IFERROR(MATCH(CONCATENATE("I",Tabel!$N$4),Inst_forta_bani,0),0)&gt;0,Tabel!$AD408*1.2,0)</f>
        <v>0</v>
      </c>
      <c r="AE398" s="55">
        <f>IF(Tabel!$N$4="16751", Tabel!$AD408*1.2,0)</f>
        <v>0</v>
      </c>
      <c r="AF398" s="55">
        <f>IF(Tabel!$N$4="16606", Tabel!$AD408*0.3,0)</f>
        <v>0</v>
      </c>
      <c r="AG398" s="55">
        <f>IF(Tabel!$N$4="16668", Tabel!$AD408*0.4,0)</f>
        <v>0</v>
      </c>
      <c r="AH398" s="55">
        <f>IF(Tabel!$N$4="15677", Tabel!$AD408*0.2,0)</f>
        <v>0</v>
      </c>
      <c r="AI398" s="55">
        <f>IF(Tabel!$N$4="16958", Tabel!$AD408*0.2,0)</f>
        <v>0</v>
      </c>
      <c r="AJ398" s="55">
        <f>Tabel!$AD408*0.75</f>
        <v>0</v>
      </c>
      <c r="AK398" s="55">
        <f>(Tabel!$AD408+Tabel!$AF408)*0.1</f>
        <v>0</v>
      </c>
      <c r="AL398" s="55">
        <f>IF(Tabel!$B408="GRUP_F6", Tabel!$AD408*0.1,0)</f>
        <v>0</v>
      </c>
      <c r="AM398" s="55">
        <f>IF(IFERROR(MATCH(CONCATENATE("I",Tabel!$N$4),Inst_social,0),0)&gt;0,Tabel!$AD408*0.1,0)</f>
        <v>0</v>
      </c>
      <c r="AN398" s="55">
        <f>Tabel!$AD408*0.75</f>
        <v>0</v>
      </c>
    </row>
    <row r="399" spans="24:40" x14ac:dyDescent="0.2">
      <c r="X399" s="55">
        <f>IF(IFERROR(MATCH(CONCATENATE("I",Tabel!$N$4),Inst_SFSSV,0),0)&gt;0,Tabel!$AD409*0.9,0)</f>
        <v>0</v>
      </c>
      <c r="Y399" s="55">
        <f>IF(Tabel!$N$4="16341", Tabel!AD409*1,0)</f>
        <v>0</v>
      </c>
      <c r="Z399" s="55">
        <f>IF(Tabel!$N$4="00027", Tabel!AD409*0.4,0)</f>
        <v>0</v>
      </c>
      <c r="AA399" s="55">
        <f>IF(IFERROR(MATCH(CONCATENATE("I",Tabel!$N$4),Inst_audio,0),0)&gt;0,Tabel!$AD409*0.2,0)</f>
        <v>0</v>
      </c>
      <c r="AB399" s="55">
        <f>IF(Tabel!$N$4="00169", Tabel!AD409*0.4,0)</f>
        <v>0</v>
      </c>
      <c r="AC399" s="55">
        <f>IF(IFERROR(MATCH(CONCATENATE("I",Tabel!$N$4),Inst_forta,0),0)&gt;0,Tabel!$AD409*0.2,0)</f>
        <v>0</v>
      </c>
      <c r="AD399" s="55">
        <f>IF(IFERROR(MATCH(CONCATENATE("I",Tabel!$N$4),Inst_forta_bani,0),0)&gt;0,Tabel!$AD409*1.2,0)</f>
        <v>0</v>
      </c>
      <c r="AE399" s="55">
        <f>IF(Tabel!$N$4="16751", Tabel!$AD409*1.2,0)</f>
        <v>0</v>
      </c>
      <c r="AF399" s="55">
        <f>IF(Tabel!$N$4="16606", Tabel!$AD409*0.3,0)</f>
        <v>0</v>
      </c>
      <c r="AG399" s="55">
        <f>IF(Tabel!$N$4="16668", Tabel!$AD409*0.4,0)</f>
        <v>0</v>
      </c>
      <c r="AH399" s="55">
        <f>IF(Tabel!$N$4="15677", Tabel!$AD409*0.2,0)</f>
        <v>0</v>
      </c>
      <c r="AI399" s="55">
        <f>IF(Tabel!$N$4="16958", Tabel!$AD409*0.2,0)</f>
        <v>0</v>
      </c>
      <c r="AJ399" s="55">
        <f>Tabel!$AD409*0.75</f>
        <v>0</v>
      </c>
      <c r="AK399" s="55">
        <f>(Tabel!$AD409+Tabel!$AF409)*0.1</f>
        <v>0</v>
      </c>
      <c r="AL399" s="55">
        <f>IF(Tabel!$B409="GRUP_F6", Tabel!$AD409*0.1,0)</f>
        <v>0</v>
      </c>
      <c r="AM399" s="55">
        <f>IF(IFERROR(MATCH(CONCATENATE("I",Tabel!$N$4),Inst_social,0),0)&gt;0,Tabel!$AD409*0.1,0)</f>
        <v>0</v>
      </c>
      <c r="AN399" s="55">
        <f>Tabel!$AD409*0.75</f>
        <v>0</v>
      </c>
    </row>
    <row r="400" spans="24:40" x14ac:dyDescent="0.2">
      <c r="X400" s="55">
        <f>IF(IFERROR(MATCH(CONCATENATE("I",Tabel!$N$4),Inst_SFSSV,0),0)&gt;0,Tabel!$AD410*0.9,0)</f>
        <v>0</v>
      </c>
      <c r="Y400" s="55">
        <f>IF(Tabel!$N$4="16341", Tabel!AD410*1,0)</f>
        <v>0</v>
      </c>
      <c r="Z400" s="55">
        <f>IF(Tabel!$N$4="00027", Tabel!AD410*0.4,0)</f>
        <v>0</v>
      </c>
      <c r="AA400" s="55">
        <f>IF(IFERROR(MATCH(CONCATENATE("I",Tabel!$N$4),Inst_audio,0),0)&gt;0,Tabel!$AD410*0.2,0)</f>
        <v>0</v>
      </c>
      <c r="AB400" s="55">
        <f>IF(Tabel!$N$4="00169", Tabel!AD410*0.4,0)</f>
        <v>0</v>
      </c>
      <c r="AC400" s="55">
        <f>IF(IFERROR(MATCH(CONCATENATE("I",Tabel!$N$4),Inst_forta,0),0)&gt;0,Tabel!$AD410*0.2,0)</f>
        <v>0</v>
      </c>
      <c r="AD400" s="55">
        <f>IF(IFERROR(MATCH(CONCATENATE("I",Tabel!$N$4),Inst_forta_bani,0),0)&gt;0,Tabel!$AD410*1.2,0)</f>
        <v>0</v>
      </c>
      <c r="AE400" s="55">
        <f>IF(Tabel!$N$4="16751", Tabel!$AD410*1.2,0)</f>
        <v>0</v>
      </c>
      <c r="AF400" s="55">
        <f>IF(Tabel!$N$4="16606", Tabel!$AD410*0.3,0)</f>
        <v>0</v>
      </c>
      <c r="AG400" s="55">
        <f>IF(Tabel!$N$4="16668", Tabel!$AD410*0.4,0)</f>
        <v>0</v>
      </c>
      <c r="AH400" s="55">
        <f>IF(Tabel!$N$4="15677", Tabel!$AD410*0.2,0)</f>
        <v>0</v>
      </c>
      <c r="AI400" s="55">
        <f>IF(Tabel!$N$4="16958", Tabel!$AD410*0.2,0)</f>
        <v>0</v>
      </c>
      <c r="AJ400" s="55">
        <f>Tabel!$AD410*0.75</f>
        <v>0</v>
      </c>
      <c r="AK400" s="55">
        <f>(Tabel!$AD410+Tabel!$AF410)*0.1</f>
        <v>0</v>
      </c>
      <c r="AL400" s="55">
        <f>IF(Tabel!$B410="GRUP_F6", Tabel!$AD410*0.1,0)</f>
        <v>0</v>
      </c>
      <c r="AM400" s="55">
        <f>IF(IFERROR(MATCH(CONCATENATE("I",Tabel!$N$4),Inst_social,0),0)&gt;0,Tabel!$AD410*0.1,0)</f>
        <v>0</v>
      </c>
      <c r="AN400" s="55">
        <f>Tabel!$AD410*0.75</f>
        <v>0</v>
      </c>
    </row>
    <row r="401" spans="24:40" x14ac:dyDescent="0.2">
      <c r="X401" s="55">
        <f>IF(IFERROR(MATCH(CONCATENATE("I",Tabel!$N$4),Inst_SFSSV,0),0)&gt;0,Tabel!$AD411*0.9,0)</f>
        <v>0</v>
      </c>
      <c r="Y401" s="55">
        <f>IF(Tabel!$N$4="16341", Tabel!AD411*1,0)</f>
        <v>0</v>
      </c>
      <c r="Z401" s="55">
        <f>IF(Tabel!$N$4="00027", Tabel!AD411*0.4,0)</f>
        <v>0</v>
      </c>
      <c r="AA401" s="55">
        <f>IF(IFERROR(MATCH(CONCATENATE("I",Tabel!$N$4),Inst_audio,0),0)&gt;0,Tabel!$AD411*0.2,0)</f>
        <v>0</v>
      </c>
      <c r="AB401" s="55">
        <f>IF(Tabel!$N$4="00169", Tabel!AD411*0.4,0)</f>
        <v>0</v>
      </c>
      <c r="AC401" s="55">
        <f>IF(IFERROR(MATCH(CONCATENATE("I",Tabel!$N$4),Inst_forta,0),0)&gt;0,Tabel!$AD411*0.2,0)</f>
        <v>0</v>
      </c>
      <c r="AD401" s="55">
        <f>IF(IFERROR(MATCH(CONCATENATE("I",Tabel!$N$4),Inst_forta_bani,0),0)&gt;0,Tabel!$AD411*1.2,0)</f>
        <v>0</v>
      </c>
      <c r="AE401" s="55">
        <f>IF(Tabel!$N$4="16751", Tabel!$AD411*1.2,0)</f>
        <v>0</v>
      </c>
      <c r="AF401" s="55">
        <f>IF(Tabel!$N$4="16606", Tabel!$AD411*0.3,0)</f>
        <v>0</v>
      </c>
      <c r="AG401" s="55">
        <f>IF(Tabel!$N$4="16668", Tabel!$AD411*0.4,0)</f>
        <v>0</v>
      </c>
      <c r="AH401" s="55">
        <f>IF(Tabel!$N$4="15677", Tabel!$AD411*0.2,0)</f>
        <v>0</v>
      </c>
      <c r="AI401" s="55">
        <f>IF(Tabel!$N$4="16958", Tabel!$AD411*0.2,0)</f>
        <v>0</v>
      </c>
      <c r="AJ401" s="55">
        <f>Tabel!$AD411*0.75</f>
        <v>0</v>
      </c>
      <c r="AK401" s="55">
        <f>(Tabel!$AD411+Tabel!$AF411)*0.1</f>
        <v>0</v>
      </c>
      <c r="AL401" s="55">
        <f>IF(Tabel!$B411="GRUP_F6", Tabel!$AD411*0.1,0)</f>
        <v>0</v>
      </c>
      <c r="AM401" s="55">
        <f>IF(IFERROR(MATCH(CONCATENATE("I",Tabel!$N$4),Inst_social,0),0)&gt;0,Tabel!$AD411*0.1,0)</f>
        <v>0</v>
      </c>
      <c r="AN401" s="55">
        <f>Tabel!$AD411*0.75</f>
        <v>0</v>
      </c>
    </row>
    <row r="402" spans="24:40" x14ac:dyDescent="0.2">
      <c r="X402" s="55">
        <f>IF(IFERROR(MATCH(CONCATENATE("I",Tabel!$N$4),Inst_SFSSV,0),0)&gt;0,Tabel!$AD412*0.9,0)</f>
        <v>0</v>
      </c>
      <c r="Y402" s="55">
        <f>IF(Tabel!$N$4="16341", Tabel!AD412*1,0)</f>
        <v>0</v>
      </c>
      <c r="Z402" s="55">
        <f>IF(Tabel!$N$4="00027", Tabel!AD412*0.4,0)</f>
        <v>0</v>
      </c>
      <c r="AA402" s="55">
        <f>IF(IFERROR(MATCH(CONCATENATE("I",Tabel!$N$4),Inst_audio,0),0)&gt;0,Tabel!$AD412*0.2,0)</f>
        <v>0</v>
      </c>
      <c r="AB402" s="55">
        <f>IF(Tabel!$N$4="00169", Tabel!AD412*0.4,0)</f>
        <v>0</v>
      </c>
      <c r="AC402" s="55">
        <f>IF(IFERROR(MATCH(CONCATENATE("I",Tabel!$N$4),Inst_forta,0),0)&gt;0,Tabel!$AD412*0.2,0)</f>
        <v>0</v>
      </c>
      <c r="AD402" s="55">
        <f>IF(IFERROR(MATCH(CONCATENATE("I",Tabel!$N$4),Inst_forta_bani,0),0)&gt;0,Tabel!$AD412*1.2,0)</f>
        <v>0</v>
      </c>
      <c r="AE402" s="55">
        <f>IF(Tabel!$N$4="16751", Tabel!$AD412*1.2,0)</f>
        <v>0</v>
      </c>
      <c r="AF402" s="55">
        <f>IF(Tabel!$N$4="16606", Tabel!$AD412*0.3,0)</f>
        <v>0</v>
      </c>
      <c r="AG402" s="55">
        <f>IF(Tabel!$N$4="16668", Tabel!$AD412*0.4,0)</f>
        <v>0</v>
      </c>
      <c r="AH402" s="55">
        <f>IF(Tabel!$N$4="15677", Tabel!$AD412*0.2,0)</f>
        <v>0</v>
      </c>
      <c r="AI402" s="55">
        <f>IF(Tabel!$N$4="16958", Tabel!$AD412*0.2,0)</f>
        <v>0</v>
      </c>
      <c r="AJ402" s="55">
        <f>Tabel!$AD412*0.75</f>
        <v>0</v>
      </c>
      <c r="AK402" s="55">
        <f>(Tabel!$AD412+Tabel!$AF412)*0.1</f>
        <v>0</v>
      </c>
      <c r="AL402" s="55">
        <f>IF(Tabel!$B412="GRUP_F6", Tabel!$AD412*0.1,0)</f>
        <v>0</v>
      </c>
      <c r="AM402" s="55">
        <f>IF(IFERROR(MATCH(CONCATENATE("I",Tabel!$N$4),Inst_social,0),0)&gt;0,Tabel!$AD412*0.1,0)</f>
        <v>0</v>
      </c>
      <c r="AN402" s="55">
        <f>Tabel!$AD412*0.75</f>
        <v>0</v>
      </c>
    </row>
    <row r="403" spans="24:40" x14ac:dyDescent="0.2">
      <c r="X403" s="55">
        <f>IF(IFERROR(MATCH(CONCATENATE("I",Tabel!$N$4),Inst_SFSSV,0),0)&gt;0,Tabel!$AD413*0.9,0)</f>
        <v>0</v>
      </c>
      <c r="Y403" s="55">
        <f>IF(Tabel!$N$4="16341", Tabel!AD413*1,0)</f>
        <v>0</v>
      </c>
      <c r="Z403" s="55">
        <f>IF(Tabel!$N$4="00027", Tabel!AD413*0.4,0)</f>
        <v>0</v>
      </c>
      <c r="AA403" s="55">
        <f>IF(IFERROR(MATCH(CONCATENATE("I",Tabel!$N$4),Inst_audio,0),0)&gt;0,Tabel!$AD413*0.2,0)</f>
        <v>0</v>
      </c>
      <c r="AB403" s="55">
        <f>IF(Tabel!$N$4="00169", Tabel!AD413*0.4,0)</f>
        <v>0</v>
      </c>
      <c r="AC403" s="55">
        <f>IF(IFERROR(MATCH(CONCATENATE("I",Tabel!$N$4),Inst_forta,0),0)&gt;0,Tabel!$AD413*0.2,0)</f>
        <v>0</v>
      </c>
      <c r="AD403" s="55">
        <f>IF(IFERROR(MATCH(CONCATENATE("I",Tabel!$N$4),Inst_forta_bani,0),0)&gt;0,Tabel!$AD413*1.2,0)</f>
        <v>0</v>
      </c>
      <c r="AE403" s="55">
        <f>IF(Tabel!$N$4="16751", Tabel!$AD413*1.2,0)</f>
        <v>0</v>
      </c>
      <c r="AF403" s="55">
        <f>IF(Tabel!$N$4="16606", Tabel!$AD413*0.3,0)</f>
        <v>0</v>
      </c>
      <c r="AG403" s="55">
        <f>IF(Tabel!$N$4="16668", Tabel!$AD413*0.4,0)</f>
        <v>0</v>
      </c>
      <c r="AH403" s="55">
        <f>IF(Tabel!$N$4="15677", Tabel!$AD413*0.2,0)</f>
        <v>0</v>
      </c>
      <c r="AI403" s="55">
        <f>IF(Tabel!$N$4="16958", Tabel!$AD413*0.2,0)</f>
        <v>0</v>
      </c>
      <c r="AJ403" s="55">
        <f>Tabel!$AD413*0.75</f>
        <v>0</v>
      </c>
      <c r="AK403" s="55">
        <f>(Tabel!$AD413+Tabel!$AF413)*0.1</f>
        <v>0</v>
      </c>
      <c r="AL403" s="55">
        <f>IF(Tabel!$B413="GRUP_F6", Tabel!$AD413*0.1,0)</f>
        <v>0</v>
      </c>
      <c r="AM403" s="55">
        <f>IF(IFERROR(MATCH(CONCATENATE("I",Tabel!$N$4),Inst_social,0),0)&gt;0,Tabel!$AD413*0.1,0)</f>
        <v>0</v>
      </c>
      <c r="AN403" s="55">
        <f>Tabel!$AD413*0.75</f>
        <v>0</v>
      </c>
    </row>
    <row r="404" spans="24:40" x14ac:dyDescent="0.2">
      <c r="X404" s="55">
        <f>IF(IFERROR(MATCH(CONCATENATE("I",Tabel!$N$4),Inst_SFSSV,0),0)&gt;0,Tabel!$AD414*0.9,0)</f>
        <v>0</v>
      </c>
      <c r="Y404" s="55">
        <f>IF(Tabel!$N$4="16341", Tabel!AD414*1,0)</f>
        <v>0</v>
      </c>
      <c r="Z404" s="55">
        <f>IF(Tabel!$N$4="00027", Tabel!AD414*0.4,0)</f>
        <v>0</v>
      </c>
      <c r="AA404" s="55">
        <f>IF(IFERROR(MATCH(CONCATENATE("I",Tabel!$N$4),Inst_audio,0),0)&gt;0,Tabel!$AD414*0.2,0)</f>
        <v>0</v>
      </c>
      <c r="AB404" s="55">
        <f>IF(Tabel!$N$4="00169", Tabel!AD414*0.4,0)</f>
        <v>0</v>
      </c>
      <c r="AC404" s="55">
        <f>IF(IFERROR(MATCH(CONCATENATE("I",Tabel!$N$4),Inst_forta,0),0)&gt;0,Tabel!$AD414*0.2,0)</f>
        <v>0</v>
      </c>
      <c r="AD404" s="55">
        <f>IF(IFERROR(MATCH(CONCATENATE("I",Tabel!$N$4),Inst_forta_bani,0),0)&gt;0,Tabel!$AD414*1.2,0)</f>
        <v>0</v>
      </c>
      <c r="AE404" s="55">
        <f>IF(Tabel!$N$4="16751", Tabel!$AD414*1.2,0)</f>
        <v>0</v>
      </c>
      <c r="AF404" s="55">
        <f>IF(Tabel!$N$4="16606", Tabel!$AD414*0.3,0)</f>
        <v>0</v>
      </c>
      <c r="AG404" s="55">
        <f>IF(Tabel!$N$4="16668", Tabel!$AD414*0.4,0)</f>
        <v>0</v>
      </c>
      <c r="AH404" s="55">
        <f>IF(Tabel!$N$4="15677", Tabel!$AD414*0.2,0)</f>
        <v>0</v>
      </c>
      <c r="AI404" s="55">
        <f>IF(Tabel!$N$4="16958", Tabel!$AD414*0.2,0)</f>
        <v>0</v>
      </c>
      <c r="AJ404" s="55">
        <f>Tabel!$AD414*0.75</f>
        <v>0</v>
      </c>
      <c r="AK404" s="55">
        <f>(Tabel!$AD414+Tabel!$AF414)*0.1</f>
        <v>0</v>
      </c>
      <c r="AL404" s="55">
        <f>IF(Tabel!$B414="GRUP_F6", Tabel!$AD414*0.1,0)</f>
        <v>0</v>
      </c>
      <c r="AM404" s="55">
        <f>IF(IFERROR(MATCH(CONCATENATE("I",Tabel!$N$4),Inst_social,0),0)&gt;0,Tabel!$AD414*0.1,0)</f>
        <v>0</v>
      </c>
      <c r="AN404" s="55">
        <f>Tabel!$AD414*0.75</f>
        <v>0</v>
      </c>
    </row>
    <row r="405" spans="24:40" x14ac:dyDescent="0.2">
      <c r="X405" s="55">
        <f>IF(IFERROR(MATCH(CONCATENATE("I",Tabel!$N$4),Inst_SFSSV,0),0)&gt;0,Tabel!$AD415*0.9,0)</f>
        <v>0</v>
      </c>
      <c r="Y405" s="55">
        <f>IF(Tabel!$N$4="16341", Tabel!AD415*1,0)</f>
        <v>0</v>
      </c>
      <c r="Z405" s="55">
        <f>IF(Tabel!$N$4="00027", Tabel!AD415*0.4,0)</f>
        <v>0</v>
      </c>
      <c r="AA405" s="55">
        <f>IF(IFERROR(MATCH(CONCATENATE("I",Tabel!$N$4),Inst_audio,0),0)&gt;0,Tabel!$AD415*0.2,0)</f>
        <v>0</v>
      </c>
      <c r="AB405" s="55">
        <f>IF(Tabel!$N$4="00169", Tabel!AD415*0.4,0)</f>
        <v>0</v>
      </c>
      <c r="AC405" s="55">
        <f>IF(IFERROR(MATCH(CONCATENATE("I",Tabel!$N$4),Inst_forta,0),0)&gt;0,Tabel!$AD415*0.2,0)</f>
        <v>0</v>
      </c>
      <c r="AD405" s="55">
        <f>IF(IFERROR(MATCH(CONCATENATE("I",Tabel!$N$4),Inst_forta_bani,0),0)&gt;0,Tabel!$AD415*1.2,0)</f>
        <v>0</v>
      </c>
      <c r="AE405" s="55">
        <f>IF(Tabel!$N$4="16751", Tabel!$AD415*1.2,0)</f>
        <v>0</v>
      </c>
      <c r="AF405" s="55">
        <f>IF(Tabel!$N$4="16606", Tabel!$AD415*0.3,0)</f>
        <v>0</v>
      </c>
      <c r="AG405" s="55">
        <f>IF(Tabel!$N$4="16668", Tabel!$AD415*0.4,0)</f>
        <v>0</v>
      </c>
      <c r="AH405" s="55">
        <f>IF(Tabel!$N$4="15677", Tabel!$AD415*0.2,0)</f>
        <v>0</v>
      </c>
      <c r="AI405" s="55">
        <f>IF(Tabel!$N$4="16958", Tabel!$AD415*0.2,0)</f>
        <v>0</v>
      </c>
      <c r="AJ405" s="55">
        <f>Tabel!$AD415*0.75</f>
        <v>0</v>
      </c>
      <c r="AK405" s="55">
        <f>(Tabel!$AD415+Tabel!$AF415)*0.1</f>
        <v>0</v>
      </c>
      <c r="AL405" s="55">
        <f>IF(Tabel!$B415="GRUP_F6", Tabel!$AD415*0.1,0)</f>
        <v>0</v>
      </c>
      <c r="AM405" s="55">
        <f>IF(IFERROR(MATCH(CONCATENATE("I",Tabel!$N$4),Inst_social,0),0)&gt;0,Tabel!$AD415*0.1,0)</f>
        <v>0</v>
      </c>
      <c r="AN405" s="55">
        <f>Tabel!$AD415*0.75</f>
        <v>0</v>
      </c>
    </row>
    <row r="406" spans="24:40" x14ac:dyDescent="0.2">
      <c r="X406" s="55">
        <f>IF(IFERROR(MATCH(CONCATENATE("I",Tabel!$N$4),Inst_SFSSV,0),0)&gt;0,Tabel!$AD416*0.9,0)</f>
        <v>0</v>
      </c>
      <c r="Y406" s="55">
        <f>IF(Tabel!$N$4="16341", Tabel!AD416*1,0)</f>
        <v>0</v>
      </c>
      <c r="Z406" s="55">
        <f>IF(Tabel!$N$4="00027", Tabel!AD416*0.4,0)</f>
        <v>0</v>
      </c>
      <c r="AA406" s="55">
        <f>IF(IFERROR(MATCH(CONCATENATE("I",Tabel!$N$4),Inst_audio,0),0)&gt;0,Tabel!$AD416*0.2,0)</f>
        <v>0</v>
      </c>
      <c r="AB406" s="55">
        <f>IF(Tabel!$N$4="00169", Tabel!AD416*0.4,0)</f>
        <v>0</v>
      </c>
      <c r="AC406" s="55">
        <f>IF(IFERROR(MATCH(CONCATENATE("I",Tabel!$N$4),Inst_forta,0),0)&gt;0,Tabel!$AD416*0.2,0)</f>
        <v>0</v>
      </c>
      <c r="AD406" s="55">
        <f>IF(IFERROR(MATCH(CONCATENATE("I",Tabel!$N$4),Inst_forta_bani,0),0)&gt;0,Tabel!$AD416*1.2,0)</f>
        <v>0</v>
      </c>
      <c r="AE406" s="55">
        <f>IF(Tabel!$N$4="16751", Tabel!$AD416*1.2,0)</f>
        <v>0</v>
      </c>
      <c r="AF406" s="55">
        <f>IF(Tabel!$N$4="16606", Tabel!$AD416*0.3,0)</f>
        <v>0</v>
      </c>
      <c r="AG406" s="55">
        <f>IF(Tabel!$N$4="16668", Tabel!$AD416*0.4,0)</f>
        <v>0</v>
      </c>
      <c r="AH406" s="55">
        <f>IF(Tabel!$N$4="15677", Tabel!$AD416*0.2,0)</f>
        <v>0</v>
      </c>
      <c r="AI406" s="55">
        <f>IF(Tabel!$N$4="16958", Tabel!$AD416*0.2,0)</f>
        <v>0</v>
      </c>
      <c r="AJ406" s="55">
        <f>Tabel!$AD416*0.75</f>
        <v>0</v>
      </c>
      <c r="AK406" s="55">
        <f>(Tabel!$AD416+Tabel!$AF416)*0.1</f>
        <v>0</v>
      </c>
      <c r="AL406" s="55">
        <f>IF(Tabel!$B416="GRUP_F6", Tabel!$AD416*0.1,0)</f>
        <v>0</v>
      </c>
      <c r="AM406" s="55">
        <f>IF(IFERROR(MATCH(CONCATENATE("I",Tabel!$N$4),Inst_social,0),0)&gt;0,Tabel!$AD416*0.1,0)</f>
        <v>0</v>
      </c>
      <c r="AN406" s="55">
        <f>Tabel!$AD416*0.75</f>
        <v>0</v>
      </c>
    </row>
    <row r="407" spans="24:40" x14ac:dyDescent="0.2">
      <c r="X407" s="55">
        <f>IF(IFERROR(MATCH(CONCATENATE("I",Tabel!$N$4),Inst_SFSSV,0),0)&gt;0,Tabel!$AD417*0.9,0)</f>
        <v>0</v>
      </c>
      <c r="Y407" s="55">
        <f>IF(Tabel!$N$4="16341", Tabel!AD417*1,0)</f>
        <v>0</v>
      </c>
      <c r="Z407" s="55">
        <f>IF(Tabel!$N$4="00027", Tabel!AD417*0.4,0)</f>
        <v>0</v>
      </c>
      <c r="AA407" s="55">
        <f>IF(IFERROR(MATCH(CONCATENATE("I",Tabel!$N$4),Inst_audio,0),0)&gt;0,Tabel!$AD417*0.2,0)</f>
        <v>0</v>
      </c>
      <c r="AB407" s="55">
        <f>IF(Tabel!$N$4="00169", Tabel!AD417*0.4,0)</f>
        <v>0</v>
      </c>
      <c r="AC407" s="55">
        <f>IF(IFERROR(MATCH(CONCATENATE("I",Tabel!$N$4),Inst_forta,0),0)&gt;0,Tabel!$AD417*0.2,0)</f>
        <v>0</v>
      </c>
      <c r="AD407" s="55">
        <f>IF(IFERROR(MATCH(CONCATENATE("I",Tabel!$N$4),Inst_forta_bani,0),0)&gt;0,Tabel!$AD417*1.2,0)</f>
        <v>0</v>
      </c>
      <c r="AE407" s="55">
        <f>IF(Tabel!$N$4="16751", Tabel!$AD417*1.2,0)</f>
        <v>0</v>
      </c>
      <c r="AF407" s="55">
        <f>IF(Tabel!$N$4="16606", Tabel!$AD417*0.3,0)</f>
        <v>0</v>
      </c>
      <c r="AG407" s="55">
        <f>IF(Tabel!$N$4="16668", Tabel!$AD417*0.4,0)</f>
        <v>0</v>
      </c>
      <c r="AH407" s="55">
        <f>IF(Tabel!$N$4="15677", Tabel!$AD417*0.2,0)</f>
        <v>0</v>
      </c>
      <c r="AI407" s="55">
        <f>IF(Tabel!$N$4="16958", Tabel!$AD417*0.2,0)</f>
        <v>0</v>
      </c>
      <c r="AJ407" s="55">
        <f>Tabel!$AD417*0.75</f>
        <v>0</v>
      </c>
      <c r="AK407" s="55">
        <f>(Tabel!$AD417+Tabel!$AF417)*0.1</f>
        <v>0</v>
      </c>
      <c r="AL407" s="55">
        <f>IF(Tabel!$B417="GRUP_F6", Tabel!$AD417*0.1,0)</f>
        <v>0</v>
      </c>
      <c r="AM407" s="55">
        <f>IF(IFERROR(MATCH(CONCATENATE("I",Tabel!$N$4),Inst_social,0),0)&gt;0,Tabel!$AD417*0.1,0)</f>
        <v>0</v>
      </c>
      <c r="AN407" s="55">
        <f>Tabel!$AD417*0.75</f>
        <v>0</v>
      </c>
    </row>
    <row r="408" spans="24:40" x14ac:dyDescent="0.2">
      <c r="X408" s="55">
        <f>IF(IFERROR(MATCH(CONCATENATE("I",Tabel!$N$4),Inst_SFSSV,0),0)&gt;0,Tabel!$AD418*0.9,0)</f>
        <v>0</v>
      </c>
      <c r="Y408" s="55">
        <f>IF(Tabel!$N$4="16341", Tabel!AD418*1,0)</f>
        <v>0</v>
      </c>
      <c r="Z408" s="55">
        <f>IF(Tabel!$N$4="00027", Tabel!AD418*0.4,0)</f>
        <v>0</v>
      </c>
      <c r="AA408" s="55">
        <f>IF(IFERROR(MATCH(CONCATENATE("I",Tabel!$N$4),Inst_audio,0),0)&gt;0,Tabel!$AD418*0.2,0)</f>
        <v>0</v>
      </c>
      <c r="AB408" s="55">
        <f>IF(Tabel!$N$4="00169", Tabel!AD418*0.4,0)</f>
        <v>0</v>
      </c>
      <c r="AC408" s="55">
        <f>IF(IFERROR(MATCH(CONCATENATE("I",Tabel!$N$4),Inst_forta,0),0)&gt;0,Tabel!$AD418*0.2,0)</f>
        <v>0</v>
      </c>
      <c r="AD408" s="55">
        <f>IF(IFERROR(MATCH(CONCATENATE("I",Tabel!$N$4),Inst_forta_bani,0),0)&gt;0,Tabel!$AD418*1.2,0)</f>
        <v>0</v>
      </c>
      <c r="AE408" s="55">
        <f>IF(Tabel!$N$4="16751", Tabel!$AD418*1.2,0)</f>
        <v>0</v>
      </c>
      <c r="AF408" s="55">
        <f>IF(Tabel!$N$4="16606", Tabel!$AD418*0.3,0)</f>
        <v>0</v>
      </c>
      <c r="AG408" s="55">
        <f>IF(Tabel!$N$4="16668", Tabel!$AD418*0.4,0)</f>
        <v>0</v>
      </c>
      <c r="AH408" s="55">
        <f>IF(Tabel!$N$4="15677", Tabel!$AD418*0.2,0)</f>
        <v>0</v>
      </c>
      <c r="AI408" s="55">
        <f>IF(Tabel!$N$4="16958", Tabel!$AD418*0.2,0)</f>
        <v>0</v>
      </c>
      <c r="AJ408" s="55">
        <f>Tabel!$AD418*0.75</f>
        <v>0</v>
      </c>
      <c r="AK408" s="55">
        <f>(Tabel!$AD418+Tabel!$AF418)*0.1</f>
        <v>0</v>
      </c>
      <c r="AL408" s="55">
        <f>IF(Tabel!$B418="GRUP_F6", Tabel!$AD418*0.1,0)</f>
        <v>0</v>
      </c>
      <c r="AM408" s="55">
        <f>IF(IFERROR(MATCH(CONCATENATE("I",Tabel!$N$4),Inst_social,0),0)&gt;0,Tabel!$AD418*0.1,0)</f>
        <v>0</v>
      </c>
      <c r="AN408" s="55">
        <f>Tabel!$AD418*0.75</f>
        <v>0</v>
      </c>
    </row>
    <row r="409" spans="24:40" x14ac:dyDescent="0.2">
      <c r="X409" s="55">
        <f>IF(IFERROR(MATCH(CONCATENATE("I",Tabel!$N$4),Inst_SFSSV,0),0)&gt;0,Tabel!$AD419*0.9,0)</f>
        <v>0</v>
      </c>
      <c r="Y409" s="55">
        <f>IF(Tabel!$N$4="16341", Tabel!AD419*1,0)</f>
        <v>0</v>
      </c>
      <c r="Z409" s="55">
        <f>IF(Tabel!$N$4="00027", Tabel!AD419*0.4,0)</f>
        <v>0</v>
      </c>
      <c r="AA409" s="55">
        <f>IF(IFERROR(MATCH(CONCATENATE("I",Tabel!$N$4),Inst_audio,0),0)&gt;0,Tabel!$AD419*0.2,0)</f>
        <v>0</v>
      </c>
      <c r="AB409" s="55">
        <f>IF(Tabel!$N$4="00169", Tabel!AD419*0.4,0)</f>
        <v>0</v>
      </c>
      <c r="AC409" s="55">
        <f>IF(IFERROR(MATCH(CONCATENATE("I",Tabel!$N$4),Inst_forta,0),0)&gt;0,Tabel!$AD419*0.2,0)</f>
        <v>0</v>
      </c>
      <c r="AD409" s="55">
        <f>IF(IFERROR(MATCH(CONCATENATE("I",Tabel!$N$4),Inst_forta_bani,0),0)&gt;0,Tabel!$AD419*1.2,0)</f>
        <v>0</v>
      </c>
      <c r="AE409" s="55">
        <f>IF(Tabel!$N$4="16751", Tabel!$AD419*1.2,0)</f>
        <v>0</v>
      </c>
      <c r="AF409" s="55">
        <f>IF(Tabel!$N$4="16606", Tabel!$AD419*0.3,0)</f>
        <v>0</v>
      </c>
      <c r="AG409" s="55">
        <f>IF(Tabel!$N$4="16668", Tabel!$AD419*0.4,0)</f>
        <v>0</v>
      </c>
      <c r="AH409" s="55">
        <f>IF(Tabel!$N$4="15677", Tabel!$AD419*0.2,0)</f>
        <v>0</v>
      </c>
      <c r="AI409" s="55">
        <f>IF(Tabel!$N$4="16958", Tabel!$AD419*0.2,0)</f>
        <v>0</v>
      </c>
      <c r="AJ409" s="55">
        <f>Tabel!$AD419*0.75</f>
        <v>0</v>
      </c>
      <c r="AK409" s="55">
        <f>(Tabel!$AD419+Tabel!$AF419)*0.1</f>
        <v>0</v>
      </c>
      <c r="AL409" s="55">
        <f>IF(Tabel!$B419="GRUP_F6", Tabel!$AD419*0.1,0)</f>
        <v>0</v>
      </c>
      <c r="AM409" s="55">
        <f>IF(IFERROR(MATCH(CONCATENATE("I",Tabel!$N$4),Inst_social,0),0)&gt;0,Tabel!$AD419*0.1,0)</f>
        <v>0</v>
      </c>
      <c r="AN409" s="55">
        <f>Tabel!$AD419*0.75</f>
        <v>0</v>
      </c>
    </row>
    <row r="410" spans="24:40" x14ac:dyDescent="0.2">
      <c r="X410" s="55">
        <f>IF(IFERROR(MATCH(CONCATENATE("I",Tabel!$N$4),Inst_SFSSV,0),0)&gt;0,Tabel!$AD420*0.9,0)</f>
        <v>0</v>
      </c>
      <c r="Y410" s="55">
        <f>IF(Tabel!$N$4="16341", Tabel!AD420*1,0)</f>
        <v>0</v>
      </c>
      <c r="Z410" s="55">
        <f>IF(Tabel!$N$4="00027", Tabel!AD420*0.4,0)</f>
        <v>0</v>
      </c>
      <c r="AA410" s="55">
        <f>IF(IFERROR(MATCH(CONCATENATE("I",Tabel!$N$4),Inst_audio,0),0)&gt;0,Tabel!$AD420*0.2,0)</f>
        <v>0</v>
      </c>
      <c r="AB410" s="55">
        <f>IF(Tabel!$N$4="00169", Tabel!AD420*0.4,0)</f>
        <v>0</v>
      </c>
      <c r="AC410" s="55">
        <f>IF(IFERROR(MATCH(CONCATENATE("I",Tabel!$N$4),Inst_forta,0),0)&gt;0,Tabel!$AD420*0.2,0)</f>
        <v>0</v>
      </c>
      <c r="AD410" s="55">
        <f>IF(IFERROR(MATCH(CONCATENATE("I",Tabel!$N$4),Inst_forta_bani,0),0)&gt;0,Tabel!$AD420*1.2,0)</f>
        <v>0</v>
      </c>
      <c r="AE410" s="55">
        <f>IF(Tabel!$N$4="16751", Tabel!$AD420*1.2,0)</f>
        <v>0</v>
      </c>
      <c r="AF410" s="55">
        <f>IF(Tabel!$N$4="16606", Tabel!$AD420*0.3,0)</f>
        <v>0</v>
      </c>
      <c r="AG410" s="55">
        <f>IF(Tabel!$N$4="16668", Tabel!$AD420*0.4,0)</f>
        <v>0</v>
      </c>
      <c r="AH410" s="55">
        <f>IF(Tabel!$N$4="15677", Tabel!$AD420*0.2,0)</f>
        <v>0</v>
      </c>
      <c r="AI410" s="55">
        <f>IF(Tabel!$N$4="16958", Tabel!$AD420*0.2,0)</f>
        <v>0</v>
      </c>
      <c r="AJ410" s="55">
        <f>Tabel!$AD420*0.75</f>
        <v>0</v>
      </c>
      <c r="AK410" s="55">
        <f>(Tabel!$AD420+Tabel!$AF420)*0.1</f>
        <v>0</v>
      </c>
      <c r="AL410" s="55">
        <f>IF(Tabel!$B420="GRUP_F6", Tabel!$AD420*0.1,0)</f>
        <v>0</v>
      </c>
      <c r="AM410" s="55">
        <f>IF(IFERROR(MATCH(CONCATENATE("I",Tabel!$N$4),Inst_social,0),0)&gt;0,Tabel!$AD420*0.1,0)</f>
        <v>0</v>
      </c>
      <c r="AN410" s="55">
        <f>Tabel!$AD420*0.75</f>
        <v>0</v>
      </c>
    </row>
    <row r="411" spans="24:40" x14ac:dyDescent="0.2">
      <c r="X411" s="55">
        <f>IF(IFERROR(MATCH(CONCATENATE("I",Tabel!$N$4),Inst_SFSSV,0),0)&gt;0,Tabel!$AD421*0.9,0)</f>
        <v>0</v>
      </c>
      <c r="Y411" s="55">
        <f>IF(Tabel!$N$4="16341", Tabel!AD421*1,0)</f>
        <v>0</v>
      </c>
      <c r="Z411" s="55">
        <f>IF(Tabel!$N$4="00027", Tabel!AD421*0.4,0)</f>
        <v>0</v>
      </c>
      <c r="AA411" s="55">
        <f>IF(IFERROR(MATCH(CONCATENATE("I",Tabel!$N$4),Inst_audio,0),0)&gt;0,Tabel!$AD421*0.2,0)</f>
        <v>0</v>
      </c>
      <c r="AB411" s="55">
        <f>IF(Tabel!$N$4="00169", Tabel!AD421*0.4,0)</f>
        <v>0</v>
      </c>
      <c r="AC411" s="55">
        <f>IF(IFERROR(MATCH(CONCATENATE("I",Tabel!$N$4),Inst_forta,0),0)&gt;0,Tabel!$AD421*0.2,0)</f>
        <v>0</v>
      </c>
      <c r="AD411" s="55">
        <f>IF(IFERROR(MATCH(CONCATENATE("I",Tabel!$N$4),Inst_forta_bani,0),0)&gt;0,Tabel!$AD421*1.2,0)</f>
        <v>0</v>
      </c>
      <c r="AE411" s="55">
        <f>IF(Tabel!$N$4="16751", Tabel!$AD421*1.2,0)</f>
        <v>0</v>
      </c>
      <c r="AF411" s="55">
        <f>IF(Tabel!$N$4="16606", Tabel!$AD421*0.3,0)</f>
        <v>0</v>
      </c>
      <c r="AG411" s="55">
        <f>IF(Tabel!$N$4="16668", Tabel!$AD421*0.4,0)</f>
        <v>0</v>
      </c>
      <c r="AH411" s="55">
        <f>IF(Tabel!$N$4="15677", Tabel!$AD421*0.2,0)</f>
        <v>0</v>
      </c>
      <c r="AI411" s="55">
        <f>IF(Tabel!$N$4="16958", Tabel!$AD421*0.2,0)</f>
        <v>0</v>
      </c>
      <c r="AJ411" s="55">
        <f>Tabel!$AD421*0.75</f>
        <v>0</v>
      </c>
      <c r="AK411" s="55">
        <f>(Tabel!$AD421+Tabel!$AF421)*0.1</f>
        <v>0</v>
      </c>
      <c r="AL411" s="55">
        <f>IF(Tabel!$B421="GRUP_F6", Tabel!$AD421*0.1,0)</f>
        <v>0</v>
      </c>
      <c r="AM411" s="55">
        <f>IF(IFERROR(MATCH(CONCATENATE("I",Tabel!$N$4),Inst_social,0),0)&gt;0,Tabel!$AD421*0.1,0)</f>
        <v>0</v>
      </c>
      <c r="AN411" s="55">
        <f>Tabel!$AD421*0.75</f>
        <v>0</v>
      </c>
    </row>
    <row r="412" spans="24:40" x14ac:dyDescent="0.2">
      <c r="X412" s="55">
        <f>IF(IFERROR(MATCH(CONCATENATE("I",Tabel!$N$4),Inst_SFSSV,0),0)&gt;0,Tabel!$AD422*0.9,0)</f>
        <v>0</v>
      </c>
      <c r="Y412" s="55">
        <f>IF(Tabel!$N$4="16341", Tabel!AD422*1,0)</f>
        <v>0</v>
      </c>
      <c r="Z412" s="55">
        <f>IF(Tabel!$N$4="00027", Tabel!AD422*0.4,0)</f>
        <v>0</v>
      </c>
      <c r="AA412" s="55">
        <f>IF(IFERROR(MATCH(CONCATENATE("I",Tabel!$N$4),Inst_audio,0),0)&gt;0,Tabel!$AD422*0.2,0)</f>
        <v>0</v>
      </c>
      <c r="AB412" s="55">
        <f>IF(Tabel!$N$4="00169", Tabel!AD422*0.4,0)</f>
        <v>0</v>
      </c>
      <c r="AC412" s="55">
        <f>IF(IFERROR(MATCH(CONCATENATE("I",Tabel!$N$4),Inst_forta,0),0)&gt;0,Tabel!$AD422*0.2,0)</f>
        <v>0</v>
      </c>
      <c r="AD412" s="55">
        <f>IF(IFERROR(MATCH(CONCATENATE("I",Tabel!$N$4),Inst_forta_bani,0),0)&gt;0,Tabel!$AD422*1.2,0)</f>
        <v>0</v>
      </c>
      <c r="AE412" s="55">
        <f>IF(Tabel!$N$4="16751", Tabel!$AD422*1.2,0)</f>
        <v>0</v>
      </c>
      <c r="AF412" s="55">
        <f>IF(Tabel!$N$4="16606", Tabel!$AD422*0.3,0)</f>
        <v>0</v>
      </c>
      <c r="AG412" s="55">
        <f>IF(Tabel!$N$4="16668", Tabel!$AD422*0.4,0)</f>
        <v>0</v>
      </c>
      <c r="AH412" s="55">
        <f>IF(Tabel!$N$4="15677", Tabel!$AD422*0.2,0)</f>
        <v>0</v>
      </c>
      <c r="AI412" s="55">
        <f>IF(Tabel!$N$4="16958", Tabel!$AD422*0.2,0)</f>
        <v>0</v>
      </c>
      <c r="AJ412" s="55">
        <f>Tabel!$AD422*0.75</f>
        <v>0</v>
      </c>
      <c r="AK412" s="55">
        <f>(Tabel!$AD422+Tabel!$AF422)*0.1</f>
        <v>0</v>
      </c>
      <c r="AL412" s="55">
        <f>IF(Tabel!$B422="GRUP_F6", Tabel!$AD422*0.1,0)</f>
        <v>0</v>
      </c>
      <c r="AM412" s="55">
        <f>IF(IFERROR(MATCH(CONCATENATE("I",Tabel!$N$4),Inst_social,0),0)&gt;0,Tabel!$AD422*0.1,0)</f>
        <v>0</v>
      </c>
      <c r="AN412" s="55">
        <f>Tabel!$AD422*0.75</f>
        <v>0</v>
      </c>
    </row>
    <row r="413" spans="24:40" x14ac:dyDescent="0.2">
      <c r="X413" s="55">
        <f>IF(IFERROR(MATCH(CONCATENATE("I",Tabel!$N$4),Inst_SFSSV,0),0)&gt;0,Tabel!$AD423*0.9,0)</f>
        <v>0</v>
      </c>
      <c r="Y413" s="55">
        <f>IF(Tabel!$N$4="16341", Tabel!AD423*1,0)</f>
        <v>0</v>
      </c>
      <c r="Z413" s="55">
        <f>IF(Tabel!$N$4="00027", Tabel!AD423*0.4,0)</f>
        <v>0</v>
      </c>
      <c r="AA413" s="55">
        <f>IF(IFERROR(MATCH(CONCATENATE("I",Tabel!$N$4),Inst_audio,0),0)&gt;0,Tabel!$AD423*0.2,0)</f>
        <v>0</v>
      </c>
      <c r="AB413" s="55">
        <f>IF(Tabel!$N$4="00169", Tabel!AD423*0.4,0)</f>
        <v>0</v>
      </c>
      <c r="AC413" s="55">
        <f>IF(IFERROR(MATCH(CONCATENATE("I",Tabel!$N$4),Inst_forta,0),0)&gt;0,Tabel!$AD423*0.2,0)</f>
        <v>0</v>
      </c>
      <c r="AD413" s="55">
        <f>IF(IFERROR(MATCH(CONCATENATE("I",Tabel!$N$4),Inst_forta_bani,0),0)&gt;0,Tabel!$AD423*1.2,0)</f>
        <v>0</v>
      </c>
      <c r="AE413" s="55">
        <f>IF(Tabel!$N$4="16751", Tabel!$AD423*1.2,0)</f>
        <v>0</v>
      </c>
      <c r="AF413" s="55">
        <f>IF(Tabel!$N$4="16606", Tabel!$AD423*0.3,0)</f>
        <v>0</v>
      </c>
      <c r="AG413" s="55">
        <f>IF(Tabel!$N$4="16668", Tabel!$AD423*0.4,0)</f>
        <v>0</v>
      </c>
      <c r="AH413" s="55">
        <f>IF(Tabel!$N$4="15677", Tabel!$AD423*0.2,0)</f>
        <v>0</v>
      </c>
      <c r="AI413" s="55">
        <f>IF(Tabel!$N$4="16958", Tabel!$AD423*0.2,0)</f>
        <v>0</v>
      </c>
      <c r="AJ413" s="55">
        <f>Tabel!$AD423*0.75</f>
        <v>0</v>
      </c>
      <c r="AK413" s="55">
        <f>(Tabel!$AD423+Tabel!$AF423)*0.1</f>
        <v>0</v>
      </c>
      <c r="AL413" s="55">
        <f>IF(Tabel!$B423="GRUP_F6", Tabel!$AD423*0.1,0)</f>
        <v>0</v>
      </c>
      <c r="AM413" s="55">
        <f>IF(IFERROR(MATCH(CONCATENATE("I",Tabel!$N$4),Inst_social,0),0)&gt;0,Tabel!$AD423*0.1,0)</f>
        <v>0</v>
      </c>
      <c r="AN413" s="55">
        <f>Tabel!$AD423*0.75</f>
        <v>0</v>
      </c>
    </row>
    <row r="414" spans="24:40" x14ac:dyDescent="0.2">
      <c r="X414" s="55">
        <f>IF(IFERROR(MATCH(CONCATENATE("I",Tabel!$N$4),Inst_SFSSV,0),0)&gt;0,Tabel!$AD424*0.9,0)</f>
        <v>0</v>
      </c>
      <c r="Y414" s="55">
        <f>IF(Tabel!$N$4="16341", Tabel!AD424*1,0)</f>
        <v>0</v>
      </c>
      <c r="Z414" s="55">
        <f>IF(Tabel!$N$4="00027", Tabel!AD424*0.4,0)</f>
        <v>0</v>
      </c>
      <c r="AA414" s="55">
        <f>IF(IFERROR(MATCH(CONCATENATE("I",Tabel!$N$4),Inst_audio,0),0)&gt;0,Tabel!$AD424*0.2,0)</f>
        <v>0</v>
      </c>
      <c r="AB414" s="55">
        <f>IF(Tabel!$N$4="00169", Tabel!AD424*0.4,0)</f>
        <v>0</v>
      </c>
      <c r="AC414" s="55">
        <f>IF(IFERROR(MATCH(CONCATENATE("I",Tabel!$N$4),Inst_forta,0),0)&gt;0,Tabel!$AD424*0.2,0)</f>
        <v>0</v>
      </c>
      <c r="AD414" s="55">
        <f>IF(IFERROR(MATCH(CONCATENATE("I",Tabel!$N$4),Inst_forta_bani,0),0)&gt;0,Tabel!$AD424*1.2,0)</f>
        <v>0</v>
      </c>
      <c r="AE414" s="55">
        <f>IF(Tabel!$N$4="16751", Tabel!$AD424*1.2,0)</f>
        <v>0</v>
      </c>
      <c r="AF414" s="55">
        <f>IF(Tabel!$N$4="16606", Tabel!$AD424*0.3,0)</f>
        <v>0</v>
      </c>
      <c r="AG414" s="55">
        <f>IF(Tabel!$N$4="16668", Tabel!$AD424*0.4,0)</f>
        <v>0</v>
      </c>
      <c r="AH414" s="55">
        <f>IF(Tabel!$N$4="15677", Tabel!$AD424*0.2,0)</f>
        <v>0</v>
      </c>
      <c r="AI414" s="55">
        <f>IF(Tabel!$N$4="16958", Tabel!$AD424*0.2,0)</f>
        <v>0</v>
      </c>
      <c r="AJ414" s="55">
        <f>Tabel!$AD424*0.75</f>
        <v>0</v>
      </c>
      <c r="AK414" s="55">
        <f>(Tabel!$AD424+Tabel!$AF424)*0.1</f>
        <v>0</v>
      </c>
      <c r="AL414" s="55">
        <f>IF(Tabel!$B424="GRUP_F6", Tabel!$AD424*0.1,0)</f>
        <v>0</v>
      </c>
      <c r="AM414" s="55">
        <f>IF(IFERROR(MATCH(CONCATENATE("I",Tabel!$N$4),Inst_social,0),0)&gt;0,Tabel!$AD424*0.1,0)</f>
        <v>0</v>
      </c>
      <c r="AN414" s="55">
        <f>Tabel!$AD424*0.75</f>
        <v>0</v>
      </c>
    </row>
    <row r="415" spans="24:40" x14ac:dyDescent="0.2">
      <c r="X415" s="55">
        <f>IF(IFERROR(MATCH(CONCATENATE("I",Tabel!$N$4),Inst_SFSSV,0),0)&gt;0,Tabel!$AD425*0.9,0)</f>
        <v>0</v>
      </c>
      <c r="Y415" s="55">
        <f>IF(Tabel!$N$4="16341", Tabel!AD425*1,0)</f>
        <v>0</v>
      </c>
      <c r="Z415" s="55">
        <f>IF(Tabel!$N$4="00027", Tabel!AD425*0.4,0)</f>
        <v>0</v>
      </c>
      <c r="AA415" s="55">
        <f>IF(IFERROR(MATCH(CONCATENATE("I",Tabel!$N$4),Inst_audio,0),0)&gt;0,Tabel!$AD425*0.2,0)</f>
        <v>0</v>
      </c>
      <c r="AB415" s="55">
        <f>IF(Tabel!$N$4="00169", Tabel!AD425*0.4,0)</f>
        <v>0</v>
      </c>
      <c r="AC415" s="55">
        <f>IF(IFERROR(MATCH(CONCATENATE("I",Tabel!$N$4),Inst_forta,0),0)&gt;0,Tabel!$AD425*0.2,0)</f>
        <v>0</v>
      </c>
      <c r="AD415" s="55">
        <f>IF(IFERROR(MATCH(CONCATENATE("I",Tabel!$N$4),Inst_forta_bani,0),0)&gt;0,Tabel!$AD425*1.2,0)</f>
        <v>0</v>
      </c>
      <c r="AE415" s="55">
        <f>IF(Tabel!$N$4="16751", Tabel!$AD425*1.2,0)</f>
        <v>0</v>
      </c>
      <c r="AF415" s="55">
        <f>IF(Tabel!$N$4="16606", Tabel!$AD425*0.3,0)</f>
        <v>0</v>
      </c>
      <c r="AG415" s="55">
        <f>IF(Tabel!$N$4="16668", Tabel!$AD425*0.4,0)</f>
        <v>0</v>
      </c>
      <c r="AH415" s="55">
        <f>IF(Tabel!$N$4="15677", Tabel!$AD425*0.2,0)</f>
        <v>0</v>
      </c>
      <c r="AI415" s="55">
        <f>IF(Tabel!$N$4="16958", Tabel!$AD425*0.2,0)</f>
        <v>0</v>
      </c>
      <c r="AJ415" s="55">
        <f>Tabel!$AD425*0.75</f>
        <v>0</v>
      </c>
      <c r="AK415" s="55">
        <f>(Tabel!$AD425+Tabel!$AF425)*0.1</f>
        <v>0</v>
      </c>
      <c r="AL415" s="55">
        <f>IF(Tabel!$B425="GRUP_F6", Tabel!$AD425*0.1,0)</f>
        <v>0</v>
      </c>
      <c r="AM415" s="55">
        <f>IF(IFERROR(MATCH(CONCATENATE("I",Tabel!$N$4),Inst_social,0),0)&gt;0,Tabel!$AD425*0.1,0)</f>
        <v>0</v>
      </c>
      <c r="AN415" s="55">
        <f>Tabel!$AD425*0.75</f>
        <v>0</v>
      </c>
    </row>
    <row r="416" spans="24:40" x14ac:dyDescent="0.2">
      <c r="X416" s="55">
        <f>IF(IFERROR(MATCH(CONCATENATE("I",Tabel!$N$4),Inst_SFSSV,0),0)&gt;0,Tabel!$AD426*0.9,0)</f>
        <v>0</v>
      </c>
      <c r="Y416" s="55">
        <f>IF(Tabel!$N$4="16341", Tabel!AD426*1,0)</f>
        <v>0</v>
      </c>
      <c r="Z416" s="55">
        <f>IF(Tabel!$N$4="00027", Tabel!AD426*0.4,0)</f>
        <v>0</v>
      </c>
      <c r="AA416" s="55">
        <f>IF(IFERROR(MATCH(CONCATENATE("I",Tabel!$N$4),Inst_audio,0),0)&gt;0,Tabel!$AD426*0.2,0)</f>
        <v>0</v>
      </c>
      <c r="AB416" s="55">
        <f>IF(Tabel!$N$4="00169", Tabel!AD426*0.4,0)</f>
        <v>0</v>
      </c>
      <c r="AC416" s="55">
        <f>IF(IFERROR(MATCH(CONCATENATE("I",Tabel!$N$4),Inst_forta,0),0)&gt;0,Tabel!$AD426*0.2,0)</f>
        <v>0</v>
      </c>
      <c r="AD416" s="55">
        <f>IF(IFERROR(MATCH(CONCATENATE("I",Tabel!$N$4),Inst_forta_bani,0),0)&gt;0,Tabel!$AD426*1.2,0)</f>
        <v>0</v>
      </c>
      <c r="AE416" s="55">
        <f>IF(Tabel!$N$4="16751", Tabel!$AD426*1.2,0)</f>
        <v>0</v>
      </c>
      <c r="AF416" s="55">
        <f>IF(Tabel!$N$4="16606", Tabel!$AD426*0.3,0)</f>
        <v>0</v>
      </c>
      <c r="AG416" s="55">
        <f>IF(Tabel!$N$4="16668", Tabel!$AD426*0.4,0)</f>
        <v>0</v>
      </c>
      <c r="AH416" s="55">
        <f>IF(Tabel!$N$4="15677", Tabel!$AD426*0.2,0)</f>
        <v>0</v>
      </c>
      <c r="AI416" s="55">
        <f>IF(Tabel!$N$4="16958", Tabel!$AD426*0.2,0)</f>
        <v>0</v>
      </c>
      <c r="AJ416" s="55">
        <f>Tabel!$AD426*0.75</f>
        <v>0</v>
      </c>
      <c r="AK416" s="55">
        <f>(Tabel!$AD426+Tabel!$AF426)*0.1</f>
        <v>0</v>
      </c>
      <c r="AL416" s="55">
        <f>IF(Tabel!$B426="GRUP_F6", Tabel!$AD426*0.1,0)</f>
        <v>0</v>
      </c>
      <c r="AM416" s="55">
        <f>IF(IFERROR(MATCH(CONCATENATE("I",Tabel!$N$4),Inst_social,0),0)&gt;0,Tabel!$AD426*0.1,0)</f>
        <v>0</v>
      </c>
      <c r="AN416" s="55">
        <f>Tabel!$AD426*0.75</f>
        <v>0</v>
      </c>
    </row>
    <row r="417" spans="24:40" x14ac:dyDescent="0.2">
      <c r="X417" s="55">
        <f>IF(IFERROR(MATCH(CONCATENATE("I",Tabel!$N$4),Inst_SFSSV,0),0)&gt;0,Tabel!$AD427*0.9,0)</f>
        <v>0</v>
      </c>
      <c r="Y417" s="55">
        <f>IF(Tabel!$N$4="16341", Tabel!AD427*1,0)</f>
        <v>0</v>
      </c>
      <c r="Z417" s="55">
        <f>IF(Tabel!$N$4="00027", Tabel!AD427*0.4,0)</f>
        <v>0</v>
      </c>
      <c r="AA417" s="55">
        <f>IF(IFERROR(MATCH(CONCATENATE("I",Tabel!$N$4),Inst_audio,0),0)&gt;0,Tabel!$AD427*0.2,0)</f>
        <v>0</v>
      </c>
      <c r="AB417" s="55">
        <f>IF(Tabel!$N$4="00169", Tabel!AD427*0.4,0)</f>
        <v>0</v>
      </c>
      <c r="AC417" s="55">
        <f>IF(IFERROR(MATCH(CONCATENATE("I",Tabel!$N$4),Inst_forta,0),0)&gt;0,Tabel!$AD427*0.2,0)</f>
        <v>0</v>
      </c>
      <c r="AD417" s="55">
        <f>IF(IFERROR(MATCH(CONCATENATE("I",Tabel!$N$4),Inst_forta_bani,0),0)&gt;0,Tabel!$AD427*1.2,0)</f>
        <v>0</v>
      </c>
      <c r="AE417" s="55">
        <f>IF(Tabel!$N$4="16751", Tabel!$AD427*1.2,0)</f>
        <v>0</v>
      </c>
      <c r="AF417" s="55">
        <f>IF(Tabel!$N$4="16606", Tabel!$AD427*0.3,0)</f>
        <v>0</v>
      </c>
      <c r="AG417" s="55">
        <f>IF(Tabel!$N$4="16668", Tabel!$AD427*0.4,0)</f>
        <v>0</v>
      </c>
      <c r="AH417" s="55">
        <f>IF(Tabel!$N$4="15677", Tabel!$AD427*0.2,0)</f>
        <v>0</v>
      </c>
      <c r="AI417" s="55">
        <f>IF(Tabel!$N$4="16958", Tabel!$AD427*0.2,0)</f>
        <v>0</v>
      </c>
      <c r="AJ417" s="55">
        <f>Tabel!$AD427*0.75</f>
        <v>0</v>
      </c>
      <c r="AK417" s="55">
        <f>(Tabel!$AD427+Tabel!$AF427)*0.1</f>
        <v>0</v>
      </c>
      <c r="AL417" s="55">
        <f>IF(Tabel!$B427="GRUP_F6", Tabel!$AD427*0.1,0)</f>
        <v>0</v>
      </c>
      <c r="AM417" s="55">
        <f>IF(IFERROR(MATCH(CONCATENATE("I",Tabel!$N$4),Inst_social,0),0)&gt;0,Tabel!$AD427*0.1,0)</f>
        <v>0</v>
      </c>
      <c r="AN417" s="55">
        <f>Tabel!$AD427*0.75</f>
        <v>0</v>
      </c>
    </row>
    <row r="418" spans="24:40" x14ac:dyDescent="0.2">
      <c r="X418" s="55">
        <f>IF(IFERROR(MATCH(CONCATENATE("I",Tabel!$N$4),Inst_SFSSV,0),0)&gt;0,Tabel!$AD428*0.9,0)</f>
        <v>0</v>
      </c>
      <c r="Y418" s="55">
        <f>IF(Tabel!$N$4="16341", Tabel!AD428*1,0)</f>
        <v>0</v>
      </c>
      <c r="Z418" s="55">
        <f>IF(Tabel!$N$4="00027", Tabel!AD428*0.4,0)</f>
        <v>0</v>
      </c>
      <c r="AA418" s="55">
        <f>IF(IFERROR(MATCH(CONCATENATE("I",Tabel!$N$4),Inst_audio,0),0)&gt;0,Tabel!$AD428*0.2,0)</f>
        <v>0</v>
      </c>
      <c r="AB418" s="55">
        <f>IF(Tabel!$N$4="00169", Tabel!AD428*0.4,0)</f>
        <v>0</v>
      </c>
      <c r="AC418" s="55">
        <f>IF(IFERROR(MATCH(CONCATENATE("I",Tabel!$N$4),Inst_forta,0),0)&gt;0,Tabel!$AD428*0.2,0)</f>
        <v>0</v>
      </c>
      <c r="AD418" s="55">
        <f>IF(IFERROR(MATCH(CONCATENATE("I",Tabel!$N$4),Inst_forta_bani,0),0)&gt;0,Tabel!$AD428*1.2,0)</f>
        <v>0</v>
      </c>
      <c r="AE418" s="55">
        <f>IF(Tabel!$N$4="16751", Tabel!$AD428*1.2,0)</f>
        <v>0</v>
      </c>
      <c r="AF418" s="55">
        <f>IF(Tabel!$N$4="16606", Tabel!$AD428*0.3,0)</f>
        <v>0</v>
      </c>
      <c r="AG418" s="55">
        <f>IF(Tabel!$N$4="16668", Tabel!$AD428*0.4,0)</f>
        <v>0</v>
      </c>
      <c r="AH418" s="55">
        <f>IF(Tabel!$N$4="15677", Tabel!$AD428*0.2,0)</f>
        <v>0</v>
      </c>
      <c r="AI418" s="55">
        <f>IF(Tabel!$N$4="16958", Tabel!$AD428*0.2,0)</f>
        <v>0</v>
      </c>
      <c r="AJ418" s="55">
        <f>Tabel!$AD428*0.75</f>
        <v>0</v>
      </c>
      <c r="AK418" s="55">
        <f>(Tabel!$AD428+Tabel!$AF428)*0.1</f>
        <v>0</v>
      </c>
      <c r="AL418" s="55">
        <f>IF(Tabel!$B428="GRUP_F6", Tabel!$AD428*0.1,0)</f>
        <v>0</v>
      </c>
      <c r="AM418" s="55">
        <f>IF(IFERROR(MATCH(CONCATENATE("I",Tabel!$N$4),Inst_social,0),0)&gt;0,Tabel!$AD428*0.1,0)</f>
        <v>0</v>
      </c>
      <c r="AN418" s="55">
        <f>Tabel!$AD428*0.75</f>
        <v>0</v>
      </c>
    </row>
    <row r="419" spans="24:40" x14ac:dyDescent="0.2">
      <c r="X419" s="55">
        <f>IF(IFERROR(MATCH(CONCATENATE("I",Tabel!$N$4),Inst_SFSSV,0),0)&gt;0,Tabel!$AD429*0.9,0)</f>
        <v>0</v>
      </c>
      <c r="Y419" s="55">
        <f>IF(Tabel!$N$4="16341", Tabel!AD429*1,0)</f>
        <v>0</v>
      </c>
      <c r="Z419" s="55">
        <f>IF(Tabel!$N$4="00027", Tabel!AD429*0.4,0)</f>
        <v>0</v>
      </c>
      <c r="AA419" s="55">
        <f>IF(IFERROR(MATCH(CONCATENATE("I",Tabel!$N$4),Inst_audio,0),0)&gt;0,Tabel!$AD429*0.2,0)</f>
        <v>0</v>
      </c>
      <c r="AB419" s="55">
        <f>IF(Tabel!$N$4="00169", Tabel!AD429*0.4,0)</f>
        <v>0</v>
      </c>
      <c r="AC419" s="55">
        <f>IF(IFERROR(MATCH(CONCATENATE("I",Tabel!$N$4),Inst_forta,0),0)&gt;0,Tabel!$AD429*0.2,0)</f>
        <v>0</v>
      </c>
      <c r="AD419" s="55">
        <f>IF(IFERROR(MATCH(CONCATENATE("I",Tabel!$N$4),Inst_forta_bani,0),0)&gt;0,Tabel!$AD429*1.2,0)</f>
        <v>0</v>
      </c>
      <c r="AE419" s="55">
        <f>IF(Tabel!$N$4="16751", Tabel!$AD429*1.2,0)</f>
        <v>0</v>
      </c>
      <c r="AF419" s="55">
        <f>IF(Tabel!$N$4="16606", Tabel!$AD429*0.3,0)</f>
        <v>0</v>
      </c>
      <c r="AG419" s="55">
        <f>IF(Tabel!$N$4="16668", Tabel!$AD429*0.4,0)</f>
        <v>0</v>
      </c>
      <c r="AH419" s="55">
        <f>IF(Tabel!$N$4="15677", Tabel!$AD429*0.2,0)</f>
        <v>0</v>
      </c>
      <c r="AI419" s="55">
        <f>IF(Tabel!$N$4="16958", Tabel!$AD429*0.2,0)</f>
        <v>0</v>
      </c>
      <c r="AJ419" s="55">
        <f>Tabel!$AD429*0.75</f>
        <v>0</v>
      </c>
      <c r="AK419" s="55">
        <f>(Tabel!$AD429+Tabel!$AF429)*0.1</f>
        <v>0</v>
      </c>
      <c r="AL419" s="55">
        <f>IF(Tabel!$B429="GRUP_F6", Tabel!$AD429*0.1,0)</f>
        <v>0</v>
      </c>
      <c r="AM419" s="55">
        <f>IF(IFERROR(MATCH(CONCATENATE("I",Tabel!$N$4),Inst_social,0),0)&gt;0,Tabel!$AD429*0.1,0)</f>
        <v>0</v>
      </c>
      <c r="AN419" s="55">
        <f>Tabel!$AD429*0.75</f>
        <v>0</v>
      </c>
    </row>
    <row r="420" spans="24:40" x14ac:dyDescent="0.2">
      <c r="X420" s="55">
        <f>IF(IFERROR(MATCH(CONCATENATE("I",Tabel!$N$4),Inst_SFSSV,0),0)&gt;0,Tabel!$AD430*0.9,0)</f>
        <v>0</v>
      </c>
      <c r="Y420" s="55">
        <f>IF(Tabel!$N$4="16341", Tabel!AD430*1,0)</f>
        <v>0</v>
      </c>
      <c r="Z420" s="55">
        <f>IF(Tabel!$N$4="00027", Tabel!AD430*0.4,0)</f>
        <v>0</v>
      </c>
      <c r="AA420" s="55">
        <f>IF(IFERROR(MATCH(CONCATENATE("I",Tabel!$N$4),Inst_audio,0),0)&gt;0,Tabel!$AD430*0.2,0)</f>
        <v>0</v>
      </c>
      <c r="AB420" s="55">
        <f>IF(Tabel!$N$4="00169", Tabel!AD430*0.4,0)</f>
        <v>0</v>
      </c>
      <c r="AC420" s="55">
        <f>IF(IFERROR(MATCH(CONCATENATE("I",Tabel!$N$4),Inst_forta,0),0)&gt;0,Tabel!$AD430*0.2,0)</f>
        <v>0</v>
      </c>
      <c r="AD420" s="55">
        <f>IF(IFERROR(MATCH(CONCATENATE("I",Tabel!$N$4),Inst_forta_bani,0),0)&gt;0,Tabel!$AD430*1.2,0)</f>
        <v>0</v>
      </c>
      <c r="AE420" s="55">
        <f>IF(Tabel!$N$4="16751", Tabel!$AD430*1.2,0)</f>
        <v>0</v>
      </c>
      <c r="AF420" s="55">
        <f>IF(Tabel!$N$4="16606", Tabel!$AD430*0.3,0)</f>
        <v>0</v>
      </c>
      <c r="AG420" s="55">
        <f>IF(Tabel!$N$4="16668", Tabel!$AD430*0.4,0)</f>
        <v>0</v>
      </c>
      <c r="AH420" s="55">
        <f>IF(Tabel!$N$4="15677", Tabel!$AD430*0.2,0)</f>
        <v>0</v>
      </c>
      <c r="AI420" s="55">
        <f>IF(Tabel!$N$4="16958", Tabel!$AD430*0.2,0)</f>
        <v>0</v>
      </c>
      <c r="AJ420" s="55">
        <f>Tabel!$AD430*0.75</f>
        <v>0</v>
      </c>
      <c r="AK420" s="55">
        <f>(Tabel!$AD430+Tabel!$AF430)*0.1</f>
        <v>0</v>
      </c>
      <c r="AL420" s="55">
        <f>IF(Tabel!$B430="GRUP_F6", Tabel!$AD430*0.1,0)</f>
        <v>0</v>
      </c>
      <c r="AM420" s="55">
        <f>IF(IFERROR(MATCH(CONCATENATE("I",Tabel!$N$4),Inst_social,0),0)&gt;0,Tabel!$AD430*0.1,0)</f>
        <v>0</v>
      </c>
      <c r="AN420" s="55">
        <f>Tabel!$AD430*0.75</f>
        <v>0</v>
      </c>
    </row>
    <row r="421" spans="24:40" x14ac:dyDescent="0.2">
      <c r="X421" s="55">
        <f>IF(IFERROR(MATCH(CONCATENATE("I",Tabel!$N$4),Inst_SFSSV,0),0)&gt;0,Tabel!$AD431*0.9,0)</f>
        <v>0</v>
      </c>
      <c r="Y421" s="55">
        <f>IF(Tabel!$N$4="16341", Tabel!AD431*1,0)</f>
        <v>0</v>
      </c>
      <c r="Z421" s="55">
        <f>IF(Tabel!$N$4="00027", Tabel!AD431*0.4,0)</f>
        <v>0</v>
      </c>
      <c r="AA421" s="55">
        <f>IF(IFERROR(MATCH(CONCATENATE("I",Tabel!$N$4),Inst_audio,0),0)&gt;0,Tabel!$AD431*0.2,0)</f>
        <v>0</v>
      </c>
      <c r="AB421" s="55">
        <f>IF(Tabel!$N$4="00169", Tabel!AD431*0.4,0)</f>
        <v>0</v>
      </c>
      <c r="AC421" s="55">
        <f>IF(IFERROR(MATCH(CONCATENATE("I",Tabel!$N$4),Inst_forta,0),0)&gt;0,Tabel!$AD431*0.2,0)</f>
        <v>0</v>
      </c>
      <c r="AD421" s="55">
        <f>IF(IFERROR(MATCH(CONCATENATE("I",Tabel!$N$4),Inst_forta_bani,0),0)&gt;0,Tabel!$AD431*1.2,0)</f>
        <v>0</v>
      </c>
      <c r="AE421" s="55">
        <f>IF(Tabel!$N$4="16751", Tabel!$AD431*1.2,0)</f>
        <v>0</v>
      </c>
      <c r="AF421" s="55">
        <f>IF(Tabel!$N$4="16606", Tabel!$AD431*0.3,0)</f>
        <v>0</v>
      </c>
      <c r="AG421" s="55">
        <f>IF(Tabel!$N$4="16668", Tabel!$AD431*0.4,0)</f>
        <v>0</v>
      </c>
      <c r="AH421" s="55">
        <f>IF(Tabel!$N$4="15677", Tabel!$AD431*0.2,0)</f>
        <v>0</v>
      </c>
      <c r="AI421" s="55">
        <f>IF(Tabel!$N$4="16958", Tabel!$AD431*0.2,0)</f>
        <v>0</v>
      </c>
      <c r="AJ421" s="55">
        <f>Tabel!$AD431*0.75</f>
        <v>0</v>
      </c>
      <c r="AK421" s="55">
        <f>(Tabel!$AD431+Tabel!$AF431)*0.1</f>
        <v>0</v>
      </c>
      <c r="AL421" s="55">
        <f>IF(Tabel!$B431="GRUP_F6", Tabel!$AD431*0.1,0)</f>
        <v>0</v>
      </c>
      <c r="AM421" s="55">
        <f>IF(IFERROR(MATCH(CONCATENATE("I",Tabel!$N$4),Inst_social,0),0)&gt;0,Tabel!$AD431*0.1,0)</f>
        <v>0</v>
      </c>
      <c r="AN421" s="55">
        <f>Tabel!$AD431*0.75</f>
        <v>0</v>
      </c>
    </row>
    <row r="422" spans="24:40" x14ac:dyDescent="0.2">
      <c r="X422" s="55">
        <f>IF(IFERROR(MATCH(CONCATENATE("I",Tabel!$N$4),Inst_SFSSV,0),0)&gt;0,Tabel!$AD432*0.9,0)</f>
        <v>0</v>
      </c>
      <c r="Y422" s="55">
        <f>IF(Tabel!$N$4="16341", Tabel!AD432*1,0)</f>
        <v>0</v>
      </c>
      <c r="Z422" s="55">
        <f>IF(Tabel!$N$4="00027", Tabel!AD432*0.4,0)</f>
        <v>0</v>
      </c>
      <c r="AA422" s="55">
        <f>IF(IFERROR(MATCH(CONCATENATE("I",Tabel!$N$4),Inst_audio,0),0)&gt;0,Tabel!$AD432*0.2,0)</f>
        <v>0</v>
      </c>
      <c r="AB422" s="55">
        <f>IF(Tabel!$N$4="00169", Tabel!AD432*0.4,0)</f>
        <v>0</v>
      </c>
      <c r="AC422" s="55">
        <f>IF(IFERROR(MATCH(CONCATENATE("I",Tabel!$N$4),Inst_forta,0),0)&gt;0,Tabel!$AD432*0.2,0)</f>
        <v>0</v>
      </c>
      <c r="AD422" s="55">
        <f>IF(IFERROR(MATCH(CONCATENATE("I",Tabel!$N$4),Inst_forta_bani,0),0)&gt;0,Tabel!$AD432*1.2,0)</f>
        <v>0</v>
      </c>
      <c r="AE422" s="55">
        <f>IF(Tabel!$N$4="16751", Tabel!$AD432*1.2,0)</f>
        <v>0</v>
      </c>
      <c r="AF422" s="55">
        <f>IF(Tabel!$N$4="16606", Tabel!$AD432*0.3,0)</f>
        <v>0</v>
      </c>
      <c r="AG422" s="55">
        <f>IF(Tabel!$N$4="16668", Tabel!$AD432*0.4,0)</f>
        <v>0</v>
      </c>
      <c r="AH422" s="55">
        <f>IF(Tabel!$N$4="15677", Tabel!$AD432*0.2,0)</f>
        <v>0</v>
      </c>
      <c r="AI422" s="55">
        <f>IF(Tabel!$N$4="16958", Tabel!$AD432*0.2,0)</f>
        <v>0</v>
      </c>
      <c r="AJ422" s="55">
        <f>Tabel!$AD432*0.75</f>
        <v>0</v>
      </c>
      <c r="AK422" s="55">
        <f>(Tabel!$AD432+Tabel!$AF432)*0.1</f>
        <v>0</v>
      </c>
      <c r="AL422" s="55">
        <f>IF(Tabel!$B432="GRUP_F6", Tabel!$AD432*0.1,0)</f>
        <v>0</v>
      </c>
      <c r="AM422" s="55">
        <f>IF(IFERROR(MATCH(CONCATENATE("I",Tabel!$N$4),Inst_social,0),0)&gt;0,Tabel!$AD432*0.1,0)</f>
        <v>0</v>
      </c>
      <c r="AN422" s="55">
        <f>Tabel!$AD432*0.75</f>
        <v>0</v>
      </c>
    </row>
    <row r="423" spans="24:40" x14ac:dyDescent="0.2">
      <c r="X423" s="55">
        <f>IF(IFERROR(MATCH(CONCATENATE("I",Tabel!$N$4),Inst_SFSSV,0),0)&gt;0,Tabel!$AD433*0.9,0)</f>
        <v>0</v>
      </c>
      <c r="Y423" s="55">
        <f>IF(Tabel!$N$4="16341", Tabel!AD433*1,0)</f>
        <v>0</v>
      </c>
      <c r="Z423" s="55">
        <f>IF(Tabel!$N$4="00027", Tabel!AD433*0.4,0)</f>
        <v>0</v>
      </c>
      <c r="AA423" s="55">
        <f>IF(IFERROR(MATCH(CONCATENATE("I",Tabel!$N$4),Inst_audio,0),0)&gt;0,Tabel!$AD433*0.2,0)</f>
        <v>0</v>
      </c>
      <c r="AB423" s="55">
        <f>IF(Tabel!$N$4="00169", Tabel!AD433*0.4,0)</f>
        <v>0</v>
      </c>
      <c r="AC423" s="55">
        <f>IF(IFERROR(MATCH(CONCATENATE("I",Tabel!$N$4),Inst_forta,0),0)&gt;0,Tabel!$AD433*0.2,0)</f>
        <v>0</v>
      </c>
      <c r="AD423" s="55">
        <f>IF(IFERROR(MATCH(CONCATENATE("I",Tabel!$N$4),Inst_forta_bani,0),0)&gt;0,Tabel!$AD433*1.2,0)</f>
        <v>0</v>
      </c>
      <c r="AE423" s="55">
        <f>IF(Tabel!$N$4="16751", Tabel!$AD433*1.2,0)</f>
        <v>0</v>
      </c>
      <c r="AF423" s="55">
        <f>IF(Tabel!$N$4="16606", Tabel!$AD433*0.3,0)</f>
        <v>0</v>
      </c>
      <c r="AG423" s="55">
        <f>IF(Tabel!$N$4="16668", Tabel!$AD433*0.4,0)</f>
        <v>0</v>
      </c>
      <c r="AH423" s="55">
        <f>IF(Tabel!$N$4="15677", Tabel!$AD433*0.2,0)</f>
        <v>0</v>
      </c>
      <c r="AI423" s="55">
        <f>IF(Tabel!$N$4="16958", Tabel!$AD433*0.2,0)</f>
        <v>0</v>
      </c>
      <c r="AJ423" s="55">
        <f>Tabel!$AD433*0.75</f>
        <v>0</v>
      </c>
      <c r="AK423" s="55">
        <f>(Tabel!$AD433+Tabel!$AF433)*0.1</f>
        <v>0</v>
      </c>
      <c r="AL423" s="55">
        <f>IF(Tabel!$B433="GRUP_F6", Tabel!$AD433*0.1,0)</f>
        <v>0</v>
      </c>
      <c r="AM423" s="55">
        <f>IF(IFERROR(MATCH(CONCATENATE("I",Tabel!$N$4),Inst_social,0),0)&gt;0,Tabel!$AD433*0.1,0)</f>
        <v>0</v>
      </c>
      <c r="AN423" s="55">
        <f>Tabel!$AD433*0.75</f>
        <v>0</v>
      </c>
    </row>
    <row r="424" spans="24:40" x14ac:dyDescent="0.2">
      <c r="X424" s="55">
        <f>IF(IFERROR(MATCH(CONCATENATE("I",Tabel!$N$4),Inst_SFSSV,0),0)&gt;0,Tabel!$AD434*0.9,0)</f>
        <v>0</v>
      </c>
      <c r="Y424" s="55">
        <f>IF(Tabel!$N$4="16341", Tabel!AD434*1,0)</f>
        <v>0</v>
      </c>
      <c r="Z424" s="55">
        <f>IF(Tabel!$N$4="00027", Tabel!AD434*0.4,0)</f>
        <v>0</v>
      </c>
      <c r="AA424" s="55">
        <f>IF(IFERROR(MATCH(CONCATENATE("I",Tabel!$N$4),Inst_audio,0),0)&gt;0,Tabel!$AD434*0.2,0)</f>
        <v>0</v>
      </c>
      <c r="AB424" s="55">
        <f>IF(Tabel!$N$4="00169", Tabel!AD434*0.4,0)</f>
        <v>0</v>
      </c>
      <c r="AC424" s="55">
        <f>IF(IFERROR(MATCH(CONCATENATE("I",Tabel!$N$4),Inst_forta,0),0)&gt;0,Tabel!$AD434*0.2,0)</f>
        <v>0</v>
      </c>
      <c r="AD424" s="55">
        <f>IF(IFERROR(MATCH(CONCATENATE("I",Tabel!$N$4),Inst_forta_bani,0),0)&gt;0,Tabel!$AD434*1.2,0)</f>
        <v>0</v>
      </c>
      <c r="AE424" s="55">
        <f>IF(Tabel!$N$4="16751", Tabel!$AD434*1.2,0)</f>
        <v>0</v>
      </c>
      <c r="AF424" s="55">
        <f>IF(Tabel!$N$4="16606", Tabel!$AD434*0.3,0)</f>
        <v>0</v>
      </c>
      <c r="AG424" s="55">
        <f>IF(Tabel!$N$4="16668", Tabel!$AD434*0.4,0)</f>
        <v>0</v>
      </c>
      <c r="AH424" s="55">
        <f>IF(Tabel!$N$4="15677", Tabel!$AD434*0.2,0)</f>
        <v>0</v>
      </c>
      <c r="AI424" s="55">
        <f>IF(Tabel!$N$4="16958", Tabel!$AD434*0.2,0)</f>
        <v>0</v>
      </c>
      <c r="AJ424" s="55">
        <f>Tabel!$AD434*0.75</f>
        <v>0</v>
      </c>
      <c r="AK424" s="55">
        <f>(Tabel!$AD434+Tabel!$AF434)*0.1</f>
        <v>0</v>
      </c>
      <c r="AL424" s="55">
        <f>IF(Tabel!$B434="GRUP_F6", Tabel!$AD434*0.1,0)</f>
        <v>0</v>
      </c>
      <c r="AM424" s="55">
        <f>IF(IFERROR(MATCH(CONCATENATE("I",Tabel!$N$4),Inst_social,0),0)&gt;0,Tabel!$AD434*0.1,0)</f>
        <v>0</v>
      </c>
      <c r="AN424" s="55">
        <f>Tabel!$AD434*0.75</f>
        <v>0</v>
      </c>
    </row>
    <row r="425" spans="24:40" x14ac:dyDescent="0.2">
      <c r="X425" s="55">
        <f>IF(IFERROR(MATCH(CONCATENATE("I",Tabel!$N$4),Inst_SFSSV,0),0)&gt;0,Tabel!$AD435*0.9,0)</f>
        <v>0</v>
      </c>
      <c r="Y425" s="55">
        <f>IF(Tabel!$N$4="16341", Tabel!AD435*1,0)</f>
        <v>0</v>
      </c>
      <c r="Z425" s="55">
        <f>IF(Tabel!$N$4="00027", Tabel!AD435*0.4,0)</f>
        <v>0</v>
      </c>
      <c r="AA425" s="55">
        <f>IF(IFERROR(MATCH(CONCATENATE("I",Tabel!$N$4),Inst_audio,0),0)&gt;0,Tabel!$AD435*0.2,0)</f>
        <v>0</v>
      </c>
      <c r="AB425" s="55">
        <f>IF(Tabel!$N$4="00169", Tabel!AD435*0.4,0)</f>
        <v>0</v>
      </c>
      <c r="AC425" s="55">
        <f>IF(IFERROR(MATCH(CONCATENATE("I",Tabel!$N$4),Inst_forta,0),0)&gt;0,Tabel!$AD435*0.2,0)</f>
        <v>0</v>
      </c>
      <c r="AD425" s="55">
        <f>IF(IFERROR(MATCH(CONCATENATE("I",Tabel!$N$4),Inst_forta_bani,0),0)&gt;0,Tabel!$AD435*1.2,0)</f>
        <v>0</v>
      </c>
      <c r="AE425" s="55">
        <f>IF(Tabel!$N$4="16751", Tabel!$AD435*1.2,0)</f>
        <v>0</v>
      </c>
      <c r="AF425" s="55">
        <f>IF(Tabel!$N$4="16606", Tabel!$AD435*0.3,0)</f>
        <v>0</v>
      </c>
      <c r="AG425" s="55">
        <f>IF(Tabel!$N$4="16668", Tabel!$AD435*0.4,0)</f>
        <v>0</v>
      </c>
      <c r="AH425" s="55">
        <f>IF(Tabel!$N$4="15677", Tabel!$AD435*0.2,0)</f>
        <v>0</v>
      </c>
      <c r="AI425" s="55">
        <f>IF(Tabel!$N$4="16958", Tabel!$AD435*0.2,0)</f>
        <v>0</v>
      </c>
      <c r="AJ425" s="55">
        <f>Tabel!$AD435*0.75</f>
        <v>0</v>
      </c>
      <c r="AK425" s="55">
        <f>(Tabel!$AD435+Tabel!$AF435)*0.1</f>
        <v>0</v>
      </c>
      <c r="AL425" s="55">
        <f>IF(Tabel!$B435="GRUP_F6", Tabel!$AD435*0.1,0)</f>
        <v>0</v>
      </c>
      <c r="AM425" s="55">
        <f>IF(IFERROR(MATCH(CONCATENATE("I",Tabel!$N$4),Inst_social,0),0)&gt;0,Tabel!$AD435*0.1,0)</f>
        <v>0</v>
      </c>
      <c r="AN425" s="55">
        <f>Tabel!$AD435*0.75</f>
        <v>0</v>
      </c>
    </row>
    <row r="426" spans="24:40" x14ac:dyDescent="0.2">
      <c r="X426" s="55">
        <f>IF(IFERROR(MATCH(CONCATENATE("I",Tabel!$N$4),Inst_SFSSV,0),0)&gt;0,Tabel!$AD436*0.9,0)</f>
        <v>0</v>
      </c>
      <c r="Y426" s="55">
        <f>IF(Tabel!$N$4="16341", Tabel!AD436*1,0)</f>
        <v>0</v>
      </c>
      <c r="Z426" s="55">
        <f>IF(Tabel!$N$4="00027", Tabel!AD436*0.4,0)</f>
        <v>0</v>
      </c>
      <c r="AA426" s="55">
        <f>IF(IFERROR(MATCH(CONCATENATE("I",Tabel!$N$4),Inst_audio,0),0)&gt;0,Tabel!$AD436*0.2,0)</f>
        <v>0</v>
      </c>
      <c r="AB426" s="55">
        <f>IF(Tabel!$N$4="00169", Tabel!AD436*0.4,0)</f>
        <v>0</v>
      </c>
      <c r="AC426" s="55">
        <f>IF(IFERROR(MATCH(CONCATENATE("I",Tabel!$N$4),Inst_forta,0),0)&gt;0,Tabel!$AD436*0.2,0)</f>
        <v>0</v>
      </c>
      <c r="AD426" s="55">
        <f>IF(IFERROR(MATCH(CONCATENATE("I",Tabel!$N$4),Inst_forta_bani,0),0)&gt;0,Tabel!$AD436*1.2,0)</f>
        <v>0</v>
      </c>
      <c r="AE426" s="55">
        <f>IF(Tabel!$N$4="16751", Tabel!$AD436*1.2,0)</f>
        <v>0</v>
      </c>
      <c r="AF426" s="55">
        <f>IF(Tabel!$N$4="16606", Tabel!$AD436*0.3,0)</f>
        <v>0</v>
      </c>
      <c r="AG426" s="55">
        <f>IF(Tabel!$N$4="16668", Tabel!$AD436*0.4,0)</f>
        <v>0</v>
      </c>
      <c r="AH426" s="55">
        <f>IF(Tabel!$N$4="15677", Tabel!$AD436*0.2,0)</f>
        <v>0</v>
      </c>
      <c r="AI426" s="55">
        <f>IF(Tabel!$N$4="16958", Tabel!$AD436*0.2,0)</f>
        <v>0</v>
      </c>
      <c r="AJ426" s="55">
        <f>Tabel!$AD436*0.75</f>
        <v>0</v>
      </c>
      <c r="AK426" s="55">
        <f>(Tabel!$AD436+Tabel!$AF436)*0.1</f>
        <v>0</v>
      </c>
      <c r="AL426" s="55">
        <f>IF(Tabel!$B436="GRUP_F6", Tabel!$AD436*0.1,0)</f>
        <v>0</v>
      </c>
      <c r="AM426" s="55">
        <f>IF(IFERROR(MATCH(CONCATENATE("I",Tabel!$N$4),Inst_social,0),0)&gt;0,Tabel!$AD436*0.1,0)</f>
        <v>0</v>
      </c>
      <c r="AN426" s="55">
        <f>Tabel!$AD436*0.75</f>
        <v>0</v>
      </c>
    </row>
    <row r="427" spans="24:40" x14ac:dyDescent="0.2">
      <c r="X427" s="55">
        <f>IF(IFERROR(MATCH(CONCATENATE("I",Tabel!$N$4),Inst_SFSSV,0),0)&gt;0,Tabel!$AD437*0.9,0)</f>
        <v>0</v>
      </c>
      <c r="Y427" s="55">
        <f>IF(Tabel!$N$4="16341", Tabel!AD437*1,0)</f>
        <v>0</v>
      </c>
      <c r="Z427" s="55">
        <f>IF(Tabel!$N$4="00027", Tabel!AD437*0.4,0)</f>
        <v>0</v>
      </c>
      <c r="AA427" s="55">
        <f>IF(IFERROR(MATCH(CONCATENATE("I",Tabel!$N$4),Inst_audio,0),0)&gt;0,Tabel!$AD437*0.2,0)</f>
        <v>0</v>
      </c>
      <c r="AB427" s="55">
        <f>IF(Tabel!$N$4="00169", Tabel!AD437*0.4,0)</f>
        <v>0</v>
      </c>
      <c r="AC427" s="55">
        <f>IF(IFERROR(MATCH(CONCATENATE("I",Tabel!$N$4),Inst_forta,0),0)&gt;0,Tabel!$AD437*0.2,0)</f>
        <v>0</v>
      </c>
      <c r="AD427" s="55">
        <f>IF(IFERROR(MATCH(CONCATENATE("I",Tabel!$N$4),Inst_forta_bani,0),0)&gt;0,Tabel!$AD437*1.2,0)</f>
        <v>0</v>
      </c>
      <c r="AE427" s="55">
        <f>IF(Tabel!$N$4="16751", Tabel!$AD437*1.2,0)</f>
        <v>0</v>
      </c>
      <c r="AF427" s="55">
        <f>IF(Tabel!$N$4="16606", Tabel!$AD437*0.3,0)</f>
        <v>0</v>
      </c>
      <c r="AG427" s="55">
        <f>IF(Tabel!$N$4="16668", Tabel!$AD437*0.4,0)</f>
        <v>0</v>
      </c>
      <c r="AH427" s="55">
        <f>IF(Tabel!$N$4="15677", Tabel!$AD437*0.2,0)</f>
        <v>0</v>
      </c>
      <c r="AI427" s="55">
        <f>IF(Tabel!$N$4="16958", Tabel!$AD437*0.2,0)</f>
        <v>0</v>
      </c>
      <c r="AJ427" s="55">
        <f>Tabel!$AD437*0.75</f>
        <v>0</v>
      </c>
      <c r="AK427" s="55">
        <f>(Tabel!$AD437+Tabel!$AF437)*0.1</f>
        <v>0</v>
      </c>
      <c r="AL427" s="55">
        <f>IF(Tabel!$B437="GRUP_F6", Tabel!$AD437*0.1,0)</f>
        <v>0</v>
      </c>
      <c r="AM427" s="55">
        <f>IF(IFERROR(MATCH(CONCATENATE("I",Tabel!$N$4),Inst_social,0),0)&gt;0,Tabel!$AD437*0.1,0)</f>
        <v>0</v>
      </c>
      <c r="AN427" s="55">
        <f>Tabel!$AD437*0.75</f>
        <v>0</v>
      </c>
    </row>
    <row r="428" spans="24:40" x14ac:dyDescent="0.2">
      <c r="X428" s="55">
        <f>IF(IFERROR(MATCH(CONCATENATE("I",Tabel!$N$4),Inst_SFSSV,0),0)&gt;0,Tabel!$AD438*0.9,0)</f>
        <v>0</v>
      </c>
      <c r="Y428" s="55">
        <f>IF(Tabel!$N$4="16341", Tabel!AD438*1,0)</f>
        <v>0</v>
      </c>
      <c r="Z428" s="55">
        <f>IF(Tabel!$N$4="00027", Tabel!AD438*0.4,0)</f>
        <v>0</v>
      </c>
      <c r="AA428" s="55">
        <f>IF(IFERROR(MATCH(CONCATENATE("I",Tabel!$N$4),Inst_audio,0),0)&gt;0,Tabel!$AD438*0.2,0)</f>
        <v>0</v>
      </c>
      <c r="AB428" s="55">
        <f>IF(Tabel!$N$4="00169", Tabel!AD438*0.4,0)</f>
        <v>0</v>
      </c>
      <c r="AC428" s="55">
        <f>IF(IFERROR(MATCH(CONCATENATE("I",Tabel!$N$4),Inst_forta,0),0)&gt;0,Tabel!$AD438*0.2,0)</f>
        <v>0</v>
      </c>
      <c r="AD428" s="55">
        <f>IF(IFERROR(MATCH(CONCATENATE("I",Tabel!$N$4),Inst_forta_bani,0),0)&gt;0,Tabel!$AD438*1.2,0)</f>
        <v>0</v>
      </c>
      <c r="AE428" s="55">
        <f>IF(Tabel!$N$4="16751", Tabel!$AD438*1.2,0)</f>
        <v>0</v>
      </c>
      <c r="AF428" s="55">
        <f>IF(Tabel!$N$4="16606", Tabel!$AD438*0.3,0)</f>
        <v>0</v>
      </c>
      <c r="AG428" s="55">
        <f>IF(Tabel!$N$4="16668", Tabel!$AD438*0.4,0)</f>
        <v>0</v>
      </c>
      <c r="AH428" s="55">
        <f>IF(Tabel!$N$4="15677", Tabel!$AD438*0.2,0)</f>
        <v>0</v>
      </c>
      <c r="AI428" s="55">
        <f>IF(Tabel!$N$4="16958", Tabel!$AD438*0.2,0)</f>
        <v>0</v>
      </c>
      <c r="AJ428" s="55">
        <f>Tabel!$AD438*0.75</f>
        <v>0</v>
      </c>
      <c r="AK428" s="55">
        <f>(Tabel!$AD438+Tabel!$AF438)*0.1</f>
        <v>0</v>
      </c>
      <c r="AL428" s="55">
        <f>IF(Tabel!$B438="GRUP_F6", Tabel!$AD438*0.1,0)</f>
        <v>0</v>
      </c>
      <c r="AM428" s="55">
        <f>IF(IFERROR(MATCH(CONCATENATE("I",Tabel!$N$4),Inst_social,0),0)&gt;0,Tabel!$AD438*0.1,0)</f>
        <v>0</v>
      </c>
      <c r="AN428" s="55">
        <f>Tabel!$AD438*0.75</f>
        <v>0</v>
      </c>
    </row>
    <row r="429" spans="24:40" x14ac:dyDescent="0.2">
      <c r="X429" s="55">
        <f>IF(IFERROR(MATCH(CONCATENATE("I",Tabel!$N$4),Inst_SFSSV,0),0)&gt;0,Tabel!$AD439*0.9,0)</f>
        <v>0</v>
      </c>
      <c r="Y429" s="55">
        <f>IF(Tabel!$N$4="16341", Tabel!AD439*1,0)</f>
        <v>0</v>
      </c>
      <c r="Z429" s="55">
        <f>IF(Tabel!$N$4="00027", Tabel!AD439*0.4,0)</f>
        <v>0</v>
      </c>
      <c r="AA429" s="55">
        <f>IF(IFERROR(MATCH(CONCATENATE("I",Tabel!$N$4),Inst_audio,0),0)&gt;0,Tabel!$AD439*0.2,0)</f>
        <v>0</v>
      </c>
      <c r="AB429" s="55">
        <f>IF(Tabel!$N$4="00169", Tabel!AD439*0.4,0)</f>
        <v>0</v>
      </c>
      <c r="AC429" s="55">
        <f>IF(IFERROR(MATCH(CONCATENATE("I",Tabel!$N$4),Inst_forta,0),0)&gt;0,Tabel!$AD439*0.2,0)</f>
        <v>0</v>
      </c>
      <c r="AD429" s="55">
        <f>IF(IFERROR(MATCH(CONCATENATE("I",Tabel!$N$4),Inst_forta_bani,0),0)&gt;0,Tabel!$AD439*1.2,0)</f>
        <v>0</v>
      </c>
      <c r="AE429" s="55">
        <f>IF(Tabel!$N$4="16751", Tabel!$AD439*1.2,0)</f>
        <v>0</v>
      </c>
      <c r="AF429" s="55">
        <f>IF(Tabel!$N$4="16606", Tabel!$AD439*0.3,0)</f>
        <v>0</v>
      </c>
      <c r="AG429" s="55">
        <f>IF(Tabel!$N$4="16668", Tabel!$AD439*0.4,0)</f>
        <v>0</v>
      </c>
      <c r="AH429" s="55">
        <f>IF(Tabel!$N$4="15677", Tabel!$AD439*0.2,0)</f>
        <v>0</v>
      </c>
      <c r="AI429" s="55">
        <f>IF(Tabel!$N$4="16958", Tabel!$AD439*0.2,0)</f>
        <v>0</v>
      </c>
      <c r="AJ429" s="55">
        <f>Tabel!$AD439*0.75</f>
        <v>0</v>
      </c>
      <c r="AK429" s="55">
        <f>(Tabel!$AD439+Tabel!$AF439)*0.1</f>
        <v>0</v>
      </c>
      <c r="AL429" s="55">
        <f>IF(Tabel!$B439="GRUP_F6", Tabel!$AD439*0.1,0)</f>
        <v>0</v>
      </c>
      <c r="AM429" s="55">
        <f>IF(IFERROR(MATCH(CONCATENATE("I",Tabel!$N$4),Inst_social,0),0)&gt;0,Tabel!$AD439*0.1,0)</f>
        <v>0</v>
      </c>
      <c r="AN429" s="55">
        <f>Tabel!$AD439*0.75</f>
        <v>0</v>
      </c>
    </row>
    <row r="430" spans="24:40" x14ac:dyDescent="0.2">
      <c r="X430" s="55">
        <f>IF(IFERROR(MATCH(CONCATENATE("I",Tabel!$N$4),Inst_SFSSV,0),0)&gt;0,Tabel!$AD440*0.9,0)</f>
        <v>0</v>
      </c>
      <c r="Y430" s="55">
        <f>IF(Tabel!$N$4="16341", Tabel!AD440*1,0)</f>
        <v>0</v>
      </c>
      <c r="Z430" s="55">
        <f>IF(Tabel!$N$4="00027", Tabel!AD440*0.4,0)</f>
        <v>0</v>
      </c>
      <c r="AA430" s="55">
        <f>IF(IFERROR(MATCH(CONCATENATE("I",Tabel!$N$4),Inst_audio,0),0)&gt;0,Tabel!$AD440*0.2,0)</f>
        <v>0</v>
      </c>
      <c r="AB430" s="55">
        <f>IF(Tabel!$N$4="00169", Tabel!AD440*0.4,0)</f>
        <v>0</v>
      </c>
      <c r="AC430" s="55">
        <f>IF(IFERROR(MATCH(CONCATENATE("I",Tabel!$N$4),Inst_forta,0),0)&gt;0,Tabel!$AD440*0.2,0)</f>
        <v>0</v>
      </c>
      <c r="AD430" s="55">
        <f>IF(IFERROR(MATCH(CONCATENATE("I",Tabel!$N$4),Inst_forta_bani,0),0)&gt;0,Tabel!$AD440*1.2,0)</f>
        <v>0</v>
      </c>
      <c r="AE430" s="55">
        <f>IF(Tabel!$N$4="16751", Tabel!$AD440*1.2,0)</f>
        <v>0</v>
      </c>
      <c r="AF430" s="55">
        <f>IF(Tabel!$N$4="16606", Tabel!$AD440*0.3,0)</f>
        <v>0</v>
      </c>
      <c r="AG430" s="55">
        <f>IF(Tabel!$N$4="16668", Tabel!$AD440*0.4,0)</f>
        <v>0</v>
      </c>
      <c r="AH430" s="55">
        <f>IF(Tabel!$N$4="15677", Tabel!$AD440*0.2,0)</f>
        <v>0</v>
      </c>
      <c r="AI430" s="55">
        <f>IF(Tabel!$N$4="16958", Tabel!$AD440*0.2,0)</f>
        <v>0</v>
      </c>
      <c r="AJ430" s="55">
        <f>Tabel!$AD440*0.75</f>
        <v>0</v>
      </c>
      <c r="AK430" s="55">
        <f>(Tabel!$AD440+Tabel!$AF440)*0.1</f>
        <v>0</v>
      </c>
      <c r="AL430" s="55">
        <f>IF(Tabel!$B440="GRUP_F6", Tabel!$AD440*0.1,0)</f>
        <v>0</v>
      </c>
      <c r="AM430" s="55">
        <f>IF(IFERROR(MATCH(CONCATENATE("I",Tabel!$N$4),Inst_social,0),0)&gt;0,Tabel!$AD440*0.1,0)</f>
        <v>0</v>
      </c>
      <c r="AN430" s="55">
        <f>Tabel!$AD440*0.75</f>
        <v>0</v>
      </c>
    </row>
    <row r="431" spans="24:40" x14ac:dyDescent="0.2">
      <c r="X431" s="55">
        <f>IF(IFERROR(MATCH(CONCATENATE("I",Tabel!$N$4),Inst_SFSSV,0),0)&gt;0,Tabel!$AD441*0.9,0)</f>
        <v>0</v>
      </c>
      <c r="Y431" s="55">
        <f>IF(Tabel!$N$4="16341", Tabel!AD441*1,0)</f>
        <v>0</v>
      </c>
      <c r="Z431" s="55">
        <f>IF(Tabel!$N$4="00027", Tabel!AD441*0.4,0)</f>
        <v>0</v>
      </c>
      <c r="AA431" s="55">
        <f>IF(IFERROR(MATCH(CONCATENATE("I",Tabel!$N$4),Inst_audio,0),0)&gt;0,Tabel!$AD441*0.2,0)</f>
        <v>0</v>
      </c>
      <c r="AB431" s="55">
        <f>IF(Tabel!$N$4="00169", Tabel!AD441*0.4,0)</f>
        <v>0</v>
      </c>
      <c r="AC431" s="55">
        <f>IF(IFERROR(MATCH(CONCATENATE("I",Tabel!$N$4),Inst_forta,0),0)&gt;0,Tabel!$AD441*0.2,0)</f>
        <v>0</v>
      </c>
      <c r="AD431" s="55">
        <f>IF(IFERROR(MATCH(CONCATENATE("I",Tabel!$N$4),Inst_forta_bani,0),0)&gt;0,Tabel!$AD441*1.2,0)</f>
        <v>0</v>
      </c>
      <c r="AE431" s="55">
        <f>IF(Tabel!$N$4="16751", Tabel!$AD441*1.2,0)</f>
        <v>0</v>
      </c>
      <c r="AF431" s="55">
        <f>IF(Tabel!$N$4="16606", Tabel!$AD441*0.3,0)</f>
        <v>0</v>
      </c>
      <c r="AG431" s="55">
        <f>IF(Tabel!$N$4="16668", Tabel!$AD441*0.4,0)</f>
        <v>0</v>
      </c>
      <c r="AH431" s="55">
        <f>IF(Tabel!$N$4="15677", Tabel!$AD441*0.2,0)</f>
        <v>0</v>
      </c>
      <c r="AI431" s="55">
        <f>IF(Tabel!$N$4="16958", Tabel!$AD441*0.2,0)</f>
        <v>0</v>
      </c>
      <c r="AJ431" s="55">
        <f>Tabel!$AD441*0.75</f>
        <v>0</v>
      </c>
      <c r="AK431" s="55">
        <f>(Tabel!$AD441+Tabel!$AF441)*0.1</f>
        <v>0</v>
      </c>
      <c r="AL431" s="55">
        <f>IF(Tabel!$B441="GRUP_F6", Tabel!$AD441*0.1,0)</f>
        <v>0</v>
      </c>
      <c r="AM431" s="55">
        <f>IF(IFERROR(MATCH(CONCATENATE("I",Tabel!$N$4),Inst_social,0),0)&gt;0,Tabel!$AD441*0.1,0)</f>
        <v>0</v>
      </c>
      <c r="AN431" s="55">
        <f>Tabel!$AD441*0.75</f>
        <v>0</v>
      </c>
    </row>
    <row r="432" spans="24:40" x14ac:dyDescent="0.2">
      <c r="X432" s="55">
        <f>IF(IFERROR(MATCH(CONCATENATE("I",Tabel!$N$4),Inst_SFSSV,0),0)&gt;0,Tabel!$AD442*0.9,0)</f>
        <v>0</v>
      </c>
      <c r="Y432" s="55">
        <f>IF(Tabel!$N$4="16341", Tabel!AD442*1,0)</f>
        <v>0</v>
      </c>
      <c r="Z432" s="55">
        <f>IF(Tabel!$N$4="00027", Tabel!AD442*0.4,0)</f>
        <v>0</v>
      </c>
      <c r="AA432" s="55">
        <f>IF(IFERROR(MATCH(CONCATENATE("I",Tabel!$N$4),Inst_audio,0),0)&gt;0,Tabel!$AD442*0.2,0)</f>
        <v>0</v>
      </c>
      <c r="AB432" s="55">
        <f>IF(Tabel!$N$4="00169", Tabel!AD442*0.4,0)</f>
        <v>0</v>
      </c>
      <c r="AC432" s="55">
        <f>IF(IFERROR(MATCH(CONCATENATE("I",Tabel!$N$4),Inst_forta,0),0)&gt;0,Tabel!$AD442*0.2,0)</f>
        <v>0</v>
      </c>
      <c r="AD432" s="55">
        <f>IF(IFERROR(MATCH(CONCATENATE("I",Tabel!$N$4),Inst_forta_bani,0),0)&gt;0,Tabel!$AD442*1.2,0)</f>
        <v>0</v>
      </c>
      <c r="AE432" s="55">
        <f>IF(Tabel!$N$4="16751", Tabel!$AD442*1.2,0)</f>
        <v>0</v>
      </c>
      <c r="AF432" s="55">
        <f>IF(Tabel!$N$4="16606", Tabel!$AD442*0.3,0)</f>
        <v>0</v>
      </c>
      <c r="AG432" s="55">
        <f>IF(Tabel!$N$4="16668", Tabel!$AD442*0.4,0)</f>
        <v>0</v>
      </c>
      <c r="AH432" s="55">
        <f>IF(Tabel!$N$4="15677", Tabel!$AD442*0.2,0)</f>
        <v>0</v>
      </c>
      <c r="AI432" s="55">
        <f>IF(Tabel!$N$4="16958", Tabel!$AD442*0.2,0)</f>
        <v>0</v>
      </c>
      <c r="AJ432" s="55">
        <f>Tabel!$AD442*0.75</f>
        <v>0</v>
      </c>
      <c r="AK432" s="55">
        <f>(Tabel!$AD442+Tabel!$AF442)*0.1</f>
        <v>0</v>
      </c>
      <c r="AL432" s="55">
        <f>IF(Tabel!$B442="GRUP_F6", Tabel!$AD442*0.1,0)</f>
        <v>0</v>
      </c>
      <c r="AM432" s="55">
        <f>IF(IFERROR(MATCH(CONCATENATE("I",Tabel!$N$4),Inst_social,0),0)&gt;0,Tabel!$AD442*0.1,0)</f>
        <v>0</v>
      </c>
      <c r="AN432" s="55">
        <f>Tabel!$AD442*0.75</f>
        <v>0</v>
      </c>
    </row>
    <row r="433" spans="24:40" x14ac:dyDescent="0.2">
      <c r="X433" s="55">
        <f>IF(IFERROR(MATCH(CONCATENATE("I",Tabel!$N$4),Inst_SFSSV,0),0)&gt;0,Tabel!$AD443*0.9,0)</f>
        <v>0</v>
      </c>
      <c r="Y433" s="55">
        <f>IF(Tabel!$N$4="16341", Tabel!AD443*1,0)</f>
        <v>0</v>
      </c>
      <c r="Z433" s="55">
        <f>IF(Tabel!$N$4="00027", Tabel!AD443*0.4,0)</f>
        <v>0</v>
      </c>
      <c r="AA433" s="55">
        <f>IF(IFERROR(MATCH(CONCATENATE("I",Tabel!$N$4),Inst_audio,0),0)&gt;0,Tabel!$AD443*0.2,0)</f>
        <v>0</v>
      </c>
      <c r="AB433" s="55">
        <f>IF(Tabel!$N$4="00169", Tabel!AD443*0.4,0)</f>
        <v>0</v>
      </c>
      <c r="AC433" s="55">
        <f>IF(IFERROR(MATCH(CONCATENATE("I",Tabel!$N$4),Inst_forta,0),0)&gt;0,Tabel!$AD443*0.2,0)</f>
        <v>0</v>
      </c>
      <c r="AD433" s="55">
        <f>IF(IFERROR(MATCH(CONCATENATE("I",Tabel!$N$4),Inst_forta_bani,0),0)&gt;0,Tabel!$AD443*1.2,0)</f>
        <v>0</v>
      </c>
      <c r="AE433" s="55">
        <f>IF(Tabel!$N$4="16751", Tabel!$AD443*1.2,0)</f>
        <v>0</v>
      </c>
      <c r="AF433" s="55">
        <f>IF(Tabel!$N$4="16606", Tabel!$AD443*0.3,0)</f>
        <v>0</v>
      </c>
      <c r="AG433" s="55">
        <f>IF(Tabel!$N$4="16668", Tabel!$AD443*0.4,0)</f>
        <v>0</v>
      </c>
      <c r="AH433" s="55">
        <f>IF(Tabel!$N$4="15677", Tabel!$AD443*0.2,0)</f>
        <v>0</v>
      </c>
      <c r="AI433" s="55">
        <f>IF(Tabel!$N$4="16958", Tabel!$AD443*0.2,0)</f>
        <v>0</v>
      </c>
      <c r="AJ433" s="55">
        <f>Tabel!$AD443*0.75</f>
        <v>0</v>
      </c>
      <c r="AK433" s="55">
        <f>(Tabel!$AD443+Tabel!$AF443)*0.1</f>
        <v>0</v>
      </c>
      <c r="AL433" s="55">
        <f>IF(Tabel!$B443="GRUP_F6", Tabel!$AD443*0.1,0)</f>
        <v>0</v>
      </c>
      <c r="AM433" s="55">
        <f>IF(IFERROR(MATCH(CONCATENATE("I",Tabel!$N$4),Inst_social,0),0)&gt;0,Tabel!$AD443*0.1,0)</f>
        <v>0</v>
      </c>
      <c r="AN433" s="55">
        <f>Tabel!$AD443*0.75</f>
        <v>0</v>
      </c>
    </row>
    <row r="434" spans="24:40" x14ac:dyDescent="0.2">
      <c r="X434" s="55">
        <f>IF(IFERROR(MATCH(CONCATENATE("I",Tabel!$N$4),Inst_SFSSV,0),0)&gt;0,Tabel!$AD444*0.9,0)</f>
        <v>0</v>
      </c>
      <c r="Y434" s="55">
        <f>IF(Tabel!$N$4="16341", Tabel!AD444*1,0)</f>
        <v>0</v>
      </c>
      <c r="Z434" s="55">
        <f>IF(Tabel!$N$4="00027", Tabel!AD444*0.4,0)</f>
        <v>0</v>
      </c>
      <c r="AA434" s="55">
        <f>IF(IFERROR(MATCH(CONCATENATE("I",Tabel!$N$4),Inst_audio,0),0)&gt;0,Tabel!$AD444*0.2,0)</f>
        <v>0</v>
      </c>
      <c r="AB434" s="55">
        <f>IF(Tabel!$N$4="00169", Tabel!AD444*0.4,0)</f>
        <v>0</v>
      </c>
      <c r="AC434" s="55">
        <f>IF(IFERROR(MATCH(CONCATENATE("I",Tabel!$N$4),Inst_forta,0),0)&gt;0,Tabel!$AD444*0.2,0)</f>
        <v>0</v>
      </c>
      <c r="AD434" s="55">
        <f>IF(IFERROR(MATCH(CONCATENATE("I",Tabel!$N$4),Inst_forta_bani,0),0)&gt;0,Tabel!$AD444*1.2,0)</f>
        <v>0</v>
      </c>
      <c r="AE434" s="55">
        <f>IF(Tabel!$N$4="16751", Tabel!$AD444*1.2,0)</f>
        <v>0</v>
      </c>
      <c r="AF434" s="55">
        <f>IF(Tabel!$N$4="16606", Tabel!$AD444*0.3,0)</f>
        <v>0</v>
      </c>
      <c r="AG434" s="55">
        <f>IF(Tabel!$N$4="16668", Tabel!$AD444*0.4,0)</f>
        <v>0</v>
      </c>
      <c r="AH434" s="55">
        <f>IF(Tabel!$N$4="15677", Tabel!$AD444*0.2,0)</f>
        <v>0</v>
      </c>
      <c r="AI434" s="55">
        <f>IF(Tabel!$N$4="16958", Tabel!$AD444*0.2,0)</f>
        <v>0</v>
      </c>
      <c r="AJ434" s="55">
        <f>Tabel!$AD444*0.75</f>
        <v>0</v>
      </c>
      <c r="AK434" s="55">
        <f>(Tabel!$AD444+Tabel!$AF444)*0.1</f>
        <v>0</v>
      </c>
      <c r="AL434" s="55">
        <f>IF(Tabel!$B444="GRUP_F6", Tabel!$AD444*0.1,0)</f>
        <v>0</v>
      </c>
      <c r="AM434" s="55">
        <f>IF(IFERROR(MATCH(CONCATENATE("I",Tabel!$N$4),Inst_social,0),0)&gt;0,Tabel!$AD444*0.1,0)</f>
        <v>0</v>
      </c>
      <c r="AN434" s="55">
        <f>Tabel!$AD444*0.75</f>
        <v>0</v>
      </c>
    </row>
    <row r="435" spans="24:40" x14ac:dyDescent="0.2">
      <c r="X435" s="55">
        <f>IF(IFERROR(MATCH(CONCATENATE("I",Tabel!$N$4),Inst_SFSSV,0),0)&gt;0,Tabel!$AD445*0.9,0)</f>
        <v>0</v>
      </c>
      <c r="Y435" s="55">
        <f>IF(Tabel!$N$4="16341", Tabel!AD445*1,0)</f>
        <v>0</v>
      </c>
      <c r="Z435" s="55">
        <f>IF(Tabel!$N$4="00027", Tabel!AD445*0.4,0)</f>
        <v>0</v>
      </c>
      <c r="AA435" s="55">
        <f>IF(IFERROR(MATCH(CONCATENATE("I",Tabel!$N$4),Inst_audio,0),0)&gt;0,Tabel!$AD445*0.2,0)</f>
        <v>0</v>
      </c>
      <c r="AB435" s="55">
        <f>IF(Tabel!$N$4="00169", Tabel!AD445*0.4,0)</f>
        <v>0</v>
      </c>
      <c r="AC435" s="55">
        <f>IF(IFERROR(MATCH(CONCATENATE("I",Tabel!$N$4),Inst_forta,0),0)&gt;0,Tabel!$AD445*0.2,0)</f>
        <v>0</v>
      </c>
      <c r="AD435" s="55">
        <f>IF(IFERROR(MATCH(CONCATENATE("I",Tabel!$N$4),Inst_forta_bani,0),0)&gt;0,Tabel!$AD445*1.2,0)</f>
        <v>0</v>
      </c>
      <c r="AE435" s="55">
        <f>IF(Tabel!$N$4="16751", Tabel!$AD445*1.2,0)</f>
        <v>0</v>
      </c>
      <c r="AF435" s="55">
        <f>IF(Tabel!$N$4="16606", Tabel!$AD445*0.3,0)</f>
        <v>0</v>
      </c>
      <c r="AG435" s="55">
        <f>IF(Tabel!$N$4="16668", Tabel!$AD445*0.4,0)</f>
        <v>0</v>
      </c>
      <c r="AH435" s="55">
        <f>IF(Tabel!$N$4="15677", Tabel!$AD445*0.2,0)</f>
        <v>0</v>
      </c>
      <c r="AI435" s="55">
        <f>IF(Tabel!$N$4="16958", Tabel!$AD445*0.2,0)</f>
        <v>0</v>
      </c>
      <c r="AJ435" s="55">
        <f>Tabel!$AD445*0.75</f>
        <v>0</v>
      </c>
      <c r="AK435" s="55">
        <f>(Tabel!$AD445+Tabel!$AF445)*0.1</f>
        <v>0</v>
      </c>
      <c r="AL435" s="55">
        <f>IF(Tabel!$B445="GRUP_F6", Tabel!$AD445*0.1,0)</f>
        <v>0</v>
      </c>
      <c r="AM435" s="55">
        <f>IF(IFERROR(MATCH(CONCATENATE("I",Tabel!$N$4),Inst_social,0),0)&gt;0,Tabel!$AD445*0.1,0)</f>
        <v>0</v>
      </c>
      <c r="AN435" s="55">
        <f>Tabel!$AD445*0.75</f>
        <v>0</v>
      </c>
    </row>
    <row r="436" spans="24:40" x14ac:dyDescent="0.2">
      <c r="X436" s="55">
        <f>IF(IFERROR(MATCH(CONCATENATE("I",Tabel!$N$4),Inst_SFSSV,0),0)&gt;0,Tabel!$AD446*0.9,0)</f>
        <v>0</v>
      </c>
      <c r="Y436" s="55">
        <f>IF(Tabel!$N$4="16341", Tabel!AD446*1,0)</f>
        <v>0</v>
      </c>
      <c r="Z436" s="55">
        <f>IF(Tabel!$N$4="00027", Tabel!AD446*0.4,0)</f>
        <v>0</v>
      </c>
      <c r="AA436" s="55">
        <f>IF(IFERROR(MATCH(CONCATENATE("I",Tabel!$N$4),Inst_audio,0),0)&gt;0,Tabel!$AD446*0.2,0)</f>
        <v>0</v>
      </c>
      <c r="AB436" s="55">
        <f>IF(Tabel!$N$4="00169", Tabel!AD446*0.4,0)</f>
        <v>0</v>
      </c>
      <c r="AC436" s="55">
        <f>IF(IFERROR(MATCH(CONCATENATE("I",Tabel!$N$4),Inst_forta,0),0)&gt;0,Tabel!$AD446*0.2,0)</f>
        <v>0</v>
      </c>
      <c r="AD436" s="55">
        <f>IF(IFERROR(MATCH(CONCATENATE("I",Tabel!$N$4),Inst_forta_bani,0),0)&gt;0,Tabel!$AD446*1.2,0)</f>
        <v>0</v>
      </c>
      <c r="AE436" s="55">
        <f>IF(Tabel!$N$4="16751", Tabel!$AD446*1.2,0)</f>
        <v>0</v>
      </c>
      <c r="AF436" s="55">
        <f>IF(Tabel!$N$4="16606", Tabel!$AD446*0.3,0)</f>
        <v>0</v>
      </c>
      <c r="AG436" s="55">
        <f>IF(Tabel!$N$4="16668", Tabel!$AD446*0.4,0)</f>
        <v>0</v>
      </c>
      <c r="AH436" s="55">
        <f>IF(Tabel!$N$4="15677", Tabel!$AD446*0.2,0)</f>
        <v>0</v>
      </c>
      <c r="AI436" s="55">
        <f>IF(Tabel!$N$4="16958", Tabel!$AD446*0.2,0)</f>
        <v>0</v>
      </c>
      <c r="AJ436" s="55">
        <f>Tabel!$AD446*0.75</f>
        <v>0</v>
      </c>
      <c r="AK436" s="55">
        <f>(Tabel!$AD446+Tabel!$AF446)*0.1</f>
        <v>0</v>
      </c>
      <c r="AL436" s="55">
        <f>IF(Tabel!$B446="GRUP_F6", Tabel!$AD446*0.1,0)</f>
        <v>0</v>
      </c>
      <c r="AM436" s="55">
        <f>IF(IFERROR(MATCH(CONCATENATE("I",Tabel!$N$4),Inst_social,0),0)&gt;0,Tabel!$AD446*0.1,0)</f>
        <v>0</v>
      </c>
      <c r="AN436" s="55">
        <f>Tabel!$AD446*0.75</f>
        <v>0</v>
      </c>
    </row>
    <row r="437" spans="24:40" x14ac:dyDescent="0.2">
      <c r="X437" s="55">
        <f>IF(IFERROR(MATCH(CONCATENATE("I",Tabel!$N$4),Inst_SFSSV,0),0)&gt;0,Tabel!$AD447*0.9,0)</f>
        <v>0</v>
      </c>
      <c r="Y437" s="55">
        <f>IF(Tabel!$N$4="16341", Tabel!AD447*1,0)</f>
        <v>0</v>
      </c>
      <c r="Z437" s="55">
        <f>IF(Tabel!$N$4="00027", Tabel!AD447*0.4,0)</f>
        <v>0</v>
      </c>
      <c r="AA437" s="55">
        <f>IF(IFERROR(MATCH(CONCATENATE("I",Tabel!$N$4),Inst_audio,0),0)&gt;0,Tabel!$AD447*0.2,0)</f>
        <v>0</v>
      </c>
      <c r="AB437" s="55">
        <f>IF(Tabel!$N$4="00169", Tabel!AD447*0.4,0)</f>
        <v>0</v>
      </c>
      <c r="AC437" s="55">
        <f>IF(IFERROR(MATCH(CONCATENATE("I",Tabel!$N$4),Inst_forta,0),0)&gt;0,Tabel!$AD447*0.2,0)</f>
        <v>0</v>
      </c>
      <c r="AD437" s="55">
        <f>IF(IFERROR(MATCH(CONCATENATE("I",Tabel!$N$4),Inst_forta_bani,0),0)&gt;0,Tabel!$AD447*1.2,0)</f>
        <v>0</v>
      </c>
      <c r="AE437" s="55">
        <f>IF(Tabel!$N$4="16751", Tabel!$AD447*1.2,0)</f>
        <v>0</v>
      </c>
      <c r="AF437" s="55">
        <f>IF(Tabel!$N$4="16606", Tabel!$AD447*0.3,0)</f>
        <v>0</v>
      </c>
      <c r="AG437" s="55">
        <f>IF(Tabel!$N$4="16668", Tabel!$AD447*0.4,0)</f>
        <v>0</v>
      </c>
      <c r="AH437" s="55">
        <f>IF(Tabel!$N$4="15677", Tabel!$AD447*0.2,0)</f>
        <v>0</v>
      </c>
      <c r="AI437" s="55">
        <f>IF(Tabel!$N$4="16958", Tabel!$AD447*0.2,0)</f>
        <v>0</v>
      </c>
      <c r="AJ437" s="55">
        <f>Tabel!$AD447*0.75</f>
        <v>0</v>
      </c>
      <c r="AK437" s="55">
        <f>(Tabel!$AD447+Tabel!$AF447)*0.1</f>
        <v>0</v>
      </c>
      <c r="AL437" s="55">
        <f>IF(Tabel!$B447="GRUP_F6", Tabel!$AD447*0.1,0)</f>
        <v>0</v>
      </c>
      <c r="AM437" s="55">
        <f>IF(IFERROR(MATCH(CONCATENATE("I",Tabel!$N$4),Inst_social,0),0)&gt;0,Tabel!$AD447*0.1,0)</f>
        <v>0</v>
      </c>
      <c r="AN437" s="55">
        <f>Tabel!$AD447*0.75</f>
        <v>0</v>
      </c>
    </row>
    <row r="438" spans="24:40" x14ac:dyDescent="0.2">
      <c r="X438" s="55">
        <f>IF(IFERROR(MATCH(CONCATENATE("I",Tabel!$N$4),Inst_SFSSV,0),0)&gt;0,Tabel!$AD448*0.9,0)</f>
        <v>0</v>
      </c>
      <c r="Y438" s="55">
        <f>IF(Tabel!$N$4="16341", Tabel!AD448*1,0)</f>
        <v>0</v>
      </c>
      <c r="Z438" s="55">
        <f>IF(Tabel!$N$4="00027", Tabel!AD448*0.4,0)</f>
        <v>0</v>
      </c>
      <c r="AA438" s="55">
        <f>IF(IFERROR(MATCH(CONCATENATE("I",Tabel!$N$4),Inst_audio,0),0)&gt;0,Tabel!$AD448*0.2,0)</f>
        <v>0</v>
      </c>
      <c r="AB438" s="55">
        <f>IF(Tabel!$N$4="00169", Tabel!AD448*0.4,0)</f>
        <v>0</v>
      </c>
      <c r="AC438" s="55">
        <f>IF(IFERROR(MATCH(CONCATENATE("I",Tabel!$N$4),Inst_forta,0),0)&gt;0,Tabel!$AD448*0.2,0)</f>
        <v>0</v>
      </c>
      <c r="AD438" s="55">
        <f>IF(IFERROR(MATCH(CONCATENATE("I",Tabel!$N$4),Inst_forta_bani,0),0)&gt;0,Tabel!$AD448*1.2,0)</f>
        <v>0</v>
      </c>
      <c r="AE438" s="55">
        <f>IF(Tabel!$N$4="16751", Tabel!$AD448*1.2,0)</f>
        <v>0</v>
      </c>
      <c r="AF438" s="55">
        <f>IF(Tabel!$N$4="16606", Tabel!$AD448*0.3,0)</f>
        <v>0</v>
      </c>
      <c r="AG438" s="55">
        <f>IF(Tabel!$N$4="16668", Tabel!$AD448*0.4,0)</f>
        <v>0</v>
      </c>
      <c r="AH438" s="55">
        <f>IF(Tabel!$N$4="15677", Tabel!$AD448*0.2,0)</f>
        <v>0</v>
      </c>
      <c r="AI438" s="55">
        <f>IF(Tabel!$N$4="16958", Tabel!$AD448*0.2,0)</f>
        <v>0</v>
      </c>
      <c r="AJ438" s="55">
        <f>Tabel!$AD448*0.75</f>
        <v>0</v>
      </c>
      <c r="AK438" s="55">
        <f>(Tabel!$AD448+Tabel!$AF448)*0.1</f>
        <v>0</v>
      </c>
      <c r="AL438" s="55">
        <f>IF(Tabel!$B448="GRUP_F6", Tabel!$AD448*0.1,0)</f>
        <v>0</v>
      </c>
      <c r="AM438" s="55">
        <f>IF(IFERROR(MATCH(CONCATENATE("I",Tabel!$N$4),Inst_social,0),0)&gt;0,Tabel!$AD448*0.1,0)</f>
        <v>0</v>
      </c>
      <c r="AN438" s="55">
        <f>Tabel!$AD448*0.75</f>
        <v>0</v>
      </c>
    </row>
    <row r="439" spans="24:40" x14ac:dyDescent="0.2">
      <c r="X439" s="55">
        <f>IF(IFERROR(MATCH(CONCATENATE("I",Tabel!$N$4),Inst_SFSSV,0),0)&gt;0,Tabel!$AD449*0.9,0)</f>
        <v>0</v>
      </c>
      <c r="Y439" s="55">
        <f>IF(Tabel!$N$4="16341", Tabel!AD449*1,0)</f>
        <v>0</v>
      </c>
      <c r="Z439" s="55">
        <f>IF(Tabel!$N$4="00027", Tabel!AD449*0.4,0)</f>
        <v>0</v>
      </c>
      <c r="AA439" s="55">
        <f>IF(IFERROR(MATCH(CONCATENATE("I",Tabel!$N$4),Inst_audio,0),0)&gt;0,Tabel!$AD449*0.2,0)</f>
        <v>0</v>
      </c>
      <c r="AB439" s="55">
        <f>IF(Tabel!$N$4="00169", Tabel!AD449*0.4,0)</f>
        <v>0</v>
      </c>
      <c r="AC439" s="55">
        <f>IF(IFERROR(MATCH(CONCATENATE("I",Tabel!$N$4),Inst_forta,0),0)&gt;0,Tabel!$AD449*0.2,0)</f>
        <v>0</v>
      </c>
      <c r="AD439" s="55">
        <f>IF(IFERROR(MATCH(CONCATENATE("I",Tabel!$N$4),Inst_forta_bani,0),0)&gt;0,Tabel!$AD449*1.2,0)</f>
        <v>0</v>
      </c>
      <c r="AE439" s="55">
        <f>IF(Tabel!$N$4="16751", Tabel!$AD449*1.2,0)</f>
        <v>0</v>
      </c>
      <c r="AF439" s="55">
        <f>IF(Tabel!$N$4="16606", Tabel!$AD449*0.3,0)</f>
        <v>0</v>
      </c>
      <c r="AG439" s="55">
        <f>IF(Tabel!$N$4="16668", Tabel!$AD449*0.4,0)</f>
        <v>0</v>
      </c>
      <c r="AH439" s="55">
        <f>IF(Tabel!$N$4="15677", Tabel!$AD449*0.2,0)</f>
        <v>0</v>
      </c>
      <c r="AI439" s="55">
        <f>IF(Tabel!$N$4="16958", Tabel!$AD449*0.2,0)</f>
        <v>0</v>
      </c>
      <c r="AJ439" s="55">
        <f>Tabel!$AD449*0.75</f>
        <v>0</v>
      </c>
      <c r="AK439" s="55">
        <f>(Tabel!$AD449+Tabel!$AF449)*0.1</f>
        <v>0</v>
      </c>
      <c r="AL439" s="55">
        <f>IF(Tabel!$B449="GRUP_F6", Tabel!$AD449*0.1,0)</f>
        <v>0</v>
      </c>
      <c r="AM439" s="55">
        <f>IF(IFERROR(MATCH(CONCATENATE("I",Tabel!$N$4),Inst_social,0),0)&gt;0,Tabel!$AD449*0.1,0)</f>
        <v>0</v>
      </c>
      <c r="AN439" s="55">
        <f>Tabel!$AD449*0.75</f>
        <v>0</v>
      </c>
    </row>
    <row r="440" spans="24:40" x14ac:dyDescent="0.2">
      <c r="X440" s="55">
        <f>IF(IFERROR(MATCH(CONCATENATE("I",Tabel!$N$4),Inst_SFSSV,0),0)&gt;0,Tabel!$AD450*0.9,0)</f>
        <v>0</v>
      </c>
      <c r="Y440" s="55">
        <f>IF(Tabel!$N$4="16341", Tabel!AD450*1,0)</f>
        <v>0</v>
      </c>
      <c r="Z440" s="55">
        <f>IF(Tabel!$N$4="00027", Tabel!AD450*0.4,0)</f>
        <v>0</v>
      </c>
      <c r="AA440" s="55">
        <f>IF(IFERROR(MATCH(CONCATENATE("I",Tabel!$N$4),Inst_audio,0),0)&gt;0,Tabel!$AD450*0.2,0)</f>
        <v>0</v>
      </c>
      <c r="AB440" s="55">
        <f>IF(Tabel!$N$4="00169", Tabel!AD450*0.4,0)</f>
        <v>0</v>
      </c>
      <c r="AC440" s="55">
        <f>IF(IFERROR(MATCH(CONCATENATE("I",Tabel!$N$4),Inst_forta,0),0)&gt;0,Tabel!$AD450*0.2,0)</f>
        <v>0</v>
      </c>
      <c r="AD440" s="55">
        <f>IF(IFERROR(MATCH(CONCATENATE("I",Tabel!$N$4),Inst_forta_bani,0),0)&gt;0,Tabel!$AD450*1.2,0)</f>
        <v>0</v>
      </c>
      <c r="AE440" s="55">
        <f>IF(Tabel!$N$4="16751", Tabel!$AD450*1.2,0)</f>
        <v>0</v>
      </c>
      <c r="AF440" s="55">
        <f>IF(Tabel!$N$4="16606", Tabel!$AD450*0.3,0)</f>
        <v>0</v>
      </c>
      <c r="AG440" s="55">
        <f>IF(Tabel!$N$4="16668", Tabel!$AD450*0.4,0)</f>
        <v>0</v>
      </c>
      <c r="AH440" s="55">
        <f>IF(Tabel!$N$4="15677", Tabel!$AD450*0.2,0)</f>
        <v>0</v>
      </c>
      <c r="AI440" s="55">
        <f>IF(Tabel!$N$4="16958", Tabel!$AD450*0.2,0)</f>
        <v>0</v>
      </c>
      <c r="AJ440" s="55">
        <f>Tabel!$AD450*0.75</f>
        <v>0</v>
      </c>
      <c r="AK440" s="55">
        <f>(Tabel!$AD450+Tabel!$AF450)*0.1</f>
        <v>0</v>
      </c>
      <c r="AL440" s="55">
        <f>IF(Tabel!$B450="GRUP_F6", Tabel!$AD450*0.1,0)</f>
        <v>0</v>
      </c>
      <c r="AM440" s="55">
        <f>IF(IFERROR(MATCH(CONCATENATE("I",Tabel!$N$4),Inst_social,0),0)&gt;0,Tabel!$AD450*0.1,0)</f>
        <v>0</v>
      </c>
      <c r="AN440" s="55">
        <f>Tabel!$AD450*0.75</f>
        <v>0</v>
      </c>
    </row>
    <row r="441" spans="24:40" x14ac:dyDescent="0.2">
      <c r="X441" s="55">
        <f>IF(IFERROR(MATCH(CONCATENATE("I",Tabel!$N$4),Inst_SFSSV,0),0)&gt;0,Tabel!$AD451*0.9,0)</f>
        <v>0</v>
      </c>
      <c r="Y441" s="55">
        <f>IF(Tabel!$N$4="16341", Tabel!AD451*1,0)</f>
        <v>0</v>
      </c>
      <c r="Z441" s="55">
        <f>IF(Tabel!$N$4="00027", Tabel!AD451*0.4,0)</f>
        <v>0</v>
      </c>
      <c r="AA441" s="55">
        <f>IF(IFERROR(MATCH(CONCATENATE("I",Tabel!$N$4),Inst_audio,0),0)&gt;0,Tabel!$AD451*0.2,0)</f>
        <v>0</v>
      </c>
      <c r="AB441" s="55">
        <f>IF(Tabel!$N$4="00169", Tabel!AD451*0.4,0)</f>
        <v>0</v>
      </c>
      <c r="AC441" s="55">
        <f>IF(IFERROR(MATCH(CONCATENATE("I",Tabel!$N$4),Inst_forta,0),0)&gt;0,Tabel!$AD451*0.2,0)</f>
        <v>0</v>
      </c>
      <c r="AD441" s="55">
        <f>IF(IFERROR(MATCH(CONCATENATE("I",Tabel!$N$4),Inst_forta_bani,0),0)&gt;0,Tabel!$AD451*1.2,0)</f>
        <v>0</v>
      </c>
      <c r="AE441" s="55">
        <f>IF(Tabel!$N$4="16751", Tabel!$AD451*1.2,0)</f>
        <v>0</v>
      </c>
      <c r="AF441" s="55">
        <f>IF(Tabel!$N$4="16606", Tabel!$AD451*0.3,0)</f>
        <v>0</v>
      </c>
      <c r="AG441" s="55">
        <f>IF(Tabel!$N$4="16668", Tabel!$AD451*0.4,0)</f>
        <v>0</v>
      </c>
      <c r="AH441" s="55">
        <f>IF(Tabel!$N$4="15677", Tabel!$AD451*0.2,0)</f>
        <v>0</v>
      </c>
      <c r="AI441" s="55">
        <f>IF(Tabel!$N$4="16958", Tabel!$AD451*0.2,0)</f>
        <v>0</v>
      </c>
      <c r="AJ441" s="55">
        <f>Tabel!$AD451*0.75</f>
        <v>0</v>
      </c>
      <c r="AK441" s="55">
        <f>(Tabel!$AD451+Tabel!$AF451)*0.1</f>
        <v>0</v>
      </c>
      <c r="AL441" s="55">
        <f>IF(Tabel!$B451="GRUP_F6", Tabel!$AD451*0.1,0)</f>
        <v>0</v>
      </c>
      <c r="AM441" s="55">
        <f>IF(IFERROR(MATCH(CONCATENATE("I",Tabel!$N$4),Inst_social,0),0)&gt;0,Tabel!$AD451*0.1,0)</f>
        <v>0</v>
      </c>
      <c r="AN441" s="55">
        <f>Tabel!$AD451*0.75</f>
        <v>0</v>
      </c>
    </row>
    <row r="442" spans="24:40" x14ac:dyDescent="0.2">
      <c r="X442" s="55">
        <f>IF(IFERROR(MATCH(CONCATENATE("I",Tabel!$N$4),Inst_SFSSV,0),0)&gt;0,Tabel!$AD452*0.9,0)</f>
        <v>0</v>
      </c>
      <c r="Y442" s="55">
        <f>IF(Tabel!$N$4="16341", Tabel!AD452*1,0)</f>
        <v>0</v>
      </c>
      <c r="Z442" s="55">
        <f>IF(Tabel!$N$4="00027", Tabel!AD452*0.4,0)</f>
        <v>0</v>
      </c>
      <c r="AA442" s="55">
        <f>IF(IFERROR(MATCH(CONCATENATE("I",Tabel!$N$4),Inst_audio,0),0)&gt;0,Tabel!$AD452*0.2,0)</f>
        <v>0</v>
      </c>
      <c r="AB442" s="55">
        <f>IF(Tabel!$N$4="00169", Tabel!AD452*0.4,0)</f>
        <v>0</v>
      </c>
      <c r="AC442" s="55">
        <f>IF(IFERROR(MATCH(CONCATENATE("I",Tabel!$N$4),Inst_forta,0),0)&gt;0,Tabel!$AD452*0.2,0)</f>
        <v>0</v>
      </c>
      <c r="AD442" s="55">
        <f>IF(IFERROR(MATCH(CONCATENATE("I",Tabel!$N$4),Inst_forta_bani,0),0)&gt;0,Tabel!$AD452*1.2,0)</f>
        <v>0</v>
      </c>
      <c r="AE442" s="55">
        <f>IF(Tabel!$N$4="16751", Tabel!$AD452*1.2,0)</f>
        <v>0</v>
      </c>
      <c r="AF442" s="55">
        <f>IF(Tabel!$N$4="16606", Tabel!$AD452*0.3,0)</f>
        <v>0</v>
      </c>
      <c r="AG442" s="55">
        <f>IF(Tabel!$N$4="16668", Tabel!$AD452*0.4,0)</f>
        <v>0</v>
      </c>
      <c r="AH442" s="55">
        <f>IF(Tabel!$N$4="15677", Tabel!$AD452*0.2,0)</f>
        <v>0</v>
      </c>
      <c r="AI442" s="55">
        <f>IF(Tabel!$N$4="16958", Tabel!$AD452*0.2,0)</f>
        <v>0</v>
      </c>
      <c r="AJ442" s="55">
        <f>Tabel!$AD452*0.75</f>
        <v>0</v>
      </c>
      <c r="AK442" s="55">
        <f>(Tabel!$AD452+Tabel!$AF452)*0.1</f>
        <v>0</v>
      </c>
      <c r="AL442" s="55">
        <f>IF(Tabel!$B452="GRUP_F6", Tabel!$AD452*0.1,0)</f>
        <v>0</v>
      </c>
      <c r="AM442" s="55">
        <f>IF(IFERROR(MATCH(CONCATENATE("I",Tabel!$N$4),Inst_social,0),0)&gt;0,Tabel!$AD452*0.1,0)</f>
        <v>0</v>
      </c>
      <c r="AN442" s="55">
        <f>Tabel!$AD452*0.75</f>
        <v>0</v>
      </c>
    </row>
    <row r="443" spans="24:40" x14ac:dyDescent="0.2">
      <c r="X443" s="55">
        <f>IF(IFERROR(MATCH(CONCATENATE("I",Tabel!$N$4),Inst_SFSSV,0),0)&gt;0,Tabel!$AD453*0.9,0)</f>
        <v>0</v>
      </c>
      <c r="Y443" s="55">
        <f>IF(Tabel!$N$4="16341", Tabel!AD453*1,0)</f>
        <v>0</v>
      </c>
      <c r="Z443" s="55">
        <f>IF(Tabel!$N$4="00027", Tabel!AD453*0.4,0)</f>
        <v>0</v>
      </c>
      <c r="AA443" s="55">
        <f>IF(IFERROR(MATCH(CONCATENATE("I",Tabel!$N$4),Inst_audio,0),0)&gt;0,Tabel!$AD453*0.2,0)</f>
        <v>0</v>
      </c>
      <c r="AB443" s="55">
        <f>IF(Tabel!$N$4="00169", Tabel!AD453*0.4,0)</f>
        <v>0</v>
      </c>
      <c r="AC443" s="55">
        <f>IF(IFERROR(MATCH(CONCATENATE("I",Tabel!$N$4),Inst_forta,0),0)&gt;0,Tabel!$AD453*0.2,0)</f>
        <v>0</v>
      </c>
      <c r="AD443" s="55">
        <f>IF(IFERROR(MATCH(CONCATENATE("I",Tabel!$N$4),Inst_forta_bani,0),0)&gt;0,Tabel!$AD453*1.2,0)</f>
        <v>0</v>
      </c>
      <c r="AE443" s="55">
        <f>IF(Tabel!$N$4="16751", Tabel!$AD453*1.2,0)</f>
        <v>0</v>
      </c>
      <c r="AF443" s="55">
        <f>IF(Tabel!$N$4="16606", Tabel!$AD453*0.3,0)</f>
        <v>0</v>
      </c>
      <c r="AG443" s="55">
        <f>IF(Tabel!$N$4="16668", Tabel!$AD453*0.4,0)</f>
        <v>0</v>
      </c>
      <c r="AH443" s="55">
        <f>IF(Tabel!$N$4="15677", Tabel!$AD453*0.2,0)</f>
        <v>0</v>
      </c>
      <c r="AI443" s="55">
        <f>IF(Tabel!$N$4="16958", Tabel!$AD453*0.2,0)</f>
        <v>0</v>
      </c>
      <c r="AJ443" s="55">
        <f>Tabel!$AD453*0.75</f>
        <v>0</v>
      </c>
      <c r="AK443" s="55">
        <f>(Tabel!$AD453+Tabel!$AF453)*0.1</f>
        <v>0</v>
      </c>
      <c r="AL443" s="55">
        <f>IF(Tabel!$B453="GRUP_F6", Tabel!$AD453*0.1,0)</f>
        <v>0</v>
      </c>
      <c r="AM443" s="55">
        <f>IF(IFERROR(MATCH(CONCATENATE("I",Tabel!$N$4),Inst_social,0),0)&gt;0,Tabel!$AD453*0.1,0)</f>
        <v>0</v>
      </c>
      <c r="AN443" s="55">
        <f>Tabel!$AD453*0.75</f>
        <v>0</v>
      </c>
    </row>
    <row r="444" spans="24:40" x14ac:dyDescent="0.2">
      <c r="X444" s="55">
        <f>IF(IFERROR(MATCH(CONCATENATE("I",Tabel!$N$4),Inst_SFSSV,0),0)&gt;0,Tabel!$AD454*0.9,0)</f>
        <v>0</v>
      </c>
      <c r="Y444" s="55">
        <f>IF(Tabel!$N$4="16341", Tabel!AD454*1,0)</f>
        <v>0</v>
      </c>
      <c r="Z444" s="55">
        <f>IF(Tabel!$N$4="00027", Tabel!AD454*0.4,0)</f>
        <v>0</v>
      </c>
      <c r="AA444" s="55">
        <f>IF(IFERROR(MATCH(CONCATENATE("I",Tabel!$N$4),Inst_audio,0),0)&gt;0,Tabel!$AD454*0.2,0)</f>
        <v>0</v>
      </c>
      <c r="AB444" s="55">
        <f>IF(Tabel!$N$4="00169", Tabel!AD454*0.4,0)</f>
        <v>0</v>
      </c>
      <c r="AC444" s="55">
        <f>IF(IFERROR(MATCH(CONCATENATE("I",Tabel!$N$4),Inst_forta,0),0)&gt;0,Tabel!$AD454*0.2,0)</f>
        <v>0</v>
      </c>
      <c r="AD444" s="55">
        <f>IF(IFERROR(MATCH(CONCATENATE("I",Tabel!$N$4),Inst_forta_bani,0),0)&gt;0,Tabel!$AD454*1.2,0)</f>
        <v>0</v>
      </c>
      <c r="AE444" s="55">
        <f>IF(Tabel!$N$4="16751", Tabel!$AD454*1.2,0)</f>
        <v>0</v>
      </c>
      <c r="AF444" s="55">
        <f>IF(Tabel!$N$4="16606", Tabel!$AD454*0.3,0)</f>
        <v>0</v>
      </c>
      <c r="AG444" s="55">
        <f>IF(Tabel!$N$4="16668", Tabel!$AD454*0.4,0)</f>
        <v>0</v>
      </c>
      <c r="AH444" s="55">
        <f>IF(Tabel!$N$4="15677", Tabel!$AD454*0.2,0)</f>
        <v>0</v>
      </c>
      <c r="AI444" s="55">
        <f>IF(Tabel!$N$4="16958", Tabel!$AD454*0.2,0)</f>
        <v>0</v>
      </c>
      <c r="AJ444" s="55">
        <f>Tabel!$AD454*0.75</f>
        <v>0</v>
      </c>
      <c r="AK444" s="55">
        <f>(Tabel!$AD454+Tabel!$AF454)*0.1</f>
        <v>0</v>
      </c>
      <c r="AL444" s="55">
        <f>IF(Tabel!$B454="GRUP_F6", Tabel!$AD454*0.1,0)</f>
        <v>0</v>
      </c>
      <c r="AM444" s="55">
        <f>IF(IFERROR(MATCH(CONCATENATE("I",Tabel!$N$4),Inst_social,0),0)&gt;0,Tabel!$AD454*0.1,0)</f>
        <v>0</v>
      </c>
      <c r="AN444" s="55">
        <f>Tabel!$AD454*0.75</f>
        <v>0</v>
      </c>
    </row>
    <row r="445" spans="24:40" x14ac:dyDescent="0.2">
      <c r="X445" s="55">
        <f>IF(IFERROR(MATCH(CONCATENATE("I",Tabel!$N$4),Inst_SFSSV,0),0)&gt;0,Tabel!$AD455*0.9,0)</f>
        <v>0</v>
      </c>
      <c r="Y445" s="55">
        <f>IF(Tabel!$N$4="16341", Tabel!AD455*1,0)</f>
        <v>0</v>
      </c>
      <c r="Z445" s="55">
        <f>IF(Tabel!$N$4="00027", Tabel!AD455*0.4,0)</f>
        <v>0</v>
      </c>
      <c r="AA445" s="55">
        <f>IF(IFERROR(MATCH(CONCATENATE("I",Tabel!$N$4),Inst_audio,0),0)&gt;0,Tabel!$AD455*0.2,0)</f>
        <v>0</v>
      </c>
      <c r="AB445" s="55">
        <f>IF(Tabel!$N$4="00169", Tabel!AD455*0.4,0)</f>
        <v>0</v>
      </c>
      <c r="AC445" s="55">
        <f>IF(IFERROR(MATCH(CONCATENATE("I",Tabel!$N$4),Inst_forta,0),0)&gt;0,Tabel!$AD455*0.2,0)</f>
        <v>0</v>
      </c>
      <c r="AD445" s="55">
        <f>IF(IFERROR(MATCH(CONCATENATE("I",Tabel!$N$4),Inst_forta_bani,0),0)&gt;0,Tabel!$AD455*1.2,0)</f>
        <v>0</v>
      </c>
      <c r="AE445" s="55">
        <f>IF(Tabel!$N$4="16751", Tabel!$AD455*1.2,0)</f>
        <v>0</v>
      </c>
      <c r="AF445" s="55">
        <f>IF(Tabel!$N$4="16606", Tabel!$AD455*0.3,0)</f>
        <v>0</v>
      </c>
      <c r="AG445" s="55">
        <f>IF(Tabel!$N$4="16668", Tabel!$AD455*0.4,0)</f>
        <v>0</v>
      </c>
      <c r="AH445" s="55">
        <f>IF(Tabel!$N$4="15677", Tabel!$AD455*0.2,0)</f>
        <v>0</v>
      </c>
      <c r="AI445" s="55">
        <f>IF(Tabel!$N$4="16958", Tabel!$AD455*0.2,0)</f>
        <v>0</v>
      </c>
      <c r="AJ445" s="55">
        <f>Tabel!$AD455*0.75</f>
        <v>0</v>
      </c>
      <c r="AK445" s="55">
        <f>(Tabel!$AD455+Tabel!$AF455)*0.1</f>
        <v>0</v>
      </c>
      <c r="AL445" s="55">
        <f>IF(Tabel!$B455="GRUP_F6", Tabel!$AD455*0.1,0)</f>
        <v>0</v>
      </c>
      <c r="AM445" s="55">
        <f>IF(IFERROR(MATCH(CONCATENATE("I",Tabel!$N$4),Inst_social,0),0)&gt;0,Tabel!$AD455*0.1,0)</f>
        <v>0</v>
      </c>
      <c r="AN445" s="55">
        <f>Tabel!$AD455*0.75</f>
        <v>0</v>
      </c>
    </row>
    <row r="446" spans="24:40" x14ac:dyDescent="0.2">
      <c r="X446" s="55">
        <f>IF(IFERROR(MATCH(CONCATENATE("I",Tabel!$N$4),Inst_SFSSV,0),0)&gt;0,Tabel!$AD456*0.9,0)</f>
        <v>0</v>
      </c>
      <c r="Y446" s="55">
        <f>IF(Tabel!$N$4="16341", Tabel!AD456*1,0)</f>
        <v>0</v>
      </c>
      <c r="Z446" s="55">
        <f>IF(Tabel!$N$4="00027", Tabel!AD456*0.4,0)</f>
        <v>0</v>
      </c>
      <c r="AA446" s="55">
        <f>IF(IFERROR(MATCH(CONCATENATE("I",Tabel!$N$4),Inst_audio,0),0)&gt;0,Tabel!$AD456*0.2,0)</f>
        <v>0</v>
      </c>
      <c r="AB446" s="55">
        <f>IF(Tabel!$N$4="00169", Tabel!AD456*0.4,0)</f>
        <v>0</v>
      </c>
      <c r="AC446" s="55">
        <f>IF(IFERROR(MATCH(CONCATENATE("I",Tabel!$N$4),Inst_forta,0),0)&gt;0,Tabel!$AD456*0.2,0)</f>
        <v>0</v>
      </c>
      <c r="AD446" s="55">
        <f>IF(IFERROR(MATCH(CONCATENATE("I",Tabel!$N$4),Inst_forta_bani,0),0)&gt;0,Tabel!$AD456*1.2,0)</f>
        <v>0</v>
      </c>
      <c r="AE446" s="55">
        <f>IF(Tabel!$N$4="16751", Tabel!$AD456*1.2,0)</f>
        <v>0</v>
      </c>
      <c r="AF446" s="55">
        <f>IF(Tabel!$N$4="16606", Tabel!$AD456*0.3,0)</f>
        <v>0</v>
      </c>
      <c r="AG446" s="55">
        <f>IF(Tabel!$N$4="16668", Tabel!$AD456*0.4,0)</f>
        <v>0</v>
      </c>
      <c r="AH446" s="55">
        <f>IF(Tabel!$N$4="15677", Tabel!$AD456*0.2,0)</f>
        <v>0</v>
      </c>
      <c r="AI446" s="55">
        <f>IF(Tabel!$N$4="16958", Tabel!$AD456*0.2,0)</f>
        <v>0</v>
      </c>
      <c r="AJ446" s="55">
        <f>Tabel!$AD456*0.75</f>
        <v>0</v>
      </c>
      <c r="AK446" s="55">
        <f>(Tabel!$AD456+Tabel!$AF456)*0.1</f>
        <v>0</v>
      </c>
      <c r="AL446" s="55">
        <f>IF(Tabel!$B456="GRUP_F6", Tabel!$AD456*0.1,0)</f>
        <v>0</v>
      </c>
      <c r="AM446" s="55">
        <f>IF(IFERROR(MATCH(CONCATENATE("I",Tabel!$N$4),Inst_social,0),0)&gt;0,Tabel!$AD456*0.1,0)</f>
        <v>0</v>
      </c>
      <c r="AN446" s="55">
        <f>Tabel!$AD456*0.75</f>
        <v>0</v>
      </c>
    </row>
    <row r="447" spans="24:40" x14ac:dyDescent="0.2">
      <c r="X447" s="55">
        <f>IF(IFERROR(MATCH(CONCATENATE("I",Tabel!$N$4),Inst_SFSSV,0),0)&gt;0,Tabel!$AD457*0.9,0)</f>
        <v>0</v>
      </c>
      <c r="Y447" s="55">
        <f>IF(Tabel!$N$4="16341", Tabel!AD457*1,0)</f>
        <v>0</v>
      </c>
      <c r="Z447" s="55">
        <f>IF(Tabel!$N$4="00027", Tabel!AD457*0.4,0)</f>
        <v>0</v>
      </c>
      <c r="AA447" s="55">
        <f>IF(IFERROR(MATCH(CONCATENATE("I",Tabel!$N$4),Inst_audio,0),0)&gt;0,Tabel!$AD457*0.2,0)</f>
        <v>0</v>
      </c>
      <c r="AB447" s="55">
        <f>IF(Tabel!$N$4="00169", Tabel!AD457*0.4,0)</f>
        <v>0</v>
      </c>
      <c r="AC447" s="55">
        <f>IF(IFERROR(MATCH(CONCATENATE("I",Tabel!$N$4),Inst_forta,0),0)&gt;0,Tabel!$AD457*0.2,0)</f>
        <v>0</v>
      </c>
      <c r="AD447" s="55">
        <f>IF(IFERROR(MATCH(CONCATENATE("I",Tabel!$N$4),Inst_forta_bani,0),0)&gt;0,Tabel!$AD457*1.2,0)</f>
        <v>0</v>
      </c>
      <c r="AE447" s="55">
        <f>IF(Tabel!$N$4="16751", Tabel!$AD457*1.2,0)</f>
        <v>0</v>
      </c>
      <c r="AF447" s="55">
        <f>IF(Tabel!$N$4="16606", Tabel!$AD457*0.3,0)</f>
        <v>0</v>
      </c>
      <c r="AG447" s="55">
        <f>IF(Tabel!$N$4="16668", Tabel!$AD457*0.4,0)</f>
        <v>0</v>
      </c>
      <c r="AH447" s="55">
        <f>IF(Tabel!$N$4="15677", Tabel!$AD457*0.2,0)</f>
        <v>0</v>
      </c>
      <c r="AI447" s="55">
        <f>IF(Tabel!$N$4="16958", Tabel!$AD457*0.2,0)</f>
        <v>0</v>
      </c>
      <c r="AJ447" s="55">
        <f>Tabel!$AD457*0.75</f>
        <v>0</v>
      </c>
      <c r="AK447" s="55">
        <f>(Tabel!$AD457+Tabel!$AF457)*0.1</f>
        <v>0</v>
      </c>
      <c r="AL447" s="55">
        <f>IF(Tabel!$B457="GRUP_F6", Tabel!$AD457*0.1,0)</f>
        <v>0</v>
      </c>
      <c r="AM447" s="55">
        <f>IF(IFERROR(MATCH(CONCATENATE("I",Tabel!$N$4),Inst_social,0),0)&gt;0,Tabel!$AD457*0.1,0)</f>
        <v>0</v>
      </c>
      <c r="AN447" s="55">
        <f>Tabel!$AD457*0.75</f>
        <v>0</v>
      </c>
    </row>
    <row r="448" spans="24:40" x14ac:dyDescent="0.2">
      <c r="X448" s="55">
        <f>IF(IFERROR(MATCH(CONCATENATE("I",Tabel!$N$4),Inst_SFSSV,0),0)&gt;0,Tabel!$AD458*0.9,0)</f>
        <v>0</v>
      </c>
      <c r="Y448" s="55">
        <f>IF(Tabel!$N$4="16341", Tabel!AD458*1,0)</f>
        <v>0</v>
      </c>
      <c r="Z448" s="55">
        <f>IF(Tabel!$N$4="00027", Tabel!AD458*0.4,0)</f>
        <v>0</v>
      </c>
      <c r="AA448" s="55">
        <f>IF(IFERROR(MATCH(CONCATENATE("I",Tabel!$N$4),Inst_audio,0),0)&gt;0,Tabel!$AD458*0.2,0)</f>
        <v>0</v>
      </c>
      <c r="AB448" s="55">
        <f>IF(Tabel!$N$4="00169", Tabel!AD458*0.4,0)</f>
        <v>0</v>
      </c>
      <c r="AC448" s="55">
        <f>IF(IFERROR(MATCH(CONCATENATE("I",Tabel!$N$4),Inst_forta,0),0)&gt;0,Tabel!$AD458*0.2,0)</f>
        <v>0</v>
      </c>
      <c r="AD448" s="55">
        <f>IF(IFERROR(MATCH(CONCATENATE("I",Tabel!$N$4),Inst_forta_bani,0),0)&gt;0,Tabel!$AD458*1.2,0)</f>
        <v>0</v>
      </c>
      <c r="AE448" s="55">
        <f>IF(Tabel!$N$4="16751", Tabel!$AD458*1.2,0)</f>
        <v>0</v>
      </c>
      <c r="AF448" s="55">
        <f>IF(Tabel!$N$4="16606", Tabel!$AD458*0.3,0)</f>
        <v>0</v>
      </c>
      <c r="AG448" s="55">
        <f>IF(Tabel!$N$4="16668", Tabel!$AD458*0.4,0)</f>
        <v>0</v>
      </c>
      <c r="AH448" s="55">
        <f>IF(Tabel!$N$4="15677", Tabel!$AD458*0.2,0)</f>
        <v>0</v>
      </c>
      <c r="AI448" s="55">
        <f>IF(Tabel!$N$4="16958", Tabel!$AD458*0.2,0)</f>
        <v>0</v>
      </c>
      <c r="AJ448" s="55">
        <f>Tabel!$AD458*0.75</f>
        <v>0</v>
      </c>
      <c r="AK448" s="55">
        <f>(Tabel!$AD458+Tabel!$AF458)*0.1</f>
        <v>0</v>
      </c>
      <c r="AL448" s="55">
        <f>IF(Tabel!$B458="GRUP_F6", Tabel!$AD458*0.1,0)</f>
        <v>0</v>
      </c>
      <c r="AM448" s="55">
        <f>IF(IFERROR(MATCH(CONCATENATE("I",Tabel!$N$4),Inst_social,0),0)&gt;0,Tabel!$AD458*0.1,0)</f>
        <v>0</v>
      </c>
      <c r="AN448" s="55">
        <f>Tabel!$AD458*0.75</f>
        <v>0</v>
      </c>
    </row>
    <row r="449" spans="24:40" x14ac:dyDescent="0.2">
      <c r="X449" s="55">
        <f>IF(IFERROR(MATCH(CONCATENATE("I",Tabel!$N$4),Inst_SFSSV,0),0)&gt;0,Tabel!$AD459*0.9,0)</f>
        <v>0</v>
      </c>
      <c r="Y449" s="55">
        <f>IF(Tabel!$N$4="16341", Tabel!AD459*1,0)</f>
        <v>0</v>
      </c>
      <c r="Z449" s="55">
        <f>IF(Tabel!$N$4="00027", Tabel!AD459*0.4,0)</f>
        <v>0</v>
      </c>
      <c r="AA449" s="55">
        <f>IF(IFERROR(MATCH(CONCATENATE("I",Tabel!$N$4),Inst_audio,0),0)&gt;0,Tabel!$AD459*0.2,0)</f>
        <v>0</v>
      </c>
      <c r="AB449" s="55">
        <f>IF(Tabel!$N$4="00169", Tabel!AD459*0.4,0)</f>
        <v>0</v>
      </c>
      <c r="AC449" s="55">
        <f>IF(IFERROR(MATCH(CONCATENATE("I",Tabel!$N$4),Inst_forta,0),0)&gt;0,Tabel!$AD459*0.2,0)</f>
        <v>0</v>
      </c>
      <c r="AD449" s="55">
        <f>IF(IFERROR(MATCH(CONCATENATE("I",Tabel!$N$4),Inst_forta_bani,0),0)&gt;0,Tabel!$AD459*1.2,0)</f>
        <v>0</v>
      </c>
      <c r="AE449" s="55">
        <f>IF(Tabel!$N$4="16751", Tabel!$AD459*1.2,0)</f>
        <v>0</v>
      </c>
      <c r="AF449" s="55">
        <f>IF(Tabel!$N$4="16606", Tabel!$AD459*0.3,0)</f>
        <v>0</v>
      </c>
      <c r="AG449" s="55">
        <f>IF(Tabel!$N$4="16668", Tabel!$AD459*0.4,0)</f>
        <v>0</v>
      </c>
      <c r="AH449" s="55">
        <f>IF(Tabel!$N$4="15677", Tabel!$AD459*0.2,0)</f>
        <v>0</v>
      </c>
      <c r="AI449" s="55">
        <f>IF(Tabel!$N$4="16958", Tabel!$AD459*0.2,0)</f>
        <v>0</v>
      </c>
      <c r="AJ449" s="55">
        <f>Tabel!$AD459*0.75</f>
        <v>0</v>
      </c>
      <c r="AK449" s="55">
        <f>(Tabel!$AD459+Tabel!$AF459)*0.1</f>
        <v>0</v>
      </c>
      <c r="AL449" s="55">
        <f>IF(Tabel!$B459="GRUP_F6", Tabel!$AD459*0.1,0)</f>
        <v>0</v>
      </c>
      <c r="AM449" s="55">
        <f>IF(IFERROR(MATCH(CONCATENATE("I",Tabel!$N$4),Inst_social,0),0)&gt;0,Tabel!$AD459*0.1,0)</f>
        <v>0</v>
      </c>
      <c r="AN449" s="55">
        <f>Tabel!$AD459*0.75</f>
        <v>0</v>
      </c>
    </row>
    <row r="450" spans="24:40" x14ac:dyDescent="0.2">
      <c r="X450" s="55">
        <f>IF(IFERROR(MATCH(CONCATENATE("I",Tabel!$N$4),Inst_SFSSV,0),0)&gt;0,Tabel!$AD460*0.9,0)</f>
        <v>0</v>
      </c>
      <c r="Y450" s="55">
        <f>IF(Tabel!$N$4="16341", Tabel!AD460*1,0)</f>
        <v>0</v>
      </c>
      <c r="Z450" s="55">
        <f>IF(Tabel!$N$4="00027", Tabel!AD460*0.4,0)</f>
        <v>0</v>
      </c>
      <c r="AA450" s="55">
        <f>IF(IFERROR(MATCH(CONCATENATE("I",Tabel!$N$4),Inst_audio,0),0)&gt;0,Tabel!$AD460*0.2,0)</f>
        <v>0</v>
      </c>
      <c r="AB450" s="55">
        <f>IF(Tabel!$N$4="00169", Tabel!AD460*0.4,0)</f>
        <v>0</v>
      </c>
      <c r="AC450" s="55">
        <f>IF(IFERROR(MATCH(CONCATENATE("I",Tabel!$N$4),Inst_forta,0),0)&gt;0,Tabel!$AD460*0.2,0)</f>
        <v>0</v>
      </c>
      <c r="AD450" s="55">
        <f>IF(IFERROR(MATCH(CONCATENATE("I",Tabel!$N$4),Inst_forta_bani,0),0)&gt;0,Tabel!$AD460*1.2,0)</f>
        <v>0</v>
      </c>
      <c r="AE450" s="55">
        <f>IF(Tabel!$N$4="16751", Tabel!$AD460*1.2,0)</f>
        <v>0</v>
      </c>
      <c r="AF450" s="55">
        <f>IF(Tabel!$N$4="16606", Tabel!$AD460*0.3,0)</f>
        <v>0</v>
      </c>
      <c r="AG450" s="55">
        <f>IF(Tabel!$N$4="16668", Tabel!$AD460*0.4,0)</f>
        <v>0</v>
      </c>
      <c r="AH450" s="55">
        <f>IF(Tabel!$N$4="15677", Tabel!$AD460*0.2,0)</f>
        <v>0</v>
      </c>
      <c r="AI450" s="55">
        <f>IF(Tabel!$N$4="16958", Tabel!$AD460*0.2,0)</f>
        <v>0</v>
      </c>
      <c r="AJ450" s="55">
        <f>Tabel!$AD460*0.75</f>
        <v>0</v>
      </c>
      <c r="AK450" s="55">
        <f>(Tabel!$AD460+Tabel!$AF460)*0.1</f>
        <v>0</v>
      </c>
      <c r="AL450" s="55">
        <f>IF(Tabel!$B460="GRUP_F6", Tabel!$AD460*0.1,0)</f>
        <v>0</v>
      </c>
      <c r="AM450" s="55">
        <f>IF(IFERROR(MATCH(CONCATENATE("I",Tabel!$N$4),Inst_social,0),0)&gt;0,Tabel!$AD460*0.1,0)</f>
        <v>0</v>
      </c>
      <c r="AN450" s="55">
        <f>Tabel!$AD460*0.75</f>
        <v>0</v>
      </c>
    </row>
    <row r="451" spans="24:40" x14ac:dyDescent="0.2">
      <c r="X451" s="55">
        <f>IF(IFERROR(MATCH(CONCATENATE("I",Tabel!$N$4),Inst_SFSSV,0),0)&gt;0,Tabel!$AD461*0.9,0)</f>
        <v>0</v>
      </c>
      <c r="Y451" s="55">
        <f>IF(Tabel!$N$4="16341", Tabel!AD461*1,0)</f>
        <v>0</v>
      </c>
      <c r="Z451" s="55">
        <f>IF(Tabel!$N$4="00027", Tabel!AD461*0.4,0)</f>
        <v>0</v>
      </c>
      <c r="AA451" s="55">
        <f>IF(IFERROR(MATCH(CONCATENATE("I",Tabel!$N$4),Inst_audio,0),0)&gt;0,Tabel!$AD461*0.2,0)</f>
        <v>0</v>
      </c>
      <c r="AB451" s="55">
        <f>IF(Tabel!$N$4="00169", Tabel!AD461*0.4,0)</f>
        <v>0</v>
      </c>
      <c r="AC451" s="55">
        <f>IF(IFERROR(MATCH(CONCATENATE("I",Tabel!$N$4),Inst_forta,0),0)&gt;0,Tabel!$AD461*0.2,0)</f>
        <v>0</v>
      </c>
      <c r="AD451" s="55">
        <f>IF(IFERROR(MATCH(CONCATENATE("I",Tabel!$N$4),Inst_forta_bani,0),0)&gt;0,Tabel!$AD461*1.2,0)</f>
        <v>0</v>
      </c>
      <c r="AE451" s="55">
        <f>IF(Tabel!$N$4="16751", Tabel!$AD461*1.2,0)</f>
        <v>0</v>
      </c>
      <c r="AF451" s="55">
        <f>IF(Tabel!$N$4="16606", Tabel!$AD461*0.3,0)</f>
        <v>0</v>
      </c>
      <c r="AG451" s="55">
        <f>IF(Tabel!$N$4="16668", Tabel!$AD461*0.4,0)</f>
        <v>0</v>
      </c>
      <c r="AH451" s="55">
        <f>IF(Tabel!$N$4="15677", Tabel!$AD461*0.2,0)</f>
        <v>0</v>
      </c>
      <c r="AI451" s="55">
        <f>IF(Tabel!$N$4="16958", Tabel!$AD461*0.2,0)</f>
        <v>0</v>
      </c>
      <c r="AJ451" s="55">
        <f>Tabel!$AD461*0.75</f>
        <v>0</v>
      </c>
      <c r="AK451" s="55">
        <f>(Tabel!$AD461+Tabel!$AF461)*0.1</f>
        <v>0</v>
      </c>
      <c r="AL451" s="55">
        <f>IF(Tabel!$B461="GRUP_F6", Tabel!$AD461*0.1,0)</f>
        <v>0</v>
      </c>
      <c r="AM451" s="55">
        <f>IF(IFERROR(MATCH(CONCATENATE("I",Tabel!$N$4),Inst_social,0),0)&gt;0,Tabel!$AD461*0.1,0)</f>
        <v>0</v>
      </c>
      <c r="AN451" s="55">
        <f>Tabel!$AD461*0.75</f>
        <v>0</v>
      </c>
    </row>
    <row r="452" spans="24:40" x14ac:dyDescent="0.2">
      <c r="X452" s="55">
        <f>IF(IFERROR(MATCH(CONCATENATE("I",Tabel!$N$4),Inst_SFSSV,0),0)&gt;0,Tabel!$AD462*0.9,0)</f>
        <v>0</v>
      </c>
      <c r="Y452" s="55">
        <f>IF(Tabel!$N$4="16341", Tabel!AD462*1,0)</f>
        <v>0</v>
      </c>
      <c r="Z452" s="55">
        <f>IF(Tabel!$N$4="00027", Tabel!AD462*0.4,0)</f>
        <v>0</v>
      </c>
      <c r="AA452" s="55">
        <f>IF(IFERROR(MATCH(CONCATENATE("I",Tabel!$N$4),Inst_audio,0),0)&gt;0,Tabel!$AD462*0.2,0)</f>
        <v>0</v>
      </c>
      <c r="AB452" s="55">
        <f>IF(Tabel!$N$4="00169", Tabel!AD462*0.4,0)</f>
        <v>0</v>
      </c>
      <c r="AC452" s="55">
        <f>IF(IFERROR(MATCH(CONCATENATE("I",Tabel!$N$4),Inst_forta,0),0)&gt;0,Tabel!$AD462*0.2,0)</f>
        <v>0</v>
      </c>
      <c r="AD452" s="55">
        <f>IF(IFERROR(MATCH(CONCATENATE("I",Tabel!$N$4),Inst_forta_bani,0),0)&gt;0,Tabel!$AD462*1.2,0)</f>
        <v>0</v>
      </c>
      <c r="AE452" s="55">
        <f>IF(Tabel!$N$4="16751", Tabel!$AD462*1.2,0)</f>
        <v>0</v>
      </c>
      <c r="AF452" s="55">
        <f>IF(Tabel!$N$4="16606", Tabel!$AD462*0.3,0)</f>
        <v>0</v>
      </c>
      <c r="AG452" s="55">
        <f>IF(Tabel!$N$4="16668", Tabel!$AD462*0.4,0)</f>
        <v>0</v>
      </c>
      <c r="AH452" s="55">
        <f>IF(Tabel!$N$4="15677", Tabel!$AD462*0.2,0)</f>
        <v>0</v>
      </c>
      <c r="AI452" s="55">
        <f>IF(Tabel!$N$4="16958", Tabel!$AD462*0.2,0)</f>
        <v>0</v>
      </c>
      <c r="AJ452" s="55">
        <f>Tabel!$AD462*0.75</f>
        <v>0</v>
      </c>
      <c r="AK452" s="55">
        <f>(Tabel!$AD462+Tabel!$AF462)*0.1</f>
        <v>0</v>
      </c>
      <c r="AL452" s="55">
        <f>IF(Tabel!$B462="GRUP_F6", Tabel!$AD462*0.1,0)</f>
        <v>0</v>
      </c>
      <c r="AM452" s="55">
        <f>IF(IFERROR(MATCH(CONCATENATE("I",Tabel!$N$4),Inst_social,0),0)&gt;0,Tabel!$AD462*0.1,0)</f>
        <v>0</v>
      </c>
      <c r="AN452" s="55">
        <f>Tabel!$AD462*0.75</f>
        <v>0</v>
      </c>
    </row>
    <row r="453" spans="24:40" x14ac:dyDescent="0.2">
      <c r="X453" s="55">
        <f>IF(IFERROR(MATCH(CONCATENATE("I",Tabel!$N$4),Inst_SFSSV,0),0)&gt;0,Tabel!$AD463*0.9,0)</f>
        <v>0</v>
      </c>
      <c r="Y453" s="55">
        <f>IF(Tabel!$N$4="16341", Tabel!AD463*1,0)</f>
        <v>0</v>
      </c>
      <c r="Z453" s="55">
        <f>IF(Tabel!$N$4="00027", Tabel!AD463*0.4,0)</f>
        <v>0</v>
      </c>
      <c r="AA453" s="55">
        <f>IF(IFERROR(MATCH(CONCATENATE("I",Tabel!$N$4),Inst_audio,0),0)&gt;0,Tabel!$AD463*0.2,0)</f>
        <v>0</v>
      </c>
      <c r="AB453" s="55">
        <f>IF(Tabel!$N$4="00169", Tabel!AD463*0.4,0)</f>
        <v>0</v>
      </c>
      <c r="AC453" s="55">
        <f>IF(IFERROR(MATCH(CONCATENATE("I",Tabel!$N$4),Inst_forta,0),0)&gt;0,Tabel!$AD463*0.2,0)</f>
        <v>0</v>
      </c>
      <c r="AD453" s="55">
        <f>IF(IFERROR(MATCH(CONCATENATE("I",Tabel!$N$4),Inst_forta_bani,0),0)&gt;0,Tabel!$AD463*1.2,0)</f>
        <v>0</v>
      </c>
      <c r="AE453" s="55">
        <f>IF(Tabel!$N$4="16751", Tabel!$AD463*1.2,0)</f>
        <v>0</v>
      </c>
      <c r="AF453" s="55">
        <f>IF(Tabel!$N$4="16606", Tabel!$AD463*0.3,0)</f>
        <v>0</v>
      </c>
      <c r="AG453" s="55">
        <f>IF(Tabel!$N$4="16668", Tabel!$AD463*0.4,0)</f>
        <v>0</v>
      </c>
      <c r="AH453" s="55">
        <f>IF(Tabel!$N$4="15677", Tabel!$AD463*0.2,0)</f>
        <v>0</v>
      </c>
      <c r="AI453" s="55">
        <f>IF(Tabel!$N$4="16958", Tabel!$AD463*0.2,0)</f>
        <v>0</v>
      </c>
      <c r="AJ453" s="55">
        <f>Tabel!$AD463*0.75</f>
        <v>0</v>
      </c>
      <c r="AK453" s="55">
        <f>(Tabel!$AD463+Tabel!$AF463)*0.1</f>
        <v>0</v>
      </c>
      <c r="AL453" s="55">
        <f>IF(Tabel!$B463="GRUP_F6", Tabel!$AD463*0.1,0)</f>
        <v>0</v>
      </c>
      <c r="AM453" s="55">
        <f>IF(IFERROR(MATCH(CONCATENATE("I",Tabel!$N$4),Inst_social,0),0)&gt;0,Tabel!$AD463*0.1,0)</f>
        <v>0</v>
      </c>
      <c r="AN453" s="55">
        <f>Tabel!$AD463*0.75</f>
        <v>0</v>
      </c>
    </row>
    <row r="454" spans="24:40" x14ac:dyDescent="0.2">
      <c r="X454" s="55">
        <f>IF(IFERROR(MATCH(CONCATENATE("I",Tabel!$N$4),Inst_SFSSV,0),0)&gt;0,Tabel!$AD464*0.9,0)</f>
        <v>0</v>
      </c>
      <c r="Y454" s="55">
        <f>IF(Tabel!$N$4="16341", Tabel!AD464*1,0)</f>
        <v>0</v>
      </c>
      <c r="Z454" s="55">
        <f>IF(Tabel!$N$4="00027", Tabel!AD464*0.4,0)</f>
        <v>0</v>
      </c>
      <c r="AA454" s="55">
        <f>IF(IFERROR(MATCH(CONCATENATE("I",Tabel!$N$4),Inst_audio,0),0)&gt;0,Tabel!$AD464*0.2,0)</f>
        <v>0</v>
      </c>
      <c r="AB454" s="55">
        <f>IF(Tabel!$N$4="00169", Tabel!AD464*0.4,0)</f>
        <v>0</v>
      </c>
      <c r="AC454" s="55">
        <f>IF(IFERROR(MATCH(CONCATENATE("I",Tabel!$N$4),Inst_forta,0),0)&gt;0,Tabel!$AD464*0.2,0)</f>
        <v>0</v>
      </c>
      <c r="AD454" s="55">
        <f>IF(IFERROR(MATCH(CONCATENATE("I",Tabel!$N$4),Inst_forta_bani,0),0)&gt;0,Tabel!$AD464*1.2,0)</f>
        <v>0</v>
      </c>
      <c r="AE454" s="55">
        <f>IF(Tabel!$N$4="16751", Tabel!$AD464*1.2,0)</f>
        <v>0</v>
      </c>
      <c r="AF454" s="55">
        <f>IF(Tabel!$N$4="16606", Tabel!$AD464*0.3,0)</f>
        <v>0</v>
      </c>
      <c r="AG454" s="55">
        <f>IF(Tabel!$N$4="16668", Tabel!$AD464*0.4,0)</f>
        <v>0</v>
      </c>
      <c r="AH454" s="55">
        <f>IF(Tabel!$N$4="15677", Tabel!$AD464*0.2,0)</f>
        <v>0</v>
      </c>
      <c r="AI454" s="55">
        <f>IF(Tabel!$N$4="16958", Tabel!$AD464*0.2,0)</f>
        <v>0</v>
      </c>
      <c r="AJ454" s="55">
        <f>Tabel!$AD464*0.75</f>
        <v>0</v>
      </c>
      <c r="AK454" s="55">
        <f>(Tabel!$AD464+Tabel!$AF464)*0.1</f>
        <v>0</v>
      </c>
      <c r="AL454" s="55">
        <f>IF(Tabel!$B464="GRUP_F6", Tabel!$AD464*0.1,0)</f>
        <v>0</v>
      </c>
      <c r="AM454" s="55">
        <f>IF(IFERROR(MATCH(CONCATENATE("I",Tabel!$N$4),Inst_social,0),0)&gt;0,Tabel!$AD464*0.1,0)</f>
        <v>0</v>
      </c>
      <c r="AN454" s="55">
        <f>Tabel!$AD464*0.75</f>
        <v>0</v>
      </c>
    </row>
    <row r="455" spans="24:40" x14ac:dyDescent="0.2">
      <c r="X455" s="55">
        <f>IF(IFERROR(MATCH(CONCATENATE("I",Tabel!$N$4),Inst_SFSSV,0),0)&gt;0,Tabel!$AD465*0.9,0)</f>
        <v>0</v>
      </c>
      <c r="Y455" s="55">
        <f>IF(Tabel!$N$4="16341", Tabel!AD465*1,0)</f>
        <v>0</v>
      </c>
      <c r="Z455" s="55">
        <f>IF(Tabel!$N$4="00027", Tabel!AD465*0.4,0)</f>
        <v>0</v>
      </c>
      <c r="AA455" s="55">
        <f>IF(IFERROR(MATCH(CONCATENATE("I",Tabel!$N$4),Inst_audio,0),0)&gt;0,Tabel!$AD465*0.2,0)</f>
        <v>0</v>
      </c>
      <c r="AB455" s="55">
        <f>IF(Tabel!$N$4="00169", Tabel!AD465*0.4,0)</f>
        <v>0</v>
      </c>
      <c r="AC455" s="55">
        <f>IF(IFERROR(MATCH(CONCATENATE("I",Tabel!$N$4),Inst_forta,0),0)&gt;0,Tabel!$AD465*0.2,0)</f>
        <v>0</v>
      </c>
      <c r="AD455" s="55">
        <f>IF(IFERROR(MATCH(CONCATENATE("I",Tabel!$N$4),Inst_forta_bani,0),0)&gt;0,Tabel!$AD465*1.2,0)</f>
        <v>0</v>
      </c>
      <c r="AE455" s="55">
        <f>IF(Tabel!$N$4="16751", Tabel!$AD465*1.2,0)</f>
        <v>0</v>
      </c>
      <c r="AF455" s="55">
        <f>IF(Tabel!$N$4="16606", Tabel!$AD465*0.3,0)</f>
        <v>0</v>
      </c>
      <c r="AG455" s="55">
        <f>IF(Tabel!$N$4="16668", Tabel!$AD465*0.4,0)</f>
        <v>0</v>
      </c>
      <c r="AH455" s="55">
        <f>IF(Tabel!$N$4="15677", Tabel!$AD465*0.2,0)</f>
        <v>0</v>
      </c>
      <c r="AI455" s="55">
        <f>IF(Tabel!$N$4="16958", Tabel!$AD465*0.2,0)</f>
        <v>0</v>
      </c>
      <c r="AJ455" s="55">
        <f>Tabel!$AD465*0.75</f>
        <v>0</v>
      </c>
      <c r="AK455" s="55">
        <f>(Tabel!$AD465+Tabel!$AF465)*0.1</f>
        <v>0</v>
      </c>
      <c r="AL455" s="55">
        <f>IF(Tabel!$B465="GRUP_F6", Tabel!$AD465*0.1,0)</f>
        <v>0</v>
      </c>
      <c r="AM455" s="55">
        <f>IF(IFERROR(MATCH(CONCATENATE("I",Tabel!$N$4),Inst_social,0),0)&gt;0,Tabel!$AD465*0.1,0)</f>
        <v>0</v>
      </c>
      <c r="AN455" s="55">
        <f>Tabel!$AD465*0.75</f>
        <v>0</v>
      </c>
    </row>
    <row r="456" spans="24:40" x14ac:dyDescent="0.2">
      <c r="X456" s="55">
        <f>IF(IFERROR(MATCH(CONCATENATE("I",Tabel!$N$4),Inst_SFSSV,0),0)&gt;0,Tabel!$AD466*0.9,0)</f>
        <v>0</v>
      </c>
      <c r="Y456" s="55">
        <f>IF(Tabel!$N$4="16341", Tabel!AD466*1,0)</f>
        <v>0</v>
      </c>
      <c r="Z456" s="55">
        <f>IF(Tabel!$N$4="00027", Tabel!AD466*0.4,0)</f>
        <v>0</v>
      </c>
      <c r="AA456" s="55">
        <f>IF(IFERROR(MATCH(CONCATENATE("I",Tabel!$N$4),Inst_audio,0),0)&gt;0,Tabel!$AD466*0.2,0)</f>
        <v>0</v>
      </c>
      <c r="AB456" s="55">
        <f>IF(Tabel!$N$4="00169", Tabel!AD466*0.4,0)</f>
        <v>0</v>
      </c>
      <c r="AC456" s="55">
        <f>IF(IFERROR(MATCH(CONCATENATE("I",Tabel!$N$4),Inst_forta,0),0)&gt;0,Tabel!$AD466*0.2,0)</f>
        <v>0</v>
      </c>
      <c r="AD456" s="55">
        <f>IF(IFERROR(MATCH(CONCATENATE("I",Tabel!$N$4),Inst_forta_bani,0),0)&gt;0,Tabel!$AD466*1.2,0)</f>
        <v>0</v>
      </c>
      <c r="AE456" s="55">
        <f>IF(Tabel!$N$4="16751", Tabel!$AD466*1.2,0)</f>
        <v>0</v>
      </c>
      <c r="AF456" s="55">
        <f>IF(Tabel!$N$4="16606", Tabel!$AD466*0.3,0)</f>
        <v>0</v>
      </c>
      <c r="AG456" s="55">
        <f>IF(Tabel!$N$4="16668", Tabel!$AD466*0.4,0)</f>
        <v>0</v>
      </c>
      <c r="AH456" s="55">
        <f>IF(Tabel!$N$4="15677", Tabel!$AD466*0.2,0)</f>
        <v>0</v>
      </c>
      <c r="AI456" s="55">
        <f>IF(Tabel!$N$4="16958", Tabel!$AD466*0.2,0)</f>
        <v>0</v>
      </c>
      <c r="AJ456" s="55">
        <f>Tabel!$AD466*0.75</f>
        <v>0</v>
      </c>
      <c r="AK456" s="55">
        <f>(Tabel!$AD466+Tabel!$AF466)*0.1</f>
        <v>0</v>
      </c>
      <c r="AL456" s="55">
        <f>IF(Tabel!$B466="GRUP_F6", Tabel!$AD466*0.1,0)</f>
        <v>0</v>
      </c>
      <c r="AM456" s="55">
        <f>IF(IFERROR(MATCH(CONCATENATE("I",Tabel!$N$4),Inst_social,0),0)&gt;0,Tabel!$AD466*0.1,0)</f>
        <v>0</v>
      </c>
      <c r="AN456" s="55">
        <f>Tabel!$AD466*0.75</f>
        <v>0</v>
      </c>
    </row>
    <row r="457" spans="24:40" x14ac:dyDescent="0.2">
      <c r="X457" s="55">
        <f>IF(IFERROR(MATCH(CONCATENATE("I",Tabel!$N$4),Inst_SFSSV,0),0)&gt;0,Tabel!$AD467*0.9,0)</f>
        <v>0</v>
      </c>
      <c r="Y457" s="55">
        <f>IF(Tabel!$N$4="16341", Tabel!AD467*1,0)</f>
        <v>0</v>
      </c>
      <c r="Z457" s="55">
        <f>IF(Tabel!$N$4="00027", Tabel!AD467*0.4,0)</f>
        <v>0</v>
      </c>
      <c r="AA457" s="55">
        <f>IF(IFERROR(MATCH(CONCATENATE("I",Tabel!$N$4),Inst_audio,0),0)&gt;0,Tabel!$AD467*0.2,0)</f>
        <v>0</v>
      </c>
      <c r="AB457" s="55">
        <f>IF(Tabel!$N$4="00169", Tabel!AD467*0.4,0)</f>
        <v>0</v>
      </c>
      <c r="AC457" s="55">
        <f>IF(IFERROR(MATCH(CONCATENATE("I",Tabel!$N$4),Inst_forta,0),0)&gt;0,Tabel!$AD467*0.2,0)</f>
        <v>0</v>
      </c>
      <c r="AD457" s="55">
        <f>IF(IFERROR(MATCH(CONCATENATE("I",Tabel!$N$4),Inst_forta_bani,0),0)&gt;0,Tabel!$AD467*1.2,0)</f>
        <v>0</v>
      </c>
      <c r="AE457" s="55">
        <f>IF(Tabel!$N$4="16751", Tabel!$AD467*1.2,0)</f>
        <v>0</v>
      </c>
      <c r="AF457" s="55">
        <f>IF(Tabel!$N$4="16606", Tabel!$AD467*0.3,0)</f>
        <v>0</v>
      </c>
      <c r="AG457" s="55">
        <f>IF(Tabel!$N$4="16668", Tabel!$AD467*0.4,0)</f>
        <v>0</v>
      </c>
      <c r="AH457" s="55">
        <f>IF(Tabel!$N$4="15677", Tabel!$AD467*0.2,0)</f>
        <v>0</v>
      </c>
      <c r="AI457" s="55">
        <f>IF(Tabel!$N$4="16958", Tabel!$AD467*0.2,0)</f>
        <v>0</v>
      </c>
      <c r="AJ457" s="55">
        <f>Tabel!$AD467*0.75</f>
        <v>0</v>
      </c>
      <c r="AK457" s="55">
        <f>(Tabel!$AD467+Tabel!$AF467)*0.1</f>
        <v>0</v>
      </c>
      <c r="AL457" s="55">
        <f>IF(Tabel!$B467="GRUP_F6", Tabel!$AD467*0.1,0)</f>
        <v>0</v>
      </c>
      <c r="AM457" s="55">
        <f>IF(IFERROR(MATCH(CONCATENATE("I",Tabel!$N$4),Inst_social,0),0)&gt;0,Tabel!$AD467*0.1,0)</f>
        <v>0</v>
      </c>
      <c r="AN457" s="55">
        <f>Tabel!$AD467*0.75</f>
        <v>0</v>
      </c>
    </row>
    <row r="458" spans="24:40" x14ac:dyDescent="0.2">
      <c r="X458" s="55">
        <f>IF(IFERROR(MATCH(CONCATENATE("I",Tabel!$N$4),Inst_SFSSV,0),0)&gt;0,Tabel!$AD468*0.9,0)</f>
        <v>0</v>
      </c>
      <c r="Y458" s="55">
        <f>IF(Tabel!$N$4="16341", Tabel!AD468*1,0)</f>
        <v>0</v>
      </c>
      <c r="Z458" s="55">
        <f>IF(Tabel!$N$4="00027", Tabel!AD468*0.4,0)</f>
        <v>0</v>
      </c>
      <c r="AA458" s="55">
        <f>IF(IFERROR(MATCH(CONCATENATE("I",Tabel!$N$4),Inst_audio,0),0)&gt;0,Tabel!$AD468*0.2,0)</f>
        <v>0</v>
      </c>
      <c r="AB458" s="55">
        <f>IF(Tabel!$N$4="00169", Tabel!AD468*0.4,0)</f>
        <v>0</v>
      </c>
      <c r="AC458" s="55">
        <f>IF(IFERROR(MATCH(CONCATENATE("I",Tabel!$N$4),Inst_forta,0),0)&gt;0,Tabel!$AD468*0.2,0)</f>
        <v>0</v>
      </c>
      <c r="AD458" s="55">
        <f>IF(IFERROR(MATCH(CONCATENATE("I",Tabel!$N$4),Inst_forta_bani,0),0)&gt;0,Tabel!$AD468*1.2,0)</f>
        <v>0</v>
      </c>
      <c r="AE458" s="55">
        <f>IF(Tabel!$N$4="16751", Tabel!$AD468*1.2,0)</f>
        <v>0</v>
      </c>
      <c r="AF458" s="55">
        <f>IF(Tabel!$N$4="16606", Tabel!$AD468*0.3,0)</f>
        <v>0</v>
      </c>
      <c r="AG458" s="55">
        <f>IF(Tabel!$N$4="16668", Tabel!$AD468*0.4,0)</f>
        <v>0</v>
      </c>
      <c r="AH458" s="55">
        <f>IF(Tabel!$N$4="15677", Tabel!$AD468*0.2,0)</f>
        <v>0</v>
      </c>
      <c r="AI458" s="55">
        <f>IF(Tabel!$N$4="16958", Tabel!$AD468*0.2,0)</f>
        <v>0</v>
      </c>
      <c r="AJ458" s="55">
        <f>Tabel!$AD468*0.75</f>
        <v>0</v>
      </c>
      <c r="AK458" s="55">
        <f>(Tabel!$AD468+Tabel!$AF468)*0.1</f>
        <v>0</v>
      </c>
      <c r="AL458" s="55">
        <f>IF(Tabel!$B468="GRUP_F6", Tabel!$AD468*0.1,0)</f>
        <v>0</v>
      </c>
      <c r="AM458" s="55">
        <f>IF(IFERROR(MATCH(CONCATENATE("I",Tabel!$N$4),Inst_social,0),0)&gt;0,Tabel!$AD468*0.1,0)</f>
        <v>0</v>
      </c>
      <c r="AN458" s="55">
        <f>Tabel!$AD468*0.75</f>
        <v>0</v>
      </c>
    </row>
    <row r="459" spans="24:40" x14ac:dyDescent="0.2">
      <c r="X459" s="55">
        <f>IF(IFERROR(MATCH(CONCATENATE("I",Tabel!$N$4),Inst_SFSSV,0),0)&gt;0,Tabel!$AD469*0.9,0)</f>
        <v>0</v>
      </c>
      <c r="Y459" s="55">
        <f>IF(Tabel!$N$4="16341", Tabel!AD469*1,0)</f>
        <v>0</v>
      </c>
      <c r="Z459" s="55">
        <f>IF(Tabel!$N$4="00027", Tabel!AD469*0.4,0)</f>
        <v>0</v>
      </c>
      <c r="AA459" s="55">
        <f>IF(IFERROR(MATCH(CONCATENATE("I",Tabel!$N$4),Inst_audio,0),0)&gt;0,Tabel!$AD469*0.2,0)</f>
        <v>0</v>
      </c>
      <c r="AB459" s="55">
        <f>IF(Tabel!$N$4="00169", Tabel!AD469*0.4,0)</f>
        <v>0</v>
      </c>
      <c r="AC459" s="55">
        <f>IF(IFERROR(MATCH(CONCATENATE("I",Tabel!$N$4),Inst_forta,0),0)&gt;0,Tabel!$AD469*0.2,0)</f>
        <v>0</v>
      </c>
      <c r="AD459" s="55">
        <f>IF(IFERROR(MATCH(CONCATENATE("I",Tabel!$N$4),Inst_forta_bani,0),0)&gt;0,Tabel!$AD469*1.2,0)</f>
        <v>0</v>
      </c>
      <c r="AE459" s="55">
        <f>IF(Tabel!$N$4="16751", Tabel!$AD469*1.2,0)</f>
        <v>0</v>
      </c>
      <c r="AF459" s="55">
        <f>IF(Tabel!$N$4="16606", Tabel!$AD469*0.3,0)</f>
        <v>0</v>
      </c>
      <c r="AG459" s="55">
        <f>IF(Tabel!$N$4="16668", Tabel!$AD469*0.4,0)</f>
        <v>0</v>
      </c>
      <c r="AH459" s="55">
        <f>IF(Tabel!$N$4="15677", Tabel!$AD469*0.2,0)</f>
        <v>0</v>
      </c>
      <c r="AI459" s="55">
        <f>IF(Tabel!$N$4="16958", Tabel!$AD469*0.2,0)</f>
        <v>0</v>
      </c>
      <c r="AJ459" s="55">
        <f>Tabel!$AD469*0.75</f>
        <v>0</v>
      </c>
      <c r="AK459" s="55">
        <f>(Tabel!$AD469+Tabel!$AF469)*0.1</f>
        <v>0</v>
      </c>
      <c r="AL459" s="55">
        <f>IF(Tabel!$B469="GRUP_F6", Tabel!$AD469*0.1,0)</f>
        <v>0</v>
      </c>
      <c r="AM459" s="55">
        <f>IF(IFERROR(MATCH(CONCATENATE("I",Tabel!$N$4),Inst_social,0),0)&gt;0,Tabel!$AD469*0.1,0)</f>
        <v>0</v>
      </c>
      <c r="AN459" s="55">
        <f>Tabel!$AD469*0.75</f>
        <v>0</v>
      </c>
    </row>
    <row r="460" spans="24:40" x14ac:dyDescent="0.2">
      <c r="X460" s="55">
        <f>IF(IFERROR(MATCH(CONCATENATE("I",Tabel!$N$4),Inst_SFSSV,0),0)&gt;0,Tabel!$AD470*0.9,0)</f>
        <v>0</v>
      </c>
      <c r="Y460" s="55">
        <f>IF(Tabel!$N$4="16341", Tabel!AD470*1,0)</f>
        <v>0</v>
      </c>
      <c r="Z460" s="55">
        <f>IF(Tabel!$N$4="00027", Tabel!AD470*0.4,0)</f>
        <v>0</v>
      </c>
      <c r="AA460" s="55">
        <f>IF(IFERROR(MATCH(CONCATENATE("I",Tabel!$N$4),Inst_audio,0),0)&gt;0,Tabel!$AD470*0.2,0)</f>
        <v>0</v>
      </c>
      <c r="AB460" s="55">
        <f>IF(Tabel!$N$4="00169", Tabel!AD470*0.4,0)</f>
        <v>0</v>
      </c>
      <c r="AC460" s="55">
        <f>IF(IFERROR(MATCH(CONCATENATE("I",Tabel!$N$4),Inst_forta,0),0)&gt;0,Tabel!$AD470*0.2,0)</f>
        <v>0</v>
      </c>
      <c r="AD460" s="55">
        <f>IF(IFERROR(MATCH(CONCATENATE("I",Tabel!$N$4),Inst_forta_bani,0),0)&gt;0,Tabel!$AD470*1.2,0)</f>
        <v>0</v>
      </c>
      <c r="AE460" s="55">
        <f>IF(Tabel!$N$4="16751", Tabel!$AD470*1.2,0)</f>
        <v>0</v>
      </c>
      <c r="AF460" s="55">
        <f>IF(Tabel!$N$4="16606", Tabel!$AD470*0.3,0)</f>
        <v>0</v>
      </c>
      <c r="AG460" s="55">
        <f>IF(Tabel!$N$4="16668", Tabel!$AD470*0.4,0)</f>
        <v>0</v>
      </c>
      <c r="AH460" s="55">
        <f>IF(Tabel!$N$4="15677", Tabel!$AD470*0.2,0)</f>
        <v>0</v>
      </c>
      <c r="AI460" s="55">
        <f>IF(Tabel!$N$4="16958", Tabel!$AD470*0.2,0)</f>
        <v>0</v>
      </c>
      <c r="AJ460" s="55">
        <f>Tabel!$AD470*0.75</f>
        <v>0</v>
      </c>
      <c r="AK460" s="55">
        <f>(Tabel!$AD470+Tabel!$AF470)*0.1</f>
        <v>0</v>
      </c>
      <c r="AL460" s="55">
        <f>IF(Tabel!$B470="GRUP_F6", Tabel!$AD470*0.1,0)</f>
        <v>0</v>
      </c>
      <c r="AM460" s="55">
        <f>IF(IFERROR(MATCH(CONCATENATE("I",Tabel!$N$4),Inst_social,0),0)&gt;0,Tabel!$AD470*0.1,0)</f>
        <v>0</v>
      </c>
      <c r="AN460" s="55">
        <f>Tabel!$AD470*0.75</f>
        <v>0</v>
      </c>
    </row>
    <row r="461" spans="24:40" x14ac:dyDescent="0.2">
      <c r="X461" s="55">
        <f>IF(IFERROR(MATCH(CONCATENATE("I",Tabel!$N$4),Inst_SFSSV,0),0)&gt;0,Tabel!$AD471*0.9,0)</f>
        <v>0</v>
      </c>
      <c r="Y461" s="55">
        <f>IF(Tabel!$N$4="16341", Tabel!AD471*1,0)</f>
        <v>0</v>
      </c>
      <c r="Z461" s="55">
        <f>IF(Tabel!$N$4="00027", Tabel!AD471*0.4,0)</f>
        <v>0</v>
      </c>
      <c r="AA461" s="55">
        <f>IF(IFERROR(MATCH(CONCATENATE("I",Tabel!$N$4),Inst_audio,0),0)&gt;0,Tabel!$AD471*0.2,0)</f>
        <v>0</v>
      </c>
      <c r="AB461" s="55">
        <f>IF(Tabel!$N$4="00169", Tabel!AD471*0.4,0)</f>
        <v>0</v>
      </c>
      <c r="AC461" s="55">
        <f>IF(IFERROR(MATCH(CONCATENATE("I",Tabel!$N$4),Inst_forta,0),0)&gt;0,Tabel!$AD471*0.2,0)</f>
        <v>0</v>
      </c>
      <c r="AD461" s="55">
        <f>IF(IFERROR(MATCH(CONCATENATE("I",Tabel!$N$4),Inst_forta_bani,0),0)&gt;0,Tabel!$AD471*1.2,0)</f>
        <v>0</v>
      </c>
      <c r="AE461" s="55">
        <f>IF(Tabel!$N$4="16751", Tabel!$AD471*1.2,0)</f>
        <v>0</v>
      </c>
      <c r="AF461" s="55">
        <f>IF(Tabel!$N$4="16606", Tabel!$AD471*0.3,0)</f>
        <v>0</v>
      </c>
      <c r="AG461" s="55">
        <f>IF(Tabel!$N$4="16668", Tabel!$AD471*0.4,0)</f>
        <v>0</v>
      </c>
      <c r="AH461" s="55">
        <f>IF(Tabel!$N$4="15677", Tabel!$AD471*0.2,0)</f>
        <v>0</v>
      </c>
      <c r="AI461" s="55">
        <f>IF(Tabel!$N$4="16958", Tabel!$AD471*0.2,0)</f>
        <v>0</v>
      </c>
      <c r="AJ461" s="55">
        <f>Tabel!$AD471*0.75</f>
        <v>0</v>
      </c>
      <c r="AK461" s="55">
        <f>(Tabel!$AD471+Tabel!$AF471)*0.1</f>
        <v>0</v>
      </c>
      <c r="AL461" s="55">
        <f>IF(Tabel!$B471="GRUP_F6", Tabel!$AD471*0.1,0)</f>
        <v>0</v>
      </c>
      <c r="AM461" s="55">
        <f>IF(IFERROR(MATCH(CONCATENATE("I",Tabel!$N$4),Inst_social,0),0)&gt;0,Tabel!$AD471*0.1,0)</f>
        <v>0</v>
      </c>
      <c r="AN461" s="55">
        <f>Tabel!$AD471*0.75</f>
        <v>0</v>
      </c>
    </row>
    <row r="462" spans="24:40" x14ac:dyDescent="0.2">
      <c r="X462" s="55">
        <f>IF(IFERROR(MATCH(CONCATENATE("I",Tabel!$N$4),Inst_SFSSV,0),0)&gt;0,Tabel!$AD472*0.9,0)</f>
        <v>0</v>
      </c>
      <c r="Y462" s="55">
        <f>IF(Tabel!$N$4="16341", Tabel!AD472*1,0)</f>
        <v>0</v>
      </c>
      <c r="Z462" s="55">
        <f>IF(Tabel!$N$4="00027", Tabel!AD472*0.4,0)</f>
        <v>0</v>
      </c>
      <c r="AA462" s="55">
        <f>IF(IFERROR(MATCH(CONCATENATE("I",Tabel!$N$4),Inst_audio,0),0)&gt;0,Tabel!$AD472*0.2,0)</f>
        <v>0</v>
      </c>
      <c r="AB462" s="55">
        <f>IF(Tabel!$N$4="00169", Tabel!AD472*0.4,0)</f>
        <v>0</v>
      </c>
      <c r="AC462" s="55">
        <f>IF(IFERROR(MATCH(CONCATENATE("I",Tabel!$N$4),Inst_forta,0),0)&gt;0,Tabel!$AD472*0.2,0)</f>
        <v>0</v>
      </c>
      <c r="AD462" s="55">
        <f>IF(IFERROR(MATCH(CONCATENATE("I",Tabel!$N$4),Inst_forta_bani,0),0)&gt;0,Tabel!$AD472*1.2,0)</f>
        <v>0</v>
      </c>
      <c r="AE462" s="55">
        <f>IF(Tabel!$N$4="16751", Tabel!$AD472*1.2,0)</f>
        <v>0</v>
      </c>
      <c r="AF462" s="55">
        <f>IF(Tabel!$N$4="16606", Tabel!$AD472*0.3,0)</f>
        <v>0</v>
      </c>
      <c r="AG462" s="55">
        <f>IF(Tabel!$N$4="16668", Tabel!$AD472*0.4,0)</f>
        <v>0</v>
      </c>
      <c r="AH462" s="55">
        <f>IF(Tabel!$N$4="15677", Tabel!$AD472*0.2,0)</f>
        <v>0</v>
      </c>
      <c r="AI462" s="55">
        <f>IF(Tabel!$N$4="16958", Tabel!$AD472*0.2,0)</f>
        <v>0</v>
      </c>
      <c r="AJ462" s="55">
        <f>Tabel!$AD472*0.75</f>
        <v>0</v>
      </c>
      <c r="AK462" s="55">
        <f>(Tabel!$AD472+Tabel!$AF472)*0.1</f>
        <v>0</v>
      </c>
      <c r="AL462" s="55">
        <f>IF(Tabel!$B472="GRUP_F6", Tabel!$AD472*0.1,0)</f>
        <v>0</v>
      </c>
      <c r="AM462" s="55">
        <f>IF(IFERROR(MATCH(CONCATENATE("I",Tabel!$N$4),Inst_social,0),0)&gt;0,Tabel!$AD472*0.1,0)</f>
        <v>0</v>
      </c>
      <c r="AN462" s="55">
        <f>Tabel!$AD472*0.75</f>
        <v>0</v>
      </c>
    </row>
    <row r="463" spans="24:40" x14ac:dyDescent="0.2">
      <c r="X463" s="55">
        <f>IF(IFERROR(MATCH(CONCATENATE("I",Tabel!$N$4),Inst_SFSSV,0),0)&gt;0,Tabel!$AD473*0.9,0)</f>
        <v>0</v>
      </c>
      <c r="Y463" s="55">
        <f>IF(Tabel!$N$4="16341", Tabel!AD473*1,0)</f>
        <v>0</v>
      </c>
      <c r="Z463" s="55">
        <f>IF(Tabel!$N$4="00027", Tabel!AD473*0.4,0)</f>
        <v>0</v>
      </c>
      <c r="AA463" s="55">
        <f>IF(IFERROR(MATCH(CONCATENATE("I",Tabel!$N$4),Inst_audio,0),0)&gt;0,Tabel!$AD473*0.2,0)</f>
        <v>0</v>
      </c>
      <c r="AB463" s="55">
        <f>IF(Tabel!$N$4="00169", Tabel!AD473*0.4,0)</f>
        <v>0</v>
      </c>
      <c r="AC463" s="55">
        <f>IF(IFERROR(MATCH(CONCATENATE("I",Tabel!$N$4),Inst_forta,0),0)&gt;0,Tabel!$AD473*0.2,0)</f>
        <v>0</v>
      </c>
      <c r="AD463" s="55">
        <f>IF(IFERROR(MATCH(CONCATENATE("I",Tabel!$N$4),Inst_forta_bani,0),0)&gt;0,Tabel!$AD473*1.2,0)</f>
        <v>0</v>
      </c>
      <c r="AE463" s="55">
        <f>IF(Tabel!$N$4="16751", Tabel!$AD473*1.2,0)</f>
        <v>0</v>
      </c>
      <c r="AF463" s="55">
        <f>IF(Tabel!$N$4="16606", Tabel!$AD473*0.3,0)</f>
        <v>0</v>
      </c>
      <c r="AG463" s="55">
        <f>IF(Tabel!$N$4="16668", Tabel!$AD473*0.4,0)</f>
        <v>0</v>
      </c>
      <c r="AH463" s="55">
        <f>IF(Tabel!$N$4="15677", Tabel!$AD473*0.2,0)</f>
        <v>0</v>
      </c>
      <c r="AI463" s="55">
        <f>IF(Tabel!$N$4="16958", Tabel!$AD473*0.2,0)</f>
        <v>0</v>
      </c>
      <c r="AJ463" s="55">
        <f>Tabel!$AD473*0.75</f>
        <v>0</v>
      </c>
      <c r="AK463" s="55">
        <f>(Tabel!$AD473+Tabel!$AF473)*0.1</f>
        <v>0</v>
      </c>
      <c r="AL463" s="55">
        <f>IF(Tabel!$B473="GRUP_F6", Tabel!$AD473*0.1,0)</f>
        <v>0</v>
      </c>
      <c r="AM463" s="55">
        <f>IF(IFERROR(MATCH(CONCATENATE("I",Tabel!$N$4),Inst_social,0),0)&gt;0,Tabel!$AD473*0.1,0)</f>
        <v>0</v>
      </c>
      <c r="AN463" s="55">
        <f>Tabel!$AD473*0.75</f>
        <v>0</v>
      </c>
    </row>
    <row r="464" spans="24:40" x14ac:dyDescent="0.2">
      <c r="X464" s="55">
        <f>IF(IFERROR(MATCH(CONCATENATE("I",Tabel!$N$4),Inst_SFSSV,0),0)&gt;0,Tabel!$AD474*0.9,0)</f>
        <v>0</v>
      </c>
      <c r="Y464" s="55">
        <f>IF(Tabel!$N$4="16341", Tabel!AD474*1,0)</f>
        <v>0</v>
      </c>
      <c r="Z464" s="55">
        <f>IF(Tabel!$N$4="00027", Tabel!AD474*0.4,0)</f>
        <v>0</v>
      </c>
      <c r="AA464" s="55">
        <f>IF(IFERROR(MATCH(CONCATENATE("I",Tabel!$N$4),Inst_audio,0),0)&gt;0,Tabel!$AD474*0.2,0)</f>
        <v>0</v>
      </c>
      <c r="AB464" s="55">
        <f>IF(Tabel!$N$4="00169", Tabel!AD474*0.4,0)</f>
        <v>0</v>
      </c>
      <c r="AC464" s="55">
        <f>IF(IFERROR(MATCH(CONCATENATE("I",Tabel!$N$4),Inst_forta,0),0)&gt;0,Tabel!$AD474*0.2,0)</f>
        <v>0</v>
      </c>
      <c r="AD464" s="55">
        <f>IF(IFERROR(MATCH(CONCATENATE("I",Tabel!$N$4),Inst_forta_bani,0),0)&gt;0,Tabel!$AD474*1.2,0)</f>
        <v>0</v>
      </c>
      <c r="AE464" s="55">
        <f>IF(Tabel!$N$4="16751", Tabel!$AD474*1.2,0)</f>
        <v>0</v>
      </c>
      <c r="AF464" s="55">
        <f>IF(Tabel!$N$4="16606", Tabel!$AD474*0.3,0)</f>
        <v>0</v>
      </c>
      <c r="AG464" s="55">
        <f>IF(Tabel!$N$4="16668", Tabel!$AD474*0.4,0)</f>
        <v>0</v>
      </c>
      <c r="AH464" s="55">
        <f>IF(Tabel!$N$4="15677", Tabel!$AD474*0.2,0)</f>
        <v>0</v>
      </c>
      <c r="AI464" s="55">
        <f>IF(Tabel!$N$4="16958", Tabel!$AD474*0.2,0)</f>
        <v>0</v>
      </c>
      <c r="AJ464" s="55">
        <f>Tabel!$AD474*0.75</f>
        <v>0</v>
      </c>
      <c r="AK464" s="55">
        <f>(Tabel!$AD474+Tabel!$AF474)*0.1</f>
        <v>0</v>
      </c>
      <c r="AL464" s="55">
        <f>IF(Tabel!$B474="GRUP_F6", Tabel!$AD474*0.1,0)</f>
        <v>0</v>
      </c>
      <c r="AM464" s="55">
        <f>IF(IFERROR(MATCH(CONCATENATE("I",Tabel!$N$4),Inst_social,0),0)&gt;0,Tabel!$AD474*0.1,0)</f>
        <v>0</v>
      </c>
      <c r="AN464" s="55">
        <f>Tabel!$AD474*0.75</f>
        <v>0</v>
      </c>
    </row>
    <row r="465" spans="24:40" x14ac:dyDescent="0.2">
      <c r="X465" s="55">
        <f>IF(IFERROR(MATCH(CONCATENATE("I",Tabel!$N$4),Inst_SFSSV,0),0)&gt;0,Tabel!$AD475*0.9,0)</f>
        <v>0</v>
      </c>
      <c r="Y465" s="55">
        <f>IF(Tabel!$N$4="16341", Tabel!AD475*1,0)</f>
        <v>0</v>
      </c>
      <c r="Z465" s="55">
        <f>IF(Tabel!$N$4="00027", Tabel!AD475*0.4,0)</f>
        <v>0</v>
      </c>
      <c r="AA465" s="55">
        <f>IF(IFERROR(MATCH(CONCATENATE("I",Tabel!$N$4),Inst_audio,0),0)&gt;0,Tabel!$AD475*0.2,0)</f>
        <v>0</v>
      </c>
      <c r="AB465" s="55">
        <f>IF(Tabel!$N$4="00169", Tabel!AD475*0.4,0)</f>
        <v>0</v>
      </c>
      <c r="AC465" s="55">
        <f>IF(IFERROR(MATCH(CONCATENATE("I",Tabel!$N$4),Inst_forta,0),0)&gt;0,Tabel!$AD475*0.2,0)</f>
        <v>0</v>
      </c>
      <c r="AD465" s="55">
        <f>IF(IFERROR(MATCH(CONCATENATE("I",Tabel!$N$4),Inst_forta_bani,0),0)&gt;0,Tabel!$AD475*1.2,0)</f>
        <v>0</v>
      </c>
      <c r="AE465" s="55">
        <f>IF(Tabel!$N$4="16751", Tabel!$AD475*1.2,0)</f>
        <v>0</v>
      </c>
      <c r="AF465" s="55">
        <f>IF(Tabel!$N$4="16606", Tabel!$AD475*0.3,0)</f>
        <v>0</v>
      </c>
      <c r="AG465" s="55">
        <f>IF(Tabel!$N$4="16668", Tabel!$AD475*0.4,0)</f>
        <v>0</v>
      </c>
      <c r="AH465" s="55">
        <f>IF(Tabel!$N$4="15677", Tabel!$AD475*0.2,0)</f>
        <v>0</v>
      </c>
      <c r="AI465" s="55">
        <f>IF(Tabel!$N$4="16958", Tabel!$AD475*0.2,0)</f>
        <v>0</v>
      </c>
      <c r="AJ465" s="55">
        <f>Tabel!$AD475*0.75</f>
        <v>0</v>
      </c>
      <c r="AK465" s="55">
        <f>(Tabel!$AD475+Tabel!$AF475)*0.1</f>
        <v>0</v>
      </c>
      <c r="AL465" s="55">
        <f>IF(Tabel!$B475="GRUP_F6", Tabel!$AD475*0.1,0)</f>
        <v>0</v>
      </c>
      <c r="AM465" s="55">
        <f>IF(IFERROR(MATCH(CONCATENATE("I",Tabel!$N$4),Inst_social,0),0)&gt;0,Tabel!$AD475*0.1,0)</f>
        <v>0</v>
      </c>
      <c r="AN465" s="55">
        <f>Tabel!$AD475*0.75</f>
        <v>0</v>
      </c>
    </row>
    <row r="466" spans="24:40" x14ac:dyDescent="0.2">
      <c r="X466" s="55">
        <f>IF(IFERROR(MATCH(CONCATENATE("I",Tabel!$N$4),Inst_SFSSV,0),0)&gt;0,Tabel!$AD476*0.9,0)</f>
        <v>0</v>
      </c>
      <c r="Y466" s="55">
        <f>IF(Tabel!$N$4="16341", Tabel!AD476*1,0)</f>
        <v>0</v>
      </c>
      <c r="Z466" s="55">
        <f>IF(Tabel!$N$4="00027", Tabel!AD476*0.4,0)</f>
        <v>0</v>
      </c>
      <c r="AA466" s="55">
        <f>IF(IFERROR(MATCH(CONCATENATE("I",Tabel!$N$4),Inst_audio,0),0)&gt;0,Tabel!$AD476*0.2,0)</f>
        <v>0</v>
      </c>
      <c r="AB466" s="55">
        <f>IF(Tabel!$N$4="00169", Tabel!AD476*0.4,0)</f>
        <v>0</v>
      </c>
      <c r="AC466" s="55">
        <f>IF(IFERROR(MATCH(CONCATENATE("I",Tabel!$N$4),Inst_forta,0),0)&gt;0,Tabel!$AD476*0.2,0)</f>
        <v>0</v>
      </c>
      <c r="AD466" s="55">
        <f>IF(IFERROR(MATCH(CONCATENATE("I",Tabel!$N$4),Inst_forta_bani,0),0)&gt;0,Tabel!$AD476*1.2,0)</f>
        <v>0</v>
      </c>
      <c r="AE466" s="55">
        <f>IF(Tabel!$N$4="16751", Tabel!$AD476*1.2,0)</f>
        <v>0</v>
      </c>
      <c r="AF466" s="55">
        <f>IF(Tabel!$N$4="16606", Tabel!$AD476*0.3,0)</f>
        <v>0</v>
      </c>
      <c r="AG466" s="55">
        <f>IF(Tabel!$N$4="16668", Tabel!$AD476*0.4,0)</f>
        <v>0</v>
      </c>
      <c r="AH466" s="55">
        <f>IF(Tabel!$N$4="15677", Tabel!$AD476*0.2,0)</f>
        <v>0</v>
      </c>
      <c r="AI466" s="55">
        <f>IF(Tabel!$N$4="16958", Tabel!$AD476*0.2,0)</f>
        <v>0</v>
      </c>
      <c r="AJ466" s="55">
        <f>Tabel!$AD476*0.75</f>
        <v>0</v>
      </c>
      <c r="AK466" s="55">
        <f>(Tabel!$AD476+Tabel!$AF476)*0.1</f>
        <v>0</v>
      </c>
      <c r="AL466" s="55">
        <f>IF(Tabel!$B476="GRUP_F6", Tabel!$AD476*0.1,0)</f>
        <v>0</v>
      </c>
      <c r="AM466" s="55">
        <f>IF(IFERROR(MATCH(CONCATENATE("I",Tabel!$N$4),Inst_social,0),0)&gt;0,Tabel!$AD476*0.1,0)</f>
        <v>0</v>
      </c>
      <c r="AN466" s="55">
        <f>Tabel!$AD476*0.75</f>
        <v>0</v>
      </c>
    </row>
    <row r="467" spans="24:40" x14ac:dyDescent="0.2">
      <c r="X467" s="55">
        <f>IF(IFERROR(MATCH(CONCATENATE("I",Tabel!$N$4),Inst_SFSSV,0),0)&gt;0,Tabel!$AD477*0.9,0)</f>
        <v>0</v>
      </c>
      <c r="Y467" s="55">
        <f>IF(Tabel!$N$4="16341", Tabel!AD477*1,0)</f>
        <v>0</v>
      </c>
      <c r="Z467" s="55">
        <f>IF(Tabel!$N$4="00027", Tabel!AD477*0.4,0)</f>
        <v>0</v>
      </c>
      <c r="AA467" s="55">
        <f>IF(IFERROR(MATCH(CONCATENATE("I",Tabel!$N$4),Inst_audio,0),0)&gt;0,Tabel!$AD477*0.2,0)</f>
        <v>0</v>
      </c>
      <c r="AB467" s="55">
        <f>IF(Tabel!$N$4="00169", Tabel!AD477*0.4,0)</f>
        <v>0</v>
      </c>
      <c r="AC467" s="55">
        <f>IF(IFERROR(MATCH(CONCATENATE("I",Tabel!$N$4),Inst_forta,0),0)&gt;0,Tabel!$AD477*0.2,0)</f>
        <v>0</v>
      </c>
      <c r="AD467" s="55">
        <f>IF(IFERROR(MATCH(CONCATENATE("I",Tabel!$N$4),Inst_forta_bani,0),0)&gt;0,Tabel!$AD477*1.2,0)</f>
        <v>0</v>
      </c>
      <c r="AE467" s="55">
        <f>IF(Tabel!$N$4="16751", Tabel!$AD477*1.2,0)</f>
        <v>0</v>
      </c>
      <c r="AF467" s="55">
        <f>IF(Tabel!$N$4="16606", Tabel!$AD477*0.3,0)</f>
        <v>0</v>
      </c>
      <c r="AG467" s="55">
        <f>IF(Tabel!$N$4="16668", Tabel!$AD477*0.4,0)</f>
        <v>0</v>
      </c>
      <c r="AH467" s="55">
        <f>IF(Tabel!$N$4="15677", Tabel!$AD477*0.2,0)</f>
        <v>0</v>
      </c>
      <c r="AI467" s="55">
        <f>IF(Tabel!$N$4="16958", Tabel!$AD477*0.2,0)</f>
        <v>0</v>
      </c>
      <c r="AJ467" s="55">
        <f>Tabel!$AD477*0.75</f>
        <v>0</v>
      </c>
      <c r="AK467" s="55">
        <f>(Tabel!$AD477+Tabel!$AF477)*0.1</f>
        <v>0</v>
      </c>
      <c r="AL467" s="55">
        <f>IF(Tabel!$B477="GRUP_F6", Tabel!$AD477*0.1,0)</f>
        <v>0</v>
      </c>
      <c r="AM467" s="55">
        <f>IF(IFERROR(MATCH(CONCATENATE("I",Tabel!$N$4),Inst_social,0),0)&gt;0,Tabel!$AD477*0.1,0)</f>
        <v>0</v>
      </c>
      <c r="AN467" s="55">
        <f>Tabel!$AD477*0.75</f>
        <v>0</v>
      </c>
    </row>
    <row r="468" spans="24:40" x14ac:dyDescent="0.2">
      <c r="X468" s="55">
        <f>IF(IFERROR(MATCH(CONCATENATE("I",Tabel!$N$4),Inst_SFSSV,0),0)&gt;0,Tabel!$AD478*0.9,0)</f>
        <v>0</v>
      </c>
      <c r="Y468" s="55">
        <f>IF(Tabel!$N$4="16341", Tabel!AD478*1,0)</f>
        <v>0</v>
      </c>
      <c r="Z468" s="55">
        <f>IF(Tabel!$N$4="00027", Tabel!AD478*0.4,0)</f>
        <v>0</v>
      </c>
      <c r="AA468" s="55">
        <f>IF(IFERROR(MATCH(CONCATENATE("I",Tabel!$N$4),Inst_audio,0),0)&gt;0,Tabel!$AD478*0.2,0)</f>
        <v>0</v>
      </c>
      <c r="AB468" s="55">
        <f>IF(Tabel!$N$4="00169", Tabel!AD478*0.4,0)</f>
        <v>0</v>
      </c>
      <c r="AC468" s="55">
        <f>IF(IFERROR(MATCH(CONCATENATE("I",Tabel!$N$4),Inst_forta,0),0)&gt;0,Tabel!$AD478*0.2,0)</f>
        <v>0</v>
      </c>
      <c r="AD468" s="55">
        <f>IF(IFERROR(MATCH(CONCATENATE("I",Tabel!$N$4),Inst_forta_bani,0),0)&gt;0,Tabel!$AD478*1.2,0)</f>
        <v>0</v>
      </c>
      <c r="AE468" s="55">
        <f>IF(Tabel!$N$4="16751", Tabel!$AD478*1.2,0)</f>
        <v>0</v>
      </c>
      <c r="AF468" s="55">
        <f>IF(Tabel!$N$4="16606", Tabel!$AD478*0.3,0)</f>
        <v>0</v>
      </c>
      <c r="AG468" s="55">
        <f>IF(Tabel!$N$4="16668", Tabel!$AD478*0.4,0)</f>
        <v>0</v>
      </c>
      <c r="AH468" s="55">
        <f>IF(Tabel!$N$4="15677", Tabel!$AD478*0.2,0)</f>
        <v>0</v>
      </c>
      <c r="AI468" s="55">
        <f>IF(Tabel!$N$4="16958", Tabel!$AD478*0.2,0)</f>
        <v>0</v>
      </c>
      <c r="AJ468" s="55">
        <f>Tabel!$AD478*0.75</f>
        <v>0</v>
      </c>
      <c r="AK468" s="55">
        <f>(Tabel!$AD478+Tabel!$AF478)*0.1</f>
        <v>0</v>
      </c>
      <c r="AL468" s="55">
        <f>IF(Tabel!$B478="GRUP_F6", Tabel!$AD478*0.1,0)</f>
        <v>0</v>
      </c>
      <c r="AM468" s="55">
        <f>IF(IFERROR(MATCH(CONCATENATE("I",Tabel!$N$4),Inst_social,0),0)&gt;0,Tabel!$AD478*0.1,0)</f>
        <v>0</v>
      </c>
      <c r="AN468" s="55">
        <f>Tabel!$AD478*0.75</f>
        <v>0</v>
      </c>
    </row>
    <row r="469" spans="24:40" x14ac:dyDescent="0.2">
      <c r="X469" s="55">
        <f>IF(IFERROR(MATCH(CONCATENATE("I",Tabel!$N$4),Inst_SFSSV,0),0)&gt;0,Tabel!$AD479*0.9,0)</f>
        <v>0</v>
      </c>
      <c r="Y469" s="55">
        <f>IF(Tabel!$N$4="16341", Tabel!AD479*1,0)</f>
        <v>0</v>
      </c>
      <c r="Z469" s="55">
        <f>IF(Tabel!$N$4="00027", Tabel!AD479*0.4,0)</f>
        <v>0</v>
      </c>
      <c r="AA469" s="55">
        <f>IF(IFERROR(MATCH(CONCATENATE("I",Tabel!$N$4),Inst_audio,0),0)&gt;0,Tabel!$AD479*0.2,0)</f>
        <v>0</v>
      </c>
      <c r="AB469" s="55">
        <f>IF(Tabel!$N$4="00169", Tabel!AD479*0.4,0)</f>
        <v>0</v>
      </c>
      <c r="AC469" s="55">
        <f>IF(IFERROR(MATCH(CONCATENATE("I",Tabel!$N$4),Inst_forta,0),0)&gt;0,Tabel!$AD479*0.2,0)</f>
        <v>0</v>
      </c>
      <c r="AD469" s="55">
        <f>IF(IFERROR(MATCH(CONCATENATE("I",Tabel!$N$4),Inst_forta_bani,0),0)&gt;0,Tabel!$AD479*1.2,0)</f>
        <v>0</v>
      </c>
      <c r="AE469" s="55">
        <f>IF(Tabel!$N$4="16751", Tabel!$AD479*1.2,0)</f>
        <v>0</v>
      </c>
      <c r="AF469" s="55">
        <f>IF(Tabel!$N$4="16606", Tabel!$AD479*0.3,0)</f>
        <v>0</v>
      </c>
      <c r="AG469" s="55">
        <f>IF(Tabel!$N$4="16668", Tabel!$AD479*0.4,0)</f>
        <v>0</v>
      </c>
      <c r="AH469" s="55">
        <f>IF(Tabel!$N$4="15677", Tabel!$AD479*0.2,0)</f>
        <v>0</v>
      </c>
      <c r="AI469" s="55">
        <f>IF(Tabel!$N$4="16958", Tabel!$AD479*0.2,0)</f>
        <v>0</v>
      </c>
      <c r="AJ469" s="55">
        <f>Tabel!$AD479*0.75</f>
        <v>0</v>
      </c>
      <c r="AK469" s="55">
        <f>(Tabel!$AD479+Tabel!$AF479)*0.1</f>
        <v>0</v>
      </c>
      <c r="AL469" s="55">
        <f>IF(Tabel!$B479="GRUP_F6", Tabel!$AD479*0.1,0)</f>
        <v>0</v>
      </c>
      <c r="AM469" s="55">
        <f>IF(IFERROR(MATCH(CONCATENATE("I",Tabel!$N$4),Inst_social,0),0)&gt;0,Tabel!$AD479*0.1,0)</f>
        <v>0</v>
      </c>
      <c r="AN469" s="55">
        <f>Tabel!$AD479*0.75</f>
        <v>0</v>
      </c>
    </row>
    <row r="470" spans="24:40" x14ac:dyDescent="0.2">
      <c r="X470" s="55">
        <f>IF(IFERROR(MATCH(CONCATENATE("I",Tabel!$N$4),Inst_SFSSV,0),0)&gt;0,Tabel!$AD480*0.9,0)</f>
        <v>0</v>
      </c>
      <c r="Y470" s="55">
        <f>IF(Tabel!$N$4="16341", Tabel!AD480*1,0)</f>
        <v>0</v>
      </c>
      <c r="Z470" s="55">
        <f>IF(Tabel!$N$4="00027", Tabel!AD480*0.4,0)</f>
        <v>0</v>
      </c>
      <c r="AA470" s="55">
        <f>IF(IFERROR(MATCH(CONCATENATE("I",Tabel!$N$4),Inst_audio,0),0)&gt;0,Tabel!$AD480*0.2,0)</f>
        <v>0</v>
      </c>
      <c r="AB470" s="55">
        <f>IF(Tabel!$N$4="00169", Tabel!AD480*0.4,0)</f>
        <v>0</v>
      </c>
      <c r="AC470" s="55">
        <f>IF(IFERROR(MATCH(CONCATENATE("I",Tabel!$N$4),Inst_forta,0),0)&gt;0,Tabel!$AD480*0.2,0)</f>
        <v>0</v>
      </c>
      <c r="AD470" s="55">
        <f>IF(IFERROR(MATCH(CONCATENATE("I",Tabel!$N$4),Inst_forta_bani,0),0)&gt;0,Tabel!$AD480*1.2,0)</f>
        <v>0</v>
      </c>
      <c r="AE470" s="55">
        <f>IF(Tabel!$N$4="16751", Tabel!$AD480*1.2,0)</f>
        <v>0</v>
      </c>
      <c r="AF470" s="55">
        <f>IF(Tabel!$N$4="16606", Tabel!$AD480*0.3,0)</f>
        <v>0</v>
      </c>
      <c r="AG470" s="55">
        <f>IF(Tabel!$N$4="16668", Tabel!$AD480*0.4,0)</f>
        <v>0</v>
      </c>
      <c r="AH470" s="55">
        <f>IF(Tabel!$N$4="15677", Tabel!$AD480*0.2,0)</f>
        <v>0</v>
      </c>
      <c r="AI470" s="55">
        <f>IF(Tabel!$N$4="16958", Tabel!$AD480*0.2,0)</f>
        <v>0</v>
      </c>
      <c r="AJ470" s="55">
        <f>Tabel!$AD480*0.75</f>
        <v>0</v>
      </c>
      <c r="AK470" s="55">
        <f>(Tabel!$AD480+Tabel!$AF480)*0.1</f>
        <v>0</v>
      </c>
      <c r="AL470" s="55">
        <f>IF(Tabel!$B480="GRUP_F6", Tabel!$AD480*0.1,0)</f>
        <v>0</v>
      </c>
      <c r="AM470" s="55">
        <f>IF(IFERROR(MATCH(CONCATENATE("I",Tabel!$N$4),Inst_social,0),0)&gt;0,Tabel!$AD480*0.1,0)</f>
        <v>0</v>
      </c>
      <c r="AN470" s="55">
        <f>Tabel!$AD480*0.75</f>
        <v>0</v>
      </c>
    </row>
    <row r="471" spans="24:40" x14ac:dyDescent="0.2">
      <c r="X471" s="55">
        <f>IF(IFERROR(MATCH(CONCATENATE("I",Tabel!$N$4),Inst_SFSSV,0),0)&gt;0,Tabel!$AD481*0.9,0)</f>
        <v>0</v>
      </c>
      <c r="Y471" s="55">
        <f>IF(Tabel!$N$4="16341", Tabel!AD481*1,0)</f>
        <v>0</v>
      </c>
      <c r="Z471" s="55">
        <f>IF(Tabel!$N$4="00027", Tabel!AD481*0.4,0)</f>
        <v>0</v>
      </c>
      <c r="AA471" s="55">
        <f>IF(IFERROR(MATCH(CONCATENATE("I",Tabel!$N$4),Inst_audio,0),0)&gt;0,Tabel!$AD481*0.2,0)</f>
        <v>0</v>
      </c>
      <c r="AB471" s="55">
        <f>IF(Tabel!$N$4="00169", Tabel!AD481*0.4,0)</f>
        <v>0</v>
      </c>
      <c r="AC471" s="55">
        <f>IF(IFERROR(MATCH(CONCATENATE("I",Tabel!$N$4),Inst_forta,0),0)&gt;0,Tabel!$AD481*0.2,0)</f>
        <v>0</v>
      </c>
      <c r="AD471" s="55">
        <f>IF(IFERROR(MATCH(CONCATENATE("I",Tabel!$N$4),Inst_forta_bani,0),0)&gt;0,Tabel!$AD481*1.2,0)</f>
        <v>0</v>
      </c>
      <c r="AE471" s="55">
        <f>IF(Tabel!$N$4="16751", Tabel!$AD481*1.2,0)</f>
        <v>0</v>
      </c>
      <c r="AF471" s="55">
        <f>IF(Tabel!$N$4="16606", Tabel!$AD481*0.3,0)</f>
        <v>0</v>
      </c>
      <c r="AG471" s="55">
        <f>IF(Tabel!$N$4="16668", Tabel!$AD481*0.4,0)</f>
        <v>0</v>
      </c>
      <c r="AH471" s="55">
        <f>IF(Tabel!$N$4="15677", Tabel!$AD481*0.2,0)</f>
        <v>0</v>
      </c>
      <c r="AI471" s="55">
        <f>IF(Tabel!$N$4="16958", Tabel!$AD481*0.2,0)</f>
        <v>0</v>
      </c>
      <c r="AJ471" s="55">
        <f>Tabel!$AD481*0.75</f>
        <v>0</v>
      </c>
      <c r="AK471" s="55">
        <f>(Tabel!$AD481+Tabel!$AF481)*0.1</f>
        <v>0</v>
      </c>
      <c r="AL471" s="55">
        <f>IF(Tabel!$B481="GRUP_F6", Tabel!$AD481*0.1,0)</f>
        <v>0</v>
      </c>
      <c r="AM471" s="55">
        <f>IF(IFERROR(MATCH(CONCATENATE("I",Tabel!$N$4),Inst_social,0),0)&gt;0,Tabel!$AD481*0.1,0)</f>
        <v>0</v>
      </c>
      <c r="AN471" s="55">
        <f>Tabel!$AD481*0.75</f>
        <v>0</v>
      </c>
    </row>
    <row r="472" spans="24:40" x14ac:dyDescent="0.2">
      <c r="X472" s="55">
        <f>IF(IFERROR(MATCH(CONCATENATE("I",Tabel!$N$4),Inst_SFSSV,0),0)&gt;0,Tabel!$AD482*0.9,0)</f>
        <v>0</v>
      </c>
      <c r="Y472" s="55">
        <f>IF(Tabel!$N$4="16341", Tabel!AD482*1,0)</f>
        <v>0</v>
      </c>
      <c r="Z472" s="55">
        <f>IF(Tabel!$N$4="00027", Tabel!AD482*0.4,0)</f>
        <v>0</v>
      </c>
      <c r="AA472" s="55">
        <f>IF(IFERROR(MATCH(CONCATENATE("I",Tabel!$N$4),Inst_audio,0),0)&gt;0,Tabel!$AD482*0.2,0)</f>
        <v>0</v>
      </c>
      <c r="AB472" s="55">
        <f>IF(Tabel!$N$4="00169", Tabel!AD482*0.4,0)</f>
        <v>0</v>
      </c>
      <c r="AC472" s="55">
        <f>IF(IFERROR(MATCH(CONCATENATE("I",Tabel!$N$4),Inst_forta,0),0)&gt;0,Tabel!$AD482*0.2,0)</f>
        <v>0</v>
      </c>
      <c r="AD472" s="55">
        <f>IF(IFERROR(MATCH(CONCATENATE("I",Tabel!$N$4),Inst_forta_bani,0),0)&gt;0,Tabel!$AD482*1.2,0)</f>
        <v>0</v>
      </c>
      <c r="AE472" s="55">
        <f>IF(Tabel!$N$4="16751", Tabel!$AD482*1.2,0)</f>
        <v>0</v>
      </c>
      <c r="AF472" s="55">
        <f>IF(Tabel!$N$4="16606", Tabel!$AD482*0.3,0)</f>
        <v>0</v>
      </c>
      <c r="AG472" s="55">
        <f>IF(Tabel!$N$4="16668", Tabel!$AD482*0.4,0)</f>
        <v>0</v>
      </c>
      <c r="AH472" s="55">
        <f>IF(Tabel!$N$4="15677", Tabel!$AD482*0.2,0)</f>
        <v>0</v>
      </c>
      <c r="AI472" s="55">
        <f>IF(Tabel!$N$4="16958", Tabel!$AD482*0.2,0)</f>
        <v>0</v>
      </c>
      <c r="AJ472" s="55">
        <f>Tabel!$AD482*0.75</f>
        <v>0</v>
      </c>
      <c r="AK472" s="55">
        <f>(Tabel!$AD482+Tabel!$AF482)*0.1</f>
        <v>0</v>
      </c>
      <c r="AL472" s="55">
        <f>IF(Tabel!$B482="GRUP_F6", Tabel!$AD482*0.1,0)</f>
        <v>0</v>
      </c>
      <c r="AM472" s="55">
        <f>IF(IFERROR(MATCH(CONCATENATE("I",Tabel!$N$4),Inst_social,0),0)&gt;0,Tabel!$AD482*0.1,0)</f>
        <v>0</v>
      </c>
      <c r="AN472" s="55">
        <f>Tabel!$AD482*0.75</f>
        <v>0</v>
      </c>
    </row>
    <row r="473" spans="24:40" x14ac:dyDescent="0.2">
      <c r="X473" s="55">
        <f>IF(IFERROR(MATCH(CONCATENATE("I",Tabel!$N$4),Inst_SFSSV,0),0)&gt;0,Tabel!$AD483*0.9,0)</f>
        <v>0</v>
      </c>
      <c r="Y473" s="55">
        <f>IF(Tabel!$N$4="16341", Tabel!AD483*1,0)</f>
        <v>0</v>
      </c>
      <c r="Z473" s="55">
        <f>IF(Tabel!$N$4="00027", Tabel!AD483*0.4,0)</f>
        <v>0</v>
      </c>
      <c r="AA473" s="55">
        <f>IF(IFERROR(MATCH(CONCATENATE("I",Tabel!$N$4),Inst_audio,0),0)&gt;0,Tabel!$AD483*0.2,0)</f>
        <v>0</v>
      </c>
      <c r="AB473" s="55">
        <f>IF(Tabel!$N$4="00169", Tabel!AD483*0.4,0)</f>
        <v>0</v>
      </c>
      <c r="AC473" s="55">
        <f>IF(IFERROR(MATCH(CONCATENATE("I",Tabel!$N$4),Inst_forta,0),0)&gt;0,Tabel!$AD483*0.2,0)</f>
        <v>0</v>
      </c>
      <c r="AD473" s="55">
        <f>IF(IFERROR(MATCH(CONCATENATE("I",Tabel!$N$4),Inst_forta_bani,0),0)&gt;0,Tabel!$AD483*1.2,0)</f>
        <v>0</v>
      </c>
      <c r="AE473" s="55">
        <f>IF(Tabel!$N$4="16751", Tabel!$AD483*1.2,0)</f>
        <v>0</v>
      </c>
      <c r="AF473" s="55">
        <f>IF(Tabel!$N$4="16606", Tabel!$AD483*0.3,0)</f>
        <v>0</v>
      </c>
      <c r="AG473" s="55">
        <f>IF(Tabel!$N$4="16668", Tabel!$AD483*0.4,0)</f>
        <v>0</v>
      </c>
      <c r="AH473" s="55">
        <f>IF(Tabel!$N$4="15677", Tabel!$AD483*0.2,0)</f>
        <v>0</v>
      </c>
      <c r="AI473" s="55">
        <f>IF(Tabel!$N$4="16958", Tabel!$AD483*0.2,0)</f>
        <v>0</v>
      </c>
      <c r="AJ473" s="55">
        <f>Tabel!$AD483*0.75</f>
        <v>0</v>
      </c>
      <c r="AK473" s="55">
        <f>(Tabel!$AD483+Tabel!$AF483)*0.1</f>
        <v>0</v>
      </c>
      <c r="AL473" s="55">
        <f>IF(Tabel!$B483="GRUP_F6", Tabel!$AD483*0.1,0)</f>
        <v>0</v>
      </c>
      <c r="AM473" s="55">
        <f>IF(IFERROR(MATCH(CONCATENATE("I",Tabel!$N$4),Inst_social,0),0)&gt;0,Tabel!$AD483*0.1,0)</f>
        <v>0</v>
      </c>
      <c r="AN473" s="55">
        <f>Tabel!$AD483*0.75</f>
        <v>0</v>
      </c>
    </row>
    <row r="474" spans="24:40" x14ac:dyDescent="0.2">
      <c r="X474" s="55">
        <f>IF(IFERROR(MATCH(CONCATENATE("I",Tabel!$N$4),Inst_SFSSV,0),0)&gt;0,Tabel!$AD484*0.9,0)</f>
        <v>0</v>
      </c>
      <c r="Y474" s="55">
        <f>IF(Tabel!$N$4="16341", Tabel!AD484*1,0)</f>
        <v>0</v>
      </c>
      <c r="Z474" s="55">
        <f>IF(Tabel!$N$4="00027", Tabel!AD484*0.4,0)</f>
        <v>0</v>
      </c>
      <c r="AA474" s="55">
        <f>IF(IFERROR(MATCH(CONCATENATE("I",Tabel!$N$4),Inst_audio,0),0)&gt;0,Tabel!$AD484*0.2,0)</f>
        <v>0</v>
      </c>
      <c r="AB474" s="55">
        <f>IF(Tabel!$N$4="00169", Tabel!AD484*0.4,0)</f>
        <v>0</v>
      </c>
      <c r="AC474" s="55">
        <f>IF(IFERROR(MATCH(CONCATENATE("I",Tabel!$N$4),Inst_forta,0),0)&gt;0,Tabel!$AD484*0.2,0)</f>
        <v>0</v>
      </c>
      <c r="AD474" s="55">
        <f>IF(IFERROR(MATCH(CONCATENATE("I",Tabel!$N$4),Inst_forta_bani,0),0)&gt;0,Tabel!$AD484*1.2,0)</f>
        <v>0</v>
      </c>
      <c r="AE474" s="55">
        <f>IF(Tabel!$N$4="16751", Tabel!$AD484*1.2,0)</f>
        <v>0</v>
      </c>
      <c r="AF474" s="55">
        <f>IF(Tabel!$N$4="16606", Tabel!$AD484*0.3,0)</f>
        <v>0</v>
      </c>
      <c r="AG474" s="55">
        <f>IF(Tabel!$N$4="16668", Tabel!$AD484*0.4,0)</f>
        <v>0</v>
      </c>
      <c r="AH474" s="55">
        <f>IF(Tabel!$N$4="15677", Tabel!$AD484*0.2,0)</f>
        <v>0</v>
      </c>
      <c r="AI474" s="55">
        <f>IF(Tabel!$N$4="16958", Tabel!$AD484*0.2,0)</f>
        <v>0</v>
      </c>
      <c r="AJ474" s="55">
        <f>Tabel!$AD484*0.75</f>
        <v>0</v>
      </c>
      <c r="AK474" s="55">
        <f>(Tabel!$AD484+Tabel!$AF484)*0.1</f>
        <v>0</v>
      </c>
      <c r="AL474" s="55">
        <f>IF(Tabel!$B484="GRUP_F6", Tabel!$AD484*0.1,0)</f>
        <v>0</v>
      </c>
      <c r="AM474" s="55">
        <f>IF(IFERROR(MATCH(CONCATENATE("I",Tabel!$N$4),Inst_social,0),0)&gt;0,Tabel!$AD484*0.1,0)</f>
        <v>0</v>
      </c>
      <c r="AN474" s="55">
        <f>Tabel!$AD484*0.75</f>
        <v>0</v>
      </c>
    </row>
    <row r="475" spans="24:40" x14ac:dyDescent="0.2">
      <c r="X475" s="55">
        <f>IF(IFERROR(MATCH(CONCATENATE("I",Tabel!$N$4),Inst_SFSSV,0),0)&gt;0,Tabel!$AD485*0.9,0)</f>
        <v>0</v>
      </c>
      <c r="Y475" s="55">
        <f>IF(Tabel!$N$4="16341", Tabel!AD485*1,0)</f>
        <v>0</v>
      </c>
      <c r="Z475" s="55">
        <f>IF(Tabel!$N$4="00027", Tabel!AD485*0.4,0)</f>
        <v>0</v>
      </c>
      <c r="AA475" s="55">
        <f>IF(IFERROR(MATCH(CONCATENATE("I",Tabel!$N$4),Inst_audio,0),0)&gt;0,Tabel!$AD485*0.2,0)</f>
        <v>0</v>
      </c>
      <c r="AB475" s="55">
        <f>IF(Tabel!$N$4="00169", Tabel!AD485*0.4,0)</f>
        <v>0</v>
      </c>
      <c r="AC475" s="55">
        <f>IF(IFERROR(MATCH(CONCATENATE("I",Tabel!$N$4),Inst_forta,0),0)&gt;0,Tabel!$AD485*0.2,0)</f>
        <v>0</v>
      </c>
      <c r="AD475" s="55">
        <f>IF(IFERROR(MATCH(CONCATENATE("I",Tabel!$N$4),Inst_forta_bani,0),0)&gt;0,Tabel!$AD485*1.2,0)</f>
        <v>0</v>
      </c>
      <c r="AE475" s="55">
        <f>IF(Tabel!$N$4="16751", Tabel!$AD485*1.2,0)</f>
        <v>0</v>
      </c>
      <c r="AF475" s="55">
        <f>IF(Tabel!$N$4="16606", Tabel!$AD485*0.3,0)</f>
        <v>0</v>
      </c>
      <c r="AG475" s="55">
        <f>IF(Tabel!$N$4="16668", Tabel!$AD485*0.4,0)</f>
        <v>0</v>
      </c>
      <c r="AH475" s="55">
        <f>IF(Tabel!$N$4="15677", Tabel!$AD485*0.2,0)</f>
        <v>0</v>
      </c>
      <c r="AI475" s="55">
        <f>IF(Tabel!$N$4="16958", Tabel!$AD485*0.2,0)</f>
        <v>0</v>
      </c>
      <c r="AJ475" s="55">
        <f>Tabel!$AD485*0.75</f>
        <v>0</v>
      </c>
      <c r="AK475" s="55">
        <f>(Tabel!$AD485+Tabel!$AF485)*0.1</f>
        <v>0</v>
      </c>
      <c r="AL475" s="55">
        <f>IF(Tabel!$B485="GRUP_F6", Tabel!$AD485*0.1,0)</f>
        <v>0</v>
      </c>
      <c r="AM475" s="55">
        <f>IF(IFERROR(MATCH(CONCATENATE("I",Tabel!$N$4),Inst_social,0),0)&gt;0,Tabel!$AD485*0.1,0)</f>
        <v>0</v>
      </c>
      <c r="AN475" s="55">
        <f>Tabel!$AD485*0.75</f>
        <v>0</v>
      </c>
    </row>
    <row r="476" spans="24:40" x14ac:dyDescent="0.2">
      <c r="X476" s="55">
        <f>IF(IFERROR(MATCH(CONCATENATE("I",Tabel!$N$4),Inst_SFSSV,0),0)&gt;0,Tabel!$AD486*0.9,0)</f>
        <v>0</v>
      </c>
      <c r="Y476" s="55">
        <f>IF(Tabel!$N$4="16341", Tabel!AD486*1,0)</f>
        <v>0</v>
      </c>
      <c r="Z476" s="55">
        <f>IF(Tabel!$N$4="00027", Tabel!AD486*0.4,0)</f>
        <v>0</v>
      </c>
      <c r="AA476" s="55">
        <f>IF(IFERROR(MATCH(CONCATENATE("I",Tabel!$N$4),Inst_audio,0),0)&gt;0,Tabel!$AD486*0.2,0)</f>
        <v>0</v>
      </c>
      <c r="AB476" s="55">
        <f>IF(Tabel!$N$4="00169", Tabel!AD486*0.4,0)</f>
        <v>0</v>
      </c>
      <c r="AC476" s="55">
        <f>IF(IFERROR(MATCH(CONCATENATE("I",Tabel!$N$4),Inst_forta,0),0)&gt;0,Tabel!$AD486*0.2,0)</f>
        <v>0</v>
      </c>
      <c r="AD476" s="55">
        <f>IF(IFERROR(MATCH(CONCATENATE("I",Tabel!$N$4),Inst_forta_bani,0),0)&gt;0,Tabel!$AD486*1.2,0)</f>
        <v>0</v>
      </c>
      <c r="AE476" s="55">
        <f>IF(Tabel!$N$4="16751", Tabel!$AD486*1.2,0)</f>
        <v>0</v>
      </c>
      <c r="AF476" s="55">
        <f>IF(Tabel!$N$4="16606", Tabel!$AD486*0.3,0)</f>
        <v>0</v>
      </c>
      <c r="AG476" s="55">
        <f>IF(Tabel!$N$4="16668", Tabel!$AD486*0.4,0)</f>
        <v>0</v>
      </c>
      <c r="AH476" s="55">
        <f>IF(Tabel!$N$4="15677", Tabel!$AD486*0.2,0)</f>
        <v>0</v>
      </c>
      <c r="AI476" s="55">
        <f>IF(Tabel!$N$4="16958", Tabel!$AD486*0.2,0)</f>
        <v>0</v>
      </c>
      <c r="AJ476" s="55">
        <f>Tabel!$AD486*0.75</f>
        <v>0</v>
      </c>
      <c r="AK476" s="55">
        <f>(Tabel!$AD486+Tabel!$AF486)*0.1</f>
        <v>0</v>
      </c>
      <c r="AL476" s="55">
        <f>IF(Tabel!$B486="GRUP_F6", Tabel!$AD486*0.1,0)</f>
        <v>0</v>
      </c>
      <c r="AM476" s="55">
        <f>IF(IFERROR(MATCH(CONCATENATE("I",Tabel!$N$4),Inst_social,0),0)&gt;0,Tabel!$AD486*0.1,0)</f>
        <v>0</v>
      </c>
      <c r="AN476" s="55">
        <f>Tabel!$AD486*0.75</f>
        <v>0</v>
      </c>
    </row>
    <row r="477" spans="24:40" x14ac:dyDescent="0.2">
      <c r="X477" s="55">
        <f>IF(IFERROR(MATCH(CONCATENATE("I",Tabel!$N$4),Inst_SFSSV,0),0)&gt;0,Tabel!$AD487*0.9,0)</f>
        <v>0</v>
      </c>
      <c r="Y477" s="55">
        <f>IF(Tabel!$N$4="16341", Tabel!AD487*1,0)</f>
        <v>0</v>
      </c>
      <c r="Z477" s="55">
        <f>IF(Tabel!$N$4="00027", Tabel!AD487*0.4,0)</f>
        <v>0</v>
      </c>
      <c r="AA477" s="55">
        <f>IF(IFERROR(MATCH(CONCATENATE("I",Tabel!$N$4),Inst_audio,0),0)&gt;0,Tabel!$AD487*0.2,0)</f>
        <v>0</v>
      </c>
      <c r="AB477" s="55">
        <f>IF(Tabel!$N$4="00169", Tabel!AD487*0.4,0)</f>
        <v>0</v>
      </c>
      <c r="AC477" s="55">
        <f>IF(IFERROR(MATCH(CONCATENATE("I",Tabel!$N$4),Inst_forta,0),0)&gt;0,Tabel!$AD487*0.2,0)</f>
        <v>0</v>
      </c>
      <c r="AD477" s="55">
        <f>IF(IFERROR(MATCH(CONCATENATE("I",Tabel!$N$4),Inst_forta_bani,0),0)&gt;0,Tabel!$AD487*1.2,0)</f>
        <v>0</v>
      </c>
      <c r="AE477" s="55">
        <f>IF(Tabel!$N$4="16751", Tabel!$AD487*1.2,0)</f>
        <v>0</v>
      </c>
      <c r="AF477" s="55">
        <f>IF(Tabel!$N$4="16606", Tabel!$AD487*0.3,0)</f>
        <v>0</v>
      </c>
      <c r="AG477" s="55">
        <f>IF(Tabel!$N$4="16668", Tabel!$AD487*0.4,0)</f>
        <v>0</v>
      </c>
      <c r="AH477" s="55">
        <f>IF(Tabel!$N$4="15677", Tabel!$AD487*0.2,0)</f>
        <v>0</v>
      </c>
      <c r="AI477" s="55">
        <f>IF(Tabel!$N$4="16958", Tabel!$AD487*0.2,0)</f>
        <v>0</v>
      </c>
      <c r="AJ477" s="55">
        <f>Tabel!$AD487*0.75</f>
        <v>0</v>
      </c>
      <c r="AK477" s="55">
        <f>(Tabel!$AD487+Tabel!$AF487)*0.1</f>
        <v>0</v>
      </c>
      <c r="AL477" s="55">
        <f>IF(Tabel!$B487="GRUP_F6", Tabel!$AD487*0.1,0)</f>
        <v>0</v>
      </c>
      <c r="AM477" s="55">
        <f>IF(IFERROR(MATCH(CONCATENATE("I",Tabel!$N$4),Inst_social,0),0)&gt;0,Tabel!$AD487*0.1,0)</f>
        <v>0</v>
      </c>
      <c r="AN477" s="55">
        <f>Tabel!$AD487*0.75</f>
        <v>0</v>
      </c>
    </row>
    <row r="478" spans="24:40" x14ac:dyDescent="0.2">
      <c r="X478" s="55">
        <f>IF(IFERROR(MATCH(CONCATENATE("I",Tabel!$N$4),Inst_SFSSV,0),0)&gt;0,Tabel!$AD488*0.9,0)</f>
        <v>0</v>
      </c>
      <c r="Y478" s="55">
        <f>IF(Tabel!$N$4="16341", Tabel!AD488*1,0)</f>
        <v>0</v>
      </c>
      <c r="Z478" s="55">
        <f>IF(Tabel!$N$4="00027", Tabel!AD488*0.4,0)</f>
        <v>0</v>
      </c>
      <c r="AA478" s="55">
        <f>IF(IFERROR(MATCH(CONCATENATE("I",Tabel!$N$4),Inst_audio,0),0)&gt;0,Tabel!$AD488*0.2,0)</f>
        <v>0</v>
      </c>
      <c r="AB478" s="55">
        <f>IF(Tabel!$N$4="00169", Tabel!AD488*0.4,0)</f>
        <v>0</v>
      </c>
      <c r="AC478" s="55">
        <f>IF(IFERROR(MATCH(CONCATENATE("I",Tabel!$N$4),Inst_forta,0),0)&gt;0,Tabel!$AD488*0.2,0)</f>
        <v>0</v>
      </c>
      <c r="AD478" s="55">
        <f>IF(IFERROR(MATCH(CONCATENATE("I",Tabel!$N$4),Inst_forta_bani,0),0)&gt;0,Tabel!$AD488*1.2,0)</f>
        <v>0</v>
      </c>
      <c r="AE478" s="55">
        <f>IF(Tabel!$N$4="16751", Tabel!$AD488*1.2,0)</f>
        <v>0</v>
      </c>
      <c r="AF478" s="55">
        <f>IF(Tabel!$N$4="16606", Tabel!$AD488*0.3,0)</f>
        <v>0</v>
      </c>
      <c r="AG478" s="55">
        <f>IF(Tabel!$N$4="16668", Tabel!$AD488*0.4,0)</f>
        <v>0</v>
      </c>
      <c r="AH478" s="55">
        <f>IF(Tabel!$N$4="15677", Tabel!$AD488*0.2,0)</f>
        <v>0</v>
      </c>
      <c r="AI478" s="55">
        <f>IF(Tabel!$N$4="16958", Tabel!$AD488*0.2,0)</f>
        <v>0</v>
      </c>
      <c r="AJ478" s="55">
        <f>Tabel!$AD488*0.75</f>
        <v>0</v>
      </c>
      <c r="AK478" s="55">
        <f>(Tabel!$AD488+Tabel!$AF488)*0.1</f>
        <v>0</v>
      </c>
      <c r="AL478" s="55">
        <f>IF(Tabel!$B488="GRUP_F6", Tabel!$AD488*0.1,0)</f>
        <v>0</v>
      </c>
      <c r="AM478" s="55">
        <f>IF(IFERROR(MATCH(CONCATENATE("I",Tabel!$N$4),Inst_social,0),0)&gt;0,Tabel!$AD488*0.1,0)</f>
        <v>0</v>
      </c>
      <c r="AN478" s="55">
        <f>Tabel!$AD488*0.75</f>
        <v>0</v>
      </c>
    </row>
    <row r="479" spans="24:40" x14ac:dyDescent="0.2">
      <c r="X479" s="55">
        <f>IF(IFERROR(MATCH(CONCATENATE("I",Tabel!$N$4),Inst_SFSSV,0),0)&gt;0,Tabel!$AD489*0.9,0)</f>
        <v>0</v>
      </c>
      <c r="Y479" s="55">
        <f>IF(Tabel!$N$4="16341", Tabel!AD489*1,0)</f>
        <v>0</v>
      </c>
      <c r="Z479" s="55">
        <f>IF(Tabel!$N$4="00027", Tabel!AD489*0.4,0)</f>
        <v>0</v>
      </c>
      <c r="AA479" s="55">
        <f>IF(IFERROR(MATCH(CONCATENATE("I",Tabel!$N$4),Inst_audio,0),0)&gt;0,Tabel!$AD489*0.2,0)</f>
        <v>0</v>
      </c>
      <c r="AB479" s="55">
        <f>IF(Tabel!$N$4="00169", Tabel!AD489*0.4,0)</f>
        <v>0</v>
      </c>
      <c r="AC479" s="55">
        <f>IF(IFERROR(MATCH(CONCATENATE("I",Tabel!$N$4),Inst_forta,0),0)&gt;0,Tabel!$AD489*0.2,0)</f>
        <v>0</v>
      </c>
      <c r="AD479" s="55">
        <f>IF(IFERROR(MATCH(CONCATENATE("I",Tabel!$N$4),Inst_forta_bani,0),0)&gt;0,Tabel!$AD489*1.2,0)</f>
        <v>0</v>
      </c>
      <c r="AE479" s="55">
        <f>IF(Tabel!$N$4="16751", Tabel!$AD489*1.2,0)</f>
        <v>0</v>
      </c>
      <c r="AF479" s="55">
        <f>IF(Tabel!$N$4="16606", Tabel!$AD489*0.3,0)</f>
        <v>0</v>
      </c>
      <c r="AG479" s="55">
        <f>IF(Tabel!$N$4="16668", Tabel!$AD489*0.4,0)</f>
        <v>0</v>
      </c>
      <c r="AH479" s="55">
        <f>IF(Tabel!$N$4="15677", Tabel!$AD489*0.2,0)</f>
        <v>0</v>
      </c>
      <c r="AI479" s="55">
        <f>IF(Tabel!$N$4="16958", Tabel!$AD489*0.2,0)</f>
        <v>0</v>
      </c>
      <c r="AJ479" s="55">
        <f>Tabel!$AD489*0.75</f>
        <v>0</v>
      </c>
      <c r="AK479" s="55">
        <f>(Tabel!$AD489+Tabel!$AF489)*0.1</f>
        <v>0</v>
      </c>
      <c r="AL479" s="55">
        <f>IF(Tabel!$B489="GRUP_F6", Tabel!$AD489*0.1,0)</f>
        <v>0</v>
      </c>
      <c r="AM479" s="55">
        <f>IF(IFERROR(MATCH(CONCATENATE("I",Tabel!$N$4),Inst_social,0),0)&gt;0,Tabel!$AD489*0.1,0)</f>
        <v>0</v>
      </c>
      <c r="AN479" s="55">
        <f>Tabel!$AD489*0.75</f>
        <v>0</v>
      </c>
    </row>
    <row r="480" spans="24:40" x14ac:dyDescent="0.2">
      <c r="X480" s="55">
        <f>IF(IFERROR(MATCH(CONCATENATE("I",Tabel!$N$4),Inst_SFSSV,0),0)&gt;0,Tabel!$AD490*0.9,0)</f>
        <v>0</v>
      </c>
      <c r="Y480" s="55">
        <f>IF(Tabel!$N$4="16341", Tabel!AD490*1,0)</f>
        <v>0</v>
      </c>
      <c r="Z480" s="55">
        <f>IF(Tabel!$N$4="00027", Tabel!AD490*0.4,0)</f>
        <v>0</v>
      </c>
      <c r="AA480" s="55">
        <f>IF(IFERROR(MATCH(CONCATENATE("I",Tabel!$N$4),Inst_audio,0),0)&gt;0,Tabel!$AD490*0.2,0)</f>
        <v>0</v>
      </c>
      <c r="AB480" s="55">
        <f>IF(Tabel!$N$4="00169", Tabel!AD490*0.4,0)</f>
        <v>0</v>
      </c>
      <c r="AC480" s="55">
        <f>IF(IFERROR(MATCH(CONCATENATE("I",Tabel!$N$4),Inst_forta,0),0)&gt;0,Tabel!$AD490*0.2,0)</f>
        <v>0</v>
      </c>
      <c r="AD480" s="55">
        <f>IF(IFERROR(MATCH(CONCATENATE("I",Tabel!$N$4),Inst_forta_bani,0),0)&gt;0,Tabel!$AD490*1.2,0)</f>
        <v>0</v>
      </c>
      <c r="AE480" s="55">
        <f>IF(Tabel!$N$4="16751", Tabel!$AD490*1.2,0)</f>
        <v>0</v>
      </c>
      <c r="AF480" s="55">
        <f>IF(Tabel!$N$4="16606", Tabel!$AD490*0.3,0)</f>
        <v>0</v>
      </c>
      <c r="AG480" s="55">
        <f>IF(Tabel!$N$4="16668", Tabel!$AD490*0.4,0)</f>
        <v>0</v>
      </c>
      <c r="AH480" s="55">
        <f>IF(Tabel!$N$4="15677", Tabel!$AD490*0.2,0)</f>
        <v>0</v>
      </c>
      <c r="AI480" s="55">
        <f>IF(Tabel!$N$4="16958", Tabel!$AD490*0.2,0)</f>
        <v>0</v>
      </c>
      <c r="AJ480" s="55">
        <f>Tabel!$AD490*0.75</f>
        <v>0</v>
      </c>
      <c r="AK480" s="55">
        <f>(Tabel!$AD490+Tabel!$AF490)*0.1</f>
        <v>0</v>
      </c>
      <c r="AL480" s="55">
        <f>IF(Tabel!$B490="GRUP_F6", Tabel!$AD490*0.1,0)</f>
        <v>0</v>
      </c>
      <c r="AM480" s="55">
        <f>IF(IFERROR(MATCH(CONCATENATE("I",Tabel!$N$4),Inst_social,0),0)&gt;0,Tabel!$AD490*0.1,0)</f>
        <v>0</v>
      </c>
      <c r="AN480" s="55">
        <f>Tabel!$AD490*0.75</f>
        <v>0</v>
      </c>
    </row>
    <row r="481" spans="24:40" x14ac:dyDescent="0.2">
      <c r="X481" s="55">
        <f>IF(IFERROR(MATCH(CONCATENATE("I",Tabel!$N$4),Inst_SFSSV,0),0)&gt;0,Tabel!$AD491*0.9,0)</f>
        <v>0</v>
      </c>
      <c r="Y481" s="55">
        <f>IF(Tabel!$N$4="16341", Tabel!AD491*1,0)</f>
        <v>0</v>
      </c>
      <c r="Z481" s="55">
        <f>IF(Tabel!$N$4="00027", Tabel!AD491*0.4,0)</f>
        <v>0</v>
      </c>
      <c r="AA481" s="55">
        <f>IF(IFERROR(MATCH(CONCATENATE("I",Tabel!$N$4),Inst_audio,0),0)&gt;0,Tabel!$AD491*0.2,0)</f>
        <v>0</v>
      </c>
      <c r="AB481" s="55">
        <f>IF(Tabel!$N$4="00169", Tabel!AD491*0.4,0)</f>
        <v>0</v>
      </c>
      <c r="AC481" s="55">
        <f>IF(IFERROR(MATCH(CONCATENATE("I",Tabel!$N$4),Inst_forta,0),0)&gt;0,Tabel!$AD491*0.2,0)</f>
        <v>0</v>
      </c>
      <c r="AD481" s="55">
        <f>IF(IFERROR(MATCH(CONCATENATE("I",Tabel!$N$4),Inst_forta_bani,0),0)&gt;0,Tabel!$AD491*1.2,0)</f>
        <v>0</v>
      </c>
      <c r="AE481" s="55">
        <f>IF(Tabel!$N$4="16751", Tabel!$AD491*1.2,0)</f>
        <v>0</v>
      </c>
      <c r="AF481" s="55">
        <f>IF(Tabel!$N$4="16606", Tabel!$AD491*0.3,0)</f>
        <v>0</v>
      </c>
      <c r="AG481" s="55">
        <f>IF(Tabel!$N$4="16668", Tabel!$AD491*0.4,0)</f>
        <v>0</v>
      </c>
      <c r="AH481" s="55">
        <f>IF(Tabel!$N$4="15677", Tabel!$AD491*0.2,0)</f>
        <v>0</v>
      </c>
      <c r="AI481" s="55">
        <f>IF(Tabel!$N$4="16958", Tabel!$AD491*0.2,0)</f>
        <v>0</v>
      </c>
      <c r="AJ481" s="55">
        <f>Tabel!$AD491*0.75</f>
        <v>0</v>
      </c>
      <c r="AK481" s="55">
        <f>(Tabel!$AD491+Tabel!$AF491)*0.1</f>
        <v>0</v>
      </c>
      <c r="AL481" s="55">
        <f>IF(Tabel!$B491="GRUP_F6", Tabel!$AD491*0.1,0)</f>
        <v>0</v>
      </c>
      <c r="AM481" s="55">
        <f>IF(IFERROR(MATCH(CONCATENATE("I",Tabel!$N$4),Inst_social,0),0)&gt;0,Tabel!$AD491*0.1,0)</f>
        <v>0</v>
      </c>
      <c r="AN481" s="55">
        <f>Tabel!$AD491*0.75</f>
        <v>0</v>
      </c>
    </row>
    <row r="482" spans="24:40" x14ac:dyDescent="0.2">
      <c r="X482" s="55">
        <f>IF(IFERROR(MATCH(CONCATENATE("I",Tabel!$N$4),Inst_SFSSV,0),0)&gt;0,Tabel!$AD492*0.9,0)</f>
        <v>0</v>
      </c>
      <c r="Y482" s="55">
        <f>IF(Tabel!$N$4="16341", Tabel!AD492*1,0)</f>
        <v>0</v>
      </c>
      <c r="Z482" s="55">
        <f>IF(Tabel!$N$4="00027", Tabel!AD492*0.4,0)</f>
        <v>0</v>
      </c>
      <c r="AA482" s="55">
        <f>IF(IFERROR(MATCH(CONCATENATE("I",Tabel!$N$4),Inst_audio,0),0)&gt;0,Tabel!$AD492*0.2,0)</f>
        <v>0</v>
      </c>
      <c r="AB482" s="55">
        <f>IF(Tabel!$N$4="00169", Tabel!AD492*0.4,0)</f>
        <v>0</v>
      </c>
      <c r="AC482" s="55">
        <f>IF(IFERROR(MATCH(CONCATENATE("I",Tabel!$N$4),Inst_forta,0),0)&gt;0,Tabel!$AD492*0.2,0)</f>
        <v>0</v>
      </c>
      <c r="AD482" s="55">
        <f>IF(IFERROR(MATCH(CONCATENATE("I",Tabel!$N$4),Inst_forta_bani,0),0)&gt;0,Tabel!$AD492*1.2,0)</f>
        <v>0</v>
      </c>
      <c r="AE482" s="55">
        <f>IF(Tabel!$N$4="16751", Tabel!$AD492*1.2,0)</f>
        <v>0</v>
      </c>
      <c r="AF482" s="55">
        <f>IF(Tabel!$N$4="16606", Tabel!$AD492*0.3,0)</f>
        <v>0</v>
      </c>
      <c r="AG482" s="55">
        <f>IF(Tabel!$N$4="16668", Tabel!$AD492*0.4,0)</f>
        <v>0</v>
      </c>
      <c r="AH482" s="55">
        <f>IF(Tabel!$N$4="15677", Tabel!$AD492*0.2,0)</f>
        <v>0</v>
      </c>
      <c r="AI482" s="55">
        <f>IF(Tabel!$N$4="16958", Tabel!$AD492*0.2,0)</f>
        <v>0</v>
      </c>
      <c r="AJ482" s="55">
        <f>Tabel!$AD492*0.75</f>
        <v>0</v>
      </c>
      <c r="AK482" s="55">
        <f>(Tabel!$AD492+Tabel!$AF492)*0.1</f>
        <v>0</v>
      </c>
      <c r="AL482" s="55">
        <f>IF(Tabel!$B492="GRUP_F6", Tabel!$AD492*0.1,0)</f>
        <v>0</v>
      </c>
      <c r="AM482" s="55">
        <f>IF(IFERROR(MATCH(CONCATENATE("I",Tabel!$N$4),Inst_social,0),0)&gt;0,Tabel!$AD492*0.1,0)</f>
        <v>0</v>
      </c>
      <c r="AN482" s="55">
        <f>Tabel!$AD492*0.75</f>
        <v>0</v>
      </c>
    </row>
    <row r="483" spans="24:40" x14ac:dyDescent="0.2">
      <c r="X483" s="55">
        <f>IF(IFERROR(MATCH(CONCATENATE("I",Tabel!$N$4),Inst_SFSSV,0),0)&gt;0,Tabel!$AD493*0.9,0)</f>
        <v>0</v>
      </c>
      <c r="Y483" s="55">
        <f>IF(Tabel!$N$4="16341", Tabel!AD493*1,0)</f>
        <v>0</v>
      </c>
      <c r="Z483" s="55">
        <f>IF(Tabel!$N$4="00027", Tabel!AD493*0.4,0)</f>
        <v>0</v>
      </c>
      <c r="AA483" s="55">
        <f>IF(IFERROR(MATCH(CONCATENATE("I",Tabel!$N$4),Inst_audio,0),0)&gt;0,Tabel!$AD493*0.2,0)</f>
        <v>0</v>
      </c>
      <c r="AB483" s="55">
        <f>IF(Tabel!$N$4="00169", Tabel!AD493*0.4,0)</f>
        <v>0</v>
      </c>
      <c r="AC483" s="55">
        <f>IF(IFERROR(MATCH(CONCATENATE("I",Tabel!$N$4),Inst_forta,0),0)&gt;0,Tabel!$AD493*0.2,0)</f>
        <v>0</v>
      </c>
      <c r="AD483" s="55">
        <f>IF(IFERROR(MATCH(CONCATENATE("I",Tabel!$N$4),Inst_forta_bani,0),0)&gt;0,Tabel!$AD493*1.2,0)</f>
        <v>0</v>
      </c>
      <c r="AE483" s="55">
        <f>IF(Tabel!$N$4="16751", Tabel!$AD493*1.2,0)</f>
        <v>0</v>
      </c>
      <c r="AF483" s="55">
        <f>IF(Tabel!$N$4="16606", Tabel!$AD493*0.3,0)</f>
        <v>0</v>
      </c>
      <c r="AG483" s="55">
        <f>IF(Tabel!$N$4="16668", Tabel!$AD493*0.4,0)</f>
        <v>0</v>
      </c>
      <c r="AH483" s="55">
        <f>IF(Tabel!$N$4="15677", Tabel!$AD493*0.2,0)</f>
        <v>0</v>
      </c>
      <c r="AI483" s="55">
        <f>IF(Tabel!$N$4="16958", Tabel!$AD493*0.2,0)</f>
        <v>0</v>
      </c>
      <c r="AJ483" s="55">
        <f>Tabel!$AD493*0.75</f>
        <v>0</v>
      </c>
      <c r="AK483" s="55">
        <f>(Tabel!$AD493+Tabel!$AF493)*0.1</f>
        <v>0</v>
      </c>
      <c r="AL483" s="55">
        <f>IF(Tabel!$B493="GRUP_F6", Tabel!$AD493*0.1,0)</f>
        <v>0</v>
      </c>
      <c r="AM483" s="55">
        <f>IF(IFERROR(MATCH(CONCATENATE("I",Tabel!$N$4),Inst_social,0),0)&gt;0,Tabel!$AD493*0.1,0)</f>
        <v>0</v>
      </c>
      <c r="AN483" s="55">
        <f>Tabel!$AD493*0.75</f>
        <v>0</v>
      </c>
    </row>
    <row r="484" spans="24:40" x14ac:dyDescent="0.2">
      <c r="X484" s="55">
        <f>IF(IFERROR(MATCH(CONCATENATE("I",Tabel!$N$4),Inst_SFSSV,0),0)&gt;0,Tabel!$AD494*0.9,0)</f>
        <v>0</v>
      </c>
      <c r="Y484" s="55">
        <f>IF(Tabel!$N$4="16341", Tabel!AD494*1,0)</f>
        <v>0</v>
      </c>
      <c r="Z484" s="55">
        <f>IF(Tabel!$N$4="00027", Tabel!AD494*0.4,0)</f>
        <v>0</v>
      </c>
      <c r="AA484" s="55">
        <f>IF(IFERROR(MATCH(CONCATENATE("I",Tabel!$N$4),Inst_audio,0),0)&gt;0,Tabel!$AD494*0.2,0)</f>
        <v>0</v>
      </c>
      <c r="AB484" s="55">
        <f>IF(Tabel!$N$4="00169", Tabel!AD494*0.4,0)</f>
        <v>0</v>
      </c>
      <c r="AC484" s="55">
        <f>IF(IFERROR(MATCH(CONCATENATE("I",Tabel!$N$4),Inst_forta,0),0)&gt;0,Tabel!$AD494*0.2,0)</f>
        <v>0</v>
      </c>
      <c r="AD484" s="55">
        <f>IF(IFERROR(MATCH(CONCATENATE("I",Tabel!$N$4),Inst_forta_bani,0),0)&gt;0,Tabel!$AD494*1.2,0)</f>
        <v>0</v>
      </c>
      <c r="AE484" s="55">
        <f>IF(Tabel!$N$4="16751", Tabel!$AD494*1.2,0)</f>
        <v>0</v>
      </c>
      <c r="AF484" s="55">
        <f>IF(Tabel!$N$4="16606", Tabel!$AD494*0.3,0)</f>
        <v>0</v>
      </c>
      <c r="AG484" s="55">
        <f>IF(Tabel!$N$4="16668", Tabel!$AD494*0.4,0)</f>
        <v>0</v>
      </c>
      <c r="AH484" s="55">
        <f>IF(Tabel!$N$4="15677", Tabel!$AD494*0.2,0)</f>
        <v>0</v>
      </c>
      <c r="AI484" s="55">
        <f>IF(Tabel!$N$4="16958", Tabel!$AD494*0.2,0)</f>
        <v>0</v>
      </c>
      <c r="AJ484" s="55">
        <f>Tabel!$AD494*0.75</f>
        <v>0</v>
      </c>
      <c r="AK484" s="55">
        <f>(Tabel!$AD494+Tabel!$AF494)*0.1</f>
        <v>0</v>
      </c>
      <c r="AL484" s="55">
        <f>IF(Tabel!$B494="GRUP_F6", Tabel!$AD494*0.1,0)</f>
        <v>0</v>
      </c>
      <c r="AM484" s="55">
        <f>IF(IFERROR(MATCH(CONCATENATE("I",Tabel!$N$4),Inst_social,0),0)&gt;0,Tabel!$AD494*0.1,0)</f>
        <v>0</v>
      </c>
      <c r="AN484" s="55">
        <f>Tabel!$AD494*0.75</f>
        <v>0</v>
      </c>
    </row>
    <row r="485" spans="24:40" x14ac:dyDescent="0.2">
      <c r="X485" s="55">
        <f>IF(IFERROR(MATCH(CONCATENATE("I",Tabel!$N$4),Inst_SFSSV,0),0)&gt;0,Tabel!$AD495*0.9,0)</f>
        <v>0</v>
      </c>
      <c r="Y485" s="55">
        <f>IF(Tabel!$N$4="16341", Tabel!AD495*1,0)</f>
        <v>0</v>
      </c>
      <c r="Z485" s="55">
        <f>IF(Tabel!$N$4="00027", Tabel!AD495*0.4,0)</f>
        <v>0</v>
      </c>
      <c r="AA485" s="55">
        <f>IF(IFERROR(MATCH(CONCATENATE("I",Tabel!$N$4),Inst_audio,0),0)&gt;0,Tabel!$AD495*0.2,0)</f>
        <v>0</v>
      </c>
      <c r="AB485" s="55">
        <f>IF(Tabel!$N$4="00169", Tabel!AD495*0.4,0)</f>
        <v>0</v>
      </c>
      <c r="AC485" s="55">
        <f>IF(IFERROR(MATCH(CONCATENATE("I",Tabel!$N$4),Inst_forta,0),0)&gt;0,Tabel!$AD495*0.2,0)</f>
        <v>0</v>
      </c>
      <c r="AD485" s="55">
        <f>IF(IFERROR(MATCH(CONCATENATE("I",Tabel!$N$4),Inst_forta_bani,0),0)&gt;0,Tabel!$AD495*1.2,0)</f>
        <v>0</v>
      </c>
      <c r="AE485" s="55">
        <f>IF(Tabel!$N$4="16751", Tabel!$AD495*1.2,0)</f>
        <v>0</v>
      </c>
      <c r="AF485" s="55">
        <f>IF(Tabel!$N$4="16606", Tabel!$AD495*0.3,0)</f>
        <v>0</v>
      </c>
      <c r="AG485" s="55">
        <f>IF(Tabel!$N$4="16668", Tabel!$AD495*0.4,0)</f>
        <v>0</v>
      </c>
      <c r="AH485" s="55">
        <f>IF(Tabel!$N$4="15677", Tabel!$AD495*0.2,0)</f>
        <v>0</v>
      </c>
      <c r="AI485" s="55">
        <f>IF(Tabel!$N$4="16958", Tabel!$AD495*0.2,0)</f>
        <v>0</v>
      </c>
      <c r="AJ485" s="55">
        <f>Tabel!$AD495*0.75</f>
        <v>0</v>
      </c>
      <c r="AK485" s="55">
        <f>(Tabel!$AD495+Tabel!$AF495)*0.1</f>
        <v>0</v>
      </c>
      <c r="AL485" s="55">
        <f>IF(Tabel!$B495="GRUP_F6", Tabel!$AD495*0.1,0)</f>
        <v>0</v>
      </c>
      <c r="AM485" s="55">
        <f>IF(IFERROR(MATCH(CONCATENATE("I",Tabel!$N$4),Inst_social,0),0)&gt;0,Tabel!$AD495*0.1,0)</f>
        <v>0</v>
      </c>
      <c r="AN485" s="55">
        <f>Tabel!$AD495*0.75</f>
        <v>0</v>
      </c>
    </row>
    <row r="486" spans="24:40" x14ac:dyDescent="0.2">
      <c r="X486" s="55">
        <f>IF(IFERROR(MATCH(CONCATENATE("I",Tabel!$N$4),Inst_SFSSV,0),0)&gt;0,Tabel!$AD496*0.9,0)</f>
        <v>0</v>
      </c>
      <c r="Y486" s="55">
        <f>IF(Tabel!$N$4="16341", Tabel!AD496*1,0)</f>
        <v>0</v>
      </c>
      <c r="Z486" s="55">
        <f>IF(Tabel!$N$4="00027", Tabel!AD496*0.4,0)</f>
        <v>0</v>
      </c>
      <c r="AA486" s="55">
        <f>IF(IFERROR(MATCH(CONCATENATE("I",Tabel!$N$4),Inst_audio,0),0)&gt;0,Tabel!$AD496*0.2,0)</f>
        <v>0</v>
      </c>
      <c r="AB486" s="55">
        <f>IF(Tabel!$N$4="00169", Tabel!AD496*0.4,0)</f>
        <v>0</v>
      </c>
      <c r="AC486" s="55">
        <f>IF(IFERROR(MATCH(CONCATENATE("I",Tabel!$N$4),Inst_forta,0),0)&gt;0,Tabel!$AD496*0.2,0)</f>
        <v>0</v>
      </c>
      <c r="AD486" s="55">
        <f>IF(IFERROR(MATCH(CONCATENATE("I",Tabel!$N$4),Inst_forta_bani,0),0)&gt;0,Tabel!$AD496*1.2,0)</f>
        <v>0</v>
      </c>
      <c r="AE486" s="55">
        <f>IF(Tabel!$N$4="16751", Tabel!$AD496*1.2,0)</f>
        <v>0</v>
      </c>
      <c r="AF486" s="55">
        <f>IF(Tabel!$N$4="16606", Tabel!$AD496*0.3,0)</f>
        <v>0</v>
      </c>
      <c r="AG486" s="55">
        <f>IF(Tabel!$N$4="16668", Tabel!$AD496*0.4,0)</f>
        <v>0</v>
      </c>
      <c r="AH486" s="55">
        <f>IF(Tabel!$N$4="15677", Tabel!$AD496*0.2,0)</f>
        <v>0</v>
      </c>
      <c r="AI486" s="55">
        <f>IF(Tabel!$N$4="16958", Tabel!$AD496*0.2,0)</f>
        <v>0</v>
      </c>
      <c r="AJ486" s="55">
        <f>Tabel!$AD496*0.75</f>
        <v>0</v>
      </c>
      <c r="AK486" s="55">
        <f>(Tabel!$AD496+Tabel!$AF496)*0.1</f>
        <v>0</v>
      </c>
      <c r="AL486" s="55">
        <f>IF(Tabel!$B496="GRUP_F6", Tabel!$AD496*0.1,0)</f>
        <v>0</v>
      </c>
      <c r="AM486" s="55">
        <f>IF(IFERROR(MATCH(CONCATENATE("I",Tabel!$N$4),Inst_social,0),0)&gt;0,Tabel!$AD496*0.1,0)</f>
        <v>0</v>
      </c>
      <c r="AN486" s="55">
        <f>Tabel!$AD496*0.75</f>
        <v>0</v>
      </c>
    </row>
    <row r="487" spans="24:40" x14ac:dyDescent="0.2">
      <c r="X487" s="55">
        <f>IF(IFERROR(MATCH(CONCATENATE("I",Tabel!$N$4),Inst_SFSSV,0),0)&gt;0,Tabel!$AD497*0.9,0)</f>
        <v>0</v>
      </c>
      <c r="Y487" s="55">
        <f>IF(Tabel!$N$4="16341", Tabel!AD497*1,0)</f>
        <v>0</v>
      </c>
      <c r="Z487" s="55">
        <f>IF(Tabel!$N$4="00027", Tabel!AD497*0.4,0)</f>
        <v>0</v>
      </c>
      <c r="AA487" s="55">
        <f>IF(IFERROR(MATCH(CONCATENATE("I",Tabel!$N$4),Inst_audio,0),0)&gt;0,Tabel!$AD497*0.2,0)</f>
        <v>0</v>
      </c>
      <c r="AB487" s="55">
        <f>IF(Tabel!$N$4="00169", Tabel!AD497*0.4,0)</f>
        <v>0</v>
      </c>
      <c r="AC487" s="55">
        <f>IF(IFERROR(MATCH(CONCATENATE("I",Tabel!$N$4),Inst_forta,0),0)&gt;0,Tabel!$AD497*0.2,0)</f>
        <v>0</v>
      </c>
      <c r="AD487" s="55">
        <f>IF(IFERROR(MATCH(CONCATENATE("I",Tabel!$N$4),Inst_forta_bani,0),0)&gt;0,Tabel!$AD497*1.2,0)</f>
        <v>0</v>
      </c>
      <c r="AE487" s="55">
        <f>IF(Tabel!$N$4="16751", Tabel!$AD497*1.2,0)</f>
        <v>0</v>
      </c>
      <c r="AF487" s="55">
        <f>IF(Tabel!$N$4="16606", Tabel!$AD497*0.3,0)</f>
        <v>0</v>
      </c>
      <c r="AG487" s="55">
        <f>IF(Tabel!$N$4="16668", Tabel!$AD497*0.4,0)</f>
        <v>0</v>
      </c>
      <c r="AH487" s="55">
        <f>IF(Tabel!$N$4="15677", Tabel!$AD497*0.2,0)</f>
        <v>0</v>
      </c>
      <c r="AI487" s="55">
        <f>IF(Tabel!$N$4="16958", Tabel!$AD497*0.2,0)</f>
        <v>0</v>
      </c>
      <c r="AJ487" s="55">
        <f>Tabel!$AD497*0.75</f>
        <v>0</v>
      </c>
      <c r="AK487" s="55">
        <f>(Tabel!$AD497+Tabel!$AF497)*0.1</f>
        <v>0</v>
      </c>
      <c r="AL487" s="55">
        <f>IF(Tabel!$B497="GRUP_F6", Tabel!$AD497*0.1,0)</f>
        <v>0</v>
      </c>
      <c r="AM487" s="55">
        <f>IF(IFERROR(MATCH(CONCATENATE("I",Tabel!$N$4),Inst_social,0),0)&gt;0,Tabel!$AD497*0.1,0)</f>
        <v>0</v>
      </c>
      <c r="AN487" s="55">
        <f>Tabel!$AD497*0.75</f>
        <v>0</v>
      </c>
    </row>
    <row r="488" spans="24:40" x14ac:dyDescent="0.2">
      <c r="X488" s="55">
        <f>IF(IFERROR(MATCH(CONCATENATE("I",Tabel!$N$4),Inst_SFSSV,0),0)&gt;0,Tabel!$AD498*0.9,0)</f>
        <v>0</v>
      </c>
      <c r="Y488" s="55">
        <f>IF(Tabel!$N$4="16341", Tabel!AD498*1,0)</f>
        <v>0</v>
      </c>
      <c r="Z488" s="55">
        <f>IF(Tabel!$N$4="00027", Tabel!AD498*0.4,0)</f>
        <v>0</v>
      </c>
      <c r="AA488" s="55">
        <f>IF(IFERROR(MATCH(CONCATENATE("I",Tabel!$N$4),Inst_audio,0),0)&gt;0,Tabel!$AD498*0.2,0)</f>
        <v>0</v>
      </c>
      <c r="AB488" s="55">
        <f>IF(Tabel!$N$4="00169", Tabel!AD498*0.4,0)</f>
        <v>0</v>
      </c>
      <c r="AC488" s="55">
        <f>IF(IFERROR(MATCH(CONCATENATE("I",Tabel!$N$4),Inst_forta,0),0)&gt;0,Tabel!$AD498*0.2,0)</f>
        <v>0</v>
      </c>
      <c r="AD488" s="55">
        <f>IF(IFERROR(MATCH(CONCATENATE("I",Tabel!$N$4),Inst_forta_bani,0),0)&gt;0,Tabel!$AD498*1.2,0)</f>
        <v>0</v>
      </c>
      <c r="AE488" s="55">
        <f>IF(Tabel!$N$4="16751", Tabel!$AD498*1.2,0)</f>
        <v>0</v>
      </c>
      <c r="AF488" s="55">
        <f>IF(Tabel!$N$4="16606", Tabel!$AD498*0.3,0)</f>
        <v>0</v>
      </c>
      <c r="AG488" s="55">
        <f>IF(Tabel!$N$4="16668", Tabel!$AD498*0.4,0)</f>
        <v>0</v>
      </c>
      <c r="AH488" s="55">
        <f>IF(Tabel!$N$4="15677", Tabel!$AD498*0.2,0)</f>
        <v>0</v>
      </c>
      <c r="AI488" s="55">
        <f>IF(Tabel!$N$4="16958", Tabel!$AD498*0.2,0)</f>
        <v>0</v>
      </c>
      <c r="AJ488" s="55">
        <f>Tabel!$AD498*0.75</f>
        <v>0</v>
      </c>
      <c r="AK488" s="55">
        <f>(Tabel!$AD498+Tabel!$AF498)*0.1</f>
        <v>0</v>
      </c>
      <c r="AL488" s="55">
        <f>IF(Tabel!$B498="GRUP_F6", Tabel!$AD498*0.1,0)</f>
        <v>0</v>
      </c>
      <c r="AM488" s="55">
        <f>IF(IFERROR(MATCH(CONCATENATE("I",Tabel!$N$4),Inst_social,0),0)&gt;0,Tabel!$AD498*0.1,0)</f>
        <v>0</v>
      </c>
      <c r="AN488" s="55">
        <f>Tabel!$AD498*0.75</f>
        <v>0</v>
      </c>
    </row>
    <row r="489" spans="24:40" x14ac:dyDescent="0.2">
      <c r="X489" s="55">
        <f>IF(IFERROR(MATCH(CONCATENATE("I",Tabel!$N$4),Inst_SFSSV,0),0)&gt;0,Tabel!$AD499*0.9,0)</f>
        <v>0</v>
      </c>
      <c r="Y489" s="55">
        <f>IF(Tabel!$N$4="16341", Tabel!AD499*1,0)</f>
        <v>0</v>
      </c>
      <c r="Z489" s="55">
        <f>IF(Tabel!$N$4="00027", Tabel!AD499*0.4,0)</f>
        <v>0</v>
      </c>
      <c r="AA489" s="55">
        <f>IF(IFERROR(MATCH(CONCATENATE("I",Tabel!$N$4),Inst_audio,0),0)&gt;0,Tabel!$AD499*0.2,0)</f>
        <v>0</v>
      </c>
      <c r="AB489" s="55">
        <f>IF(Tabel!$N$4="00169", Tabel!AD499*0.4,0)</f>
        <v>0</v>
      </c>
      <c r="AC489" s="55">
        <f>IF(IFERROR(MATCH(CONCATENATE("I",Tabel!$N$4),Inst_forta,0),0)&gt;0,Tabel!$AD499*0.2,0)</f>
        <v>0</v>
      </c>
      <c r="AD489" s="55">
        <f>IF(IFERROR(MATCH(CONCATENATE("I",Tabel!$N$4),Inst_forta_bani,0),0)&gt;0,Tabel!$AD499*1.2,0)</f>
        <v>0</v>
      </c>
      <c r="AE489" s="55">
        <f>IF(Tabel!$N$4="16751", Tabel!$AD499*1.2,0)</f>
        <v>0</v>
      </c>
      <c r="AF489" s="55">
        <f>IF(Tabel!$N$4="16606", Tabel!$AD499*0.3,0)</f>
        <v>0</v>
      </c>
      <c r="AG489" s="55">
        <f>IF(Tabel!$N$4="16668", Tabel!$AD499*0.4,0)</f>
        <v>0</v>
      </c>
      <c r="AH489" s="55">
        <f>IF(Tabel!$N$4="15677", Tabel!$AD499*0.2,0)</f>
        <v>0</v>
      </c>
      <c r="AI489" s="55">
        <f>IF(Tabel!$N$4="16958", Tabel!$AD499*0.2,0)</f>
        <v>0</v>
      </c>
      <c r="AJ489" s="55">
        <f>Tabel!$AD499*0.75</f>
        <v>0</v>
      </c>
      <c r="AK489" s="55">
        <f>(Tabel!$AD499+Tabel!$AF499)*0.1</f>
        <v>0</v>
      </c>
      <c r="AL489" s="55">
        <f>IF(Tabel!$B499="GRUP_F6", Tabel!$AD499*0.1,0)</f>
        <v>0</v>
      </c>
      <c r="AM489" s="55">
        <f>IF(IFERROR(MATCH(CONCATENATE("I",Tabel!$N$4),Inst_social,0),0)&gt;0,Tabel!$AD499*0.1,0)</f>
        <v>0</v>
      </c>
      <c r="AN489" s="55">
        <f>Tabel!$AD499*0.75</f>
        <v>0</v>
      </c>
    </row>
    <row r="490" spans="24:40" x14ac:dyDescent="0.2">
      <c r="X490" s="55">
        <f>IF(IFERROR(MATCH(CONCATENATE("I",Tabel!$N$4),Inst_SFSSV,0),0)&gt;0,Tabel!$AD500*0.9,0)</f>
        <v>0</v>
      </c>
      <c r="Y490" s="55">
        <f>IF(Tabel!$N$4="16341", Tabel!AD500*1,0)</f>
        <v>0</v>
      </c>
      <c r="Z490" s="55">
        <f>IF(Tabel!$N$4="00027", Tabel!AD500*0.4,0)</f>
        <v>0</v>
      </c>
      <c r="AA490" s="55">
        <f>IF(IFERROR(MATCH(CONCATENATE("I",Tabel!$N$4),Inst_audio,0),0)&gt;0,Tabel!$AD500*0.2,0)</f>
        <v>0</v>
      </c>
      <c r="AB490" s="55">
        <f>IF(Tabel!$N$4="00169", Tabel!AD500*0.4,0)</f>
        <v>0</v>
      </c>
      <c r="AC490" s="55">
        <f>IF(IFERROR(MATCH(CONCATENATE("I",Tabel!$N$4),Inst_forta,0),0)&gt;0,Tabel!$AD500*0.2,0)</f>
        <v>0</v>
      </c>
      <c r="AD490" s="55">
        <f>IF(IFERROR(MATCH(CONCATENATE("I",Tabel!$N$4),Inst_forta_bani,0),0)&gt;0,Tabel!$AD500*1.2,0)</f>
        <v>0</v>
      </c>
      <c r="AE490" s="55">
        <f>IF(Tabel!$N$4="16751", Tabel!$AD500*1.2,0)</f>
        <v>0</v>
      </c>
      <c r="AF490" s="55">
        <f>IF(Tabel!$N$4="16606", Tabel!$AD500*0.3,0)</f>
        <v>0</v>
      </c>
      <c r="AG490" s="55">
        <f>IF(Tabel!$N$4="16668", Tabel!$AD500*0.4,0)</f>
        <v>0</v>
      </c>
      <c r="AH490" s="55">
        <f>IF(Tabel!$N$4="15677", Tabel!$AD500*0.2,0)</f>
        <v>0</v>
      </c>
      <c r="AI490" s="55">
        <f>IF(Tabel!$N$4="16958", Tabel!$AD500*0.2,0)</f>
        <v>0</v>
      </c>
      <c r="AJ490" s="55">
        <f>Tabel!$AD500*0.75</f>
        <v>0</v>
      </c>
      <c r="AK490" s="55">
        <f>(Tabel!$AD500+Tabel!$AF500)*0.1</f>
        <v>0</v>
      </c>
      <c r="AL490" s="55">
        <f>IF(Tabel!$B500="GRUP_F6", Tabel!$AD500*0.1,0)</f>
        <v>0</v>
      </c>
      <c r="AM490" s="55">
        <f>IF(IFERROR(MATCH(CONCATENATE("I",Tabel!$N$4),Inst_social,0),0)&gt;0,Tabel!$AD500*0.1,0)</f>
        <v>0</v>
      </c>
      <c r="AN490" s="55">
        <f>Tabel!$AD500*0.75</f>
        <v>0</v>
      </c>
    </row>
    <row r="491" spans="24:40" x14ac:dyDescent="0.2">
      <c r="X491" s="55">
        <f>IF(IFERROR(MATCH(CONCATENATE("I",Tabel!$N$4),Inst_SFSSV,0),0)&gt;0,Tabel!$AD501*0.9,0)</f>
        <v>0</v>
      </c>
      <c r="Y491" s="55">
        <f>IF(Tabel!$N$4="16341", Tabel!AD501*1,0)</f>
        <v>0</v>
      </c>
      <c r="Z491" s="55">
        <f>IF(Tabel!$N$4="00027", Tabel!AD501*0.4,0)</f>
        <v>0</v>
      </c>
      <c r="AA491" s="55">
        <f>IF(IFERROR(MATCH(CONCATENATE("I",Tabel!$N$4),Inst_audio,0),0)&gt;0,Tabel!$AD501*0.2,0)</f>
        <v>0</v>
      </c>
      <c r="AB491" s="55">
        <f>IF(Tabel!$N$4="00169", Tabel!AD501*0.4,0)</f>
        <v>0</v>
      </c>
      <c r="AC491" s="55">
        <f>IF(IFERROR(MATCH(CONCATENATE("I",Tabel!$N$4),Inst_forta,0),0)&gt;0,Tabel!$AD501*0.2,0)</f>
        <v>0</v>
      </c>
      <c r="AD491" s="55">
        <f>IF(IFERROR(MATCH(CONCATENATE("I",Tabel!$N$4),Inst_forta_bani,0),0)&gt;0,Tabel!$AD501*1.2,0)</f>
        <v>0</v>
      </c>
      <c r="AE491" s="55">
        <f>IF(Tabel!$N$4="16751", Tabel!$AD501*1.2,0)</f>
        <v>0</v>
      </c>
      <c r="AF491" s="55">
        <f>IF(Tabel!$N$4="16606", Tabel!$AD501*0.3,0)</f>
        <v>0</v>
      </c>
      <c r="AG491" s="55">
        <f>IF(Tabel!$N$4="16668", Tabel!$AD501*0.4,0)</f>
        <v>0</v>
      </c>
      <c r="AH491" s="55">
        <f>IF(Tabel!$N$4="15677", Tabel!$AD501*0.2,0)</f>
        <v>0</v>
      </c>
      <c r="AI491" s="55">
        <f>IF(Tabel!$N$4="16958", Tabel!$AD501*0.2,0)</f>
        <v>0</v>
      </c>
      <c r="AJ491" s="55">
        <f>Tabel!$AD501*0.75</f>
        <v>0</v>
      </c>
      <c r="AK491" s="55">
        <f>(Tabel!$AD501+Tabel!$AF501)*0.1</f>
        <v>0</v>
      </c>
      <c r="AL491" s="55">
        <f>IF(Tabel!$B501="GRUP_F6", Tabel!$AD501*0.1,0)</f>
        <v>0</v>
      </c>
      <c r="AM491" s="55">
        <f>IF(IFERROR(MATCH(CONCATENATE("I",Tabel!$N$4),Inst_social,0),0)&gt;0,Tabel!$AD501*0.1,0)</f>
        <v>0</v>
      </c>
      <c r="AN491" s="55">
        <f>Tabel!$AD501*0.75</f>
        <v>0</v>
      </c>
    </row>
    <row r="492" spans="24:40" x14ac:dyDescent="0.2">
      <c r="X492" s="55">
        <f>IF(IFERROR(MATCH(CONCATENATE("I",Tabel!$N$4),Inst_SFSSV,0),0)&gt;0,Tabel!$AD502*0.9,0)</f>
        <v>0</v>
      </c>
      <c r="Y492" s="55">
        <f>IF(Tabel!$N$4="16341", Tabel!AD502*1,0)</f>
        <v>0</v>
      </c>
      <c r="Z492" s="55">
        <f>IF(Tabel!$N$4="00027", Tabel!AD502*0.4,0)</f>
        <v>0</v>
      </c>
      <c r="AA492" s="55">
        <f>IF(IFERROR(MATCH(CONCATENATE("I",Tabel!$N$4),Inst_audio,0),0)&gt;0,Tabel!$AD502*0.2,0)</f>
        <v>0</v>
      </c>
      <c r="AB492" s="55">
        <f>IF(Tabel!$N$4="00169", Tabel!AD502*0.4,0)</f>
        <v>0</v>
      </c>
      <c r="AC492" s="55">
        <f>IF(IFERROR(MATCH(CONCATENATE("I",Tabel!$N$4),Inst_forta,0),0)&gt;0,Tabel!$AD502*0.2,0)</f>
        <v>0</v>
      </c>
      <c r="AD492" s="55">
        <f>IF(IFERROR(MATCH(CONCATENATE("I",Tabel!$N$4),Inst_forta_bani,0),0)&gt;0,Tabel!$AD502*1.2,0)</f>
        <v>0</v>
      </c>
      <c r="AE492" s="55">
        <f>IF(Tabel!$N$4="16751", Tabel!$AD502*1.2,0)</f>
        <v>0</v>
      </c>
      <c r="AF492" s="55">
        <f>IF(Tabel!$N$4="16606", Tabel!$AD502*0.3,0)</f>
        <v>0</v>
      </c>
      <c r="AG492" s="55">
        <f>IF(Tabel!$N$4="16668", Tabel!$AD502*0.4,0)</f>
        <v>0</v>
      </c>
      <c r="AH492" s="55">
        <f>IF(Tabel!$N$4="15677", Tabel!$AD502*0.2,0)</f>
        <v>0</v>
      </c>
      <c r="AI492" s="55">
        <f>IF(Tabel!$N$4="16958", Tabel!$AD502*0.2,0)</f>
        <v>0</v>
      </c>
      <c r="AJ492" s="55">
        <f>Tabel!$AD502*0.75</f>
        <v>0</v>
      </c>
      <c r="AK492" s="55">
        <f>(Tabel!$AD502+Tabel!$AF502)*0.1</f>
        <v>0</v>
      </c>
      <c r="AL492" s="55">
        <f>IF(Tabel!$B502="GRUP_F6", Tabel!$AD502*0.1,0)</f>
        <v>0</v>
      </c>
      <c r="AM492" s="55">
        <f>IF(IFERROR(MATCH(CONCATENATE("I",Tabel!$N$4),Inst_social,0),0)&gt;0,Tabel!$AD502*0.1,0)</f>
        <v>0</v>
      </c>
      <c r="AN492" s="55">
        <f>Tabel!$AD502*0.75</f>
        <v>0</v>
      </c>
    </row>
    <row r="493" spans="24:40" x14ac:dyDescent="0.2">
      <c r="X493" s="55">
        <f>IF(IFERROR(MATCH(CONCATENATE("I",Tabel!$N$4),Inst_SFSSV,0),0)&gt;0,Tabel!$AD503*0.9,0)</f>
        <v>0</v>
      </c>
      <c r="Y493" s="55">
        <f>IF(Tabel!$N$4="16341", Tabel!AD503*1,0)</f>
        <v>0</v>
      </c>
      <c r="Z493" s="55">
        <f>IF(Tabel!$N$4="00027", Tabel!AD503*0.4,0)</f>
        <v>0</v>
      </c>
      <c r="AA493" s="55">
        <f>IF(IFERROR(MATCH(CONCATENATE("I",Tabel!$N$4),Inst_audio,0),0)&gt;0,Tabel!$AD503*0.2,0)</f>
        <v>0</v>
      </c>
      <c r="AB493" s="55">
        <f>IF(Tabel!$N$4="00169", Tabel!AD503*0.4,0)</f>
        <v>0</v>
      </c>
      <c r="AC493" s="55">
        <f>IF(IFERROR(MATCH(CONCATENATE("I",Tabel!$N$4),Inst_forta,0),0)&gt;0,Tabel!$AD503*0.2,0)</f>
        <v>0</v>
      </c>
      <c r="AD493" s="55">
        <f>IF(IFERROR(MATCH(CONCATENATE("I",Tabel!$N$4),Inst_forta_bani,0),0)&gt;0,Tabel!$AD503*1.2,0)</f>
        <v>0</v>
      </c>
      <c r="AE493" s="55">
        <f>IF(Tabel!$N$4="16751", Tabel!$AD503*1.2,0)</f>
        <v>0</v>
      </c>
      <c r="AF493" s="55">
        <f>IF(Tabel!$N$4="16606", Tabel!$AD503*0.3,0)</f>
        <v>0</v>
      </c>
      <c r="AG493" s="55">
        <f>IF(Tabel!$N$4="16668", Tabel!$AD503*0.4,0)</f>
        <v>0</v>
      </c>
      <c r="AH493" s="55">
        <f>IF(Tabel!$N$4="15677", Tabel!$AD503*0.2,0)</f>
        <v>0</v>
      </c>
      <c r="AI493" s="55">
        <f>IF(Tabel!$N$4="16958", Tabel!$AD503*0.2,0)</f>
        <v>0</v>
      </c>
      <c r="AJ493" s="55">
        <f>Tabel!$AD503*0.75</f>
        <v>0</v>
      </c>
      <c r="AK493" s="55">
        <f>(Tabel!$AD503+Tabel!$AF503)*0.1</f>
        <v>0</v>
      </c>
      <c r="AL493" s="55">
        <f>IF(Tabel!$B503="GRUP_F6", Tabel!$AD503*0.1,0)</f>
        <v>0</v>
      </c>
      <c r="AM493" s="55">
        <f>IF(IFERROR(MATCH(CONCATENATE("I",Tabel!$N$4),Inst_social,0),0)&gt;0,Tabel!$AD503*0.1,0)</f>
        <v>0</v>
      </c>
      <c r="AN493" s="55">
        <f>Tabel!$AD503*0.75</f>
        <v>0</v>
      </c>
    </row>
    <row r="494" spans="24:40" x14ac:dyDescent="0.2">
      <c r="X494" s="55">
        <f>IF(IFERROR(MATCH(CONCATENATE("I",Tabel!$N$4),Inst_SFSSV,0),0)&gt;0,Tabel!$AD504*0.9,0)</f>
        <v>0</v>
      </c>
      <c r="Y494" s="55">
        <f>IF(Tabel!$N$4="16341", Tabel!AD504*1,0)</f>
        <v>0</v>
      </c>
      <c r="Z494" s="55">
        <f>IF(Tabel!$N$4="00027", Tabel!AD504*0.4,0)</f>
        <v>0</v>
      </c>
      <c r="AA494" s="55">
        <f>IF(IFERROR(MATCH(CONCATENATE("I",Tabel!$N$4),Inst_audio,0),0)&gt;0,Tabel!$AD504*0.2,0)</f>
        <v>0</v>
      </c>
      <c r="AB494" s="55">
        <f>IF(Tabel!$N$4="00169", Tabel!AD504*0.4,0)</f>
        <v>0</v>
      </c>
      <c r="AC494" s="55">
        <f>IF(IFERROR(MATCH(CONCATENATE("I",Tabel!$N$4),Inst_forta,0),0)&gt;0,Tabel!$AD504*0.2,0)</f>
        <v>0</v>
      </c>
      <c r="AD494" s="55">
        <f>IF(IFERROR(MATCH(CONCATENATE("I",Tabel!$N$4),Inst_forta_bani,0),0)&gt;0,Tabel!$AD504*1.2,0)</f>
        <v>0</v>
      </c>
      <c r="AE494" s="55">
        <f>IF(Tabel!$N$4="16751", Tabel!$AD504*1.2,0)</f>
        <v>0</v>
      </c>
      <c r="AF494" s="55">
        <f>IF(Tabel!$N$4="16606", Tabel!$AD504*0.3,0)</f>
        <v>0</v>
      </c>
      <c r="AG494" s="55">
        <f>IF(Tabel!$N$4="16668", Tabel!$AD504*0.4,0)</f>
        <v>0</v>
      </c>
      <c r="AH494" s="55">
        <f>IF(Tabel!$N$4="15677", Tabel!$AD504*0.2,0)</f>
        <v>0</v>
      </c>
      <c r="AI494" s="55">
        <f>IF(Tabel!$N$4="16958", Tabel!$AD504*0.2,0)</f>
        <v>0</v>
      </c>
      <c r="AJ494" s="55">
        <f>Tabel!$AD504*0.75</f>
        <v>0</v>
      </c>
      <c r="AK494" s="55">
        <f>(Tabel!$AD504+Tabel!$AF504)*0.1</f>
        <v>0</v>
      </c>
      <c r="AL494" s="55">
        <f>IF(Tabel!$B504="GRUP_F6", Tabel!$AD504*0.1,0)</f>
        <v>0</v>
      </c>
      <c r="AM494" s="55">
        <f>IF(IFERROR(MATCH(CONCATENATE("I",Tabel!$N$4),Inst_social,0),0)&gt;0,Tabel!$AD504*0.1,0)</f>
        <v>0</v>
      </c>
      <c r="AN494" s="55">
        <f>Tabel!$AD504*0.75</f>
        <v>0</v>
      </c>
    </row>
    <row r="495" spans="24:40" x14ac:dyDescent="0.2">
      <c r="X495" s="55">
        <f>IF(IFERROR(MATCH(CONCATENATE("I",Tabel!$N$4),Inst_SFSSV,0),0)&gt;0,Tabel!$AD505*0.9,0)</f>
        <v>0</v>
      </c>
      <c r="Y495" s="55">
        <f>IF(Tabel!$N$4="16341", Tabel!AD505*1,0)</f>
        <v>0</v>
      </c>
      <c r="Z495" s="55">
        <f>IF(Tabel!$N$4="00027", Tabel!AD505*0.4,0)</f>
        <v>0</v>
      </c>
      <c r="AA495" s="55">
        <f>IF(IFERROR(MATCH(CONCATENATE("I",Tabel!$N$4),Inst_audio,0),0)&gt;0,Tabel!$AD505*0.2,0)</f>
        <v>0</v>
      </c>
      <c r="AB495" s="55">
        <f>IF(Tabel!$N$4="00169", Tabel!AD505*0.4,0)</f>
        <v>0</v>
      </c>
      <c r="AC495" s="55">
        <f>IF(IFERROR(MATCH(CONCATENATE("I",Tabel!$N$4),Inst_forta,0),0)&gt;0,Tabel!$AD505*0.2,0)</f>
        <v>0</v>
      </c>
      <c r="AD495" s="55">
        <f>IF(IFERROR(MATCH(CONCATENATE("I",Tabel!$N$4),Inst_forta_bani,0),0)&gt;0,Tabel!$AD505*1.2,0)</f>
        <v>0</v>
      </c>
      <c r="AE495" s="55">
        <f>IF(Tabel!$N$4="16751", Tabel!$AD505*1.2,0)</f>
        <v>0</v>
      </c>
      <c r="AF495" s="55">
        <f>IF(Tabel!$N$4="16606", Tabel!$AD505*0.3,0)</f>
        <v>0</v>
      </c>
      <c r="AG495" s="55">
        <f>IF(Tabel!$N$4="16668", Tabel!$AD505*0.4,0)</f>
        <v>0</v>
      </c>
      <c r="AH495" s="55">
        <f>IF(Tabel!$N$4="15677", Tabel!$AD505*0.2,0)</f>
        <v>0</v>
      </c>
      <c r="AI495" s="55">
        <f>IF(Tabel!$N$4="16958", Tabel!$AD505*0.2,0)</f>
        <v>0</v>
      </c>
      <c r="AJ495" s="55">
        <f>Tabel!$AD505*0.75</f>
        <v>0</v>
      </c>
      <c r="AK495" s="55">
        <f>(Tabel!$AD505+Tabel!$AF505)*0.1</f>
        <v>0</v>
      </c>
      <c r="AL495" s="55">
        <f>IF(Tabel!$B505="GRUP_F6", Tabel!$AD505*0.1,0)</f>
        <v>0</v>
      </c>
      <c r="AM495" s="55">
        <f>IF(IFERROR(MATCH(CONCATENATE("I",Tabel!$N$4),Inst_social,0),0)&gt;0,Tabel!$AD505*0.1,0)</f>
        <v>0</v>
      </c>
      <c r="AN495" s="55">
        <f>Tabel!$AD505*0.75</f>
        <v>0</v>
      </c>
    </row>
    <row r="496" spans="24:40" x14ac:dyDescent="0.2">
      <c r="X496" s="55">
        <f>IF(IFERROR(MATCH(CONCATENATE("I",Tabel!$N$4),Inst_SFSSV,0),0)&gt;0,Tabel!$AD506*0.9,0)</f>
        <v>0</v>
      </c>
      <c r="Y496" s="55">
        <f>IF(Tabel!$N$4="16341", Tabel!AD506*1,0)</f>
        <v>0</v>
      </c>
      <c r="Z496" s="55">
        <f>IF(Tabel!$N$4="00027", Tabel!AD506*0.4,0)</f>
        <v>0</v>
      </c>
      <c r="AA496" s="55">
        <f>IF(IFERROR(MATCH(CONCATENATE("I",Tabel!$N$4),Inst_audio,0),0)&gt;0,Tabel!$AD506*0.2,0)</f>
        <v>0</v>
      </c>
      <c r="AB496" s="55">
        <f>IF(Tabel!$N$4="00169", Tabel!AD506*0.4,0)</f>
        <v>0</v>
      </c>
      <c r="AC496" s="55">
        <f>IF(IFERROR(MATCH(CONCATENATE("I",Tabel!$N$4),Inst_forta,0),0)&gt;0,Tabel!$AD506*0.2,0)</f>
        <v>0</v>
      </c>
      <c r="AD496" s="55">
        <f>IF(IFERROR(MATCH(CONCATENATE("I",Tabel!$N$4),Inst_forta_bani,0),0)&gt;0,Tabel!$AD506*1.2,0)</f>
        <v>0</v>
      </c>
      <c r="AE496" s="55">
        <f>IF(Tabel!$N$4="16751", Tabel!$AD506*1.2,0)</f>
        <v>0</v>
      </c>
      <c r="AF496" s="55">
        <f>IF(Tabel!$N$4="16606", Tabel!$AD506*0.3,0)</f>
        <v>0</v>
      </c>
      <c r="AG496" s="55">
        <f>IF(Tabel!$N$4="16668", Tabel!$AD506*0.4,0)</f>
        <v>0</v>
      </c>
      <c r="AH496" s="55">
        <f>IF(Tabel!$N$4="15677", Tabel!$AD506*0.2,0)</f>
        <v>0</v>
      </c>
      <c r="AI496" s="55">
        <f>IF(Tabel!$N$4="16958", Tabel!$AD506*0.2,0)</f>
        <v>0</v>
      </c>
      <c r="AJ496" s="55">
        <f>Tabel!$AD506*0.75</f>
        <v>0</v>
      </c>
      <c r="AK496" s="55">
        <f>(Tabel!$AD506+Tabel!$AF506)*0.1</f>
        <v>0</v>
      </c>
      <c r="AL496" s="55">
        <f>IF(Tabel!$B506="GRUP_F6", Tabel!$AD506*0.1,0)</f>
        <v>0</v>
      </c>
      <c r="AM496" s="55">
        <f>IF(IFERROR(MATCH(CONCATENATE("I",Tabel!$N$4),Inst_social,0),0)&gt;0,Tabel!$AD506*0.1,0)</f>
        <v>0</v>
      </c>
      <c r="AN496" s="55">
        <f>Tabel!$AD506*0.75</f>
        <v>0</v>
      </c>
    </row>
    <row r="497" spans="24:40" x14ac:dyDescent="0.2">
      <c r="X497" s="55">
        <f>IF(IFERROR(MATCH(CONCATENATE("I",Tabel!$N$4),Inst_SFSSV,0),0)&gt;0,Tabel!$AD507*0.9,0)</f>
        <v>0</v>
      </c>
      <c r="Y497" s="55">
        <f>IF(Tabel!$N$4="16341", Tabel!AD507*1,0)</f>
        <v>0</v>
      </c>
      <c r="Z497" s="55">
        <f>IF(Tabel!$N$4="00027", Tabel!AD507*0.4,0)</f>
        <v>0</v>
      </c>
      <c r="AA497" s="55">
        <f>IF(IFERROR(MATCH(CONCATENATE("I",Tabel!$N$4),Inst_audio,0),0)&gt;0,Tabel!$AD507*0.2,0)</f>
        <v>0</v>
      </c>
      <c r="AB497" s="55">
        <f>IF(Tabel!$N$4="00169", Tabel!AD507*0.4,0)</f>
        <v>0</v>
      </c>
      <c r="AC497" s="55">
        <f>IF(IFERROR(MATCH(CONCATENATE("I",Tabel!$N$4),Inst_forta,0),0)&gt;0,Tabel!$AD507*0.2,0)</f>
        <v>0</v>
      </c>
      <c r="AD497" s="55">
        <f>IF(IFERROR(MATCH(CONCATENATE("I",Tabel!$N$4),Inst_forta_bani,0),0)&gt;0,Tabel!$AD507*1.2,0)</f>
        <v>0</v>
      </c>
      <c r="AE497" s="55">
        <f>IF(Tabel!$N$4="16751", Tabel!$AD507*1.2,0)</f>
        <v>0</v>
      </c>
      <c r="AF497" s="55">
        <f>IF(Tabel!$N$4="16606", Tabel!$AD507*0.3,0)</f>
        <v>0</v>
      </c>
      <c r="AG497" s="55">
        <f>IF(Tabel!$N$4="16668", Tabel!$AD507*0.4,0)</f>
        <v>0</v>
      </c>
      <c r="AH497" s="55">
        <f>IF(Tabel!$N$4="15677", Tabel!$AD507*0.2,0)</f>
        <v>0</v>
      </c>
      <c r="AI497" s="55">
        <f>IF(Tabel!$N$4="16958", Tabel!$AD507*0.2,0)</f>
        <v>0</v>
      </c>
      <c r="AJ497" s="55">
        <f>Tabel!$AD507*0.75</f>
        <v>0</v>
      </c>
      <c r="AK497" s="55">
        <f>(Tabel!$AD507+Tabel!$AF507)*0.1</f>
        <v>0</v>
      </c>
      <c r="AL497" s="55">
        <f>IF(Tabel!$B507="GRUP_F6", Tabel!$AD507*0.1,0)</f>
        <v>0</v>
      </c>
      <c r="AM497" s="55">
        <f>IF(IFERROR(MATCH(CONCATENATE("I",Tabel!$N$4),Inst_social,0),0)&gt;0,Tabel!$AD507*0.1,0)</f>
        <v>0</v>
      </c>
      <c r="AN497" s="55">
        <f>Tabel!$AD507*0.75</f>
        <v>0</v>
      </c>
    </row>
    <row r="498" spans="24:40" x14ac:dyDescent="0.2">
      <c r="X498" s="55">
        <f>IF(IFERROR(MATCH(CONCATENATE("I",Tabel!$N$4),Inst_SFSSV,0),0)&gt;0,Tabel!$AD508*0.9,0)</f>
        <v>0</v>
      </c>
      <c r="Y498" s="55">
        <f>IF(Tabel!$N$4="16341", Tabel!AD508*1,0)</f>
        <v>0</v>
      </c>
      <c r="Z498" s="55">
        <f>IF(Tabel!$N$4="00027", Tabel!AD508*0.4,0)</f>
        <v>0</v>
      </c>
      <c r="AA498" s="55">
        <f>IF(IFERROR(MATCH(CONCATENATE("I",Tabel!$N$4),Inst_audio,0),0)&gt;0,Tabel!$AD508*0.2,0)</f>
        <v>0</v>
      </c>
      <c r="AB498" s="55">
        <f>IF(Tabel!$N$4="00169", Tabel!AD508*0.4,0)</f>
        <v>0</v>
      </c>
      <c r="AC498" s="55">
        <f>IF(IFERROR(MATCH(CONCATENATE("I",Tabel!$N$4),Inst_forta,0),0)&gt;0,Tabel!$AD508*0.2,0)</f>
        <v>0</v>
      </c>
      <c r="AD498" s="55">
        <f>IF(IFERROR(MATCH(CONCATENATE("I",Tabel!$N$4),Inst_forta_bani,0),0)&gt;0,Tabel!$AD508*1.2,0)</f>
        <v>0</v>
      </c>
      <c r="AE498" s="55">
        <f>IF(Tabel!$N$4="16751", Tabel!$AD508*1.2,0)</f>
        <v>0</v>
      </c>
      <c r="AF498" s="55">
        <f>IF(Tabel!$N$4="16606", Tabel!$AD508*0.3,0)</f>
        <v>0</v>
      </c>
      <c r="AG498" s="55">
        <f>IF(Tabel!$N$4="16668", Tabel!$AD508*0.4,0)</f>
        <v>0</v>
      </c>
      <c r="AH498" s="55">
        <f>IF(Tabel!$N$4="15677", Tabel!$AD508*0.2,0)</f>
        <v>0</v>
      </c>
      <c r="AI498" s="55">
        <f>IF(Tabel!$N$4="16958", Tabel!$AD508*0.2,0)</f>
        <v>0</v>
      </c>
      <c r="AJ498" s="55">
        <f>Tabel!$AD508*0.75</f>
        <v>0</v>
      </c>
      <c r="AK498" s="55">
        <f>(Tabel!$AD508+Tabel!$AF508)*0.1</f>
        <v>0</v>
      </c>
      <c r="AL498" s="55">
        <f>IF(Tabel!$B508="GRUP_F6", Tabel!$AD508*0.1,0)</f>
        <v>0</v>
      </c>
      <c r="AM498" s="55">
        <f>IF(IFERROR(MATCH(CONCATENATE("I",Tabel!$N$4),Inst_social,0),0)&gt;0,Tabel!$AD508*0.1,0)</f>
        <v>0</v>
      </c>
      <c r="AN498" s="55">
        <f>Tabel!$AD508*0.75</f>
        <v>0</v>
      </c>
    </row>
    <row r="499" spans="24:40" x14ac:dyDescent="0.2">
      <c r="X499" s="55">
        <f>IF(IFERROR(MATCH(CONCATENATE("I",Tabel!$N$4),Inst_SFSSV,0),0)&gt;0,Tabel!$AD509*0.9,0)</f>
        <v>0</v>
      </c>
      <c r="Y499" s="55">
        <f>IF(Tabel!$N$4="16341", Tabel!AD509*1,0)</f>
        <v>0</v>
      </c>
      <c r="Z499" s="55">
        <f>IF(Tabel!$N$4="00027", Tabel!AD509*0.4,0)</f>
        <v>0</v>
      </c>
      <c r="AA499" s="55">
        <f>IF(IFERROR(MATCH(CONCATENATE("I",Tabel!$N$4),Inst_audio,0),0)&gt;0,Tabel!$AD509*0.2,0)</f>
        <v>0</v>
      </c>
      <c r="AB499" s="55">
        <f>IF(Tabel!$N$4="00169", Tabel!AD509*0.4,0)</f>
        <v>0</v>
      </c>
      <c r="AC499" s="55">
        <f>IF(IFERROR(MATCH(CONCATENATE("I",Tabel!$N$4),Inst_forta,0),0)&gt;0,Tabel!$AD509*0.2,0)</f>
        <v>0</v>
      </c>
      <c r="AD499" s="55">
        <f>IF(IFERROR(MATCH(CONCATENATE("I",Tabel!$N$4),Inst_forta_bani,0),0)&gt;0,Tabel!$AD509*1.2,0)</f>
        <v>0</v>
      </c>
      <c r="AE499" s="55">
        <f>IF(Tabel!$N$4="16751", Tabel!$AD509*1.2,0)</f>
        <v>0</v>
      </c>
      <c r="AF499" s="55">
        <f>IF(Tabel!$N$4="16606", Tabel!$AD509*0.3,0)</f>
        <v>0</v>
      </c>
      <c r="AG499" s="55">
        <f>IF(Tabel!$N$4="16668", Tabel!$AD509*0.4,0)</f>
        <v>0</v>
      </c>
      <c r="AH499" s="55">
        <f>IF(Tabel!$N$4="15677", Tabel!$AD509*0.2,0)</f>
        <v>0</v>
      </c>
      <c r="AI499" s="55">
        <f>IF(Tabel!$N$4="16958", Tabel!$AD509*0.2,0)</f>
        <v>0</v>
      </c>
      <c r="AJ499" s="55">
        <f>Tabel!$AD509*0.75</f>
        <v>0</v>
      </c>
      <c r="AK499" s="55">
        <f>(Tabel!$AD509+Tabel!$AF509)*0.1</f>
        <v>0</v>
      </c>
      <c r="AL499" s="55">
        <f>IF(Tabel!$B509="GRUP_F6", Tabel!$AD509*0.1,0)</f>
        <v>0</v>
      </c>
      <c r="AM499" s="55">
        <f>IF(IFERROR(MATCH(CONCATENATE("I",Tabel!$N$4),Inst_social,0),0)&gt;0,Tabel!$AD509*0.1,0)</f>
        <v>0</v>
      </c>
      <c r="AN499" s="55">
        <f>Tabel!$AD509*0.75</f>
        <v>0</v>
      </c>
    </row>
    <row r="500" spans="24:40" x14ac:dyDescent="0.2">
      <c r="X500" s="55">
        <f>IF(IFERROR(MATCH(CONCATENATE("I",Tabel!$N$4),Inst_SFSSV,0),0)&gt;0,Tabel!$AD510*0.9,0)</f>
        <v>0</v>
      </c>
      <c r="Y500" s="55">
        <f>IF(Tabel!$N$4="16341", Tabel!AD510*1,0)</f>
        <v>0</v>
      </c>
      <c r="Z500" s="55">
        <f>IF(Tabel!$N$4="00027", Tabel!AD510*0.4,0)</f>
        <v>0</v>
      </c>
      <c r="AA500" s="55">
        <f>IF(IFERROR(MATCH(CONCATENATE("I",Tabel!$N$4),Inst_audio,0),0)&gt;0,Tabel!$AD510*0.2,0)</f>
        <v>0</v>
      </c>
      <c r="AB500" s="55">
        <f>IF(Tabel!$N$4="00169", Tabel!AD510*0.4,0)</f>
        <v>0</v>
      </c>
      <c r="AC500" s="55">
        <f>IF(IFERROR(MATCH(CONCATENATE("I",Tabel!$N$4),Inst_forta,0),0)&gt;0,Tabel!$AD510*0.2,0)</f>
        <v>0</v>
      </c>
      <c r="AD500" s="55">
        <f>IF(IFERROR(MATCH(CONCATENATE("I",Tabel!$N$4),Inst_forta_bani,0),0)&gt;0,Tabel!$AD510*1.2,0)</f>
        <v>0</v>
      </c>
      <c r="AE500" s="55">
        <f>IF(Tabel!$N$4="16751", Tabel!$AD510*1.2,0)</f>
        <v>0</v>
      </c>
      <c r="AF500" s="55">
        <f>IF(Tabel!$N$4="16606", Tabel!$AD510*0.3,0)</f>
        <v>0</v>
      </c>
      <c r="AG500" s="55">
        <f>IF(Tabel!$N$4="16668", Tabel!$AD510*0.4,0)</f>
        <v>0</v>
      </c>
      <c r="AH500" s="55">
        <f>IF(Tabel!$N$4="15677", Tabel!$AD510*0.2,0)</f>
        <v>0</v>
      </c>
      <c r="AI500" s="55">
        <f>IF(Tabel!$N$4="16958", Tabel!$AD510*0.2,0)</f>
        <v>0</v>
      </c>
      <c r="AJ500" s="55">
        <f>Tabel!$AD510*0.75</f>
        <v>0</v>
      </c>
      <c r="AK500" s="55">
        <f>(Tabel!$AD510+Tabel!$AF510)*0.1</f>
        <v>0</v>
      </c>
      <c r="AL500" s="55">
        <f>IF(Tabel!$B510="GRUP_F6", Tabel!$AD510*0.1,0)</f>
        <v>0</v>
      </c>
      <c r="AM500" s="55">
        <f>IF(IFERROR(MATCH(CONCATENATE("I",Tabel!$N$4),Inst_social,0),0)&gt;0,Tabel!$AD510*0.1,0)</f>
        <v>0</v>
      </c>
      <c r="AN500" s="55">
        <f>Tabel!$AD510*0.75</f>
        <v>0</v>
      </c>
    </row>
    <row r="501" spans="24:40" x14ac:dyDescent="0.2">
      <c r="X501" s="55">
        <f>IF(IFERROR(MATCH(CONCATENATE("I",Tabel!$N$4),Inst_SFSSV,0),0)&gt;0,Tabel!$AD511*0.9,0)</f>
        <v>0</v>
      </c>
      <c r="Y501" s="55">
        <f>IF(Tabel!$N$4="16341", Tabel!AD511*1,0)</f>
        <v>0</v>
      </c>
      <c r="Z501" s="55">
        <f>IF(Tabel!$N$4="00027", Tabel!AD511*0.4,0)</f>
        <v>0</v>
      </c>
      <c r="AA501" s="55">
        <f>IF(IFERROR(MATCH(CONCATENATE("I",Tabel!$N$4),Inst_audio,0),0)&gt;0,Tabel!$AD511*0.2,0)</f>
        <v>0</v>
      </c>
      <c r="AB501" s="55">
        <f>IF(Tabel!$N$4="00169", Tabel!AD511*0.4,0)</f>
        <v>0</v>
      </c>
      <c r="AC501" s="55">
        <f>IF(IFERROR(MATCH(CONCATENATE("I",Tabel!$N$4),Inst_forta,0),0)&gt;0,Tabel!$AD511*0.2,0)</f>
        <v>0</v>
      </c>
      <c r="AD501" s="55">
        <f>IF(IFERROR(MATCH(CONCATENATE("I",Tabel!$N$4),Inst_forta_bani,0),0)&gt;0,Tabel!$AD511*1.2,0)</f>
        <v>0</v>
      </c>
      <c r="AE501" s="55">
        <f>IF(Tabel!$N$4="16751", Tabel!$AD511*1.2,0)</f>
        <v>0</v>
      </c>
      <c r="AF501" s="55">
        <f>IF(Tabel!$N$4="16606", Tabel!$AD511*0.3,0)</f>
        <v>0</v>
      </c>
      <c r="AG501" s="55">
        <f>IF(Tabel!$N$4="16668", Tabel!$AD511*0.4,0)</f>
        <v>0</v>
      </c>
      <c r="AH501" s="55">
        <f>IF(Tabel!$N$4="15677", Tabel!$AD511*0.2,0)</f>
        <v>0</v>
      </c>
      <c r="AI501" s="55">
        <f>IF(Tabel!$N$4="16958", Tabel!$AD511*0.2,0)</f>
        <v>0</v>
      </c>
      <c r="AJ501" s="55">
        <f>Tabel!$AD511*0.75</f>
        <v>0</v>
      </c>
      <c r="AK501" s="55">
        <f>(Tabel!$AD511+Tabel!$AF511)*0.1</f>
        <v>0</v>
      </c>
      <c r="AL501" s="55">
        <f>IF(Tabel!$B511="GRUP_F6", Tabel!$AD511*0.1,0)</f>
        <v>0</v>
      </c>
      <c r="AM501" s="55">
        <f>IF(IFERROR(MATCH(CONCATENATE("I",Tabel!$N$4),Inst_social,0),0)&gt;0,Tabel!$AD511*0.1,0)</f>
        <v>0</v>
      </c>
      <c r="AN501" s="55">
        <f>Tabel!$AD511*0.75</f>
        <v>0</v>
      </c>
    </row>
    <row r="502" spans="24:40" x14ac:dyDescent="0.2">
      <c r="X502" s="55">
        <f>IF(IFERROR(MATCH(CONCATENATE("I",Tabel!$N$4),Inst_SFSSV,0),0)&gt;0,Tabel!$AD512*0.9,0)</f>
        <v>0</v>
      </c>
      <c r="Y502" s="55">
        <f>IF(Tabel!$N$4="16341", Tabel!AD512*1,0)</f>
        <v>0</v>
      </c>
      <c r="Z502" s="55">
        <f>IF(Tabel!$N$4="00027", Tabel!AD512*0.4,0)</f>
        <v>0</v>
      </c>
      <c r="AA502" s="55">
        <f>IF(IFERROR(MATCH(CONCATENATE("I",Tabel!$N$4),Inst_audio,0),0)&gt;0,Tabel!$AD512*0.2,0)</f>
        <v>0</v>
      </c>
      <c r="AB502" s="55">
        <f>IF(Tabel!$N$4="00169", Tabel!AD512*0.4,0)</f>
        <v>0</v>
      </c>
      <c r="AC502" s="55">
        <f>IF(IFERROR(MATCH(CONCATENATE("I",Tabel!$N$4),Inst_forta,0),0)&gt;0,Tabel!$AD512*0.2,0)</f>
        <v>0</v>
      </c>
      <c r="AD502" s="55">
        <f>IF(IFERROR(MATCH(CONCATENATE("I",Tabel!$N$4),Inst_forta_bani,0),0)&gt;0,Tabel!$AD512*1.2,0)</f>
        <v>0</v>
      </c>
      <c r="AE502" s="55">
        <f>IF(Tabel!$N$4="16751", Tabel!$AD512*1.2,0)</f>
        <v>0</v>
      </c>
      <c r="AF502" s="55">
        <f>IF(Tabel!$N$4="16606", Tabel!$AD512*0.3,0)</f>
        <v>0</v>
      </c>
      <c r="AG502" s="55">
        <f>IF(Tabel!$N$4="16668", Tabel!$AD512*0.4,0)</f>
        <v>0</v>
      </c>
      <c r="AH502" s="55">
        <f>IF(Tabel!$N$4="15677", Tabel!$AD512*0.2,0)</f>
        <v>0</v>
      </c>
      <c r="AI502" s="55">
        <f>IF(Tabel!$N$4="16958", Tabel!$AD512*0.2,0)</f>
        <v>0</v>
      </c>
      <c r="AJ502" s="55">
        <f>Tabel!$AD512*0.75</f>
        <v>0</v>
      </c>
      <c r="AK502" s="55">
        <f>(Tabel!$AD512+Tabel!$AF512)*0.1</f>
        <v>0</v>
      </c>
      <c r="AL502" s="55">
        <f>IF(Tabel!$B512="GRUP_F6", Tabel!$AD512*0.1,0)</f>
        <v>0</v>
      </c>
      <c r="AM502" s="55">
        <f>IF(IFERROR(MATCH(CONCATENATE("I",Tabel!$N$4),Inst_social,0),0)&gt;0,Tabel!$AD512*0.1,0)</f>
        <v>0</v>
      </c>
      <c r="AN502" s="55">
        <f>Tabel!$AD512*0.75</f>
        <v>0</v>
      </c>
    </row>
    <row r="503" spans="24:40" x14ac:dyDescent="0.2">
      <c r="X503" s="55">
        <f>IF(IFERROR(MATCH(CONCATENATE("I",Tabel!$N$4),Inst_SFSSV,0),0)&gt;0,Tabel!$AD513*0.9,0)</f>
        <v>0</v>
      </c>
      <c r="Y503" s="55">
        <f>IF(Tabel!$N$4="16341", Tabel!AD513*1,0)</f>
        <v>0</v>
      </c>
      <c r="Z503" s="55">
        <f>IF(Tabel!$N$4="00027", Tabel!AD513*0.4,0)</f>
        <v>0</v>
      </c>
      <c r="AA503" s="55">
        <f>IF(IFERROR(MATCH(CONCATENATE("I",Tabel!$N$4),Inst_audio,0),0)&gt;0,Tabel!$AD513*0.2,0)</f>
        <v>0</v>
      </c>
      <c r="AB503" s="55">
        <f>IF(Tabel!$N$4="00169", Tabel!AD513*0.4,0)</f>
        <v>0</v>
      </c>
      <c r="AC503" s="55">
        <f>IF(IFERROR(MATCH(CONCATENATE("I",Tabel!$N$4),Inst_forta,0),0)&gt;0,Tabel!$AD513*0.2,0)</f>
        <v>0</v>
      </c>
      <c r="AD503" s="55">
        <f>IF(IFERROR(MATCH(CONCATENATE("I",Tabel!$N$4),Inst_forta_bani,0),0)&gt;0,Tabel!$AD513*1.2,0)</f>
        <v>0</v>
      </c>
      <c r="AE503" s="55">
        <f>IF(Tabel!$N$4="16751", Tabel!$AD513*1.2,0)</f>
        <v>0</v>
      </c>
      <c r="AF503" s="55">
        <f>IF(Tabel!$N$4="16606", Tabel!$AD513*0.3,0)</f>
        <v>0</v>
      </c>
      <c r="AG503" s="55">
        <f>IF(Tabel!$N$4="16668", Tabel!$AD513*0.4,0)</f>
        <v>0</v>
      </c>
      <c r="AH503" s="55">
        <f>IF(Tabel!$N$4="15677", Tabel!$AD513*0.2,0)</f>
        <v>0</v>
      </c>
      <c r="AI503" s="55">
        <f>IF(Tabel!$N$4="16958", Tabel!$AD513*0.2,0)</f>
        <v>0</v>
      </c>
      <c r="AJ503" s="55">
        <f>Tabel!$AD513*0.75</f>
        <v>0</v>
      </c>
      <c r="AK503" s="55">
        <f>(Tabel!$AD513+Tabel!$AF513)*0.1</f>
        <v>0</v>
      </c>
      <c r="AL503" s="55">
        <f>IF(Tabel!$B513="GRUP_F6", Tabel!$AD513*0.1,0)</f>
        <v>0</v>
      </c>
      <c r="AM503" s="55">
        <f>IF(IFERROR(MATCH(CONCATENATE("I",Tabel!$N$4),Inst_social,0),0)&gt;0,Tabel!$AD513*0.1,0)</f>
        <v>0</v>
      </c>
      <c r="AN503" s="55">
        <f>Tabel!$AD513*0.75</f>
        <v>0</v>
      </c>
    </row>
    <row r="504" spans="24:40" x14ac:dyDescent="0.2">
      <c r="X504" s="55">
        <f>IF(IFERROR(MATCH(CONCATENATE("I",Tabel!$N$4),Inst_SFSSV,0),0)&gt;0,Tabel!$AD514*0.9,0)</f>
        <v>0</v>
      </c>
      <c r="Y504" s="55">
        <f>IF(Tabel!$N$4="16341", Tabel!AD514*1,0)</f>
        <v>0</v>
      </c>
      <c r="Z504" s="55">
        <f>IF(Tabel!$N$4="00027", Tabel!AD514*0.4,0)</f>
        <v>0</v>
      </c>
      <c r="AA504" s="55">
        <f>IF(IFERROR(MATCH(CONCATENATE("I",Tabel!$N$4),Inst_audio,0),0)&gt;0,Tabel!$AD514*0.2,0)</f>
        <v>0</v>
      </c>
      <c r="AB504" s="55">
        <f>IF(Tabel!$N$4="00169", Tabel!AD514*0.4,0)</f>
        <v>0</v>
      </c>
      <c r="AC504" s="55">
        <f>IF(IFERROR(MATCH(CONCATENATE("I",Tabel!$N$4),Inst_forta,0),0)&gt;0,Tabel!$AD514*0.2,0)</f>
        <v>0</v>
      </c>
      <c r="AD504" s="55">
        <f>IF(IFERROR(MATCH(CONCATENATE("I",Tabel!$N$4),Inst_forta_bani,0),0)&gt;0,Tabel!$AD514*1.2,0)</f>
        <v>0</v>
      </c>
      <c r="AE504" s="55">
        <f>IF(Tabel!$N$4="16751", Tabel!$AD514*1.2,0)</f>
        <v>0</v>
      </c>
      <c r="AF504" s="55">
        <f>IF(Tabel!$N$4="16606", Tabel!$AD514*0.3,0)</f>
        <v>0</v>
      </c>
      <c r="AG504" s="55">
        <f>IF(Tabel!$N$4="16668", Tabel!$AD514*0.4,0)</f>
        <v>0</v>
      </c>
      <c r="AH504" s="55">
        <f>IF(Tabel!$N$4="15677", Tabel!$AD514*0.2,0)</f>
        <v>0</v>
      </c>
      <c r="AI504" s="55">
        <f>IF(Tabel!$N$4="16958", Tabel!$AD514*0.2,0)</f>
        <v>0</v>
      </c>
      <c r="AJ504" s="55">
        <f>Tabel!$AD514*0.75</f>
        <v>0</v>
      </c>
      <c r="AK504" s="55">
        <f>(Tabel!$AD514+Tabel!$AF514)*0.1</f>
        <v>0</v>
      </c>
      <c r="AL504" s="55">
        <f>IF(Tabel!$B514="GRUP_F6", Tabel!$AD514*0.1,0)</f>
        <v>0</v>
      </c>
      <c r="AM504" s="55">
        <f>IF(IFERROR(MATCH(CONCATENATE("I",Tabel!$N$4),Inst_social,0),0)&gt;0,Tabel!$AD514*0.1,0)</f>
        <v>0</v>
      </c>
      <c r="AN504" s="55">
        <f>Tabel!$AD514*0.75</f>
        <v>0</v>
      </c>
    </row>
    <row r="505" spans="24:40" x14ac:dyDescent="0.2">
      <c r="X505" s="55">
        <f>IF(IFERROR(MATCH(CONCATENATE("I",Tabel!$N$4),Inst_SFSSV,0),0)&gt;0,Tabel!$AD515*0.9,0)</f>
        <v>0</v>
      </c>
      <c r="Y505" s="55">
        <f>IF(Tabel!$N$4="16341", Tabel!AD515*1,0)</f>
        <v>0</v>
      </c>
      <c r="Z505" s="55">
        <f>IF(Tabel!$N$4="00027", Tabel!AD515*0.4,0)</f>
        <v>0</v>
      </c>
      <c r="AA505" s="55">
        <f>IF(IFERROR(MATCH(CONCATENATE("I",Tabel!$N$4),Inst_audio,0),0)&gt;0,Tabel!$AD515*0.2,0)</f>
        <v>0</v>
      </c>
      <c r="AB505" s="55">
        <f>IF(Tabel!$N$4="00169", Tabel!AD515*0.4,0)</f>
        <v>0</v>
      </c>
      <c r="AC505" s="55">
        <f>IF(IFERROR(MATCH(CONCATENATE("I",Tabel!$N$4),Inst_forta,0),0)&gt;0,Tabel!$AD515*0.2,0)</f>
        <v>0</v>
      </c>
      <c r="AD505" s="55">
        <f>IF(IFERROR(MATCH(CONCATENATE("I",Tabel!$N$4),Inst_forta_bani,0),0)&gt;0,Tabel!$AD515*1.2,0)</f>
        <v>0</v>
      </c>
      <c r="AE505" s="55">
        <f>IF(Tabel!$N$4="16751", Tabel!$AD515*1.2,0)</f>
        <v>0</v>
      </c>
      <c r="AF505" s="55">
        <f>IF(Tabel!$N$4="16606", Tabel!$AD515*0.3,0)</f>
        <v>0</v>
      </c>
      <c r="AG505" s="55">
        <f>IF(Tabel!$N$4="16668", Tabel!$AD515*0.4,0)</f>
        <v>0</v>
      </c>
      <c r="AH505" s="55">
        <f>IF(Tabel!$N$4="15677", Tabel!$AD515*0.2,0)</f>
        <v>0</v>
      </c>
      <c r="AI505" s="55">
        <f>IF(Tabel!$N$4="16958", Tabel!$AD515*0.2,0)</f>
        <v>0</v>
      </c>
      <c r="AJ505" s="55">
        <f>Tabel!$AD515*0.75</f>
        <v>0</v>
      </c>
      <c r="AK505" s="55">
        <f>(Tabel!$AD515+Tabel!$AF515)*0.1</f>
        <v>0</v>
      </c>
      <c r="AL505" s="55">
        <f>IF(Tabel!$B515="GRUP_F6", Tabel!$AD515*0.1,0)</f>
        <v>0</v>
      </c>
      <c r="AM505" s="55">
        <f>IF(IFERROR(MATCH(CONCATENATE("I",Tabel!$N$4),Inst_social,0),0)&gt;0,Tabel!$AD515*0.1,0)</f>
        <v>0</v>
      </c>
      <c r="AN505" s="55">
        <f>Tabel!$AD515*0.75</f>
        <v>0</v>
      </c>
    </row>
    <row r="506" spans="24:40" x14ac:dyDescent="0.2">
      <c r="X506" s="55">
        <f>IF(IFERROR(MATCH(CONCATENATE("I",Tabel!$N$4),Inst_SFSSV,0),0)&gt;0,Tabel!$AD516*0.9,0)</f>
        <v>0</v>
      </c>
      <c r="Y506" s="55">
        <f>IF(Tabel!$N$4="16341", Tabel!AD516*1,0)</f>
        <v>0</v>
      </c>
      <c r="Z506" s="55">
        <f>IF(Tabel!$N$4="00027", Tabel!AD516*0.4,0)</f>
        <v>0</v>
      </c>
      <c r="AA506" s="55">
        <f>IF(IFERROR(MATCH(CONCATENATE("I",Tabel!$N$4),Inst_audio,0),0)&gt;0,Tabel!$AD516*0.2,0)</f>
        <v>0</v>
      </c>
      <c r="AB506" s="55">
        <f>IF(Tabel!$N$4="00169", Tabel!AD516*0.4,0)</f>
        <v>0</v>
      </c>
      <c r="AC506" s="55">
        <f>IF(IFERROR(MATCH(CONCATENATE("I",Tabel!$N$4),Inst_forta,0),0)&gt;0,Tabel!$AD516*0.2,0)</f>
        <v>0</v>
      </c>
      <c r="AD506" s="55">
        <f>IF(IFERROR(MATCH(CONCATENATE("I",Tabel!$N$4),Inst_forta_bani,0),0)&gt;0,Tabel!$AD516*1.2,0)</f>
        <v>0</v>
      </c>
      <c r="AE506" s="55">
        <f>IF(Tabel!$N$4="16751", Tabel!$AD516*1.2,0)</f>
        <v>0</v>
      </c>
      <c r="AF506" s="55">
        <f>IF(Tabel!$N$4="16606", Tabel!$AD516*0.3,0)</f>
        <v>0</v>
      </c>
      <c r="AG506" s="55">
        <f>IF(Tabel!$N$4="16668", Tabel!$AD516*0.4,0)</f>
        <v>0</v>
      </c>
      <c r="AH506" s="55">
        <f>IF(Tabel!$N$4="15677", Tabel!$AD516*0.2,0)</f>
        <v>0</v>
      </c>
      <c r="AI506" s="55">
        <f>IF(Tabel!$N$4="16958", Tabel!$AD516*0.2,0)</f>
        <v>0</v>
      </c>
      <c r="AJ506" s="55">
        <f>Tabel!$AD516*0.75</f>
        <v>0</v>
      </c>
      <c r="AK506" s="55">
        <f>(Tabel!$AD516+Tabel!$AF516)*0.1</f>
        <v>0</v>
      </c>
      <c r="AL506" s="55">
        <f>IF(Tabel!$B516="GRUP_F6", Tabel!$AD516*0.1,0)</f>
        <v>0</v>
      </c>
      <c r="AM506" s="55">
        <f>IF(IFERROR(MATCH(CONCATENATE("I",Tabel!$N$4),Inst_social,0),0)&gt;0,Tabel!$AD516*0.1,0)</f>
        <v>0</v>
      </c>
      <c r="AN506" s="55">
        <f>Tabel!$AD516*0.75</f>
        <v>0</v>
      </c>
    </row>
    <row r="507" spans="24:40" x14ac:dyDescent="0.2">
      <c r="X507" s="55">
        <f>IF(IFERROR(MATCH(CONCATENATE("I",Tabel!$N$4),Inst_SFSSV,0),0)&gt;0,Tabel!$AD517*0.9,0)</f>
        <v>0</v>
      </c>
      <c r="Y507" s="55">
        <f>IF(Tabel!$N$4="16341", Tabel!AD517*1,0)</f>
        <v>0</v>
      </c>
      <c r="Z507" s="55">
        <f>IF(Tabel!$N$4="00027", Tabel!AD517*0.4,0)</f>
        <v>0</v>
      </c>
      <c r="AA507" s="55">
        <f>IF(IFERROR(MATCH(CONCATENATE("I",Tabel!$N$4),Inst_audio,0),0)&gt;0,Tabel!$AD517*0.2,0)</f>
        <v>0</v>
      </c>
      <c r="AB507" s="55">
        <f>IF(Tabel!$N$4="00169", Tabel!AD517*0.4,0)</f>
        <v>0</v>
      </c>
      <c r="AC507" s="55">
        <f>IF(IFERROR(MATCH(CONCATENATE("I",Tabel!$N$4),Inst_forta,0),0)&gt;0,Tabel!$AD517*0.2,0)</f>
        <v>0</v>
      </c>
      <c r="AD507" s="55">
        <f>IF(IFERROR(MATCH(CONCATENATE("I",Tabel!$N$4),Inst_forta_bani,0),0)&gt;0,Tabel!$AD517*1.2,0)</f>
        <v>0</v>
      </c>
      <c r="AE507" s="55">
        <f>IF(Tabel!$N$4="16751", Tabel!$AD517*1.2,0)</f>
        <v>0</v>
      </c>
      <c r="AF507" s="55">
        <f>IF(Tabel!$N$4="16606", Tabel!$AD517*0.3,0)</f>
        <v>0</v>
      </c>
      <c r="AG507" s="55">
        <f>IF(Tabel!$N$4="16668", Tabel!$AD517*0.4,0)</f>
        <v>0</v>
      </c>
      <c r="AH507" s="55">
        <f>IF(Tabel!$N$4="15677", Tabel!$AD517*0.2,0)</f>
        <v>0</v>
      </c>
      <c r="AI507" s="55">
        <f>IF(Tabel!$N$4="16958", Tabel!$AD517*0.2,0)</f>
        <v>0</v>
      </c>
      <c r="AJ507" s="55">
        <f>Tabel!$AD517*0.75</f>
        <v>0</v>
      </c>
      <c r="AK507" s="55">
        <f>(Tabel!$AD517+Tabel!$AF517)*0.1</f>
        <v>0</v>
      </c>
      <c r="AL507" s="55">
        <f>IF(Tabel!$B517="GRUP_F6", Tabel!$AD517*0.1,0)</f>
        <v>0</v>
      </c>
      <c r="AM507" s="55">
        <f>IF(IFERROR(MATCH(CONCATENATE("I",Tabel!$N$4),Inst_social,0),0)&gt;0,Tabel!$AD517*0.1,0)</f>
        <v>0</v>
      </c>
      <c r="AN507" s="55">
        <f>Tabel!$AD517*0.75</f>
        <v>0</v>
      </c>
    </row>
    <row r="508" spans="24:40" x14ac:dyDescent="0.2">
      <c r="X508" s="55">
        <f>IF(IFERROR(MATCH(CONCATENATE("I",Tabel!$N$4),Inst_SFSSV,0),0)&gt;0,Tabel!$AD518*0.9,0)</f>
        <v>0</v>
      </c>
      <c r="Y508" s="55">
        <f>IF(Tabel!$N$4="16341", Tabel!AD518*1,0)</f>
        <v>0</v>
      </c>
      <c r="Z508" s="55">
        <f>IF(Tabel!$N$4="00027", Tabel!AD518*0.4,0)</f>
        <v>0</v>
      </c>
      <c r="AA508" s="55">
        <f>IF(IFERROR(MATCH(CONCATENATE("I",Tabel!$N$4),Inst_audio,0),0)&gt;0,Tabel!$AD518*0.2,0)</f>
        <v>0</v>
      </c>
      <c r="AB508" s="55">
        <f>IF(Tabel!$N$4="00169", Tabel!AD518*0.4,0)</f>
        <v>0</v>
      </c>
      <c r="AC508" s="55">
        <f>IF(IFERROR(MATCH(CONCATENATE("I",Tabel!$N$4),Inst_forta,0),0)&gt;0,Tabel!$AD518*0.2,0)</f>
        <v>0</v>
      </c>
      <c r="AD508" s="55">
        <f>IF(IFERROR(MATCH(CONCATENATE("I",Tabel!$N$4),Inst_forta_bani,0),0)&gt;0,Tabel!$AD518*1.2,0)</f>
        <v>0</v>
      </c>
      <c r="AE508" s="55">
        <f>IF(Tabel!$N$4="16751", Tabel!$AD518*1.2,0)</f>
        <v>0</v>
      </c>
      <c r="AF508" s="55">
        <f>IF(Tabel!$N$4="16606", Tabel!$AD518*0.3,0)</f>
        <v>0</v>
      </c>
      <c r="AG508" s="55">
        <f>IF(Tabel!$N$4="16668", Tabel!$AD518*0.4,0)</f>
        <v>0</v>
      </c>
      <c r="AH508" s="55">
        <f>IF(Tabel!$N$4="15677", Tabel!$AD518*0.2,0)</f>
        <v>0</v>
      </c>
      <c r="AI508" s="55">
        <f>IF(Tabel!$N$4="16958", Tabel!$AD518*0.2,0)</f>
        <v>0</v>
      </c>
      <c r="AJ508" s="55">
        <f>Tabel!$AD518*0.75</f>
        <v>0</v>
      </c>
      <c r="AK508" s="55">
        <f>(Tabel!$AD518+Tabel!$AF518)*0.1</f>
        <v>0</v>
      </c>
      <c r="AL508" s="55">
        <f>IF(Tabel!$B518="GRUP_F6", Tabel!$AD518*0.1,0)</f>
        <v>0</v>
      </c>
      <c r="AM508" s="55">
        <f>IF(IFERROR(MATCH(CONCATENATE("I",Tabel!$N$4),Inst_social,0),0)&gt;0,Tabel!$AD518*0.1,0)</f>
        <v>0</v>
      </c>
      <c r="AN508" s="55">
        <f>Tabel!$AD518*0.75</f>
        <v>0</v>
      </c>
    </row>
    <row r="509" spans="24:40" x14ac:dyDescent="0.2">
      <c r="X509" s="55">
        <f>IF(IFERROR(MATCH(CONCATENATE("I",Tabel!$N$4),Inst_SFSSV,0),0)&gt;0,Tabel!$AD519*0.9,0)</f>
        <v>0</v>
      </c>
      <c r="Y509" s="55">
        <f>IF(Tabel!$N$4="16341", Tabel!AD519*1,0)</f>
        <v>0</v>
      </c>
      <c r="Z509" s="55">
        <f>IF(Tabel!$N$4="00027", Tabel!AD519*0.4,0)</f>
        <v>0</v>
      </c>
      <c r="AA509" s="55">
        <f>IF(IFERROR(MATCH(CONCATENATE("I",Tabel!$N$4),Inst_audio,0),0)&gt;0,Tabel!$AD519*0.2,0)</f>
        <v>0</v>
      </c>
      <c r="AB509" s="55">
        <f>IF(Tabel!$N$4="00169", Tabel!AD519*0.4,0)</f>
        <v>0</v>
      </c>
      <c r="AC509" s="55">
        <f>IF(IFERROR(MATCH(CONCATENATE("I",Tabel!$N$4),Inst_forta,0),0)&gt;0,Tabel!$AD519*0.2,0)</f>
        <v>0</v>
      </c>
      <c r="AD509" s="55">
        <f>IF(IFERROR(MATCH(CONCATENATE("I",Tabel!$N$4),Inst_forta_bani,0),0)&gt;0,Tabel!$AD519*1.2,0)</f>
        <v>0</v>
      </c>
      <c r="AE509" s="55">
        <f>IF(Tabel!$N$4="16751", Tabel!$AD519*1.2,0)</f>
        <v>0</v>
      </c>
      <c r="AF509" s="55">
        <f>IF(Tabel!$N$4="16606", Tabel!$AD519*0.3,0)</f>
        <v>0</v>
      </c>
      <c r="AG509" s="55">
        <f>IF(Tabel!$N$4="16668", Tabel!$AD519*0.4,0)</f>
        <v>0</v>
      </c>
      <c r="AH509" s="55">
        <f>IF(Tabel!$N$4="15677", Tabel!$AD519*0.2,0)</f>
        <v>0</v>
      </c>
      <c r="AI509" s="55">
        <f>IF(Tabel!$N$4="16958", Tabel!$AD519*0.2,0)</f>
        <v>0</v>
      </c>
      <c r="AJ509" s="55">
        <f>Tabel!$AD519*0.75</f>
        <v>0</v>
      </c>
      <c r="AK509" s="55">
        <f>(Tabel!$AD519+Tabel!$AF519)*0.1</f>
        <v>0</v>
      </c>
      <c r="AL509" s="55">
        <f>IF(Tabel!$B519="GRUP_F6", Tabel!$AD519*0.1,0)</f>
        <v>0</v>
      </c>
      <c r="AM509" s="55">
        <f>IF(IFERROR(MATCH(CONCATENATE("I",Tabel!$N$4),Inst_social,0),0)&gt;0,Tabel!$AD519*0.1,0)</f>
        <v>0</v>
      </c>
      <c r="AN509" s="55">
        <f>Tabel!$AD519*0.75</f>
        <v>0</v>
      </c>
    </row>
    <row r="510" spans="24:40" x14ac:dyDescent="0.2">
      <c r="X510" s="55">
        <f>IF(IFERROR(MATCH(CONCATENATE("I",Tabel!$N$4),Inst_SFSSV,0),0)&gt;0,Tabel!$AD520*0.9,0)</f>
        <v>0</v>
      </c>
      <c r="Y510" s="55">
        <f>IF(Tabel!$N$4="16341", Tabel!AD520*1,0)</f>
        <v>0</v>
      </c>
      <c r="Z510" s="55">
        <f>IF(Tabel!$N$4="00027", Tabel!AD520*0.4,0)</f>
        <v>0</v>
      </c>
      <c r="AA510" s="55">
        <f>IF(IFERROR(MATCH(CONCATENATE("I",Tabel!$N$4),Inst_audio,0),0)&gt;0,Tabel!$AD520*0.2,0)</f>
        <v>0</v>
      </c>
      <c r="AB510" s="55">
        <f>IF(Tabel!$N$4="00169", Tabel!AD520*0.4,0)</f>
        <v>0</v>
      </c>
      <c r="AC510" s="55">
        <f>IF(IFERROR(MATCH(CONCATENATE("I",Tabel!$N$4),Inst_forta,0),0)&gt;0,Tabel!$AD520*0.2,0)</f>
        <v>0</v>
      </c>
      <c r="AD510" s="55">
        <f>IF(IFERROR(MATCH(CONCATENATE("I",Tabel!$N$4),Inst_forta_bani,0),0)&gt;0,Tabel!$AD520*1.2,0)</f>
        <v>0</v>
      </c>
      <c r="AE510" s="55">
        <f>IF(Tabel!$N$4="16751", Tabel!$AD520*1.2,0)</f>
        <v>0</v>
      </c>
      <c r="AF510" s="55">
        <f>IF(Tabel!$N$4="16606", Tabel!$AD520*0.3,0)</f>
        <v>0</v>
      </c>
      <c r="AG510" s="55">
        <f>IF(Tabel!$N$4="16668", Tabel!$AD520*0.4,0)</f>
        <v>0</v>
      </c>
      <c r="AH510" s="55">
        <f>IF(Tabel!$N$4="15677", Tabel!$AD520*0.2,0)</f>
        <v>0</v>
      </c>
      <c r="AI510" s="55">
        <f>IF(Tabel!$N$4="16958", Tabel!$AD520*0.2,0)</f>
        <v>0</v>
      </c>
      <c r="AJ510" s="55">
        <f>Tabel!$AD520*0.75</f>
        <v>0</v>
      </c>
      <c r="AK510" s="55">
        <f>(Tabel!$AD520+Tabel!$AF520)*0.1</f>
        <v>0</v>
      </c>
      <c r="AL510" s="55">
        <f>IF(Tabel!$B520="GRUP_F6", Tabel!$AD520*0.1,0)</f>
        <v>0</v>
      </c>
      <c r="AM510" s="55">
        <f>IF(IFERROR(MATCH(CONCATENATE("I",Tabel!$N$4),Inst_social,0),0)&gt;0,Tabel!$AD520*0.1,0)</f>
        <v>0</v>
      </c>
      <c r="AN510" s="55">
        <f>Tabel!$AD520*0.75</f>
        <v>0</v>
      </c>
    </row>
    <row r="511" spans="24:40" x14ac:dyDescent="0.2">
      <c r="X511" s="55">
        <f>IF(IFERROR(MATCH(CONCATENATE("I",Tabel!$N$4),Inst_SFSSV,0),0)&gt;0,Tabel!$AD521*0.9,0)</f>
        <v>0</v>
      </c>
      <c r="Y511" s="55">
        <f>IF(Tabel!$N$4="16341", Tabel!AD521*1,0)</f>
        <v>0</v>
      </c>
      <c r="Z511" s="55">
        <f>IF(Tabel!$N$4="00027", Tabel!AD521*0.4,0)</f>
        <v>0</v>
      </c>
      <c r="AA511" s="55">
        <f>IF(IFERROR(MATCH(CONCATENATE("I",Tabel!$N$4),Inst_audio,0),0)&gt;0,Tabel!$AD521*0.2,0)</f>
        <v>0</v>
      </c>
      <c r="AB511" s="55">
        <f>IF(Tabel!$N$4="00169", Tabel!AD521*0.4,0)</f>
        <v>0</v>
      </c>
      <c r="AC511" s="55">
        <f>IF(IFERROR(MATCH(CONCATENATE("I",Tabel!$N$4),Inst_forta,0),0)&gt;0,Tabel!$AD521*0.2,0)</f>
        <v>0</v>
      </c>
      <c r="AD511" s="55">
        <f>IF(IFERROR(MATCH(CONCATENATE("I",Tabel!$N$4),Inst_forta_bani,0),0)&gt;0,Tabel!$AD521*1.2,0)</f>
        <v>0</v>
      </c>
      <c r="AE511" s="55">
        <f>IF(Tabel!$N$4="16751", Tabel!$AD521*1.2,0)</f>
        <v>0</v>
      </c>
      <c r="AF511" s="55">
        <f>IF(Tabel!$N$4="16606", Tabel!$AD521*0.3,0)</f>
        <v>0</v>
      </c>
      <c r="AG511" s="55">
        <f>IF(Tabel!$N$4="16668", Tabel!$AD521*0.4,0)</f>
        <v>0</v>
      </c>
      <c r="AH511" s="55">
        <f>IF(Tabel!$N$4="15677", Tabel!$AD521*0.2,0)</f>
        <v>0</v>
      </c>
      <c r="AI511" s="55">
        <f>IF(Tabel!$N$4="16958", Tabel!$AD521*0.2,0)</f>
        <v>0</v>
      </c>
      <c r="AJ511" s="55">
        <f>Tabel!$AD521*0.75</f>
        <v>0</v>
      </c>
      <c r="AK511" s="55">
        <f>(Tabel!$AD521+Tabel!$AF521)*0.1</f>
        <v>0</v>
      </c>
      <c r="AL511" s="55">
        <f>IF(Tabel!$B521="GRUP_F6", Tabel!$AD521*0.1,0)</f>
        <v>0</v>
      </c>
      <c r="AM511" s="55">
        <f>IF(IFERROR(MATCH(CONCATENATE("I",Tabel!$N$4),Inst_social,0),0)&gt;0,Tabel!$AD521*0.1,0)</f>
        <v>0</v>
      </c>
      <c r="AN511" s="55">
        <f>Tabel!$AD521*0.75</f>
        <v>0</v>
      </c>
    </row>
    <row r="512" spans="24:40" x14ac:dyDescent="0.2">
      <c r="X512" s="55">
        <f>IF(IFERROR(MATCH(CONCATENATE("I",Tabel!$N$4),Inst_SFSSV,0),0)&gt;0,Tabel!$AD522*0.9,0)</f>
        <v>0</v>
      </c>
      <c r="Y512" s="55">
        <f>IF(Tabel!$N$4="16341", Tabel!AD522*1,0)</f>
        <v>0</v>
      </c>
      <c r="Z512" s="55">
        <f>IF(Tabel!$N$4="00027", Tabel!AD522*0.4,0)</f>
        <v>0</v>
      </c>
      <c r="AA512" s="55">
        <f>IF(IFERROR(MATCH(CONCATENATE("I",Tabel!$N$4),Inst_audio,0),0)&gt;0,Tabel!$AD522*0.2,0)</f>
        <v>0</v>
      </c>
      <c r="AB512" s="55">
        <f>IF(Tabel!$N$4="00169", Tabel!AD522*0.4,0)</f>
        <v>0</v>
      </c>
      <c r="AC512" s="55">
        <f>IF(IFERROR(MATCH(CONCATENATE("I",Tabel!$N$4),Inst_forta,0),0)&gt;0,Tabel!$AD522*0.2,0)</f>
        <v>0</v>
      </c>
      <c r="AD512" s="55">
        <f>IF(IFERROR(MATCH(CONCATENATE("I",Tabel!$N$4),Inst_forta_bani,0),0)&gt;0,Tabel!$AD522*1.2,0)</f>
        <v>0</v>
      </c>
      <c r="AE512" s="55">
        <f>IF(Tabel!$N$4="16751", Tabel!$AD522*1.2,0)</f>
        <v>0</v>
      </c>
      <c r="AF512" s="55">
        <f>IF(Tabel!$N$4="16606", Tabel!$AD522*0.3,0)</f>
        <v>0</v>
      </c>
      <c r="AG512" s="55">
        <f>IF(Tabel!$N$4="16668", Tabel!$AD522*0.4,0)</f>
        <v>0</v>
      </c>
      <c r="AH512" s="55">
        <f>IF(Tabel!$N$4="15677", Tabel!$AD522*0.2,0)</f>
        <v>0</v>
      </c>
      <c r="AI512" s="55">
        <f>IF(Tabel!$N$4="16958", Tabel!$AD522*0.2,0)</f>
        <v>0</v>
      </c>
      <c r="AJ512" s="55">
        <f>Tabel!$AD522*0.75</f>
        <v>0</v>
      </c>
      <c r="AK512" s="55">
        <f>(Tabel!$AD522+Tabel!$AF522)*0.1</f>
        <v>0</v>
      </c>
      <c r="AL512" s="55">
        <f>IF(Tabel!$B522="GRUP_F6", Tabel!$AD522*0.1,0)</f>
        <v>0</v>
      </c>
      <c r="AM512" s="55">
        <f>IF(IFERROR(MATCH(CONCATENATE("I",Tabel!$N$4),Inst_social,0),0)&gt;0,Tabel!$AD522*0.1,0)</f>
        <v>0</v>
      </c>
      <c r="AN512" s="55">
        <f>Tabel!$AD522*0.75</f>
        <v>0</v>
      </c>
    </row>
    <row r="513" spans="24:40" x14ac:dyDescent="0.2">
      <c r="X513" s="55">
        <f>IF(IFERROR(MATCH(CONCATENATE("I",Tabel!$N$4),Inst_SFSSV,0),0)&gt;0,Tabel!$AD523*0.9,0)</f>
        <v>0</v>
      </c>
      <c r="Y513" s="55">
        <f>IF(Tabel!$N$4="16341", Tabel!AD523*1,0)</f>
        <v>0</v>
      </c>
      <c r="Z513" s="55">
        <f>IF(Tabel!$N$4="00027", Tabel!AD523*0.4,0)</f>
        <v>0</v>
      </c>
      <c r="AA513" s="55">
        <f>IF(IFERROR(MATCH(CONCATENATE("I",Tabel!$N$4),Inst_audio,0),0)&gt;0,Tabel!$AD523*0.2,0)</f>
        <v>0</v>
      </c>
      <c r="AB513" s="55">
        <f>IF(Tabel!$N$4="00169", Tabel!AD523*0.4,0)</f>
        <v>0</v>
      </c>
      <c r="AC513" s="55">
        <f>IF(IFERROR(MATCH(CONCATENATE("I",Tabel!$N$4),Inst_forta,0),0)&gt;0,Tabel!$AD523*0.2,0)</f>
        <v>0</v>
      </c>
      <c r="AD513" s="55">
        <f>IF(IFERROR(MATCH(CONCATENATE("I",Tabel!$N$4),Inst_forta_bani,0),0)&gt;0,Tabel!$AD523*1.2,0)</f>
        <v>0</v>
      </c>
      <c r="AE513" s="55">
        <f>IF(Tabel!$N$4="16751", Tabel!$AD523*1.2,0)</f>
        <v>0</v>
      </c>
      <c r="AF513" s="55">
        <f>IF(Tabel!$N$4="16606", Tabel!$AD523*0.3,0)</f>
        <v>0</v>
      </c>
      <c r="AG513" s="55">
        <f>IF(Tabel!$N$4="16668", Tabel!$AD523*0.4,0)</f>
        <v>0</v>
      </c>
      <c r="AH513" s="55">
        <f>IF(Tabel!$N$4="15677", Tabel!$AD523*0.2,0)</f>
        <v>0</v>
      </c>
      <c r="AI513" s="55">
        <f>IF(Tabel!$N$4="16958", Tabel!$AD523*0.2,0)</f>
        <v>0</v>
      </c>
      <c r="AJ513" s="55">
        <f>Tabel!$AD523*0.75</f>
        <v>0</v>
      </c>
      <c r="AK513" s="55">
        <f>(Tabel!$AD523+Tabel!$AF523)*0.1</f>
        <v>0</v>
      </c>
      <c r="AL513" s="55">
        <f>IF(Tabel!$B523="GRUP_F6", Tabel!$AD523*0.1,0)</f>
        <v>0</v>
      </c>
      <c r="AM513" s="55">
        <f>IF(IFERROR(MATCH(CONCATENATE("I",Tabel!$N$4),Inst_social,0),0)&gt;0,Tabel!$AD523*0.1,0)</f>
        <v>0</v>
      </c>
      <c r="AN513" s="55">
        <f>Tabel!$AD523*0.75</f>
        <v>0</v>
      </c>
    </row>
    <row r="514" spans="24:40" x14ac:dyDescent="0.2">
      <c r="X514" s="55">
        <f>IF(IFERROR(MATCH(CONCATENATE("I",Tabel!$N$4),Inst_SFSSV,0),0)&gt;0,Tabel!$AD524*0.9,0)</f>
        <v>0</v>
      </c>
      <c r="Y514" s="55">
        <f>IF(Tabel!$N$4="16341", Tabel!AD524*1,0)</f>
        <v>0</v>
      </c>
      <c r="Z514" s="55">
        <f>IF(Tabel!$N$4="00027", Tabel!AD524*0.4,0)</f>
        <v>0</v>
      </c>
      <c r="AA514" s="55">
        <f>IF(IFERROR(MATCH(CONCATENATE("I",Tabel!$N$4),Inst_audio,0),0)&gt;0,Tabel!$AD524*0.2,0)</f>
        <v>0</v>
      </c>
      <c r="AB514" s="55">
        <f>IF(Tabel!$N$4="00169", Tabel!AD524*0.4,0)</f>
        <v>0</v>
      </c>
      <c r="AC514" s="55">
        <f>IF(IFERROR(MATCH(CONCATENATE("I",Tabel!$N$4),Inst_forta,0),0)&gt;0,Tabel!$AD524*0.2,0)</f>
        <v>0</v>
      </c>
      <c r="AD514" s="55">
        <f>IF(IFERROR(MATCH(CONCATENATE("I",Tabel!$N$4),Inst_forta_bani,0),0)&gt;0,Tabel!$AD524*1.2,0)</f>
        <v>0</v>
      </c>
      <c r="AE514" s="55">
        <f>IF(Tabel!$N$4="16751", Tabel!$AD524*1.2,0)</f>
        <v>0</v>
      </c>
      <c r="AF514" s="55">
        <f>IF(Tabel!$N$4="16606", Tabel!$AD524*0.3,0)</f>
        <v>0</v>
      </c>
      <c r="AG514" s="55">
        <f>IF(Tabel!$N$4="16668", Tabel!$AD524*0.4,0)</f>
        <v>0</v>
      </c>
      <c r="AH514" s="55">
        <f>IF(Tabel!$N$4="15677", Tabel!$AD524*0.2,0)</f>
        <v>0</v>
      </c>
      <c r="AI514" s="55">
        <f>IF(Tabel!$N$4="16958", Tabel!$AD524*0.2,0)</f>
        <v>0</v>
      </c>
      <c r="AJ514" s="55">
        <f>Tabel!$AD524*0.75</f>
        <v>0</v>
      </c>
      <c r="AK514" s="55">
        <f>(Tabel!$AD524+Tabel!$AF524)*0.1</f>
        <v>0</v>
      </c>
      <c r="AL514" s="55">
        <f>IF(Tabel!$B524="GRUP_F6", Tabel!$AD524*0.1,0)</f>
        <v>0</v>
      </c>
      <c r="AM514" s="55">
        <f>IF(IFERROR(MATCH(CONCATENATE("I",Tabel!$N$4),Inst_social,0),0)&gt;0,Tabel!$AD524*0.1,0)</f>
        <v>0</v>
      </c>
      <c r="AN514" s="55">
        <f>Tabel!$AD524*0.75</f>
        <v>0</v>
      </c>
    </row>
    <row r="515" spans="24:40" x14ac:dyDescent="0.2">
      <c r="X515" s="55">
        <f>IF(IFERROR(MATCH(CONCATENATE("I",Tabel!$N$4),Inst_SFSSV,0),0)&gt;0,Tabel!$AD525*0.9,0)</f>
        <v>0</v>
      </c>
      <c r="Y515" s="55">
        <f>IF(Tabel!$N$4="16341", Tabel!AD525*1,0)</f>
        <v>0</v>
      </c>
      <c r="Z515" s="55">
        <f>IF(Tabel!$N$4="00027", Tabel!AD525*0.4,0)</f>
        <v>0</v>
      </c>
      <c r="AA515" s="55">
        <f>IF(IFERROR(MATCH(CONCATENATE("I",Tabel!$N$4),Inst_audio,0),0)&gt;0,Tabel!$AD525*0.2,0)</f>
        <v>0</v>
      </c>
      <c r="AB515" s="55">
        <f>IF(Tabel!$N$4="00169", Tabel!AD525*0.4,0)</f>
        <v>0</v>
      </c>
      <c r="AC515" s="55">
        <f>IF(IFERROR(MATCH(CONCATENATE("I",Tabel!$N$4),Inst_forta,0),0)&gt;0,Tabel!$AD525*0.2,0)</f>
        <v>0</v>
      </c>
      <c r="AD515" s="55">
        <f>IF(IFERROR(MATCH(CONCATENATE("I",Tabel!$N$4),Inst_forta_bani,0),0)&gt;0,Tabel!$AD525*1.2,0)</f>
        <v>0</v>
      </c>
      <c r="AE515" s="55">
        <f>IF(Tabel!$N$4="16751", Tabel!$AD525*1.2,0)</f>
        <v>0</v>
      </c>
      <c r="AF515" s="55">
        <f>IF(Tabel!$N$4="16606", Tabel!$AD525*0.3,0)</f>
        <v>0</v>
      </c>
      <c r="AG515" s="55">
        <f>IF(Tabel!$N$4="16668", Tabel!$AD525*0.4,0)</f>
        <v>0</v>
      </c>
      <c r="AH515" s="55">
        <f>IF(Tabel!$N$4="15677", Tabel!$AD525*0.2,0)</f>
        <v>0</v>
      </c>
      <c r="AI515" s="55">
        <f>IF(Tabel!$N$4="16958", Tabel!$AD525*0.2,0)</f>
        <v>0</v>
      </c>
      <c r="AJ515" s="55">
        <f>Tabel!$AD525*0.75</f>
        <v>0</v>
      </c>
      <c r="AK515" s="55">
        <f>(Tabel!$AD525+Tabel!$AF525)*0.1</f>
        <v>0</v>
      </c>
      <c r="AL515" s="55">
        <f>IF(Tabel!$B525="GRUP_F6", Tabel!$AD525*0.1,0)</f>
        <v>0</v>
      </c>
      <c r="AM515" s="55">
        <f>IF(IFERROR(MATCH(CONCATENATE("I",Tabel!$N$4),Inst_social,0),0)&gt;0,Tabel!$AD525*0.1,0)</f>
        <v>0</v>
      </c>
      <c r="AN515" s="55">
        <f>Tabel!$AD525*0.75</f>
        <v>0</v>
      </c>
    </row>
    <row r="516" spans="24:40" x14ac:dyDescent="0.2">
      <c r="X516" s="55">
        <f>IF(IFERROR(MATCH(CONCATENATE("I",Tabel!$N$4),Inst_SFSSV,0),0)&gt;0,Tabel!$AD526*0.9,0)</f>
        <v>0</v>
      </c>
      <c r="Y516" s="55">
        <f>IF(Tabel!$N$4="16341", Tabel!AD526*1,0)</f>
        <v>0</v>
      </c>
      <c r="Z516" s="55">
        <f>IF(Tabel!$N$4="00027", Tabel!AD526*0.4,0)</f>
        <v>0</v>
      </c>
      <c r="AA516" s="55">
        <f>IF(IFERROR(MATCH(CONCATENATE("I",Tabel!$N$4),Inst_audio,0),0)&gt;0,Tabel!$AD526*0.2,0)</f>
        <v>0</v>
      </c>
      <c r="AB516" s="55">
        <f>IF(Tabel!$N$4="00169", Tabel!AD526*0.4,0)</f>
        <v>0</v>
      </c>
      <c r="AC516" s="55">
        <f>IF(IFERROR(MATCH(CONCATENATE("I",Tabel!$N$4),Inst_forta,0),0)&gt;0,Tabel!$AD526*0.2,0)</f>
        <v>0</v>
      </c>
      <c r="AD516" s="55">
        <f>IF(IFERROR(MATCH(CONCATENATE("I",Tabel!$N$4),Inst_forta_bani,0),0)&gt;0,Tabel!$AD526*1.2,0)</f>
        <v>0</v>
      </c>
      <c r="AE516" s="55">
        <f>IF(Tabel!$N$4="16751", Tabel!$AD526*1.2,0)</f>
        <v>0</v>
      </c>
      <c r="AF516" s="55">
        <f>IF(Tabel!$N$4="16606", Tabel!$AD526*0.3,0)</f>
        <v>0</v>
      </c>
      <c r="AG516" s="55">
        <f>IF(Tabel!$N$4="16668", Tabel!$AD526*0.4,0)</f>
        <v>0</v>
      </c>
      <c r="AH516" s="55">
        <f>IF(Tabel!$N$4="15677", Tabel!$AD526*0.2,0)</f>
        <v>0</v>
      </c>
      <c r="AI516" s="55">
        <f>IF(Tabel!$N$4="16958", Tabel!$AD526*0.2,0)</f>
        <v>0</v>
      </c>
      <c r="AJ516" s="55">
        <f>Tabel!$AD526*0.75</f>
        <v>0</v>
      </c>
      <c r="AK516" s="55">
        <f>(Tabel!$AD526+Tabel!$AF526)*0.1</f>
        <v>0</v>
      </c>
      <c r="AL516" s="55">
        <f>IF(Tabel!$B526="GRUP_F6", Tabel!$AD526*0.1,0)</f>
        <v>0</v>
      </c>
      <c r="AM516" s="55">
        <f>IF(IFERROR(MATCH(CONCATENATE("I",Tabel!$N$4),Inst_social,0),0)&gt;0,Tabel!$AD526*0.1,0)</f>
        <v>0</v>
      </c>
      <c r="AN516" s="55">
        <f>Tabel!$AD526*0.75</f>
        <v>0</v>
      </c>
    </row>
    <row r="517" spans="24:40" x14ac:dyDescent="0.2">
      <c r="X517" s="55">
        <f>IF(IFERROR(MATCH(CONCATENATE("I",Tabel!$N$4),Inst_SFSSV,0),0)&gt;0,Tabel!$AD527*0.9,0)</f>
        <v>0</v>
      </c>
      <c r="Y517" s="55">
        <f>IF(Tabel!$N$4="16341", Tabel!AD527*1,0)</f>
        <v>0</v>
      </c>
      <c r="Z517" s="55">
        <f>IF(Tabel!$N$4="00027", Tabel!AD527*0.4,0)</f>
        <v>0</v>
      </c>
      <c r="AA517" s="55">
        <f>IF(IFERROR(MATCH(CONCATENATE("I",Tabel!$N$4),Inst_audio,0),0)&gt;0,Tabel!$AD527*0.2,0)</f>
        <v>0</v>
      </c>
      <c r="AB517" s="55">
        <f>IF(Tabel!$N$4="00169", Tabel!AD527*0.4,0)</f>
        <v>0</v>
      </c>
      <c r="AC517" s="55">
        <f>IF(IFERROR(MATCH(CONCATENATE("I",Tabel!$N$4),Inst_forta,0),0)&gt;0,Tabel!$AD527*0.2,0)</f>
        <v>0</v>
      </c>
      <c r="AD517" s="55">
        <f>IF(IFERROR(MATCH(CONCATENATE("I",Tabel!$N$4),Inst_forta_bani,0),0)&gt;0,Tabel!$AD527*1.2,0)</f>
        <v>0</v>
      </c>
      <c r="AE517" s="55">
        <f>IF(Tabel!$N$4="16751", Tabel!$AD527*1.2,0)</f>
        <v>0</v>
      </c>
      <c r="AF517" s="55">
        <f>IF(Tabel!$N$4="16606", Tabel!$AD527*0.3,0)</f>
        <v>0</v>
      </c>
      <c r="AG517" s="55">
        <f>IF(Tabel!$N$4="16668", Tabel!$AD527*0.4,0)</f>
        <v>0</v>
      </c>
      <c r="AH517" s="55">
        <f>IF(Tabel!$N$4="15677", Tabel!$AD527*0.2,0)</f>
        <v>0</v>
      </c>
      <c r="AI517" s="55">
        <f>IF(Tabel!$N$4="16958", Tabel!$AD527*0.2,0)</f>
        <v>0</v>
      </c>
      <c r="AJ517" s="55">
        <f>Tabel!$AD527*0.75</f>
        <v>0</v>
      </c>
      <c r="AK517" s="55">
        <f>(Tabel!$AD527+Tabel!$AF527)*0.1</f>
        <v>0</v>
      </c>
      <c r="AL517" s="55">
        <f>IF(Tabel!$B527="GRUP_F6", Tabel!$AD527*0.1,0)</f>
        <v>0</v>
      </c>
      <c r="AM517" s="55">
        <f>IF(IFERROR(MATCH(CONCATENATE("I",Tabel!$N$4),Inst_social,0),0)&gt;0,Tabel!$AD527*0.1,0)</f>
        <v>0</v>
      </c>
      <c r="AN517" s="55">
        <f>Tabel!$AD527*0.75</f>
        <v>0</v>
      </c>
    </row>
    <row r="518" spans="24:40" x14ac:dyDescent="0.2">
      <c r="X518" s="55">
        <f>IF(IFERROR(MATCH(CONCATENATE("I",Tabel!$N$4),Inst_SFSSV,0),0)&gt;0,Tabel!$AD528*0.9,0)</f>
        <v>0</v>
      </c>
      <c r="Y518" s="55">
        <f>IF(Tabel!$N$4="16341", Tabel!AD528*1,0)</f>
        <v>0</v>
      </c>
      <c r="Z518" s="55">
        <f>IF(Tabel!$N$4="00027", Tabel!AD528*0.4,0)</f>
        <v>0</v>
      </c>
      <c r="AA518" s="55">
        <f>IF(IFERROR(MATCH(CONCATENATE("I",Tabel!$N$4),Inst_audio,0),0)&gt;0,Tabel!$AD528*0.2,0)</f>
        <v>0</v>
      </c>
      <c r="AB518" s="55">
        <f>IF(Tabel!$N$4="00169", Tabel!AD528*0.4,0)</f>
        <v>0</v>
      </c>
      <c r="AC518" s="55">
        <f>IF(IFERROR(MATCH(CONCATENATE("I",Tabel!$N$4),Inst_forta,0),0)&gt;0,Tabel!$AD528*0.2,0)</f>
        <v>0</v>
      </c>
      <c r="AD518" s="55">
        <f>IF(IFERROR(MATCH(CONCATENATE("I",Tabel!$N$4),Inst_forta_bani,0),0)&gt;0,Tabel!$AD528*1.2,0)</f>
        <v>0</v>
      </c>
      <c r="AE518" s="55">
        <f>IF(Tabel!$N$4="16751", Tabel!$AD528*1.2,0)</f>
        <v>0</v>
      </c>
      <c r="AF518" s="55">
        <f>IF(Tabel!$N$4="16606", Tabel!$AD528*0.3,0)</f>
        <v>0</v>
      </c>
      <c r="AG518" s="55">
        <f>IF(Tabel!$N$4="16668", Tabel!$AD528*0.4,0)</f>
        <v>0</v>
      </c>
      <c r="AH518" s="55">
        <f>IF(Tabel!$N$4="15677", Tabel!$AD528*0.2,0)</f>
        <v>0</v>
      </c>
      <c r="AI518" s="55">
        <f>IF(Tabel!$N$4="16958", Tabel!$AD528*0.2,0)</f>
        <v>0</v>
      </c>
      <c r="AJ518" s="55">
        <f>Tabel!$AD528*0.75</f>
        <v>0</v>
      </c>
      <c r="AK518" s="55">
        <f>(Tabel!$AD528+Tabel!$AF528)*0.1</f>
        <v>0</v>
      </c>
      <c r="AL518" s="55">
        <f>IF(Tabel!$B528="GRUP_F6", Tabel!$AD528*0.1,0)</f>
        <v>0</v>
      </c>
      <c r="AM518" s="55">
        <f>IF(IFERROR(MATCH(CONCATENATE("I",Tabel!$N$4),Inst_social,0),0)&gt;0,Tabel!$AD528*0.1,0)</f>
        <v>0</v>
      </c>
      <c r="AN518" s="55">
        <f>Tabel!$AD528*0.75</f>
        <v>0</v>
      </c>
    </row>
    <row r="519" spans="24:40" x14ac:dyDescent="0.2">
      <c r="X519" s="55">
        <f>IF(IFERROR(MATCH(CONCATENATE("I",Tabel!$N$4),Inst_SFSSV,0),0)&gt;0,Tabel!$AD529*0.9,0)</f>
        <v>0</v>
      </c>
      <c r="Y519" s="55">
        <f>IF(Tabel!$N$4="16341", Tabel!AD529*1,0)</f>
        <v>0</v>
      </c>
      <c r="Z519" s="55">
        <f>IF(Tabel!$N$4="00027", Tabel!AD529*0.4,0)</f>
        <v>0</v>
      </c>
      <c r="AA519" s="55">
        <f>IF(IFERROR(MATCH(CONCATENATE("I",Tabel!$N$4),Inst_audio,0),0)&gt;0,Tabel!$AD529*0.2,0)</f>
        <v>0</v>
      </c>
      <c r="AB519" s="55">
        <f>IF(Tabel!$N$4="00169", Tabel!AD529*0.4,0)</f>
        <v>0</v>
      </c>
      <c r="AC519" s="55">
        <f>IF(IFERROR(MATCH(CONCATENATE("I",Tabel!$N$4),Inst_forta,0),0)&gt;0,Tabel!$AD529*0.2,0)</f>
        <v>0</v>
      </c>
      <c r="AD519" s="55">
        <f>IF(IFERROR(MATCH(CONCATENATE("I",Tabel!$N$4),Inst_forta_bani,0),0)&gt;0,Tabel!$AD529*1.2,0)</f>
        <v>0</v>
      </c>
      <c r="AE519" s="55">
        <f>IF(Tabel!$N$4="16751", Tabel!$AD529*1.2,0)</f>
        <v>0</v>
      </c>
      <c r="AF519" s="55">
        <f>IF(Tabel!$N$4="16606", Tabel!$AD529*0.3,0)</f>
        <v>0</v>
      </c>
      <c r="AG519" s="55">
        <f>IF(Tabel!$N$4="16668", Tabel!$AD529*0.4,0)</f>
        <v>0</v>
      </c>
      <c r="AH519" s="55">
        <f>IF(Tabel!$N$4="15677", Tabel!$AD529*0.2,0)</f>
        <v>0</v>
      </c>
      <c r="AI519" s="55">
        <f>IF(Tabel!$N$4="16958", Tabel!$AD529*0.2,0)</f>
        <v>0</v>
      </c>
      <c r="AJ519" s="55">
        <f>Tabel!$AD529*0.75</f>
        <v>0</v>
      </c>
      <c r="AK519" s="55">
        <f>(Tabel!$AD529+Tabel!$AF529)*0.1</f>
        <v>0</v>
      </c>
      <c r="AL519" s="55">
        <f>IF(Tabel!$B529="GRUP_F6", Tabel!$AD529*0.1,0)</f>
        <v>0</v>
      </c>
      <c r="AM519" s="55">
        <f>IF(IFERROR(MATCH(CONCATENATE("I",Tabel!$N$4),Inst_social,0),0)&gt;0,Tabel!$AD529*0.1,0)</f>
        <v>0</v>
      </c>
      <c r="AN519" s="55">
        <f>Tabel!$AD529*0.75</f>
        <v>0</v>
      </c>
    </row>
    <row r="520" spans="24:40" x14ac:dyDescent="0.2">
      <c r="X520" s="55">
        <f>IF(IFERROR(MATCH(CONCATENATE("I",Tabel!$N$4),Inst_SFSSV,0),0)&gt;0,Tabel!$AD530*0.9,0)</f>
        <v>0</v>
      </c>
      <c r="Y520" s="55">
        <f>IF(Tabel!$N$4="16341", Tabel!AD530*1,0)</f>
        <v>0</v>
      </c>
      <c r="Z520" s="55">
        <f>IF(Tabel!$N$4="00027", Tabel!AD530*0.4,0)</f>
        <v>0</v>
      </c>
      <c r="AA520" s="55">
        <f>IF(IFERROR(MATCH(CONCATENATE("I",Tabel!$N$4),Inst_audio,0),0)&gt;0,Tabel!$AD530*0.2,0)</f>
        <v>0</v>
      </c>
      <c r="AB520" s="55">
        <f>IF(Tabel!$N$4="00169", Tabel!AD530*0.4,0)</f>
        <v>0</v>
      </c>
      <c r="AC520" s="55">
        <f>IF(IFERROR(MATCH(CONCATENATE("I",Tabel!$N$4),Inst_forta,0),0)&gt;0,Tabel!$AD530*0.2,0)</f>
        <v>0</v>
      </c>
      <c r="AD520" s="55">
        <f>IF(IFERROR(MATCH(CONCATENATE("I",Tabel!$N$4),Inst_forta_bani,0),0)&gt;0,Tabel!$AD530*1.2,0)</f>
        <v>0</v>
      </c>
      <c r="AE520" s="55">
        <f>IF(Tabel!$N$4="16751", Tabel!$AD530*1.2,0)</f>
        <v>0</v>
      </c>
      <c r="AF520" s="55">
        <f>IF(Tabel!$N$4="16606", Tabel!$AD530*0.3,0)</f>
        <v>0</v>
      </c>
      <c r="AG520" s="55">
        <f>IF(Tabel!$N$4="16668", Tabel!$AD530*0.4,0)</f>
        <v>0</v>
      </c>
      <c r="AH520" s="55">
        <f>IF(Tabel!$N$4="15677", Tabel!$AD530*0.2,0)</f>
        <v>0</v>
      </c>
      <c r="AI520" s="55">
        <f>IF(Tabel!$N$4="16958", Tabel!$AD530*0.2,0)</f>
        <v>0</v>
      </c>
      <c r="AJ520" s="55">
        <f>Tabel!$AD530*0.75</f>
        <v>0</v>
      </c>
      <c r="AK520" s="55">
        <f>(Tabel!$AD530+Tabel!$AF530)*0.1</f>
        <v>0</v>
      </c>
      <c r="AL520" s="55">
        <f>IF(Tabel!$B530="GRUP_F6", Tabel!$AD530*0.1,0)</f>
        <v>0</v>
      </c>
      <c r="AM520" s="55">
        <f>IF(IFERROR(MATCH(CONCATENATE("I",Tabel!$N$4),Inst_social,0),0)&gt;0,Tabel!$AD530*0.1,0)</f>
        <v>0</v>
      </c>
      <c r="AN520" s="55">
        <f>Tabel!$AD530*0.75</f>
        <v>0</v>
      </c>
    </row>
    <row r="521" spans="24:40" x14ac:dyDescent="0.2">
      <c r="X521" s="55">
        <f>IF(IFERROR(MATCH(CONCATENATE("I",Tabel!$N$4),Inst_SFSSV,0),0)&gt;0,Tabel!$AD531*0.9,0)</f>
        <v>0</v>
      </c>
      <c r="Y521" s="55">
        <f>IF(Tabel!$N$4="16341", Tabel!AD531*1,0)</f>
        <v>0</v>
      </c>
      <c r="Z521" s="55">
        <f>IF(Tabel!$N$4="00027", Tabel!AD531*0.4,0)</f>
        <v>0</v>
      </c>
      <c r="AA521" s="55">
        <f>IF(IFERROR(MATCH(CONCATENATE("I",Tabel!$N$4),Inst_audio,0),0)&gt;0,Tabel!$AD531*0.2,0)</f>
        <v>0</v>
      </c>
      <c r="AB521" s="55">
        <f>IF(Tabel!$N$4="00169", Tabel!AD531*0.4,0)</f>
        <v>0</v>
      </c>
      <c r="AC521" s="55">
        <f>IF(IFERROR(MATCH(CONCATENATE("I",Tabel!$N$4),Inst_forta,0),0)&gt;0,Tabel!$AD531*0.2,0)</f>
        <v>0</v>
      </c>
      <c r="AD521" s="55">
        <f>IF(IFERROR(MATCH(CONCATENATE("I",Tabel!$N$4),Inst_forta_bani,0),0)&gt;0,Tabel!$AD531*1.2,0)</f>
        <v>0</v>
      </c>
      <c r="AE521" s="55">
        <f>IF(Tabel!$N$4="16751", Tabel!$AD531*1.2,0)</f>
        <v>0</v>
      </c>
      <c r="AF521" s="55">
        <f>IF(Tabel!$N$4="16606", Tabel!$AD531*0.3,0)</f>
        <v>0</v>
      </c>
      <c r="AG521" s="55">
        <f>IF(Tabel!$N$4="16668", Tabel!$AD531*0.4,0)</f>
        <v>0</v>
      </c>
      <c r="AH521" s="55">
        <f>IF(Tabel!$N$4="15677", Tabel!$AD531*0.2,0)</f>
        <v>0</v>
      </c>
      <c r="AI521" s="55">
        <f>IF(Tabel!$N$4="16958", Tabel!$AD531*0.2,0)</f>
        <v>0</v>
      </c>
      <c r="AJ521" s="55">
        <f>Tabel!$AD531*0.75</f>
        <v>0</v>
      </c>
      <c r="AK521" s="55">
        <f>(Tabel!$AD531+Tabel!$AF531)*0.1</f>
        <v>0</v>
      </c>
      <c r="AL521" s="55">
        <f>IF(Tabel!$B531="GRUP_F6", Tabel!$AD531*0.1,0)</f>
        <v>0</v>
      </c>
      <c r="AM521" s="55">
        <f>IF(IFERROR(MATCH(CONCATENATE("I",Tabel!$N$4),Inst_social,0),0)&gt;0,Tabel!$AD531*0.1,0)</f>
        <v>0</v>
      </c>
      <c r="AN521" s="55">
        <f>Tabel!$AD531*0.75</f>
        <v>0</v>
      </c>
    </row>
    <row r="522" spans="24:40" x14ac:dyDescent="0.2">
      <c r="X522" s="55">
        <f>IF(IFERROR(MATCH(CONCATENATE("I",Tabel!$N$4),Inst_SFSSV,0),0)&gt;0,Tabel!$AD532*0.9,0)</f>
        <v>0</v>
      </c>
      <c r="Y522" s="55">
        <f>IF(Tabel!$N$4="16341", Tabel!AD532*1,0)</f>
        <v>0</v>
      </c>
      <c r="Z522" s="55">
        <f>IF(Tabel!$N$4="00027", Tabel!AD532*0.4,0)</f>
        <v>0</v>
      </c>
      <c r="AA522" s="55">
        <f>IF(IFERROR(MATCH(CONCATENATE("I",Tabel!$N$4),Inst_audio,0),0)&gt;0,Tabel!$AD532*0.2,0)</f>
        <v>0</v>
      </c>
      <c r="AB522" s="55">
        <f>IF(Tabel!$N$4="00169", Tabel!AD532*0.4,0)</f>
        <v>0</v>
      </c>
      <c r="AC522" s="55">
        <f>IF(IFERROR(MATCH(CONCATENATE("I",Tabel!$N$4),Inst_forta,0),0)&gt;0,Tabel!$AD532*0.2,0)</f>
        <v>0</v>
      </c>
      <c r="AD522" s="55">
        <f>IF(IFERROR(MATCH(CONCATENATE("I",Tabel!$N$4),Inst_forta_bani,0),0)&gt;0,Tabel!$AD532*1.2,0)</f>
        <v>0</v>
      </c>
      <c r="AE522" s="55">
        <f>IF(Tabel!$N$4="16751", Tabel!$AD532*1.2,0)</f>
        <v>0</v>
      </c>
      <c r="AF522" s="55">
        <f>IF(Tabel!$N$4="16606", Tabel!$AD532*0.3,0)</f>
        <v>0</v>
      </c>
      <c r="AG522" s="55">
        <f>IF(Tabel!$N$4="16668", Tabel!$AD532*0.4,0)</f>
        <v>0</v>
      </c>
      <c r="AH522" s="55">
        <f>IF(Tabel!$N$4="15677", Tabel!$AD532*0.2,0)</f>
        <v>0</v>
      </c>
      <c r="AI522" s="55">
        <f>IF(Tabel!$N$4="16958", Tabel!$AD532*0.2,0)</f>
        <v>0</v>
      </c>
      <c r="AJ522" s="55">
        <f>Tabel!$AD532*0.75</f>
        <v>0</v>
      </c>
      <c r="AK522" s="55">
        <f>(Tabel!$AD532+Tabel!$AF532)*0.1</f>
        <v>0</v>
      </c>
      <c r="AL522" s="55">
        <f>IF(Tabel!$B532="GRUP_F6", Tabel!$AD532*0.1,0)</f>
        <v>0</v>
      </c>
      <c r="AM522" s="55">
        <f>IF(IFERROR(MATCH(CONCATENATE("I",Tabel!$N$4),Inst_social,0),0)&gt;0,Tabel!$AD532*0.1,0)</f>
        <v>0</v>
      </c>
      <c r="AN522" s="55">
        <f>Tabel!$AD532*0.75</f>
        <v>0</v>
      </c>
    </row>
    <row r="523" spans="24:40" x14ac:dyDescent="0.2">
      <c r="X523" s="55">
        <f>IF(IFERROR(MATCH(CONCATENATE("I",Tabel!$N$4),Inst_SFSSV,0),0)&gt;0,Tabel!$AD533*0.9,0)</f>
        <v>0</v>
      </c>
      <c r="Y523" s="55">
        <f>IF(Tabel!$N$4="16341", Tabel!AD533*1,0)</f>
        <v>0</v>
      </c>
      <c r="Z523" s="55">
        <f>IF(Tabel!$N$4="00027", Tabel!AD533*0.4,0)</f>
        <v>0</v>
      </c>
      <c r="AA523" s="55">
        <f>IF(IFERROR(MATCH(CONCATENATE("I",Tabel!$N$4),Inst_audio,0),0)&gt;0,Tabel!$AD533*0.2,0)</f>
        <v>0</v>
      </c>
      <c r="AB523" s="55">
        <f>IF(Tabel!$N$4="00169", Tabel!AD533*0.4,0)</f>
        <v>0</v>
      </c>
      <c r="AC523" s="55">
        <f>IF(IFERROR(MATCH(CONCATENATE("I",Tabel!$N$4),Inst_forta,0),0)&gt;0,Tabel!$AD533*0.2,0)</f>
        <v>0</v>
      </c>
      <c r="AD523" s="55">
        <f>IF(IFERROR(MATCH(CONCATENATE("I",Tabel!$N$4),Inst_forta_bani,0),0)&gt;0,Tabel!$AD533*1.2,0)</f>
        <v>0</v>
      </c>
      <c r="AE523" s="55">
        <f>IF(Tabel!$N$4="16751", Tabel!$AD533*1.2,0)</f>
        <v>0</v>
      </c>
      <c r="AF523" s="55">
        <f>IF(Tabel!$N$4="16606", Tabel!$AD533*0.3,0)</f>
        <v>0</v>
      </c>
      <c r="AG523" s="55">
        <f>IF(Tabel!$N$4="16668", Tabel!$AD533*0.4,0)</f>
        <v>0</v>
      </c>
      <c r="AH523" s="55">
        <f>IF(Tabel!$N$4="15677", Tabel!$AD533*0.2,0)</f>
        <v>0</v>
      </c>
      <c r="AI523" s="55">
        <f>IF(Tabel!$N$4="16958", Tabel!$AD533*0.2,0)</f>
        <v>0</v>
      </c>
      <c r="AJ523" s="55">
        <f>Tabel!$AD533*0.75</f>
        <v>0</v>
      </c>
      <c r="AK523" s="55">
        <f>(Tabel!$AD533+Tabel!$AF533)*0.1</f>
        <v>0</v>
      </c>
      <c r="AL523" s="55">
        <f>IF(Tabel!$B533="GRUP_F6", Tabel!$AD533*0.1,0)</f>
        <v>0</v>
      </c>
      <c r="AM523" s="55">
        <f>IF(IFERROR(MATCH(CONCATENATE("I",Tabel!$N$4),Inst_social,0),0)&gt;0,Tabel!$AD533*0.1,0)</f>
        <v>0</v>
      </c>
      <c r="AN523" s="55">
        <f>Tabel!$AD533*0.75</f>
        <v>0</v>
      </c>
    </row>
    <row r="524" spans="24:40" x14ac:dyDescent="0.2">
      <c r="X524" s="55">
        <f>IF(IFERROR(MATCH(CONCATENATE("I",Tabel!$N$4),Inst_SFSSV,0),0)&gt;0,Tabel!$AD534*0.9,0)</f>
        <v>0</v>
      </c>
      <c r="Y524" s="55">
        <f>IF(Tabel!$N$4="16341", Tabel!AD534*1,0)</f>
        <v>0</v>
      </c>
      <c r="Z524" s="55">
        <f>IF(Tabel!$N$4="00027", Tabel!AD534*0.4,0)</f>
        <v>0</v>
      </c>
      <c r="AA524" s="55">
        <f>IF(IFERROR(MATCH(CONCATENATE("I",Tabel!$N$4),Inst_audio,0),0)&gt;0,Tabel!$AD534*0.2,0)</f>
        <v>0</v>
      </c>
      <c r="AB524" s="55">
        <f>IF(Tabel!$N$4="00169", Tabel!AD534*0.4,0)</f>
        <v>0</v>
      </c>
      <c r="AC524" s="55">
        <f>IF(IFERROR(MATCH(CONCATENATE("I",Tabel!$N$4),Inst_forta,0),0)&gt;0,Tabel!$AD534*0.2,0)</f>
        <v>0</v>
      </c>
      <c r="AD524" s="55">
        <f>IF(IFERROR(MATCH(CONCATENATE("I",Tabel!$N$4),Inst_forta_bani,0),0)&gt;0,Tabel!$AD534*1.2,0)</f>
        <v>0</v>
      </c>
      <c r="AE524" s="55">
        <f>IF(Tabel!$N$4="16751", Tabel!$AD534*1.2,0)</f>
        <v>0</v>
      </c>
      <c r="AF524" s="55">
        <f>IF(Tabel!$N$4="16606", Tabel!$AD534*0.3,0)</f>
        <v>0</v>
      </c>
      <c r="AG524" s="55">
        <f>IF(Tabel!$N$4="16668", Tabel!$AD534*0.4,0)</f>
        <v>0</v>
      </c>
      <c r="AH524" s="55">
        <f>IF(Tabel!$N$4="15677", Tabel!$AD534*0.2,0)</f>
        <v>0</v>
      </c>
      <c r="AI524" s="55">
        <f>IF(Tabel!$N$4="16958", Tabel!$AD534*0.2,0)</f>
        <v>0</v>
      </c>
      <c r="AJ524" s="55">
        <f>Tabel!$AD534*0.75</f>
        <v>0</v>
      </c>
      <c r="AK524" s="55">
        <f>(Tabel!$AD534+Tabel!$AF534)*0.1</f>
        <v>0</v>
      </c>
      <c r="AL524" s="55">
        <f>IF(Tabel!$B534="GRUP_F6", Tabel!$AD534*0.1,0)</f>
        <v>0</v>
      </c>
      <c r="AM524" s="55">
        <f>IF(IFERROR(MATCH(CONCATENATE("I",Tabel!$N$4),Inst_social,0),0)&gt;0,Tabel!$AD534*0.1,0)</f>
        <v>0</v>
      </c>
      <c r="AN524" s="55">
        <f>Tabel!$AD534*0.75</f>
        <v>0</v>
      </c>
    </row>
    <row r="525" spans="24:40" x14ac:dyDescent="0.2">
      <c r="X525" s="55">
        <f>IF(IFERROR(MATCH(CONCATENATE("I",Tabel!$N$4),Inst_SFSSV,0),0)&gt;0,Tabel!$AD535*0.9,0)</f>
        <v>0</v>
      </c>
      <c r="Y525" s="55">
        <f>IF(Tabel!$N$4="16341", Tabel!AD535*1,0)</f>
        <v>0</v>
      </c>
      <c r="Z525" s="55">
        <f>IF(Tabel!$N$4="00027", Tabel!AD535*0.4,0)</f>
        <v>0</v>
      </c>
      <c r="AA525" s="55">
        <f>IF(IFERROR(MATCH(CONCATENATE("I",Tabel!$N$4),Inst_audio,0),0)&gt;0,Tabel!$AD535*0.2,0)</f>
        <v>0</v>
      </c>
      <c r="AB525" s="55">
        <f>IF(Tabel!$N$4="00169", Tabel!AD535*0.4,0)</f>
        <v>0</v>
      </c>
      <c r="AC525" s="55">
        <f>IF(IFERROR(MATCH(CONCATENATE("I",Tabel!$N$4),Inst_forta,0),0)&gt;0,Tabel!$AD535*0.2,0)</f>
        <v>0</v>
      </c>
      <c r="AD525" s="55">
        <f>IF(IFERROR(MATCH(CONCATENATE("I",Tabel!$N$4),Inst_forta_bani,0),0)&gt;0,Tabel!$AD535*1.2,0)</f>
        <v>0</v>
      </c>
      <c r="AE525" s="55">
        <f>IF(Tabel!$N$4="16751", Tabel!$AD535*1.2,0)</f>
        <v>0</v>
      </c>
      <c r="AF525" s="55">
        <f>IF(Tabel!$N$4="16606", Tabel!$AD535*0.3,0)</f>
        <v>0</v>
      </c>
      <c r="AG525" s="55">
        <f>IF(Tabel!$N$4="16668", Tabel!$AD535*0.4,0)</f>
        <v>0</v>
      </c>
      <c r="AH525" s="55">
        <f>IF(Tabel!$N$4="15677", Tabel!$AD535*0.2,0)</f>
        <v>0</v>
      </c>
      <c r="AI525" s="55">
        <f>IF(Tabel!$N$4="16958", Tabel!$AD535*0.2,0)</f>
        <v>0</v>
      </c>
      <c r="AJ525" s="55">
        <f>Tabel!$AD535*0.75</f>
        <v>0</v>
      </c>
      <c r="AK525" s="55">
        <f>(Tabel!$AD535+Tabel!$AF535)*0.1</f>
        <v>0</v>
      </c>
      <c r="AL525" s="55">
        <f>IF(Tabel!$B535="GRUP_F6", Tabel!$AD535*0.1,0)</f>
        <v>0</v>
      </c>
      <c r="AM525" s="55">
        <f>IF(IFERROR(MATCH(CONCATENATE("I",Tabel!$N$4),Inst_social,0),0)&gt;0,Tabel!$AD535*0.1,0)</f>
        <v>0</v>
      </c>
      <c r="AN525" s="55">
        <f>Tabel!$AD535*0.75</f>
        <v>0</v>
      </c>
    </row>
    <row r="526" spans="24:40" x14ac:dyDescent="0.2">
      <c r="X526" s="55">
        <f>IF(IFERROR(MATCH(CONCATENATE("I",Tabel!$N$4),Inst_SFSSV,0),0)&gt;0,Tabel!$AD536*0.9,0)</f>
        <v>0</v>
      </c>
      <c r="Y526" s="55">
        <f>IF(Tabel!$N$4="16341", Tabel!AD536*1,0)</f>
        <v>0</v>
      </c>
      <c r="Z526" s="55">
        <f>IF(Tabel!$N$4="00027", Tabel!AD536*0.4,0)</f>
        <v>0</v>
      </c>
      <c r="AA526" s="55">
        <f>IF(IFERROR(MATCH(CONCATENATE("I",Tabel!$N$4),Inst_audio,0),0)&gt;0,Tabel!$AD536*0.2,0)</f>
        <v>0</v>
      </c>
      <c r="AB526" s="55">
        <f>IF(Tabel!$N$4="00169", Tabel!AD536*0.4,0)</f>
        <v>0</v>
      </c>
      <c r="AC526" s="55">
        <f>IF(IFERROR(MATCH(CONCATENATE("I",Tabel!$N$4),Inst_forta,0),0)&gt;0,Tabel!$AD536*0.2,0)</f>
        <v>0</v>
      </c>
      <c r="AD526" s="55">
        <f>IF(IFERROR(MATCH(CONCATENATE("I",Tabel!$N$4),Inst_forta_bani,0),0)&gt;0,Tabel!$AD536*1.2,0)</f>
        <v>0</v>
      </c>
      <c r="AE526" s="55">
        <f>IF(Tabel!$N$4="16751", Tabel!$AD536*1.2,0)</f>
        <v>0</v>
      </c>
      <c r="AF526" s="55">
        <f>IF(Tabel!$N$4="16606", Tabel!$AD536*0.3,0)</f>
        <v>0</v>
      </c>
      <c r="AG526" s="55">
        <f>IF(Tabel!$N$4="16668", Tabel!$AD536*0.4,0)</f>
        <v>0</v>
      </c>
      <c r="AH526" s="55">
        <f>IF(Tabel!$N$4="15677", Tabel!$AD536*0.2,0)</f>
        <v>0</v>
      </c>
      <c r="AI526" s="55">
        <f>IF(Tabel!$N$4="16958", Tabel!$AD536*0.2,0)</f>
        <v>0</v>
      </c>
      <c r="AJ526" s="55">
        <f>Tabel!$AD536*0.75</f>
        <v>0</v>
      </c>
      <c r="AK526" s="55">
        <f>(Tabel!$AD536+Tabel!$AF536)*0.1</f>
        <v>0</v>
      </c>
      <c r="AL526" s="55">
        <f>IF(Tabel!$B536="GRUP_F6", Tabel!$AD536*0.1,0)</f>
        <v>0</v>
      </c>
      <c r="AM526" s="55">
        <f>IF(IFERROR(MATCH(CONCATENATE("I",Tabel!$N$4),Inst_social,0),0)&gt;0,Tabel!$AD536*0.1,0)</f>
        <v>0</v>
      </c>
      <c r="AN526" s="55">
        <f>Tabel!$AD536*0.75</f>
        <v>0</v>
      </c>
    </row>
    <row r="527" spans="24:40" x14ac:dyDescent="0.2">
      <c r="X527" s="55">
        <f>IF(IFERROR(MATCH(CONCATENATE("I",Tabel!$N$4),Inst_SFSSV,0),0)&gt;0,Tabel!$AD537*0.9,0)</f>
        <v>0</v>
      </c>
      <c r="Y527" s="55">
        <f>IF(Tabel!$N$4="16341", Tabel!AD537*1,0)</f>
        <v>0</v>
      </c>
      <c r="Z527" s="55">
        <f>IF(Tabel!$N$4="00027", Tabel!AD537*0.4,0)</f>
        <v>0</v>
      </c>
      <c r="AA527" s="55">
        <f>IF(IFERROR(MATCH(CONCATENATE("I",Tabel!$N$4),Inst_audio,0),0)&gt;0,Tabel!$AD537*0.2,0)</f>
        <v>0</v>
      </c>
      <c r="AB527" s="55">
        <f>IF(Tabel!$N$4="00169", Tabel!AD537*0.4,0)</f>
        <v>0</v>
      </c>
      <c r="AC527" s="55">
        <f>IF(IFERROR(MATCH(CONCATENATE("I",Tabel!$N$4),Inst_forta,0),0)&gt;0,Tabel!$AD537*0.2,0)</f>
        <v>0</v>
      </c>
      <c r="AD527" s="55">
        <f>IF(IFERROR(MATCH(CONCATENATE("I",Tabel!$N$4),Inst_forta_bani,0),0)&gt;0,Tabel!$AD537*1.2,0)</f>
        <v>0</v>
      </c>
      <c r="AE527" s="55">
        <f>IF(Tabel!$N$4="16751", Tabel!$AD537*1.2,0)</f>
        <v>0</v>
      </c>
      <c r="AF527" s="55">
        <f>IF(Tabel!$N$4="16606", Tabel!$AD537*0.3,0)</f>
        <v>0</v>
      </c>
      <c r="AG527" s="55">
        <f>IF(Tabel!$N$4="16668", Tabel!$AD537*0.4,0)</f>
        <v>0</v>
      </c>
      <c r="AH527" s="55">
        <f>IF(Tabel!$N$4="15677", Tabel!$AD537*0.2,0)</f>
        <v>0</v>
      </c>
      <c r="AI527" s="55">
        <f>IF(Tabel!$N$4="16958", Tabel!$AD537*0.2,0)</f>
        <v>0</v>
      </c>
      <c r="AJ527" s="55">
        <f>Tabel!$AD537*0.75</f>
        <v>0</v>
      </c>
      <c r="AK527" s="55">
        <f>(Tabel!$AD537+Tabel!$AF537)*0.1</f>
        <v>0</v>
      </c>
      <c r="AL527" s="55">
        <f>IF(Tabel!$B537="GRUP_F6", Tabel!$AD537*0.1,0)</f>
        <v>0</v>
      </c>
      <c r="AM527" s="55">
        <f>IF(IFERROR(MATCH(CONCATENATE("I",Tabel!$N$4),Inst_social,0),0)&gt;0,Tabel!$AD537*0.1,0)</f>
        <v>0</v>
      </c>
      <c r="AN527" s="55">
        <f>Tabel!$AD537*0.75</f>
        <v>0</v>
      </c>
    </row>
    <row r="528" spans="24:40" x14ac:dyDescent="0.2">
      <c r="X528" s="55">
        <f>IF(IFERROR(MATCH(CONCATENATE("I",Tabel!$N$4),Inst_SFSSV,0),0)&gt;0,Tabel!$AD538*0.9,0)</f>
        <v>0</v>
      </c>
      <c r="Y528" s="55">
        <f>IF(Tabel!$N$4="16341", Tabel!AD538*1,0)</f>
        <v>0</v>
      </c>
      <c r="Z528" s="55">
        <f>IF(Tabel!$N$4="00027", Tabel!AD538*0.4,0)</f>
        <v>0</v>
      </c>
      <c r="AA528" s="55">
        <f>IF(IFERROR(MATCH(CONCATENATE("I",Tabel!$N$4),Inst_audio,0),0)&gt;0,Tabel!$AD538*0.2,0)</f>
        <v>0</v>
      </c>
      <c r="AB528" s="55">
        <f>IF(Tabel!$N$4="00169", Tabel!AD538*0.4,0)</f>
        <v>0</v>
      </c>
      <c r="AC528" s="55">
        <f>IF(IFERROR(MATCH(CONCATENATE("I",Tabel!$N$4),Inst_forta,0),0)&gt;0,Tabel!$AD538*0.2,0)</f>
        <v>0</v>
      </c>
      <c r="AD528" s="55">
        <f>IF(IFERROR(MATCH(CONCATENATE("I",Tabel!$N$4),Inst_forta_bani,0),0)&gt;0,Tabel!$AD538*1.2,0)</f>
        <v>0</v>
      </c>
      <c r="AE528" s="55">
        <f>IF(Tabel!$N$4="16751", Tabel!$AD538*1.2,0)</f>
        <v>0</v>
      </c>
      <c r="AF528" s="55">
        <f>IF(Tabel!$N$4="16606", Tabel!$AD538*0.3,0)</f>
        <v>0</v>
      </c>
      <c r="AG528" s="55">
        <f>IF(Tabel!$N$4="16668", Tabel!$AD538*0.4,0)</f>
        <v>0</v>
      </c>
      <c r="AH528" s="55">
        <f>IF(Tabel!$N$4="15677", Tabel!$AD538*0.2,0)</f>
        <v>0</v>
      </c>
      <c r="AI528" s="55">
        <f>IF(Tabel!$N$4="16958", Tabel!$AD538*0.2,0)</f>
        <v>0</v>
      </c>
      <c r="AJ528" s="55">
        <f>Tabel!$AD538*0.75</f>
        <v>0</v>
      </c>
      <c r="AK528" s="55">
        <f>(Tabel!$AD538+Tabel!$AF538)*0.1</f>
        <v>0</v>
      </c>
      <c r="AL528" s="55">
        <f>IF(Tabel!$B538="GRUP_F6", Tabel!$AD538*0.1,0)</f>
        <v>0</v>
      </c>
      <c r="AM528" s="55">
        <f>IF(IFERROR(MATCH(CONCATENATE("I",Tabel!$N$4),Inst_social,0),0)&gt;0,Tabel!$AD538*0.1,0)</f>
        <v>0</v>
      </c>
      <c r="AN528" s="55">
        <f>Tabel!$AD538*0.75</f>
        <v>0</v>
      </c>
    </row>
    <row r="529" spans="24:40" x14ac:dyDescent="0.2">
      <c r="X529" s="55">
        <f>IF(IFERROR(MATCH(CONCATENATE("I",Tabel!$N$4),Inst_SFSSV,0),0)&gt;0,Tabel!$AD539*0.9,0)</f>
        <v>0</v>
      </c>
      <c r="Y529" s="55">
        <f>IF(Tabel!$N$4="16341", Tabel!AD539*1,0)</f>
        <v>0</v>
      </c>
      <c r="Z529" s="55">
        <f>IF(Tabel!$N$4="00027", Tabel!AD539*0.4,0)</f>
        <v>0</v>
      </c>
      <c r="AA529" s="55">
        <f>IF(IFERROR(MATCH(CONCATENATE("I",Tabel!$N$4),Inst_audio,0),0)&gt;0,Tabel!$AD539*0.2,0)</f>
        <v>0</v>
      </c>
      <c r="AB529" s="55">
        <f>IF(Tabel!$N$4="00169", Tabel!AD539*0.4,0)</f>
        <v>0</v>
      </c>
      <c r="AC529" s="55">
        <f>IF(IFERROR(MATCH(CONCATENATE("I",Tabel!$N$4),Inst_forta,0),0)&gt;0,Tabel!$AD539*0.2,0)</f>
        <v>0</v>
      </c>
      <c r="AD529" s="55">
        <f>IF(IFERROR(MATCH(CONCATENATE("I",Tabel!$N$4),Inst_forta_bani,0),0)&gt;0,Tabel!$AD539*1.2,0)</f>
        <v>0</v>
      </c>
      <c r="AE529" s="55">
        <f>IF(Tabel!$N$4="16751", Tabel!$AD539*1.2,0)</f>
        <v>0</v>
      </c>
      <c r="AF529" s="55">
        <f>IF(Tabel!$N$4="16606", Tabel!$AD539*0.3,0)</f>
        <v>0</v>
      </c>
      <c r="AG529" s="55">
        <f>IF(Tabel!$N$4="16668", Tabel!$AD539*0.4,0)</f>
        <v>0</v>
      </c>
      <c r="AH529" s="55">
        <f>IF(Tabel!$N$4="15677", Tabel!$AD539*0.2,0)</f>
        <v>0</v>
      </c>
      <c r="AI529" s="55">
        <f>IF(Tabel!$N$4="16958", Tabel!$AD539*0.2,0)</f>
        <v>0</v>
      </c>
      <c r="AJ529" s="55">
        <f>Tabel!$AD539*0.75</f>
        <v>0</v>
      </c>
      <c r="AK529" s="55">
        <f>(Tabel!$AD539+Tabel!$AF539)*0.1</f>
        <v>0</v>
      </c>
      <c r="AL529" s="55">
        <f>IF(Tabel!$B539="GRUP_F6", Tabel!$AD539*0.1,0)</f>
        <v>0</v>
      </c>
      <c r="AM529" s="55">
        <f>IF(IFERROR(MATCH(CONCATENATE("I",Tabel!$N$4),Inst_social,0),0)&gt;0,Tabel!$AD539*0.1,0)</f>
        <v>0</v>
      </c>
      <c r="AN529" s="55">
        <f>Tabel!$AD539*0.75</f>
        <v>0</v>
      </c>
    </row>
    <row r="530" spans="24:40" x14ac:dyDescent="0.2">
      <c r="X530" s="55">
        <f>IF(IFERROR(MATCH(CONCATENATE("I",Tabel!$N$4),Inst_SFSSV,0),0)&gt;0,Tabel!$AD540*0.9,0)</f>
        <v>0</v>
      </c>
      <c r="Y530" s="55">
        <f>IF(Tabel!$N$4="16341", Tabel!AD540*1,0)</f>
        <v>0</v>
      </c>
      <c r="Z530" s="55">
        <f>IF(Tabel!$N$4="00027", Tabel!AD540*0.4,0)</f>
        <v>0</v>
      </c>
      <c r="AA530" s="55">
        <f>IF(IFERROR(MATCH(CONCATENATE("I",Tabel!$N$4),Inst_audio,0),0)&gt;0,Tabel!$AD540*0.2,0)</f>
        <v>0</v>
      </c>
      <c r="AB530" s="55">
        <f>IF(Tabel!$N$4="00169", Tabel!AD540*0.4,0)</f>
        <v>0</v>
      </c>
      <c r="AC530" s="55">
        <f>IF(IFERROR(MATCH(CONCATENATE("I",Tabel!$N$4),Inst_forta,0),0)&gt;0,Tabel!$AD540*0.2,0)</f>
        <v>0</v>
      </c>
      <c r="AD530" s="55">
        <f>IF(IFERROR(MATCH(CONCATENATE("I",Tabel!$N$4),Inst_forta_bani,0),0)&gt;0,Tabel!$AD540*1.2,0)</f>
        <v>0</v>
      </c>
      <c r="AE530" s="55">
        <f>IF(Tabel!$N$4="16751", Tabel!$AD540*1.2,0)</f>
        <v>0</v>
      </c>
      <c r="AF530" s="55">
        <f>IF(Tabel!$N$4="16606", Tabel!$AD540*0.3,0)</f>
        <v>0</v>
      </c>
      <c r="AG530" s="55">
        <f>IF(Tabel!$N$4="16668", Tabel!$AD540*0.4,0)</f>
        <v>0</v>
      </c>
      <c r="AH530" s="55">
        <f>IF(Tabel!$N$4="15677", Tabel!$AD540*0.2,0)</f>
        <v>0</v>
      </c>
      <c r="AI530" s="55">
        <f>IF(Tabel!$N$4="16958", Tabel!$AD540*0.2,0)</f>
        <v>0</v>
      </c>
      <c r="AJ530" s="55">
        <f>Tabel!$AD540*0.75</f>
        <v>0</v>
      </c>
      <c r="AK530" s="55">
        <f>(Tabel!$AD540+Tabel!$AF540)*0.1</f>
        <v>0</v>
      </c>
      <c r="AL530" s="55">
        <f>IF(Tabel!$B540="GRUP_F6", Tabel!$AD540*0.1,0)</f>
        <v>0</v>
      </c>
      <c r="AM530" s="55">
        <f>IF(IFERROR(MATCH(CONCATENATE("I",Tabel!$N$4),Inst_social,0),0)&gt;0,Tabel!$AD540*0.1,0)</f>
        <v>0</v>
      </c>
      <c r="AN530" s="55">
        <f>Tabel!$AD540*0.75</f>
        <v>0</v>
      </c>
    </row>
    <row r="531" spans="24:40" x14ac:dyDescent="0.2">
      <c r="X531" s="55">
        <f>IF(IFERROR(MATCH(CONCATENATE("I",Tabel!$N$4),Inst_SFSSV,0),0)&gt;0,Tabel!$AD541*0.9,0)</f>
        <v>0</v>
      </c>
      <c r="Y531" s="55">
        <f>IF(Tabel!$N$4="16341", Tabel!AD541*1,0)</f>
        <v>0</v>
      </c>
      <c r="Z531" s="55">
        <f>IF(Tabel!$N$4="00027", Tabel!AD541*0.4,0)</f>
        <v>0</v>
      </c>
      <c r="AA531" s="55">
        <f>IF(IFERROR(MATCH(CONCATENATE("I",Tabel!$N$4),Inst_audio,0),0)&gt;0,Tabel!$AD541*0.2,0)</f>
        <v>0</v>
      </c>
      <c r="AB531" s="55">
        <f>IF(Tabel!$N$4="00169", Tabel!AD541*0.4,0)</f>
        <v>0</v>
      </c>
      <c r="AC531" s="55">
        <f>IF(IFERROR(MATCH(CONCATENATE("I",Tabel!$N$4),Inst_forta,0),0)&gt;0,Tabel!$AD541*0.2,0)</f>
        <v>0</v>
      </c>
      <c r="AD531" s="55">
        <f>IF(IFERROR(MATCH(CONCATENATE("I",Tabel!$N$4),Inst_forta_bani,0),0)&gt;0,Tabel!$AD541*1.2,0)</f>
        <v>0</v>
      </c>
      <c r="AE531" s="55">
        <f>IF(Tabel!$N$4="16751", Tabel!$AD541*1.2,0)</f>
        <v>0</v>
      </c>
      <c r="AF531" s="55">
        <f>IF(Tabel!$N$4="16606", Tabel!$AD541*0.3,0)</f>
        <v>0</v>
      </c>
      <c r="AG531" s="55">
        <f>IF(Tabel!$N$4="16668", Tabel!$AD541*0.4,0)</f>
        <v>0</v>
      </c>
      <c r="AH531" s="55">
        <f>IF(Tabel!$N$4="15677", Tabel!$AD541*0.2,0)</f>
        <v>0</v>
      </c>
      <c r="AI531" s="55">
        <f>IF(Tabel!$N$4="16958", Tabel!$AD541*0.2,0)</f>
        <v>0</v>
      </c>
      <c r="AJ531" s="55">
        <f>Tabel!$AD541*0.75</f>
        <v>0</v>
      </c>
      <c r="AK531" s="55">
        <f>(Tabel!$AD541+Tabel!$AF541)*0.1</f>
        <v>0</v>
      </c>
      <c r="AL531" s="55">
        <f>IF(Tabel!$B541="GRUP_F6", Tabel!$AD541*0.1,0)</f>
        <v>0</v>
      </c>
      <c r="AM531" s="55">
        <f>IF(IFERROR(MATCH(CONCATENATE("I",Tabel!$N$4),Inst_social,0),0)&gt;0,Tabel!$AD541*0.1,0)</f>
        <v>0</v>
      </c>
      <c r="AN531" s="55">
        <f>Tabel!$AD541*0.75</f>
        <v>0</v>
      </c>
    </row>
    <row r="532" spans="24:40" x14ac:dyDescent="0.2">
      <c r="X532" s="55">
        <f>IF(IFERROR(MATCH(CONCATENATE("I",Tabel!$N$4),Inst_SFSSV,0),0)&gt;0,Tabel!$AD542*0.9,0)</f>
        <v>0</v>
      </c>
      <c r="Y532" s="55">
        <f>IF(Tabel!$N$4="16341", Tabel!AD542*1,0)</f>
        <v>0</v>
      </c>
      <c r="Z532" s="55">
        <f>IF(Tabel!$N$4="00027", Tabel!AD542*0.4,0)</f>
        <v>0</v>
      </c>
      <c r="AA532" s="55">
        <f>IF(IFERROR(MATCH(CONCATENATE("I",Tabel!$N$4),Inst_audio,0),0)&gt;0,Tabel!$AD542*0.2,0)</f>
        <v>0</v>
      </c>
      <c r="AB532" s="55">
        <f>IF(Tabel!$N$4="00169", Tabel!AD542*0.4,0)</f>
        <v>0</v>
      </c>
      <c r="AC532" s="55">
        <f>IF(IFERROR(MATCH(CONCATENATE("I",Tabel!$N$4),Inst_forta,0),0)&gt;0,Tabel!$AD542*0.2,0)</f>
        <v>0</v>
      </c>
      <c r="AD532" s="55">
        <f>IF(IFERROR(MATCH(CONCATENATE("I",Tabel!$N$4),Inst_forta_bani,0),0)&gt;0,Tabel!$AD542*1.2,0)</f>
        <v>0</v>
      </c>
      <c r="AE532" s="55">
        <f>IF(Tabel!$N$4="16751", Tabel!$AD542*1.2,0)</f>
        <v>0</v>
      </c>
      <c r="AF532" s="55">
        <f>IF(Tabel!$N$4="16606", Tabel!$AD542*0.3,0)</f>
        <v>0</v>
      </c>
      <c r="AG532" s="55">
        <f>IF(Tabel!$N$4="16668", Tabel!$AD542*0.4,0)</f>
        <v>0</v>
      </c>
      <c r="AH532" s="55">
        <f>IF(Tabel!$N$4="15677", Tabel!$AD542*0.2,0)</f>
        <v>0</v>
      </c>
      <c r="AI532" s="55">
        <f>IF(Tabel!$N$4="16958", Tabel!$AD542*0.2,0)</f>
        <v>0</v>
      </c>
      <c r="AJ532" s="55">
        <f>Tabel!$AD542*0.75</f>
        <v>0</v>
      </c>
      <c r="AK532" s="55">
        <f>(Tabel!$AD542+Tabel!$AF542)*0.1</f>
        <v>0</v>
      </c>
      <c r="AL532" s="55">
        <f>IF(Tabel!$B542="GRUP_F6", Tabel!$AD542*0.1,0)</f>
        <v>0</v>
      </c>
      <c r="AM532" s="55">
        <f>IF(IFERROR(MATCH(CONCATENATE("I",Tabel!$N$4),Inst_social,0),0)&gt;0,Tabel!$AD542*0.1,0)</f>
        <v>0</v>
      </c>
      <c r="AN532" s="55">
        <f>Tabel!$AD542*0.75</f>
        <v>0</v>
      </c>
    </row>
    <row r="533" spans="24:40" x14ac:dyDescent="0.2">
      <c r="X533" s="55">
        <f>IF(IFERROR(MATCH(CONCATENATE("I",Tabel!$N$4),Inst_SFSSV,0),0)&gt;0,Tabel!$AD543*0.9,0)</f>
        <v>0</v>
      </c>
      <c r="Y533" s="55">
        <f>IF(Tabel!$N$4="16341", Tabel!AD543*1,0)</f>
        <v>0</v>
      </c>
      <c r="Z533" s="55">
        <f>IF(Tabel!$N$4="00027", Tabel!AD543*0.4,0)</f>
        <v>0</v>
      </c>
      <c r="AA533" s="55">
        <f>IF(IFERROR(MATCH(CONCATENATE("I",Tabel!$N$4),Inst_audio,0),0)&gt;0,Tabel!$AD543*0.2,0)</f>
        <v>0</v>
      </c>
      <c r="AB533" s="55">
        <f>IF(Tabel!$N$4="00169", Tabel!AD543*0.4,0)</f>
        <v>0</v>
      </c>
      <c r="AC533" s="55">
        <f>IF(IFERROR(MATCH(CONCATENATE("I",Tabel!$N$4),Inst_forta,0),0)&gt;0,Tabel!$AD543*0.2,0)</f>
        <v>0</v>
      </c>
      <c r="AD533" s="55">
        <f>IF(IFERROR(MATCH(CONCATENATE("I",Tabel!$N$4),Inst_forta_bani,0),0)&gt;0,Tabel!$AD543*1.2,0)</f>
        <v>0</v>
      </c>
      <c r="AE533" s="55">
        <f>IF(Tabel!$N$4="16751", Tabel!$AD543*1.2,0)</f>
        <v>0</v>
      </c>
      <c r="AF533" s="55">
        <f>IF(Tabel!$N$4="16606", Tabel!$AD543*0.3,0)</f>
        <v>0</v>
      </c>
      <c r="AG533" s="55">
        <f>IF(Tabel!$N$4="16668", Tabel!$AD543*0.4,0)</f>
        <v>0</v>
      </c>
      <c r="AH533" s="55">
        <f>IF(Tabel!$N$4="15677", Tabel!$AD543*0.2,0)</f>
        <v>0</v>
      </c>
      <c r="AI533" s="55">
        <f>IF(Tabel!$N$4="16958", Tabel!$AD543*0.2,0)</f>
        <v>0</v>
      </c>
      <c r="AJ533" s="55">
        <f>Tabel!$AD543*0.75</f>
        <v>0</v>
      </c>
      <c r="AK533" s="55">
        <f>(Tabel!$AD543+Tabel!$AF543)*0.1</f>
        <v>0</v>
      </c>
      <c r="AL533" s="55">
        <f>IF(Tabel!$B543="GRUP_F6", Tabel!$AD543*0.1,0)</f>
        <v>0</v>
      </c>
      <c r="AM533" s="55">
        <f>IF(IFERROR(MATCH(CONCATENATE("I",Tabel!$N$4),Inst_social,0),0)&gt;0,Tabel!$AD543*0.1,0)</f>
        <v>0</v>
      </c>
      <c r="AN533" s="55">
        <f>Tabel!$AD543*0.75</f>
        <v>0</v>
      </c>
    </row>
    <row r="534" spans="24:40" x14ac:dyDescent="0.2">
      <c r="X534" s="55">
        <f>IF(IFERROR(MATCH(CONCATENATE("I",Tabel!$N$4),Inst_SFSSV,0),0)&gt;0,Tabel!$AD544*0.9,0)</f>
        <v>0</v>
      </c>
      <c r="Y534" s="55">
        <f>IF(Tabel!$N$4="16341", Tabel!AD544*1,0)</f>
        <v>0</v>
      </c>
      <c r="Z534" s="55">
        <f>IF(Tabel!$N$4="00027", Tabel!AD544*0.4,0)</f>
        <v>0</v>
      </c>
      <c r="AA534" s="55">
        <f>IF(IFERROR(MATCH(CONCATENATE("I",Tabel!$N$4),Inst_audio,0),0)&gt;0,Tabel!$AD544*0.2,0)</f>
        <v>0</v>
      </c>
      <c r="AB534" s="55">
        <f>IF(Tabel!$N$4="00169", Tabel!AD544*0.4,0)</f>
        <v>0</v>
      </c>
      <c r="AC534" s="55">
        <f>IF(IFERROR(MATCH(CONCATENATE("I",Tabel!$N$4),Inst_forta,0),0)&gt;0,Tabel!$AD544*0.2,0)</f>
        <v>0</v>
      </c>
      <c r="AD534" s="55">
        <f>IF(IFERROR(MATCH(CONCATENATE("I",Tabel!$N$4),Inst_forta_bani,0),0)&gt;0,Tabel!$AD544*1.2,0)</f>
        <v>0</v>
      </c>
      <c r="AE534" s="55">
        <f>IF(Tabel!$N$4="16751", Tabel!$AD544*1.2,0)</f>
        <v>0</v>
      </c>
      <c r="AF534" s="55">
        <f>IF(Tabel!$N$4="16606", Tabel!$AD544*0.3,0)</f>
        <v>0</v>
      </c>
      <c r="AG534" s="55">
        <f>IF(Tabel!$N$4="16668", Tabel!$AD544*0.4,0)</f>
        <v>0</v>
      </c>
      <c r="AH534" s="55">
        <f>IF(Tabel!$N$4="15677", Tabel!$AD544*0.2,0)</f>
        <v>0</v>
      </c>
      <c r="AI534" s="55">
        <f>IF(Tabel!$N$4="16958", Tabel!$AD544*0.2,0)</f>
        <v>0</v>
      </c>
      <c r="AJ534" s="55">
        <f>Tabel!$AD544*0.75</f>
        <v>0</v>
      </c>
      <c r="AK534" s="55">
        <f>(Tabel!$AD544+Tabel!$AF544)*0.1</f>
        <v>0</v>
      </c>
      <c r="AL534" s="55">
        <f>IF(Tabel!$B544="GRUP_F6", Tabel!$AD544*0.1,0)</f>
        <v>0</v>
      </c>
      <c r="AM534" s="55">
        <f>IF(IFERROR(MATCH(CONCATENATE("I",Tabel!$N$4),Inst_social,0),0)&gt;0,Tabel!$AD544*0.1,0)</f>
        <v>0</v>
      </c>
      <c r="AN534" s="55">
        <f>Tabel!$AD544*0.75</f>
        <v>0</v>
      </c>
    </row>
    <row r="535" spans="24:40" x14ac:dyDescent="0.2">
      <c r="X535" s="55">
        <f>IF(IFERROR(MATCH(CONCATENATE("I",Tabel!$N$4),Inst_SFSSV,0),0)&gt;0,Tabel!$AD545*0.9,0)</f>
        <v>0</v>
      </c>
      <c r="Y535" s="55">
        <f>IF(Tabel!$N$4="16341", Tabel!AD545*1,0)</f>
        <v>0</v>
      </c>
      <c r="Z535" s="55">
        <f>IF(Tabel!$N$4="00027", Tabel!AD545*0.4,0)</f>
        <v>0</v>
      </c>
      <c r="AA535" s="55">
        <f>IF(IFERROR(MATCH(CONCATENATE("I",Tabel!$N$4),Inst_audio,0),0)&gt;0,Tabel!$AD545*0.2,0)</f>
        <v>0</v>
      </c>
      <c r="AB535" s="55">
        <f>IF(Tabel!$N$4="00169", Tabel!AD545*0.4,0)</f>
        <v>0</v>
      </c>
      <c r="AC535" s="55">
        <f>IF(IFERROR(MATCH(CONCATENATE("I",Tabel!$N$4),Inst_forta,0),0)&gt;0,Tabel!$AD545*0.2,0)</f>
        <v>0</v>
      </c>
      <c r="AD535" s="55">
        <f>IF(IFERROR(MATCH(CONCATENATE("I",Tabel!$N$4),Inst_forta_bani,0),0)&gt;0,Tabel!$AD545*1.2,0)</f>
        <v>0</v>
      </c>
      <c r="AE535" s="55">
        <f>IF(Tabel!$N$4="16751", Tabel!$AD545*1.2,0)</f>
        <v>0</v>
      </c>
      <c r="AF535" s="55">
        <f>IF(Tabel!$N$4="16606", Tabel!$AD545*0.3,0)</f>
        <v>0</v>
      </c>
      <c r="AG535" s="55">
        <f>IF(Tabel!$N$4="16668", Tabel!$AD545*0.4,0)</f>
        <v>0</v>
      </c>
      <c r="AH535" s="55">
        <f>IF(Tabel!$N$4="15677", Tabel!$AD545*0.2,0)</f>
        <v>0</v>
      </c>
      <c r="AI535" s="55">
        <f>IF(Tabel!$N$4="16958", Tabel!$AD545*0.2,0)</f>
        <v>0</v>
      </c>
      <c r="AJ535" s="55">
        <f>Tabel!$AD545*0.75</f>
        <v>0</v>
      </c>
      <c r="AK535" s="55">
        <f>(Tabel!$AD545+Tabel!$AF545)*0.1</f>
        <v>0</v>
      </c>
      <c r="AL535" s="55">
        <f>IF(Tabel!$B545="GRUP_F6", Tabel!$AD545*0.1,0)</f>
        <v>0</v>
      </c>
      <c r="AM535" s="55">
        <f>IF(IFERROR(MATCH(CONCATENATE("I",Tabel!$N$4),Inst_social,0),0)&gt;0,Tabel!$AD545*0.1,0)</f>
        <v>0</v>
      </c>
      <c r="AN535" s="55">
        <f>Tabel!$AD545*0.75</f>
        <v>0</v>
      </c>
    </row>
    <row r="536" spans="24:40" x14ac:dyDescent="0.2">
      <c r="X536" s="55">
        <f>IF(IFERROR(MATCH(CONCATENATE("I",Tabel!$N$4),Inst_SFSSV,0),0)&gt;0,Tabel!$AD546*0.9,0)</f>
        <v>0</v>
      </c>
      <c r="Y536" s="55">
        <f>IF(Tabel!$N$4="16341", Tabel!AD546*1,0)</f>
        <v>0</v>
      </c>
      <c r="Z536" s="55">
        <f>IF(Tabel!$N$4="00027", Tabel!AD546*0.4,0)</f>
        <v>0</v>
      </c>
      <c r="AA536" s="55">
        <f>IF(IFERROR(MATCH(CONCATENATE("I",Tabel!$N$4),Inst_audio,0),0)&gt;0,Tabel!$AD546*0.2,0)</f>
        <v>0</v>
      </c>
      <c r="AB536" s="55">
        <f>IF(Tabel!$N$4="00169", Tabel!AD546*0.4,0)</f>
        <v>0</v>
      </c>
      <c r="AC536" s="55">
        <f>IF(IFERROR(MATCH(CONCATENATE("I",Tabel!$N$4),Inst_forta,0),0)&gt;0,Tabel!$AD546*0.2,0)</f>
        <v>0</v>
      </c>
      <c r="AD536" s="55">
        <f>IF(IFERROR(MATCH(CONCATENATE("I",Tabel!$N$4),Inst_forta_bani,0),0)&gt;0,Tabel!$AD546*1.2,0)</f>
        <v>0</v>
      </c>
      <c r="AE536" s="55">
        <f>IF(Tabel!$N$4="16751", Tabel!$AD546*1.2,0)</f>
        <v>0</v>
      </c>
      <c r="AF536" s="55">
        <f>IF(Tabel!$N$4="16606", Tabel!$AD546*0.3,0)</f>
        <v>0</v>
      </c>
      <c r="AG536" s="55">
        <f>IF(Tabel!$N$4="16668", Tabel!$AD546*0.4,0)</f>
        <v>0</v>
      </c>
      <c r="AH536" s="55">
        <f>IF(Tabel!$N$4="15677", Tabel!$AD546*0.2,0)</f>
        <v>0</v>
      </c>
      <c r="AI536" s="55">
        <f>IF(Tabel!$N$4="16958", Tabel!$AD546*0.2,0)</f>
        <v>0</v>
      </c>
      <c r="AJ536" s="55">
        <f>Tabel!$AD546*0.75</f>
        <v>0</v>
      </c>
      <c r="AK536" s="55">
        <f>(Tabel!$AD546+Tabel!$AF546)*0.1</f>
        <v>0</v>
      </c>
      <c r="AL536" s="55">
        <f>IF(Tabel!$B546="GRUP_F6", Tabel!$AD546*0.1,0)</f>
        <v>0</v>
      </c>
      <c r="AM536" s="55">
        <f>IF(IFERROR(MATCH(CONCATENATE("I",Tabel!$N$4),Inst_social,0),0)&gt;0,Tabel!$AD546*0.1,0)</f>
        <v>0</v>
      </c>
      <c r="AN536" s="55">
        <f>Tabel!$AD546*0.75</f>
        <v>0</v>
      </c>
    </row>
    <row r="537" spans="24:40" x14ac:dyDescent="0.2">
      <c r="X537" s="55">
        <f>IF(IFERROR(MATCH(CONCATENATE("I",Tabel!$N$4),Inst_SFSSV,0),0)&gt;0,Tabel!$AD547*0.9,0)</f>
        <v>0</v>
      </c>
      <c r="Y537" s="55">
        <f>IF(Tabel!$N$4="16341", Tabel!AD547*1,0)</f>
        <v>0</v>
      </c>
      <c r="Z537" s="55">
        <f>IF(Tabel!$N$4="00027", Tabel!AD547*0.4,0)</f>
        <v>0</v>
      </c>
      <c r="AA537" s="55">
        <f>IF(IFERROR(MATCH(CONCATENATE("I",Tabel!$N$4),Inst_audio,0),0)&gt;0,Tabel!$AD547*0.2,0)</f>
        <v>0</v>
      </c>
      <c r="AB537" s="55">
        <f>IF(Tabel!$N$4="00169", Tabel!AD547*0.4,0)</f>
        <v>0</v>
      </c>
      <c r="AC537" s="55">
        <f>IF(IFERROR(MATCH(CONCATENATE("I",Tabel!$N$4),Inst_forta,0),0)&gt;0,Tabel!$AD547*0.2,0)</f>
        <v>0</v>
      </c>
      <c r="AD537" s="55">
        <f>IF(IFERROR(MATCH(CONCATENATE("I",Tabel!$N$4),Inst_forta_bani,0),0)&gt;0,Tabel!$AD547*1.2,0)</f>
        <v>0</v>
      </c>
      <c r="AE537" s="55">
        <f>IF(Tabel!$N$4="16751", Tabel!$AD547*1.2,0)</f>
        <v>0</v>
      </c>
      <c r="AF537" s="55">
        <f>IF(Tabel!$N$4="16606", Tabel!$AD547*0.3,0)</f>
        <v>0</v>
      </c>
      <c r="AG537" s="55">
        <f>IF(Tabel!$N$4="16668", Tabel!$AD547*0.4,0)</f>
        <v>0</v>
      </c>
      <c r="AH537" s="55">
        <f>IF(Tabel!$N$4="15677", Tabel!$AD547*0.2,0)</f>
        <v>0</v>
      </c>
      <c r="AI537" s="55">
        <f>IF(Tabel!$N$4="16958", Tabel!$AD547*0.2,0)</f>
        <v>0</v>
      </c>
      <c r="AJ537" s="55">
        <f>Tabel!$AD547*0.75</f>
        <v>0</v>
      </c>
      <c r="AK537" s="55">
        <f>(Tabel!$AD547+Tabel!$AF547)*0.1</f>
        <v>0</v>
      </c>
      <c r="AL537" s="55">
        <f>IF(Tabel!$B547="GRUP_F6", Tabel!$AD547*0.1,0)</f>
        <v>0</v>
      </c>
      <c r="AM537" s="55">
        <f>IF(IFERROR(MATCH(CONCATENATE("I",Tabel!$N$4),Inst_social,0),0)&gt;0,Tabel!$AD547*0.1,0)</f>
        <v>0</v>
      </c>
      <c r="AN537" s="55">
        <f>Tabel!$AD547*0.75</f>
        <v>0</v>
      </c>
    </row>
    <row r="538" spans="24:40" x14ac:dyDescent="0.2">
      <c r="X538" s="55">
        <f>IF(IFERROR(MATCH(CONCATENATE("I",Tabel!$N$4),Inst_SFSSV,0),0)&gt;0,Tabel!$AD548*0.9,0)</f>
        <v>0</v>
      </c>
      <c r="Y538" s="55">
        <f>IF(Tabel!$N$4="16341", Tabel!AD548*1,0)</f>
        <v>0</v>
      </c>
      <c r="Z538" s="55">
        <f>IF(Tabel!$N$4="00027", Tabel!AD548*0.4,0)</f>
        <v>0</v>
      </c>
      <c r="AA538" s="55">
        <f>IF(IFERROR(MATCH(CONCATENATE("I",Tabel!$N$4),Inst_audio,0),0)&gt;0,Tabel!$AD548*0.2,0)</f>
        <v>0</v>
      </c>
      <c r="AB538" s="55">
        <f>IF(Tabel!$N$4="00169", Tabel!AD548*0.4,0)</f>
        <v>0</v>
      </c>
      <c r="AC538" s="55">
        <f>IF(IFERROR(MATCH(CONCATENATE("I",Tabel!$N$4),Inst_forta,0),0)&gt;0,Tabel!$AD548*0.2,0)</f>
        <v>0</v>
      </c>
      <c r="AD538" s="55">
        <f>IF(IFERROR(MATCH(CONCATENATE("I",Tabel!$N$4),Inst_forta_bani,0),0)&gt;0,Tabel!$AD548*1.2,0)</f>
        <v>0</v>
      </c>
      <c r="AE538" s="55">
        <f>IF(Tabel!$N$4="16751", Tabel!$AD548*1.2,0)</f>
        <v>0</v>
      </c>
      <c r="AF538" s="55">
        <f>IF(Tabel!$N$4="16606", Tabel!$AD548*0.3,0)</f>
        <v>0</v>
      </c>
      <c r="AG538" s="55">
        <f>IF(Tabel!$N$4="16668", Tabel!$AD548*0.4,0)</f>
        <v>0</v>
      </c>
      <c r="AH538" s="55">
        <f>IF(Tabel!$N$4="15677", Tabel!$AD548*0.2,0)</f>
        <v>0</v>
      </c>
      <c r="AI538" s="55">
        <f>IF(Tabel!$N$4="16958", Tabel!$AD548*0.2,0)</f>
        <v>0</v>
      </c>
      <c r="AJ538" s="55">
        <f>Tabel!$AD548*0.75</f>
        <v>0</v>
      </c>
      <c r="AK538" s="55">
        <f>(Tabel!$AD548+Tabel!$AF548)*0.1</f>
        <v>0</v>
      </c>
      <c r="AL538" s="55">
        <f>IF(Tabel!$B548="GRUP_F6", Tabel!$AD548*0.1,0)</f>
        <v>0</v>
      </c>
      <c r="AM538" s="55">
        <f>IF(IFERROR(MATCH(CONCATENATE("I",Tabel!$N$4),Inst_social,0),0)&gt;0,Tabel!$AD548*0.1,0)</f>
        <v>0</v>
      </c>
      <c r="AN538" s="55">
        <f>Tabel!$AD548*0.75</f>
        <v>0</v>
      </c>
    </row>
    <row r="539" spans="24:40" x14ac:dyDescent="0.2">
      <c r="X539" s="55">
        <f>IF(IFERROR(MATCH(CONCATENATE("I",Tabel!$N$4),Inst_SFSSV,0),0)&gt;0,Tabel!$AD549*0.9,0)</f>
        <v>0</v>
      </c>
      <c r="Y539" s="55">
        <f>IF(Tabel!$N$4="16341", Tabel!AD549*1,0)</f>
        <v>0</v>
      </c>
      <c r="Z539" s="55">
        <f>IF(Tabel!$N$4="00027", Tabel!AD549*0.4,0)</f>
        <v>0</v>
      </c>
      <c r="AA539" s="55">
        <f>IF(IFERROR(MATCH(CONCATENATE("I",Tabel!$N$4),Inst_audio,0),0)&gt;0,Tabel!$AD549*0.2,0)</f>
        <v>0</v>
      </c>
      <c r="AB539" s="55">
        <f>IF(Tabel!$N$4="00169", Tabel!AD549*0.4,0)</f>
        <v>0</v>
      </c>
      <c r="AC539" s="55">
        <f>IF(IFERROR(MATCH(CONCATENATE("I",Tabel!$N$4),Inst_forta,0),0)&gt;0,Tabel!$AD549*0.2,0)</f>
        <v>0</v>
      </c>
      <c r="AD539" s="55">
        <f>IF(IFERROR(MATCH(CONCATENATE("I",Tabel!$N$4),Inst_forta_bani,0),0)&gt;0,Tabel!$AD549*1.2,0)</f>
        <v>0</v>
      </c>
      <c r="AE539" s="55">
        <f>IF(Tabel!$N$4="16751", Tabel!$AD549*1.2,0)</f>
        <v>0</v>
      </c>
      <c r="AF539" s="55">
        <f>IF(Tabel!$N$4="16606", Tabel!$AD549*0.3,0)</f>
        <v>0</v>
      </c>
      <c r="AG539" s="55">
        <f>IF(Tabel!$N$4="16668", Tabel!$AD549*0.4,0)</f>
        <v>0</v>
      </c>
      <c r="AH539" s="55">
        <f>IF(Tabel!$N$4="15677", Tabel!$AD549*0.2,0)</f>
        <v>0</v>
      </c>
      <c r="AI539" s="55">
        <f>IF(Tabel!$N$4="16958", Tabel!$AD549*0.2,0)</f>
        <v>0</v>
      </c>
      <c r="AJ539" s="55">
        <f>Tabel!$AD549*0.75</f>
        <v>0</v>
      </c>
      <c r="AK539" s="55">
        <f>(Tabel!$AD549+Tabel!$AF549)*0.1</f>
        <v>0</v>
      </c>
      <c r="AL539" s="55">
        <f>IF(Tabel!$B549="GRUP_F6", Tabel!$AD549*0.1,0)</f>
        <v>0</v>
      </c>
      <c r="AM539" s="55">
        <f>IF(IFERROR(MATCH(CONCATENATE("I",Tabel!$N$4),Inst_social,0),0)&gt;0,Tabel!$AD549*0.1,0)</f>
        <v>0</v>
      </c>
      <c r="AN539" s="55">
        <f>Tabel!$AD549*0.75</f>
        <v>0</v>
      </c>
    </row>
    <row r="540" spans="24:40" x14ac:dyDescent="0.2">
      <c r="X540" s="55">
        <f>IF(IFERROR(MATCH(CONCATENATE("I",Tabel!$N$4),Inst_SFSSV,0),0)&gt;0,Tabel!$AD550*0.9,0)</f>
        <v>0</v>
      </c>
      <c r="Y540" s="55">
        <f>IF(Tabel!$N$4="16341", Tabel!AD550*1,0)</f>
        <v>0</v>
      </c>
      <c r="Z540" s="55">
        <f>IF(Tabel!$N$4="00027", Tabel!AD550*0.4,0)</f>
        <v>0</v>
      </c>
      <c r="AA540" s="55">
        <f>IF(IFERROR(MATCH(CONCATENATE("I",Tabel!$N$4),Inst_audio,0),0)&gt;0,Tabel!$AD550*0.2,0)</f>
        <v>0</v>
      </c>
      <c r="AB540" s="55">
        <f>IF(Tabel!$N$4="00169", Tabel!AD550*0.4,0)</f>
        <v>0</v>
      </c>
      <c r="AC540" s="55">
        <f>IF(IFERROR(MATCH(CONCATENATE("I",Tabel!$N$4),Inst_forta,0),0)&gt;0,Tabel!$AD550*0.2,0)</f>
        <v>0</v>
      </c>
      <c r="AD540" s="55">
        <f>IF(IFERROR(MATCH(CONCATENATE("I",Tabel!$N$4),Inst_forta_bani,0),0)&gt;0,Tabel!$AD550*1.2,0)</f>
        <v>0</v>
      </c>
      <c r="AE540" s="55">
        <f>IF(Tabel!$N$4="16751", Tabel!$AD550*1.2,0)</f>
        <v>0</v>
      </c>
      <c r="AF540" s="55">
        <f>IF(Tabel!$N$4="16606", Tabel!$AD550*0.3,0)</f>
        <v>0</v>
      </c>
      <c r="AG540" s="55">
        <f>IF(Tabel!$N$4="16668", Tabel!$AD550*0.4,0)</f>
        <v>0</v>
      </c>
      <c r="AH540" s="55">
        <f>IF(Tabel!$N$4="15677", Tabel!$AD550*0.2,0)</f>
        <v>0</v>
      </c>
      <c r="AI540" s="55">
        <f>IF(Tabel!$N$4="16958", Tabel!$AD550*0.2,0)</f>
        <v>0</v>
      </c>
      <c r="AJ540" s="55">
        <f>Tabel!$AD550*0.75</f>
        <v>0</v>
      </c>
      <c r="AK540" s="55">
        <f>(Tabel!$AD550+Tabel!$AF550)*0.1</f>
        <v>0</v>
      </c>
      <c r="AL540" s="55">
        <f>IF(Tabel!$B550="GRUP_F6", Tabel!$AD550*0.1,0)</f>
        <v>0</v>
      </c>
      <c r="AM540" s="55">
        <f>IF(IFERROR(MATCH(CONCATENATE("I",Tabel!$N$4),Inst_social,0),0)&gt;0,Tabel!$AD550*0.1,0)</f>
        <v>0</v>
      </c>
      <c r="AN540" s="55">
        <f>Tabel!$AD550*0.75</f>
        <v>0</v>
      </c>
    </row>
    <row r="541" spans="24:40" x14ac:dyDescent="0.2">
      <c r="X541" s="55">
        <f>IF(IFERROR(MATCH(CONCATENATE("I",Tabel!$N$4),Inst_SFSSV,0),0)&gt;0,Tabel!$AD551*0.9,0)</f>
        <v>0</v>
      </c>
      <c r="Y541" s="55">
        <f>IF(Tabel!$N$4="16341", Tabel!AD551*1,0)</f>
        <v>0</v>
      </c>
      <c r="Z541" s="55">
        <f>IF(Tabel!$N$4="00027", Tabel!AD551*0.4,0)</f>
        <v>0</v>
      </c>
      <c r="AA541" s="55">
        <f>IF(IFERROR(MATCH(CONCATENATE("I",Tabel!$N$4),Inst_audio,0),0)&gt;0,Tabel!$AD551*0.2,0)</f>
        <v>0</v>
      </c>
      <c r="AB541" s="55">
        <f>IF(Tabel!$N$4="00169", Tabel!AD551*0.4,0)</f>
        <v>0</v>
      </c>
      <c r="AC541" s="55">
        <f>IF(IFERROR(MATCH(CONCATENATE("I",Tabel!$N$4),Inst_forta,0),0)&gt;0,Tabel!$AD551*0.2,0)</f>
        <v>0</v>
      </c>
      <c r="AD541" s="55">
        <f>IF(IFERROR(MATCH(CONCATENATE("I",Tabel!$N$4),Inst_forta_bani,0),0)&gt;0,Tabel!$AD551*1.2,0)</f>
        <v>0</v>
      </c>
      <c r="AE541" s="55">
        <f>IF(Tabel!$N$4="16751", Tabel!$AD551*1.2,0)</f>
        <v>0</v>
      </c>
      <c r="AF541" s="55">
        <f>IF(Tabel!$N$4="16606", Tabel!$AD551*0.3,0)</f>
        <v>0</v>
      </c>
      <c r="AG541" s="55">
        <f>IF(Tabel!$N$4="16668", Tabel!$AD551*0.4,0)</f>
        <v>0</v>
      </c>
      <c r="AH541" s="55">
        <f>IF(Tabel!$N$4="15677", Tabel!$AD551*0.2,0)</f>
        <v>0</v>
      </c>
      <c r="AI541" s="55">
        <f>IF(Tabel!$N$4="16958", Tabel!$AD551*0.2,0)</f>
        <v>0</v>
      </c>
      <c r="AJ541" s="55">
        <f>Tabel!$AD551*0.75</f>
        <v>0</v>
      </c>
      <c r="AK541" s="55">
        <f>(Tabel!$AD551+Tabel!$AF551)*0.1</f>
        <v>0</v>
      </c>
      <c r="AL541" s="55">
        <f>IF(Tabel!$B551="GRUP_F6", Tabel!$AD551*0.1,0)</f>
        <v>0</v>
      </c>
      <c r="AM541" s="55">
        <f>IF(IFERROR(MATCH(CONCATENATE("I",Tabel!$N$4),Inst_social,0),0)&gt;0,Tabel!$AD551*0.1,0)</f>
        <v>0</v>
      </c>
      <c r="AN541" s="55">
        <f>Tabel!$AD551*0.75</f>
        <v>0</v>
      </c>
    </row>
    <row r="542" spans="24:40" x14ac:dyDescent="0.2">
      <c r="X542" s="55">
        <f>IF(IFERROR(MATCH(CONCATENATE("I",Tabel!$N$4),Inst_SFSSV,0),0)&gt;0,Tabel!$AD552*0.9,0)</f>
        <v>0</v>
      </c>
      <c r="Y542" s="55">
        <f>IF(Tabel!$N$4="16341", Tabel!AD552*1,0)</f>
        <v>0</v>
      </c>
      <c r="Z542" s="55">
        <f>IF(Tabel!$N$4="00027", Tabel!AD552*0.4,0)</f>
        <v>0</v>
      </c>
      <c r="AA542" s="55">
        <f>IF(IFERROR(MATCH(CONCATENATE("I",Tabel!$N$4),Inst_audio,0),0)&gt;0,Tabel!$AD552*0.2,0)</f>
        <v>0</v>
      </c>
      <c r="AB542" s="55">
        <f>IF(Tabel!$N$4="00169", Tabel!AD552*0.4,0)</f>
        <v>0</v>
      </c>
      <c r="AC542" s="55">
        <f>IF(IFERROR(MATCH(CONCATENATE("I",Tabel!$N$4),Inst_forta,0),0)&gt;0,Tabel!$AD552*0.2,0)</f>
        <v>0</v>
      </c>
      <c r="AD542" s="55">
        <f>IF(IFERROR(MATCH(CONCATENATE("I",Tabel!$N$4),Inst_forta_bani,0),0)&gt;0,Tabel!$AD552*1.2,0)</f>
        <v>0</v>
      </c>
      <c r="AE542" s="55">
        <f>IF(Tabel!$N$4="16751", Tabel!$AD552*1.2,0)</f>
        <v>0</v>
      </c>
      <c r="AF542" s="55">
        <f>IF(Tabel!$N$4="16606", Tabel!$AD552*0.3,0)</f>
        <v>0</v>
      </c>
      <c r="AG542" s="55">
        <f>IF(Tabel!$N$4="16668", Tabel!$AD552*0.4,0)</f>
        <v>0</v>
      </c>
      <c r="AH542" s="55">
        <f>IF(Tabel!$N$4="15677", Tabel!$AD552*0.2,0)</f>
        <v>0</v>
      </c>
      <c r="AI542" s="55">
        <f>IF(Tabel!$N$4="16958", Tabel!$AD552*0.2,0)</f>
        <v>0</v>
      </c>
      <c r="AJ542" s="55">
        <f>Tabel!$AD552*0.75</f>
        <v>0</v>
      </c>
      <c r="AK542" s="55">
        <f>(Tabel!$AD552+Tabel!$AF552)*0.1</f>
        <v>0</v>
      </c>
      <c r="AL542" s="55">
        <f>IF(Tabel!$B552="GRUP_F6", Tabel!$AD552*0.1,0)</f>
        <v>0</v>
      </c>
      <c r="AM542" s="55">
        <f>IF(IFERROR(MATCH(CONCATENATE("I",Tabel!$N$4),Inst_social,0),0)&gt;0,Tabel!$AD552*0.1,0)</f>
        <v>0</v>
      </c>
      <c r="AN542" s="55">
        <f>Tabel!$AD552*0.75</f>
        <v>0</v>
      </c>
    </row>
    <row r="543" spans="24:40" x14ac:dyDescent="0.2">
      <c r="X543" s="55">
        <f>IF(IFERROR(MATCH(CONCATENATE("I",Tabel!$N$4),Inst_SFSSV,0),0)&gt;0,Tabel!$AD553*0.9,0)</f>
        <v>0</v>
      </c>
      <c r="Y543" s="55">
        <f>IF(Tabel!$N$4="16341", Tabel!AD553*1,0)</f>
        <v>0</v>
      </c>
      <c r="Z543" s="55">
        <f>IF(Tabel!$N$4="00027", Tabel!AD553*0.4,0)</f>
        <v>0</v>
      </c>
      <c r="AA543" s="55">
        <f>IF(IFERROR(MATCH(CONCATENATE("I",Tabel!$N$4),Inst_audio,0),0)&gt;0,Tabel!$AD553*0.2,0)</f>
        <v>0</v>
      </c>
      <c r="AB543" s="55">
        <f>IF(Tabel!$N$4="00169", Tabel!AD553*0.4,0)</f>
        <v>0</v>
      </c>
      <c r="AC543" s="55">
        <f>IF(IFERROR(MATCH(CONCATENATE("I",Tabel!$N$4),Inst_forta,0),0)&gt;0,Tabel!$AD553*0.2,0)</f>
        <v>0</v>
      </c>
      <c r="AD543" s="55">
        <f>IF(IFERROR(MATCH(CONCATENATE("I",Tabel!$N$4),Inst_forta_bani,0),0)&gt;0,Tabel!$AD553*1.2,0)</f>
        <v>0</v>
      </c>
      <c r="AE543" s="55">
        <f>IF(Tabel!$N$4="16751", Tabel!$AD553*1.2,0)</f>
        <v>0</v>
      </c>
      <c r="AF543" s="55">
        <f>IF(Tabel!$N$4="16606", Tabel!$AD553*0.3,0)</f>
        <v>0</v>
      </c>
      <c r="AG543" s="55">
        <f>IF(Tabel!$N$4="16668", Tabel!$AD553*0.4,0)</f>
        <v>0</v>
      </c>
      <c r="AH543" s="55">
        <f>IF(Tabel!$N$4="15677", Tabel!$AD553*0.2,0)</f>
        <v>0</v>
      </c>
      <c r="AI543" s="55">
        <f>IF(Tabel!$N$4="16958", Tabel!$AD553*0.2,0)</f>
        <v>0</v>
      </c>
      <c r="AJ543" s="55">
        <f>Tabel!$AD553*0.75</f>
        <v>0</v>
      </c>
      <c r="AK543" s="55">
        <f>(Tabel!$AD553+Tabel!$AF553)*0.1</f>
        <v>0</v>
      </c>
      <c r="AL543" s="55">
        <f>IF(Tabel!$B553="GRUP_F6", Tabel!$AD553*0.1,0)</f>
        <v>0</v>
      </c>
      <c r="AM543" s="55">
        <f>IF(IFERROR(MATCH(CONCATENATE("I",Tabel!$N$4),Inst_social,0),0)&gt;0,Tabel!$AD553*0.1,0)</f>
        <v>0</v>
      </c>
      <c r="AN543" s="55">
        <f>Tabel!$AD553*0.75</f>
        <v>0</v>
      </c>
    </row>
    <row r="544" spans="24:40" x14ac:dyDescent="0.2">
      <c r="X544" s="55">
        <f>IF(IFERROR(MATCH(CONCATENATE("I",Tabel!$N$4),Inst_SFSSV,0),0)&gt;0,Tabel!$AD554*0.9,0)</f>
        <v>0</v>
      </c>
      <c r="Y544" s="55">
        <f>IF(Tabel!$N$4="16341", Tabel!AD554*1,0)</f>
        <v>0</v>
      </c>
      <c r="Z544" s="55">
        <f>IF(Tabel!$N$4="00027", Tabel!AD554*0.4,0)</f>
        <v>0</v>
      </c>
      <c r="AA544" s="55">
        <f>IF(IFERROR(MATCH(CONCATENATE("I",Tabel!$N$4),Inst_audio,0),0)&gt;0,Tabel!$AD554*0.2,0)</f>
        <v>0</v>
      </c>
      <c r="AB544" s="55">
        <f>IF(Tabel!$N$4="00169", Tabel!AD554*0.4,0)</f>
        <v>0</v>
      </c>
      <c r="AC544" s="55">
        <f>IF(IFERROR(MATCH(CONCATENATE("I",Tabel!$N$4),Inst_forta,0),0)&gt;0,Tabel!$AD554*0.2,0)</f>
        <v>0</v>
      </c>
      <c r="AD544" s="55">
        <f>IF(IFERROR(MATCH(CONCATENATE("I",Tabel!$N$4),Inst_forta_bani,0),0)&gt;0,Tabel!$AD554*1.2,0)</f>
        <v>0</v>
      </c>
      <c r="AE544" s="55">
        <f>IF(Tabel!$N$4="16751", Tabel!$AD554*1.2,0)</f>
        <v>0</v>
      </c>
      <c r="AF544" s="55">
        <f>IF(Tabel!$N$4="16606", Tabel!$AD554*0.3,0)</f>
        <v>0</v>
      </c>
      <c r="AG544" s="55">
        <f>IF(Tabel!$N$4="16668", Tabel!$AD554*0.4,0)</f>
        <v>0</v>
      </c>
      <c r="AH544" s="55">
        <f>IF(Tabel!$N$4="15677", Tabel!$AD554*0.2,0)</f>
        <v>0</v>
      </c>
      <c r="AI544" s="55">
        <f>IF(Tabel!$N$4="16958", Tabel!$AD554*0.2,0)</f>
        <v>0</v>
      </c>
      <c r="AJ544" s="55">
        <f>Tabel!$AD554*0.75</f>
        <v>0</v>
      </c>
      <c r="AK544" s="55">
        <f>(Tabel!$AD554+Tabel!$AF554)*0.1</f>
        <v>0</v>
      </c>
      <c r="AL544" s="55">
        <f>IF(Tabel!$B554="GRUP_F6", Tabel!$AD554*0.1,0)</f>
        <v>0</v>
      </c>
      <c r="AM544" s="55">
        <f>IF(IFERROR(MATCH(CONCATENATE("I",Tabel!$N$4),Inst_social,0),0)&gt;0,Tabel!$AD554*0.1,0)</f>
        <v>0</v>
      </c>
      <c r="AN544" s="55">
        <f>Tabel!$AD554*0.75</f>
        <v>0</v>
      </c>
    </row>
    <row r="545" spans="24:40" x14ac:dyDescent="0.2">
      <c r="X545" s="55">
        <f>IF(IFERROR(MATCH(CONCATENATE("I",Tabel!$N$4),Inst_SFSSV,0),0)&gt;0,Tabel!$AD555*0.9,0)</f>
        <v>0</v>
      </c>
      <c r="Y545" s="55">
        <f>IF(Tabel!$N$4="16341", Tabel!AD555*1,0)</f>
        <v>0</v>
      </c>
      <c r="Z545" s="55">
        <f>IF(Tabel!$N$4="00027", Tabel!AD555*0.4,0)</f>
        <v>0</v>
      </c>
      <c r="AA545" s="55">
        <f>IF(IFERROR(MATCH(CONCATENATE("I",Tabel!$N$4),Inst_audio,0),0)&gt;0,Tabel!$AD555*0.2,0)</f>
        <v>0</v>
      </c>
      <c r="AB545" s="55">
        <f>IF(Tabel!$N$4="00169", Tabel!AD555*0.4,0)</f>
        <v>0</v>
      </c>
      <c r="AC545" s="55">
        <f>IF(IFERROR(MATCH(CONCATENATE("I",Tabel!$N$4),Inst_forta,0),0)&gt;0,Tabel!$AD555*0.2,0)</f>
        <v>0</v>
      </c>
      <c r="AD545" s="55">
        <f>IF(IFERROR(MATCH(CONCATENATE("I",Tabel!$N$4),Inst_forta_bani,0),0)&gt;0,Tabel!$AD555*1.2,0)</f>
        <v>0</v>
      </c>
      <c r="AE545" s="55">
        <f>IF(Tabel!$N$4="16751", Tabel!$AD555*1.2,0)</f>
        <v>0</v>
      </c>
      <c r="AF545" s="55">
        <f>IF(Tabel!$N$4="16606", Tabel!$AD555*0.3,0)</f>
        <v>0</v>
      </c>
      <c r="AG545" s="55">
        <f>IF(Tabel!$N$4="16668", Tabel!$AD555*0.4,0)</f>
        <v>0</v>
      </c>
      <c r="AH545" s="55">
        <f>IF(Tabel!$N$4="15677", Tabel!$AD555*0.2,0)</f>
        <v>0</v>
      </c>
      <c r="AI545" s="55">
        <f>IF(Tabel!$N$4="16958", Tabel!$AD555*0.2,0)</f>
        <v>0</v>
      </c>
      <c r="AJ545" s="55">
        <f>Tabel!$AD555*0.75</f>
        <v>0</v>
      </c>
      <c r="AK545" s="55">
        <f>(Tabel!$AD555+Tabel!$AF555)*0.1</f>
        <v>0</v>
      </c>
      <c r="AL545" s="55">
        <f>IF(Tabel!$B555="GRUP_F6", Tabel!$AD555*0.1,0)</f>
        <v>0</v>
      </c>
      <c r="AM545" s="55">
        <f>IF(IFERROR(MATCH(CONCATENATE("I",Tabel!$N$4),Inst_social,0),0)&gt;0,Tabel!$AD555*0.1,0)</f>
        <v>0</v>
      </c>
      <c r="AN545" s="55">
        <f>Tabel!$AD555*0.75</f>
        <v>0</v>
      </c>
    </row>
    <row r="546" spans="24:40" x14ac:dyDescent="0.2">
      <c r="X546" s="55">
        <f>IF(IFERROR(MATCH(CONCATENATE("I",Tabel!$N$4),Inst_SFSSV,0),0)&gt;0,Tabel!$AD556*0.9,0)</f>
        <v>0</v>
      </c>
      <c r="Y546" s="55">
        <f>IF(Tabel!$N$4="16341", Tabel!AD556*1,0)</f>
        <v>0</v>
      </c>
      <c r="Z546" s="55">
        <f>IF(Tabel!$N$4="00027", Tabel!AD556*0.4,0)</f>
        <v>0</v>
      </c>
      <c r="AA546" s="55">
        <f>IF(IFERROR(MATCH(CONCATENATE("I",Tabel!$N$4),Inst_audio,0),0)&gt;0,Tabel!$AD556*0.2,0)</f>
        <v>0</v>
      </c>
      <c r="AB546" s="55">
        <f>IF(Tabel!$N$4="00169", Tabel!AD556*0.4,0)</f>
        <v>0</v>
      </c>
      <c r="AC546" s="55">
        <f>IF(IFERROR(MATCH(CONCATENATE("I",Tabel!$N$4),Inst_forta,0),0)&gt;0,Tabel!$AD556*0.2,0)</f>
        <v>0</v>
      </c>
      <c r="AD546" s="55">
        <f>IF(IFERROR(MATCH(CONCATENATE("I",Tabel!$N$4),Inst_forta_bani,0),0)&gt;0,Tabel!$AD556*1.2,0)</f>
        <v>0</v>
      </c>
      <c r="AE546" s="55">
        <f>IF(Tabel!$N$4="16751", Tabel!$AD556*1.2,0)</f>
        <v>0</v>
      </c>
      <c r="AF546" s="55">
        <f>IF(Tabel!$N$4="16606", Tabel!$AD556*0.3,0)</f>
        <v>0</v>
      </c>
      <c r="AG546" s="55">
        <f>IF(Tabel!$N$4="16668", Tabel!$AD556*0.4,0)</f>
        <v>0</v>
      </c>
      <c r="AH546" s="55">
        <f>IF(Tabel!$N$4="15677", Tabel!$AD556*0.2,0)</f>
        <v>0</v>
      </c>
      <c r="AI546" s="55">
        <f>IF(Tabel!$N$4="16958", Tabel!$AD556*0.2,0)</f>
        <v>0</v>
      </c>
      <c r="AJ546" s="55">
        <f>Tabel!$AD556*0.75</f>
        <v>0</v>
      </c>
      <c r="AK546" s="55">
        <f>(Tabel!$AD556+Tabel!$AF556)*0.1</f>
        <v>0</v>
      </c>
      <c r="AL546" s="55">
        <f>IF(Tabel!$B556="GRUP_F6", Tabel!$AD556*0.1,0)</f>
        <v>0</v>
      </c>
      <c r="AM546" s="55">
        <f>IF(IFERROR(MATCH(CONCATENATE("I",Tabel!$N$4),Inst_social,0),0)&gt;0,Tabel!$AD556*0.1,0)</f>
        <v>0</v>
      </c>
      <c r="AN546" s="55">
        <f>Tabel!$AD556*0.75</f>
        <v>0</v>
      </c>
    </row>
    <row r="547" spans="24:40" x14ac:dyDescent="0.2">
      <c r="X547" s="55">
        <f>IF(IFERROR(MATCH(CONCATENATE("I",Tabel!$N$4),Inst_SFSSV,0),0)&gt;0,Tabel!$AD557*0.9,0)</f>
        <v>0</v>
      </c>
      <c r="Y547" s="55">
        <f>IF(Tabel!$N$4="16341", Tabel!AD557*1,0)</f>
        <v>0</v>
      </c>
      <c r="Z547" s="55">
        <f>IF(Tabel!$N$4="00027", Tabel!AD557*0.4,0)</f>
        <v>0</v>
      </c>
      <c r="AA547" s="55">
        <f>IF(IFERROR(MATCH(CONCATENATE("I",Tabel!$N$4),Inst_audio,0),0)&gt;0,Tabel!$AD557*0.2,0)</f>
        <v>0</v>
      </c>
      <c r="AB547" s="55">
        <f>IF(Tabel!$N$4="00169", Tabel!AD557*0.4,0)</f>
        <v>0</v>
      </c>
      <c r="AC547" s="55">
        <f>IF(IFERROR(MATCH(CONCATENATE("I",Tabel!$N$4),Inst_forta,0),0)&gt;0,Tabel!$AD557*0.2,0)</f>
        <v>0</v>
      </c>
      <c r="AD547" s="55">
        <f>IF(IFERROR(MATCH(CONCATENATE("I",Tabel!$N$4),Inst_forta_bani,0),0)&gt;0,Tabel!$AD557*1.2,0)</f>
        <v>0</v>
      </c>
      <c r="AE547" s="55">
        <f>IF(Tabel!$N$4="16751", Tabel!$AD557*1.2,0)</f>
        <v>0</v>
      </c>
      <c r="AF547" s="55">
        <f>IF(Tabel!$N$4="16606", Tabel!$AD557*0.3,0)</f>
        <v>0</v>
      </c>
      <c r="AG547" s="55">
        <f>IF(Tabel!$N$4="16668", Tabel!$AD557*0.4,0)</f>
        <v>0</v>
      </c>
      <c r="AH547" s="55">
        <f>IF(Tabel!$N$4="15677", Tabel!$AD557*0.2,0)</f>
        <v>0</v>
      </c>
      <c r="AI547" s="55">
        <f>IF(Tabel!$N$4="16958", Tabel!$AD557*0.2,0)</f>
        <v>0</v>
      </c>
      <c r="AJ547" s="55">
        <f>Tabel!$AD557*0.75</f>
        <v>0</v>
      </c>
      <c r="AK547" s="55">
        <f>(Tabel!$AD557+Tabel!$AF557)*0.1</f>
        <v>0</v>
      </c>
      <c r="AL547" s="55">
        <f>IF(Tabel!$B557="GRUP_F6", Tabel!$AD557*0.1,0)</f>
        <v>0</v>
      </c>
      <c r="AM547" s="55">
        <f>IF(IFERROR(MATCH(CONCATENATE("I",Tabel!$N$4),Inst_social,0),0)&gt;0,Tabel!$AD557*0.1,0)</f>
        <v>0</v>
      </c>
      <c r="AN547" s="55">
        <f>Tabel!$AD557*0.75</f>
        <v>0</v>
      </c>
    </row>
    <row r="548" spans="24:40" x14ac:dyDescent="0.2">
      <c r="X548" s="55">
        <f>IF(IFERROR(MATCH(CONCATENATE("I",Tabel!$N$4),Inst_SFSSV,0),0)&gt;0,Tabel!$AD558*0.9,0)</f>
        <v>0</v>
      </c>
      <c r="Y548" s="55">
        <f>IF(Tabel!$N$4="16341", Tabel!AD558*1,0)</f>
        <v>0</v>
      </c>
      <c r="Z548" s="55">
        <f>IF(Tabel!$N$4="00027", Tabel!AD558*0.4,0)</f>
        <v>0</v>
      </c>
      <c r="AA548" s="55">
        <f>IF(IFERROR(MATCH(CONCATENATE("I",Tabel!$N$4),Inst_audio,0),0)&gt;0,Tabel!$AD558*0.2,0)</f>
        <v>0</v>
      </c>
      <c r="AB548" s="55">
        <f>IF(Tabel!$N$4="00169", Tabel!AD558*0.4,0)</f>
        <v>0</v>
      </c>
      <c r="AC548" s="55">
        <f>IF(IFERROR(MATCH(CONCATENATE("I",Tabel!$N$4),Inst_forta,0),0)&gt;0,Tabel!$AD558*0.2,0)</f>
        <v>0</v>
      </c>
      <c r="AD548" s="55">
        <f>IF(IFERROR(MATCH(CONCATENATE("I",Tabel!$N$4),Inst_forta_bani,0),0)&gt;0,Tabel!$AD558*1.2,0)</f>
        <v>0</v>
      </c>
      <c r="AE548" s="55">
        <f>IF(Tabel!$N$4="16751", Tabel!$AD558*1.2,0)</f>
        <v>0</v>
      </c>
      <c r="AF548" s="55">
        <f>IF(Tabel!$N$4="16606", Tabel!$AD558*0.3,0)</f>
        <v>0</v>
      </c>
      <c r="AG548" s="55">
        <f>IF(Tabel!$N$4="16668", Tabel!$AD558*0.4,0)</f>
        <v>0</v>
      </c>
      <c r="AH548" s="55">
        <f>IF(Tabel!$N$4="15677", Tabel!$AD558*0.2,0)</f>
        <v>0</v>
      </c>
      <c r="AI548" s="55">
        <f>IF(Tabel!$N$4="16958", Tabel!$AD558*0.2,0)</f>
        <v>0</v>
      </c>
      <c r="AJ548" s="55">
        <f>Tabel!$AD558*0.75</f>
        <v>0</v>
      </c>
      <c r="AK548" s="55">
        <f>(Tabel!$AD558+Tabel!$AF558)*0.1</f>
        <v>0</v>
      </c>
      <c r="AL548" s="55">
        <f>IF(Tabel!$B558="GRUP_F6", Tabel!$AD558*0.1,0)</f>
        <v>0</v>
      </c>
      <c r="AM548" s="55">
        <f>IF(IFERROR(MATCH(CONCATENATE("I",Tabel!$N$4),Inst_social,0),0)&gt;0,Tabel!$AD558*0.1,0)</f>
        <v>0</v>
      </c>
      <c r="AN548" s="55">
        <f>Tabel!$AD558*0.75</f>
        <v>0</v>
      </c>
    </row>
    <row r="549" spans="24:40" x14ac:dyDescent="0.2">
      <c r="X549" s="55">
        <f>IF(IFERROR(MATCH(CONCATENATE("I",Tabel!$N$4),Inst_SFSSV,0),0)&gt;0,Tabel!$AD559*0.9,0)</f>
        <v>0</v>
      </c>
      <c r="Y549" s="55">
        <f>IF(Tabel!$N$4="16341", Tabel!AD559*1,0)</f>
        <v>0</v>
      </c>
      <c r="Z549" s="55">
        <f>IF(Tabel!$N$4="00027", Tabel!AD559*0.4,0)</f>
        <v>0</v>
      </c>
      <c r="AA549" s="55">
        <f>IF(IFERROR(MATCH(CONCATENATE("I",Tabel!$N$4),Inst_audio,0),0)&gt;0,Tabel!$AD559*0.2,0)</f>
        <v>0</v>
      </c>
      <c r="AB549" s="55">
        <f>IF(Tabel!$N$4="00169", Tabel!AD559*0.4,0)</f>
        <v>0</v>
      </c>
      <c r="AC549" s="55">
        <f>IF(IFERROR(MATCH(CONCATENATE("I",Tabel!$N$4),Inst_forta,0),0)&gt;0,Tabel!$AD559*0.2,0)</f>
        <v>0</v>
      </c>
      <c r="AD549" s="55">
        <f>IF(IFERROR(MATCH(CONCATENATE("I",Tabel!$N$4),Inst_forta_bani,0),0)&gt;0,Tabel!$AD559*1.2,0)</f>
        <v>0</v>
      </c>
      <c r="AE549" s="55">
        <f>IF(Tabel!$N$4="16751", Tabel!$AD559*1.2,0)</f>
        <v>0</v>
      </c>
      <c r="AF549" s="55">
        <f>IF(Tabel!$N$4="16606", Tabel!$AD559*0.3,0)</f>
        <v>0</v>
      </c>
      <c r="AG549" s="55">
        <f>IF(Tabel!$N$4="16668", Tabel!$AD559*0.4,0)</f>
        <v>0</v>
      </c>
      <c r="AH549" s="55">
        <f>IF(Tabel!$N$4="15677", Tabel!$AD559*0.2,0)</f>
        <v>0</v>
      </c>
      <c r="AI549" s="55">
        <f>IF(Tabel!$N$4="16958", Tabel!$AD559*0.2,0)</f>
        <v>0</v>
      </c>
      <c r="AJ549" s="55">
        <f>Tabel!$AD559*0.75</f>
        <v>0</v>
      </c>
      <c r="AK549" s="55">
        <f>(Tabel!$AD559+Tabel!$AF559)*0.1</f>
        <v>0</v>
      </c>
      <c r="AL549" s="55">
        <f>IF(Tabel!$B559="GRUP_F6", Tabel!$AD559*0.1,0)</f>
        <v>0</v>
      </c>
      <c r="AM549" s="55">
        <f>IF(IFERROR(MATCH(CONCATENATE("I",Tabel!$N$4),Inst_social,0),0)&gt;0,Tabel!$AD559*0.1,0)</f>
        <v>0</v>
      </c>
      <c r="AN549" s="55">
        <f>Tabel!$AD559*0.75</f>
        <v>0</v>
      </c>
    </row>
    <row r="550" spans="24:40" x14ac:dyDescent="0.2">
      <c r="X550" s="55">
        <f>IF(IFERROR(MATCH(CONCATENATE("I",Tabel!$N$4),Inst_SFSSV,0),0)&gt;0,Tabel!$AD560*0.9,0)</f>
        <v>0</v>
      </c>
      <c r="Y550" s="55">
        <f>IF(Tabel!$N$4="16341", Tabel!AD560*1,0)</f>
        <v>0</v>
      </c>
      <c r="Z550" s="55">
        <f>IF(Tabel!$N$4="00027", Tabel!AD560*0.4,0)</f>
        <v>0</v>
      </c>
      <c r="AA550" s="55">
        <f>IF(IFERROR(MATCH(CONCATENATE("I",Tabel!$N$4),Inst_audio,0),0)&gt;0,Tabel!$AD560*0.2,0)</f>
        <v>0</v>
      </c>
      <c r="AB550" s="55">
        <f>IF(Tabel!$N$4="00169", Tabel!AD560*0.4,0)</f>
        <v>0</v>
      </c>
      <c r="AC550" s="55">
        <f>IF(IFERROR(MATCH(CONCATENATE("I",Tabel!$N$4),Inst_forta,0),0)&gt;0,Tabel!$AD560*0.2,0)</f>
        <v>0</v>
      </c>
      <c r="AD550" s="55">
        <f>IF(IFERROR(MATCH(CONCATENATE("I",Tabel!$N$4),Inst_forta_bani,0),0)&gt;0,Tabel!$AD560*1.2,0)</f>
        <v>0</v>
      </c>
      <c r="AE550" s="55">
        <f>IF(Tabel!$N$4="16751", Tabel!$AD560*1.2,0)</f>
        <v>0</v>
      </c>
      <c r="AF550" s="55">
        <f>IF(Tabel!$N$4="16606", Tabel!$AD560*0.3,0)</f>
        <v>0</v>
      </c>
      <c r="AG550" s="55">
        <f>IF(Tabel!$N$4="16668", Tabel!$AD560*0.4,0)</f>
        <v>0</v>
      </c>
      <c r="AH550" s="55">
        <f>IF(Tabel!$N$4="15677", Tabel!$AD560*0.2,0)</f>
        <v>0</v>
      </c>
      <c r="AI550" s="55">
        <f>IF(Tabel!$N$4="16958", Tabel!$AD560*0.2,0)</f>
        <v>0</v>
      </c>
      <c r="AJ550" s="55">
        <f>Tabel!$AD560*0.75</f>
        <v>0</v>
      </c>
      <c r="AK550" s="55">
        <f>(Tabel!$AD560+Tabel!$AF560)*0.1</f>
        <v>0</v>
      </c>
      <c r="AL550" s="55">
        <f>IF(Tabel!$B560="GRUP_F6", Tabel!$AD560*0.1,0)</f>
        <v>0</v>
      </c>
      <c r="AM550" s="55">
        <f>IF(IFERROR(MATCH(CONCATENATE("I",Tabel!$N$4),Inst_social,0),0)&gt;0,Tabel!$AD560*0.1,0)</f>
        <v>0</v>
      </c>
      <c r="AN550" s="55">
        <f>Tabel!$AD560*0.75</f>
        <v>0</v>
      </c>
    </row>
    <row r="551" spans="24:40" x14ac:dyDescent="0.2">
      <c r="X551" s="55">
        <f>IF(IFERROR(MATCH(CONCATENATE("I",Tabel!$N$4),Inst_SFSSV,0),0)&gt;0,Tabel!$AD561*0.9,0)</f>
        <v>0</v>
      </c>
      <c r="Y551" s="55">
        <f>IF(Tabel!$N$4="16341", Tabel!AD561*1,0)</f>
        <v>0</v>
      </c>
      <c r="Z551" s="55">
        <f>IF(Tabel!$N$4="00027", Tabel!AD561*0.4,0)</f>
        <v>0</v>
      </c>
      <c r="AA551" s="55">
        <f>IF(IFERROR(MATCH(CONCATENATE("I",Tabel!$N$4),Inst_audio,0),0)&gt;0,Tabel!$AD561*0.2,0)</f>
        <v>0</v>
      </c>
      <c r="AB551" s="55">
        <f>IF(Tabel!$N$4="00169", Tabel!AD561*0.4,0)</f>
        <v>0</v>
      </c>
      <c r="AC551" s="55">
        <f>IF(IFERROR(MATCH(CONCATENATE("I",Tabel!$N$4),Inst_forta,0),0)&gt;0,Tabel!$AD561*0.2,0)</f>
        <v>0</v>
      </c>
      <c r="AD551" s="55">
        <f>IF(IFERROR(MATCH(CONCATENATE("I",Tabel!$N$4),Inst_forta_bani,0),0)&gt;0,Tabel!$AD561*1.2,0)</f>
        <v>0</v>
      </c>
      <c r="AE551" s="55">
        <f>IF(Tabel!$N$4="16751", Tabel!$AD561*1.2,0)</f>
        <v>0</v>
      </c>
      <c r="AF551" s="55">
        <f>IF(Tabel!$N$4="16606", Tabel!$AD561*0.3,0)</f>
        <v>0</v>
      </c>
      <c r="AG551" s="55">
        <f>IF(Tabel!$N$4="16668", Tabel!$AD561*0.4,0)</f>
        <v>0</v>
      </c>
      <c r="AH551" s="55">
        <f>IF(Tabel!$N$4="15677", Tabel!$AD561*0.2,0)</f>
        <v>0</v>
      </c>
      <c r="AI551" s="55">
        <f>IF(Tabel!$N$4="16958", Tabel!$AD561*0.2,0)</f>
        <v>0</v>
      </c>
      <c r="AJ551" s="55">
        <f>Tabel!$AD561*0.75</f>
        <v>0</v>
      </c>
      <c r="AK551" s="55">
        <f>(Tabel!$AD561+Tabel!$AF561)*0.1</f>
        <v>0</v>
      </c>
      <c r="AL551" s="55">
        <f>IF(Tabel!$B561="GRUP_F6", Tabel!$AD561*0.1,0)</f>
        <v>0</v>
      </c>
      <c r="AM551" s="55">
        <f>IF(IFERROR(MATCH(CONCATENATE("I",Tabel!$N$4),Inst_social,0),0)&gt;0,Tabel!$AD561*0.1,0)</f>
        <v>0</v>
      </c>
      <c r="AN551" s="55">
        <f>Tabel!$AD561*0.75</f>
        <v>0</v>
      </c>
    </row>
    <row r="552" spans="24:40" x14ac:dyDescent="0.2">
      <c r="X552" s="55">
        <f>IF(IFERROR(MATCH(CONCATENATE("I",Tabel!$N$4),Inst_SFSSV,0),0)&gt;0,Tabel!$AD562*0.9,0)</f>
        <v>0</v>
      </c>
      <c r="Y552" s="55">
        <f>IF(Tabel!$N$4="16341", Tabel!AD562*1,0)</f>
        <v>0</v>
      </c>
      <c r="Z552" s="55">
        <f>IF(Tabel!$N$4="00027", Tabel!AD562*0.4,0)</f>
        <v>0</v>
      </c>
      <c r="AA552" s="55">
        <f>IF(IFERROR(MATCH(CONCATENATE("I",Tabel!$N$4),Inst_audio,0),0)&gt;0,Tabel!$AD562*0.2,0)</f>
        <v>0</v>
      </c>
      <c r="AB552" s="55">
        <f>IF(Tabel!$N$4="00169", Tabel!AD562*0.4,0)</f>
        <v>0</v>
      </c>
      <c r="AC552" s="55">
        <f>IF(IFERROR(MATCH(CONCATENATE("I",Tabel!$N$4),Inst_forta,0),0)&gt;0,Tabel!$AD562*0.2,0)</f>
        <v>0</v>
      </c>
      <c r="AD552" s="55">
        <f>IF(IFERROR(MATCH(CONCATENATE("I",Tabel!$N$4),Inst_forta_bani,0),0)&gt;0,Tabel!$AD562*1.2,0)</f>
        <v>0</v>
      </c>
      <c r="AE552" s="55">
        <f>IF(Tabel!$N$4="16751", Tabel!$AD562*1.2,0)</f>
        <v>0</v>
      </c>
      <c r="AF552" s="55">
        <f>IF(Tabel!$N$4="16606", Tabel!$AD562*0.3,0)</f>
        <v>0</v>
      </c>
      <c r="AG552" s="55">
        <f>IF(Tabel!$N$4="16668", Tabel!$AD562*0.4,0)</f>
        <v>0</v>
      </c>
      <c r="AH552" s="55">
        <f>IF(Tabel!$N$4="15677", Tabel!$AD562*0.2,0)</f>
        <v>0</v>
      </c>
      <c r="AI552" s="55">
        <f>IF(Tabel!$N$4="16958", Tabel!$AD562*0.2,0)</f>
        <v>0</v>
      </c>
      <c r="AJ552" s="55">
        <f>Tabel!$AD562*0.75</f>
        <v>0</v>
      </c>
      <c r="AK552" s="55">
        <f>(Tabel!$AD562+Tabel!$AF562)*0.1</f>
        <v>0</v>
      </c>
      <c r="AL552" s="55">
        <f>IF(Tabel!$B562="GRUP_F6", Tabel!$AD562*0.1,0)</f>
        <v>0</v>
      </c>
      <c r="AM552" s="55">
        <f>IF(IFERROR(MATCH(CONCATENATE("I",Tabel!$N$4),Inst_social,0),0)&gt;0,Tabel!$AD562*0.1,0)</f>
        <v>0</v>
      </c>
      <c r="AN552" s="55">
        <f>Tabel!$AD562*0.75</f>
        <v>0</v>
      </c>
    </row>
    <row r="553" spans="24:40" x14ac:dyDescent="0.2">
      <c r="X553" s="55">
        <f>IF(IFERROR(MATCH(CONCATENATE("I",Tabel!$N$4),Inst_SFSSV,0),0)&gt;0,Tabel!$AD563*0.9,0)</f>
        <v>0</v>
      </c>
      <c r="Y553" s="55">
        <f>IF(Tabel!$N$4="16341", Tabel!AD563*1,0)</f>
        <v>0</v>
      </c>
      <c r="Z553" s="55">
        <f>IF(Tabel!$N$4="00027", Tabel!AD563*0.4,0)</f>
        <v>0</v>
      </c>
      <c r="AA553" s="55">
        <f>IF(IFERROR(MATCH(CONCATENATE("I",Tabel!$N$4),Inst_audio,0),0)&gt;0,Tabel!$AD563*0.2,0)</f>
        <v>0</v>
      </c>
      <c r="AB553" s="55">
        <f>IF(Tabel!$N$4="00169", Tabel!AD563*0.4,0)</f>
        <v>0</v>
      </c>
      <c r="AC553" s="55">
        <f>IF(IFERROR(MATCH(CONCATENATE("I",Tabel!$N$4),Inst_forta,0),0)&gt;0,Tabel!$AD563*0.2,0)</f>
        <v>0</v>
      </c>
      <c r="AD553" s="55">
        <f>IF(IFERROR(MATCH(CONCATENATE("I",Tabel!$N$4),Inst_forta_bani,0),0)&gt;0,Tabel!$AD563*1.2,0)</f>
        <v>0</v>
      </c>
      <c r="AE553" s="55">
        <f>IF(Tabel!$N$4="16751", Tabel!$AD563*1.2,0)</f>
        <v>0</v>
      </c>
      <c r="AF553" s="55">
        <f>IF(Tabel!$N$4="16606", Tabel!$AD563*0.3,0)</f>
        <v>0</v>
      </c>
      <c r="AG553" s="55">
        <f>IF(Tabel!$N$4="16668", Tabel!$AD563*0.4,0)</f>
        <v>0</v>
      </c>
      <c r="AH553" s="55">
        <f>IF(Tabel!$N$4="15677", Tabel!$AD563*0.2,0)</f>
        <v>0</v>
      </c>
      <c r="AI553" s="55">
        <f>IF(Tabel!$N$4="16958", Tabel!$AD563*0.2,0)</f>
        <v>0</v>
      </c>
      <c r="AJ553" s="55">
        <f>Tabel!$AD563*0.75</f>
        <v>0</v>
      </c>
      <c r="AK553" s="55">
        <f>(Tabel!$AD563+Tabel!$AF563)*0.1</f>
        <v>0</v>
      </c>
      <c r="AL553" s="55">
        <f>IF(Tabel!$B563="GRUP_F6", Tabel!$AD563*0.1,0)</f>
        <v>0</v>
      </c>
      <c r="AM553" s="55">
        <f>IF(IFERROR(MATCH(CONCATENATE("I",Tabel!$N$4),Inst_social,0),0)&gt;0,Tabel!$AD563*0.1,0)</f>
        <v>0</v>
      </c>
      <c r="AN553" s="55">
        <f>Tabel!$AD563*0.75</f>
        <v>0</v>
      </c>
    </row>
    <row r="554" spans="24:40" x14ac:dyDescent="0.2">
      <c r="X554" s="55">
        <f>IF(IFERROR(MATCH(CONCATENATE("I",Tabel!$N$4),Inst_SFSSV,0),0)&gt;0,Tabel!$AD564*0.9,0)</f>
        <v>0</v>
      </c>
      <c r="Y554" s="55">
        <f>IF(Tabel!$N$4="16341", Tabel!AD564*1,0)</f>
        <v>0</v>
      </c>
      <c r="Z554" s="55">
        <f>IF(Tabel!$N$4="00027", Tabel!AD564*0.4,0)</f>
        <v>0</v>
      </c>
      <c r="AA554" s="55">
        <f>IF(IFERROR(MATCH(CONCATENATE("I",Tabel!$N$4),Inst_audio,0),0)&gt;0,Tabel!$AD564*0.2,0)</f>
        <v>0</v>
      </c>
      <c r="AB554" s="55">
        <f>IF(Tabel!$N$4="00169", Tabel!AD564*0.4,0)</f>
        <v>0</v>
      </c>
      <c r="AC554" s="55">
        <f>IF(IFERROR(MATCH(CONCATENATE("I",Tabel!$N$4),Inst_forta,0),0)&gt;0,Tabel!$AD564*0.2,0)</f>
        <v>0</v>
      </c>
      <c r="AD554" s="55">
        <f>IF(IFERROR(MATCH(CONCATENATE("I",Tabel!$N$4),Inst_forta_bani,0),0)&gt;0,Tabel!$AD564*1.2,0)</f>
        <v>0</v>
      </c>
      <c r="AE554" s="55">
        <f>IF(Tabel!$N$4="16751", Tabel!$AD564*1.2,0)</f>
        <v>0</v>
      </c>
      <c r="AF554" s="55">
        <f>IF(Tabel!$N$4="16606", Tabel!$AD564*0.3,0)</f>
        <v>0</v>
      </c>
      <c r="AG554" s="55">
        <f>IF(Tabel!$N$4="16668", Tabel!$AD564*0.4,0)</f>
        <v>0</v>
      </c>
      <c r="AH554" s="55">
        <f>IF(Tabel!$N$4="15677", Tabel!$AD564*0.2,0)</f>
        <v>0</v>
      </c>
      <c r="AI554" s="55">
        <f>IF(Tabel!$N$4="16958", Tabel!$AD564*0.2,0)</f>
        <v>0</v>
      </c>
      <c r="AJ554" s="55">
        <f>Tabel!$AD564*0.75</f>
        <v>0</v>
      </c>
      <c r="AK554" s="55">
        <f>(Tabel!$AD564+Tabel!$AF564)*0.1</f>
        <v>0</v>
      </c>
      <c r="AL554" s="55">
        <f>IF(Tabel!$B564="GRUP_F6", Tabel!$AD564*0.1,0)</f>
        <v>0</v>
      </c>
      <c r="AM554" s="55">
        <f>IF(IFERROR(MATCH(CONCATENATE("I",Tabel!$N$4),Inst_social,0),0)&gt;0,Tabel!$AD564*0.1,0)</f>
        <v>0</v>
      </c>
      <c r="AN554" s="55">
        <f>Tabel!$AD564*0.75</f>
        <v>0</v>
      </c>
    </row>
    <row r="555" spans="24:40" x14ac:dyDescent="0.2">
      <c r="X555" s="55">
        <f>IF(IFERROR(MATCH(CONCATENATE("I",Tabel!$N$4),Inst_SFSSV,0),0)&gt;0,Tabel!$AD565*0.9,0)</f>
        <v>0</v>
      </c>
      <c r="Y555" s="55">
        <f>IF(Tabel!$N$4="16341", Tabel!AD565*1,0)</f>
        <v>0</v>
      </c>
      <c r="Z555" s="55">
        <f>IF(Tabel!$N$4="00027", Tabel!AD565*0.4,0)</f>
        <v>0</v>
      </c>
      <c r="AA555" s="55">
        <f>IF(IFERROR(MATCH(CONCATENATE("I",Tabel!$N$4),Inst_audio,0),0)&gt;0,Tabel!$AD565*0.2,0)</f>
        <v>0</v>
      </c>
      <c r="AB555" s="55">
        <f>IF(Tabel!$N$4="00169", Tabel!AD565*0.4,0)</f>
        <v>0</v>
      </c>
      <c r="AC555" s="55">
        <f>IF(IFERROR(MATCH(CONCATENATE("I",Tabel!$N$4),Inst_forta,0),0)&gt;0,Tabel!$AD565*0.2,0)</f>
        <v>0</v>
      </c>
      <c r="AD555" s="55">
        <f>IF(IFERROR(MATCH(CONCATENATE("I",Tabel!$N$4),Inst_forta_bani,0),0)&gt;0,Tabel!$AD565*1.2,0)</f>
        <v>0</v>
      </c>
      <c r="AE555" s="55">
        <f>IF(Tabel!$N$4="16751", Tabel!$AD565*1.2,0)</f>
        <v>0</v>
      </c>
      <c r="AF555" s="55">
        <f>IF(Tabel!$N$4="16606", Tabel!$AD565*0.3,0)</f>
        <v>0</v>
      </c>
      <c r="AG555" s="55">
        <f>IF(Tabel!$N$4="16668", Tabel!$AD565*0.4,0)</f>
        <v>0</v>
      </c>
      <c r="AH555" s="55">
        <f>IF(Tabel!$N$4="15677", Tabel!$AD565*0.2,0)</f>
        <v>0</v>
      </c>
      <c r="AI555" s="55">
        <f>IF(Tabel!$N$4="16958", Tabel!$AD565*0.2,0)</f>
        <v>0</v>
      </c>
      <c r="AJ555" s="55">
        <f>Tabel!$AD565*0.75</f>
        <v>0</v>
      </c>
      <c r="AK555" s="55">
        <f>(Tabel!$AD565+Tabel!$AF565)*0.1</f>
        <v>0</v>
      </c>
      <c r="AL555" s="55">
        <f>IF(Tabel!$B565="GRUP_F6", Tabel!$AD565*0.1,0)</f>
        <v>0</v>
      </c>
      <c r="AM555" s="55">
        <f>IF(IFERROR(MATCH(CONCATENATE("I",Tabel!$N$4),Inst_social,0),0)&gt;0,Tabel!$AD565*0.1,0)</f>
        <v>0</v>
      </c>
      <c r="AN555" s="55">
        <f>Tabel!$AD565*0.75</f>
        <v>0</v>
      </c>
    </row>
    <row r="556" spans="24:40" x14ac:dyDescent="0.2">
      <c r="X556" s="55">
        <f>IF(IFERROR(MATCH(CONCATENATE("I",Tabel!$N$4),Inst_SFSSV,0),0)&gt;0,Tabel!$AD566*0.9,0)</f>
        <v>0</v>
      </c>
      <c r="Y556" s="55">
        <f>IF(Tabel!$N$4="16341", Tabel!AD566*1,0)</f>
        <v>0</v>
      </c>
      <c r="Z556" s="55">
        <f>IF(Tabel!$N$4="00027", Tabel!AD566*0.4,0)</f>
        <v>0</v>
      </c>
      <c r="AA556" s="55">
        <f>IF(IFERROR(MATCH(CONCATENATE("I",Tabel!$N$4),Inst_audio,0),0)&gt;0,Tabel!$AD566*0.2,0)</f>
        <v>0</v>
      </c>
      <c r="AB556" s="55">
        <f>IF(Tabel!$N$4="00169", Tabel!AD566*0.4,0)</f>
        <v>0</v>
      </c>
      <c r="AC556" s="55">
        <f>IF(IFERROR(MATCH(CONCATENATE("I",Tabel!$N$4),Inst_forta,0),0)&gt;0,Tabel!$AD566*0.2,0)</f>
        <v>0</v>
      </c>
      <c r="AD556" s="55">
        <f>IF(IFERROR(MATCH(CONCATENATE("I",Tabel!$N$4),Inst_forta_bani,0),0)&gt;0,Tabel!$AD566*1.2,0)</f>
        <v>0</v>
      </c>
      <c r="AE556" s="55">
        <f>IF(Tabel!$N$4="16751", Tabel!$AD566*1.2,0)</f>
        <v>0</v>
      </c>
      <c r="AF556" s="55">
        <f>IF(Tabel!$N$4="16606", Tabel!$AD566*0.3,0)</f>
        <v>0</v>
      </c>
      <c r="AG556" s="55">
        <f>IF(Tabel!$N$4="16668", Tabel!$AD566*0.4,0)</f>
        <v>0</v>
      </c>
      <c r="AH556" s="55">
        <f>IF(Tabel!$N$4="15677", Tabel!$AD566*0.2,0)</f>
        <v>0</v>
      </c>
      <c r="AI556" s="55">
        <f>IF(Tabel!$N$4="16958", Tabel!$AD566*0.2,0)</f>
        <v>0</v>
      </c>
      <c r="AJ556" s="55">
        <f>Tabel!$AD566*0.75</f>
        <v>0</v>
      </c>
      <c r="AK556" s="55">
        <f>(Tabel!$AD566+Tabel!$AF566)*0.1</f>
        <v>0</v>
      </c>
      <c r="AL556" s="55">
        <f>IF(Tabel!$B566="GRUP_F6", Tabel!$AD566*0.1,0)</f>
        <v>0</v>
      </c>
      <c r="AM556" s="55">
        <f>IF(IFERROR(MATCH(CONCATENATE("I",Tabel!$N$4),Inst_social,0),0)&gt;0,Tabel!$AD566*0.1,0)</f>
        <v>0</v>
      </c>
      <c r="AN556" s="55">
        <f>Tabel!$AD566*0.75</f>
        <v>0</v>
      </c>
    </row>
    <row r="557" spans="24:40" x14ac:dyDescent="0.2">
      <c r="X557" s="55">
        <f>IF(IFERROR(MATCH(CONCATENATE("I",Tabel!$N$4),Inst_SFSSV,0),0)&gt;0,Tabel!$AD567*0.9,0)</f>
        <v>0</v>
      </c>
      <c r="Y557" s="55">
        <f>IF(Tabel!$N$4="16341", Tabel!AD567*1,0)</f>
        <v>0</v>
      </c>
      <c r="Z557" s="55">
        <f>IF(Tabel!$N$4="00027", Tabel!AD567*0.4,0)</f>
        <v>0</v>
      </c>
      <c r="AA557" s="55">
        <f>IF(IFERROR(MATCH(CONCATENATE("I",Tabel!$N$4),Inst_audio,0),0)&gt;0,Tabel!$AD567*0.2,0)</f>
        <v>0</v>
      </c>
      <c r="AB557" s="55">
        <f>IF(Tabel!$N$4="00169", Tabel!AD567*0.4,0)</f>
        <v>0</v>
      </c>
      <c r="AC557" s="55">
        <f>IF(IFERROR(MATCH(CONCATENATE("I",Tabel!$N$4),Inst_forta,0),0)&gt;0,Tabel!$AD567*0.2,0)</f>
        <v>0</v>
      </c>
      <c r="AD557" s="55">
        <f>IF(IFERROR(MATCH(CONCATENATE("I",Tabel!$N$4),Inst_forta_bani,0),0)&gt;0,Tabel!$AD567*1.2,0)</f>
        <v>0</v>
      </c>
      <c r="AE557" s="55">
        <f>IF(Tabel!$N$4="16751", Tabel!$AD567*1.2,0)</f>
        <v>0</v>
      </c>
      <c r="AF557" s="55">
        <f>IF(Tabel!$N$4="16606", Tabel!$AD567*0.3,0)</f>
        <v>0</v>
      </c>
      <c r="AG557" s="55">
        <f>IF(Tabel!$N$4="16668", Tabel!$AD567*0.4,0)</f>
        <v>0</v>
      </c>
      <c r="AH557" s="55">
        <f>IF(Tabel!$N$4="15677", Tabel!$AD567*0.2,0)</f>
        <v>0</v>
      </c>
      <c r="AI557" s="55">
        <f>IF(Tabel!$N$4="16958", Tabel!$AD567*0.2,0)</f>
        <v>0</v>
      </c>
      <c r="AJ557" s="55">
        <f>Tabel!$AD567*0.75</f>
        <v>0</v>
      </c>
      <c r="AK557" s="55">
        <f>(Tabel!$AD567+Tabel!$AF567)*0.1</f>
        <v>0</v>
      </c>
      <c r="AL557" s="55">
        <f>IF(Tabel!$B567="GRUP_F6", Tabel!$AD567*0.1,0)</f>
        <v>0</v>
      </c>
      <c r="AM557" s="55">
        <f>IF(IFERROR(MATCH(CONCATENATE("I",Tabel!$N$4),Inst_social,0),0)&gt;0,Tabel!$AD567*0.1,0)</f>
        <v>0</v>
      </c>
      <c r="AN557" s="55">
        <f>Tabel!$AD567*0.75</f>
        <v>0</v>
      </c>
    </row>
    <row r="558" spans="24:40" x14ac:dyDescent="0.2">
      <c r="X558" s="55">
        <f>IF(IFERROR(MATCH(CONCATENATE("I",Tabel!$N$4),Inst_SFSSV,0),0)&gt;0,Tabel!$AD568*0.9,0)</f>
        <v>0</v>
      </c>
      <c r="Y558" s="55">
        <f>IF(Tabel!$N$4="16341", Tabel!AD568*1,0)</f>
        <v>0</v>
      </c>
      <c r="Z558" s="55">
        <f>IF(Tabel!$N$4="00027", Tabel!AD568*0.4,0)</f>
        <v>0</v>
      </c>
      <c r="AA558" s="55">
        <f>IF(IFERROR(MATCH(CONCATENATE("I",Tabel!$N$4),Inst_audio,0),0)&gt;0,Tabel!$AD568*0.2,0)</f>
        <v>0</v>
      </c>
      <c r="AB558" s="55">
        <f>IF(Tabel!$N$4="00169", Tabel!AD568*0.4,0)</f>
        <v>0</v>
      </c>
      <c r="AC558" s="55">
        <f>IF(IFERROR(MATCH(CONCATENATE("I",Tabel!$N$4),Inst_forta,0),0)&gt;0,Tabel!$AD568*0.2,0)</f>
        <v>0</v>
      </c>
      <c r="AD558" s="55">
        <f>IF(IFERROR(MATCH(CONCATENATE("I",Tabel!$N$4),Inst_forta_bani,0),0)&gt;0,Tabel!$AD568*1.2,0)</f>
        <v>0</v>
      </c>
      <c r="AE558" s="55">
        <f>IF(Tabel!$N$4="16751", Tabel!$AD568*1.2,0)</f>
        <v>0</v>
      </c>
      <c r="AF558" s="55">
        <f>IF(Tabel!$N$4="16606", Tabel!$AD568*0.3,0)</f>
        <v>0</v>
      </c>
      <c r="AG558" s="55">
        <f>IF(Tabel!$N$4="16668", Tabel!$AD568*0.4,0)</f>
        <v>0</v>
      </c>
      <c r="AH558" s="55">
        <f>IF(Tabel!$N$4="15677", Tabel!$AD568*0.2,0)</f>
        <v>0</v>
      </c>
      <c r="AI558" s="55">
        <f>IF(Tabel!$N$4="16958", Tabel!$AD568*0.2,0)</f>
        <v>0</v>
      </c>
      <c r="AJ558" s="55">
        <f>Tabel!$AD568*0.75</f>
        <v>0</v>
      </c>
      <c r="AK558" s="55">
        <f>(Tabel!$AD568+Tabel!$AF568)*0.1</f>
        <v>0</v>
      </c>
      <c r="AL558" s="55">
        <f>IF(Tabel!$B568="GRUP_F6", Tabel!$AD568*0.1,0)</f>
        <v>0</v>
      </c>
      <c r="AM558" s="55">
        <f>IF(IFERROR(MATCH(CONCATENATE("I",Tabel!$N$4),Inst_social,0),0)&gt;0,Tabel!$AD568*0.1,0)</f>
        <v>0</v>
      </c>
      <c r="AN558" s="55">
        <f>Tabel!$AD568*0.75</f>
        <v>0</v>
      </c>
    </row>
    <row r="559" spans="24:40" x14ac:dyDescent="0.2">
      <c r="X559" s="55">
        <f>IF(IFERROR(MATCH(CONCATENATE("I",Tabel!$N$4),Inst_SFSSV,0),0)&gt;0,Tabel!$AD569*0.9,0)</f>
        <v>0</v>
      </c>
      <c r="Y559" s="55">
        <f>IF(Tabel!$N$4="16341", Tabel!AD569*1,0)</f>
        <v>0</v>
      </c>
      <c r="Z559" s="55">
        <f>IF(Tabel!$N$4="00027", Tabel!AD569*0.4,0)</f>
        <v>0</v>
      </c>
      <c r="AA559" s="55">
        <f>IF(IFERROR(MATCH(CONCATENATE("I",Tabel!$N$4),Inst_audio,0),0)&gt;0,Tabel!$AD569*0.2,0)</f>
        <v>0</v>
      </c>
      <c r="AB559" s="55">
        <f>IF(Tabel!$N$4="00169", Tabel!AD569*0.4,0)</f>
        <v>0</v>
      </c>
      <c r="AC559" s="55">
        <f>IF(IFERROR(MATCH(CONCATENATE("I",Tabel!$N$4),Inst_forta,0),0)&gt;0,Tabel!$AD569*0.2,0)</f>
        <v>0</v>
      </c>
      <c r="AD559" s="55">
        <f>IF(IFERROR(MATCH(CONCATENATE("I",Tabel!$N$4),Inst_forta_bani,0),0)&gt;0,Tabel!$AD569*1.2,0)</f>
        <v>0</v>
      </c>
      <c r="AE559" s="55">
        <f>IF(Tabel!$N$4="16751", Tabel!$AD569*1.2,0)</f>
        <v>0</v>
      </c>
      <c r="AF559" s="55">
        <f>IF(Tabel!$N$4="16606", Tabel!$AD569*0.3,0)</f>
        <v>0</v>
      </c>
      <c r="AG559" s="55">
        <f>IF(Tabel!$N$4="16668", Tabel!$AD569*0.4,0)</f>
        <v>0</v>
      </c>
      <c r="AH559" s="55">
        <f>IF(Tabel!$N$4="15677", Tabel!$AD569*0.2,0)</f>
        <v>0</v>
      </c>
      <c r="AI559" s="55">
        <f>IF(Tabel!$N$4="16958", Tabel!$AD569*0.2,0)</f>
        <v>0</v>
      </c>
      <c r="AJ559" s="55">
        <f>Tabel!$AD569*0.75</f>
        <v>0</v>
      </c>
      <c r="AK559" s="55">
        <f>(Tabel!$AD569+Tabel!$AF569)*0.1</f>
        <v>0</v>
      </c>
      <c r="AL559" s="55">
        <f>IF(Tabel!$B569="GRUP_F6", Tabel!$AD569*0.1,0)</f>
        <v>0</v>
      </c>
      <c r="AM559" s="55">
        <f>IF(IFERROR(MATCH(CONCATENATE("I",Tabel!$N$4),Inst_social,0),0)&gt;0,Tabel!$AD569*0.1,0)</f>
        <v>0</v>
      </c>
      <c r="AN559" s="55">
        <f>Tabel!$AD569*0.75</f>
        <v>0</v>
      </c>
    </row>
    <row r="560" spans="24:40" x14ac:dyDescent="0.2">
      <c r="X560" s="55">
        <f>IF(IFERROR(MATCH(CONCATENATE("I",Tabel!$N$4),Inst_SFSSV,0),0)&gt;0,Tabel!$AD570*0.9,0)</f>
        <v>0</v>
      </c>
      <c r="Y560" s="55">
        <f>IF(Tabel!$N$4="16341", Tabel!AD570*1,0)</f>
        <v>0</v>
      </c>
      <c r="Z560" s="55">
        <f>IF(Tabel!$N$4="00027", Tabel!AD570*0.4,0)</f>
        <v>0</v>
      </c>
      <c r="AA560" s="55">
        <f>IF(IFERROR(MATCH(CONCATENATE("I",Tabel!$N$4),Inst_audio,0),0)&gt;0,Tabel!$AD570*0.2,0)</f>
        <v>0</v>
      </c>
      <c r="AB560" s="55">
        <f>IF(Tabel!$N$4="00169", Tabel!AD570*0.4,0)</f>
        <v>0</v>
      </c>
      <c r="AC560" s="55">
        <f>IF(IFERROR(MATCH(CONCATENATE("I",Tabel!$N$4),Inst_forta,0),0)&gt;0,Tabel!$AD570*0.2,0)</f>
        <v>0</v>
      </c>
      <c r="AD560" s="55">
        <f>IF(IFERROR(MATCH(CONCATENATE("I",Tabel!$N$4),Inst_forta_bani,0),0)&gt;0,Tabel!$AD570*1.2,0)</f>
        <v>0</v>
      </c>
      <c r="AE560" s="55">
        <f>IF(Tabel!$N$4="16751", Tabel!$AD570*1.2,0)</f>
        <v>0</v>
      </c>
      <c r="AF560" s="55">
        <f>IF(Tabel!$N$4="16606", Tabel!$AD570*0.3,0)</f>
        <v>0</v>
      </c>
      <c r="AG560" s="55">
        <f>IF(Tabel!$N$4="16668", Tabel!$AD570*0.4,0)</f>
        <v>0</v>
      </c>
      <c r="AH560" s="55">
        <f>IF(Tabel!$N$4="15677", Tabel!$AD570*0.2,0)</f>
        <v>0</v>
      </c>
      <c r="AI560" s="55">
        <f>IF(Tabel!$N$4="16958", Tabel!$AD570*0.2,0)</f>
        <v>0</v>
      </c>
      <c r="AJ560" s="55">
        <f>Tabel!$AD570*0.75</f>
        <v>0</v>
      </c>
      <c r="AK560" s="55">
        <f>(Tabel!$AD570+Tabel!$AF570)*0.1</f>
        <v>0</v>
      </c>
      <c r="AL560" s="55">
        <f>IF(Tabel!$B570="GRUP_F6", Tabel!$AD570*0.1,0)</f>
        <v>0</v>
      </c>
      <c r="AM560" s="55">
        <f>IF(IFERROR(MATCH(CONCATENATE("I",Tabel!$N$4),Inst_social,0),0)&gt;0,Tabel!$AD570*0.1,0)</f>
        <v>0</v>
      </c>
      <c r="AN560" s="55">
        <f>Tabel!$AD570*0.75</f>
        <v>0</v>
      </c>
    </row>
    <row r="561" spans="24:40" x14ac:dyDescent="0.2">
      <c r="X561" s="55">
        <f>IF(IFERROR(MATCH(CONCATENATE("I",Tabel!$N$4),Inst_SFSSV,0),0)&gt;0,Tabel!$AD571*0.9,0)</f>
        <v>0</v>
      </c>
      <c r="Y561" s="55">
        <f>IF(Tabel!$N$4="16341", Tabel!AD571*1,0)</f>
        <v>0</v>
      </c>
      <c r="Z561" s="55">
        <f>IF(Tabel!$N$4="00027", Tabel!AD571*0.4,0)</f>
        <v>0</v>
      </c>
      <c r="AA561" s="55">
        <f>IF(IFERROR(MATCH(CONCATENATE("I",Tabel!$N$4),Inst_audio,0),0)&gt;0,Tabel!$AD571*0.2,0)</f>
        <v>0</v>
      </c>
      <c r="AB561" s="55">
        <f>IF(Tabel!$N$4="00169", Tabel!AD571*0.4,0)</f>
        <v>0</v>
      </c>
      <c r="AC561" s="55">
        <f>IF(IFERROR(MATCH(CONCATENATE("I",Tabel!$N$4),Inst_forta,0),0)&gt;0,Tabel!$AD571*0.2,0)</f>
        <v>0</v>
      </c>
      <c r="AD561" s="55">
        <f>IF(IFERROR(MATCH(CONCATENATE("I",Tabel!$N$4),Inst_forta_bani,0),0)&gt;0,Tabel!$AD571*1.2,0)</f>
        <v>0</v>
      </c>
      <c r="AE561" s="55">
        <f>IF(Tabel!$N$4="16751", Tabel!$AD571*1.2,0)</f>
        <v>0</v>
      </c>
      <c r="AF561" s="55">
        <f>IF(Tabel!$N$4="16606", Tabel!$AD571*0.3,0)</f>
        <v>0</v>
      </c>
      <c r="AG561" s="55">
        <f>IF(Tabel!$N$4="16668", Tabel!$AD571*0.4,0)</f>
        <v>0</v>
      </c>
      <c r="AH561" s="55">
        <f>IF(Tabel!$N$4="15677", Tabel!$AD571*0.2,0)</f>
        <v>0</v>
      </c>
      <c r="AI561" s="55">
        <f>IF(Tabel!$N$4="16958", Tabel!$AD571*0.2,0)</f>
        <v>0</v>
      </c>
      <c r="AJ561" s="55">
        <f>Tabel!$AD571*0.75</f>
        <v>0</v>
      </c>
      <c r="AK561" s="55">
        <f>(Tabel!$AD571+Tabel!$AF571)*0.1</f>
        <v>0</v>
      </c>
      <c r="AL561" s="55">
        <f>IF(Tabel!$B571="GRUP_F6", Tabel!$AD571*0.1,0)</f>
        <v>0</v>
      </c>
      <c r="AM561" s="55">
        <f>IF(IFERROR(MATCH(CONCATENATE("I",Tabel!$N$4),Inst_social,0),0)&gt;0,Tabel!$AD571*0.1,0)</f>
        <v>0</v>
      </c>
      <c r="AN561" s="55">
        <f>Tabel!$AD571*0.75</f>
        <v>0</v>
      </c>
    </row>
    <row r="562" spans="24:40" x14ac:dyDescent="0.2">
      <c r="X562" s="55">
        <f>IF(IFERROR(MATCH(CONCATENATE("I",Tabel!$N$4),Inst_SFSSV,0),0)&gt;0,Tabel!$AD572*0.9,0)</f>
        <v>0</v>
      </c>
      <c r="Y562" s="55">
        <f>IF(Tabel!$N$4="16341", Tabel!AD572*1,0)</f>
        <v>0</v>
      </c>
      <c r="Z562" s="55">
        <f>IF(Tabel!$N$4="00027", Tabel!AD572*0.4,0)</f>
        <v>0</v>
      </c>
      <c r="AA562" s="55">
        <f>IF(IFERROR(MATCH(CONCATENATE("I",Tabel!$N$4),Inst_audio,0),0)&gt;0,Tabel!$AD572*0.2,0)</f>
        <v>0</v>
      </c>
      <c r="AB562" s="55">
        <f>IF(Tabel!$N$4="00169", Tabel!AD572*0.4,0)</f>
        <v>0</v>
      </c>
      <c r="AC562" s="55">
        <f>IF(IFERROR(MATCH(CONCATENATE("I",Tabel!$N$4),Inst_forta,0),0)&gt;0,Tabel!$AD572*0.2,0)</f>
        <v>0</v>
      </c>
      <c r="AD562" s="55">
        <f>IF(IFERROR(MATCH(CONCATENATE("I",Tabel!$N$4),Inst_forta_bani,0),0)&gt;0,Tabel!$AD572*1.2,0)</f>
        <v>0</v>
      </c>
      <c r="AE562" s="55">
        <f>IF(Tabel!$N$4="16751", Tabel!$AD572*1.2,0)</f>
        <v>0</v>
      </c>
      <c r="AF562" s="55">
        <f>IF(Tabel!$N$4="16606", Tabel!$AD572*0.3,0)</f>
        <v>0</v>
      </c>
      <c r="AG562" s="55">
        <f>IF(Tabel!$N$4="16668", Tabel!$AD572*0.4,0)</f>
        <v>0</v>
      </c>
      <c r="AH562" s="55">
        <f>IF(Tabel!$N$4="15677", Tabel!$AD572*0.2,0)</f>
        <v>0</v>
      </c>
      <c r="AI562" s="55">
        <f>IF(Tabel!$N$4="16958", Tabel!$AD572*0.2,0)</f>
        <v>0</v>
      </c>
      <c r="AJ562" s="55">
        <f>Tabel!$AD572*0.75</f>
        <v>0</v>
      </c>
      <c r="AK562" s="55">
        <f>(Tabel!$AD572+Tabel!$AF572)*0.1</f>
        <v>0</v>
      </c>
      <c r="AL562" s="55">
        <f>IF(Tabel!$B572="GRUP_F6", Tabel!$AD572*0.1,0)</f>
        <v>0</v>
      </c>
      <c r="AM562" s="55">
        <f>IF(IFERROR(MATCH(CONCATENATE("I",Tabel!$N$4),Inst_social,0),0)&gt;0,Tabel!$AD572*0.1,0)</f>
        <v>0</v>
      </c>
      <c r="AN562" s="55">
        <f>Tabel!$AD572*0.75</f>
        <v>0</v>
      </c>
    </row>
    <row r="563" spans="24:40" x14ac:dyDescent="0.2">
      <c r="X563" s="55">
        <f>IF(IFERROR(MATCH(CONCATENATE("I",Tabel!$N$4),Inst_SFSSV,0),0)&gt;0,Tabel!$AD573*0.9,0)</f>
        <v>0</v>
      </c>
      <c r="Y563" s="55">
        <f>IF(Tabel!$N$4="16341", Tabel!AD573*1,0)</f>
        <v>0</v>
      </c>
      <c r="Z563" s="55">
        <f>IF(Tabel!$N$4="00027", Tabel!AD573*0.4,0)</f>
        <v>0</v>
      </c>
      <c r="AA563" s="55">
        <f>IF(IFERROR(MATCH(CONCATENATE("I",Tabel!$N$4),Inst_audio,0),0)&gt;0,Tabel!$AD573*0.2,0)</f>
        <v>0</v>
      </c>
      <c r="AB563" s="55">
        <f>IF(Tabel!$N$4="00169", Tabel!AD573*0.4,0)</f>
        <v>0</v>
      </c>
      <c r="AC563" s="55">
        <f>IF(IFERROR(MATCH(CONCATENATE("I",Tabel!$N$4),Inst_forta,0),0)&gt;0,Tabel!$AD573*0.2,0)</f>
        <v>0</v>
      </c>
      <c r="AD563" s="55">
        <f>IF(IFERROR(MATCH(CONCATENATE("I",Tabel!$N$4),Inst_forta_bani,0),0)&gt;0,Tabel!$AD573*1.2,0)</f>
        <v>0</v>
      </c>
      <c r="AE563" s="55">
        <f>IF(Tabel!$N$4="16751", Tabel!$AD573*1.2,0)</f>
        <v>0</v>
      </c>
      <c r="AF563" s="55">
        <f>IF(Tabel!$N$4="16606", Tabel!$AD573*0.3,0)</f>
        <v>0</v>
      </c>
      <c r="AG563" s="55">
        <f>IF(Tabel!$N$4="16668", Tabel!$AD573*0.4,0)</f>
        <v>0</v>
      </c>
      <c r="AH563" s="55">
        <f>IF(Tabel!$N$4="15677", Tabel!$AD573*0.2,0)</f>
        <v>0</v>
      </c>
      <c r="AI563" s="55">
        <f>IF(Tabel!$N$4="16958", Tabel!$AD573*0.2,0)</f>
        <v>0</v>
      </c>
      <c r="AJ563" s="55">
        <f>Tabel!$AD573*0.75</f>
        <v>0</v>
      </c>
      <c r="AK563" s="55">
        <f>(Tabel!$AD573+Tabel!$AF573)*0.1</f>
        <v>0</v>
      </c>
      <c r="AL563" s="55">
        <f>IF(Tabel!$B573="GRUP_F6", Tabel!$AD573*0.1,0)</f>
        <v>0</v>
      </c>
      <c r="AM563" s="55">
        <f>IF(IFERROR(MATCH(CONCATENATE("I",Tabel!$N$4),Inst_social,0),0)&gt;0,Tabel!$AD573*0.1,0)</f>
        <v>0</v>
      </c>
      <c r="AN563" s="55">
        <f>Tabel!$AD573*0.75</f>
        <v>0</v>
      </c>
    </row>
    <row r="564" spans="24:40" x14ac:dyDescent="0.2">
      <c r="X564" s="55">
        <f>IF(IFERROR(MATCH(CONCATENATE("I",Tabel!$N$4),Inst_SFSSV,0),0)&gt;0,Tabel!$AD574*0.9,0)</f>
        <v>0</v>
      </c>
      <c r="Y564" s="55">
        <f>IF(Tabel!$N$4="16341", Tabel!AD574*1,0)</f>
        <v>0</v>
      </c>
      <c r="Z564" s="55">
        <f>IF(Tabel!$N$4="00027", Tabel!AD574*0.4,0)</f>
        <v>0</v>
      </c>
      <c r="AA564" s="55">
        <f>IF(IFERROR(MATCH(CONCATENATE("I",Tabel!$N$4),Inst_audio,0),0)&gt;0,Tabel!$AD574*0.2,0)</f>
        <v>0</v>
      </c>
      <c r="AB564" s="55">
        <f>IF(Tabel!$N$4="00169", Tabel!AD574*0.4,0)</f>
        <v>0</v>
      </c>
      <c r="AC564" s="55">
        <f>IF(IFERROR(MATCH(CONCATENATE("I",Tabel!$N$4),Inst_forta,0),0)&gt;0,Tabel!$AD574*0.2,0)</f>
        <v>0</v>
      </c>
      <c r="AD564" s="55">
        <f>IF(IFERROR(MATCH(CONCATENATE("I",Tabel!$N$4),Inst_forta_bani,0),0)&gt;0,Tabel!$AD574*1.2,0)</f>
        <v>0</v>
      </c>
      <c r="AE564" s="55">
        <f>IF(Tabel!$N$4="16751", Tabel!$AD574*1.2,0)</f>
        <v>0</v>
      </c>
      <c r="AF564" s="55">
        <f>IF(Tabel!$N$4="16606", Tabel!$AD574*0.3,0)</f>
        <v>0</v>
      </c>
      <c r="AG564" s="55">
        <f>IF(Tabel!$N$4="16668", Tabel!$AD574*0.4,0)</f>
        <v>0</v>
      </c>
      <c r="AH564" s="55">
        <f>IF(Tabel!$N$4="15677", Tabel!$AD574*0.2,0)</f>
        <v>0</v>
      </c>
      <c r="AI564" s="55">
        <f>IF(Tabel!$N$4="16958", Tabel!$AD574*0.2,0)</f>
        <v>0</v>
      </c>
      <c r="AJ564" s="55">
        <f>Tabel!$AD574*0.75</f>
        <v>0</v>
      </c>
      <c r="AK564" s="55">
        <f>(Tabel!$AD574+Tabel!$AF574)*0.1</f>
        <v>0</v>
      </c>
      <c r="AL564" s="55">
        <f>IF(Tabel!$B574="GRUP_F6", Tabel!$AD574*0.1,0)</f>
        <v>0</v>
      </c>
      <c r="AM564" s="55">
        <f>IF(IFERROR(MATCH(CONCATENATE("I",Tabel!$N$4),Inst_social,0),0)&gt;0,Tabel!$AD574*0.1,0)</f>
        <v>0</v>
      </c>
      <c r="AN564" s="55">
        <f>Tabel!$AD574*0.75</f>
        <v>0</v>
      </c>
    </row>
    <row r="565" spans="24:40" x14ac:dyDescent="0.2">
      <c r="X565" s="55">
        <f>IF(IFERROR(MATCH(CONCATENATE("I",Tabel!$N$4),Inst_SFSSV,0),0)&gt;0,Tabel!$AD575*0.9,0)</f>
        <v>0</v>
      </c>
      <c r="Y565" s="55">
        <f>IF(Tabel!$N$4="16341", Tabel!AD575*1,0)</f>
        <v>0</v>
      </c>
      <c r="Z565" s="55">
        <f>IF(Tabel!$N$4="00027", Tabel!AD575*0.4,0)</f>
        <v>0</v>
      </c>
      <c r="AA565" s="55">
        <f>IF(IFERROR(MATCH(CONCATENATE("I",Tabel!$N$4),Inst_audio,0),0)&gt;0,Tabel!$AD575*0.2,0)</f>
        <v>0</v>
      </c>
      <c r="AB565" s="55">
        <f>IF(Tabel!$N$4="00169", Tabel!AD575*0.4,0)</f>
        <v>0</v>
      </c>
      <c r="AC565" s="55">
        <f>IF(IFERROR(MATCH(CONCATENATE("I",Tabel!$N$4),Inst_forta,0),0)&gt;0,Tabel!$AD575*0.2,0)</f>
        <v>0</v>
      </c>
      <c r="AD565" s="55">
        <f>IF(IFERROR(MATCH(CONCATENATE("I",Tabel!$N$4),Inst_forta_bani,0),0)&gt;0,Tabel!$AD575*1.2,0)</f>
        <v>0</v>
      </c>
      <c r="AE565" s="55">
        <f>IF(Tabel!$N$4="16751", Tabel!$AD575*1.2,0)</f>
        <v>0</v>
      </c>
      <c r="AF565" s="55">
        <f>IF(Tabel!$N$4="16606", Tabel!$AD575*0.3,0)</f>
        <v>0</v>
      </c>
      <c r="AG565" s="55">
        <f>IF(Tabel!$N$4="16668", Tabel!$AD575*0.4,0)</f>
        <v>0</v>
      </c>
      <c r="AH565" s="55">
        <f>IF(Tabel!$N$4="15677", Tabel!$AD575*0.2,0)</f>
        <v>0</v>
      </c>
      <c r="AI565" s="55">
        <f>IF(Tabel!$N$4="16958", Tabel!$AD575*0.2,0)</f>
        <v>0</v>
      </c>
      <c r="AJ565" s="55">
        <f>Tabel!$AD575*0.75</f>
        <v>0</v>
      </c>
      <c r="AK565" s="55">
        <f>(Tabel!$AD575+Tabel!$AF575)*0.1</f>
        <v>0</v>
      </c>
      <c r="AL565" s="55">
        <f>IF(Tabel!$B575="GRUP_F6", Tabel!$AD575*0.1,0)</f>
        <v>0</v>
      </c>
      <c r="AM565" s="55">
        <f>IF(IFERROR(MATCH(CONCATENATE("I",Tabel!$N$4),Inst_social,0),0)&gt;0,Tabel!$AD575*0.1,0)</f>
        <v>0</v>
      </c>
      <c r="AN565" s="55">
        <f>Tabel!$AD575*0.75</f>
        <v>0</v>
      </c>
    </row>
    <row r="566" spans="24:40" x14ac:dyDescent="0.2">
      <c r="X566" s="55">
        <f>IF(IFERROR(MATCH(CONCATENATE("I",Tabel!$N$4),Inst_SFSSV,0),0)&gt;0,Tabel!$AD576*0.9,0)</f>
        <v>0</v>
      </c>
      <c r="Y566" s="55">
        <f>IF(Tabel!$N$4="16341", Tabel!AD576*1,0)</f>
        <v>0</v>
      </c>
      <c r="Z566" s="55">
        <f>IF(Tabel!$N$4="00027", Tabel!AD576*0.4,0)</f>
        <v>0</v>
      </c>
      <c r="AA566" s="55">
        <f>IF(IFERROR(MATCH(CONCATENATE("I",Tabel!$N$4),Inst_audio,0),0)&gt;0,Tabel!$AD576*0.2,0)</f>
        <v>0</v>
      </c>
      <c r="AB566" s="55">
        <f>IF(Tabel!$N$4="00169", Tabel!AD576*0.4,0)</f>
        <v>0</v>
      </c>
      <c r="AC566" s="55">
        <f>IF(IFERROR(MATCH(CONCATENATE("I",Tabel!$N$4),Inst_forta,0),0)&gt;0,Tabel!$AD576*0.2,0)</f>
        <v>0</v>
      </c>
      <c r="AD566" s="55">
        <f>IF(IFERROR(MATCH(CONCATENATE("I",Tabel!$N$4),Inst_forta_bani,0),0)&gt;0,Tabel!$AD576*1.2,0)</f>
        <v>0</v>
      </c>
      <c r="AE566" s="55">
        <f>IF(Tabel!$N$4="16751", Tabel!$AD576*1.2,0)</f>
        <v>0</v>
      </c>
      <c r="AF566" s="55">
        <f>IF(Tabel!$N$4="16606", Tabel!$AD576*0.3,0)</f>
        <v>0</v>
      </c>
      <c r="AG566" s="55">
        <f>IF(Tabel!$N$4="16668", Tabel!$AD576*0.4,0)</f>
        <v>0</v>
      </c>
      <c r="AH566" s="55">
        <f>IF(Tabel!$N$4="15677", Tabel!$AD576*0.2,0)</f>
        <v>0</v>
      </c>
      <c r="AI566" s="55">
        <f>IF(Tabel!$N$4="16958", Tabel!$AD576*0.2,0)</f>
        <v>0</v>
      </c>
      <c r="AJ566" s="55">
        <f>Tabel!$AD576*0.75</f>
        <v>0</v>
      </c>
      <c r="AK566" s="55">
        <f>(Tabel!$AD576+Tabel!$AF576)*0.1</f>
        <v>0</v>
      </c>
      <c r="AL566" s="55">
        <f>IF(Tabel!$B576="GRUP_F6", Tabel!$AD576*0.1,0)</f>
        <v>0</v>
      </c>
      <c r="AM566" s="55">
        <f>IF(IFERROR(MATCH(CONCATENATE("I",Tabel!$N$4),Inst_social,0),0)&gt;0,Tabel!$AD576*0.1,0)</f>
        <v>0</v>
      </c>
      <c r="AN566" s="55">
        <f>Tabel!$AD576*0.75</f>
        <v>0</v>
      </c>
    </row>
    <row r="567" spans="24:40" x14ac:dyDescent="0.2">
      <c r="X567" s="55">
        <f>IF(IFERROR(MATCH(CONCATENATE("I",Tabel!$N$4),Inst_SFSSV,0),0)&gt;0,Tabel!$AD577*0.9,0)</f>
        <v>0</v>
      </c>
      <c r="Y567" s="55">
        <f>IF(Tabel!$N$4="16341", Tabel!AD577*1,0)</f>
        <v>0</v>
      </c>
      <c r="Z567" s="55">
        <f>IF(Tabel!$N$4="00027", Tabel!AD577*0.4,0)</f>
        <v>0</v>
      </c>
      <c r="AA567" s="55">
        <f>IF(IFERROR(MATCH(CONCATENATE("I",Tabel!$N$4),Inst_audio,0),0)&gt;0,Tabel!$AD577*0.2,0)</f>
        <v>0</v>
      </c>
      <c r="AB567" s="55">
        <f>IF(Tabel!$N$4="00169", Tabel!AD577*0.4,0)</f>
        <v>0</v>
      </c>
      <c r="AC567" s="55">
        <f>IF(IFERROR(MATCH(CONCATENATE("I",Tabel!$N$4),Inst_forta,0),0)&gt;0,Tabel!$AD577*0.2,0)</f>
        <v>0</v>
      </c>
      <c r="AD567" s="55">
        <f>IF(IFERROR(MATCH(CONCATENATE("I",Tabel!$N$4),Inst_forta_bani,0),0)&gt;0,Tabel!$AD577*1.2,0)</f>
        <v>0</v>
      </c>
      <c r="AE567" s="55">
        <f>IF(Tabel!$N$4="16751", Tabel!$AD577*1.2,0)</f>
        <v>0</v>
      </c>
      <c r="AF567" s="55">
        <f>IF(Tabel!$N$4="16606", Tabel!$AD577*0.3,0)</f>
        <v>0</v>
      </c>
      <c r="AG567" s="55">
        <f>IF(Tabel!$N$4="16668", Tabel!$AD577*0.4,0)</f>
        <v>0</v>
      </c>
      <c r="AH567" s="55">
        <f>IF(Tabel!$N$4="15677", Tabel!$AD577*0.2,0)</f>
        <v>0</v>
      </c>
      <c r="AI567" s="55">
        <f>IF(Tabel!$N$4="16958", Tabel!$AD577*0.2,0)</f>
        <v>0</v>
      </c>
      <c r="AJ567" s="55">
        <f>Tabel!$AD577*0.75</f>
        <v>0</v>
      </c>
      <c r="AK567" s="55">
        <f>(Tabel!$AD577+Tabel!$AF577)*0.1</f>
        <v>0</v>
      </c>
      <c r="AL567" s="55">
        <f>IF(Tabel!$B577="GRUP_F6", Tabel!$AD577*0.1,0)</f>
        <v>0</v>
      </c>
      <c r="AM567" s="55">
        <f>IF(IFERROR(MATCH(CONCATENATE("I",Tabel!$N$4),Inst_social,0),0)&gt;0,Tabel!$AD577*0.1,0)</f>
        <v>0</v>
      </c>
      <c r="AN567" s="55">
        <f>Tabel!$AD577*0.75</f>
        <v>0</v>
      </c>
    </row>
    <row r="568" spans="24:40" x14ac:dyDescent="0.2">
      <c r="X568" s="55">
        <f>IF(IFERROR(MATCH(CONCATENATE("I",Tabel!$N$4),Inst_SFSSV,0),0)&gt;0,Tabel!$AD578*0.9,0)</f>
        <v>0</v>
      </c>
      <c r="Y568" s="55">
        <f>IF(Tabel!$N$4="16341", Tabel!AD578*1,0)</f>
        <v>0</v>
      </c>
      <c r="Z568" s="55">
        <f>IF(Tabel!$N$4="00027", Tabel!AD578*0.4,0)</f>
        <v>0</v>
      </c>
      <c r="AA568" s="55">
        <f>IF(IFERROR(MATCH(CONCATENATE("I",Tabel!$N$4),Inst_audio,0),0)&gt;0,Tabel!$AD578*0.2,0)</f>
        <v>0</v>
      </c>
      <c r="AB568" s="55">
        <f>IF(Tabel!$N$4="00169", Tabel!AD578*0.4,0)</f>
        <v>0</v>
      </c>
      <c r="AC568" s="55">
        <f>IF(IFERROR(MATCH(CONCATENATE("I",Tabel!$N$4),Inst_forta,0),0)&gt;0,Tabel!$AD578*0.2,0)</f>
        <v>0</v>
      </c>
      <c r="AD568" s="55">
        <f>IF(IFERROR(MATCH(CONCATENATE("I",Tabel!$N$4),Inst_forta_bani,0),0)&gt;0,Tabel!$AD578*1.2,0)</f>
        <v>0</v>
      </c>
      <c r="AE568" s="55">
        <f>IF(Tabel!$N$4="16751", Tabel!$AD578*1.2,0)</f>
        <v>0</v>
      </c>
      <c r="AF568" s="55">
        <f>IF(Tabel!$N$4="16606", Tabel!$AD578*0.3,0)</f>
        <v>0</v>
      </c>
      <c r="AG568" s="55">
        <f>IF(Tabel!$N$4="16668", Tabel!$AD578*0.4,0)</f>
        <v>0</v>
      </c>
      <c r="AH568" s="55">
        <f>IF(Tabel!$N$4="15677", Tabel!$AD578*0.2,0)</f>
        <v>0</v>
      </c>
      <c r="AI568" s="55">
        <f>IF(Tabel!$N$4="16958", Tabel!$AD578*0.2,0)</f>
        <v>0</v>
      </c>
      <c r="AJ568" s="55">
        <f>Tabel!$AD578*0.75</f>
        <v>0</v>
      </c>
      <c r="AK568" s="55">
        <f>(Tabel!$AD578+Tabel!$AF578)*0.1</f>
        <v>0</v>
      </c>
      <c r="AL568" s="55">
        <f>IF(Tabel!$B578="GRUP_F6", Tabel!$AD578*0.1,0)</f>
        <v>0</v>
      </c>
      <c r="AM568" s="55">
        <f>IF(IFERROR(MATCH(CONCATENATE("I",Tabel!$N$4),Inst_social,0),0)&gt;0,Tabel!$AD578*0.1,0)</f>
        <v>0</v>
      </c>
      <c r="AN568" s="55">
        <f>Tabel!$AD578*0.75</f>
        <v>0</v>
      </c>
    </row>
    <row r="569" spans="24:40" x14ac:dyDescent="0.2">
      <c r="X569" s="55">
        <f>IF(IFERROR(MATCH(CONCATENATE("I",Tabel!$N$4),Inst_SFSSV,0),0)&gt;0,Tabel!$AD579*0.9,0)</f>
        <v>0</v>
      </c>
      <c r="Y569" s="55">
        <f>IF(Tabel!$N$4="16341", Tabel!AD579*1,0)</f>
        <v>0</v>
      </c>
      <c r="Z569" s="55">
        <f>IF(Tabel!$N$4="00027", Tabel!AD579*0.4,0)</f>
        <v>0</v>
      </c>
      <c r="AA569" s="55">
        <f>IF(IFERROR(MATCH(CONCATENATE("I",Tabel!$N$4),Inst_audio,0),0)&gt;0,Tabel!$AD579*0.2,0)</f>
        <v>0</v>
      </c>
      <c r="AB569" s="55">
        <f>IF(Tabel!$N$4="00169", Tabel!AD579*0.4,0)</f>
        <v>0</v>
      </c>
      <c r="AC569" s="55">
        <f>IF(IFERROR(MATCH(CONCATENATE("I",Tabel!$N$4),Inst_forta,0),0)&gt;0,Tabel!$AD579*0.2,0)</f>
        <v>0</v>
      </c>
      <c r="AD569" s="55">
        <f>IF(IFERROR(MATCH(CONCATENATE("I",Tabel!$N$4),Inst_forta_bani,0),0)&gt;0,Tabel!$AD579*1.2,0)</f>
        <v>0</v>
      </c>
      <c r="AE569" s="55">
        <f>IF(Tabel!$N$4="16751", Tabel!$AD579*1.2,0)</f>
        <v>0</v>
      </c>
      <c r="AF569" s="55">
        <f>IF(Tabel!$N$4="16606", Tabel!$AD579*0.3,0)</f>
        <v>0</v>
      </c>
      <c r="AG569" s="55">
        <f>IF(Tabel!$N$4="16668", Tabel!$AD579*0.4,0)</f>
        <v>0</v>
      </c>
      <c r="AH569" s="55">
        <f>IF(Tabel!$N$4="15677", Tabel!$AD579*0.2,0)</f>
        <v>0</v>
      </c>
      <c r="AI569" s="55">
        <f>IF(Tabel!$N$4="16958", Tabel!$AD579*0.2,0)</f>
        <v>0</v>
      </c>
      <c r="AJ569" s="55">
        <f>Tabel!$AD579*0.75</f>
        <v>0</v>
      </c>
      <c r="AK569" s="55">
        <f>(Tabel!$AD579+Tabel!$AF579)*0.1</f>
        <v>0</v>
      </c>
      <c r="AL569" s="55">
        <f>IF(Tabel!$B579="GRUP_F6", Tabel!$AD579*0.1,0)</f>
        <v>0</v>
      </c>
      <c r="AM569" s="55">
        <f>IF(IFERROR(MATCH(CONCATENATE("I",Tabel!$N$4),Inst_social,0),0)&gt;0,Tabel!$AD579*0.1,0)</f>
        <v>0</v>
      </c>
      <c r="AN569" s="55">
        <f>Tabel!$AD579*0.75</f>
        <v>0</v>
      </c>
    </row>
    <row r="570" spans="24:40" x14ac:dyDescent="0.2">
      <c r="X570" s="55">
        <f>IF(IFERROR(MATCH(CONCATENATE("I",Tabel!$N$4),Inst_SFSSV,0),0)&gt;0,Tabel!$AD580*0.9,0)</f>
        <v>0</v>
      </c>
      <c r="Y570" s="55">
        <f>IF(Tabel!$N$4="16341", Tabel!AD580*1,0)</f>
        <v>0</v>
      </c>
      <c r="Z570" s="55">
        <f>IF(Tabel!$N$4="00027", Tabel!AD580*0.4,0)</f>
        <v>0</v>
      </c>
      <c r="AA570" s="55">
        <f>IF(IFERROR(MATCH(CONCATENATE("I",Tabel!$N$4),Inst_audio,0),0)&gt;0,Tabel!$AD580*0.2,0)</f>
        <v>0</v>
      </c>
      <c r="AB570" s="55">
        <f>IF(Tabel!$N$4="00169", Tabel!AD580*0.4,0)</f>
        <v>0</v>
      </c>
      <c r="AC570" s="55">
        <f>IF(IFERROR(MATCH(CONCATENATE("I",Tabel!$N$4),Inst_forta,0),0)&gt;0,Tabel!$AD580*0.2,0)</f>
        <v>0</v>
      </c>
      <c r="AD570" s="55">
        <f>IF(IFERROR(MATCH(CONCATENATE("I",Tabel!$N$4),Inst_forta_bani,0),0)&gt;0,Tabel!$AD580*1.2,0)</f>
        <v>0</v>
      </c>
      <c r="AE570" s="55">
        <f>IF(Tabel!$N$4="16751", Tabel!$AD580*1.2,0)</f>
        <v>0</v>
      </c>
      <c r="AF570" s="55">
        <f>IF(Tabel!$N$4="16606", Tabel!$AD580*0.3,0)</f>
        <v>0</v>
      </c>
      <c r="AG570" s="55">
        <f>IF(Tabel!$N$4="16668", Tabel!$AD580*0.4,0)</f>
        <v>0</v>
      </c>
      <c r="AH570" s="55">
        <f>IF(Tabel!$N$4="15677", Tabel!$AD580*0.2,0)</f>
        <v>0</v>
      </c>
      <c r="AI570" s="55">
        <f>IF(Tabel!$N$4="16958", Tabel!$AD580*0.2,0)</f>
        <v>0</v>
      </c>
      <c r="AJ570" s="55">
        <f>Tabel!$AD580*0.75</f>
        <v>0</v>
      </c>
      <c r="AK570" s="55">
        <f>(Tabel!$AD580+Tabel!$AF580)*0.1</f>
        <v>0</v>
      </c>
      <c r="AL570" s="55">
        <f>IF(Tabel!$B580="GRUP_F6", Tabel!$AD580*0.1,0)</f>
        <v>0</v>
      </c>
      <c r="AM570" s="55">
        <f>IF(IFERROR(MATCH(CONCATENATE("I",Tabel!$N$4),Inst_social,0),0)&gt;0,Tabel!$AD580*0.1,0)</f>
        <v>0</v>
      </c>
      <c r="AN570" s="55">
        <f>Tabel!$AD580*0.75</f>
        <v>0</v>
      </c>
    </row>
    <row r="571" spans="24:40" x14ac:dyDescent="0.2">
      <c r="X571" s="55">
        <f>IF(IFERROR(MATCH(CONCATENATE("I",Tabel!$N$4),Inst_SFSSV,0),0)&gt;0,Tabel!$AD581*0.9,0)</f>
        <v>0</v>
      </c>
      <c r="Y571" s="55">
        <f>IF(Tabel!$N$4="16341", Tabel!AD581*1,0)</f>
        <v>0</v>
      </c>
      <c r="Z571" s="55">
        <f>IF(Tabel!$N$4="00027", Tabel!AD581*0.4,0)</f>
        <v>0</v>
      </c>
      <c r="AA571" s="55">
        <f>IF(IFERROR(MATCH(CONCATENATE("I",Tabel!$N$4),Inst_audio,0),0)&gt;0,Tabel!$AD581*0.2,0)</f>
        <v>0</v>
      </c>
      <c r="AB571" s="55">
        <f>IF(Tabel!$N$4="00169", Tabel!AD581*0.4,0)</f>
        <v>0</v>
      </c>
      <c r="AC571" s="55">
        <f>IF(IFERROR(MATCH(CONCATENATE("I",Tabel!$N$4),Inst_forta,0),0)&gt;0,Tabel!$AD581*0.2,0)</f>
        <v>0</v>
      </c>
      <c r="AD571" s="55">
        <f>IF(IFERROR(MATCH(CONCATENATE("I",Tabel!$N$4),Inst_forta_bani,0),0)&gt;0,Tabel!$AD581*1.2,0)</f>
        <v>0</v>
      </c>
      <c r="AE571" s="55">
        <f>IF(Tabel!$N$4="16751", Tabel!$AD581*1.2,0)</f>
        <v>0</v>
      </c>
      <c r="AF571" s="55">
        <f>IF(Tabel!$N$4="16606", Tabel!$AD581*0.3,0)</f>
        <v>0</v>
      </c>
      <c r="AG571" s="55">
        <f>IF(Tabel!$N$4="16668", Tabel!$AD581*0.4,0)</f>
        <v>0</v>
      </c>
      <c r="AH571" s="55">
        <f>IF(Tabel!$N$4="15677", Tabel!$AD581*0.2,0)</f>
        <v>0</v>
      </c>
      <c r="AI571" s="55">
        <f>IF(Tabel!$N$4="16958", Tabel!$AD581*0.2,0)</f>
        <v>0</v>
      </c>
      <c r="AJ571" s="55">
        <f>Tabel!$AD581*0.75</f>
        <v>0</v>
      </c>
      <c r="AK571" s="55">
        <f>(Tabel!$AD581+Tabel!$AF581)*0.1</f>
        <v>0</v>
      </c>
      <c r="AL571" s="55">
        <f>IF(Tabel!$B581="GRUP_F6", Tabel!$AD581*0.1,0)</f>
        <v>0</v>
      </c>
      <c r="AM571" s="55">
        <f>IF(IFERROR(MATCH(CONCATENATE("I",Tabel!$N$4),Inst_social,0),0)&gt;0,Tabel!$AD581*0.1,0)</f>
        <v>0</v>
      </c>
      <c r="AN571" s="55">
        <f>Tabel!$AD581*0.75</f>
        <v>0</v>
      </c>
    </row>
    <row r="572" spans="24:40" x14ac:dyDescent="0.2">
      <c r="X572" s="55">
        <f>IF(IFERROR(MATCH(CONCATENATE("I",Tabel!$N$4),Inst_SFSSV,0),0)&gt;0,Tabel!$AD582*0.9,0)</f>
        <v>0</v>
      </c>
      <c r="Y572" s="55">
        <f>IF(Tabel!$N$4="16341", Tabel!AD582*1,0)</f>
        <v>0</v>
      </c>
      <c r="Z572" s="55">
        <f>IF(Tabel!$N$4="00027", Tabel!AD582*0.4,0)</f>
        <v>0</v>
      </c>
      <c r="AA572" s="55">
        <f>IF(IFERROR(MATCH(CONCATENATE("I",Tabel!$N$4),Inst_audio,0),0)&gt;0,Tabel!$AD582*0.2,0)</f>
        <v>0</v>
      </c>
      <c r="AB572" s="55">
        <f>IF(Tabel!$N$4="00169", Tabel!AD582*0.4,0)</f>
        <v>0</v>
      </c>
      <c r="AC572" s="55">
        <f>IF(IFERROR(MATCH(CONCATENATE("I",Tabel!$N$4),Inst_forta,0),0)&gt;0,Tabel!$AD582*0.2,0)</f>
        <v>0</v>
      </c>
      <c r="AD572" s="55">
        <f>IF(IFERROR(MATCH(CONCATENATE("I",Tabel!$N$4),Inst_forta_bani,0),0)&gt;0,Tabel!$AD582*1.2,0)</f>
        <v>0</v>
      </c>
      <c r="AE572" s="55">
        <f>IF(Tabel!$N$4="16751", Tabel!$AD582*1.2,0)</f>
        <v>0</v>
      </c>
      <c r="AF572" s="55">
        <f>IF(Tabel!$N$4="16606", Tabel!$AD582*0.3,0)</f>
        <v>0</v>
      </c>
      <c r="AG572" s="55">
        <f>IF(Tabel!$N$4="16668", Tabel!$AD582*0.4,0)</f>
        <v>0</v>
      </c>
      <c r="AH572" s="55">
        <f>IF(Tabel!$N$4="15677", Tabel!$AD582*0.2,0)</f>
        <v>0</v>
      </c>
      <c r="AI572" s="55">
        <f>IF(Tabel!$N$4="16958", Tabel!$AD582*0.2,0)</f>
        <v>0</v>
      </c>
      <c r="AJ572" s="55">
        <f>Tabel!$AD582*0.75</f>
        <v>0</v>
      </c>
      <c r="AK572" s="55">
        <f>(Tabel!$AD582+Tabel!$AF582)*0.1</f>
        <v>0</v>
      </c>
      <c r="AL572" s="55">
        <f>IF(Tabel!$B582="GRUP_F6", Tabel!$AD582*0.1,0)</f>
        <v>0</v>
      </c>
      <c r="AM572" s="55">
        <f>IF(IFERROR(MATCH(CONCATENATE("I",Tabel!$N$4),Inst_social,0),0)&gt;0,Tabel!$AD582*0.1,0)</f>
        <v>0</v>
      </c>
      <c r="AN572" s="55">
        <f>Tabel!$AD582*0.75</f>
        <v>0</v>
      </c>
    </row>
    <row r="573" spans="24:40" x14ac:dyDescent="0.2">
      <c r="X573" s="55">
        <f>IF(IFERROR(MATCH(CONCATENATE("I",Tabel!$N$4),Inst_SFSSV,0),0)&gt;0,Tabel!$AD583*0.9,0)</f>
        <v>0</v>
      </c>
      <c r="Y573" s="55">
        <f>IF(Tabel!$N$4="16341", Tabel!AD583*1,0)</f>
        <v>0</v>
      </c>
      <c r="Z573" s="55">
        <f>IF(Tabel!$N$4="00027", Tabel!AD583*0.4,0)</f>
        <v>0</v>
      </c>
      <c r="AA573" s="55">
        <f>IF(IFERROR(MATCH(CONCATENATE("I",Tabel!$N$4),Inst_audio,0),0)&gt;0,Tabel!$AD583*0.2,0)</f>
        <v>0</v>
      </c>
      <c r="AB573" s="55">
        <f>IF(Tabel!$N$4="00169", Tabel!AD583*0.4,0)</f>
        <v>0</v>
      </c>
      <c r="AC573" s="55">
        <f>IF(IFERROR(MATCH(CONCATENATE("I",Tabel!$N$4),Inst_forta,0),0)&gt;0,Tabel!$AD583*0.2,0)</f>
        <v>0</v>
      </c>
      <c r="AD573" s="55">
        <f>IF(IFERROR(MATCH(CONCATENATE("I",Tabel!$N$4),Inst_forta_bani,0),0)&gt;0,Tabel!$AD583*1.2,0)</f>
        <v>0</v>
      </c>
      <c r="AE573" s="55">
        <f>IF(Tabel!$N$4="16751", Tabel!$AD583*1.2,0)</f>
        <v>0</v>
      </c>
      <c r="AF573" s="55">
        <f>IF(Tabel!$N$4="16606", Tabel!$AD583*0.3,0)</f>
        <v>0</v>
      </c>
      <c r="AG573" s="55">
        <f>IF(Tabel!$N$4="16668", Tabel!$AD583*0.4,0)</f>
        <v>0</v>
      </c>
      <c r="AH573" s="55">
        <f>IF(Tabel!$N$4="15677", Tabel!$AD583*0.2,0)</f>
        <v>0</v>
      </c>
      <c r="AI573" s="55">
        <f>IF(Tabel!$N$4="16958", Tabel!$AD583*0.2,0)</f>
        <v>0</v>
      </c>
      <c r="AJ573" s="55">
        <f>Tabel!$AD583*0.75</f>
        <v>0</v>
      </c>
      <c r="AK573" s="55">
        <f>(Tabel!$AD583+Tabel!$AF583)*0.1</f>
        <v>0</v>
      </c>
      <c r="AL573" s="55">
        <f>IF(Tabel!$B583="GRUP_F6", Tabel!$AD583*0.1,0)</f>
        <v>0</v>
      </c>
      <c r="AM573" s="55">
        <f>IF(IFERROR(MATCH(CONCATENATE("I",Tabel!$N$4),Inst_social,0),0)&gt;0,Tabel!$AD583*0.1,0)</f>
        <v>0</v>
      </c>
      <c r="AN573" s="55">
        <f>Tabel!$AD583*0.75</f>
        <v>0</v>
      </c>
    </row>
    <row r="574" spans="24:40" x14ac:dyDescent="0.2">
      <c r="X574" s="55">
        <f>IF(IFERROR(MATCH(CONCATENATE("I",Tabel!$N$4),Inst_SFSSV,0),0)&gt;0,Tabel!$AD584*0.9,0)</f>
        <v>0</v>
      </c>
      <c r="Y574" s="55">
        <f>IF(Tabel!$N$4="16341", Tabel!AD584*1,0)</f>
        <v>0</v>
      </c>
      <c r="Z574" s="55">
        <f>IF(Tabel!$N$4="00027", Tabel!AD584*0.4,0)</f>
        <v>0</v>
      </c>
      <c r="AA574" s="55">
        <f>IF(IFERROR(MATCH(CONCATENATE("I",Tabel!$N$4),Inst_audio,0),0)&gt;0,Tabel!$AD584*0.2,0)</f>
        <v>0</v>
      </c>
      <c r="AB574" s="55">
        <f>IF(Tabel!$N$4="00169", Tabel!AD584*0.4,0)</f>
        <v>0</v>
      </c>
      <c r="AC574" s="55">
        <f>IF(IFERROR(MATCH(CONCATENATE("I",Tabel!$N$4),Inst_forta,0),0)&gt;0,Tabel!$AD584*0.2,0)</f>
        <v>0</v>
      </c>
      <c r="AD574" s="55">
        <f>IF(IFERROR(MATCH(CONCATENATE("I",Tabel!$N$4),Inst_forta_bani,0),0)&gt;0,Tabel!$AD584*1.2,0)</f>
        <v>0</v>
      </c>
      <c r="AE574" s="55">
        <f>IF(Tabel!$N$4="16751", Tabel!$AD584*1.2,0)</f>
        <v>0</v>
      </c>
      <c r="AF574" s="55">
        <f>IF(Tabel!$N$4="16606", Tabel!$AD584*0.3,0)</f>
        <v>0</v>
      </c>
      <c r="AG574" s="55">
        <f>IF(Tabel!$N$4="16668", Tabel!$AD584*0.4,0)</f>
        <v>0</v>
      </c>
      <c r="AH574" s="55">
        <f>IF(Tabel!$N$4="15677", Tabel!$AD584*0.2,0)</f>
        <v>0</v>
      </c>
      <c r="AI574" s="55">
        <f>IF(Tabel!$N$4="16958", Tabel!$AD584*0.2,0)</f>
        <v>0</v>
      </c>
      <c r="AJ574" s="55">
        <f>Tabel!$AD584*0.75</f>
        <v>0</v>
      </c>
      <c r="AK574" s="55">
        <f>(Tabel!$AD584+Tabel!$AF584)*0.1</f>
        <v>0</v>
      </c>
      <c r="AL574" s="55">
        <f>IF(Tabel!$B584="GRUP_F6", Tabel!$AD584*0.1,0)</f>
        <v>0</v>
      </c>
      <c r="AM574" s="55">
        <f>IF(IFERROR(MATCH(CONCATENATE("I",Tabel!$N$4),Inst_social,0),0)&gt;0,Tabel!$AD584*0.1,0)</f>
        <v>0</v>
      </c>
      <c r="AN574" s="55">
        <f>Tabel!$AD584*0.75</f>
        <v>0</v>
      </c>
    </row>
    <row r="575" spans="24:40" x14ac:dyDescent="0.2">
      <c r="X575" s="55">
        <f>IF(IFERROR(MATCH(CONCATENATE("I",Tabel!$N$4),Inst_SFSSV,0),0)&gt;0,Tabel!$AD585*0.9,0)</f>
        <v>0</v>
      </c>
      <c r="Y575" s="55">
        <f>IF(Tabel!$N$4="16341", Tabel!AD585*1,0)</f>
        <v>0</v>
      </c>
      <c r="Z575" s="55">
        <f>IF(Tabel!$N$4="00027", Tabel!AD585*0.4,0)</f>
        <v>0</v>
      </c>
      <c r="AA575" s="55">
        <f>IF(IFERROR(MATCH(CONCATENATE("I",Tabel!$N$4),Inst_audio,0),0)&gt;0,Tabel!$AD585*0.2,0)</f>
        <v>0</v>
      </c>
      <c r="AB575" s="55">
        <f>IF(Tabel!$N$4="00169", Tabel!AD585*0.4,0)</f>
        <v>0</v>
      </c>
      <c r="AC575" s="55">
        <f>IF(IFERROR(MATCH(CONCATENATE("I",Tabel!$N$4),Inst_forta,0),0)&gt;0,Tabel!$AD585*0.2,0)</f>
        <v>0</v>
      </c>
      <c r="AD575" s="55">
        <f>IF(IFERROR(MATCH(CONCATENATE("I",Tabel!$N$4),Inst_forta_bani,0),0)&gt;0,Tabel!$AD585*1.2,0)</f>
        <v>0</v>
      </c>
      <c r="AE575" s="55">
        <f>IF(Tabel!$N$4="16751", Tabel!$AD585*1.2,0)</f>
        <v>0</v>
      </c>
      <c r="AF575" s="55">
        <f>IF(Tabel!$N$4="16606", Tabel!$AD585*0.3,0)</f>
        <v>0</v>
      </c>
      <c r="AG575" s="55">
        <f>IF(Tabel!$N$4="16668", Tabel!$AD585*0.4,0)</f>
        <v>0</v>
      </c>
      <c r="AH575" s="55">
        <f>IF(Tabel!$N$4="15677", Tabel!$AD585*0.2,0)</f>
        <v>0</v>
      </c>
      <c r="AI575" s="55">
        <f>IF(Tabel!$N$4="16958", Tabel!$AD585*0.2,0)</f>
        <v>0</v>
      </c>
      <c r="AJ575" s="55">
        <f>Tabel!$AD585*0.75</f>
        <v>0</v>
      </c>
      <c r="AK575" s="55">
        <f>(Tabel!$AD585+Tabel!$AF585)*0.1</f>
        <v>0</v>
      </c>
      <c r="AL575" s="55">
        <f>IF(Tabel!$B585="GRUP_F6", Tabel!$AD585*0.1,0)</f>
        <v>0</v>
      </c>
      <c r="AM575" s="55">
        <f>IF(IFERROR(MATCH(CONCATENATE("I",Tabel!$N$4),Inst_social,0),0)&gt;0,Tabel!$AD585*0.1,0)</f>
        <v>0</v>
      </c>
      <c r="AN575" s="55">
        <f>Tabel!$AD585*0.75</f>
        <v>0</v>
      </c>
    </row>
    <row r="576" spans="24:40" x14ac:dyDescent="0.2">
      <c r="X576" s="55">
        <f>IF(IFERROR(MATCH(CONCATENATE("I",Tabel!$N$4),Inst_SFSSV,0),0)&gt;0,Tabel!$AD586*0.9,0)</f>
        <v>0</v>
      </c>
      <c r="Y576" s="55">
        <f>IF(Tabel!$N$4="16341", Tabel!AD586*1,0)</f>
        <v>0</v>
      </c>
      <c r="Z576" s="55">
        <f>IF(Tabel!$N$4="00027", Tabel!AD586*0.4,0)</f>
        <v>0</v>
      </c>
      <c r="AA576" s="55">
        <f>IF(IFERROR(MATCH(CONCATENATE("I",Tabel!$N$4),Inst_audio,0),0)&gt;0,Tabel!$AD586*0.2,0)</f>
        <v>0</v>
      </c>
      <c r="AB576" s="55">
        <f>IF(Tabel!$N$4="00169", Tabel!AD586*0.4,0)</f>
        <v>0</v>
      </c>
      <c r="AC576" s="55">
        <f>IF(IFERROR(MATCH(CONCATENATE("I",Tabel!$N$4),Inst_forta,0),0)&gt;0,Tabel!$AD586*0.2,0)</f>
        <v>0</v>
      </c>
      <c r="AD576" s="55">
        <f>IF(IFERROR(MATCH(CONCATENATE("I",Tabel!$N$4),Inst_forta_bani,0),0)&gt;0,Tabel!$AD586*1.2,0)</f>
        <v>0</v>
      </c>
      <c r="AE576" s="55">
        <f>IF(Tabel!$N$4="16751", Tabel!$AD586*1.2,0)</f>
        <v>0</v>
      </c>
      <c r="AF576" s="55">
        <f>IF(Tabel!$N$4="16606", Tabel!$AD586*0.3,0)</f>
        <v>0</v>
      </c>
      <c r="AG576" s="55">
        <f>IF(Tabel!$N$4="16668", Tabel!$AD586*0.4,0)</f>
        <v>0</v>
      </c>
      <c r="AH576" s="55">
        <f>IF(Tabel!$N$4="15677", Tabel!$AD586*0.2,0)</f>
        <v>0</v>
      </c>
      <c r="AI576" s="55">
        <f>IF(Tabel!$N$4="16958", Tabel!$AD586*0.2,0)</f>
        <v>0</v>
      </c>
      <c r="AJ576" s="55">
        <f>Tabel!$AD586*0.75</f>
        <v>0</v>
      </c>
      <c r="AK576" s="55">
        <f>(Tabel!$AD586+Tabel!$AF586)*0.1</f>
        <v>0</v>
      </c>
      <c r="AL576" s="55">
        <f>IF(Tabel!$B586="GRUP_F6", Tabel!$AD586*0.1,0)</f>
        <v>0</v>
      </c>
      <c r="AM576" s="55">
        <f>IF(IFERROR(MATCH(CONCATENATE("I",Tabel!$N$4),Inst_social,0),0)&gt;0,Tabel!$AD586*0.1,0)</f>
        <v>0</v>
      </c>
      <c r="AN576" s="55">
        <f>Tabel!$AD586*0.75</f>
        <v>0</v>
      </c>
    </row>
    <row r="577" spans="24:40" x14ac:dyDescent="0.2">
      <c r="X577" s="55">
        <f>IF(IFERROR(MATCH(CONCATENATE("I",Tabel!$N$4),Inst_SFSSV,0),0)&gt;0,Tabel!$AD587*0.9,0)</f>
        <v>0</v>
      </c>
      <c r="Y577" s="55">
        <f>IF(Tabel!$N$4="16341", Tabel!AD587*1,0)</f>
        <v>0</v>
      </c>
      <c r="Z577" s="55">
        <f>IF(Tabel!$N$4="00027", Tabel!AD587*0.4,0)</f>
        <v>0</v>
      </c>
      <c r="AA577" s="55">
        <f>IF(IFERROR(MATCH(CONCATENATE("I",Tabel!$N$4),Inst_audio,0),0)&gt;0,Tabel!$AD587*0.2,0)</f>
        <v>0</v>
      </c>
      <c r="AB577" s="55">
        <f>IF(Tabel!$N$4="00169", Tabel!AD587*0.4,0)</f>
        <v>0</v>
      </c>
      <c r="AC577" s="55">
        <f>IF(IFERROR(MATCH(CONCATENATE("I",Tabel!$N$4),Inst_forta,0),0)&gt;0,Tabel!$AD587*0.2,0)</f>
        <v>0</v>
      </c>
      <c r="AD577" s="55">
        <f>IF(IFERROR(MATCH(CONCATENATE("I",Tabel!$N$4),Inst_forta_bani,0),0)&gt;0,Tabel!$AD587*1.2,0)</f>
        <v>0</v>
      </c>
      <c r="AE577" s="55">
        <f>IF(Tabel!$N$4="16751", Tabel!$AD587*1.2,0)</f>
        <v>0</v>
      </c>
      <c r="AF577" s="55">
        <f>IF(Tabel!$N$4="16606", Tabel!$AD587*0.3,0)</f>
        <v>0</v>
      </c>
      <c r="AG577" s="55">
        <f>IF(Tabel!$N$4="16668", Tabel!$AD587*0.4,0)</f>
        <v>0</v>
      </c>
      <c r="AH577" s="55">
        <f>IF(Tabel!$N$4="15677", Tabel!$AD587*0.2,0)</f>
        <v>0</v>
      </c>
      <c r="AI577" s="55">
        <f>IF(Tabel!$N$4="16958", Tabel!$AD587*0.2,0)</f>
        <v>0</v>
      </c>
      <c r="AJ577" s="55">
        <f>Tabel!$AD587*0.75</f>
        <v>0</v>
      </c>
      <c r="AK577" s="55">
        <f>(Tabel!$AD587+Tabel!$AF587)*0.1</f>
        <v>0</v>
      </c>
      <c r="AL577" s="55">
        <f>IF(Tabel!$B587="GRUP_F6", Tabel!$AD587*0.1,0)</f>
        <v>0</v>
      </c>
      <c r="AM577" s="55">
        <f>IF(IFERROR(MATCH(CONCATENATE("I",Tabel!$N$4),Inst_social,0),0)&gt;0,Tabel!$AD587*0.1,0)</f>
        <v>0</v>
      </c>
      <c r="AN577" s="55">
        <f>Tabel!$AD587*0.75</f>
        <v>0</v>
      </c>
    </row>
    <row r="578" spans="24:40" x14ac:dyDescent="0.2">
      <c r="X578" s="55">
        <f>IF(IFERROR(MATCH(CONCATENATE("I",Tabel!$N$4),Inst_SFSSV,0),0)&gt;0,Tabel!$AD588*0.9,0)</f>
        <v>0</v>
      </c>
      <c r="Y578" s="55">
        <f>IF(Tabel!$N$4="16341", Tabel!AD588*1,0)</f>
        <v>0</v>
      </c>
      <c r="Z578" s="55">
        <f>IF(Tabel!$N$4="00027", Tabel!AD588*0.4,0)</f>
        <v>0</v>
      </c>
      <c r="AA578" s="55">
        <f>IF(IFERROR(MATCH(CONCATENATE("I",Tabel!$N$4),Inst_audio,0),0)&gt;0,Tabel!$AD588*0.2,0)</f>
        <v>0</v>
      </c>
      <c r="AB578" s="55">
        <f>IF(Tabel!$N$4="00169", Tabel!AD588*0.4,0)</f>
        <v>0</v>
      </c>
      <c r="AC578" s="55">
        <f>IF(IFERROR(MATCH(CONCATENATE("I",Tabel!$N$4),Inst_forta,0),0)&gt;0,Tabel!$AD588*0.2,0)</f>
        <v>0</v>
      </c>
      <c r="AD578" s="55">
        <f>IF(IFERROR(MATCH(CONCATENATE("I",Tabel!$N$4),Inst_forta_bani,0),0)&gt;0,Tabel!$AD588*1.2,0)</f>
        <v>0</v>
      </c>
      <c r="AE578" s="55">
        <f>IF(Tabel!$N$4="16751", Tabel!$AD588*1.2,0)</f>
        <v>0</v>
      </c>
      <c r="AF578" s="55">
        <f>IF(Tabel!$N$4="16606", Tabel!$AD588*0.3,0)</f>
        <v>0</v>
      </c>
      <c r="AG578" s="55">
        <f>IF(Tabel!$N$4="16668", Tabel!$AD588*0.4,0)</f>
        <v>0</v>
      </c>
      <c r="AH578" s="55">
        <f>IF(Tabel!$N$4="15677", Tabel!$AD588*0.2,0)</f>
        <v>0</v>
      </c>
      <c r="AI578" s="55">
        <f>IF(Tabel!$N$4="16958", Tabel!$AD588*0.2,0)</f>
        <v>0</v>
      </c>
      <c r="AJ578" s="55">
        <f>Tabel!$AD588*0.75</f>
        <v>0</v>
      </c>
      <c r="AK578" s="55">
        <f>(Tabel!$AD588+Tabel!$AF588)*0.1</f>
        <v>0</v>
      </c>
      <c r="AL578" s="55">
        <f>IF(Tabel!$B588="GRUP_F6", Tabel!$AD588*0.1,0)</f>
        <v>0</v>
      </c>
      <c r="AM578" s="55">
        <f>IF(IFERROR(MATCH(CONCATENATE("I",Tabel!$N$4),Inst_social,0),0)&gt;0,Tabel!$AD588*0.1,0)</f>
        <v>0</v>
      </c>
      <c r="AN578" s="55">
        <f>Tabel!$AD588*0.75</f>
        <v>0</v>
      </c>
    </row>
    <row r="579" spans="24:40" x14ac:dyDescent="0.2">
      <c r="X579" s="55">
        <f>IF(IFERROR(MATCH(CONCATENATE("I",Tabel!$N$4),Inst_SFSSV,0),0)&gt;0,Tabel!$AD589*0.9,0)</f>
        <v>0</v>
      </c>
      <c r="Y579" s="55">
        <f>IF(Tabel!$N$4="16341", Tabel!AD589*1,0)</f>
        <v>0</v>
      </c>
      <c r="Z579" s="55">
        <f>IF(Tabel!$N$4="00027", Tabel!AD589*0.4,0)</f>
        <v>0</v>
      </c>
      <c r="AA579" s="55">
        <f>IF(IFERROR(MATCH(CONCATENATE("I",Tabel!$N$4),Inst_audio,0),0)&gt;0,Tabel!$AD589*0.2,0)</f>
        <v>0</v>
      </c>
      <c r="AB579" s="55">
        <f>IF(Tabel!$N$4="00169", Tabel!AD589*0.4,0)</f>
        <v>0</v>
      </c>
      <c r="AC579" s="55">
        <f>IF(IFERROR(MATCH(CONCATENATE("I",Tabel!$N$4),Inst_forta,0),0)&gt;0,Tabel!$AD589*0.2,0)</f>
        <v>0</v>
      </c>
      <c r="AD579" s="55">
        <f>IF(IFERROR(MATCH(CONCATENATE("I",Tabel!$N$4),Inst_forta_bani,0),0)&gt;0,Tabel!$AD589*1.2,0)</f>
        <v>0</v>
      </c>
      <c r="AE579" s="55">
        <f>IF(Tabel!$N$4="16751", Tabel!$AD589*1.2,0)</f>
        <v>0</v>
      </c>
      <c r="AF579" s="55">
        <f>IF(Tabel!$N$4="16606", Tabel!$AD589*0.3,0)</f>
        <v>0</v>
      </c>
      <c r="AG579" s="55">
        <f>IF(Tabel!$N$4="16668", Tabel!$AD589*0.4,0)</f>
        <v>0</v>
      </c>
      <c r="AH579" s="55">
        <f>IF(Tabel!$N$4="15677", Tabel!$AD589*0.2,0)</f>
        <v>0</v>
      </c>
      <c r="AI579" s="55">
        <f>IF(Tabel!$N$4="16958", Tabel!$AD589*0.2,0)</f>
        <v>0</v>
      </c>
      <c r="AJ579" s="55">
        <f>Tabel!$AD589*0.75</f>
        <v>0</v>
      </c>
      <c r="AK579" s="55">
        <f>(Tabel!$AD589+Tabel!$AF589)*0.1</f>
        <v>0</v>
      </c>
      <c r="AL579" s="55">
        <f>IF(Tabel!$B589="GRUP_F6", Tabel!$AD589*0.1,0)</f>
        <v>0</v>
      </c>
      <c r="AM579" s="55">
        <f>IF(IFERROR(MATCH(CONCATENATE("I",Tabel!$N$4),Inst_social,0),0)&gt;0,Tabel!$AD589*0.1,0)</f>
        <v>0</v>
      </c>
      <c r="AN579" s="55">
        <f>Tabel!$AD589*0.75</f>
        <v>0</v>
      </c>
    </row>
    <row r="580" spans="24:40" x14ac:dyDescent="0.2">
      <c r="X580" s="55">
        <f>IF(IFERROR(MATCH(CONCATENATE("I",Tabel!$N$4),Inst_SFSSV,0),0)&gt;0,Tabel!$AD590*0.9,0)</f>
        <v>0</v>
      </c>
      <c r="Y580" s="55">
        <f>IF(Tabel!$N$4="16341", Tabel!AD590*1,0)</f>
        <v>0</v>
      </c>
      <c r="Z580" s="55">
        <f>IF(Tabel!$N$4="00027", Tabel!AD590*0.4,0)</f>
        <v>0</v>
      </c>
      <c r="AA580" s="55">
        <f>IF(IFERROR(MATCH(CONCATENATE("I",Tabel!$N$4),Inst_audio,0),0)&gt;0,Tabel!$AD590*0.2,0)</f>
        <v>0</v>
      </c>
      <c r="AB580" s="55">
        <f>IF(Tabel!$N$4="00169", Tabel!AD590*0.4,0)</f>
        <v>0</v>
      </c>
      <c r="AC580" s="55">
        <f>IF(IFERROR(MATCH(CONCATENATE("I",Tabel!$N$4),Inst_forta,0),0)&gt;0,Tabel!$AD590*0.2,0)</f>
        <v>0</v>
      </c>
      <c r="AD580" s="55">
        <f>IF(IFERROR(MATCH(CONCATENATE("I",Tabel!$N$4),Inst_forta_bani,0),0)&gt;0,Tabel!$AD590*1.2,0)</f>
        <v>0</v>
      </c>
      <c r="AE580" s="55">
        <f>IF(Tabel!$N$4="16751", Tabel!$AD590*1.2,0)</f>
        <v>0</v>
      </c>
      <c r="AF580" s="55">
        <f>IF(Tabel!$N$4="16606", Tabel!$AD590*0.3,0)</f>
        <v>0</v>
      </c>
      <c r="AG580" s="55">
        <f>IF(Tabel!$N$4="16668", Tabel!$AD590*0.4,0)</f>
        <v>0</v>
      </c>
      <c r="AH580" s="55">
        <f>IF(Tabel!$N$4="15677", Tabel!$AD590*0.2,0)</f>
        <v>0</v>
      </c>
      <c r="AI580" s="55">
        <f>IF(Tabel!$N$4="16958", Tabel!$AD590*0.2,0)</f>
        <v>0</v>
      </c>
      <c r="AJ580" s="55">
        <f>Tabel!$AD590*0.75</f>
        <v>0</v>
      </c>
      <c r="AK580" s="55">
        <f>(Tabel!$AD590+Tabel!$AF590)*0.1</f>
        <v>0</v>
      </c>
      <c r="AL580" s="55">
        <f>IF(Tabel!$B590="GRUP_F6", Tabel!$AD590*0.1,0)</f>
        <v>0</v>
      </c>
      <c r="AM580" s="55">
        <f>IF(IFERROR(MATCH(CONCATENATE("I",Tabel!$N$4),Inst_social,0),0)&gt;0,Tabel!$AD590*0.1,0)</f>
        <v>0</v>
      </c>
      <c r="AN580" s="55">
        <f>Tabel!$AD590*0.75</f>
        <v>0</v>
      </c>
    </row>
    <row r="581" spans="24:40" x14ac:dyDescent="0.2">
      <c r="X581" s="55">
        <f>IF(IFERROR(MATCH(CONCATENATE("I",Tabel!$N$4),Inst_SFSSV,0),0)&gt;0,Tabel!$AD591*0.9,0)</f>
        <v>0</v>
      </c>
      <c r="Y581" s="55">
        <f>IF(Tabel!$N$4="16341", Tabel!AD591*1,0)</f>
        <v>0</v>
      </c>
      <c r="Z581" s="55">
        <f>IF(Tabel!$N$4="00027", Tabel!AD591*0.4,0)</f>
        <v>0</v>
      </c>
      <c r="AA581" s="55">
        <f>IF(IFERROR(MATCH(CONCATENATE("I",Tabel!$N$4),Inst_audio,0),0)&gt;0,Tabel!$AD591*0.2,0)</f>
        <v>0</v>
      </c>
      <c r="AB581" s="55">
        <f>IF(Tabel!$N$4="00169", Tabel!AD591*0.4,0)</f>
        <v>0</v>
      </c>
      <c r="AC581" s="55">
        <f>IF(IFERROR(MATCH(CONCATENATE("I",Tabel!$N$4),Inst_forta,0),0)&gt;0,Tabel!$AD591*0.2,0)</f>
        <v>0</v>
      </c>
      <c r="AD581" s="55">
        <f>IF(IFERROR(MATCH(CONCATENATE("I",Tabel!$N$4),Inst_forta_bani,0),0)&gt;0,Tabel!$AD591*1.2,0)</f>
        <v>0</v>
      </c>
      <c r="AE581" s="55">
        <f>IF(Tabel!$N$4="16751", Tabel!$AD591*1.2,0)</f>
        <v>0</v>
      </c>
      <c r="AF581" s="55">
        <f>IF(Tabel!$N$4="16606", Tabel!$AD591*0.3,0)</f>
        <v>0</v>
      </c>
      <c r="AG581" s="55">
        <f>IF(Tabel!$N$4="16668", Tabel!$AD591*0.4,0)</f>
        <v>0</v>
      </c>
      <c r="AH581" s="55">
        <f>IF(Tabel!$N$4="15677", Tabel!$AD591*0.2,0)</f>
        <v>0</v>
      </c>
      <c r="AI581" s="55">
        <f>IF(Tabel!$N$4="16958", Tabel!$AD591*0.2,0)</f>
        <v>0</v>
      </c>
      <c r="AJ581" s="55">
        <f>Tabel!$AD591*0.75</f>
        <v>0</v>
      </c>
      <c r="AK581" s="55">
        <f>(Tabel!$AD591+Tabel!$AF591)*0.1</f>
        <v>0</v>
      </c>
      <c r="AL581" s="55">
        <f>IF(Tabel!$B591="GRUP_F6", Tabel!$AD591*0.1,0)</f>
        <v>0</v>
      </c>
      <c r="AM581" s="55">
        <f>IF(IFERROR(MATCH(CONCATENATE("I",Tabel!$N$4),Inst_social,0),0)&gt;0,Tabel!$AD591*0.1,0)</f>
        <v>0</v>
      </c>
      <c r="AN581" s="55">
        <f>Tabel!$AD591*0.75</f>
        <v>0</v>
      </c>
    </row>
    <row r="582" spans="24:40" x14ac:dyDescent="0.2">
      <c r="X582" s="55">
        <f>IF(IFERROR(MATCH(CONCATENATE("I",Tabel!$N$4),Inst_SFSSV,0),0)&gt;0,Tabel!$AD592*0.9,0)</f>
        <v>0</v>
      </c>
      <c r="Y582" s="55">
        <f>IF(Tabel!$N$4="16341", Tabel!AD592*1,0)</f>
        <v>0</v>
      </c>
      <c r="Z582" s="55">
        <f>IF(Tabel!$N$4="00027", Tabel!AD592*0.4,0)</f>
        <v>0</v>
      </c>
      <c r="AA582" s="55">
        <f>IF(IFERROR(MATCH(CONCATENATE("I",Tabel!$N$4),Inst_audio,0),0)&gt;0,Tabel!$AD592*0.2,0)</f>
        <v>0</v>
      </c>
      <c r="AB582" s="55">
        <f>IF(Tabel!$N$4="00169", Tabel!AD592*0.4,0)</f>
        <v>0</v>
      </c>
      <c r="AC582" s="55">
        <f>IF(IFERROR(MATCH(CONCATENATE("I",Tabel!$N$4),Inst_forta,0),0)&gt;0,Tabel!$AD592*0.2,0)</f>
        <v>0</v>
      </c>
      <c r="AD582" s="55">
        <f>IF(IFERROR(MATCH(CONCATENATE("I",Tabel!$N$4),Inst_forta_bani,0),0)&gt;0,Tabel!$AD592*1.2,0)</f>
        <v>0</v>
      </c>
      <c r="AE582" s="55">
        <f>IF(Tabel!$N$4="16751", Tabel!$AD592*1.2,0)</f>
        <v>0</v>
      </c>
      <c r="AF582" s="55">
        <f>IF(Tabel!$N$4="16606", Tabel!$AD592*0.3,0)</f>
        <v>0</v>
      </c>
      <c r="AG582" s="55">
        <f>IF(Tabel!$N$4="16668", Tabel!$AD592*0.4,0)</f>
        <v>0</v>
      </c>
      <c r="AH582" s="55">
        <f>IF(Tabel!$N$4="15677", Tabel!$AD592*0.2,0)</f>
        <v>0</v>
      </c>
      <c r="AI582" s="55">
        <f>IF(Tabel!$N$4="16958", Tabel!$AD592*0.2,0)</f>
        <v>0</v>
      </c>
      <c r="AJ582" s="55">
        <f>Tabel!$AD592*0.75</f>
        <v>0</v>
      </c>
      <c r="AK582" s="55">
        <f>(Tabel!$AD592+Tabel!$AF592)*0.1</f>
        <v>0</v>
      </c>
      <c r="AL582" s="55">
        <f>IF(Tabel!$B592="GRUP_F6", Tabel!$AD592*0.1,0)</f>
        <v>0</v>
      </c>
      <c r="AM582" s="55">
        <f>IF(IFERROR(MATCH(CONCATENATE("I",Tabel!$N$4),Inst_social,0),0)&gt;0,Tabel!$AD592*0.1,0)</f>
        <v>0</v>
      </c>
      <c r="AN582" s="55">
        <f>Tabel!$AD592*0.75</f>
        <v>0</v>
      </c>
    </row>
    <row r="583" spans="24:40" x14ac:dyDescent="0.2">
      <c r="X583" s="55">
        <f>IF(IFERROR(MATCH(CONCATENATE("I",Tabel!$N$4),Inst_SFSSV,0),0)&gt;0,Tabel!$AD593*0.9,0)</f>
        <v>0</v>
      </c>
      <c r="Y583" s="55">
        <f>IF(Tabel!$N$4="16341", Tabel!AD593*1,0)</f>
        <v>0</v>
      </c>
      <c r="Z583" s="55">
        <f>IF(Tabel!$N$4="00027", Tabel!AD593*0.4,0)</f>
        <v>0</v>
      </c>
      <c r="AA583" s="55">
        <f>IF(IFERROR(MATCH(CONCATENATE("I",Tabel!$N$4),Inst_audio,0),0)&gt;0,Tabel!$AD593*0.2,0)</f>
        <v>0</v>
      </c>
      <c r="AB583" s="55">
        <f>IF(Tabel!$N$4="00169", Tabel!AD593*0.4,0)</f>
        <v>0</v>
      </c>
      <c r="AC583" s="55">
        <f>IF(IFERROR(MATCH(CONCATENATE("I",Tabel!$N$4),Inst_forta,0),0)&gt;0,Tabel!$AD593*0.2,0)</f>
        <v>0</v>
      </c>
      <c r="AD583" s="55">
        <f>IF(IFERROR(MATCH(CONCATENATE("I",Tabel!$N$4),Inst_forta_bani,0),0)&gt;0,Tabel!$AD593*1.2,0)</f>
        <v>0</v>
      </c>
      <c r="AE583" s="55">
        <f>IF(Tabel!$N$4="16751", Tabel!$AD593*1.2,0)</f>
        <v>0</v>
      </c>
      <c r="AF583" s="55">
        <f>IF(Tabel!$N$4="16606", Tabel!$AD593*0.3,0)</f>
        <v>0</v>
      </c>
      <c r="AG583" s="55">
        <f>IF(Tabel!$N$4="16668", Tabel!$AD593*0.4,0)</f>
        <v>0</v>
      </c>
      <c r="AH583" s="55">
        <f>IF(Tabel!$N$4="15677", Tabel!$AD593*0.2,0)</f>
        <v>0</v>
      </c>
      <c r="AI583" s="55">
        <f>IF(Tabel!$N$4="16958", Tabel!$AD593*0.2,0)</f>
        <v>0</v>
      </c>
      <c r="AJ583" s="55">
        <f>Tabel!$AD593*0.75</f>
        <v>0</v>
      </c>
      <c r="AK583" s="55">
        <f>(Tabel!$AD593+Tabel!$AF593)*0.1</f>
        <v>0</v>
      </c>
      <c r="AL583" s="55">
        <f>IF(Tabel!$B593="GRUP_F6", Tabel!$AD593*0.1,0)</f>
        <v>0</v>
      </c>
      <c r="AM583" s="55">
        <f>IF(IFERROR(MATCH(CONCATENATE("I",Tabel!$N$4),Inst_social,0),0)&gt;0,Tabel!$AD593*0.1,0)</f>
        <v>0</v>
      </c>
      <c r="AN583" s="55">
        <f>Tabel!$AD593*0.75</f>
        <v>0</v>
      </c>
    </row>
    <row r="584" spans="24:40" x14ac:dyDescent="0.2">
      <c r="X584" s="55">
        <f>IF(IFERROR(MATCH(CONCATENATE("I",Tabel!$N$4),Inst_SFSSV,0),0)&gt;0,Tabel!$AD594*0.9,0)</f>
        <v>0</v>
      </c>
      <c r="Y584" s="55">
        <f>IF(Tabel!$N$4="16341", Tabel!AD594*1,0)</f>
        <v>0</v>
      </c>
      <c r="Z584" s="55">
        <f>IF(Tabel!$N$4="00027", Tabel!AD594*0.4,0)</f>
        <v>0</v>
      </c>
      <c r="AA584" s="55">
        <f>IF(IFERROR(MATCH(CONCATENATE("I",Tabel!$N$4),Inst_audio,0),0)&gt;0,Tabel!$AD594*0.2,0)</f>
        <v>0</v>
      </c>
      <c r="AB584" s="55">
        <f>IF(Tabel!$N$4="00169", Tabel!AD594*0.4,0)</f>
        <v>0</v>
      </c>
      <c r="AC584" s="55">
        <f>IF(IFERROR(MATCH(CONCATENATE("I",Tabel!$N$4),Inst_forta,0),0)&gt;0,Tabel!$AD594*0.2,0)</f>
        <v>0</v>
      </c>
      <c r="AD584" s="55">
        <f>IF(IFERROR(MATCH(CONCATENATE("I",Tabel!$N$4),Inst_forta_bani,0),0)&gt;0,Tabel!$AD594*1.2,0)</f>
        <v>0</v>
      </c>
      <c r="AE584" s="55">
        <f>IF(Tabel!$N$4="16751", Tabel!$AD594*1.2,0)</f>
        <v>0</v>
      </c>
      <c r="AF584" s="55">
        <f>IF(Tabel!$N$4="16606", Tabel!$AD594*0.3,0)</f>
        <v>0</v>
      </c>
      <c r="AG584" s="55">
        <f>IF(Tabel!$N$4="16668", Tabel!$AD594*0.4,0)</f>
        <v>0</v>
      </c>
      <c r="AH584" s="55">
        <f>IF(Tabel!$N$4="15677", Tabel!$AD594*0.2,0)</f>
        <v>0</v>
      </c>
      <c r="AI584" s="55">
        <f>IF(Tabel!$N$4="16958", Tabel!$AD594*0.2,0)</f>
        <v>0</v>
      </c>
      <c r="AJ584" s="55">
        <f>Tabel!$AD594*0.75</f>
        <v>0</v>
      </c>
      <c r="AK584" s="55">
        <f>(Tabel!$AD594+Tabel!$AF594)*0.1</f>
        <v>0</v>
      </c>
      <c r="AL584" s="55">
        <f>IF(Tabel!$B594="GRUP_F6", Tabel!$AD594*0.1,0)</f>
        <v>0</v>
      </c>
      <c r="AM584" s="55">
        <f>IF(IFERROR(MATCH(CONCATENATE("I",Tabel!$N$4),Inst_social,0),0)&gt;0,Tabel!$AD594*0.1,0)</f>
        <v>0</v>
      </c>
      <c r="AN584" s="55">
        <f>Tabel!$AD594*0.75</f>
        <v>0</v>
      </c>
    </row>
    <row r="585" spans="24:40" x14ac:dyDescent="0.2">
      <c r="X585" s="55">
        <f>IF(IFERROR(MATCH(CONCATENATE("I",Tabel!$N$4),Inst_SFSSV,0),0)&gt;0,Tabel!$AD595*0.9,0)</f>
        <v>0</v>
      </c>
      <c r="Y585" s="55">
        <f>IF(Tabel!$N$4="16341", Tabel!AD595*1,0)</f>
        <v>0</v>
      </c>
      <c r="Z585" s="55">
        <f>IF(Tabel!$N$4="00027", Tabel!AD595*0.4,0)</f>
        <v>0</v>
      </c>
      <c r="AA585" s="55">
        <f>IF(IFERROR(MATCH(CONCATENATE("I",Tabel!$N$4),Inst_audio,0),0)&gt;0,Tabel!$AD595*0.2,0)</f>
        <v>0</v>
      </c>
      <c r="AB585" s="55">
        <f>IF(Tabel!$N$4="00169", Tabel!AD595*0.4,0)</f>
        <v>0</v>
      </c>
      <c r="AC585" s="55">
        <f>IF(IFERROR(MATCH(CONCATENATE("I",Tabel!$N$4),Inst_forta,0),0)&gt;0,Tabel!$AD595*0.2,0)</f>
        <v>0</v>
      </c>
      <c r="AD585" s="55">
        <f>IF(IFERROR(MATCH(CONCATENATE("I",Tabel!$N$4),Inst_forta_bani,0),0)&gt;0,Tabel!$AD595*1.2,0)</f>
        <v>0</v>
      </c>
      <c r="AE585" s="55">
        <f>IF(Tabel!$N$4="16751", Tabel!$AD595*1.2,0)</f>
        <v>0</v>
      </c>
      <c r="AF585" s="55">
        <f>IF(Tabel!$N$4="16606", Tabel!$AD595*0.3,0)</f>
        <v>0</v>
      </c>
      <c r="AG585" s="55">
        <f>IF(Tabel!$N$4="16668", Tabel!$AD595*0.4,0)</f>
        <v>0</v>
      </c>
      <c r="AH585" s="55">
        <f>IF(Tabel!$N$4="15677", Tabel!$AD595*0.2,0)</f>
        <v>0</v>
      </c>
      <c r="AI585" s="55">
        <f>IF(Tabel!$N$4="16958", Tabel!$AD595*0.2,0)</f>
        <v>0</v>
      </c>
      <c r="AJ585" s="55">
        <f>Tabel!$AD595*0.75</f>
        <v>0</v>
      </c>
      <c r="AK585" s="55">
        <f>(Tabel!$AD595+Tabel!$AF595)*0.1</f>
        <v>0</v>
      </c>
      <c r="AL585" s="55">
        <f>IF(Tabel!$B595="GRUP_F6", Tabel!$AD595*0.1,0)</f>
        <v>0</v>
      </c>
      <c r="AM585" s="55">
        <f>IF(IFERROR(MATCH(CONCATENATE("I",Tabel!$N$4),Inst_social,0),0)&gt;0,Tabel!$AD595*0.1,0)</f>
        <v>0</v>
      </c>
      <c r="AN585" s="55">
        <f>Tabel!$AD595*0.75</f>
        <v>0</v>
      </c>
    </row>
    <row r="586" spans="24:40" x14ac:dyDescent="0.2">
      <c r="X586" s="55">
        <f>IF(IFERROR(MATCH(CONCATENATE("I",Tabel!$N$4),Inst_SFSSV,0),0)&gt;0,Tabel!$AD596*0.9,0)</f>
        <v>0</v>
      </c>
      <c r="Y586" s="55">
        <f>IF(Tabel!$N$4="16341", Tabel!AD596*1,0)</f>
        <v>0</v>
      </c>
      <c r="Z586" s="55">
        <f>IF(Tabel!$N$4="00027", Tabel!AD596*0.4,0)</f>
        <v>0</v>
      </c>
      <c r="AA586" s="55">
        <f>IF(IFERROR(MATCH(CONCATENATE("I",Tabel!$N$4),Inst_audio,0),0)&gt;0,Tabel!$AD596*0.2,0)</f>
        <v>0</v>
      </c>
      <c r="AB586" s="55">
        <f>IF(Tabel!$N$4="00169", Tabel!AD596*0.4,0)</f>
        <v>0</v>
      </c>
      <c r="AC586" s="55">
        <f>IF(IFERROR(MATCH(CONCATENATE("I",Tabel!$N$4),Inst_forta,0),0)&gt;0,Tabel!$AD596*0.2,0)</f>
        <v>0</v>
      </c>
      <c r="AD586" s="55">
        <f>IF(IFERROR(MATCH(CONCATENATE("I",Tabel!$N$4),Inst_forta_bani,0),0)&gt;0,Tabel!$AD596*1.2,0)</f>
        <v>0</v>
      </c>
      <c r="AE586" s="55">
        <f>IF(Tabel!$N$4="16751", Tabel!$AD596*1.2,0)</f>
        <v>0</v>
      </c>
      <c r="AF586" s="55">
        <f>IF(Tabel!$N$4="16606", Tabel!$AD596*0.3,0)</f>
        <v>0</v>
      </c>
      <c r="AG586" s="55">
        <f>IF(Tabel!$N$4="16668", Tabel!$AD596*0.4,0)</f>
        <v>0</v>
      </c>
      <c r="AH586" s="55">
        <f>IF(Tabel!$N$4="15677", Tabel!$AD596*0.2,0)</f>
        <v>0</v>
      </c>
      <c r="AI586" s="55">
        <f>IF(Tabel!$N$4="16958", Tabel!$AD596*0.2,0)</f>
        <v>0</v>
      </c>
      <c r="AJ586" s="55">
        <f>Tabel!$AD596*0.75</f>
        <v>0</v>
      </c>
      <c r="AK586" s="55">
        <f>(Tabel!$AD596+Tabel!$AF596)*0.1</f>
        <v>0</v>
      </c>
      <c r="AL586" s="55">
        <f>IF(Tabel!$B596="GRUP_F6", Tabel!$AD596*0.1,0)</f>
        <v>0</v>
      </c>
      <c r="AM586" s="55">
        <f>IF(IFERROR(MATCH(CONCATENATE("I",Tabel!$N$4),Inst_social,0),0)&gt;0,Tabel!$AD596*0.1,0)</f>
        <v>0</v>
      </c>
      <c r="AN586" s="55">
        <f>Tabel!$AD596*0.75</f>
        <v>0</v>
      </c>
    </row>
    <row r="587" spans="24:40" x14ac:dyDescent="0.2">
      <c r="X587" s="55">
        <f>IF(IFERROR(MATCH(CONCATENATE("I",Tabel!$N$4),Inst_SFSSV,0),0)&gt;0,Tabel!$AD597*0.9,0)</f>
        <v>0</v>
      </c>
      <c r="Y587" s="55">
        <f>IF(Tabel!$N$4="16341", Tabel!AD597*1,0)</f>
        <v>0</v>
      </c>
      <c r="Z587" s="55">
        <f>IF(Tabel!$N$4="00027", Tabel!AD597*0.4,0)</f>
        <v>0</v>
      </c>
      <c r="AA587" s="55">
        <f>IF(IFERROR(MATCH(CONCATENATE("I",Tabel!$N$4),Inst_audio,0),0)&gt;0,Tabel!$AD597*0.2,0)</f>
        <v>0</v>
      </c>
      <c r="AB587" s="55">
        <f>IF(Tabel!$N$4="00169", Tabel!AD597*0.4,0)</f>
        <v>0</v>
      </c>
      <c r="AC587" s="55">
        <f>IF(IFERROR(MATCH(CONCATENATE("I",Tabel!$N$4),Inst_forta,0),0)&gt;0,Tabel!$AD597*0.2,0)</f>
        <v>0</v>
      </c>
      <c r="AD587" s="55">
        <f>IF(IFERROR(MATCH(CONCATENATE("I",Tabel!$N$4),Inst_forta_bani,0),0)&gt;0,Tabel!$AD597*1.2,0)</f>
        <v>0</v>
      </c>
      <c r="AE587" s="55">
        <f>IF(Tabel!$N$4="16751", Tabel!$AD597*1.2,0)</f>
        <v>0</v>
      </c>
      <c r="AF587" s="55">
        <f>IF(Tabel!$N$4="16606", Tabel!$AD597*0.3,0)</f>
        <v>0</v>
      </c>
      <c r="AG587" s="55">
        <f>IF(Tabel!$N$4="16668", Tabel!$AD597*0.4,0)</f>
        <v>0</v>
      </c>
      <c r="AH587" s="55">
        <f>IF(Tabel!$N$4="15677", Tabel!$AD597*0.2,0)</f>
        <v>0</v>
      </c>
      <c r="AI587" s="55">
        <f>IF(Tabel!$N$4="16958", Tabel!$AD597*0.2,0)</f>
        <v>0</v>
      </c>
      <c r="AJ587" s="55">
        <f>Tabel!$AD597*0.75</f>
        <v>0</v>
      </c>
      <c r="AK587" s="55">
        <f>(Tabel!$AD597+Tabel!$AF597)*0.1</f>
        <v>0</v>
      </c>
      <c r="AL587" s="55">
        <f>IF(Tabel!$B597="GRUP_F6", Tabel!$AD597*0.1,0)</f>
        <v>0</v>
      </c>
      <c r="AM587" s="55">
        <f>IF(IFERROR(MATCH(CONCATENATE("I",Tabel!$N$4),Inst_social,0),0)&gt;0,Tabel!$AD597*0.1,0)</f>
        <v>0</v>
      </c>
      <c r="AN587" s="55">
        <f>Tabel!$AD597*0.75</f>
        <v>0</v>
      </c>
    </row>
    <row r="588" spans="24:40" x14ac:dyDescent="0.2">
      <c r="X588" s="55">
        <f>IF(IFERROR(MATCH(CONCATENATE("I",Tabel!$N$4),Inst_SFSSV,0),0)&gt;0,Tabel!$AD598*0.9,0)</f>
        <v>0</v>
      </c>
      <c r="Y588" s="55">
        <f>IF(Tabel!$N$4="16341", Tabel!AD598*1,0)</f>
        <v>0</v>
      </c>
      <c r="Z588" s="55">
        <f>IF(Tabel!$N$4="00027", Tabel!AD598*0.4,0)</f>
        <v>0</v>
      </c>
      <c r="AA588" s="55">
        <f>IF(IFERROR(MATCH(CONCATENATE("I",Tabel!$N$4),Inst_audio,0),0)&gt;0,Tabel!$AD598*0.2,0)</f>
        <v>0</v>
      </c>
      <c r="AB588" s="55">
        <f>IF(Tabel!$N$4="00169", Tabel!AD598*0.4,0)</f>
        <v>0</v>
      </c>
      <c r="AC588" s="55">
        <f>IF(IFERROR(MATCH(CONCATENATE("I",Tabel!$N$4),Inst_forta,0),0)&gt;0,Tabel!$AD598*0.2,0)</f>
        <v>0</v>
      </c>
      <c r="AD588" s="55">
        <f>IF(IFERROR(MATCH(CONCATENATE("I",Tabel!$N$4),Inst_forta_bani,0),0)&gt;0,Tabel!$AD598*1.2,0)</f>
        <v>0</v>
      </c>
      <c r="AE588" s="55">
        <f>IF(Tabel!$N$4="16751", Tabel!$AD598*1.2,0)</f>
        <v>0</v>
      </c>
      <c r="AF588" s="55">
        <f>IF(Tabel!$N$4="16606", Tabel!$AD598*0.3,0)</f>
        <v>0</v>
      </c>
      <c r="AG588" s="55">
        <f>IF(Tabel!$N$4="16668", Tabel!$AD598*0.4,0)</f>
        <v>0</v>
      </c>
      <c r="AH588" s="55">
        <f>IF(Tabel!$N$4="15677", Tabel!$AD598*0.2,0)</f>
        <v>0</v>
      </c>
      <c r="AI588" s="55">
        <f>IF(Tabel!$N$4="16958", Tabel!$AD598*0.2,0)</f>
        <v>0</v>
      </c>
      <c r="AJ588" s="55">
        <f>Tabel!$AD598*0.75</f>
        <v>0</v>
      </c>
      <c r="AK588" s="55">
        <f>(Tabel!$AD598+Tabel!$AF598)*0.1</f>
        <v>0</v>
      </c>
      <c r="AL588" s="55">
        <f>IF(Tabel!$B598="GRUP_F6", Tabel!$AD598*0.1,0)</f>
        <v>0</v>
      </c>
      <c r="AM588" s="55">
        <f>IF(IFERROR(MATCH(CONCATENATE("I",Tabel!$N$4),Inst_social,0),0)&gt;0,Tabel!$AD598*0.1,0)</f>
        <v>0</v>
      </c>
      <c r="AN588" s="55">
        <f>Tabel!$AD598*0.75</f>
        <v>0</v>
      </c>
    </row>
    <row r="589" spans="24:40" x14ac:dyDescent="0.2">
      <c r="X589" s="55">
        <f>IF(IFERROR(MATCH(CONCATENATE("I",Tabel!$N$4),Inst_SFSSV,0),0)&gt;0,Tabel!$AD599*0.9,0)</f>
        <v>0</v>
      </c>
      <c r="Y589" s="55">
        <f>IF(Tabel!$N$4="16341", Tabel!AD599*1,0)</f>
        <v>0</v>
      </c>
      <c r="Z589" s="55">
        <f>IF(Tabel!$N$4="00027", Tabel!AD599*0.4,0)</f>
        <v>0</v>
      </c>
      <c r="AA589" s="55">
        <f>IF(IFERROR(MATCH(CONCATENATE("I",Tabel!$N$4),Inst_audio,0),0)&gt;0,Tabel!$AD599*0.2,0)</f>
        <v>0</v>
      </c>
      <c r="AB589" s="55">
        <f>IF(Tabel!$N$4="00169", Tabel!AD599*0.4,0)</f>
        <v>0</v>
      </c>
      <c r="AC589" s="55">
        <f>IF(IFERROR(MATCH(CONCATENATE("I",Tabel!$N$4),Inst_forta,0),0)&gt;0,Tabel!$AD599*0.2,0)</f>
        <v>0</v>
      </c>
      <c r="AD589" s="55">
        <f>IF(IFERROR(MATCH(CONCATENATE("I",Tabel!$N$4),Inst_forta_bani,0),0)&gt;0,Tabel!$AD599*1.2,0)</f>
        <v>0</v>
      </c>
      <c r="AE589" s="55">
        <f>IF(Tabel!$N$4="16751", Tabel!$AD599*1.2,0)</f>
        <v>0</v>
      </c>
      <c r="AF589" s="55">
        <f>IF(Tabel!$N$4="16606", Tabel!$AD599*0.3,0)</f>
        <v>0</v>
      </c>
      <c r="AG589" s="55">
        <f>IF(Tabel!$N$4="16668", Tabel!$AD599*0.4,0)</f>
        <v>0</v>
      </c>
      <c r="AH589" s="55">
        <f>IF(Tabel!$N$4="15677", Tabel!$AD599*0.2,0)</f>
        <v>0</v>
      </c>
      <c r="AI589" s="55">
        <f>IF(Tabel!$N$4="16958", Tabel!$AD599*0.2,0)</f>
        <v>0</v>
      </c>
      <c r="AJ589" s="55">
        <f>Tabel!$AD599*0.75</f>
        <v>0</v>
      </c>
      <c r="AK589" s="55">
        <f>(Tabel!$AD599+Tabel!$AF599)*0.1</f>
        <v>0</v>
      </c>
      <c r="AL589" s="55">
        <f>IF(Tabel!$B599="GRUP_F6", Tabel!$AD599*0.1,0)</f>
        <v>0</v>
      </c>
      <c r="AM589" s="55">
        <f>IF(IFERROR(MATCH(CONCATENATE("I",Tabel!$N$4),Inst_social,0),0)&gt;0,Tabel!$AD599*0.1,0)</f>
        <v>0</v>
      </c>
      <c r="AN589" s="55">
        <f>Tabel!$AD599*0.75</f>
        <v>0</v>
      </c>
    </row>
    <row r="590" spans="24:40" x14ac:dyDescent="0.2">
      <c r="X590" s="55">
        <f>IF(IFERROR(MATCH(CONCATENATE("I",Tabel!$N$4),Inst_SFSSV,0),0)&gt;0,Tabel!$AD600*0.9,0)</f>
        <v>0</v>
      </c>
      <c r="Y590" s="55">
        <f>IF(Tabel!$N$4="16341", Tabel!AD600*1,0)</f>
        <v>0</v>
      </c>
      <c r="Z590" s="55">
        <f>IF(Tabel!$N$4="00027", Tabel!AD600*0.4,0)</f>
        <v>0</v>
      </c>
      <c r="AA590" s="55">
        <f>IF(IFERROR(MATCH(CONCATENATE("I",Tabel!$N$4),Inst_audio,0),0)&gt;0,Tabel!$AD600*0.2,0)</f>
        <v>0</v>
      </c>
      <c r="AB590" s="55">
        <f>IF(Tabel!$N$4="00169", Tabel!AD600*0.4,0)</f>
        <v>0</v>
      </c>
      <c r="AC590" s="55">
        <f>IF(IFERROR(MATCH(CONCATENATE("I",Tabel!$N$4),Inst_forta,0),0)&gt;0,Tabel!$AD600*0.2,0)</f>
        <v>0</v>
      </c>
      <c r="AD590" s="55">
        <f>IF(IFERROR(MATCH(CONCATENATE("I",Tabel!$N$4),Inst_forta_bani,0),0)&gt;0,Tabel!$AD600*1.2,0)</f>
        <v>0</v>
      </c>
      <c r="AE590" s="55">
        <f>IF(Tabel!$N$4="16751", Tabel!$AD600*1.2,0)</f>
        <v>0</v>
      </c>
      <c r="AF590" s="55">
        <f>IF(Tabel!$N$4="16606", Tabel!$AD600*0.3,0)</f>
        <v>0</v>
      </c>
      <c r="AG590" s="55">
        <f>IF(Tabel!$N$4="16668", Tabel!$AD600*0.4,0)</f>
        <v>0</v>
      </c>
      <c r="AH590" s="55">
        <f>IF(Tabel!$N$4="15677", Tabel!$AD600*0.2,0)</f>
        <v>0</v>
      </c>
      <c r="AI590" s="55">
        <f>IF(Tabel!$N$4="16958", Tabel!$AD600*0.2,0)</f>
        <v>0</v>
      </c>
      <c r="AJ590" s="55">
        <f>Tabel!$AD600*0.75</f>
        <v>0</v>
      </c>
      <c r="AK590" s="55">
        <f>(Tabel!$AD600+Tabel!$AF600)*0.1</f>
        <v>0</v>
      </c>
      <c r="AL590" s="55">
        <f>IF(Tabel!$B600="GRUP_F6", Tabel!$AD600*0.1,0)</f>
        <v>0</v>
      </c>
      <c r="AM590" s="55">
        <f>IF(IFERROR(MATCH(CONCATENATE("I",Tabel!$N$4),Inst_social,0),0)&gt;0,Tabel!$AD600*0.1,0)</f>
        <v>0</v>
      </c>
      <c r="AN590" s="55">
        <f>Tabel!$AD600*0.75</f>
        <v>0</v>
      </c>
    </row>
    <row r="591" spans="24:40" x14ac:dyDescent="0.2">
      <c r="X591" s="55">
        <f>IF(IFERROR(MATCH(CONCATENATE("I",Tabel!$N$4),Inst_SFSSV,0),0)&gt;0,Tabel!$AD601*0.9,0)</f>
        <v>0</v>
      </c>
      <c r="Y591" s="55">
        <f>IF(Tabel!$N$4="16341", Tabel!AD601*1,0)</f>
        <v>0</v>
      </c>
      <c r="Z591" s="55">
        <f>IF(Tabel!$N$4="00027", Tabel!AD601*0.4,0)</f>
        <v>0</v>
      </c>
      <c r="AA591" s="55">
        <f>IF(IFERROR(MATCH(CONCATENATE("I",Tabel!$N$4),Inst_audio,0),0)&gt;0,Tabel!$AD601*0.2,0)</f>
        <v>0</v>
      </c>
      <c r="AB591" s="55">
        <f>IF(Tabel!$N$4="00169", Tabel!AD601*0.4,0)</f>
        <v>0</v>
      </c>
      <c r="AC591" s="55">
        <f>IF(IFERROR(MATCH(CONCATENATE("I",Tabel!$N$4),Inst_forta,0),0)&gt;0,Tabel!$AD601*0.2,0)</f>
        <v>0</v>
      </c>
      <c r="AD591" s="55">
        <f>IF(IFERROR(MATCH(CONCATENATE("I",Tabel!$N$4),Inst_forta_bani,0),0)&gt;0,Tabel!$AD601*1.2,0)</f>
        <v>0</v>
      </c>
      <c r="AE591" s="55">
        <f>IF(Tabel!$N$4="16751", Tabel!$AD601*1.2,0)</f>
        <v>0</v>
      </c>
      <c r="AF591" s="55">
        <f>IF(Tabel!$N$4="16606", Tabel!$AD601*0.3,0)</f>
        <v>0</v>
      </c>
      <c r="AG591" s="55">
        <f>IF(Tabel!$N$4="16668", Tabel!$AD601*0.4,0)</f>
        <v>0</v>
      </c>
      <c r="AH591" s="55">
        <f>IF(Tabel!$N$4="15677", Tabel!$AD601*0.2,0)</f>
        <v>0</v>
      </c>
      <c r="AI591" s="55">
        <f>IF(Tabel!$N$4="16958", Tabel!$AD601*0.2,0)</f>
        <v>0</v>
      </c>
      <c r="AJ591" s="55">
        <f>Tabel!$AD601*0.75</f>
        <v>0</v>
      </c>
      <c r="AK591" s="55">
        <f>(Tabel!$AD601+Tabel!$AF601)*0.1</f>
        <v>0</v>
      </c>
      <c r="AL591" s="55">
        <f>IF(Tabel!$B601="GRUP_F6", Tabel!$AD601*0.1,0)</f>
        <v>0</v>
      </c>
      <c r="AM591" s="55">
        <f>IF(IFERROR(MATCH(CONCATENATE("I",Tabel!$N$4),Inst_social,0),0)&gt;0,Tabel!$AD601*0.1,0)</f>
        <v>0</v>
      </c>
      <c r="AN591" s="55">
        <f>Tabel!$AD601*0.75</f>
        <v>0</v>
      </c>
    </row>
    <row r="592" spans="24:40" x14ac:dyDescent="0.2">
      <c r="X592" s="55">
        <f>IF(IFERROR(MATCH(CONCATENATE("I",Tabel!$N$4),Inst_SFSSV,0),0)&gt;0,Tabel!$AD602*0.9,0)</f>
        <v>0</v>
      </c>
      <c r="Y592" s="55">
        <f>IF(Tabel!$N$4="16341", Tabel!AD602*1,0)</f>
        <v>0</v>
      </c>
      <c r="Z592" s="55">
        <f>IF(Tabel!$N$4="00027", Tabel!AD602*0.4,0)</f>
        <v>0</v>
      </c>
      <c r="AA592" s="55">
        <f>IF(IFERROR(MATCH(CONCATENATE("I",Tabel!$N$4),Inst_audio,0),0)&gt;0,Tabel!$AD602*0.2,0)</f>
        <v>0</v>
      </c>
      <c r="AB592" s="55">
        <f>IF(Tabel!$N$4="00169", Tabel!AD602*0.4,0)</f>
        <v>0</v>
      </c>
      <c r="AC592" s="55">
        <f>IF(IFERROR(MATCH(CONCATENATE("I",Tabel!$N$4),Inst_forta,0),0)&gt;0,Tabel!$AD602*0.2,0)</f>
        <v>0</v>
      </c>
      <c r="AD592" s="55">
        <f>IF(IFERROR(MATCH(CONCATENATE("I",Tabel!$N$4),Inst_forta_bani,0),0)&gt;0,Tabel!$AD602*1.2,0)</f>
        <v>0</v>
      </c>
      <c r="AE592" s="55">
        <f>IF(Tabel!$N$4="16751", Tabel!$AD602*1.2,0)</f>
        <v>0</v>
      </c>
      <c r="AF592" s="55">
        <f>IF(Tabel!$N$4="16606", Tabel!$AD602*0.3,0)</f>
        <v>0</v>
      </c>
      <c r="AG592" s="55">
        <f>IF(Tabel!$N$4="16668", Tabel!$AD602*0.4,0)</f>
        <v>0</v>
      </c>
      <c r="AH592" s="55">
        <f>IF(Tabel!$N$4="15677", Tabel!$AD602*0.2,0)</f>
        <v>0</v>
      </c>
      <c r="AI592" s="55">
        <f>IF(Tabel!$N$4="16958", Tabel!$AD602*0.2,0)</f>
        <v>0</v>
      </c>
      <c r="AJ592" s="55">
        <f>Tabel!$AD602*0.75</f>
        <v>0</v>
      </c>
      <c r="AK592" s="55">
        <f>(Tabel!$AD602+Tabel!$AF602)*0.1</f>
        <v>0</v>
      </c>
      <c r="AL592" s="55">
        <f>IF(Tabel!$B602="GRUP_F6", Tabel!$AD602*0.1,0)</f>
        <v>0</v>
      </c>
      <c r="AM592" s="55">
        <f>IF(IFERROR(MATCH(CONCATENATE("I",Tabel!$N$4),Inst_social,0),0)&gt;0,Tabel!$AD602*0.1,0)</f>
        <v>0</v>
      </c>
      <c r="AN592" s="55">
        <f>Tabel!$AD602*0.75</f>
        <v>0</v>
      </c>
    </row>
    <row r="593" spans="24:40" x14ac:dyDescent="0.2">
      <c r="X593" s="55">
        <f>IF(IFERROR(MATCH(CONCATENATE("I",Tabel!$N$4),Inst_SFSSV,0),0)&gt;0,Tabel!$AD603*0.9,0)</f>
        <v>0</v>
      </c>
      <c r="Y593" s="55">
        <f>IF(Tabel!$N$4="16341", Tabel!AD603*1,0)</f>
        <v>0</v>
      </c>
      <c r="Z593" s="55">
        <f>IF(Tabel!$N$4="00027", Tabel!AD603*0.4,0)</f>
        <v>0</v>
      </c>
      <c r="AA593" s="55">
        <f>IF(IFERROR(MATCH(CONCATENATE("I",Tabel!$N$4),Inst_audio,0),0)&gt;0,Tabel!$AD603*0.2,0)</f>
        <v>0</v>
      </c>
      <c r="AB593" s="55">
        <f>IF(Tabel!$N$4="00169", Tabel!AD603*0.4,0)</f>
        <v>0</v>
      </c>
      <c r="AC593" s="55">
        <f>IF(IFERROR(MATCH(CONCATENATE("I",Tabel!$N$4),Inst_forta,0),0)&gt;0,Tabel!$AD603*0.2,0)</f>
        <v>0</v>
      </c>
      <c r="AD593" s="55">
        <f>IF(IFERROR(MATCH(CONCATENATE("I",Tabel!$N$4),Inst_forta_bani,0),0)&gt;0,Tabel!$AD603*1.2,0)</f>
        <v>0</v>
      </c>
      <c r="AE593" s="55">
        <f>IF(Tabel!$N$4="16751", Tabel!$AD603*1.2,0)</f>
        <v>0</v>
      </c>
      <c r="AF593" s="55">
        <f>IF(Tabel!$N$4="16606", Tabel!$AD603*0.3,0)</f>
        <v>0</v>
      </c>
      <c r="AG593" s="55">
        <f>IF(Tabel!$N$4="16668", Tabel!$AD603*0.4,0)</f>
        <v>0</v>
      </c>
      <c r="AH593" s="55">
        <f>IF(Tabel!$N$4="15677", Tabel!$AD603*0.2,0)</f>
        <v>0</v>
      </c>
      <c r="AI593" s="55">
        <f>IF(Tabel!$N$4="16958", Tabel!$AD603*0.2,0)</f>
        <v>0</v>
      </c>
      <c r="AJ593" s="55">
        <f>Tabel!$AD603*0.75</f>
        <v>0</v>
      </c>
      <c r="AK593" s="55">
        <f>(Tabel!$AD603+Tabel!$AF603)*0.1</f>
        <v>0</v>
      </c>
      <c r="AL593" s="55">
        <f>IF(Tabel!$B603="GRUP_F6", Tabel!$AD603*0.1,0)</f>
        <v>0</v>
      </c>
      <c r="AM593" s="55">
        <f>IF(IFERROR(MATCH(CONCATENATE("I",Tabel!$N$4),Inst_social,0),0)&gt;0,Tabel!$AD603*0.1,0)</f>
        <v>0</v>
      </c>
      <c r="AN593" s="55">
        <f>Tabel!$AD603*0.75</f>
        <v>0</v>
      </c>
    </row>
    <row r="594" spans="24:40" x14ac:dyDescent="0.2">
      <c r="X594" s="55">
        <f>IF(IFERROR(MATCH(CONCATENATE("I",Tabel!$N$4),Inst_SFSSV,0),0)&gt;0,Tabel!$AD604*0.9,0)</f>
        <v>0</v>
      </c>
      <c r="Y594" s="55">
        <f>IF(Tabel!$N$4="16341", Tabel!AD604*1,0)</f>
        <v>0</v>
      </c>
      <c r="Z594" s="55">
        <f>IF(Tabel!$N$4="00027", Tabel!AD604*0.4,0)</f>
        <v>0</v>
      </c>
      <c r="AA594" s="55">
        <f>IF(IFERROR(MATCH(CONCATENATE("I",Tabel!$N$4),Inst_audio,0),0)&gt;0,Tabel!$AD604*0.2,0)</f>
        <v>0</v>
      </c>
      <c r="AB594" s="55">
        <f>IF(Tabel!$N$4="00169", Tabel!AD604*0.4,0)</f>
        <v>0</v>
      </c>
      <c r="AC594" s="55">
        <f>IF(IFERROR(MATCH(CONCATENATE("I",Tabel!$N$4),Inst_forta,0),0)&gt;0,Tabel!$AD604*0.2,0)</f>
        <v>0</v>
      </c>
      <c r="AD594" s="55">
        <f>IF(IFERROR(MATCH(CONCATENATE("I",Tabel!$N$4),Inst_forta_bani,0),0)&gt;0,Tabel!$AD604*1.2,0)</f>
        <v>0</v>
      </c>
      <c r="AE594" s="55">
        <f>IF(Tabel!$N$4="16751", Tabel!$AD604*1.2,0)</f>
        <v>0</v>
      </c>
      <c r="AF594" s="55">
        <f>IF(Tabel!$N$4="16606", Tabel!$AD604*0.3,0)</f>
        <v>0</v>
      </c>
      <c r="AG594" s="55">
        <f>IF(Tabel!$N$4="16668", Tabel!$AD604*0.4,0)</f>
        <v>0</v>
      </c>
      <c r="AH594" s="55">
        <f>IF(Tabel!$N$4="15677", Tabel!$AD604*0.2,0)</f>
        <v>0</v>
      </c>
      <c r="AI594" s="55">
        <f>IF(Tabel!$N$4="16958", Tabel!$AD604*0.2,0)</f>
        <v>0</v>
      </c>
      <c r="AJ594" s="55">
        <f>Tabel!$AD604*0.75</f>
        <v>0</v>
      </c>
      <c r="AK594" s="55">
        <f>(Tabel!$AD604+Tabel!$AF604)*0.1</f>
        <v>0</v>
      </c>
      <c r="AL594" s="55">
        <f>IF(Tabel!$B604="GRUP_F6", Tabel!$AD604*0.1,0)</f>
        <v>0</v>
      </c>
      <c r="AM594" s="55">
        <f>IF(IFERROR(MATCH(CONCATENATE("I",Tabel!$N$4),Inst_social,0),0)&gt;0,Tabel!$AD604*0.1,0)</f>
        <v>0</v>
      </c>
      <c r="AN594" s="55">
        <f>Tabel!$AD604*0.75</f>
        <v>0</v>
      </c>
    </row>
    <row r="595" spans="24:40" x14ac:dyDescent="0.2">
      <c r="X595" s="55">
        <f>IF(IFERROR(MATCH(CONCATENATE("I",Tabel!$N$4),Inst_SFSSV,0),0)&gt;0,Tabel!$AD605*0.9,0)</f>
        <v>0</v>
      </c>
      <c r="Y595" s="55">
        <f>IF(Tabel!$N$4="16341", Tabel!AD605*1,0)</f>
        <v>0</v>
      </c>
      <c r="Z595" s="55">
        <f>IF(Tabel!$N$4="00027", Tabel!AD605*0.4,0)</f>
        <v>0</v>
      </c>
      <c r="AA595" s="55">
        <f>IF(IFERROR(MATCH(CONCATENATE("I",Tabel!$N$4),Inst_audio,0),0)&gt;0,Tabel!$AD605*0.2,0)</f>
        <v>0</v>
      </c>
      <c r="AB595" s="55">
        <f>IF(Tabel!$N$4="00169", Tabel!AD605*0.4,0)</f>
        <v>0</v>
      </c>
      <c r="AC595" s="55">
        <f>IF(IFERROR(MATCH(CONCATENATE("I",Tabel!$N$4),Inst_forta,0),0)&gt;0,Tabel!$AD605*0.2,0)</f>
        <v>0</v>
      </c>
      <c r="AD595" s="55">
        <f>IF(IFERROR(MATCH(CONCATENATE("I",Tabel!$N$4),Inst_forta_bani,0),0)&gt;0,Tabel!$AD605*1.2,0)</f>
        <v>0</v>
      </c>
      <c r="AE595" s="55">
        <f>IF(Tabel!$N$4="16751", Tabel!$AD605*1.2,0)</f>
        <v>0</v>
      </c>
      <c r="AF595" s="55">
        <f>IF(Tabel!$N$4="16606", Tabel!$AD605*0.3,0)</f>
        <v>0</v>
      </c>
      <c r="AG595" s="55">
        <f>IF(Tabel!$N$4="16668", Tabel!$AD605*0.4,0)</f>
        <v>0</v>
      </c>
      <c r="AH595" s="55">
        <f>IF(Tabel!$N$4="15677", Tabel!$AD605*0.2,0)</f>
        <v>0</v>
      </c>
      <c r="AI595" s="55">
        <f>IF(Tabel!$N$4="16958", Tabel!$AD605*0.2,0)</f>
        <v>0</v>
      </c>
      <c r="AJ595" s="55">
        <f>Tabel!$AD605*0.75</f>
        <v>0</v>
      </c>
      <c r="AK595" s="55">
        <f>(Tabel!$AD605+Tabel!$AF605)*0.1</f>
        <v>0</v>
      </c>
      <c r="AL595" s="55">
        <f>IF(Tabel!$B605="GRUP_F6", Tabel!$AD605*0.1,0)</f>
        <v>0</v>
      </c>
      <c r="AM595" s="55">
        <f>IF(IFERROR(MATCH(CONCATENATE("I",Tabel!$N$4),Inst_social,0),0)&gt;0,Tabel!$AD605*0.1,0)</f>
        <v>0</v>
      </c>
      <c r="AN595" s="55">
        <f>Tabel!$AD605*0.75</f>
        <v>0</v>
      </c>
    </row>
    <row r="596" spans="24:40" x14ac:dyDescent="0.2">
      <c r="X596" s="55">
        <f>IF(IFERROR(MATCH(CONCATENATE("I",Tabel!$N$4),Inst_SFSSV,0),0)&gt;0,Tabel!$AD606*0.9,0)</f>
        <v>0</v>
      </c>
      <c r="Y596" s="55">
        <f>IF(Tabel!$N$4="16341", Tabel!AD606*1,0)</f>
        <v>0</v>
      </c>
      <c r="Z596" s="55">
        <f>IF(Tabel!$N$4="00027", Tabel!AD606*0.4,0)</f>
        <v>0</v>
      </c>
      <c r="AA596" s="55">
        <f>IF(IFERROR(MATCH(CONCATENATE("I",Tabel!$N$4),Inst_audio,0),0)&gt;0,Tabel!$AD606*0.2,0)</f>
        <v>0</v>
      </c>
      <c r="AB596" s="55">
        <f>IF(Tabel!$N$4="00169", Tabel!AD606*0.4,0)</f>
        <v>0</v>
      </c>
      <c r="AC596" s="55">
        <f>IF(IFERROR(MATCH(CONCATENATE("I",Tabel!$N$4),Inst_forta,0),0)&gt;0,Tabel!$AD606*0.2,0)</f>
        <v>0</v>
      </c>
      <c r="AD596" s="55">
        <f>IF(IFERROR(MATCH(CONCATENATE("I",Tabel!$N$4),Inst_forta_bani,0),0)&gt;0,Tabel!$AD606*1.2,0)</f>
        <v>0</v>
      </c>
      <c r="AE596" s="55">
        <f>IF(Tabel!$N$4="16751", Tabel!$AD606*1.2,0)</f>
        <v>0</v>
      </c>
      <c r="AF596" s="55">
        <f>IF(Tabel!$N$4="16606", Tabel!$AD606*0.3,0)</f>
        <v>0</v>
      </c>
      <c r="AG596" s="55">
        <f>IF(Tabel!$N$4="16668", Tabel!$AD606*0.4,0)</f>
        <v>0</v>
      </c>
      <c r="AH596" s="55">
        <f>IF(Tabel!$N$4="15677", Tabel!$AD606*0.2,0)</f>
        <v>0</v>
      </c>
      <c r="AI596" s="55">
        <f>IF(Tabel!$N$4="16958", Tabel!$AD606*0.2,0)</f>
        <v>0</v>
      </c>
      <c r="AJ596" s="55">
        <f>Tabel!$AD606*0.75</f>
        <v>0</v>
      </c>
      <c r="AK596" s="55">
        <f>(Tabel!$AD606+Tabel!$AF606)*0.1</f>
        <v>0</v>
      </c>
      <c r="AL596" s="55">
        <f>IF(Tabel!$B606="GRUP_F6", Tabel!$AD606*0.1,0)</f>
        <v>0</v>
      </c>
      <c r="AM596" s="55">
        <f>IF(IFERROR(MATCH(CONCATENATE("I",Tabel!$N$4),Inst_social,0),0)&gt;0,Tabel!$AD606*0.1,0)</f>
        <v>0</v>
      </c>
      <c r="AN596" s="55">
        <f>Tabel!$AD606*0.75</f>
        <v>0</v>
      </c>
    </row>
    <row r="597" spans="24:40" x14ac:dyDescent="0.2">
      <c r="X597" s="55">
        <f>IF(IFERROR(MATCH(CONCATENATE("I",Tabel!$N$4),Inst_SFSSV,0),0)&gt;0,Tabel!$AD607*0.9,0)</f>
        <v>0</v>
      </c>
      <c r="Y597" s="55">
        <f>IF(Tabel!$N$4="16341", Tabel!AD607*1,0)</f>
        <v>0</v>
      </c>
      <c r="Z597" s="55">
        <f>IF(Tabel!$N$4="00027", Tabel!AD607*0.4,0)</f>
        <v>0</v>
      </c>
      <c r="AA597" s="55">
        <f>IF(IFERROR(MATCH(CONCATENATE("I",Tabel!$N$4),Inst_audio,0),0)&gt;0,Tabel!$AD607*0.2,0)</f>
        <v>0</v>
      </c>
      <c r="AB597" s="55">
        <f>IF(Tabel!$N$4="00169", Tabel!AD607*0.4,0)</f>
        <v>0</v>
      </c>
      <c r="AC597" s="55">
        <f>IF(IFERROR(MATCH(CONCATENATE("I",Tabel!$N$4),Inst_forta,0),0)&gt;0,Tabel!$AD607*0.2,0)</f>
        <v>0</v>
      </c>
      <c r="AD597" s="55">
        <f>IF(IFERROR(MATCH(CONCATENATE("I",Tabel!$N$4),Inst_forta_bani,0),0)&gt;0,Tabel!$AD607*1.2,0)</f>
        <v>0</v>
      </c>
      <c r="AE597" s="55">
        <f>IF(Tabel!$N$4="16751", Tabel!$AD607*1.2,0)</f>
        <v>0</v>
      </c>
      <c r="AF597" s="55">
        <f>IF(Tabel!$N$4="16606", Tabel!$AD607*0.3,0)</f>
        <v>0</v>
      </c>
      <c r="AG597" s="55">
        <f>IF(Tabel!$N$4="16668", Tabel!$AD607*0.4,0)</f>
        <v>0</v>
      </c>
      <c r="AH597" s="55">
        <f>IF(Tabel!$N$4="15677", Tabel!$AD607*0.2,0)</f>
        <v>0</v>
      </c>
      <c r="AI597" s="55">
        <f>IF(Tabel!$N$4="16958", Tabel!$AD607*0.2,0)</f>
        <v>0</v>
      </c>
      <c r="AJ597" s="55">
        <f>Tabel!$AD607*0.75</f>
        <v>0</v>
      </c>
      <c r="AK597" s="55">
        <f>(Tabel!$AD607+Tabel!$AF607)*0.1</f>
        <v>0</v>
      </c>
      <c r="AL597" s="55">
        <f>IF(Tabel!$B607="GRUP_F6", Tabel!$AD607*0.1,0)</f>
        <v>0</v>
      </c>
      <c r="AM597" s="55">
        <f>IF(IFERROR(MATCH(CONCATENATE("I",Tabel!$N$4),Inst_social,0),0)&gt;0,Tabel!$AD607*0.1,0)</f>
        <v>0</v>
      </c>
      <c r="AN597" s="55">
        <f>Tabel!$AD607*0.75</f>
        <v>0</v>
      </c>
    </row>
    <row r="598" spans="24:40" x14ac:dyDescent="0.2">
      <c r="X598" s="55">
        <f>IF(IFERROR(MATCH(CONCATENATE("I",Tabel!$N$4),Inst_SFSSV,0),0)&gt;0,Tabel!$AD608*0.9,0)</f>
        <v>0</v>
      </c>
      <c r="Y598" s="55">
        <f>IF(Tabel!$N$4="16341", Tabel!AD608*1,0)</f>
        <v>0</v>
      </c>
      <c r="Z598" s="55">
        <f>IF(Tabel!$N$4="00027", Tabel!AD608*0.4,0)</f>
        <v>0</v>
      </c>
      <c r="AA598" s="55">
        <f>IF(IFERROR(MATCH(CONCATENATE("I",Tabel!$N$4),Inst_audio,0),0)&gt;0,Tabel!$AD608*0.2,0)</f>
        <v>0</v>
      </c>
      <c r="AB598" s="55">
        <f>IF(Tabel!$N$4="00169", Tabel!AD608*0.4,0)</f>
        <v>0</v>
      </c>
      <c r="AC598" s="55">
        <f>IF(IFERROR(MATCH(CONCATENATE("I",Tabel!$N$4),Inst_forta,0),0)&gt;0,Tabel!$AD608*0.2,0)</f>
        <v>0</v>
      </c>
      <c r="AD598" s="55">
        <f>IF(IFERROR(MATCH(CONCATENATE("I",Tabel!$N$4),Inst_forta_bani,0),0)&gt;0,Tabel!$AD608*1.2,0)</f>
        <v>0</v>
      </c>
      <c r="AE598" s="55">
        <f>IF(Tabel!$N$4="16751", Tabel!$AD608*1.2,0)</f>
        <v>0</v>
      </c>
      <c r="AF598" s="55">
        <f>IF(Tabel!$N$4="16606", Tabel!$AD608*0.3,0)</f>
        <v>0</v>
      </c>
      <c r="AG598" s="55">
        <f>IF(Tabel!$N$4="16668", Tabel!$AD608*0.4,0)</f>
        <v>0</v>
      </c>
      <c r="AH598" s="55">
        <f>IF(Tabel!$N$4="15677", Tabel!$AD608*0.2,0)</f>
        <v>0</v>
      </c>
      <c r="AI598" s="55">
        <f>IF(Tabel!$N$4="16958", Tabel!$AD608*0.2,0)</f>
        <v>0</v>
      </c>
      <c r="AJ598" s="55">
        <f>Tabel!$AD608*0.75</f>
        <v>0</v>
      </c>
      <c r="AK598" s="55">
        <f>(Tabel!$AD608+Tabel!$AF608)*0.1</f>
        <v>0</v>
      </c>
      <c r="AL598" s="55">
        <f>IF(Tabel!$B608="GRUP_F6", Tabel!$AD608*0.1,0)</f>
        <v>0</v>
      </c>
      <c r="AM598" s="55">
        <f>IF(IFERROR(MATCH(CONCATENATE("I",Tabel!$N$4),Inst_social,0),0)&gt;0,Tabel!$AD608*0.1,0)</f>
        <v>0</v>
      </c>
      <c r="AN598" s="55">
        <f>Tabel!$AD608*0.75</f>
        <v>0</v>
      </c>
    </row>
    <row r="599" spans="24:40" x14ac:dyDescent="0.2">
      <c r="X599" s="55">
        <f>IF(IFERROR(MATCH(CONCATENATE("I",Tabel!$N$4),Inst_SFSSV,0),0)&gt;0,Tabel!$AD609*0.9,0)</f>
        <v>0</v>
      </c>
      <c r="Y599" s="55">
        <f>IF(Tabel!$N$4="16341", Tabel!AD609*1,0)</f>
        <v>0</v>
      </c>
      <c r="Z599" s="55">
        <f>IF(Tabel!$N$4="00027", Tabel!AD609*0.4,0)</f>
        <v>0</v>
      </c>
      <c r="AA599" s="55">
        <f>IF(IFERROR(MATCH(CONCATENATE("I",Tabel!$N$4),Inst_audio,0),0)&gt;0,Tabel!$AD609*0.2,0)</f>
        <v>0</v>
      </c>
      <c r="AB599" s="55">
        <f>IF(Tabel!$N$4="00169", Tabel!AD609*0.4,0)</f>
        <v>0</v>
      </c>
      <c r="AC599" s="55">
        <f>IF(IFERROR(MATCH(CONCATENATE("I",Tabel!$N$4),Inst_forta,0),0)&gt;0,Tabel!$AD609*0.2,0)</f>
        <v>0</v>
      </c>
      <c r="AD599" s="55">
        <f>IF(IFERROR(MATCH(CONCATENATE("I",Tabel!$N$4),Inst_forta_bani,0),0)&gt;0,Tabel!$AD609*1.2,0)</f>
        <v>0</v>
      </c>
      <c r="AE599" s="55">
        <f>IF(Tabel!$N$4="16751", Tabel!$AD609*1.2,0)</f>
        <v>0</v>
      </c>
      <c r="AF599" s="55">
        <f>IF(Tabel!$N$4="16606", Tabel!$AD609*0.3,0)</f>
        <v>0</v>
      </c>
      <c r="AG599" s="55">
        <f>IF(Tabel!$N$4="16668", Tabel!$AD609*0.4,0)</f>
        <v>0</v>
      </c>
      <c r="AH599" s="55">
        <f>IF(Tabel!$N$4="15677", Tabel!$AD609*0.2,0)</f>
        <v>0</v>
      </c>
      <c r="AI599" s="55">
        <f>IF(Tabel!$N$4="16958", Tabel!$AD609*0.2,0)</f>
        <v>0</v>
      </c>
      <c r="AJ599" s="55">
        <f>Tabel!$AD609*0.75</f>
        <v>0</v>
      </c>
      <c r="AK599" s="55">
        <f>(Tabel!$AD609+Tabel!$AF609)*0.1</f>
        <v>0</v>
      </c>
      <c r="AL599" s="55">
        <f>IF(Tabel!$B609="GRUP_F6", Tabel!$AD609*0.1,0)</f>
        <v>0</v>
      </c>
      <c r="AM599" s="55">
        <f>IF(IFERROR(MATCH(CONCATENATE("I",Tabel!$N$4),Inst_social,0),0)&gt;0,Tabel!$AD609*0.1,0)</f>
        <v>0</v>
      </c>
      <c r="AN599" s="55">
        <f>Tabel!$AD609*0.75</f>
        <v>0</v>
      </c>
    </row>
    <row r="600" spans="24:40" x14ac:dyDescent="0.2">
      <c r="X600" s="55">
        <f>IF(IFERROR(MATCH(CONCATENATE("I",Tabel!$N$4),Inst_SFSSV,0),0)&gt;0,Tabel!$AD610*0.9,0)</f>
        <v>0</v>
      </c>
      <c r="Y600" s="55">
        <f>IF(Tabel!$N$4="16341", Tabel!AD610*1,0)</f>
        <v>0</v>
      </c>
      <c r="Z600" s="55">
        <f>IF(Tabel!$N$4="00027", Tabel!AD610*0.4,0)</f>
        <v>0</v>
      </c>
      <c r="AA600" s="55">
        <f>IF(IFERROR(MATCH(CONCATENATE("I",Tabel!$N$4),Inst_audio,0),0)&gt;0,Tabel!$AD610*0.2,0)</f>
        <v>0</v>
      </c>
      <c r="AB600" s="55">
        <f>IF(Tabel!$N$4="00169", Tabel!AD610*0.4,0)</f>
        <v>0</v>
      </c>
      <c r="AC600" s="55">
        <f>IF(IFERROR(MATCH(CONCATENATE("I",Tabel!$N$4),Inst_forta,0),0)&gt;0,Tabel!$AD610*0.2,0)</f>
        <v>0</v>
      </c>
      <c r="AD600" s="55">
        <f>IF(IFERROR(MATCH(CONCATENATE("I",Tabel!$N$4),Inst_forta_bani,0),0)&gt;0,Tabel!$AD610*1.2,0)</f>
        <v>0</v>
      </c>
      <c r="AE600" s="55">
        <f>IF(Tabel!$N$4="16751", Tabel!$AD610*1.2,0)</f>
        <v>0</v>
      </c>
      <c r="AF600" s="55">
        <f>IF(Tabel!$N$4="16606", Tabel!$AD610*0.3,0)</f>
        <v>0</v>
      </c>
      <c r="AG600" s="55">
        <f>IF(Tabel!$N$4="16668", Tabel!$AD610*0.4,0)</f>
        <v>0</v>
      </c>
      <c r="AH600" s="55">
        <f>IF(Tabel!$N$4="15677", Tabel!$AD610*0.2,0)</f>
        <v>0</v>
      </c>
      <c r="AI600" s="55">
        <f>IF(Tabel!$N$4="16958", Tabel!$AD610*0.2,0)</f>
        <v>0</v>
      </c>
      <c r="AJ600" s="55">
        <f>Tabel!$AD610*0.75</f>
        <v>0</v>
      </c>
      <c r="AK600" s="55">
        <f>(Tabel!$AD610+Tabel!$AF610)*0.1</f>
        <v>0</v>
      </c>
      <c r="AL600" s="55">
        <f>IF(Tabel!$B610="GRUP_F6", Tabel!$AD610*0.1,0)</f>
        <v>0</v>
      </c>
      <c r="AM600" s="55">
        <f>IF(IFERROR(MATCH(CONCATENATE("I",Tabel!$N$4),Inst_social,0),0)&gt;0,Tabel!$AD610*0.1,0)</f>
        <v>0</v>
      </c>
      <c r="AN600" s="55">
        <f>Tabel!$AD610*0.75</f>
        <v>0</v>
      </c>
    </row>
    <row r="601" spans="24:40" x14ac:dyDescent="0.2">
      <c r="X601" s="55">
        <f>IF(IFERROR(MATCH(CONCATENATE("I",Tabel!$N$4),Inst_SFSSV,0),0)&gt;0,Tabel!$AD611*0.9,0)</f>
        <v>0</v>
      </c>
      <c r="Y601" s="55">
        <f>IF(Tabel!$N$4="16341", Tabel!AD611*1,0)</f>
        <v>0</v>
      </c>
      <c r="Z601" s="55">
        <f>IF(Tabel!$N$4="00027", Tabel!AD611*0.4,0)</f>
        <v>0</v>
      </c>
      <c r="AA601" s="55">
        <f>IF(IFERROR(MATCH(CONCATENATE("I",Tabel!$N$4),Inst_audio,0),0)&gt;0,Tabel!$AD611*0.2,0)</f>
        <v>0</v>
      </c>
      <c r="AB601" s="55">
        <f>IF(Tabel!$N$4="00169", Tabel!AD611*0.4,0)</f>
        <v>0</v>
      </c>
      <c r="AC601" s="55">
        <f>IF(IFERROR(MATCH(CONCATENATE("I",Tabel!$N$4),Inst_forta,0),0)&gt;0,Tabel!$AD611*0.2,0)</f>
        <v>0</v>
      </c>
      <c r="AD601" s="55">
        <f>IF(IFERROR(MATCH(CONCATENATE("I",Tabel!$N$4),Inst_forta_bani,0),0)&gt;0,Tabel!$AD611*1.2,0)</f>
        <v>0</v>
      </c>
      <c r="AE601" s="55">
        <f>IF(Tabel!$N$4="16751", Tabel!$AD611*1.2,0)</f>
        <v>0</v>
      </c>
      <c r="AF601" s="55">
        <f>IF(Tabel!$N$4="16606", Tabel!$AD611*0.3,0)</f>
        <v>0</v>
      </c>
      <c r="AG601" s="55">
        <f>IF(Tabel!$N$4="16668", Tabel!$AD611*0.4,0)</f>
        <v>0</v>
      </c>
      <c r="AH601" s="55">
        <f>IF(Tabel!$N$4="15677", Tabel!$AD611*0.2,0)</f>
        <v>0</v>
      </c>
      <c r="AI601" s="55">
        <f>IF(Tabel!$N$4="16958", Tabel!$AD611*0.2,0)</f>
        <v>0</v>
      </c>
      <c r="AJ601" s="55">
        <f>Tabel!$AD611*0.75</f>
        <v>0</v>
      </c>
      <c r="AK601" s="55">
        <f>(Tabel!$AD611+Tabel!$AF611)*0.1</f>
        <v>0</v>
      </c>
      <c r="AL601" s="55">
        <f>IF(Tabel!$B611="GRUP_F6", Tabel!$AD611*0.1,0)</f>
        <v>0</v>
      </c>
      <c r="AM601" s="55">
        <f>IF(IFERROR(MATCH(CONCATENATE("I",Tabel!$N$4),Inst_social,0),0)&gt;0,Tabel!$AD611*0.1,0)</f>
        <v>0</v>
      </c>
      <c r="AN601" s="55">
        <f>Tabel!$AD611*0.75</f>
        <v>0</v>
      </c>
    </row>
    <row r="602" spans="24:40" x14ac:dyDescent="0.2">
      <c r="X602" s="55">
        <f>IF(IFERROR(MATCH(CONCATENATE("I",Tabel!$N$4),Inst_SFSSV,0),0)&gt;0,Tabel!$AD612*0.9,0)</f>
        <v>0</v>
      </c>
      <c r="Y602" s="55">
        <f>IF(Tabel!$N$4="16341", Tabel!AD612*1,0)</f>
        <v>0</v>
      </c>
      <c r="Z602" s="55">
        <f>IF(Tabel!$N$4="00027", Tabel!AD612*0.4,0)</f>
        <v>0</v>
      </c>
      <c r="AA602" s="55">
        <f>IF(IFERROR(MATCH(CONCATENATE("I",Tabel!$N$4),Inst_audio,0),0)&gt;0,Tabel!$AD612*0.2,0)</f>
        <v>0</v>
      </c>
      <c r="AB602" s="55">
        <f>IF(Tabel!$N$4="00169", Tabel!AD612*0.4,0)</f>
        <v>0</v>
      </c>
      <c r="AC602" s="55">
        <f>IF(IFERROR(MATCH(CONCATENATE("I",Tabel!$N$4),Inst_forta,0),0)&gt;0,Tabel!$AD612*0.2,0)</f>
        <v>0</v>
      </c>
      <c r="AD602" s="55">
        <f>IF(IFERROR(MATCH(CONCATENATE("I",Tabel!$N$4),Inst_forta_bani,0),0)&gt;0,Tabel!$AD612*1.2,0)</f>
        <v>0</v>
      </c>
      <c r="AE602" s="55">
        <f>IF(Tabel!$N$4="16751", Tabel!$AD612*1.2,0)</f>
        <v>0</v>
      </c>
      <c r="AF602" s="55">
        <f>IF(Tabel!$N$4="16606", Tabel!$AD612*0.3,0)</f>
        <v>0</v>
      </c>
      <c r="AG602" s="55">
        <f>IF(Tabel!$N$4="16668", Tabel!$AD612*0.4,0)</f>
        <v>0</v>
      </c>
      <c r="AH602" s="55">
        <f>IF(Tabel!$N$4="15677", Tabel!$AD612*0.2,0)</f>
        <v>0</v>
      </c>
      <c r="AI602" s="55">
        <f>IF(Tabel!$N$4="16958", Tabel!$AD612*0.2,0)</f>
        <v>0</v>
      </c>
      <c r="AJ602" s="55">
        <f>Tabel!$AD612*0.75</f>
        <v>0</v>
      </c>
      <c r="AK602" s="55">
        <f>(Tabel!$AD612+Tabel!$AF612)*0.1</f>
        <v>0</v>
      </c>
      <c r="AL602" s="55">
        <f>IF(Tabel!$B612="GRUP_F6", Tabel!$AD612*0.1,0)</f>
        <v>0</v>
      </c>
      <c r="AM602" s="55">
        <f>IF(IFERROR(MATCH(CONCATENATE("I",Tabel!$N$4),Inst_social,0),0)&gt;0,Tabel!$AD612*0.1,0)</f>
        <v>0</v>
      </c>
      <c r="AN602" s="55">
        <f>Tabel!$AD612*0.75</f>
        <v>0</v>
      </c>
    </row>
    <row r="603" spans="24:40" x14ac:dyDescent="0.2">
      <c r="X603" s="55">
        <f>IF(IFERROR(MATCH(CONCATENATE("I",Tabel!$N$4),Inst_SFSSV,0),0)&gt;0,Tabel!$AD613*0.9,0)</f>
        <v>0</v>
      </c>
      <c r="Y603" s="55">
        <f>IF(Tabel!$N$4="16341", Tabel!AD613*1,0)</f>
        <v>0</v>
      </c>
      <c r="Z603" s="55">
        <f>IF(Tabel!$N$4="00027", Tabel!AD613*0.4,0)</f>
        <v>0</v>
      </c>
      <c r="AA603" s="55">
        <f>IF(IFERROR(MATCH(CONCATENATE("I",Tabel!$N$4),Inst_audio,0),0)&gt;0,Tabel!$AD613*0.2,0)</f>
        <v>0</v>
      </c>
      <c r="AB603" s="55">
        <f>IF(Tabel!$N$4="00169", Tabel!AD613*0.4,0)</f>
        <v>0</v>
      </c>
      <c r="AC603" s="55">
        <f>IF(IFERROR(MATCH(CONCATENATE("I",Tabel!$N$4),Inst_forta,0),0)&gt;0,Tabel!$AD613*0.2,0)</f>
        <v>0</v>
      </c>
      <c r="AD603" s="55">
        <f>IF(IFERROR(MATCH(CONCATENATE("I",Tabel!$N$4),Inst_forta_bani,0),0)&gt;0,Tabel!$AD613*1.2,0)</f>
        <v>0</v>
      </c>
      <c r="AE603" s="55">
        <f>IF(Tabel!$N$4="16751", Tabel!$AD613*1.2,0)</f>
        <v>0</v>
      </c>
      <c r="AF603" s="55">
        <f>IF(Tabel!$N$4="16606", Tabel!$AD613*0.3,0)</f>
        <v>0</v>
      </c>
      <c r="AG603" s="55">
        <f>IF(Tabel!$N$4="16668", Tabel!$AD613*0.4,0)</f>
        <v>0</v>
      </c>
      <c r="AH603" s="55">
        <f>IF(Tabel!$N$4="15677", Tabel!$AD613*0.2,0)</f>
        <v>0</v>
      </c>
      <c r="AI603" s="55">
        <f>IF(Tabel!$N$4="16958", Tabel!$AD613*0.2,0)</f>
        <v>0</v>
      </c>
      <c r="AJ603" s="55">
        <f>Tabel!$AD613*0.75</f>
        <v>0</v>
      </c>
      <c r="AK603" s="55">
        <f>(Tabel!$AD613+Tabel!$AF613)*0.1</f>
        <v>0</v>
      </c>
      <c r="AL603" s="55">
        <f>IF(Tabel!$B613="GRUP_F6", Tabel!$AD613*0.1,0)</f>
        <v>0</v>
      </c>
      <c r="AM603" s="55">
        <f>IF(IFERROR(MATCH(CONCATENATE("I",Tabel!$N$4),Inst_social,0),0)&gt;0,Tabel!$AD613*0.1,0)</f>
        <v>0</v>
      </c>
      <c r="AN603" s="55">
        <f>Tabel!$AD613*0.75</f>
        <v>0</v>
      </c>
    </row>
    <row r="604" spans="24:40" x14ac:dyDescent="0.2">
      <c r="X604" s="55">
        <f>IF(IFERROR(MATCH(CONCATENATE("I",Tabel!$N$4),Inst_SFSSV,0),0)&gt;0,Tabel!$AD614*0.9,0)</f>
        <v>0</v>
      </c>
      <c r="Y604" s="55">
        <f>IF(Tabel!$N$4="16341", Tabel!AD614*1,0)</f>
        <v>0</v>
      </c>
      <c r="Z604" s="55">
        <f>IF(Tabel!$N$4="00027", Tabel!AD614*0.4,0)</f>
        <v>0</v>
      </c>
      <c r="AA604" s="55">
        <f>IF(IFERROR(MATCH(CONCATENATE("I",Tabel!$N$4),Inst_audio,0),0)&gt;0,Tabel!$AD614*0.2,0)</f>
        <v>0</v>
      </c>
      <c r="AB604" s="55">
        <f>IF(Tabel!$N$4="00169", Tabel!AD614*0.4,0)</f>
        <v>0</v>
      </c>
      <c r="AC604" s="55">
        <f>IF(IFERROR(MATCH(CONCATENATE("I",Tabel!$N$4),Inst_forta,0),0)&gt;0,Tabel!$AD614*0.2,0)</f>
        <v>0</v>
      </c>
      <c r="AD604" s="55">
        <f>IF(IFERROR(MATCH(CONCATENATE("I",Tabel!$N$4),Inst_forta_bani,0),0)&gt;0,Tabel!$AD614*1.2,0)</f>
        <v>0</v>
      </c>
      <c r="AE604" s="55">
        <f>IF(Tabel!$N$4="16751", Tabel!$AD614*1.2,0)</f>
        <v>0</v>
      </c>
      <c r="AF604" s="55">
        <f>IF(Tabel!$N$4="16606", Tabel!$AD614*0.3,0)</f>
        <v>0</v>
      </c>
      <c r="AG604" s="55">
        <f>IF(Tabel!$N$4="16668", Tabel!$AD614*0.4,0)</f>
        <v>0</v>
      </c>
      <c r="AH604" s="55">
        <f>IF(Tabel!$N$4="15677", Tabel!$AD614*0.2,0)</f>
        <v>0</v>
      </c>
      <c r="AI604" s="55">
        <f>IF(Tabel!$N$4="16958", Tabel!$AD614*0.2,0)</f>
        <v>0</v>
      </c>
      <c r="AJ604" s="55">
        <f>Tabel!$AD614*0.75</f>
        <v>0</v>
      </c>
      <c r="AK604" s="55">
        <f>(Tabel!$AD614+Tabel!$AF614)*0.1</f>
        <v>0</v>
      </c>
      <c r="AL604" s="55">
        <f>IF(Tabel!$B614="GRUP_F6", Tabel!$AD614*0.1,0)</f>
        <v>0</v>
      </c>
      <c r="AM604" s="55">
        <f>IF(IFERROR(MATCH(CONCATENATE("I",Tabel!$N$4),Inst_social,0),0)&gt;0,Tabel!$AD614*0.1,0)</f>
        <v>0</v>
      </c>
      <c r="AN604" s="55">
        <f>Tabel!$AD614*0.75</f>
        <v>0</v>
      </c>
    </row>
    <row r="605" spans="24:40" x14ac:dyDescent="0.2">
      <c r="X605" s="55">
        <f>IF(IFERROR(MATCH(CONCATENATE("I",Tabel!$N$4),Inst_SFSSV,0),0)&gt;0,Tabel!$AD615*0.9,0)</f>
        <v>0</v>
      </c>
      <c r="Y605" s="55">
        <f>IF(Tabel!$N$4="16341", Tabel!AD615*1,0)</f>
        <v>0</v>
      </c>
      <c r="Z605" s="55">
        <f>IF(Tabel!$N$4="00027", Tabel!AD615*0.4,0)</f>
        <v>0</v>
      </c>
      <c r="AA605" s="55">
        <f>IF(IFERROR(MATCH(CONCATENATE("I",Tabel!$N$4),Inst_audio,0),0)&gt;0,Tabel!$AD615*0.2,0)</f>
        <v>0</v>
      </c>
      <c r="AB605" s="55">
        <f>IF(Tabel!$N$4="00169", Tabel!AD615*0.4,0)</f>
        <v>0</v>
      </c>
      <c r="AC605" s="55">
        <f>IF(IFERROR(MATCH(CONCATENATE("I",Tabel!$N$4),Inst_forta,0),0)&gt;0,Tabel!$AD615*0.2,0)</f>
        <v>0</v>
      </c>
      <c r="AD605" s="55">
        <f>IF(IFERROR(MATCH(CONCATENATE("I",Tabel!$N$4),Inst_forta_bani,0),0)&gt;0,Tabel!$AD615*1.2,0)</f>
        <v>0</v>
      </c>
      <c r="AE605" s="55">
        <f>IF(Tabel!$N$4="16751", Tabel!$AD615*1.2,0)</f>
        <v>0</v>
      </c>
      <c r="AF605" s="55">
        <f>IF(Tabel!$N$4="16606", Tabel!$AD615*0.3,0)</f>
        <v>0</v>
      </c>
      <c r="AG605" s="55">
        <f>IF(Tabel!$N$4="16668", Tabel!$AD615*0.4,0)</f>
        <v>0</v>
      </c>
      <c r="AH605" s="55">
        <f>IF(Tabel!$N$4="15677", Tabel!$AD615*0.2,0)</f>
        <v>0</v>
      </c>
      <c r="AI605" s="55">
        <f>IF(Tabel!$N$4="16958", Tabel!$AD615*0.2,0)</f>
        <v>0</v>
      </c>
      <c r="AJ605" s="55">
        <f>Tabel!$AD615*0.75</f>
        <v>0</v>
      </c>
      <c r="AK605" s="55">
        <f>(Tabel!$AD615+Tabel!$AF615)*0.1</f>
        <v>0</v>
      </c>
      <c r="AL605" s="55">
        <f>IF(Tabel!$B615="GRUP_F6", Tabel!$AD615*0.1,0)</f>
        <v>0</v>
      </c>
      <c r="AM605" s="55">
        <f>IF(IFERROR(MATCH(CONCATENATE("I",Tabel!$N$4),Inst_social,0),0)&gt;0,Tabel!$AD615*0.1,0)</f>
        <v>0</v>
      </c>
      <c r="AN605" s="55">
        <f>Tabel!$AD615*0.75</f>
        <v>0</v>
      </c>
    </row>
    <row r="606" spans="24:40" x14ac:dyDescent="0.2">
      <c r="X606" s="55">
        <f>IF(IFERROR(MATCH(CONCATENATE("I",Tabel!$N$4),Inst_SFSSV,0),0)&gt;0,Tabel!$AD616*0.9,0)</f>
        <v>0</v>
      </c>
      <c r="Y606" s="55">
        <f>IF(Tabel!$N$4="16341", Tabel!AD616*1,0)</f>
        <v>0</v>
      </c>
      <c r="Z606" s="55">
        <f>IF(Tabel!$N$4="00027", Tabel!AD616*0.4,0)</f>
        <v>0</v>
      </c>
      <c r="AA606" s="55">
        <f>IF(IFERROR(MATCH(CONCATENATE("I",Tabel!$N$4),Inst_audio,0),0)&gt;0,Tabel!$AD616*0.2,0)</f>
        <v>0</v>
      </c>
      <c r="AB606" s="55">
        <f>IF(Tabel!$N$4="00169", Tabel!AD616*0.4,0)</f>
        <v>0</v>
      </c>
      <c r="AC606" s="55">
        <f>IF(IFERROR(MATCH(CONCATENATE("I",Tabel!$N$4),Inst_forta,0),0)&gt;0,Tabel!$AD616*0.2,0)</f>
        <v>0</v>
      </c>
      <c r="AD606" s="55">
        <f>IF(IFERROR(MATCH(CONCATENATE("I",Tabel!$N$4),Inst_forta_bani,0),0)&gt;0,Tabel!$AD616*1.2,0)</f>
        <v>0</v>
      </c>
      <c r="AE606" s="55">
        <f>IF(Tabel!$N$4="16751", Tabel!$AD616*1.2,0)</f>
        <v>0</v>
      </c>
      <c r="AF606" s="55">
        <f>IF(Tabel!$N$4="16606", Tabel!$AD616*0.3,0)</f>
        <v>0</v>
      </c>
      <c r="AG606" s="55">
        <f>IF(Tabel!$N$4="16668", Tabel!$AD616*0.4,0)</f>
        <v>0</v>
      </c>
      <c r="AH606" s="55">
        <f>IF(Tabel!$N$4="15677", Tabel!$AD616*0.2,0)</f>
        <v>0</v>
      </c>
      <c r="AI606" s="55">
        <f>IF(Tabel!$N$4="16958", Tabel!$AD616*0.2,0)</f>
        <v>0</v>
      </c>
      <c r="AJ606" s="55">
        <f>Tabel!$AD616*0.75</f>
        <v>0</v>
      </c>
      <c r="AK606" s="55">
        <f>(Tabel!$AD616+Tabel!$AF616)*0.1</f>
        <v>0</v>
      </c>
      <c r="AL606" s="55">
        <f>IF(Tabel!$B616="GRUP_F6", Tabel!$AD616*0.1,0)</f>
        <v>0</v>
      </c>
      <c r="AM606" s="55">
        <f>IF(IFERROR(MATCH(CONCATENATE("I",Tabel!$N$4),Inst_social,0),0)&gt;0,Tabel!$AD616*0.1,0)</f>
        <v>0</v>
      </c>
      <c r="AN606" s="55">
        <f>Tabel!$AD616*0.75</f>
        <v>0</v>
      </c>
    </row>
    <row r="607" spans="24:40" x14ac:dyDescent="0.2">
      <c r="X607" s="55">
        <f>IF(IFERROR(MATCH(CONCATENATE("I",Tabel!$N$4),Inst_SFSSV,0),0)&gt;0,Tabel!$AD617*0.9,0)</f>
        <v>0</v>
      </c>
      <c r="Y607" s="55">
        <f>IF(Tabel!$N$4="16341", Tabel!AD617*1,0)</f>
        <v>0</v>
      </c>
      <c r="Z607" s="55">
        <f>IF(Tabel!$N$4="00027", Tabel!AD617*0.4,0)</f>
        <v>0</v>
      </c>
      <c r="AA607" s="55">
        <f>IF(IFERROR(MATCH(CONCATENATE("I",Tabel!$N$4),Inst_audio,0),0)&gt;0,Tabel!$AD617*0.2,0)</f>
        <v>0</v>
      </c>
      <c r="AB607" s="55">
        <f>IF(Tabel!$N$4="00169", Tabel!AD617*0.4,0)</f>
        <v>0</v>
      </c>
      <c r="AC607" s="55">
        <f>IF(IFERROR(MATCH(CONCATENATE("I",Tabel!$N$4),Inst_forta,0),0)&gt;0,Tabel!$AD617*0.2,0)</f>
        <v>0</v>
      </c>
      <c r="AD607" s="55">
        <f>IF(IFERROR(MATCH(CONCATENATE("I",Tabel!$N$4),Inst_forta_bani,0),0)&gt;0,Tabel!$AD617*1.2,0)</f>
        <v>0</v>
      </c>
      <c r="AE607" s="55">
        <f>IF(Tabel!$N$4="16751", Tabel!$AD617*1.2,0)</f>
        <v>0</v>
      </c>
      <c r="AF607" s="55">
        <f>IF(Tabel!$N$4="16606", Tabel!$AD617*0.3,0)</f>
        <v>0</v>
      </c>
      <c r="AG607" s="55">
        <f>IF(Tabel!$N$4="16668", Tabel!$AD617*0.4,0)</f>
        <v>0</v>
      </c>
      <c r="AH607" s="55">
        <f>IF(Tabel!$N$4="15677", Tabel!$AD617*0.2,0)</f>
        <v>0</v>
      </c>
      <c r="AI607" s="55">
        <f>IF(Tabel!$N$4="16958", Tabel!$AD617*0.2,0)</f>
        <v>0</v>
      </c>
      <c r="AJ607" s="55">
        <f>Tabel!$AD617*0.75</f>
        <v>0</v>
      </c>
      <c r="AK607" s="55">
        <f>(Tabel!$AD617+Tabel!$AF617)*0.1</f>
        <v>0</v>
      </c>
      <c r="AL607" s="55">
        <f>IF(Tabel!$B617="GRUP_F6", Tabel!$AD617*0.1,0)</f>
        <v>0</v>
      </c>
      <c r="AM607" s="55">
        <f>IF(IFERROR(MATCH(CONCATENATE("I",Tabel!$N$4),Inst_social,0),0)&gt;0,Tabel!$AD617*0.1,0)</f>
        <v>0</v>
      </c>
      <c r="AN607" s="55">
        <f>Tabel!$AD617*0.75</f>
        <v>0</v>
      </c>
    </row>
    <row r="608" spans="24:40" x14ac:dyDescent="0.2">
      <c r="X608" s="55">
        <f>IF(IFERROR(MATCH(CONCATENATE("I",Tabel!$N$4),Inst_SFSSV,0),0)&gt;0,Tabel!$AD618*0.9,0)</f>
        <v>0</v>
      </c>
      <c r="Y608" s="55">
        <f>IF(Tabel!$N$4="16341", Tabel!AD618*1,0)</f>
        <v>0</v>
      </c>
      <c r="Z608" s="55">
        <f>IF(Tabel!$N$4="00027", Tabel!AD618*0.4,0)</f>
        <v>0</v>
      </c>
      <c r="AA608" s="55">
        <f>IF(IFERROR(MATCH(CONCATENATE("I",Tabel!$N$4),Inst_audio,0),0)&gt;0,Tabel!$AD618*0.2,0)</f>
        <v>0</v>
      </c>
      <c r="AB608" s="55">
        <f>IF(Tabel!$N$4="00169", Tabel!AD618*0.4,0)</f>
        <v>0</v>
      </c>
      <c r="AC608" s="55">
        <f>IF(IFERROR(MATCH(CONCATENATE("I",Tabel!$N$4),Inst_forta,0),0)&gt;0,Tabel!$AD618*0.2,0)</f>
        <v>0</v>
      </c>
      <c r="AD608" s="55">
        <f>IF(IFERROR(MATCH(CONCATENATE("I",Tabel!$N$4),Inst_forta_bani,0),0)&gt;0,Tabel!$AD618*1.2,0)</f>
        <v>0</v>
      </c>
      <c r="AE608" s="55">
        <f>IF(Tabel!$N$4="16751", Tabel!$AD618*1.2,0)</f>
        <v>0</v>
      </c>
      <c r="AF608" s="55">
        <f>IF(Tabel!$N$4="16606", Tabel!$AD618*0.3,0)</f>
        <v>0</v>
      </c>
      <c r="AG608" s="55">
        <f>IF(Tabel!$N$4="16668", Tabel!$AD618*0.4,0)</f>
        <v>0</v>
      </c>
      <c r="AH608" s="55">
        <f>IF(Tabel!$N$4="15677", Tabel!$AD618*0.2,0)</f>
        <v>0</v>
      </c>
      <c r="AI608" s="55">
        <f>IF(Tabel!$N$4="16958", Tabel!$AD618*0.2,0)</f>
        <v>0</v>
      </c>
      <c r="AJ608" s="55">
        <f>Tabel!$AD618*0.75</f>
        <v>0</v>
      </c>
      <c r="AK608" s="55">
        <f>(Tabel!$AD618+Tabel!$AF618)*0.1</f>
        <v>0</v>
      </c>
      <c r="AL608" s="55">
        <f>IF(Tabel!$B618="GRUP_F6", Tabel!$AD618*0.1,0)</f>
        <v>0</v>
      </c>
      <c r="AM608" s="55">
        <f>IF(IFERROR(MATCH(CONCATENATE("I",Tabel!$N$4),Inst_social,0),0)&gt;0,Tabel!$AD618*0.1,0)</f>
        <v>0</v>
      </c>
      <c r="AN608" s="55">
        <f>Tabel!$AD618*0.75</f>
        <v>0</v>
      </c>
    </row>
    <row r="609" spans="24:40" x14ac:dyDescent="0.2">
      <c r="X609" s="55">
        <f>IF(IFERROR(MATCH(CONCATENATE("I",Tabel!$N$4),Inst_SFSSV,0),0)&gt;0,Tabel!$AD619*0.9,0)</f>
        <v>0</v>
      </c>
      <c r="Y609" s="55">
        <f>IF(Tabel!$N$4="16341", Tabel!AD619*1,0)</f>
        <v>0</v>
      </c>
      <c r="Z609" s="55">
        <f>IF(Tabel!$N$4="00027", Tabel!AD619*0.4,0)</f>
        <v>0</v>
      </c>
      <c r="AA609" s="55">
        <f>IF(IFERROR(MATCH(CONCATENATE("I",Tabel!$N$4),Inst_audio,0),0)&gt;0,Tabel!$AD619*0.2,0)</f>
        <v>0</v>
      </c>
      <c r="AB609" s="55">
        <f>IF(Tabel!$N$4="00169", Tabel!AD619*0.4,0)</f>
        <v>0</v>
      </c>
      <c r="AC609" s="55">
        <f>IF(IFERROR(MATCH(CONCATENATE("I",Tabel!$N$4),Inst_forta,0),0)&gt;0,Tabel!$AD619*0.2,0)</f>
        <v>0</v>
      </c>
      <c r="AD609" s="55">
        <f>IF(IFERROR(MATCH(CONCATENATE("I",Tabel!$N$4),Inst_forta_bani,0),0)&gt;0,Tabel!$AD619*1.2,0)</f>
        <v>0</v>
      </c>
      <c r="AE609" s="55">
        <f>IF(Tabel!$N$4="16751", Tabel!$AD619*1.2,0)</f>
        <v>0</v>
      </c>
      <c r="AF609" s="55">
        <f>IF(Tabel!$N$4="16606", Tabel!$AD619*0.3,0)</f>
        <v>0</v>
      </c>
      <c r="AG609" s="55">
        <f>IF(Tabel!$N$4="16668", Tabel!$AD619*0.4,0)</f>
        <v>0</v>
      </c>
      <c r="AH609" s="55">
        <f>IF(Tabel!$N$4="15677", Tabel!$AD619*0.2,0)</f>
        <v>0</v>
      </c>
      <c r="AI609" s="55">
        <f>IF(Tabel!$N$4="16958", Tabel!$AD619*0.2,0)</f>
        <v>0</v>
      </c>
      <c r="AJ609" s="55">
        <f>Tabel!$AD619*0.75</f>
        <v>0</v>
      </c>
      <c r="AK609" s="55">
        <f>(Tabel!$AD619+Tabel!$AF619)*0.1</f>
        <v>0</v>
      </c>
      <c r="AL609" s="55">
        <f>IF(Tabel!$B619="GRUP_F6", Tabel!$AD619*0.1,0)</f>
        <v>0</v>
      </c>
      <c r="AM609" s="55">
        <f>IF(IFERROR(MATCH(CONCATENATE("I",Tabel!$N$4),Inst_social,0),0)&gt;0,Tabel!$AD619*0.1,0)</f>
        <v>0</v>
      </c>
      <c r="AN609" s="55">
        <f>Tabel!$AD619*0.75</f>
        <v>0</v>
      </c>
    </row>
    <row r="610" spans="24:40" x14ac:dyDescent="0.2">
      <c r="X610" s="55">
        <f>IF(IFERROR(MATCH(CONCATENATE("I",Tabel!$N$4),Inst_SFSSV,0),0)&gt;0,Tabel!$AD620*0.9,0)</f>
        <v>0</v>
      </c>
      <c r="Y610" s="55">
        <f>IF(Tabel!$N$4="16341", Tabel!AD620*1,0)</f>
        <v>0</v>
      </c>
      <c r="Z610" s="55">
        <f>IF(Tabel!$N$4="00027", Tabel!AD620*0.4,0)</f>
        <v>0</v>
      </c>
      <c r="AA610" s="55">
        <f>IF(IFERROR(MATCH(CONCATENATE("I",Tabel!$N$4),Inst_audio,0),0)&gt;0,Tabel!$AD620*0.2,0)</f>
        <v>0</v>
      </c>
      <c r="AB610" s="55">
        <f>IF(Tabel!$N$4="00169", Tabel!AD620*0.4,0)</f>
        <v>0</v>
      </c>
      <c r="AC610" s="55">
        <f>IF(IFERROR(MATCH(CONCATENATE("I",Tabel!$N$4),Inst_forta,0),0)&gt;0,Tabel!$AD620*0.2,0)</f>
        <v>0</v>
      </c>
      <c r="AD610" s="55">
        <f>IF(IFERROR(MATCH(CONCATENATE("I",Tabel!$N$4),Inst_forta_bani,0),0)&gt;0,Tabel!$AD620*1.2,0)</f>
        <v>0</v>
      </c>
      <c r="AE610" s="55">
        <f>IF(Tabel!$N$4="16751", Tabel!$AD620*1.2,0)</f>
        <v>0</v>
      </c>
      <c r="AF610" s="55">
        <f>IF(Tabel!$N$4="16606", Tabel!$AD620*0.3,0)</f>
        <v>0</v>
      </c>
      <c r="AG610" s="55">
        <f>IF(Tabel!$N$4="16668", Tabel!$AD620*0.4,0)</f>
        <v>0</v>
      </c>
      <c r="AH610" s="55">
        <f>IF(Tabel!$N$4="15677", Tabel!$AD620*0.2,0)</f>
        <v>0</v>
      </c>
      <c r="AI610" s="55">
        <f>IF(Tabel!$N$4="16958", Tabel!$AD620*0.2,0)</f>
        <v>0</v>
      </c>
      <c r="AJ610" s="55">
        <f>Tabel!$AD620*0.75</f>
        <v>0</v>
      </c>
      <c r="AK610" s="55">
        <f>(Tabel!$AD620+Tabel!$AF620)*0.1</f>
        <v>0</v>
      </c>
      <c r="AL610" s="55">
        <f>IF(Tabel!$B620="GRUP_F6", Tabel!$AD620*0.1,0)</f>
        <v>0</v>
      </c>
      <c r="AM610" s="55">
        <f>IF(IFERROR(MATCH(CONCATENATE("I",Tabel!$N$4),Inst_social,0),0)&gt;0,Tabel!$AD620*0.1,0)</f>
        <v>0</v>
      </c>
      <c r="AN610" s="55">
        <f>Tabel!$AD620*0.75</f>
        <v>0</v>
      </c>
    </row>
    <row r="611" spans="24:40" x14ac:dyDescent="0.2">
      <c r="X611" s="55">
        <f>IF(IFERROR(MATCH(CONCATENATE("I",Tabel!$N$4),Inst_SFSSV,0),0)&gt;0,Tabel!$AD621*0.9,0)</f>
        <v>0</v>
      </c>
      <c r="Y611" s="55">
        <f>IF(Tabel!$N$4="16341", Tabel!AD621*1,0)</f>
        <v>0</v>
      </c>
      <c r="Z611" s="55">
        <f>IF(Tabel!$N$4="00027", Tabel!AD621*0.4,0)</f>
        <v>0</v>
      </c>
      <c r="AA611" s="55">
        <f>IF(IFERROR(MATCH(CONCATENATE("I",Tabel!$N$4),Inst_audio,0),0)&gt;0,Tabel!$AD621*0.2,0)</f>
        <v>0</v>
      </c>
      <c r="AB611" s="55">
        <f>IF(Tabel!$N$4="00169", Tabel!AD621*0.4,0)</f>
        <v>0</v>
      </c>
      <c r="AC611" s="55">
        <f>IF(IFERROR(MATCH(CONCATENATE("I",Tabel!$N$4),Inst_forta,0),0)&gt;0,Tabel!$AD621*0.2,0)</f>
        <v>0</v>
      </c>
      <c r="AD611" s="55">
        <f>IF(IFERROR(MATCH(CONCATENATE("I",Tabel!$N$4),Inst_forta_bani,0),0)&gt;0,Tabel!$AD621*1.2,0)</f>
        <v>0</v>
      </c>
      <c r="AE611" s="55">
        <f>IF(Tabel!$N$4="16751", Tabel!$AD621*1.2,0)</f>
        <v>0</v>
      </c>
      <c r="AF611" s="55">
        <f>IF(Tabel!$N$4="16606", Tabel!$AD621*0.3,0)</f>
        <v>0</v>
      </c>
      <c r="AG611" s="55">
        <f>IF(Tabel!$N$4="16668", Tabel!$AD621*0.4,0)</f>
        <v>0</v>
      </c>
      <c r="AH611" s="55">
        <f>IF(Tabel!$N$4="15677", Tabel!$AD621*0.2,0)</f>
        <v>0</v>
      </c>
      <c r="AI611" s="55">
        <f>IF(Tabel!$N$4="16958", Tabel!$AD621*0.2,0)</f>
        <v>0</v>
      </c>
      <c r="AJ611" s="55">
        <f>Tabel!$AD621*0.75</f>
        <v>0</v>
      </c>
      <c r="AK611" s="55">
        <f>(Tabel!$AD621+Tabel!$AF621)*0.1</f>
        <v>0</v>
      </c>
      <c r="AL611" s="55">
        <f>IF(Tabel!$B621="GRUP_F6", Tabel!$AD621*0.1,0)</f>
        <v>0</v>
      </c>
      <c r="AM611" s="55">
        <f>IF(IFERROR(MATCH(CONCATENATE("I",Tabel!$N$4),Inst_social,0),0)&gt;0,Tabel!$AD621*0.1,0)</f>
        <v>0</v>
      </c>
      <c r="AN611" s="55">
        <f>Tabel!$AD621*0.75</f>
        <v>0</v>
      </c>
    </row>
    <row r="612" spans="24:40" x14ac:dyDescent="0.2">
      <c r="X612" s="55">
        <f>IF(IFERROR(MATCH(CONCATENATE("I",Tabel!$N$4),Inst_SFSSV,0),0)&gt;0,Tabel!$AD622*0.9,0)</f>
        <v>0</v>
      </c>
      <c r="Y612" s="55">
        <f>IF(Tabel!$N$4="16341", Tabel!AD622*1,0)</f>
        <v>0</v>
      </c>
      <c r="Z612" s="55">
        <f>IF(Tabel!$N$4="00027", Tabel!AD622*0.4,0)</f>
        <v>0</v>
      </c>
      <c r="AA612" s="55">
        <f>IF(IFERROR(MATCH(CONCATENATE("I",Tabel!$N$4),Inst_audio,0),0)&gt;0,Tabel!$AD622*0.2,0)</f>
        <v>0</v>
      </c>
      <c r="AB612" s="55">
        <f>IF(Tabel!$N$4="00169", Tabel!AD622*0.4,0)</f>
        <v>0</v>
      </c>
      <c r="AC612" s="55">
        <f>IF(IFERROR(MATCH(CONCATENATE("I",Tabel!$N$4),Inst_forta,0),0)&gt;0,Tabel!$AD622*0.2,0)</f>
        <v>0</v>
      </c>
      <c r="AD612" s="55">
        <f>IF(IFERROR(MATCH(CONCATENATE("I",Tabel!$N$4),Inst_forta_bani,0),0)&gt;0,Tabel!$AD622*1.2,0)</f>
        <v>0</v>
      </c>
      <c r="AE612" s="55">
        <f>IF(Tabel!$N$4="16751", Tabel!$AD622*1.2,0)</f>
        <v>0</v>
      </c>
      <c r="AF612" s="55">
        <f>IF(Tabel!$N$4="16606", Tabel!$AD622*0.3,0)</f>
        <v>0</v>
      </c>
      <c r="AG612" s="55">
        <f>IF(Tabel!$N$4="16668", Tabel!$AD622*0.4,0)</f>
        <v>0</v>
      </c>
      <c r="AH612" s="55">
        <f>IF(Tabel!$N$4="15677", Tabel!$AD622*0.2,0)</f>
        <v>0</v>
      </c>
      <c r="AI612" s="55">
        <f>IF(Tabel!$N$4="16958", Tabel!$AD622*0.2,0)</f>
        <v>0</v>
      </c>
      <c r="AJ612" s="55">
        <f>Tabel!$AD622*0.75</f>
        <v>0</v>
      </c>
      <c r="AK612" s="55">
        <f>(Tabel!$AD622+Tabel!$AF622)*0.1</f>
        <v>0</v>
      </c>
      <c r="AL612" s="55">
        <f>IF(Tabel!$B622="GRUP_F6", Tabel!$AD622*0.1,0)</f>
        <v>0</v>
      </c>
      <c r="AM612" s="55">
        <f>IF(IFERROR(MATCH(CONCATENATE("I",Tabel!$N$4),Inst_social,0),0)&gt;0,Tabel!$AD622*0.1,0)</f>
        <v>0</v>
      </c>
      <c r="AN612" s="55">
        <f>Tabel!$AD622*0.75</f>
        <v>0</v>
      </c>
    </row>
    <row r="613" spans="24:40" x14ac:dyDescent="0.2">
      <c r="X613" s="55">
        <f>IF(IFERROR(MATCH(CONCATENATE("I",Tabel!$N$4),Inst_SFSSV,0),0)&gt;0,Tabel!$AD623*0.9,0)</f>
        <v>0</v>
      </c>
      <c r="Y613" s="55">
        <f>IF(Tabel!$N$4="16341", Tabel!AD623*1,0)</f>
        <v>0</v>
      </c>
      <c r="Z613" s="55">
        <f>IF(Tabel!$N$4="00027", Tabel!AD623*0.4,0)</f>
        <v>0</v>
      </c>
      <c r="AA613" s="55">
        <f>IF(IFERROR(MATCH(CONCATENATE("I",Tabel!$N$4),Inst_audio,0),0)&gt;0,Tabel!$AD623*0.2,0)</f>
        <v>0</v>
      </c>
      <c r="AB613" s="55">
        <f>IF(Tabel!$N$4="00169", Tabel!AD623*0.4,0)</f>
        <v>0</v>
      </c>
      <c r="AC613" s="55">
        <f>IF(IFERROR(MATCH(CONCATENATE("I",Tabel!$N$4),Inst_forta,0),0)&gt;0,Tabel!$AD623*0.2,0)</f>
        <v>0</v>
      </c>
      <c r="AD613" s="55">
        <f>IF(IFERROR(MATCH(CONCATENATE("I",Tabel!$N$4),Inst_forta_bani,0),0)&gt;0,Tabel!$AD623*1.2,0)</f>
        <v>0</v>
      </c>
      <c r="AE613" s="55">
        <f>IF(Tabel!$N$4="16751", Tabel!$AD623*1.2,0)</f>
        <v>0</v>
      </c>
      <c r="AF613" s="55">
        <f>IF(Tabel!$N$4="16606", Tabel!$AD623*0.3,0)</f>
        <v>0</v>
      </c>
      <c r="AG613" s="55">
        <f>IF(Tabel!$N$4="16668", Tabel!$AD623*0.4,0)</f>
        <v>0</v>
      </c>
      <c r="AH613" s="55">
        <f>IF(Tabel!$N$4="15677", Tabel!$AD623*0.2,0)</f>
        <v>0</v>
      </c>
      <c r="AI613" s="55">
        <f>IF(Tabel!$N$4="16958", Tabel!$AD623*0.2,0)</f>
        <v>0</v>
      </c>
      <c r="AJ613" s="55">
        <f>Tabel!$AD623*0.75</f>
        <v>0</v>
      </c>
      <c r="AK613" s="55">
        <f>(Tabel!$AD623+Tabel!$AF623)*0.1</f>
        <v>0</v>
      </c>
      <c r="AL613" s="55">
        <f>IF(Tabel!$B623="GRUP_F6", Tabel!$AD623*0.1,0)</f>
        <v>0</v>
      </c>
      <c r="AM613" s="55">
        <f>IF(IFERROR(MATCH(CONCATENATE("I",Tabel!$N$4),Inst_social,0),0)&gt;0,Tabel!$AD623*0.1,0)</f>
        <v>0</v>
      </c>
      <c r="AN613" s="55">
        <f>Tabel!$AD623*0.75</f>
        <v>0</v>
      </c>
    </row>
    <row r="614" spans="24:40" x14ac:dyDescent="0.2">
      <c r="X614" s="55">
        <f>IF(IFERROR(MATCH(CONCATENATE("I",Tabel!$N$4),Inst_SFSSV,0),0)&gt;0,Tabel!$AD624*0.9,0)</f>
        <v>0</v>
      </c>
      <c r="Y614" s="55">
        <f>IF(Tabel!$N$4="16341", Tabel!AD624*1,0)</f>
        <v>0</v>
      </c>
      <c r="Z614" s="55">
        <f>IF(Tabel!$N$4="00027", Tabel!AD624*0.4,0)</f>
        <v>0</v>
      </c>
      <c r="AA614" s="55">
        <f>IF(IFERROR(MATCH(CONCATENATE("I",Tabel!$N$4),Inst_audio,0),0)&gt;0,Tabel!$AD624*0.2,0)</f>
        <v>0</v>
      </c>
      <c r="AB614" s="55">
        <f>IF(Tabel!$N$4="00169", Tabel!AD624*0.4,0)</f>
        <v>0</v>
      </c>
      <c r="AC614" s="55">
        <f>IF(IFERROR(MATCH(CONCATENATE("I",Tabel!$N$4),Inst_forta,0),0)&gt;0,Tabel!$AD624*0.2,0)</f>
        <v>0</v>
      </c>
      <c r="AD614" s="55">
        <f>IF(IFERROR(MATCH(CONCATENATE("I",Tabel!$N$4),Inst_forta_bani,0),0)&gt;0,Tabel!$AD624*1.2,0)</f>
        <v>0</v>
      </c>
      <c r="AE614" s="55">
        <f>IF(Tabel!$N$4="16751", Tabel!$AD624*1.2,0)</f>
        <v>0</v>
      </c>
      <c r="AF614" s="55">
        <f>IF(Tabel!$N$4="16606", Tabel!$AD624*0.3,0)</f>
        <v>0</v>
      </c>
      <c r="AG614" s="55">
        <f>IF(Tabel!$N$4="16668", Tabel!$AD624*0.4,0)</f>
        <v>0</v>
      </c>
      <c r="AH614" s="55">
        <f>IF(Tabel!$N$4="15677", Tabel!$AD624*0.2,0)</f>
        <v>0</v>
      </c>
      <c r="AI614" s="55">
        <f>IF(Tabel!$N$4="16958", Tabel!$AD624*0.2,0)</f>
        <v>0</v>
      </c>
      <c r="AJ614" s="55">
        <f>Tabel!$AD624*0.75</f>
        <v>0</v>
      </c>
      <c r="AK614" s="55">
        <f>(Tabel!$AD624+Tabel!$AF624)*0.1</f>
        <v>0</v>
      </c>
      <c r="AL614" s="55">
        <f>IF(Tabel!$B624="GRUP_F6", Tabel!$AD624*0.1,0)</f>
        <v>0</v>
      </c>
      <c r="AM614" s="55">
        <f>IF(IFERROR(MATCH(CONCATENATE("I",Tabel!$N$4),Inst_social,0),0)&gt;0,Tabel!$AD624*0.1,0)</f>
        <v>0</v>
      </c>
      <c r="AN614" s="55">
        <f>Tabel!$AD624*0.75</f>
        <v>0</v>
      </c>
    </row>
    <row r="615" spans="24:40" x14ac:dyDescent="0.2">
      <c r="X615" s="55">
        <f>IF(IFERROR(MATCH(CONCATENATE("I",Tabel!$N$4),Inst_SFSSV,0),0)&gt;0,Tabel!$AD625*0.9,0)</f>
        <v>0</v>
      </c>
      <c r="Y615" s="55">
        <f>IF(Tabel!$N$4="16341", Tabel!AD625*1,0)</f>
        <v>0</v>
      </c>
      <c r="Z615" s="55">
        <f>IF(Tabel!$N$4="00027", Tabel!AD625*0.4,0)</f>
        <v>0</v>
      </c>
      <c r="AA615" s="55">
        <f>IF(IFERROR(MATCH(CONCATENATE("I",Tabel!$N$4),Inst_audio,0),0)&gt;0,Tabel!$AD625*0.2,0)</f>
        <v>0</v>
      </c>
      <c r="AB615" s="55">
        <f>IF(Tabel!$N$4="00169", Tabel!AD625*0.4,0)</f>
        <v>0</v>
      </c>
      <c r="AC615" s="55">
        <f>IF(IFERROR(MATCH(CONCATENATE("I",Tabel!$N$4),Inst_forta,0),0)&gt;0,Tabel!$AD625*0.2,0)</f>
        <v>0</v>
      </c>
      <c r="AD615" s="55">
        <f>IF(IFERROR(MATCH(CONCATENATE("I",Tabel!$N$4),Inst_forta_bani,0),0)&gt;0,Tabel!$AD625*1.2,0)</f>
        <v>0</v>
      </c>
      <c r="AE615" s="55">
        <f>IF(Tabel!$N$4="16751", Tabel!$AD625*1.2,0)</f>
        <v>0</v>
      </c>
      <c r="AF615" s="55">
        <f>IF(Tabel!$N$4="16606", Tabel!$AD625*0.3,0)</f>
        <v>0</v>
      </c>
      <c r="AG615" s="55">
        <f>IF(Tabel!$N$4="16668", Tabel!$AD625*0.4,0)</f>
        <v>0</v>
      </c>
      <c r="AH615" s="55">
        <f>IF(Tabel!$N$4="15677", Tabel!$AD625*0.2,0)</f>
        <v>0</v>
      </c>
      <c r="AI615" s="55">
        <f>IF(Tabel!$N$4="16958", Tabel!$AD625*0.2,0)</f>
        <v>0</v>
      </c>
      <c r="AJ615" s="55">
        <f>Tabel!$AD625*0.75</f>
        <v>0</v>
      </c>
      <c r="AK615" s="55">
        <f>(Tabel!$AD625+Tabel!$AF625)*0.1</f>
        <v>0</v>
      </c>
      <c r="AL615" s="55">
        <f>IF(Tabel!$B625="GRUP_F6", Tabel!$AD625*0.1,0)</f>
        <v>0</v>
      </c>
      <c r="AM615" s="55">
        <f>IF(IFERROR(MATCH(CONCATENATE("I",Tabel!$N$4),Inst_social,0),0)&gt;0,Tabel!$AD625*0.1,0)</f>
        <v>0</v>
      </c>
      <c r="AN615" s="55">
        <f>Tabel!$AD625*0.75</f>
        <v>0</v>
      </c>
    </row>
    <row r="616" spans="24:40" x14ac:dyDescent="0.2">
      <c r="X616" s="55">
        <f>IF(IFERROR(MATCH(CONCATENATE("I",Tabel!$N$4),Inst_SFSSV,0),0)&gt;0,Tabel!$AD626*0.9,0)</f>
        <v>0</v>
      </c>
      <c r="Y616" s="55">
        <f>IF(Tabel!$N$4="16341", Tabel!AD626*1,0)</f>
        <v>0</v>
      </c>
      <c r="Z616" s="55">
        <f>IF(Tabel!$N$4="00027", Tabel!AD626*0.4,0)</f>
        <v>0</v>
      </c>
      <c r="AA616" s="55">
        <f>IF(IFERROR(MATCH(CONCATENATE("I",Tabel!$N$4),Inst_audio,0),0)&gt;0,Tabel!$AD626*0.2,0)</f>
        <v>0</v>
      </c>
      <c r="AB616" s="55">
        <f>IF(Tabel!$N$4="00169", Tabel!AD626*0.4,0)</f>
        <v>0</v>
      </c>
      <c r="AC616" s="55">
        <f>IF(IFERROR(MATCH(CONCATENATE("I",Tabel!$N$4),Inst_forta,0),0)&gt;0,Tabel!$AD626*0.2,0)</f>
        <v>0</v>
      </c>
      <c r="AD616" s="55">
        <f>IF(IFERROR(MATCH(CONCATENATE("I",Tabel!$N$4),Inst_forta_bani,0),0)&gt;0,Tabel!$AD626*1.2,0)</f>
        <v>0</v>
      </c>
      <c r="AE616" s="55">
        <f>IF(Tabel!$N$4="16751", Tabel!$AD626*1.2,0)</f>
        <v>0</v>
      </c>
      <c r="AF616" s="55">
        <f>IF(Tabel!$N$4="16606", Tabel!$AD626*0.3,0)</f>
        <v>0</v>
      </c>
      <c r="AG616" s="55">
        <f>IF(Tabel!$N$4="16668", Tabel!$AD626*0.4,0)</f>
        <v>0</v>
      </c>
      <c r="AH616" s="55">
        <f>IF(Tabel!$N$4="15677", Tabel!$AD626*0.2,0)</f>
        <v>0</v>
      </c>
      <c r="AI616" s="55">
        <f>IF(Tabel!$N$4="16958", Tabel!$AD626*0.2,0)</f>
        <v>0</v>
      </c>
      <c r="AJ616" s="55">
        <f>Tabel!$AD626*0.75</f>
        <v>0</v>
      </c>
      <c r="AK616" s="55">
        <f>(Tabel!$AD626+Tabel!$AF626)*0.1</f>
        <v>0</v>
      </c>
      <c r="AL616" s="55">
        <f>IF(Tabel!$B626="GRUP_F6", Tabel!$AD626*0.1,0)</f>
        <v>0</v>
      </c>
      <c r="AM616" s="55">
        <f>IF(IFERROR(MATCH(CONCATENATE("I",Tabel!$N$4),Inst_social,0),0)&gt;0,Tabel!$AD626*0.1,0)</f>
        <v>0</v>
      </c>
      <c r="AN616" s="55">
        <f>Tabel!$AD626*0.75</f>
        <v>0</v>
      </c>
    </row>
    <row r="617" spans="24:40" x14ac:dyDescent="0.2">
      <c r="X617" s="55">
        <f>IF(IFERROR(MATCH(CONCATENATE("I",Tabel!$N$4),Inst_SFSSV,0),0)&gt;0,Tabel!$AD627*0.9,0)</f>
        <v>0</v>
      </c>
      <c r="Y617" s="55">
        <f>IF(Tabel!$N$4="16341", Tabel!AD627*1,0)</f>
        <v>0</v>
      </c>
      <c r="Z617" s="55">
        <f>IF(Tabel!$N$4="00027", Tabel!AD627*0.4,0)</f>
        <v>0</v>
      </c>
      <c r="AA617" s="55">
        <f>IF(IFERROR(MATCH(CONCATENATE("I",Tabel!$N$4),Inst_audio,0),0)&gt;0,Tabel!$AD627*0.2,0)</f>
        <v>0</v>
      </c>
      <c r="AB617" s="55">
        <f>IF(Tabel!$N$4="00169", Tabel!AD627*0.4,0)</f>
        <v>0</v>
      </c>
      <c r="AC617" s="55">
        <f>IF(IFERROR(MATCH(CONCATENATE("I",Tabel!$N$4),Inst_forta,0),0)&gt;0,Tabel!$AD627*0.2,0)</f>
        <v>0</v>
      </c>
      <c r="AD617" s="55">
        <f>IF(IFERROR(MATCH(CONCATENATE("I",Tabel!$N$4),Inst_forta_bani,0),0)&gt;0,Tabel!$AD627*1.2,0)</f>
        <v>0</v>
      </c>
      <c r="AE617" s="55">
        <f>IF(Tabel!$N$4="16751", Tabel!$AD627*1.2,0)</f>
        <v>0</v>
      </c>
      <c r="AF617" s="55">
        <f>IF(Tabel!$N$4="16606", Tabel!$AD627*0.3,0)</f>
        <v>0</v>
      </c>
      <c r="AG617" s="55">
        <f>IF(Tabel!$N$4="16668", Tabel!$AD627*0.4,0)</f>
        <v>0</v>
      </c>
      <c r="AH617" s="55">
        <f>IF(Tabel!$N$4="15677", Tabel!$AD627*0.2,0)</f>
        <v>0</v>
      </c>
      <c r="AI617" s="55">
        <f>IF(Tabel!$N$4="16958", Tabel!$AD627*0.2,0)</f>
        <v>0</v>
      </c>
      <c r="AJ617" s="55">
        <f>Tabel!$AD627*0.75</f>
        <v>0</v>
      </c>
      <c r="AK617" s="55">
        <f>(Tabel!$AD627+Tabel!$AF627)*0.1</f>
        <v>0</v>
      </c>
      <c r="AL617" s="55">
        <f>IF(Tabel!$B627="GRUP_F6", Tabel!$AD627*0.1,0)</f>
        <v>0</v>
      </c>
      <c r="AM617" s="55">
        <f>IF(IFERROR(MATCH(CONCATENATE("I",Tabel!$N$4),Inst_social,0),0)&gt;0,Tabel!$AD627*0.1,0)</f>
        <v>0</v>
      </c>
      <c r="AN617" s="55">
        <f>Tabel!$AD627*0.75</f>
        <v>0</v>
      </c>
    </row>
    <row r="618" spans="24:40" x14ac:dyDescent="0.2">
      <c r="X618" s="55">
        <f>IF(IFERROR(MATCH(CONCATENATE("I",Tabel!$N$4),Inst_SFSSV,0),0)&gt;0,Tabel!$AD628*0.9,0)</f>
        <v>0</v>
      </c>
      <c r="Y618" s="55">
        <f>IF(Tabel!$N$4="16341", Tabel!AD628*1,0)</f>
        <v>0</v>
      </c>
      <c r="Z618" s="55">
        <f>IF(Tabel!$N$4="00027", Tabel!AD628*0.4,0)</f>
        <v>0</v>
      </c>
      <c r="AA618" s="55">
        <f>IF(IFERROR(MATCH(CONCATENATE("I",Tabel!$N$4),Inst_audio,0),0)&gt;0,Tabel!$AD628*0.2,0)</f>
        <v>0</v>
      </c>
      <c r="AB618" s="55">
        <f>IF(Tabel!$N$4="00169", Tabel!AD628*0.4,0)</f>
        <v>0</v>
      </c>
      <c r="AC618" s="55">
        <f>IF(IFERROR(MATCH(CONCATENATE("I",Tabel!$N$4),Inst_forta,0),0)&gt;0,Tabel!$AD628*0.2,0)</f>
        <v>0</v>
      </c>
      <c r="AD618" s="55">
        <f>IF(IFERROR(MATCH(CONCATENATE("I",Tabel!$N$4),Inst_forta_bani,0),0)&gt;0,Tabel!$AD628*1.2,0)</f>
        <v>0</v>
      </c>
      <c r="AE618" s="55">
        <f>IF(Tabel!$N$4="16751", Tabel!$AD628*1.2,0)</f>
        <v>0</v>
      </c>
      <c r="AF618" s="55">
        <f>IF(Tabel!$N$4="16606", Tabel!$AD628*0.3,0)</f>
        <v>0</v>
      </c>
      <c r="AG618" s="55">
        <f>IF(Tabel!$N$4="16668", Tabel!$AD628*0.4,0)</f>
        <v>0</v>
      </c>
      <c r="AH618" s="55">
        <f>IF(Tabel!$N$4="15677", Tabel!$AD628*0.2,0)</f>
        <v>0</v>
      </c>
      <c r="AI618" s="55">
        <f>IF(Tabel!$N$4="16958", Tabel!$AD628*0.2,0)</f>
        <v>0</v>
      </c>
      <c r="AJ618" s="55">
        <f>Tabel!$AD628*0.75</f>
        <v>0</v>
      </c>
      <c r="AK618" s="55">
        <f>(Tabel!$AD628+Tabel!$AF628)*0.1</f>
        <v>0</v>
      </c>
      <c r="AL618" s="55">
        <f>IF(Tabel!$B628="GRUP_F6", Tabel!$AD628*0.1,0)</f>
        <v>0</v>
      </c>
      <c r="AM618" s="55">
        <f>IF(IFERROR(MATCH(CONCATENATE("I",Tabel!$N$4),Inst_social,0),0)&gt;0,Tabel!$AD628*0.1,0)</f>
        <v>0</v>
      </c>
      <c r="AN618" s="55">
        <f>Tabel!$AD628*0.75</f>
        <v>0</v>
      </c>
    </row>
    <row r="619" spans="24:40" x14ac:dyDescent="0.2">
      <c r="X619" s="55">
        <f>IF(IFERROR(MATCH(CONCATENATE("I",Tabel!$N$4),Inst_SFSSV,0),0)&gt;0,Tabel!$AD629*0.9,0)</f>
        <v>0</v>
      </c>
      <c r="Y619" s="55">
        <f>IF(Tabel!$N$4="16341", Tabel!AD629*1,0)</f>
        <v>0</v>
      </c>
      <c r="Z619" s="55">
        <f>IF(Tabel!$N$4="00027", Tabel!AD629*0.4,0)</f>
        <v>0</v>
      </c>
      <c r="AA619" s="55">
        <f>IF(IFERROR(MATCH(CONCATENATE("I",Tabel!$N$4),Inst_audio,0),0)&gt;0,Tabel!$AD629*0.2,0)</f>
        <v>0</v>
      </c>
      <c r="AB619" s="55">
        <f>IF(Tabel!$N$4="00169", Tabel!AD629*0.4,0)</f>
        <v>0</v>
      </c>
      <c r="AC619" s="55">
        <f>IF(IFERROR(MATCH(CONCATENATE("I",Tabel!$N$4),Inst_forta,0),0)&gt;0,Tabel!$AD629*0.2,0)</f>
        <v>0</v>
      </c>
      <c r="AD619" s="55">
        <f>IF(IFERROR(MATCH(CONCATENATE("I",Tabel!$N$4),Inst_forta_bani,0),0)&gt;0,Tabel!$AD629*1.2,0)</f>
        <v>0</v>
      </c>
      <c r="AE619" s="55">
        <f>IF(Tabel!$N$4="16751", Tabel!$AD629*1.2,0)</f>
        <v>0</v>
      </c>
      <c r="AF619" s="55">
        <f>IF(Tabel!$N$4="16606", Tabel!$AD629*0.3,0)</f>
        <v>0</v>
      </c>
      <c r="AG619" s="55">
        <f>IF(Tabel!$N$4="16668", Tabel!$AD629*0.4,0)</f>
        <v>0</v>
      </c>
      <c r="AH619" s="55">
        <f>IF(Tabel!$N$4="15677", Tabel!$AD629*0.2,0)</f>
        <v>0</v>
      </c>
      <c r="AI619" s="55">
        <f>IF(Tabel!$N$4="16958", Tabel!$AD629*0.2,0)</f>
        <v>0</v>
      </c>
      <c r="AJ619" s="55">
        <f>Tabel!$AD629*0.75</f>
        <v>0</v>
      </c>
      <c r="AK619" s="55">
        <f>(Tabel!$AD629+Tabel!$AF629)*0.1</f>
        <v>0</v>
      </c>
      <c r="AL619" s="55">
        <f>IF(Tabel!$B629="GRUP_F6", Tabel!$AD629*0.1,0)</f>
        <v>0</v>
      </c>
      <c r="AM619" s="55">
        <f>IF(IFERROR(MATCH(CONCATENATE("I",Tabel!$N$4),Inst_social,0),0)&gt;0,Tabel!$AD629*0.1,0)</f>
        <v>0</v>
      </c>
      <c r="AN619" s="55">
        <f>Tabel!$AD629*0.75</f>
        <v>0</v>
      </c>
    </row>
    <row r="620" spans="24:40" x14ac:dyDescent="0.2">
      <c r="X620" s="55">
        <f>IF(IFERROR(MATCH(CONCATENATE("I",Tabel!$N$4),Inst_SFSSV,0),0)&gt;0,Tabel!$AD630*0.9,0)</f>
        <v>0</v>
      </c>
      <c r="Y620" s="55">
        <f>IF(Tabel!$N$4="16341", Tabel!AD630*1,0)</f>
        <v>0</v>
      </c>
      <c r="Z620" s="55">
        <f>IF(Tabel!$N$4="00027", Tabel!AD630*0.4,0)</f>
        <v>0</v>
      </c>
      <c r="AA620" s="55">
        <f>IF(IFERROR(MATCH(CONCATENATE("I",Tabel!$N$4),Inst_audio,0),0)&gt;0,Tabel!$AD630*0.2,0)</f>
        <v>0</v>
      </c>
      <c r="AB620" s="55">
        <f>IF(Tabel!$N$4="00169", Tabel!AD630*0.4,0)</f>
        <v>0</v>
      </c>
      <c r="AC620" s="55">
        <f>IF(IFERROR(MATCH(CONCATENATE("I",Tabel!$N$4),Inst_forta,0),0)&gt;0,Tabel!$AD630*0.2,0)</f>
        <v>0</v>
      </c>
      <c r="AD620" s="55">
        <f>IF(IFERROR(MATCH(CONCATENATE("I",Tabel!$N$4),Inst_forta_bani,0),0)&gt;0,Tabel!$AD630*1.2,0)</f>
        <v>0</v>
      </c>
      <c r="AE620" s="55">
        <f>IF(Tabel!$N$4="16751", Tabel!$AD630*1.2,0)</f>
        <v>0</v>
      </c>
      <c r="AF620" s="55">
        <f>IF(Tabel!$N$4="16606", Tabel!$AD630*0.3,0)</f>
        <v>0</v>
      </c>
      <c r="AG620" s="55">
        <f>IF(Tabel!$N$4="16668", Tabel!$AD630*0.4,0)</f>
        <v>0</v>
      </c>
      <c r="AH620" s="55">
        <f>IF(Tabel!$N$4="15677", Tabel!$AD630*0.2,0)</f>
        <v>0</v>
      </c>
      <c r="AI620" s="55">
        <f>IF(Tabel!$N$4="16958", Tabel!$AD630*0.2,0)</f>
        <v>0</v>
      </c>
      <c r="AJ620" s="55">
        <f>Tabel!$AD630*0.75</f>
        <v>0</v>
      </c>
      <c r="AK620" s="55">
        <f>(Tabel!$AD630+Tabel!$AF630)*0.1</f>
        <v>0</v>
      </c>
      <c r="AL620" s="55">
        <f>IF(Tabel!$B630="GRUP_F6", Tabel!$AD630*0.1,0)</f>
        <v>0</v>
      </c>
      <c r="AM620" s="55">
        <f>IF(IFERROR(MATCH(CONCATENATE("I",Tabel!$N$4),Inst_social,0),0)&gt;0,Tabel!$AD630*0.1,0)</f>
        <v>0</v>
      </c>
      <c r="AN620" s="55">
        <f>Tabel!$AD630*0.75</f>
        <v>0</v>
      </c>
    </row>
    <row r="621" spans="24:40" x14ac:dyDescent="0.2">
      <c r="X621" s="55">
        <f>IF(IFERROR(MATCH(CONCATENATE("I",Tabel!$N$4),Inst_SFSSV,0),0)&gt;0,Tabel!$AD631*0.9,0)</f>
        <v>0</v>
      </c>
      <c r="Y621" s="55">
        <f>IF(Tabel!$N$4="16341", Tabel!AD631*1,0)</f>
        <v>0</v>
      </c>
      <c r="Z621" s="55">
        <f>IF(Tabel!$N$4="00027", Tabel!AD631*0.4,0)</f>
        <v>0</v>
      </c>
      <c r="AA621" s="55">
        <f>IF(IFERROR(MATCH(CONCATENATE("I",Tabel!$N$4),Inst_audio,0),0)&gt;0,Tabel!$AD631*0.2,0)</f>
        <v>0</v>
      </c>
      <c r="AB621" s="55">
        <f>IF(Tabel!$N$4="00169", Tabel!AD631*0.4,0)</f>
        <v>0</v>
      </c>
      <c r="AC621" s="55">
        <f>IF(IFERROR(MATCH(CONCATENATE("I",Tabel!$N$4),Inst_forta,0),0)&gt;0,Tabel!$AD631*0.2,0)</f>
        <v>0</v>
      </c>
      <c r="AD621" s="55">
        <f>IF(IFERROR(MATCH(CONCATENATE("I",Tabel!$N$4),Inst_forta_bani,0),0)&gt;0,Tabel!$AD631*1.2,0)</f>
        <v>0</v>
      </c>
      <c r="AE621" s="55">
        <f>IF(Tabel!$N$4="16751", Tabel!$AD631*1.2,0)</f>
        <v>0</v>
      </c>
      <c r="AF621" s="55">
        <f>IF(Tabel!$N$4="16606", Tabel!$AD631*0.3,0)</f>
        <v>0</v>
      </c>
      <c r="AG621" s="55">
        <f>IF(Tabel!$N$4="16668", Tabel!$AD631*0.4,0)</f>
        <v>0</v>
      </c>
      <c r="AH621" s="55">
        <f>IF(Tabel!$N$4="15677", Tabel!$AD631*0.2,0)</f>
        <v>0</v>
      </c>
      <c r="AI621" s="55">
        <f>IF(Tabel!$N$4="16958", Tabel!$AD631*0.2,0)</f>
        <v>0</v>
      </c>
      <c r="AJ621" s="55">
        <f>Tabel!$AD631*0.75</f>
        <v>0</v>
      </c>
      <c r="AK621" s="55">
        <f>(Tabel!$AD631+Tabel!$AF631)*0.1</f>
        <v>0</v>
      </c>
      <c r="AL621" s="55">
        <f>IF(Tabel!$B631="GRUP_F6", Tabel!$AD631*0.1,0)</f>
        <v>0</v>
      </c>
      <c r="AM621" s="55">
        <f>IF(IFERROR(MATCH(CONCATENATE("I",Tabel!$N$4),Inst_social,0),0)&gt;0,Tabel!$AD631*0.1,0)</f>
        <v>0</v>
      </c>
      <c r="AN621" s="55">
        <f>Tabel!$AD631*0.75</f>
        <v>0</v>
      </c>
    </row>
    <row r="622" spans="24:40" x14ac:dyDescent="0.2">
      <c r="X622" s="55">
        <f>IF(IFERROR(MATCH(CONCATENATE("I",Tabel!$N$4),Inst_SFSSV,0),0)&gt;0,Tabel!$AD632*0.9,0)</f>
        <v>0</v>
      </c>
      <c r="Y622" s="55">
        <f>IF(Tabel!$N$4="16341", Tabel!AD632*1,0)</f>
        <v>0</v>
      </c>
      <c r="Z622" s="55">
        <f>IF(Tabel!$N$4="00027", Tabel!AD632*0.4,0)</f>
        <v>0</v>
      </c>
      <c r="AA622" s="55">
        <f>IF(IFERROR(MATCH(CONCATENATE("I",Tabel!$N$4),Inst_audio,0),0)&gt;0,Tabel!$AD632*0.2,0)</f>
        <v>0</v>
      </c>
      <c r="AB622" s="55">
        <f>IF(Tabel!$N$4="00169", Tabel!AD632*0.4,0)</f>
        <v>0</v>
      </c>
      <c r="AC622" s="55">
        <f>IF(IFERROR(MATCH(CONCATENATE("I",Tabel!$N$4),Inst_forta,0),0)&gt;0,Tabel!$AD632*0.2,0)</f>
        <v>0</v>
      </c>
      <c r="AD622" s="55">
        <f>IF(IFERROR(MATCH(CONCATENATE("I",Tabel!$N$4),Inst_forta_bani,0),0)&gt;0,Tabel!$AD632*1.2,0)</f>
        <v>0</v>
      </c>
      <c r="AE622" s="55">
        <f>IF(Tabel!$N$4="16751", Tabel!$AD632*1.2,0)</f>
        <v>0</v>
      </c>
      <c r="AF622" s="55">
        <f>IF(Tabel!$N$4="16606", Tabel!$AD632*0.3,0)</f>
        <v>0</v>
      </c>
      <c r="AG622" s="55">
        <f>IF(Tabel!$N$4="16668", Tabel!$AD632*0.4,0)</f>
        <v>0</v>
      </c>
      <c r="AH622" s="55">
        <f>IF(Tabel!$N$4="15677", Tabel!$AD632*0.2,0)</f>
        <v>0</v>
      </c>
      <c r="AI622" s="55">
        <f>IF(Tabel!$N$4="16958", Tabel!$AD632*0.2,0)</f>
        <v>0</v>
      </c>
      <c r="AJ622" s="55">
        <f>Tabel!$AD632*0.75</f>
        <v>0</v>
      </c>
      <c r="AK622" s="55">
        <f>(Tabel!$AD632+Tabel!$AF632)*0.1</f>
        <v>0</v>
      </c>
      <c r="AL622" s="55">
        <f>IF(Tabel!$B632="GRUP_F6", Tabel!$AD632*0.1,0)</f>
        <v>0</v>
      </c>
      <c r="AM622" s="55">
        <f>IF(IFERROR(MATCH(CONCATENATE("I",Tabel!$N$4),Inst_social,0),0)&gt;0,Tabel!$AD632*0.1,0)</f>
        <v>0</v>
      </c>
      <c r="AN622" s="55">
        <f>Tabel!$AD632*0.75</f>
        <v>0</v>
      </c>
    </row>
    <row r="623" spans="24:40" x14ac:dyDescent="0.2">
      <c r="X623" s="55">
        <f>IF(IFERROR(MATCH(CONCATENATE("I",Tabel!$N$4),Inst_SFSSV,0),0)&gt;0,Tabel!$AD633*0.9,0)</f>
        <v>0</v>
      </c>
      <c r="Y623" s="55">
        <f>IF(Tabel!$N$4="16341", Tabel!AD633*1,0)</f>
        <v>0</v>
      </c>
      <c r="Z623" s="55">
        <f>IF(Tabel!$N$4="00027", Tabel!AD633*0.4,0)</f>
        <v>0</v>
      </c>
      <c r="AA623" s="55">
        <f>IF(IFERROR(MATCH(CONCATENATE("I",Tabel!$N$4),Inst_audio,0),0)&gt;0,Tabel!$AD633*0.2,0)</f>
        <v>0</v>
      </c>
      <c r="AB623" s="55">
        <f>IF(Tabel!$N$4="00169", Tabel!AD633*0.4,0)</f>
        <v>0</v>
      </c>
      <c r="AC623" s="55">
        <f>IF(IFERROR(MATCH(CONCATENATE("I",Tabel!$N$4),Inst_forta,0),0)&gt;0,Tabel!$AD633*0.2,0)</f>
        <v>0</v>
      </c>
      <c r="AD623" s="55">
        <f>IF(IFERROR(MATCH(CONCATENATE("I",Tabel!$N$4),Inst_forta_bani,0),0)&gt;0,Tabel!$AD633*1.2,0)</f>
        <v>0</v>
      </c>
      <c r="AE623" s="55">
        <f>IF(Tabel!$N$4="16751", Tabel!$AD633*1.2,0)</f>
        <v>0</v>
      </c>
      <c r="AF623" s="55">
        <f>IF(Tabel!$N$4="16606", Tabel!$AD633*0.3,0)</f>
        <v>0</v>
      </c>
      <c r="AG623" s="55">
        <f>IF(Tabel!$N$4="16668", Tabel!$AD633*0.4,0)</f>
        <v>0</v>
      </c>
      <c r="AH623" s="55">
        <f>IF(Tabel!$N$4="15677", Tabel!$AD633*0.2,0)</f>
        <v>0</v>
      </c>
      <c r="AI623" s="55">
        <f>IF(Tabel!$N$4="16958", Tabel!$AD633*0.2,0)</f>
        <v>0</v>
      </c>
      <c r="AJ623" s="55">
        <f>Tabel!$AD633*0.75</f>
        <v>0</v>
      </c>
      <c r="AK623" s="55">
        <f>(Tabel!$AD633+Tabel!$AF633)*0.1</f>
        <v>0</v>
      </c>
      <c r="AL623" s="55">
        <f>IF(Tabel!$B633="GRUP_F6", Tabel!$AD633*0.1,0)</f>
        <v>0</v>
      </c>
      <c r="AM623" s="55">
        <f>IF(IFERROR(MATCH(CONCATENATE("I",Tabel!$N$4),Inst_social,0),0)&gt;0,Tabel!$AD633*0.1,0)</f>
        <v>0</v>
      </c>
      <c r="AN623" s="55">
        <f>Tabel!$AD633*0.75</f>
        <v>0</v>
      </c>
    </row>
    <row r="624" spans="24:40" x14ac:dyDescent="0.2">
      <c r="X624" s="55">
        <f>IF(IFERROR(MATCH(CONCATENATE("I",Tabel!$N$4),Inst_SFSSV,0),0)&gt;0,Tabel!$AD634*0.9,0)</f>
        <v>0</v>
      </c>
      <c r="Y624" s="55">
        <f>IF(Tabel!$N$4="16341", Tabel!AD634*1,0)</f>
        <v>0</v>
      </c>
      <c r="Z624" s="55">
        <f>IF(Tabel!$N$4="00027", Tabel!AD634*0.4,0)</f>
        <v>0</v>
      </c>
      <c r="AA624" s="55">
        <f>IF(IFERROR(MATCH(CONCATENATE("I",Tabel!$N$4),Inst_audio,0),0)&gt;0,Tabel!$AD634*0.2,0)</f>
        <v>0</v>
      </c>
      <c r="AB624" s="55">
        <f>IF(Tabel!$N$4="00169", Tabel!AD634*0.4,0)</f>
        <v>0</v>
      </c>
      <c r="AC624" s="55">
        <f>IF(IFERROR(MATCH(CONCATENATE("I",Tabel!$N$4),Inst_forta,0),0)&gt;0,Tabel!$AD634*0.2,0)</f>
        <v>0</v>
      </c>
      <c r="AD624" s="55">
        <f>IF(IFERROR(MATCH(CONCATENATE("I",Tabel!$N$4),Inst_forta_bani,0),0)&gt;0,Tabel!$AD634*1.2,0)</f>
        <v>0</v>
      </c>
      <c r="AE624" s="55">
        <f>IF(Tabel!$N$4="16751", Tabel!$AD634*1.2,0)</f>
        <v>0</v>
      </c>
      <c r="AF624" s="55">
        <f>IF(Tabel!$N$4="16606", Tabel!$AD634*0.3,0)</f>
        <v>0</v>
      </c>
      <c r="AG624" s="55">
        <f>IF(Tabel!$N$4="16668", Tabel!$AD634*0.4,0)</f>
        <v>0</v>
      </c>
      <c r="AH624" s="55">
        <f>IF(Tabel!$N$4="15677", Tabel!$AD634*0.2,0)</f>
        <v>0</v>
      </c>
      <c r="AI624" s="55">
        <f>IF(Tabel!$N$4="16958", Tabel!$AD634*0.2,0)</f>
        <v>0</v>
      </c>
      <c r="AJ624" s="55">
        <f>Tabel!$AD634*0.75</f>
        <v>0</v>
      </c>
      <c r="AK624" s="55">
        <f>(Tabel!$AD634+Tabel!$AF634)*0.1</f>
        <v>0</v>
      </c>
      <c r="AL624" s="55">
        <f>IF(Tabel!$B634="GRUP_F6", Tabel!$AD634*0.1,0)</f>
        <v>0</v>
      </c>
      <c r="AM624" s="55">
        <f>IF(IFERROR(MATCH(CONCATENATE("I",Tabel!$N$4),Inst_social,0),0)&gt;0,Tabel!$AD634*0.1,0)</f>
        <v>0</v>
      </c>
      <c r="AN624" s="55">
        <f>Tabel!$AD634*0.75</f>
        <v>0</v>
      </c>
    </row>
    <row r="625" spans="24:40" x14ac:dyDescent="0.2">
      <c r="X625" s="55">
        <f>IF(IFERROR(MATCH(CONCATENATE("I",Tabel!$N$4),Inst_SFSSV,0),0)&gt;0,Tabel!$AD635*0.9,0)</f>
        <v>0</v>
      </c>
      <c r="Y625" s="55">
        <f>IF(Tabel!$N$4="16341", Tabel!AD635*1,0)</f>
        <v>0</v>
      </c>
      <c r="Z625" s="55">
        <f>IF(Tabel!$N$4="00027", Tabel!AD635*0.4,0)</f>
        <v>0</v>
      </c>
      <c r="AA625" s="55">
        <f>IF(IFERROR(MATCH(CONCATENATE("I",Tabel!$N$4),Inst_audio,0),0)&gt;0,Tabel!$AD635*0.2,0)</f>
        <v>0</v>
      </c>
      <c r="AB625" s="55">
        <f>IF(Tabel!$N$4="00169", Tabel!AD635*0.4,0)</f>
        <v>0</v>
      </c>
      <c r="AC625" s="55">
        <f>IF(IFERROR(MATCH(CONCATENATE("I",Tabel!$N$4),Inst_forta,0),0)&gt;0,Tabel!$AD635*0.2,0)</f>
        <v>0</v>
      </c>
      <c r="AD625" s="55">
        <f>IF(IFERROR(MATCH(CONCATENATE("I",Tabel!$N$4),Inst_forta_bani,0),0)&gt;0,Tabel!$AD635*1.2,0)</f>
        <v>0</v>
      </c>
      <c r="AE625" s="55">
        <f>IF(Tabel!$N$4="16751", Tabel!$AD635*1.2,0)</f>
        <v>0</v>
      </c>
      <c r="AF625" s="55">
        <f>IF(Tabel!$N$4="16606", Tabel!$AD635*0.3,0)</f>
        <v>0</v>
      </c>
      <c r="AG625" s="55">
        <f>IF(Tabel!$N$4="16668", Tabel!$AD635*0.4,0)</f>
        <v>0</v>
      </c>
      <c r="AH625" s="55">
        <f>IF(Tabel!$N$4="15677", Tabel!$AD635*0.2,0)</f>
        <v>0</v>
      </c>
      <c r="AI625" s="55">
        <f>IF(Tabel!$N$4="16958", Tabel!$AD635*0.2,0)</f>
        <v>0</v>
      </c>
      <c r="AJ625" s="55">
        <f>Tabel!$AD635*0.75</f>
        <v>0</v>
      </c>
      <c r="AK625" s="55">
        <f>(Tabel!$AD635+Tabel!$AF635)*0.1</f>
        <v>0</v>
      </c>
      <c r="AL625" s="55">
        <f>IF(Tabel!$B635="GRUP_F6", Tabel!$AD635*0.1,0)</f>
        <v>0</v>
      </c>
      <c r="AM625" s="55">
        <f>IF(IFERROR(MATCH(CONCATENATE("I",Tabel!$N$4),Inst_social,0),0)&gt;0,Tabel!$AD635*0.1,0)</f>
        <v>0</v>
      </c>
      <c r="AN625" s="55">
        <f>Tabel!$AD635*0.75</f>
        <v>0</v>
      </c>
    </row>
    <row r="626" spans="24:40" x14ac:dyDescent="0.2">
      <c r="X626" s="55">
        <f>IF(IFERROR(MATCH(CONCATENATE("I",Tabel!$N$4),Inst_SFSSV,0),0)&gt;0,Tabel!$AD636*0.9,0)</f>
        <v>0</v>
      </c>
      <c r="Y626" s="55">
        <f>IF(Tabel!$N$4="16341", Tabel!AD636*1,0)</f>
        <v>0</v>
      </c>
      <c r="Z626" s="55">
        <f>IF(Tabel!$N$4="00027", Tabel!AD636*0.4,0)</f>
        <v>0</v>
      </c>
      <c r="AA626" s="55">
        <f>IF(IFERROR(MATCH(CONCATENATE("I",Tabel!$N$4),Inst_audio,0),0)&gt;0,Tabel!$AD636*0.2,0)</f>
        <v>0</v>
      </c>
      <c r="AB626" s="55">
        <f>IF(Tabel!$N$4="00169", Tabel!AD636*0.4,0)</f>
        <v>0</v>
      </c>
      <c r="AC626" s="55">
        <f>IF(IFERROR(MATCH(CONCATENATE("I",Tabel!$N$4),Inst_forta,0),0)&gt;0,Tabel!$AD636*0.2,0)</f>
        <v>0</v>
      </c>
      <c r="AD626" s="55">
        <f>IF(IFERROR(MATCH(CONCATENATE("I",Tabel!$N$4),Inst_forta_bani,0),0)&gt;0,Tabel!$AD636*1.2,0)</f>
        <v>0</v>
      </c>
      <c r="AE626" s="55">
        <f>IF(Tabel!$N$4="16751", Tabel!$AD636*1.2,0)</f>
        <v>0</v>
      </c>
      <c r="AF626" s="55">
        <f>IF(Tabel!$N$4="16606", Tabel!$AD636*0.3,0)</f>
        <v>0</v>
      </c>
      <c r="AG626" s="55">
        <f>IF(Tabel!$N$4="16668", Tabel!$AD636*0.4,0)</f>
        <v>0</v>
      </c>
      <c r="AH626" s="55">
        <f>IF(Tabel!$N$4="15677", Tabel!$AD636*0.2,0)</f>
        <v>0</v>
      </c>
      <c r="AI626" s="55">
        <f>IF(Tabel!$N$4="16958", Tabel!$AD636*0.2,0)</f>
        <v>0</v>
      </c>
      <c r="AJ626" s="55">
        <f>Tabel!$AD636*0.75</f>
        <v>0</v>
      </c>
      <c r="AK626" s="55">
        <f>(Tabel!$AD636+Tabel!$AF636)*0.1</f>
        <v>0</v>
      </c>
      <c r="AL626" s="55">
        <f>IF(Tabel!$B636="GRUP_F6", Tabel!$AD636*0.1,0)</f>
        <v>0</v>
      </c>
      <c r="AM626" s="55">
        <f>IF(IFERROR(MATCH(CONCATENATE("I",Tabel!$N$4),Inst_social,0),0)&gt;0,Tabel!$AD636*0.1,0)</f>
        <v>0</v>
      </c>
      <c r="AN626" s="55">
        <f>Tabel!$AD636*0.75</f>
        <v>0</v>
      </c>
    </row>
    <row r="627" spans="24:40" x14ac:dyDescent="0.2">
      <c r="X627" s="55">
        <f>IF(IFERROR(MATCH(CONCATENATE("I",Tabel!$N$4),Inst_SFSSV,0),0)&gt;0,Tabel!$AD637*0.9,0)</f>
        <v>0</v>
      </c>
      <c r="Y627" s="55">
        <f>IF(Tabel!$N$4="16341", Tabel!AD637*1,0)</f>
        <v>0</v>
      </c>
      <c r="Z627" s="55">
        <f>IF(Tabel!$N$4="00027", Tabel!AD637*0.4,0)</f>
        <v>0</v>
      </c>
      <c r="AA627" s="55">
        <f>IF(IFERROR(MATCH(CONCATENATE("I",Tabel!$N$4),Inst_audio,0),0)&gt;0,Tabel!$AD637*0.2,0)</f>
        <v>0</v>
      </c>
      <c r="AB627" s="55">
        <f>IF(Tabel!$N$4="00169", Tabel!AD637*0.4,0)</f>
        <v>0</v>
      </c>
      <c r="AC627" s="55">
        <f>IF(IFERROR(MATCH(CONCATENATE("I",Tabel!$N$4),Inst_forta,0),0)&gt;0,Tabel!$AD637*0.2,0)</f>
        <v>0</v>
      </c>
      <c r="AD627" s="55">
        <f>IF(IFERROR(MATCH(CONCATENATE("I",Tabel!$N$4),Inst_forta_bani,0),0)&gt;0,Tabel!$AD637*1.2,0)</f>
        <v>0</v>
      </c>
      <c r="AE627" s="55">
        <f>IF(Tabel!$N$4="16751", Tabel!$AD637*1.2,0)</f>
        <v>0</v>
      </c>
      <c r="AF627" s="55">
        <f>IF(Tabel!$N$4="16606", Tabel!$AD637*0.3,0)</f>
        <v>0</v>
      </c>
      <c r="AG627" s="55">
        <f>IF(Tabel!$N$4="16668", Tabel!$AD637*0.4,0)</f>
        <v>0</v>
      </c>
      <c r="AH627" s="55">
        <f>IF(Tabel!$N$4="15677", Tabel!$AD637*0.2,0)</f>
        <v>0</v>
      </c>
      <c r="AI627" s="55">
        <f>IF(Tabel!$N$4="16958", Tabel!$AD637*0.2,0)</f>
        <v>0</v>
      </c>
      <c r="AJ627" s="55">
        <f>Tabel!$AD637*0.75</f>
        <v>0</v>
      </c>
      <c r="AK627" s="55">
        <f>(Tabel!$AD637+Tabel!$AF637)*0.1</f>
        <v>0</v>
      </c>
      <c r="AL627" s="55">
        <f>IF(Tabel!$B637="GRUP_F6", Tabel!$AD637*0.1,0)</f>
        <v>0</v>
      </c>
      <c r="AM627" s="55">
        <f>IF(IFERROR(MATCH(CONCATENATE("I",Tabel!$N$4),Inst_social,0),0)&gt;0,Tabel!$AD637*0.1,0)</f>
        <v>0</v>
      </c>
      <c r="AN627" s="55">
        <f>Tabel!$AD637*0.75</f>
        <v>0</v>
      </c>
    </row>
    <row r="628" spans="24:40" x14ac:dyDescent="0.2">
      <c r="X628" s="55">
        <f>IF(IFERROR(MATCH(CONCATENATE("I",Tabel!$N$4),Inst_SFSSV,0),0)&gt;0,Tabel!$AD638*0.9,0)</f>
        <v>0</v>
      </c>
      <c r="Y628" s="55">
        <f>IF(Tabel!$N$4="16341", Tabel!AD638*1,0)</f>
        <v>0</v>
      </c>
      <c r="Z628" s="55">
        <f>IF(Tabel!$N$4="00027", Tabel!AD638*0.4,0)</f>
        <v>0</v>
      </c>
      <c r="AA628" s="55">
        <f>IF(IFERROR(MATCH(CONCATENATE("I",Tabel!$N$4),Inst_audio,0),0)&gt;0,Tabel!$AD638*0.2,0)</f>
        <v>0</v>
      </c>
      <c r="AB628" s="55">
        <f>IF(Tabel!$N$4="00169", Tabel!AD638*0.4,0)</f>
        <v>0</v>
      </c>
      <c r="AC628" s="55">
        <f>IF(IFERROR(MATCH(CONCATENATE("I",Tabel!$N$4),Inst_forta,0),0)&gt;0,Tabel!$AD638*0.2,0)</f>
        <v>0</v>
      </c>
      <c r="AD628" s="55">
        <f>IF(IFERROR(MATCH(CONCATENATE("I",Tabel!$N$4),Inst_forta_bani,0),0)&gt;0,Tabel!$AD638*1.2,0)</f>
        <v>0</v>
      </c>
      <c r="AE628" s="55">
        <f>IF(Tabel!$N$4="16751", Tabel!$AD638*1.2,0)</f>
        <v>0</v>
      </c>
      <c r="AF628" s="55">
        <f>IF(Tabel!$N$4="16606", Tabel!$AD638*0.3,0)</f>
        <v>0</v>
      </c>
      <c r="AG628" s="55">
        <f>IF(Tabel!$N$4="16668", Tabel!$AD638*0.4,0)</f>
        <v>0</v>
      </c>
      <c r="AH628" s="55">
        <f>IF(Tabel!$N$4="15677", Tabel!$AD638*0.2,0)</f>
        <v>0</v>
      </c>
      <c r="AI628" s="55">
        <f>IF(Tabel!$N$4="16958", Tabel!$AD638*0.2,0)</f>
        <v>0</v>
      </c>
      <c r="AJ628" s="55">
        <f>Tabel!$AD638*0.75</f>
        <v>0</v>
      </c>
      <c r="AK628" s="55">
        <f>(Tabel!$AD638+Tabel!$AF638)*0.1</f>
        <v>0</v>
      </c>
      <c r="AL628" s="55">
        <f>IF(Tabel!$B638="GRUP_F6", Tabel!$AD638*0.1,0)</f>
        <v>0</v>
      </c>
      <c r="AM628" s="55">
        <f>IF(IFERROR(MATCH(CONCATENATE("I",Tabel!$N$4),Inst_social,0),0)&gt;0,Tabel!$AD638*0.1,0)</f>
        <v>0</v>
      </c>
      <c r="AN628" s="55">
        <f>Tabel!$AD638*0.75</f>
        <v>0</v>
      </c>
    </row>
    <row r="629" spans="24:40" x14ac:dyDescent="0.2">
      <c r="X629" s="55">
        <f>IF(IFERROR(MATCH(CONCATENATE("I",Tabel!$N$4),Inst_SFSSV,0),0)&gt;0,Tabel!$AD639*0.9,0)</f>
        <v>0</v>
      </c>
      <c r="Y629" s="55">
        <f>IF(Tabel!$N$4="16341", Tabel!AD639*1,0)</f>
        <v>0</v>
      </c>
      <c r="Z629" s="55">
        <f>IF(Tabel!$N$4="00027", Tabel!AD639*0.4,0)</f>
        <v>0</v>
      </c>
      <c r="AA629" s="55">
        <f>IF(IFERROR(MATCH(CONCATENATE("I",Tabel!$N$4),Inst_audio,0),0)&gt;0,Tabel!$AD639*0.2,0)</f>
        <v>0</v>
      </c>
      <c r="AB629" s="55">
        <f>IF(Tabel!$N$4="00169", Tabel!AD639*0.4,0)</f>
        <v>0</v>
      </c>
      <c r="AC629" s="55">
        <f>IF(IFERROR(MATCH(CONCATENATE("I",Tabel!$N$4),Inst_forta,0),0)&gt;0,Tabel!$AD639*0.2,0)</f>
        <v>0</v>
      </c>
      <c r="AD629" s="55">
        <f>IF(IFERROR(MATCH(CONCATENATE("I",Tabel!$N$4),Inst_forta_bani,0),0)&gt;0,Tabel!$AD639*1.2,0)</f>
        <v>0</v>
      </c>
      <c r="AE629" s="55">
        <f>IF(Tabel!$N$4="16751", Tabel!$AD639*1.2,0)</f>
        <v>0</v>
      </c>
      <c r="AF629" s="55">
        <f>IF(Tabel!$N$4="16606", Tabel!$AD639*0.3,0)</f>
        <v>0</v>
      </c>
      <c r="AG629" s="55">
        <f>IF(Tabel!$N$4="16668", Tabel!$AD639*0.4,0)</f>
        <v>0</v>
      </c>
      <c r="AH629" s="55">
        <f>IF(Tabel!$N$4="15677", Tabel!$AD639*0.2,0)</f>
        <v>0</v>
      </c>
      <c r="AI629" s="55">
        <f>IF(Tabel!$N$4="16958", Tabel!$AD639*0.2,0)</f>
        <v>0</v>
      </c>
      <c r="AJ629" s="55">
        <f>Tabel!$AD639*0.75</f>
        <v>0</v>
      </c>
      <c r="AK629" s="55">
        <f>(Tabel!$AD639+Tabel!$AF639)*0.1</f>
        <v>0</v>
      </c>
      <c r="AL629" s="55">
        <f>IF(Tabel!$B639="GRUP_F6", Tabel!$AD639*0.1,0)</f>
        <v>0</v>
      </c>
      <c r="AM629" s="55">
        <f>IF(IFERROR(MATCH(CONCATENATE("I",Tabel!$N$4),Inst_social,0),0)&gt;0,Tabel!$AD639*0.1,0)</f>
        <v>0</v>
      </c>
      <c r="AN629" s="55">
        <f>Tabel!$AD639*0.75</f>
        <v>0</v>
      </c>
    </row>
    <row r="630" spans="24:40" x14ac:dyDescent="0.2">
      <c r="X630" s="55">
        <f>IF(IFERROR(MATCH(CONCATENATE("I",Tabel!$N$4),Inst_SFSSV,0),0)&gt;0,Tabel!$AD640*0.9,0)</f>
        <v>0</v>
      </c>
      <c r="Y630" s="55">
        <f>IF(Tabel!$N$4="16341", Tabel!AD640*1,0)</f>
        <v>0</v>
      </c>
      <c r="Z630" s="55">
        <f>IF(Tabel!$N$4="00027", Tabel!AD640*0.4,0)</f>
        <v>0</v>
      </c>
      <c r="AA630" s="55">
        <f>IF(IFERROR(MATCH(CONCATENATE("I",Tabel!$N$4),Inst_audio,0),0)&gt;0,Tabel!$AD640*0.2,0)</f>
        <v>0</v>
      </c>
      <c r="AB630" s="55">
        <f>IF(Tabel!$N$4="00169", Tabel!AD640*0.4,0)</f>
        <v>0</v>
      </c>
      <c r="AC630" s="55">
        <f>IF(IFERROR(MATCH(CONCATENATE("I",Tabel!$N$4),Inst_forta,0),0)&gt;0,Tabel!$AD640*0.2,0)</f>
        <v>0</v>
      </c>
      <c r="AD630" s="55">
        <f>IF(IFERROR(MATCH(CONCATENATE("I",Tabel!$N$4),Inst_forta_bani,0),0)&gt;0,Tabel!$AD640*1.2,0)</f>
        <v>0</v>
      </c>
      <c r="AE630" s="55">
        <f>IF(Tabel!$N$4="16751", Tabel!$AD640*1.2,0)</f>
        <v>0</v>
      </c>
      <c r="AF630" s="55">
        <f>IF(Tabel!$N$4="16606", Tabel!$AD640*0.3,0)</f>
        <v>0</v>
      </c>
      <c r="AG630" s="55">
        <f>IF(Tabel!$N$4="16668", Tabel!$AD640*0.4,0)</f>
        <v>0</v>
      </c>
      <c r="AH630" s="55">
        <f>IF(Tabel!$N$4="15677", Tabel!$AD640*0.2,0)</f>
        <v>0</v>
      </c>
      <c r="AI630" s="55">
        <f>IF(Tabel!$N$4="16958", Tabel!$AD640*0.2,0)</f>
        <v>0</v>
      </c>
      <c r="AJ630" s="55">
        <f>Tabel!$AD640*0.75</f>
        <v>0</v>
      </c>
      <c r="AK630" s="55">
        <f>(Tabel!$AD640+Tabel!$AF640)*0.1</f>
        <v>0</v>
      </c>
      <c r="AL630" s="55">
        <f>IF(Tabel!$B640="GRUP_F6", Tabel!$AD640*0.1,0)</f>
        <v>0</v>
      </c>
      <c r="AM630" s="55">
        <f>IF(IFERROR(MATCH(CONCATENATE("I",Tabel!$N$4),Inst_social,0),0)&gt;0,Tabel!$AD640*0.1,0)</f>
        <v>0</v>
      </c>
      <c r="AN630" s="55">
        <f>Tabel!$AD640*0.75</f>
        <v>0</v>
      </c>
    </row>
    <row r="631" spans="24:40" x14ac:dyDescent="0.2">
      <c r="X631" s="55">
        <f>IF(IFERROR(MATCH(CONCATENATE("I",Tabel!$N$4),Inst_SFSSV,0),0)&gt;0,Tabel!$AD641*0.9,0)</f>
        <v>0</v>
      </c>
      <c r="Y631" s="55">
        <f>IF(Tabel!$N$4="16341", Tabel!AD641*1,0)</f>
        <v>0</v>
      </c>
      <c r="Z631" s="55">
        <f>IF(Tabel!$N$4="00027", Tabel!AD641*0.4,0)</f>
        <v>0</v>
      </c>
      <c r="AA631" s="55">
        <f>IF(IFERROR(MATCH(CONCATENATE("I",Tabel!$N$4),Inst_audio,0),0)&gt;0,Tabel!$AD641*0.2,0)</f>
        <v>0</v>
      </c>
      <c r="AB631" s="55">
        <f>IF(Tabel!$N$4="00169", Tabel!AD641*0.4,0)</f>
        <v>0</v>
      </c>
      <c r="AC631" s="55">
        <f>IF(IFERROR(MATCH(CONCATENATE("I",Tabel!$N$4),Inst_forta,0),0)&gt;0,Tabel!$AD641*0.2,0)</f>
        <v>0</v>
      </c>
      <c r="AD631" s="55">
        <f>IF(IFERROR(MATCH(CONCATENATE("I",Tabel!$N$4),Inst_forta_bani,0),0)&gt;0,Tabel!$AD641*1.2,0)</f>
        <v>0</v>
      </c>
      <c r="AE631" s="55">
        <f>IF(Tabel!$N$4="16751", Tabel!$AD641*1.2,0)</f>
        <v>0</v>
      </c>
      <c r="AF631" s="55">
        <f>IF(Tabel!$N$4="16606", Tabel!$AD641*0.3,0)</f>
        <v>0</v>
      </c>
      <c r="AG631" s="55">
        <f>IF(Tabel!$N$4="16668", Tabel!$AD641*0.4,0)</f>
        <v>0</v>
      </c>
      <c r="AH631" s="55">
        <f>IF(Tabel!$N$4="15677", Tabel!$AD641*0.2,0)</f>
        <v>0</v>
      </c>
      <c r="AI631" s="55">
        <f>IF(Tabel!$N$4="16958", Tabel!$AD641*0.2,0)</f>
        <v>0</v>
      </c>
      <c r="AJ631" s="55">
        <f>Tabel!$AD641*0.75</f>
        <v>0</v>
      </c>
      <c r="AK631" s="55">
        <f>(Tabel!$AD641+Tabel!$AF641)*0.1</f>
        <v>0</v>
      </c>
      <c r="AL631" s="55">
        <f>IF(Tabel!$B641="GRUP_F6", Tabel!$AD641*0.1,0)</f>
        <v>0</v>
      </c>
      <c r="AM631" s="55">
        <f>IF(IFERROR(MATCH(CONCATENATE("I",Tabel!$N$4),Inst_social,0),0)&gt;0,Tabel!$AD641*0.1,0)</f>
        <v>0</v>
      </c>
      <c r="AN631" s="55">
        <f>Tabel!$AD641*0.75</f>
        <v>0</v>
      </c>
    </row>
    <row r="632" spans="24:40" x14ac:dyDescent="0.2">
      <c r="X632" s="55">
        <f>IF(IFERROR(MATCH(CONCATENATE("I",Tabel!$N$4),Inst_SFSSV,0),0)&gt;0,Tabel!$AD642*0.9,0)</f>
        <v>0</v>
      </c>
      <c r="Y632" s="55">
        <f>IF(Tabel!$N$4="16341", Tabel!AD642*1,0)</f>
        <v>0</v>
      </c>
      <c r="Z632" s="55">
        <f>IF(Tabel!$N$4="00027", Tabel!AD642*0.4,0)</f>
        <v>0</v>
      </c>
      <c r="AA632" s="55">
        <f>IF(IFERROR(MATCH(CONCATENATE("I",Tabel!$N$4),Inst_audio,0),0)&gt;0,Tabel!$AD642*0.2,0)</f>
        <v>0</v>
      </c>
      <c r="AB632" s="55">
        <f>IF(Tabel!$N$4="00169", Tabel!AD642*0.4,0)</f>
        <v>0</v>
      </c>
      <c r="AC632" s="55">
        <f>IF(IFERROR(MATCH(CONCATENATE("I",Tabel!$N$4),Inst_forta,0),0)&gt;0,Tabel!$AD642*0.2,0)</f>
        <v>0</v>
      </c>
      <c r="AD632" s="55">
        <f>IF(IFERROR(MATCH(CONCATENATE("I",Tabel!$N$4),Inst_forta_bani,0),0)&gt;0,Tabel!$AD642*1.2,0)</f>
        <v>0</v>
      </c>
      <c r="AE632" s="55">
        <f>IF(Tabel!$N$4="16751", Tabel!$AD642*1.2,0)</f>
        <v>0</v>
      </c>
      <c r="AF632" s="55">
        <f>IF(Tabel!$N$4="16606", Tabel!$AD642*0.3,0)</f>
        <v>0</v>
      </c>
      <c r="AG632" s="55">
        <f>IF(Tabel!$N$4="16668", Tabel!$AD642*0.4,0)</f>
        <v>0</v>
      </c>
      <c r="AH632" s="55">
        <f>IF(Tabel!$N$4="15677", Tabel!$AD642*0.2,0)</f>
        <v>0</v>
      </c>
      <c r="AI632" s="55">
        <f>IF(Tabel!$N$4="16958", Tabel!$AD642*0.2,0)</f>
        <v>0</v>
      </c>
      <c r="AJ632" s="55">
        <f>Tabel!$AD642*0.75</f>
        <v>0</v>
      </c>
      <c r="AK632" s="55">
        <f>(Tabel!$AD642+Tabel!$AF642)*0.1</f>
        <v>0</v>
      </c>
      <c r="AL632" s="55">
        <f>IF(Tabel!$B642="GRUP_F6", Tabel!$AD642*0.1,0)</f>
        <v>0</v>
      </c>
      <c r="AM632" s="55">
        <f>IF(IFERROR(MATCH(CONCATENATE("I",Tabel!$N$4),Inst_social,0),0)&gt;0,Tabel!$AD642*0.1,0)</f>
        <v>0</v>
      </c>
      <c r="AN632" s="55">
        <f>Tabel!$AD642*0.75</f>
        <v>0</v>
      </c>
    </row>
    <row r="633" spans="24:40" x14ac:dyDescent="0.2">
      <c r="X633" s="55">
        <f>IF(IFERROR(MATCH(CONCATENATE("I",Tabel!$N$4),Inst_SFSSV,0),0)&gt;0,Tabel!$AD643*0.9,0)</f>
        <v>0</v>
      </c>
      <c r="Y633" s="55">
        <f>IF(Tabel!$N$4="16341", Tabel!AD643*1,0)</f>
        <v>0</v>
      </c>
      <c r="Z633" s="55">
        <f>IF(Tabel!$N$4="00027", Tabel!AD643*0.4,0)</f>
        <v>0</v>
      </c>
      <c r="AA633" s="55">
        <f>IF(IFERROR(MATCH(CONCATENATE("I",Tabel!$N$4),Inst_audio,0),0)&gt;0,Tabel!$AD643*0.2,0)</f>
        <v>0</v>
      </c>
      <c r="AB633" s="55">
        <f>IF(Tabel!$N$4="00169", Tabel!AD643*0.4,0)</f>
        <v>0</v>
      </c>
      <c r="AC633" s="55">
        <f>IF(IFERROR(MATCH(CONCATENATE("I",Tabel!$N$4),Inst_forta,0),0)&gt;0,Tabel!$AD643*0.2,0)</f>
        <v>0</v>
      </c>
      <c r="AD633" s="55">
        <f>IF(IFERROR(MATCH(CONCATENATE("I",Tabel!$N$4),Inst_forta_bani,0),0)&gt;0,Tabel!$AD643*1.2,0)</f>
        <v>0</v>
      </c>
      <c r="AE633" s="55">
        <f>IF(Tabel!$N$4="16751", Tabel!$AD643*1.2,0)</f>
        <v>0</v>
      </c>
      <c r="AF633" s="55">
        <f>IF(Tabel!$N$4="16606", Tabel!$AD643*0.3,0)</f>
        <v>0</v>
      </c>
      <c r="AG633" s="55">
        <f>IF(Tabel!$N$4="16668", Tabel!$AD643*0.4,0)</f>
        <v>0</v>
      </c>
      <c r="AH633" s="55">
        <f>IF(Tabel!$N$4="15677", Tabel!$AD643*0.2,0)</f>
        <v>0</v>
      </c>
      <c r="AI633" s="55">
        <f>IF(Tabel!$N$4="16958", Tabel!$AD643*0.2,0)</f>
        <v>0</v>
      </c>
      <c r="AJ633" s="55">
        <f>Tabel!$AD643*0.75</f>
        <v>0</v>
      </c>
      <c r="AK633" s="55">
        <f>(Tabel!$AD643+Tabel!$AF643)*0.1</f>
        <v>0</v>
      </c>
      <c r="AL633" s="55">
        <f>IF(Tabel!$B643="GRUP_F6", Tabel!$AD643*0.1,0)</f>
        <v>0</v>
      </c>
      <c r="AM633" s="55">
        <f>IF(IFERROR(MATCH(CONCATENATE("I",Tabel!$N$4),Inst_social,0),0)&gt;0,Tabel!$AD643*0.1,0)</f>
        <v>0</v>
      </c>
      <c r="AN633" s="55">
        <f>Tabel!$AD643*0.75</f>
        <v>0</v>
      </c>
    </row>
    <row r="634" spans="24:40" x14ac:dyDescent="0.2">
      <c r="X634" s="55">
        <f>IF(IFERROR(MATCH(CONCATENATE("I",Tabel!$N$4),Inst_SFSSV,0),0)&gt;0,Tabel!$AD644*0.9,0)</f>
        <v>0</v>
      </c>
      <c r="Y634" s="55">
        <f>IF(Tabel!$N$4="16341", Tabel!AD644*1,0)</f>
        <v>0</v>
      </c>
      <c r="Z634" s="55">
        <f>IF(Tabel!$N$4="00027", Tabel!AD644*0.4,0)</f>
        <v>0</v>
      </c>
      <c r="AA634" s="55">
        <f>IF(IFERROR(MATCH(CONCATENATE("I",Tabel!$N$4),Inst_audio,0),0)&gt;0,Tabel!$AD644*0.2,0)</f>
        <v>0</v>
      </c>
      <c r="AB634" s="55">
        <f>IF(Tabel!$N$4="00169", Tabel!AD644*0.4,0)</f>
        <v>0</v>
      </c>
      <c r="AC634" s="55">
        <f>IF(IFERROR(MATCH(CONCATENATE("I",Tabel!$N$4),Inst_forta,0),0)&gt;0,Tabel!$AD644*0.2,0)</f>
        <v>0</v>
      </c>
      <c r="AD634" s="55">
        <f>IF(IFERROR(MATCH(CONCATENATE("I",Tabel!$N$4),Inst_forta_bani,0),0)&gt;0,Tabel!$AD644*1.2,0)</f>
        <v>0</v>
      </c>
      <c r="AE634" s="55">
        <f>IF(Tabel!$N$4="16751", Tabel!$AD644*1.2,0)</f>
        <v>0</v>
      </c>
      <c r="AF634" s="55">
        <f>IF(Tabel!$N$4="16606", Tabel!$AD644*0.3,0)</f>
        <v>0</v>
      </c>
      <c r="AG634" s="55">
        <f>IF(Tabel!$N$4="16668", Tabel!$AD644*0.4,0)</f>
        <v>0</v>
      </c>
      <c r="AH634" s="55">
        <f>IF(Tabel!$N$4="15677", Tabel!$AD644*0.2,0)</f>
        <v>0</v>
      </c>
      <c r="AI634" s="55">
        <f>IF(Tabel!$N$4="16958", Tabel!$AD644*0.2,0)</f>
        <v>0</v>
      </c>
      <c r="AJ634" s="55">
        <f>Tabel!$AD644*0.75</f>
        <v>0</v>
      </c>
      <c r="AK634" s="55">
        <f>(Tabel!$AD644+Tabel!$AF644)*0.1</f>
        <v>0</v>
      </c>
      <c r="AL634" s="55">
        <f>IF(Tabel!$B644="GRUP_F6", Tabel!$AD644*0.1,0)</f>
        <v>0</v>
      </c>
      <c r="AM634" s="55">
        <f>IF(IFERROR(MATCH(CONCATENATE("I",Tabel!$N$4),Inst_social,0),0)&gt;0,Tabel!$AD644*0.1,0)</f>
        <v>0</v>
      </c>
      <c r="AN634" s="55">
        <f>Tabel!$AD644*0.75</f>
        <v>0</v>
      </c>
    </row>
    <row r="635" spans="24:40" x14ac:dyDescent="0.2">
      <c r="X635" s="55">
        <f>IF(IFERROR(MATCH(CONCATENATE("I",Tabel!$N$4),Inst_SFSSV,0),0)&gt;0,Tabel!$AD645*0.9,0)</f>
        <v>0</v>
      </c>
      <c r="Y635" s="55">
        <f>IF(Tabel!$N$4="16341", Tabel!AD645*1,0)</f>
        <v>0</v>
      </c>
      <c r="Z635" s="55">
        <f>IF(Tabel!$N$4="00027", Tabel!AD645*0.4,0)</f>
        <v>0</v>
      </c>
      <c r="AA635" s="55">
        <f>IF(IFERROR(MATCH(CONCATENATE("I",Tabel!$N$4),Inst_audio,0),0)&gt;0,Tabel!$AD645*0.2,0)</f>
        <v>0</v>
      </c>
      <c r="AB635" s="55">
        <f>IF(Tabel!$N$4="00169", Tabel!AD645*0.4,0)</f>
        <v>0</v>
      </c>
      <c r="AC635" s="55">
        <f>IF(IFERROR(MATCH(CONCATENATE("I",Tabel!$N$4),Inst_forta,0),0)&gt;0,Tabel!$AD645*0.2,0)</f>
        <v>0</v>
      </c>
      <c r="AD635" s="55">
        <f>IF(IFERROR(MATCH(CONCATENATE("I",Tabel!$N$4),Inst_forta_bani,0),0)&gt;0,Tabel!$AD645*1.2,0)</f>
        <v>0</v>
      </c>
      <c r="AE635" s="55">
        <f>IF(Tabel!$N$4="16751", Tabel!$AD645*1.2,0)</f>
        <v>0</v>
      </c>
      <c r="AF635" s="55">
        <f>IF(Tabel!$N$4="16606", Tabel!$AD645*0.3,0)</f>
        <v>0</v>
      </c>
      <c r="AG635" s="55">
        <f>IF(Tabel!$N$4="16668", Tabel!$AD645*0.4,0)</f>
        <v>0</v>
      </c>
      <c r="AH635" s="55">
        <f>IF(Tabel!$N$4="15677", Tabel!$AD645*0.2,0)</f>
        <v>0</v>
      </c>
      <c r="AI635" s="55">
        <f>IF(Tabel!$N$4="16958", Tabel!$AD645*0.2,0)</f>
        <v>0</v>
      </c>
      <c r="AJ635" s="55">
        <f>Tabel!$AD645*0.75</f>
        <v>0</v>
      </c>
      <c r="AK635" s="55">
        <f>(Tabel!$AD645+Tabel!$AF645)*0.1</f>
        <v>0</v>
      </c>
      <c r="AL635" s="55">
        <f>IF(Tabel!$B645="GRUP_F6", Tabel!$AD645*0.1,0)</f>
        <v>0</v>
      </c>
      <c r="AM635" s="55">
        <f>IF(IFERROR(MATCH(CONCATENATE("I",Tabel!$N$4),Inst_social,0),0)&gt;0,Tabel!$AD645*0.1,0)</f>
        <v>0</v>
      </c>
      <c r="AN635" s="55">
        <f>Tabel!$AD645*0.75</f>
        <v>0</v>
      </c>
    </row>
    <row r="636" spans="24:40" x14ac:dyDescent="0.2">
      <c r="X636" s="55">
        <f>IF(IFERROR(MATCH(CONCATENATE("I",Tabel!$N$4),Inst_SFSSV,0),0)&gt;0,Tabel!$AD646*0.9,0)</f>
        <v>0</v>
      </c>
      <c r="Y636" s="55">
        <f>IF(Tabel!$N$4="16341", Tabel!AD646*1,0)</f>
        <v>0</v>
      </c>
      <c r="Z636" s="55">
        <f>IF(Tabel!$N$4="00027", Tabel!AD646*0.4,0)</f>
        <v>0</v>
      </c>
      <c r="AA636" s="55">
        <f>IF(IFERROR(MATCH(CONCATENATE("I",Tabel!$N$4),Inst_audio,0),0)&gt;0,Tabel!$AD646*0.2,0)</f>
        <v>0</v>
      </c>
      <c r="AB636" s="55">
        <f>IF(Tabel!$N$4="00169", Tabel!AD646*0.4,0)</f>
        <v>0</v>
      </c>
      <c r="AC636" s="55">
        <f>IF(IFERROR(MATCH(CONCATENATE("I",Tabel!$N$4),Inst_forta,0),0)&gt;0,Tabel!$AD646*0.2,0)</f>
        <v>0</v>
      </c>
      <c r="AD636" s="55">
        <f>IF(IFERROR(MATCH(CONCATENATE("I",Tabel!$N$4),Inst_forta_bani,0),0)&gt;0,Tabel!$AD646*1.2,0)</f>
        <v>0</v>
      </c>
      <c r="AE636" s="55">
        <f>IF(Tabel!$N$4="16751", Tabel!$AD646*1.2,0)</f>
        <v>0</v>
      </c>
      <c r="AF636" s="55">
        <f>IF(Tabel!$N$4="16606", Tabel!$AD646*0.3,0)</f>
        <v>0</v>
      </c>
      <c r="AG636" s="55">
        <f>IF(Tabel!$N$4="16668", Tabel!$AD646*0.4,0)</f>
        <v>0</v>
      </c>
      <c r="AH636" s="55">
        <f>IF(Tabel!$N$4="15677", Tabel!$AD646*0.2,0)</f>
        <v>0</v>
      </c>
      <c r="AI636" s="55">
        <f>IF(Tabel!$N$4="16958", Tabel!$AD646*0.2,0)</f>
        <v>0</v>
      </c>
      <c r="AJ636" s="55">
        <f>Tabel!$AD646*0.75</f>
        <v>0</v>
      </c>
      <c r="AK636" s="55">
        <f>(Tabel!$AD646+Tabel!$AF646)*0.1</f>
        <v>0</v>
      </c>
      <c r="AL636" s="55">
        <f>IF(Tabel!$B646="GRUP_F6", Tabel!$AD646*0.1,0)</f>
        <v>0</v>
      </c>
      <c r="AM636" s="55">
        <f>IF(IFERROR(MATCH(CONCATENATE("I",Tabel!$N$4),Inst_social,0),0)&gt;0,Tabel!$AD646*0.1,0)</f>
        <v>0</v>
      </c>
      <c r="AN636" s="55">
        <f>Tabel!$AD646*0.75</f>
        <v>0</v>
      </c>
    </row>
    <row r="637" spans="24:40" x14ac:dyDescent="0.2">
      <c r="X637" s="55">
        <f>IF(IFERROR(MATCH(CONCATENATE("I",Tabel!$N$4),Inst_SFSSV,0),0)&gt;0,Tabel!$AD647*0.9,0)</f>
        <v>0</v>
      </c>
      <c r="Y637" s="55">
        <f>IF(Tabel!$N$4="16341", Tabel!AD647*1,0)</f>
        <v>0</v>
      </c>
      <c r="Z637" s="55">
        <f>IF(Tabel!$N$4="00027", Tabel!AD647*0.4,0)</f>
        <v>0</v>
      </c>
      <c r="AA637" s="55">
        <f>IF(IFERROR(MATCH(CONCATENATE("I",Tabel!$N$4),Inst_audio,0),0)&gt;0,Tabel!$AD647*0.2,0)</f>
        <v>0</v>
      </c>
      <c r="AB637" s="55">
        <f>IF(Tabel!$N$4="00169", Tabel!AD647*0.4,0)</f>
        <v>0</v>
      </c>
      <c r="AC637" s="55">
        <f>IF(IFERROR(MATCH(CONCATENATE("I",Tabel!$N$4),Inst_forta,0),0)&gt;0,Tabel!$AD647*0.2,0)</f>
        <v>0</v>
      </c>
      <c r="AD637" s="55">
        <f>IF(IFERROR(MATCH(CONCATENATE("I",Tabel!$N$4),Inst_forta_bani,0),0)&gt;0,Tabel!$AD647*1.2,0)</f>
        <v>0</v>
      </c>
      <c r="AE637" s="55">
        <f>IF(Tabel!$N$4="16751", Tabel!$AD647*1.2,0)</f>
        <v>0</v>
      </c>
      <c r="AF637" s="55">
        <f>IF(Tabel!$N$4="16606", Tabel!$AD647*0.3,0)</f>
        <v>0</v>
      </c>
      <c r="AG637" s="55">
        <f>IF(Tabel!$N$4="16668", Tabel!$AD647*0.4,0)</f>
        <v>0</v>
      </c>
      <c r="AH637" s="55">
        <f>IF(Tabel!$N$4="15677", Tabel!$AD647*0.2,0)</f>
        <v>0</v>
      </c>
      <c r="AI637" s="55">
        <f>IF(Tabel!$N$4="16958", Tabel!$AD647*0.2,0)</f>
        <v>0</v>
      </c>
      <c r="AJ637" s="55">
        <f>Tabel!$AD647*0.75</f>
        <v>0</v>
      </c>
      <c r="AK637" s="55">
        <f>(Tabel!$AD647+Tabel!$AF647)*0.1</f>
        <v>0</v>
      </c>
      <c r="AL637" s="55">
        <f>IF(Tabel!$B647="GRUP_F6", Tabel!$AD647*0.1,0)</f>
        <v>0</v>
      </c>
      <c r="AM637" s="55">
        <f>IF(IFERROR(MATCH(CONCATENATE("I",Tabel!$N$4),Inst_social,0),0)&gt;0,Tabel!$AD647*0.1,0)</f>
        <v>0</v>
      </c>
      <c r="AN637" s="55">
        <f>Tabel!$AD647*0.75</f>
        <v>0</v>
      </c>
    </row>
    <row r="638" spans="24:40" x14ac:dyDescent="0.2">
      <c r="X638" s="55">
        <f>IF(IFERROR(MATCH(CONCATENATE("I",Tabel!$N$4),Inst_SFSSV,0),0)&gt;0,Tabel!$AD648*0.9,0)</f>
        <v>0</v>
      </c>
      <c r="Y638" s="55">
        <f>IF(Tabel!$N$4="16341", Tabel!AD648*1,0)</f>
        <v>0</v>
      </c>
      <c r="Z638" s="55">
        <f>IF(Tabel!$N$4="00027", Tabel!AD648*0.4,0)</f>
        <v>0</v>
      </c>
      <c r="AA638" s="55">
        <f>IF(IFERROR(MATCH(CONCATENATE("I",Tabel!$N$4),Inst_audio,0),0)&gt;0,Tabel!$AD648*0.2,0)</f>
        <v>0</v>
      </c>
      <c r="AB638" s="55">
        <f>IF(Tabel!$N$4="00169", Tabel!AD648*0.4,0)</f>
        <v>0</v>
      </c>
      <c r="AC638" s="55">
        <f>IF(IFERROR(MATCH(CONCATENATE("I",Tabel!$N$4),Inst_forta,0),0)&gt;0,Tabel!$AD648*0.2,0)</f>
        <v>0</v>
      </c>
      <c r="AD638" s="55">
        <f>IF(IFERROR(MATCH(CONCATENATE("I",Tabel!$N$4),Inst_forta_bani,0),0)&gt;0,Tabel!$AD648*1.2,0)</f>
        <v>0</v>
      </c>
      <c r="AE638" s="55">
        <f>IF(Tabel!$N$4="16751", Tabel!$AD648*1.2,0)</f>
        <v>0</v>
      </c>
      <c r="AF638" s="55">
        <f>IF(Tabel!$N$4="16606", Tabel!$AD648*0.3,0)</f>
        <v>0</v>
      </c>
      <c r="AG638" s="55">
        <f>IF(Tabel!$N$4="16668", Tabel!$AD648*0.4,0)</f>
        <v>0</v>
      </c>
      <c r="AH638" s="55">
        <f>IF(Tabel!$N$4="15677", Tabel!$AD648*0.2,0)</f>
        <v>0</v>
      </c>
      <c r="AI638" s="55">
        <f>IF(Tabel!$N$4="16958", Tabel!$AD648*0.2,0)</f>
        <v>0</v>
      </c>
      <c r="AJ638" s="55">
        <f>Tabel!$AD648*0.75</f>
        <v>0</v>
      </c>
      <c r="AK638" s="55">
        <f>(Tabel!$AD648+Tabel!$AF648)*0.1</f>
        <v>0</v>
      </c>
      <c r="AL638" s="55">
        <f>IF(Tabel!$B648="GRUP_F6", Tabel!$AD648*0.1,0)</f>
        <v>0</v>
      </c>
      <c r="AM638" s="55">
        <f>IF(IFERROR(MATCH(CONCATENATE("I",Tabel!$N$4),Inst_social,0),0)&gt;0,Tabel!$AD648*0.1,0)</f>
        <v>0</v>
      </c>
      <c r="AN638" s="55">
        <f>Tabel!$AD648*0.75</f>
        <v>0</v>
      </c>
    </row>
    <row r="639" spans="24:40" x14ac:dyDescent="0.2">
      <c r="X639" s="55">
        <f>IF(IFERROR(MATCH(CONCATENATE("I",Tabel!$N$4),Inst_SFSSV,0),0)&gt;0,Tabel!$AD649*0.9,0)</f>
        <v>0</v>
      </c>
      <c r="Y639" s="55">
        <f>IF(Tabel!$N$4="16341", Tabel!AD649*1,0)</f>
        <v>0</v>
      </c>
      <c r="Z639" s="55">
        <f>IF(Tabel!$N$4="00027", Tabel!AD649*0.4,0)</f>
        <v>0</v>
      </c>
      <c r="AA639" s="55">
        <f>IF(IFERROR(MATCH(CONCATENATE("I",Tabel!$N$4),Inst_audio,0),0)&gt;0,Tabel!$AD649*0.2,0)</f>
        <v>0</v>
      </c>
      <c r="AB639" s="55">
        <f>IF(Tabel!$N$4="00169", Tabel!AD649*0.4,0)</f>
        <v>0</v>
      </c>
      <c r="AC639" s="55">
        <f>IF(IFERROR(MATCH(CONCATENATE("I",Tabel!$N$4),Inst_forta,0),0)&gt;0,Tabel!$AD649*0.2,0)</f>
        <v>0</v>
      </c>
      <c r="AD639" s="55">
        <f>IF(IFERROR(MATCH(CONCATENATE("I",Tabel!$N$4),Inst_forta_bani,0),0)&gt;0,Tabel!$AD649*1.2,0)</f>
        <v>0</v>
      </c>
      <c r="AE639" s="55">
        <f>IF(Tabel!$N$4="16751", Tabel!$AD649*1.2,0)</f>
        <v>0</v>
      </c>
      <c r="AF639" s="55">
        <f>IF(Tabel!$N$4="16606", Tabel!$AD649*0.3,0)</f>
        <v>0</v>
      </c>
      <c r="AG639" s="55">
        <f>IF(Tabel!$N$4="16668", Tabel!$AD649*0.4,0)</f>
        <v>0</v>
      </c>
      <c r="AH639" s="55">
        <f>IF(Tabel!$N$4="15677", Tabel!$AD649*0.2,0)</f>
        <v>0</v>
      </c>
      <c r="AI639" s="55">
        <f>IF(Tabel!$N$4="16958", Tabel!$AD649*0.2,0)</f>
        <v>0</v>
      </c>
      <c r="AJ639" s="55">
        <f>Tabel!$AD649*0.75</f>
        <v>0</v>
      </c>
      <c r="AK639" s="55">
        <f>(Tabel!$AD649+Tabel!$AF649)*0.1</f>
        <v>0</v>
      </c>
      <c r="AL639" s="55">
        <f>IF(Tabel!$B649="GRUP_F6", Tabel!$AD649*0.1,0)</f>
        <v>0</v>
      </c>
      <c r="AM639" s="55">
        <f>IF(IFERROR(MATCH(CONCATENATE("I",Tabel!$N$4),Inst_social,0),0)&gt;0,Tabel!$AD649*0.1,0)</f>
        <v>0</v>
      </c>
      <c r="AN639" s="55">
        <f>Tabel!$AD649*0.75</f>
        <v>0</v>
      </c>
    </row>
    <row r="640" spans="24:40" x14ac:dyDescent="0.2">
      <c r="X640" s="55">
        <f>IF(IFERROR(MATCH(CONCATENATE("I",Tabel!$N$4),Inst_SFSSV,0),0)&gt;0,Tabel!$AD650*0.9,0)</f>
        <v>0</v>
      </c>
      <c r="Y640" s="55">
        <f>IF(Tabel!$N$4="16341", Tabel!AD650*1,0)</f>
        <v>0</v>
      </c>
      <c r="Z640" s="55">
        <f>IF(Tabel!$N$4="00027", Tabel!AD650*0.4,0)</f>
        <v>0</v>
      </c>
      <c r="AA640" s="55">
        <f>IF(IFERROR(MATCH(CONCATENATE("I",Tabel!$N$4),Inst_audio,0),0)&gt;0,Tabel!$AD650*0.2,0)</f>
        <v>0</v>
      </c>
      <c r="AB640" s="55">
        <f>IF(Tabel!$N$4="00169", Tabel!AD650*0.4,0)</f>
        <v>0</v>
      </c>
      <c r="AC640" s="55">
        <f>IF(IFERROR(MATCH(CONCATENATE("I",Tabel!$N$4),Inst_forta,0),0)&gt;0,Tabel!$AD650*0.2,0)</f>
        <v>0</v>
      </c>
      <c r="AD640" s="55">
        <f>IF(IFERROR(MATCH(CONCATENATE("I",Tabel!$N$4),Inst_forta_bani,0),0)&gt;0,Tabel!$AD650*1.2,0)</f>
        <v>0</v>
      </c>
      <c r="AE640" s="55">
        <f>IF(Tabel!$N$4="16751", Tabel!$AD650*1.2,0)</f>
        <v>0</v>
      </c>
      <c r="AF640" s="55">
        <f>IF(Tabel!$N$4="16606", Tabel!$AD650*0.3,0)</f>
        <v>0</v>
      </c>
      <c r="AG640" s="55">
        <f>IF(Tabel!$N$4="16668", Tabel!$AD650*0.4,0)</f>
        <v>0</v>
      </c>
      <c r="AH640" s="55">
        <f>IF(Tabel!$N$4="15677", Tabel!$AD650*0.2,0)</f>
        <v>0</v>
      </c>
      <c r="AI640" s="55">
        <f>IF(Tabel!$N$4="16958", Tabel!$AD650*0.2,0)</f>
        <v>0</v>
      </c>
      <c r="AJ640" s="55">
        <f>Tabel!$AD650*0.75</f>
        <v>0</v>
      </c>
      <c r="AK640" s="55">
        <f>(Tabel!$AD650+Tabel!$AF650)*0.1</f>
        <v>0</v>
      </c>
      <c r="AL640" s="55">
        <f>IF(Tabel!$B650="GRUP_F6", Tabel!$AD650*0.1,0)</f>
        <v>0</v>
      </c>
      <c r="AM640" s="55">
        <f>IF(IFERROR(MATCH(CONCATENATE("I",Tabel!$N$4),Inst_social,0),0)&gt;0,Tabel!$AD650*0.1,0)</f>
        <v>0</v>
      </c>
      <c r="AN640" s="55">
        <f>Tabel!$AD650*0.75</f>
        <v>0</v>
      </c>
    </row>
    <row r="641" spans="24:40" x14ac:dyDescent="0.2">
      <c r="X641" s="55">
        <f>IF(IFERROR(MATCH(CONCATENATE("I",Tabel!$N$4),Inst_SFSSV,0),0)&gt;0,Tabel!$AD651*0.9,0)</f>
        <v>0</v>
      </c>
      <c r="Y641" s="55">
        <f>IF(Tabel!$N$4="16341", Tabel!AD651*1,0)</f>
        <v>0</v>
      </c>
      <c r="Z641" s="55">
        <f>IF(Tabel!$N$4="00027", Tabel!AD651*0.4,0)</f>
        <v>0</v>
      </c>
      <c r="AA641" s="55">
        <f>IF(IFERROR(MATCH(CONCATENATE("I",Tabel!$N$4),Inst_audio,0),0)&gt;0,Tabel!$AD651*0.2,0)</f>
        <v>0</v>
      </c>
      <c r="AB641" s="55">
        <f>IF(Tabel!$N$4="00169", Tabel!AD651*0.4,0)</f>
        <v>0</v>
      </c>
      <c r="AC641" s="55">
        <f>IF(IFERROR(MATCH(CONCATENATE("I",Tabel!$N$4),Inst_forta,0),0)&gt;0,Tabel!$AD651*0.2,0)</f>
        <v>0</v>
      </c>
      <c r="AD641" s="55">
        <f>IF(IFERROR(MATCH(CONCATENATE("I",Tabel!$N$4),Inst_forta_bani,0),0)&gt;0,Tabel!$AD651*1.2,0)</f>
        <v>0</v>
      </c>
      <c r="AE641" s="55">
        <f>IF(Tabel!$N$4="16751", Tabel!$AD651*1.2,0)</f>
        <v>0</v>
      </c>
      <c r="AF641" s="55">
        <f>IF(Tabel!$N$4="16606", Tabel!$AD651*0.3,0)</f>
        <v>0</v>
      </c>
      <c r="AG641" s="55">
        <f>IF(Tabel!$N$4="16668", Tabel!$AD651*0.4,0)</f>
        <v>0</v>
      </c>
      <c r="AH641" s="55">
        <f>IF(Tabel!$N$4="15677", Tabel!$AD651*0.2,0)</f>
        <v>0</v>
      </c>
      <c r="AI641" s="55">
        <f>IF(Tabel!$N$4="16958", Tabel!$AD651*0.2,0)</f>
        <v>0</v>
      </c>
      <c r="AJ641" s="55">
        <f>Tabel!$AD651*0.75</f>
        <v>0</v>
      </c>
      <c r="AK641" s="55">
        <f>(Tabel!$AD651+Tabel!$AF651)*0.1</f>
        <v>0</v>
      </c>
      <c r="AL641" s="55">
        <f>IF(Tabel!$B651="GRUP_F6", Tabel!$AD651*0.1,0)</f>
        <v>0</v>
      </c>
      <c r="AM641" s="55">
        <f>IF(IFERROR(MATCH(CONCATENATE("I",Tabel!$N$4),Inst_social,0),0)&gt;0,Tabel!$AD651*0.1,0)</f>
        <v>0</v>
      </c>
      <c r="AN641" s="55">
        <f>Tabel!$AD651*0.75</f>
        <v>0</v>
      </c>
    </row>
    <row r="642" spans="24:40" x14ac:dyDescent="0.2">
      <c r="X642" s="55">
        <f>IF(IFERROR(MATCH(CONCATENATE("I",Tabel!$N$4),Inst_SFSSV,0),0)&gt;0,Tabel!$AD652*0.9,0)</f>
        <v>0</v>
      </c>
      <c r="Y642" s="55">
        <f>IF(Tabel!$N$4="16341", Tabel!AD652*1,0)</f>
        <v>0</v>
      </c>
      <c r="Z642" s="55">
        <f>IF(Tabel!$N$4="00027", Tabel!AD652*0.4,0)</f>
        <v>0</v>
      </c>
      <c r="AA642" s="55">
        <f>IF(IFERROR(MATCH(CONCATENATE("I",Tabel!$N$4),Inst_audio,0),0)&gt;0,Tabel!$AD652*0.2,0)</f>
        <v>0</v>
      </c>
      <c r="AB642" s="55">
        <f>IF(Tabel!$N$4="00169", Tabel!AD652*0.4,0)</f>
        <v>0</v>
      </c>
      <c r="AC642" s="55">
        <f>IF(IFERROR(MATCH(CONCATENATE("I",Tabel!$N$4),Inst_forta,0),0)&gt;0,Tabel!$AD652*0.2,0)</f>
        <v>0</v>
      </c>
      <c r="AD642" s="55">
        <f>IF(IFERROR(MATCH(CONCATENATE("I",Tabel!$N$4),Inst_forta_bani,0),0)&gt;0,Tabel!$AD652*1.2,0)</f>
        <v>0</v>
      </c>
      <c r="AE642" s="55">
        <f>IF(Tabel!$N$4="16751", Tabel!$AD652*1.2,0)</f>
        <v>0</v>
      </c>
      <c r="AF642" s="55">
        <f>IF(Tabel!$N$4="16606", Tabel!$AD652*0.3,0)</f>
        <v>0</v>
      </c>
      <c r="AG642" s="55">
        <f>IF(Tabel!$N$4="16668", Tabel!$AD652*0.4,0)</f>
        <v>0</v>
      </c>
      <c r="AH642" s="55">
        <f>IF(Tabel!$N$4="15677", Tabel!$AD652*0.2,0)</f>
        <v>0</v>
      </c>
      <c r="AI642" s="55">
        <f>IF(Tabel!$N$4="16958", Tabel!$AD652*0.2,0)</f>
        <v>0</v>
      </c>
      <c r="AJ642" s="55">
        <f>Tabel!$AD652*0.75</f>
        <v>0</v>
      </c>
      <c r="AK642" s="55">
        <f>(Tabel!$AD652+Tabel!$AF652)*0.1</f>
        <v>0</v>
      </c>
      <c r="AL642" s="55">
        <f>IF(Tabel!$B652="GRUP_F6", Tabel!$AD652*0.1,0)</f>
        <v>0</v>
      </c>
      <c r="AM642" s="55">
        <f>IF(IFERROR(MATCH(CONCATENATE("I",Tabel!$N$4),Inst_social,0),0)&gt;0,Tabel!$AD652*0.1,0)</f>
        <v>0</v>
      </c>
      <c r="AN642" s="55">
        <f>Tabel!$AD652*0.75</f>
        <v>0</v>
      </c>
    </row>
    <row r="643" spans="24:40" x14ac:dyDescent="0.2">
      <c r="X643" s="55">
        <f>IF(IFERROR(MATCH(CONCATENATE("I",Tabel!$N$4),Inst_SFSSV,0),0)&gt;0,Tabel!$AD653*0.9,0)</f>
        <v>0</v>
      </c>
      <c r="Y643" s="55">
        <f>IF(Tabel!$N$4="16341", Tabel!AD653*1,0)</f>
        <v>0</v>
      </c>
      <c r="Z643" s="55">
        <f>IF(Tabel!$N$4="00027", Tabel!AD653*0.4,0)</f>
        <v>0</v>
      </c>
      <c r="AA643" s="55">
        <f>IF(IFERROR(MATCH(CONCATENATE("I",Tabel!$N$4),Inst_audio,0),0)&gt;0,Tabel!$AD653*0.2,0)</f>
        <v>0</v>
      </c>
      <c r="AB643" s="55">
        <f>IF(Tabel!$N$4="00169", Tabel!AD653*0.4,0)</f>
        <v>0</v>
      </c>
      <c r="AC643" s="55">
        <f>IF(IFERROR(MATCH(CONCATENATE("I",Tabel!$N$4),Inst_forta,0),0)&gt;0,Tabel!$AD653*0.2,0)</f>
        <v>0</v>
      </c>
      <c r="AD643" s="55">
        <f>IF(IFERROR(MATCH(CONCATENATE("I",Tabel!$N$4),Inst_forta_bani,0),0)&gt;0,Tabel!$AD653*1.2,0)</f>
        <v>0</v>
      </c>
      <c r="AE643" s="55">
        <f>IF(Tabel!$N$4="16751", Tabel!$AD653*1.2,0)</f>
        <v>0</v>
      </c>
      <c r="AF643" s="55">
        <f>IF(Tabel!$N$4="16606", Tabel!$AD653*0.3,0)</f>
        <v>0</v>
      </c>
      <c r="AG643" s="55">
        <f>IF(Tabel!$N$4="16668", Tabel!$AD653*0.4,0)</f>
        <v>0</v>
      </c>
      <c r="AH643" s="55">
        <f>IF(Tabel!$N$4="15677", Tabel!$AD653*0.2,0)</f>
        <v>0</v>
      </c>
      <c r="AI643" s="55">
        <f>IF(Tabel!$N$4="16958", Tabel!$AD653*0.2,0)</f>
        <v>0</v>
      </c>
      <c r="AJ643" s="55">
        <f>Tabel!$AD653*0.75</f>
        <v>0</v>
      </c>
      <c r="AK643" s="55">
        <f>(Tabel!$AD653+Tabel!$AF653)*0.1</f>
        <v>0</v>
      </c>
      <c r="AL643" s="55">
        <f>IF(Tabel!$B653="GRUP_F6", Tabel!$AD653*0.1,0)</f>
        <v>0</v>
      </c>
      <c r="AM643" s="55">
        <f>IF(IFERROR(MATCH(CONCATENATE("I",Tabel!$N$4),Inst_social,0),0)&gt;0,Tabel!$AD653*0.1,0)</f>
        <v>0</v>
      </c>
      <c r="AN643" s="55">
        <f>Tabel!$AD653*0.75</f>
        <v>0</v>
      </c>
    </row>
    <row r="644" spans="24:40" x14ac:dyDescent="0.2">
      <c r="X644" s="55">
        <f>IF(IFERROR(MATCH(CONCATENATE("I",Tabel!$N$4),Inst_SFSSV,0),0)&gt;0,Tabel!$AD654*0.9,0)</f>
        <v>0</v>
      </c>
      <c r="Y644" s="55">
        <f>IF(Tabel!$N$4="16341", Tabel!AD654*1,0)</f>
        <v>0</v>
      </c>
      <c r="Z644" s="55">
        <f>IF(Tabel!$N$4="00027", Tabel!AD654*0.4,0)</f>
        <v>0</v>
      </c>
      <c r="AA644" s="55">
        <f>IF(IFERROR(MATCH(CONCATENATE("I",Tabel!$N$4),Inst_audio,0),0)&gt;0,Tabel!$AD654*0.2,0)</f>
        <v>0</v>
      </c>
      <c r="AB644" s="55">
        <f>IF(Tabel!$N$4="00169", Tabel!AD654*0.4,0)</f>
        <v>0</v>
      </c>
      <c r="AC644" s="55">
        <f>IF(IFERROR(MATCH(CONCATENATE("I",Tabel!$N$4),Inst_forta,0),0)&gt;0,Tabel!$AD654*0.2,0)</f>
        <v>0</v>
      </c>
      <c r="AD644" s="55">
        <f>IF(IFERROR(MATCH(CONCATENATE("I",Tabel!$N$4),Inst_forta_bani,0),0)&gt;0,Tabel!$AD654*1.2,0)</f>
        <v>0</v>
      </c>
      <c r="AE644" s="55">
        <f>IF(Tabel!$N$4="16751", Tabel!$AD654*1.2,0)</f>
        <v>0</v>
      </c>
      <c r="AF644" s="55">
        <f>IF(Tabel!$N$4="16606", Tabel!$AD654*0.3,0)</f>
        <v>0</v>
      </c>
      <c r="AG644" s="55">
        <f>IF(Tabel!$N$4="16668", Tabel!$AD654*0.4,0)</f>
        <v>0</v>
      </c>
      <c r="AH644" s="55">
        <f>IF(Tabel!$N$4="15677", Tabel!$AD654*0.2,0)</f>
        <v>0</v>
      </c>
      <c r="AI644" s="55">
        <f>IF(Tabel!$N$4="16958", Tabel!$AD654*0.2,0)</f>
        <v>0</v>
      </c>
      <c r="AJ644" s="55">
        <f>Tabel!$AD654*0.75</f>
        <v>0</v>
      </c>
      <c r="AK644" s="55">
        <f>(Tabel!$AD654+Tabel!$AF654)*0.1</f>
        <v>0</v>
      </c>
      <c r="AL644" s="55">
        <f>IF(Tabel!$B654="GRUP_F6", Tabel!$AD654*0.1,0)</f>
        <v>0</v>
      </c>
      <c r="AM644" s="55">
        <f>IF(IFERROR(MATCH(CONCATENATE("I",Tabel!$N$4),Inst_social,0),0)&gt;0,Tabel!$AD654*0.1,0)</f>
        <v>0</v>
      </c>
      <c r="AN644" s="55">
        <f>Tabel!$AD654*0.75</f>
        <v>0</v>
      </c>
    </row>
    <row r="645" spans="24:40" x14ac:dyDescent="0.2">
      <c r="X645" s="55">
        <f>IF(IFERROR(MATCH(CONCATENATE("I",Tabel!$N$4),Inst_SFSSV,0),0)&gt;0,Tabel!$AD655*0.9,0)</f>
        <v>0</v>
      </c>
      <c r="Y645" s="55">
        <f>IF(Tabel!$N$4="16341", Tabel!AD655*1,0)</f>
        <v>0</v>
      </c>
      <c r="Z645" s="55">
        <f>IF(Tabel!$N$4="00027", Tabel!AD655*0.4,0)</f>
        <v>0</v>
      </c>
      <c r="AA645" s="55">
        <f>IF(IFERROR(MATCH(CONCATENATE("I",Tabel!$N$4),Inst_audio,0),0)&gt;0,Tabel!$AD655*0.2,0)</f>
        <v>0</v>
      </c>
      <c r="AB645" s="55">
        <f>IF(Tabel!$N$4="00169", Tabel!AD655*0.4,0)</f>
        <v>0</v>
      </c>
      <c r="AC645" s="55">
        <f>IF(IFERROR(MATCH(CONCATENATE("I",Tabel!$N$4),Inst_forta,0),0)&gt;0,Tabel!$AD655*0.2,0)</f>
        <v>0</v>
      </c>
      <c r="AD645" s="55">
        <f>IF(IFERROR(MATCH(CONCATENATE("I",Tabel!$N$4),Inst_forta_bani,0),0)&gt;0,Tabel!$AD655*1.2,0)</f>
        <v>0</v>
      </c>
      <c r="AE645" s="55">
        <f>IF(Tabel!$N$4="16751", Tabel!$AD655*1.2,0)</f>
        <v>0</v>
      </c>
      <c r="AF645" s="55">
        <f>IF(Tabel!$N$4="16606", Tabel!$AD655*0.3,0)</f>
        <v>0</v>
      </c>
      <c r="AG645" s="55">
        <f>IF(Tabel!$N$4="16668", Tabel!$AD655*0.4,0)</f>
        <v>0</v>
      </c>
      <c r="AH645" s="55">
        <f>IF(Tabel!$N$4="15677", Tabel!$AD655*0.2,0)</f>
        <v>0</v>
      </c>
      <c r="AI645" s="55">
        <f>IF(Tabel!$N$4="16958", Tabel!$AD655*0.2,0)</f>
        <v>0</v>
      </c>
      <c r="AJ645" s="55">
        <f>Tabel!$AD655*0.75</f>
        <v>0</v>
      </c>
      <c r="AK645" s="55">
        <f>(Tabel!$AD655+Tabel!$AF655)*0.1</f>
        <v>0</v>
      </c>
      <c r="AL645" s="55">
        <f>IF(Tabel!$B655="GRUP_F6", Tabel!$AD655*0.1,0)</f>
        <v>0</v>
      </c>
      <c r="AM645" s="55">
        <f>IF(IFERROR(MATCH(CONCATENATE("I",Tabel!$N$4),Inst_social,0),0)&gt;0,Tabel!$AD655*0.1,0)</f>
        <v>0</v>
      </c>
      <c r="AN645" s="55">
        <f>Tabel!$AD655*0.75</f>
        <v>0</v>
      </c>
    </row>
    <row r="646" spans="24:40" x14ac:dyDescent="0.2">
      <c r="X646" s="55">
        <f>IF(IFERROR(MATCH(CONCATENATE("I",Tabel!$N$4),Inst_SFSSV,0),0)&gt;0,Tabel!$AD656*0.9,0)</f>
        <v>0</v>
      </c>
      <c r="Y646" s="55">
        <f>IF(Tabel!$N$4="16341", Tabel!AD656*1,0)</f>
        <v>0</v>
      </c>
      <c r="Z646" s="55">
        <f>IF(Tabel!$N$4="00027", Tabel!AD656*0.4,0)</f>
        <v>0</v>
      </c>
      <c r="AA646" s="55">
        <f>IF(IFERROR(MATCH(CONCATENATE("I",Tabel!$N$4),Inst_audio,0),0)&gt;0,Tabel!$AD656*0.2,0)</f>
        <v>0</v>
      </c>
      <c r="AB646" s="55">
        <f>IF(Tabel!$N$4="00169", Tabel!AD656*0.4,0)</f>
        <v>0</v>
      </c>
      <c r="AC646" s="55">
        <f>IF(IFERROR(MATCH(CONCATENATE("I",Tabel!$N$4),Inst_forta,0),0)&gt;0,Tabel!$AD656*0.2,0)</f>
        <v>0</v>
      </c>
      <c r="AD646" s="55">
        <f>IF(IFERROR(MATCH(CONCATENATE("I",Tabel!$N$4),Inst_forta_bani,0),0)&gt;0,Tabel!$AD656*1.2,0)</f>
        <v>0</v>
      </c>
      <c r="AE646" s="55">
        <f>IF(Tabel!$N$4="16751", Tabel!$AD656*1.2,0)</f>
        <v>0</v>
      </c>
      <c r="AF646" s="55">
        <f>IF(Tabel!$N$4="16606", Tabel!$AD656*0.3,0)</f>
        <v>0</v>
      </c>
      <c r="AG646" s="55">
        <f>IF(Tabel!$N$4="16668", Tabel!$AD656*0.4,0)</f>
        <v>0</v>
      </c>
      <c r="AH646" s="55">
        <f>IF(Tabel!$N$4="15677", Tabel!$AD656*0.2,0)</f>
        <v>0</v>
      </c>
      <c r="AI646" s="55">
        <f>IF(Tabel!$N$4="16958", Tabel!$AD656*0.2,0)</f>
        <v>0</v>
      </c>
      <c r="AJ646" s="55">
        <f>Tabel!$AD656*0.75</f>
        <v>0</v>
      </c>
      <c r="AK646" s="55">
        <f>(Tabel!$AD656+Tabel!$AF656)*0.1</f>
        <v>0</v>
      </c>
      <c r="AL646" s="55">
        <f>IF(Tabel!$B656="GRUP_F6", Tabel!$AD656*0.1,0)</f>
        <v>0</v>
      </c>
      <c r="AM646" s="55">
        <f>IF(IFERROR(MATCH(CONCATENATE("I",Tabel!$N$4),Inst_social,0),0)&gt;0,Tabel!$AD656*0.1,0)</f>
        <v>0</v>
      </c>
      <c r="AN646" s="55">
        <f>Tabel!$AD656*0.75</f>
        <v>0</v>
      </c>
    </row>
    <row r="647" spans="24:40" x14ac:dyDescent="0.2">
      <c r="X647" s="55">
        <f>IF(IFERROR(MATCH(CONCATENATE("I",Tabel!$N$4),Inst_SFSSV,0),0)&gt;0,Tabel!$AD657*0.9,0)</f>
        <v>0</v>
      </c>
      <c r="Y647" s="55">
        <f>IF(Tabel!$N$4="16341", Tabel!AD657*1,0)</f>
        <v>0</v>
      </c>
      <c r="Z647" s="55">
        <f>IF(Tabel!$N$4="00027", Tabel!AD657*0.4,0)</f>
        <v>0</v>
      </c>
      <c r="AA647" s="55">
        <f>IF(IFERROR(MATCH(CONCATENATE("I",Tabel!$N$4),Inst_audio,0),0)&gt;0,Tabel!$AD657*0.2,0)</f>
        <v>0</v>
      </c>
      <c r="AB647" s="55">
        <f>IF(Tabel!$N$4="00169", Tabel!AD657*0.4,0)</f>
        <v>0</v>
      </c>
      <c r="AC647" s="55">
        <f>IF(IFERROR(MATCH(CONCATENATE("I",Tabel!$N$4),Inst_forta,0),0)&gt;0,Tabel!$AD657*0.2,0)</f>
        <v>0</v>
      </c>
      <c r="AD647" s="55">
        <f>IF(IFERROR(MATCH(CONCATENATE("I",Tabel!$N$4),Inst_forta_bani,0),0)&gt;0,Tabel!$AD657*1.2,0)</f>
        <v>0</v>
      </c>
      <c r="AE647" s="55">
        <f>IF(Tabel!$N$4="16751", Tabel!$AD657*1.2,0)</f>
        <v>0</v>
      </c>
      <c r="AF647" s="55">
        <f>IF(Tabel!$N$4="16606", Tabel!$AD657*0.3,0)</f>
        <v>0</v>
      </c>
      <c r="AG647" s="55">
        <f>IF(Tabel!$N$4="16668", Tabel!$AD657*0.4,0)</f>
        <v>0</v>
      </c>
      <c r="AH647" s="55">
        <f>IF(Tabel!$N$4="15677", Tabel!$AD657*0.2,0)</f>
        <v>0</v>
      </c>
      <c r="AI647" s="55">
        <f>IF(Tabel!$N$4="16958", Tabel!$AD657*0.2,0)</f>
        <v>0</v>
      </c>
      <c r="AJ647" s="55">
        <f>Tabel!$AD657*0.75</f>
        <v>0</v>
      </c>
      <c r="AK647" s="55">
        <f>(Tabel!$AD657+Tabel!$AF657)*0.1</f>
        <v>0</v>
      </c>
      <c r="AL647" s="55">
        <f>IF(Tabel!$B657="GRUP_F6", Tabel!$AD657*0.1,0)</f>
        <v>0</v>
      </c>
      <c r="AM647" s="55">
        <f>IF(IFERROR(MATCH(CONCATENATE("I",Tabel!$N$4),Inst_social,0),0)&gt;0,Tabel!$AD657*0.1,0)</f>
        <v>0</v>
      </c>
      <c r="AN647" s="55">
        <f>Tabel!$AD657*0.75</f>
        <v>0</v>
      </c>
    </row>
    <row r="648" spans="24:40" x14ac:dyDescent="0.2">
      <c r="X648" s="55">
        <f>IF(IFERROR(MATCH(CONCATENATE("I",Tabel!$N$4),Inst_SFSSV,0),0)&gt;0,Tabel!$AD658*0.9,0)</f>
        <v>0</v>
      </c>
      <c r="Y648" s="55">
        <f>IF(Tabel!$N$4="16341", Tabel!AD658*1,0)</f>
        <v>0</v>
      </c>
      <c r="Z648" s="55">
        <f>IF(Tabel!$N$4="00027", Tabel!AD658*0.4,0)</f>
        <v>0</v>
      </c>
      <c r="AA648" s="55">
        <f>IF(IFERROR(MATCH(CONCATENATE("I",Tabel!$N$4),Inst_audio,0),0)&gt;0,Tabel!$AD658*0.2,0)</f>
        <v>0</v>
      </c>
      <c r="AB648" s="55">
        <f>IF(Tabel!$N$4="00169", Tabel!AD658*0.4,0)</f>
        <v>0</v>
      </c>
      <c r="AC648" s="55">
        <f>IF(IFERROR(MATCH(CONCATENATE("I",Tabel!$N$4),Inst_forta,0),0)&gt;0,Tabel!$AD658*0.2,0)</f>
        <v>0</v>
      </c>
      <c r="AD648" s="55">
        <f>IF(IFERROR(MATCH(CONCATENATE("I",Tabel!$N$4),Inst_forta_bani,0),0)&gt;0,Tabel!$AD658*1.2,0)</f>
        <v>0</v>
      </c>
      <c r="AE648" s="55">
        <f>IF(Tabel!$N$4="16751", Tabel!$AD658*1.2,0)</f>
        <v>0</v>
      </c>
      <c r="AF648" s="55">
        <f>IF(Tabel!$N$4="16606", Tabel!$AD658*0.3,0)</f>
        <v>0</v>
      </c>
      <c r="AG648" s="55">
        <f>IF(Tabel!$N$4="16668", Tabel!$AD658*0.4,0)</f>
        <v>0</v>
      </c>
      <c r="AH648" s="55">
        <f>IF(Tabel!$N$4="15677", Tabel!$AD658*0.2,0)</f>
        <v>0</v>
      </c>
      <c r="AI648" s="55">
        <f>IF(Tabel!$N$4="16958", Tabel!$AD658*0.2,0)</f>
        <v>0</v>
      </c>
      <c r="AJ648" s="55">
        <f>Tabel!$AD658*0.75</f>
        <v>0</v>
      </c>
      <c r="AK648" s="55">
        <f>(Tabel!$AD658+Tabel!$AF658)*0.1</f>
        <v>0</v>
      </c>
      <c r="AL648" s="55">
        <f>IF(Tabel!$B658="GRUP_F6", Tabel!$AD658*0.1,0)</f>
        <v>0</v>
      </c>
      <c r="AM648" s="55">
        <f>IF(IFERROR(MATCH(CONCATENATE("I",Tabel!$N$4),Inst_social,0),0)&gt;0,Tabel!$AD658*0.1,0)</f>
        <v>0</v>
      </c>
      <c r="AN648" s="55">
        <f>Tabel!$AD658*0.75</f>
        <v>0</v>
      </c>
    </row>
    <row r="649" spans="24:40" x14ac:dyDescent="0.2">
      <c r="X649" s="55">
        <f>IF(IFERROR(MATCH(CONCATENATE("I",Tabel!$N$4),Inst_SFSSV,0),0)&gt;0,Tabel!$AD659*0.9,0)</f>
        <v>0</v>
      </c>
      <c r="Y649" s="55">
        <f>IF(Tabel!$N$4="16341", Tabel!AD659*1,0)</f>
        <v>0</v>
      </c>
      <c r="Z649" s="55">
        <f>IF(Tabel!$N$4="00027", Tabel!AD659*0.4,0)</f>
        <v>0</v>
      </c>
      <c r="AA649" s="55">
        <f>IF(IFERROR(MATCH(CONCATENATE("I",Tabel!$N$4),Inst_audio,0),0)&gt;0,Tabel!$AD659*0.2,0)</f>
        <v>0</v>
      </c>
      <c r="AB649" s="55">
        <f>IF(Tabel!$N$4="00169", Tabel!AD659*0.4,0)</f>
        <v>0</v>
      </c>
      <c r="AC649" s="55">
        <f>IF(IFERROR(MATCH(CONCATENATE("I",Tabel!$N$4),Inst_forta,0),0)&gt;0,Tabel!$AD659*0.2,0)</f>
        <v>0</v>
      </c>
      <c r="AD649" s="55">
        <f>IF(IFERROR(MATCH(CONCATENATE("I",Tabel!$N$4),Inst_forta_bani,0),0)&gt;0,Tabel!$AD659*1.2,0)</f>
        <v>0</v>
      </c>
      <c r="AE649" s="55">
        <f>IF(Tabel!$N$4="16751", Tabel!$AD659*1.2,0)</f>
        <v>0</v>
      </c>
      <c r="AF649" s="55">
        <f>IF(Tabel!$N$4="16606", Tabel!$AD659*0.3,0)</f>
        <v>0</v>
      </c>
      <c r="AG649" s="55">
        <f>IF(Tabel!$N$4="16668", Tabel!$AD659*0.4,0)</f>
        <v>0</v>
      </c>
      <c r="AH649" s="55">
        <f>IF(Tabel!$N$4="15677", Tabel!$AD659*0.2,0)</f>
        <v>0</v>
      </c>
      <c r="AI649" s="55">
        <f>IF(Tabel!$N$4="16958", Tabel!$AD659*0.2,0)</f>
        <v>0</v>
      </c>
      <c r="AJ649" s="55">
        <f>Tabel!$AD659*0.75</f>
        <v>0</v>
      </c>
      <c r="AK649" s="55">
        <f>(Tabel!$AD659+Tabel!$AF659)*0.1</f>
        <v>0</v>
      </c>
      <c r="AL649" s="55">
        <f>IF(Tabel!$B659="GRUP_F6", Tabel!$AD659*0.1,0)</f>
        <v>0</v>
      </c>
      <c r="AM649" s="55">
        <f>IF(IFERROR(MATCH(CONCATENATE("I",Tabel!$N$4),Inst_social,0),0)&gt;0,Tabel!$AD659*0.1,0)</f>
        <v>0</v>
      </c>
      <c r="AN649" s="55">
        <f>Tabel!$AD659*0.75</f>
        <v>0</v>
      </c>
    </row>
    <row r="650" spans="24:40" x14ac:dyDescent="0.2">
      <c r="X650" s="55">
        <f>IF(IFERROR(MATCH(CONCATENATE("I",Tabel!$N$4),Inst_SFSSV,0),0)&gt;0,Tabel!$AD660*0.9,0)</f>
        <v>0</v>
      </c>
      <c r="Y650" s="55">
        <f>IF(Tabel!$N$4="16341", Tabel!AD660*1,0)</f>
        <v>0</v>
      </c>
      <c r="Z650" s="55">
        <f>IF(Tabel!$N$4="00027", Tabel!AD660*0.4,0)</f>
        <v>0</v>
      </c>
      <c r="AA650" s="55">
        <f>IF(IFERROR(MATCH(CONCATENATE("I",Tabel!$N$4),Inst_audio,0),0)&gt;0,Tabel!$AD660*0.2,0)</f>
        <v>0</v>
      </c>
      <c r="AB650" s="55">
        <f>IF(Tabel!$N$4="00169", Tabel!AD660*0.4,0)</f>
        <v>0</v>
      </c>
      <c r="AC650" s="55">
        <f>IF(IFERROR(MATCH(CONCATENATE("I",Tabel!$N$4),Inst_forta,0),0)&gt;0,Tabel!$AD660*0.2,0)</f>
        <v>0</v>
      </c>
      <c r="AD650" s="55">
        <f>IF(IFERROR(MATCH(CONCATENATE("I",Tabel!$N$4),Inst_forta_bani,0),0)&gt;0,Tabel!$AD660*1.2,0)</f>
        <v>0</v>
      </c>
      <c r="AE650" s="55">
        <f>IF(Tabel!$N$4="16751", Tabel!$AD660*1.2,0)</f>
        <v>0</v>
      </c>
      <c r="AF650" s="55">
        <f>IF(Tabel!$N$4="16606", Tabel!$AD660*0.3,0)</f>
        <v>0</v>
      </c>
      <c r="AG650" s="55">
        <f>IF(Tabel!$N$4="16668", Tabel!$AD660*0.4,0)</f>
        <v>0</v>
      </c>
      <c r="AH650" s="55">
        <f>IF(Tabel!$N$4="15677", Tabel!$AD660*0.2,0)</f>
        <v>0</v>
      </c>
      <c r="AI650" s="55">
        <f>IF(Tabel!$N$4="16958", Tabel!$AD660*0.2,0)</f>
        <v>0</v>
      </c>
      <c r="AJ650" s="55">
        <f>Tabel!$AD660*0.75</f>
        <v>0</v>
      </c>
      <c r="AK650" s="55">
        <f>(Tabel!$AD660+Tabel!$AF660)*0.1</f>
        <v>0</v>
      </c>
      <c r="AL650" s="55">
        <f>IF(Tabel!$B660="GRUP_F6", Tabel!$AD660*0.1,0)</f>
        <v>0</v>
      </c>
      <c r="AM650" s="55">
        <f>IF(IFERROR(MATCH(CONCATENATE("I",Tabel!$N$4),Inst_social,0),0)&gt;0,Tabel!$AD660*0.1,0)</f>
        <v>0</v>
      </c>
      <c r="AN650" s="55">
        <f>Tabel!$AD660*0.75</f>
        <v>0</v>
      </c>
    </row>
    <row r="651" spans="24:40" x14ac:dyDescent="0.2">
      <c r="X651" s="55">
        <f>IF(IFERROR(MATCH(CONCATENATE("I",Tabel!$N$4),Inst_SFSSV,0),0)&gt;0,Tabel!$AD661*0.9,0)</f>
        <v>0</v>
      </c>
      <c r="Y651" s="55">
        <f>IF(Tabel!$N$4="16341", Tabel!AD661*1,0)</f>
        <v>0</v>
      </c>
      <c r="Z651" s="55">
        <f>IF(Tabel!$N$4="00027", Tabel!AD661*0.4,0)</f>
        <v>0</v>
      </c>
      <c r="AA651" s="55">
        <f>IF(IFERROR(MATCH(CONCATENATE("I",Tabel!$N$4),Inst_audio,0),0)&gt;0,Tabel!$AD661*0.2,0)</f>
        <v>0</v>
      </c>
      <c r="AB651" s="55">
        <f>IF(Tabel!$N$4="00169", Tabel!AD661*0.4,0)</f>
        <v>0</v>
      </c>
      <c r="AC651" s="55">
        <f>IF(IFERROR(MATCH(CONCATENATE("I",Tabel!$N$4),Inst_forta,0),0)&gt;0,Tabel!$AD661*0.2,0)</f>
        <v>0</v>
      </c>
      <c r="AD651" s="55">
        <f>IF(IFERROR(MATCH(CONCATENATE("I",Tabel!$N$4),Inst_forta_bani,0),0)&gt;0,Tabel!$AD661*1.2,0)</f>
        <v>0</v>
      </c>
      <c r="AE651" s="55">
        <f>IF(Tabel!$N$4="16751", Tabel!$AD661*1.2,0)</f>
        <v>0</v>
      </c>
      <c r="AF651" s="55">
        <f>IF(Tabel!$N$4="16606", Tabel!$AD661*0.3,0)</f>
        <v>0</v>
      </c>
      <c r="AG651" s="55">
        <f>IF(Tabel!$N$4="16668", Tabel!$AD661*0.4,0)</f>
        <v>0</v>
      </c>
      <c r="AH651" s="55">
        <f>IF(Tabel!$N$4="15677", Tabel!$AD661*0.2,0)</f>
        <v>0</v>
      </c>
      <c r="AI651" s="55">
        <f>IF(Tabel!$N$4="16958", Tabel!$AD661*0.2,0)</f>
        <v>0</v>
      </c>
      <c r="AJ651" s="55">
        <f>Tabel!$AD661*0.75</f>
        <v>0</v>
      </c>
      <c r="AK651" s="55">
        <f>(Tabel!$AD661+Tabel!$AF661)*0.1</f>
        <v>0</v>
      </c>
      <c r="AL651" s="55">
        <f>IF(Tabel!$B661="GRUP_F6", Tabel!$AD661*0.1,0)</f>
        <v>0</v>
      </c>
      <c r="AM651" s="55">
        <f>IF(IFERROR(MATCH(CONCATENATE("I",Tabel!$N$4),Inst_social,0),0)&gt;0,Tabel!$AD661*0.1,0)</f>
        <v>0</v>
      </c>
      <c r="AN651" s="55">
        <f>Tabel!$AD661*0.75</f>
        <v>0</v>
      </c>
    </row>
    <row r="652" spans="24:40" x14ac:dyDescent="0.2">
      <c r="X652" s="55">
        <f>IF(IFERROR(MATCH(CONCATENATE("I",Tabel!$N$4),Inst_SFSSV,0),0)&gt;0,Tabel!$AD662*0.9,0)</f>
        <v>0</v>
      </c>
      <c r="Y652" s="55">
        <f>IF(Tabel!$N$4="16341", Tabel!AD662*1,0)</f>
        <v>0</v>
      </c>
      <c r="Z652" s="55">
        <f>IF(Tabel!$N$4="00027", Tabel!AD662*0.4,0)</f>
        <v>0</v>
      </c>
      <c r="AA652" s="55">
        <f>IF(IFERROR(MATCH(CONCATENATE("I",Tabel!$N$4),Inst_audio,0),0)&gt;0,Tabel!$AD662*0.2,0)</f>
        <v>0</v>
      </c>
      <c r="AB652" s="55">
        <f>IF(Tabel!$N$4="00169", Tabel!AD662*0.4,0)</f>
        <v>0</v>
      </c>
      <c r="AC652" s="55">
        <f>IF(IFERROR(MATCH(CONCATENATE("I",Tabel!$N$4),Inst_forta,0),0)&gt;0,Tabel!$AD662*0.2,0)</f>
        <v>0</v>
      </c>
      <c r="AD652" s="55">
        <f>IF(IFERROR(MATCH(CONCATENATE("I",Tabel!$N$4),Inst_forta_bani,0),0)&gt;0,Tabel!$AD662*1.2,0)</f>
        <v>0</v>
      </c>
      <c r="AE652" s="55">
        <f>IF(Tabel!$N$4="16751", Tabel!$AD662*1.2,0)</f>
        <v>0</v>
      </c>
      <c r="AF652" s="55">
        <f>IF(Tabel!$N$4="16606", Tabel!$AD662*0.3,0)</f>
        <v>0</v>
      </c>
      <c r="AG652" s="55">
        <f>IF(Tabel!$N$4="16668", Tabel!$AD662*0.4,0)</f>
        <v>0</v>
      </c>
      <c r="AH652" s="55">
        <f>IF(Tabel!$N$4="15677", Tabel!$AD662*0.2,0)</f>
        <v>0</v>
      </c>
      <c r="AI652" s="55">
        <f>IF(Tabel!$N$4="16958", Tabel!$AD662*0.2,0)</f>
        <v>0</v>
      </c>
      <c r="AJ652" s="55">
        <f>Tabel!$AD662*0.75</f>
        <v>0</v>
      </c>
      <c r="AK652" s="55">
        <f>(Tabel!$AD662+Tabel!$AF662)*0.1</f>
        <v>0</v>
      </c>
      <c r="AL652" s="55">
        <f>IF(Tabel!$B662="GRUP_F6", Tabel!$AD662*0.1,0)</f>
        <v>0</v>
      </c>
      <c r="AM652" s="55">
        <f>IF(IFERROR(MATCH(CONCATENATE("I",Tabel!$N$4),Inst_social,0),0)&gt;0,Tabel!$AD662*0.1,0)</f>
        <v>0</v>
      </c>
      <c r="AN652" s="55">
        <f>Tabel!$AD662*0.75</f>
        <v>0</v>
      </c>
    </row>
    <row r="653" spans="24:40" x14ac:dyDescent="0.2">
      <c r="X653" s="55">
        <f>IF(IFERROR(MATCH(CONCATENATE("I",Tabel!$N$4),Inst_SFSSV,0),0)&gt;0,Tabel!$AD663*0.9,0)</f>
        <v>0</v>
      </c>
      <c r="Y653" s="55">
        <f>IF(Tabel!$N$4="16341", Tabel!AD663*1,0)</f>
        <v>0</v>
      </c>
      <c r="Z653" s="55">
        <f>IF(Tabel!$N$4="00027", Tabel!AD663*0.4,0)</f>
        <v>0</v>
      </c>
      <c r="AA653" s="55">
        <f>IF(IFERROR(MATCH(CONCATENATE("I",Tabel!$N$4),Inst_audio,0),0)&gt;0,Tabel!$AD663*0.2,0)</f>
        <v>0</v>
      </c>
      <c r="AB653" s="55">
        <f>IF(Tabel!$N$4="00169", Tabel!AD663*0.4,0)</f>
        <v>0</v>
      </c>
      <c r="AC653" s="55">
        <f>IF(IFERROR(MATCH(CONCATENATE("I",Tabel!$N$4),Inst_forta,0),0)&gt;0,Tabel!$AD663*0.2,0)</f>
        <v>0</v>
      </c>
      <c r="AD653" s="55">
        <f>IF(IFERROR(MATCH(CONCATENATE("I",Tabel!$N$4),Inst_forta_bani,0),0)&gt;0,Tabel!$AD663*1.2,0)</f>
        <v>0</v>
      </c>
      <c r="AE653" s="55">
        <f>IF(Tabel!$N$4="16751", Tabel!$AD663*1.2,0)</f>
        <v>0</v>
      </c>
      <c r="AF653" s="55">
        <f>IF(Tabel!$N$4="16606", Tabel!$AD663*0.3,0)</f>
        <v>0</v>
      </c>
      <c r="AG653" s="55">
        <f>IF(Tabel!$N$4="16668", Tabel!$AD663*0.4,0)</f>
        <v>0</v>
      </c>
      <c r="AH653" s="55">
        <f>IF(Tabel!$N$4="15677", Tabel!$AD663*0.2,0)</f>
        <v>0</v>
      </c>
      <c r="AI653" s="55">
        <f>IF(Tabel!$N$4="16958", Tabel!$AD663*0.2,0)</f>
        <v>0</v>
      </c>
      <c r="AJ653" s="55">
        <f>Tabel!$AD663*0.75</f>
        <v>0</v>
      </c>
      <c r="AK653" s="55">
        <f>(Tabel!$AD663+Tabel!$AF663)*0.1</f>
        <v>0</v>
      </c>
      <c r="AL653" s="55">
        <f>IF(Tabel!$B663="GRUP_F6", Tabel!$AD663*0.1,0)</f>
        <v>0</v>
      </c>
      <c r="AM653" s="55">
        <f>IF(IFERROR(MATCH(CONCATENATE("I",Tabel!$N$4),Inst_social,0),0)&gt;0,Tabel!$AD663*0.1,0)</f>
        <v>0</v>
      </c>
      <c r="AN653" s="55">
        <f>Tabel!$AD663*0.75</f>
        <v>0</v>
      </c>
    </row>
    <row r="654" spans="24:40" x14ac:dyDescent="0.2">
      <c r="X654" s="55">
        <f>IF(IFERROR(MATCH(CONCATENATE("I",Tabel!$N$4),Inst_SFSSV,0),0)&gt;0,Tabel!$AD664*0.9,0)</f>
        <v>0</v>
      </c>
      <c r="Y654" s="55">
        <f>IF(Tabel!$N$4="16341", Tabel!AD664*1,0)</f>
        <v>0</v>
      </c>
      <c r="Z654" s="55">
        <f>IF(Tabel!$N$4="00027", Tabel!AD664*0.4,0)</f>
        <v>0</v>
      </c>
      <c r="AA654" s="55">
        <f>IF(IFERROR(MATCH(CONCATENATE("I",Tabel!$N$4),Inst_audio,0),0)&gt;0,Tabel!$AD664*0.2,0)</f>
        <v>0</v>
      </c>
      <c r="AB654" s="55">
        <f>IF(Tabel!$N$4="00169", Tabel!AD664*0.4,0)</f>
        <v>0</v>
      </c>
      <c r="AC654" s="55">
        <f>IF(IFERROR(MATCH(CONCATENATE("I",Tabel!$N$4),Inst_forta,0),0)&gt;0,Tabel!$AD664*0.2,0)</f>
        <v>0</v>
      </c>
      <c r="AD654" s="55">
        <f>IF(IFERROR(MATCH(CONCATENATE("I",Tabel!$N$4),Inst_forta_bani,0),0)&gt;0,Tabel!$AD664*1.2,0)</f>
        <v>0</v>
      </c>
      <c r="AE654" s="55">
        <f>IF(Tabel!$N$4="16751", Tabel!$AD664*1.2,0)</f>
        <v>0</v>
      </c>
      <c r="AF654" s="55">
        <f>IF(Tabel!$N$4="16606", Tabel!$AD664*0.3,0)</f>
        <v>0</v>
      </c>
      <c r="AG654" s="55">
        <f>IF(Tabel!$N$4="16668", Tabel!$AD664*0.4,0)</f>
        <v>0</v>
      </c>
      <c r="AH654" s="55">
        <f>IF(Tabel!$N$4="15677", Tabel!$AD664*0.2,0)</f>
        <v>0</v>
      </c>
      <c r="AI654" s="55">
        <f>IF(Tabel!$N$4="16958", Tabel!$AD664*0.2,0)</f>
        <v>0</v>
      </c>
      <c r="AJ654" s="55">
        <f>Tabel!$AD664*0.75</f>
        <v>0</v>
      </c>
      <c r="AK654" s="55">
        <f>(Tabel!$AD664+Tabel!$AF664)*0.1</f>
        <v>0</v>
      </c>
      <c r="AL654" s="55">
        <f>IF(Tabel!$B664="GRUP_F6", Tabel!$AD664*0.1,0)</f>
        <v>0</v>
      </c>
      <c r="AM654" s="55">
        <f>IF(IFERROR(MATCH(CONCATENATE("I",Tabel!$N$4),Inst_social,0),0)&gt;0,Tabel!$AD664*0.1,0)</f>
        <v>0</v>
      </c>
      <c r="AN654" s="55">
        <f>Tabel!$AD664*0.75</f>
        <v>0</v>
      </c>
    </row>
    <row r="655" spans="24:40" x14ac:dyDescent="0.2">
      <c r="X655" s="55">
        <f>IF(IFERROR(MATCH(CONCATENATE("I",Tabel!$N$4),Inst_SFSSV,0),0)&gt;0,Tabel!$AD665*0.9,0)</f>
        <v>0</v>
      </c>
      <c r="Y655" s="55">
        <f>IF(Tabel!$N$4="16341", Tabel!AD665*1,0)</f>
        <v>0</v>
      </c>
      <c r="Z655" s="55">
        <f>IF(Tabel!$N$4="00027", Tabel!AD665*0.4,0)</f>
        <v>0</v>
      </c>
      <c r="AA655" s="55">
        <f>IF(IFERROR(MATCH(CONCATENATE("I",Tabel!$N$4),Inst_audio,0),0)&gt;0,Tabel!$AD665*0.2,0)</f>
        <v>0</v>
      </c>
      <c r="AB655" s="55">
        <f>IF(Tabel!$N$4="00169", Tabel!AD665*0.4,0)</f>
        <v>0</v>
      </c>
      <c r="AC655" s="55">
        <f>IF(IFERROR(MATCH(CONCATENATE("I",Tabel!$N$4),Inst_forta,0),0)&gt;0,Tabel!$AD665*0.2,0)</f>
        <v>0</v>
      </c>
      <c r="AD655" s="55">
        <f>IF(IFERROR(MATCH(CONCATENATE("I",Tabel!$N$4),Inst_forta_bani,0),0)&gt;0,Tabel!$AD665*1.2,0)</f>
        <v>0</v>
      </c>
      <c r="AE655" s="55">
        <f>IF(Tabel!$N$4="16751", Tabel!$AD665*1.2,0)</f>
        <v>0</v>
      </c>
      <c r="AF655" s="55">
        <f>IF(Tabel!$N$4="16606", Tabel!$AD665*0.3,0)</f>
        <v>0</v>
      </c>
      <c r="AG655" s="55">
        <f>IF(Tabel!$N$4="16668", Tabel!$AD665*0.4,0)</f>
        <v>0</v>
      </c>
      <c r="AH655" s="55">
        <f>IF(Tabel!$N$4="15677", Tabel!$AD665*0.2,0)</f>
        <v>0</v>
      </c>
      <c r="AI655" s="55">
        <f>IF(Tabel!$N$4="16958", Tabel!$AD665*0.2,0)</f>
        <v>0</v>
      </c>
      <c r="AJ655" s="55">
        <f>Tabel!$AD665*0.75</f>
        <v>0</v>
      </c>
      <c r="AK655" s="55">
        <f>(Tabel!$AD665+Tabel!$AF665)*0.1</f>
        <v>0</v>
      </c>
      <c r="AL655" s="55">
        <f>IF(Tabel!$B665="GRUP_F6", Tabel!$AD665*0.1,0)</f>
        <v>0</v>
      </c>
      <c r="AM655" s="55">
        <f>IF(IFERROR(MATCH(CONCATENATE("I",Tabel!$N$4),Inst_social,0),0)&gt;0,Tabel!$AD665*0.1,0)</f>
        <v>0</v>
      </c>
      <c r="AN655" s="55">
        <f>Tabel!$AD665*0.75</f>
        <v>0</v>
      </c>
    </row>
    <row r="656" spans="24:40" x14ac:dyDescent="0.2">
      <c r="X656" s="55">
        <f>IF(IFERROR(MATCH(CONCATENATE("I",Tabel!$N$4),Inst_SFSSV,0),0)&gt;0,Tabel!$AD666*0.9,0)</f>
        <v>0</v>
      </c>
      <c r="Y656" s="55">
        <f>IF(Tabel!$N$4="16341", Tabel!AD666*1,0)</f>
        <v>0</v>
      </c>
      <c r="Z656" s="55">
        <f>IF(Tabel!$N$4="00027", Tabel!AD666*0.4,0)</f>
        <v>0</v>
      </c>
      <c r="AA656" s="55">
        <f>IF(IFERROR(MATCH(CONCATENATE("I",Tabel!$N$4),Inst_audio,0),0)&gt;0,Tabel!$AD666*0.2,0)</f>
        <v>0</v>
      </c>
      <c r="AB656" s="55">
        <f>IF(Tabel!$N$4="00169", Tabel!AD666*0.4,0)</f>
        <v>0</v>
      </c>
      <c r="AC656" s="55">
        <f>IF(IFERROR(MATCH(CONCATENATE("I",Tabel!$N$4),Inst_forta,0),0)&gt;0,Tabel!$AD666*0.2,0)</f>
        <v>0</v>
      </c>
      <c r="AD656" s="55">
        <f>IF(IFERROR(MATCH(CONCATENATE("I",Tabel!$N$4),Inst_forta_bani,0),0)&gt;0,Tabel!$AD666*1.2,0)</f>
        <v>0</v>
      </c>
      <c r="AE656" s="55">
        <f>IF(Tabel!$N$4="16751", Tabel!$AD666*1.2,0)</f>
        <v>0</v>
      </c>
      <c r="AF656" s="55">
        <f>IF(Tabel!$N$4="16606", Tabel!$AD666*0.3,0)</f>
        <v>0</v>
      </c>
      <c r="AG656" s="55">
        <f>IF(Tabel!$N$4="16668", Tabel!$AD666*0.4,0)</f>
        <v>0</v>
      </c>
      <c r="AH656" s="55">
        <f>IF(Tabel!$N$4="15677", Tabel!$AD666*0.2,0)</f>
        <v>0</v>
      </c>
      <c r="AI656" s="55">
        <f>IF(Tabel!$N$4="16958", Tabel!$AD666*0.2,0)</f>
        <v>0</v>
      </c>
      <c r="AJ656" s="55">
        <f>Tabel!$AD666*0.75</f>
        <v>0</v>
      </c>
      <c r="AK656" s="55">
        <f>(Tabel!$AD666+Tabel!$AF666)*0.1</f>
        <v>0</v>
      </c>
      <c r="AL656" s="55">
        <f>IF(Tabel!$B666="GRUP_F6", Tabel!$AD666*0.1,0)</f>
        <v>0</v>
      </c>
      <c r="AM656" s="55">
        <f>IF(IFERROR(MATCH(CONCATENATE("I",Tabel!$N$4),Inst_social,0),0)&gt;0,Tabel!$AD666*0.1,0)</f>
        <v>0</v>
      </c>
      <c r="AN656" s="55">
        <f>Tabel!$AD666*0.75</f>
        <v>0</v>
      </c>
    </row>
    <row r="657" spans="24:40" x14ac:dyDescent="0.2">
      <c r="X657" s="55">
        <f>IF(IFERROR(MATCH(CONCATENATE("I",Tabel!$N$4),Inst_SFSSV,0),0)&gt;0,Tabel!$AD667*0.9,0)</f>
        <v>0</v>
      </c>
      <c r="Y657" s="55">
        <f>IF(Tabel!$N$4="16341", Tabel!AD667*1,0)</f>
        <v>0</v>
      </c>
      <c r="Z657" s="55">
        <f>IF(Tabel!$N$4="00027", Tabel!AD667*0.4,0)</f>
        <v>0</v>
      </c>
      <c r="AA657" s="55">
        <f>IF(IFERROR(MATCH(CONCATENATE("I",Tabel!$N$4),Inst_audio,0),0)&gt;0,Tabel!$AD667*0.2,0)</f>
        <v>0</v>
      </c>
      <c r="AB657" s="55">
        <f>IF(Tabel!$N$4="00169", Tabel!AD667*0.4,0)</f>
        <v>0</v>
      </c>
      <c r="AC657" s="55">
        <f>IF(IFERROR(MATCH(CONCATENATE("I",Tabel!$N$4),Inst_forta,0),0)&gt;0,Tabel!$AD667*0.2,0)</f>
        <v>0</v>
      </c>
      <c r="AD657" s="55">
        <f>IF(IFERROR(MATCH(CONCATENATE("I",Tabel!$N$4),Inst_forta_bani,0),0)&gt;0,Tabel!$AD667*1.2,0)</f>
        <v>0</v>
      </c>
      <c r="AE657" s="55">
        <f>IF(Tabel!$N$4="16751", Tabel!$AD667*1.2,0)</f>
        <v>0</v>
      </c>
      <c r="AF657" s="55">
        <f>IF(Tabel!$N$4="16606", Tabel!$AD667*0.3,0)</f>
        <v>0</v>
      </c>
      <c r="AG657" s="55">
        <f>IF(Tabel!$N$4="16668", Tabel!$AD667*0.4,0)</f>
        <v>0</v>
      </c>
      <c r="AH657" s="55">
        <f>IF(Tabel!$N$4="15677", Tabel!$AD667*0.2,0)</f>
        <v>0</v>
      </c>
      <c r="AI657" s="55">
        <f>IF(Tabel!$N$4="16958", Tabel!$AD667*0.2,0)</f>
        <v>0</v>
      </c>
      <c r="AJ657" s="55">
        <f>Tabel!$AD667*0.75</f>
        <v>0</v>
      </c>
      <c r="AK657" s="55">
        <f>(Tabel!$AD667+Tabel!$AF667)*0.1</f>
        <v>0</v>
      </c>
      <c r="AL657" s="55">
        <f>IF(Tabel!$B667="GRUP_F6", Tabel!$AD667*0.1,0)</f>
        <v>0</v>
      </c>
      <c r="AM657" s="55">
        <f>IF(IFERROR(MATCH(CONCATENATE("I",Tabel!$N$4),Inst_social,0),0)&gt;0,Tabel!$AD667*0.1,0)</f>
        <v>0</v>
      </c>
      <c r="AN657" s="55">
        <f>Tabel!$AD667*0.75</f>
        <v>0</v>
      </c>
    </row>
    <row r="658" spans="24:40" x14ac:dyDescent="0.2">
      <c r="X658" s="55">
        <f>IF(IFERROR(MATCH(CONCATENATE("I",Tabel!$N$4),Inst_SFSSV,0),0)&gt;0,Tabel!$AD668*0.9,0)</f>
        <v>0</v>
      </c>
      <c r="Y658" s="55">
        <f>IF(Tabel!$N$4="16341", Tabel!AD668*1,0)</f>
        <v>0</v>
      </c>
      <c r="Z658" s="55">
        <f>IF(Tabel!$N$4="00027", Tabel!AD668*0.4,0)</f>
        <v>0</v>
      </c>
      <c r="AA658" s="55">
        <f>IF(IFERROR(MATCH(CONCATENATE("I",Tabel!$N$4),Inst_audio,0),0)&gt;0,Tabel!$AD668*0.2,0)</f>
        <v>0</v>
      </c>
      <c r="AB658" s="55">
        <f>IF(Tabel!$N$4="00169", Tabel!AD668*0.4,0)</f>
        <v>0</v>
      </c>
      <c r="AC658" s="55">
        <f>IF(IFERROR(MATCH(CONCATENATE("I",Tabel!$N$4),Inst_forta,0),0)&gt;0,Tabel!$AD668*0.2,0)</f>
        <v>0</v>
      </c>
      <c r="AD658" s="55">
        <f>IF(IFERROR(MATCH(CONCATENATE("I",Tabel!$N$4),Inst_forta_bani,0),0)&gt;0,Tabel!$AD668*1.2,0)</f>
        <v>0</v>
      </c>
      <c r="AE658" s="55">
        <f>IF(Tabel!$N$4="16751", Tabel!$AD668*1.2,0)</f>
        <v>0</v>
      </c>
      <c r="AF658" s="55">
        <f>IF(Tabel!$N$4="16606", Tabel!$AD668*0.3,0)</f>
        <v>0</v>
      </c>
      <c r="AG658" s="55">
        <f>IF(Tabel!$N$4="16668", Tabel!$AD668*0.4,0)</f>
        <v>0</v>
      </c>
      <c r="AH658" s="55">
        <f>IF(Tabel!$N$4="15677", Tabel!$AD668*0.2,0)</f>
        <v>0</v>
      </c>
      <c r="AI658" s="55">
        <f>IF(Tabel!$N$4="16958", Tabel!$AD668*0.2,0)</f>
        <v>0</v>
      </c>
      <c r="AJ658" s="55">
        <f>Tabel!$AD668*0.75</f>
        <v>0</v>
      </c>
      <c r="AK658" s="55">
        <f>(Tabel!$AD668+Tabel!$AF668)*0.1</f>
        <v>0</v>
      </c>
      <c r="AL658" s="55">
        <f>IF(Tabel!$B668="GRUP_F6", Tabel!$AD668*0.1,0)</f>
        <v>0</v>
      </c>
      <c r="AM658" s="55">
        <f>IF(IFERROR(MATCH(CONCATENATE("I",Tabel!$N$4),Inst_social,0),0)&gt;0,Tabel!$AD668*0.1,0)</f>
        <v>0</v>
      </c>
      <c r="AN658" s="55">
        <f>Tabel!$AD668*0.75</f>
        <v>0</v>
      </c>
    </row>
    <row r="659" spans="24:40" x14ac:dyDescent="0.2">
      <c r="X659" s="55">
        <f>IF(IFERROR(MATCH(CONCATENATE("I",Tabel!$N$4),Inst_SFSSV,0),0)&gt;0,Tabel!$AD669*0.9,0)</f>
        <v>0</v>
      </c>
      <c r="Y659" s="55">
        <f>IF(Tabel!$N$4="16341", Tabel!AD669*1,0)</f>
        <v>0</v>
      </c>
      <c r="Z659" s="55">
        <f>IF(Tabel!$N$4="00027", Tabel!AD669*0.4,0)</f>
        <v>0</v>
      </c>
      <c r="AA659" s="55">
        <f>IF(IFERROR(MATCH(CONCATENATE("I",Tabel!$N$4),Inst_audio,0),0)&gt;0,Tabel!$AD669*0.2,0)</f>
        <v>0</v>
      </c>
      <c r="AB659" s="55">
        <f>IF(Tabel!$N$4="00169", Tabel!AD669*0.4,0)</f>
        <v>0</v>
      </c>
      <c r="AC659" s="55">
        <f>IF(IFERROR(MATCH(CONCATENATE("I",Tabel!$N$4),Inst_forta,0),0)&gt;0,Tabel!$AD669*0.2,0)</f>
        <v>0</v>
      </c>
      <c r="AD659" s="55">
        <f>IF(IFERROR(MATCH(CONCATENATE("I",Tabel!$N$4),Inst_forta_bani,0),0)&gt;0,Tabel!$AD669*1.2,0)</f>
        <v>0</v>
      </c>
      <c r="AE659" s="55">
        <f>IF(Tabel!$N$4="16751", Tabel!$AD669*1.2,0)</f>
        <v>0</v>
      </c>
      <c r="AF659" s="55">
        <f>IF(Tabel!$N$4="16606", Tabel!$AD669*0.3,0)</f>
        <v>0</v>
      </c>
      <c r="AG659" s="55">
        <f>IF(Tabel!$N$4="16668", Tabel!$AD669*0.4,0)</f>
        <v>0</v>
      </c>
      <c r="AH659" s="55">
        <f>IF(Tabel!$N$4="15677", Tabel!$AD669*0.2,0)</f>
        <v>0</v>
      </c>
      <c r="AI659" s="55">
        <f>IF(Tabel!$N$4="16958", Tabel!$AD669*0.2,0)</f>
        <v>0</v>
      </c>
      <c r="AJ659" s="55">
        <f>Tabel!$AD669*0.75</f>
        <v>0</v>
      </c>
      <c r="AK659" s="55">
        <f>(Tabel!$AD669+Tabel!$AF669)*0.1</f>
        <v>0</v>
      </c>
      <c r="AL659" s="55">
        <f>IF(Tabel!$B669="GRUP_F6", Tabel!$AD669*0.1,0)</f>
        <v>0</v>
      </c>
      <c r="AM659" s="55">
        <f>IF(IFERROR(MATCH(CONCATENATE("I",Tabel!$N$4),Inst_social,0),0)&gt;0,Tabel!$AD669*0.1,0)</f>
        <v>0</v>
      </c>
      <c r="AN659" s="55">
        <f>Tabel!$AD669*0.75</f>
        <v>0</v>
      </c>
    </row>
    <row r="660" spans="24:40" x14ac:dyDescent="0.2">
      <c r="X660" s="55">
        <f>IF(IFERROR(MATCH(CONCATENATE("I",Tabel!$N$4),Inst_SFSSV,0),0)&gt;0,Tabel!$AD670*0.9,0)</f>
        <v>0</v>
      </c>
      <c r="Y660" s="55">
        <f>IF(Tabel!$N$4="16341", Tabel!AD670*1,0)</f>
        <v>0</v>
      </c>
      <c r="Z660" s="55">
        <f>IF(Tabel!$N$4="00027", Tabel!AD670*0.4,0)</f>
        <v>0</v>
      </c>
      <c r="AA660" s="55">
        <f>IF(IFERROR(MATCH(CONCATENATE("I",Tabel!$N$4),Inst_audio,0),0)&gt;0,Tabel!$AD670*0.2,0)</f>
        <v>0</v>
      </c>
      <c r="AB660" s="55">
        <f>IF(Tabel!$N$4="00169", Tabel!AD670*0.4,0)</f>
        <v>0</v>
      </c>
      <c r="AC660" s="55">
        <f>IF(IFERROR(MATCH(CONCATENATE("I",Tabel!$N$4),Inst_forta,0),0)&gt;0,Tabel!$AD670*0.2,0)</f>
        <v>0</v>
      </c>
      <c r="AD660" s="55">
        <f>IF(IFERROR(MATCH(CONCATENATE("I",Tabel!$N$4),Inst_forta_bani,0),0)&gt;0,Tabel!$AD670*1.2,0)</f>
        <v>0</v>
      </c>
      <c r="AE660" s="55">
        <f>IF(Tabel!$N$4="16751", Tabel!$AD670*1.2,0)</f>
        <v>0</v>
      </c>
      <c r="AF660" s="55">
        <f>IF(Tabel!$N$4="16606", Tabel!$AD670*0.3,0)</f>
        <v>0</v>
      </c>
      <c r="AG660" s="55">
        <f>IF(Tabel!$N$4="16668", Tabel!$AD670*0.4,0)</f>
        <v>0</v>
      </c>
      <c r="AH660" s="55">
        <f>IF(Tabel!$N$4="15677", Tabel!$AD670*0.2,0)</f>
        <v>0</v>
      </c>
      <c r="AI660" s="55">
        <f>IF(Tabel!$N$4="16958", Tabel!$AD670*0.2,0)</f>
        <v>0</v>
      </c>
      <c r="AJ660" s="55">
        <f>Tabel!$AD670*0.75</f>
        <v>0</v>
      </c>
      <c r="AK660" s="55">
        <f>(Tabel!$AD670+Tabel!$AF670)*0.1</f>
        <v>0</v>
      </c>
      <c r="AL660" s="55">
        <f>IF(Tabel!$B670="GRUP_F6", Tabel!$AD670*0.1,0)</f>
        <v>0</v>
      </c>
      <c r="AM660" s="55">
        <f>IF(IFERROR(MATCH(CONCATENATE("I",Tabel!$N$4),Inst_social,0),0)&gt;0,Tabel!$AD670*0.1,0)</f>
        <v>0</v>
      </c>
      <c r="AN660" s="55">
        <f>Tabel!$AD670*0.75</f>
        <v>0</v>
      </c>
    </row>
    <row r="661" spans="24:40" x14ac:dyDescent="0.2">
      <c r="X661" s="55">
        <f>IF(IFERROR(MATCH(CONCATENATE("I",Tabel!$N$4),Inst_SFSSV,0),0)&gt;0,Tabel!$AD671*0.9,0)</f>
        <v>0</v>
      </c>
      <c r="Y661" s="55">
        <f>IF(Tabel!$N$4="16341", Tabel!AD671*1,0)</f>
        <v>0</v>
      </c>
      <c r="Z661" s="55">
        <f>IF(Tabel!$N$4="00027", Tabel!AD671*0.4,0)</f>
        <v>0</v>
      </c>
      <c r="AA661" s="55">
        <f>IF(IFERROR(MATCH(CONCATENATE("I",Tabel!$N$4),Inst_audio,0),0)&gt;0,Tabel!$AD671*0.2,0)</f>
        <v>0</v>
      </c>
      <c r="AB661" s="55">
        <f>IF(Tabel!$N$4="00169", Tabel!AD671*0.4,0)</f>
        <v>0</v>
      </c>
      <c r="AC661" s="55">
        <f>IF(IFERROR(MATCH(CONCATENATE("I",Tabel!$N$4),Inst_forta,0),0)&gt;0,Tabel!$AD671*0.2,0)</f>
        <v>0</v>
      </c>
      <c r="AD661" s="55">
        <f>IF(IFERROR(MATCH(CONCATENATE("I",Tabel!$N$4),Inst_forta_bani,0),0)&gt;0,Tabel!$AD671*1.2,0)</f>
        <v>0</v>
      </c>
      <c r="AE661" s="55">
        <f>IF(Tabel!$N$4="16751", Tabel!$AD671*1.2,0)</f>
        <v>0</v>
      </c>
      <c r="AF661" s="55">
        <f>IF(Tabel!$N$4="16606", Tabel!$AD671*0.3,0)</f>
        <v>0</v>
      </c>
      <c r="AG661" s="55">
        <f>IF(Tabel!$N$4="16668", Tabel!$AD671*0.4,0)</f>
        <v>0</v>
      </c>
      <c r="AH661" s="55">
        <f>IF(Tabel!$N$4="15677", Tabel!$AD671*0.2,0)</f>
        <v>0</v>
      </c>
      <c r="AI661" s="55">
        <f>IF(Tabel!$N$4="16958", Tabel!$AD671*0.2,0)</f>
        <v>0</v>
      </c>
      <c r="AJ661" s="55">
        <f>Tabel!$AD671*0.75</f>
        <v>0</v>
      </c>
      <c r="AK661" s="55">
        <f>(Tabel!$AD671+Tabel!$AF671)*0.1</f>
        <v>0</v>
      </c>
      <c r="AL661" s="55">
        <f>IF(Tabel!$B671="GRUP_F6", Tabel!$AD671*0.1,0)</f>
        <v>0</v>
      </c>
      <c r="AM661" s="55">
        <f>IF(IFERROR(MATCH(CONCATENATE("I",Tabel!$N$4),Inst_social,0),0)&gt;0,Tabel!$AD671*0.1,0)</f>
        <v>0</v>
      </c>
      <c r="AN661" s="55">
        <f>Tabel!$AD671*0.75</f>
        <v>0</v>
      </c>
    </row>
    <row r="662" spans="24:40" x14ac:dyDescent="0.2">
      <c r="X662" s="55">
        <f>IF(IFERROR(MATCH(CONCATENATE("I",Tabel!$N$4),Inst_SFSSV,0),0)&gt;0,Tabel!$AD672*0.9,0)</f>
        <v>0</v>
      </c>
      <c r="Y662" s="55">
        <f>IF(Tabel!$N$4="16341", Tabel!AD672*1,0)</f>
        <v>0</v>
      </c>
      <c r="Z662" s="55">
        <f>IF(Tabel!$N$4="00027", Tabel!AD672*0.4,0)</f>
        <v>0</v>
      </c>
      <c r="AA662" s="55">
        <f>IF(IFERROR(MATCH(CONCATENATE("I",Tabel!$N$4),Inst_audio,0),0)&gt;0,Tabel!$AD672*0.2,0)</f>
        <v>0</v>
      </c>
      <c r="AB662" s="55">
        <f>IF(Tabel!$N$4="00169", Tabel!AD672*0.4,0)</f>
        <v>0</v>
      </c>
      <c r="AC662" s="55">
        <f>IF(IFERROR(MATCH(CONCATENATE("I",Tabel!$N$4),Inst_forta,0),0)&gt;0,Tabel!$AD672*0.2,0)</f>
        <v>0</v>
      </c>
      <c r="AD662" s="55">
        <f>IF(IFERROR(MATCH(CONCATENATE("I",Tabel!$N$4),Inst_forta_bani,0),0)&gt;0,Tabel!$AD672*1.2,0)</f>
        <v>0</v>
      </c>
      <c r="AE662" s="55">
        <f>IF(Tabel!$N$4="16751", Tabel!$AD672*1.2,0)</f>
        <v>0</v>
      </c>
      <c r="AF662" s="55">
        <f>IF(Tabel!$N$4="16606", Tabel!$AD672*0.3,0)</f>
        <v>0</v>
      </c>
      <c r="AG662" s="55">
        <f>IF(Tabel!$N$4="16668", Tabel!$AD672*0.4,0)</f>
        <v>0</v>
      </c>
      <c r="AH662" s="55">
        <f>IF(Tabel!$N$4="15677", Tabel!$AD672*0.2,0)</f>
        <v>0</v>
      </c>
      <c r="AI662" s="55">
        <f>IF(Tabel!$N$4="16958", Tabel!$AD672*0.2,0)</f>
        <v>0</v>
      </c>
      <c r="AJ662" s="55">
        <f>Tabel!$AD672*0.75</f>
        <v>0</v>
      </c>
      <c r="AK662" s="55">
        <f>(Tabel!$AD672+Tabel!$AF672)*0.1</f>
        <v>0</v>
      </c>
      <c r="AL662" s="55">
        <f>IF(Tabel!$B672="GRUP_F6", Tabel!$AD672*0.1,0)</f>
        <v>0</v>
      </c>
      <c r="AM662" s="55">
        <f>IF(IFERROR(MATCH(CONCATENATE("I",Tabel!$N$4),Inst_social,0),0)&gt;0,Tabel!$AD672*0.1,0)</f>
        <v>0</v>
      </c>
      <c r="AN662" s="55">
        <f>Tabel!$AD672*0.75</f>
        <v>0</v>
      </c>
    </row>
    <row r="663" spans="24:40" x14ac:dyDescent="0.2">
      <c r="X663" s="55">
        <f>IF(IFERROR(MATCH(CONCATENATE("I",Tabel!$N$4),Inst_SFSSV,0),0)&gt;0,Tabel!$AD673*0.9,0)</f>
        <v>0</v>
      </c>
      <c r="Y663" s="55">
        <f>IF(Tabel!$N$4="16341", Tabel!AD673*1,0)</f>
        <v>0</v>
      </c>
      <c r="Z663" s="55">
        <f>IF(Tabel!$N$4="00027", Tabel!AD673*0.4,0)</f>
        <v>0</v>
      </c>
      <c r="AA663" s="55">
        <f>IF(IFERROR(MATCH(CONCATENATE("I",Tabel!$N$4),Inst_audio,0),0)&gt;0,Tabel!$AD673*0.2,0)</f>
        <v>0</v>
      </c>
      <c r="AB663" s="55">
        <f>IF(Tabel!$N$4="00169", Tabel!AD673*0.4,0)</f>
        <v>0</v>
      </c>
      <c r="AC663" s="55">
        <f>IF(IFERROR(MATCH(CONCATENATE("I",Tabel!$N$4),Inst_forta,0),0)&gt;0,Tabel!$AD673*0.2,0)</f>
        <v>0</v>
      </c>
      <c r="AD663" s="55">
        <f>IF(IFERROR(MATCH(CONCATENATE("I",Tabel!$N$4),Inst_forta_bani,0),0)&gt;0,Tabel!$AD673*1.2,0)</f>
        <v>0</v>
      </c>
      <c r="AE663" s="55">
        <f>IF(Tabel!$N$4="16751", Tabel!$AD673*1.2,0)</f>
        <v>0</v>
      </c>
      <c r="AF663" s="55">
        <f>IF(Tabel!$N$4="16606", Tabel!$AD673*0.3,0)</f>
        <v>0</v>
      </c>
      <c r="AG663" s="55">
        <f>IF(Tabel!$N$4="16668", Tabel!$AD673*0.4,0)</f>
        <v>0</v>
      </c>
      <c r="AH663" s="55">
        <f>IF(Tabel!$N$4="15677", Tabel!$AD673*0.2,0)</f>
        <v>0</v>
      </c>
      <c r="AI663" s="55">
        <f>IF(Tabel!$N$4="16958", Tabel!$AD673*0.2,0)</f>
        <v>0</v>
      </c>
      <c r="AJ663" s="55">
        <f>Tabel!$AD673*0.75</f>
        <v>0</v>
      </c>
      <c r="AK663" s="55">
        <f>(Tabel!$AD673+Tabel!$AF673)*0.1</f>
        <v>0</v>
      </c>
      <c r="AL663" s="55">
        <f>IF(Tabel!$B673="GRUP_F6", Tabel!$AD673*0.1,0)</f>
        <v>0</v>
      </c>
      <c r="AM663" s="55">
        <f>IF(IFERROR(MATCH(CONCATENATE("I",Tabel!$N$4),Inst_social,0),0)&gt;0,Tabel!$AD673*0.1,0)</f>
        <v>0</v>
      </c>
      <c r="AN663" s="55">
        <f>Tabel!$AD673*0.75</f>
        <v>0</v>
      </c>
    </row>
    <row r="664" spans="24:40" x14ac:dyDescent="0.2">
      <c r="X664" s="55">
        <f>IF(IFERROR(MATCH(CONCATENATE("I",Tabel!$N$4),Inst_SFSSV,0),0)&gt;0,Tabel!$AD674*0.9,0)</f>
        <v>0</v>
      </c>
      <c r="Y664" s="55">
        <f>IF(Tabel!$N$4="16341", Tabel!AD674*1,0)</f>
        <v>0</v>
      </c>
      <c r="Z664" s="55">
        <f>IF(Tabel!$N$4="00027", Tabel!AD674*0.4,0)</f>
        <v>0</v>
      </c>
      <c r="AA664" s="55">
        <f>IF(IFERROR(MATCH(CONCATENATE("I",Tabel!$N$4),Inst_audio,0),0)&gt;0,Tabel!$AD674*0.2,0)</f>
        <v>0</v>
      </c>
      <c r="AB664" s="55">
        <f>IF(Tabel!$N$4="00169", Tabel!AD674*0.4,0)</f>
        <v>0</v>
      </c>
      <c r="AC664" s="55">
        <f>IF(IFERROR(MATCH(CONCATENATE("I",Tabel!$N$4),Inst_forta,0),0)&gt;0,Tabel!$AD674*0.2,0)</f>
        <v>0</v>
      </c>
      <c r="AD664" s="55">
        <f>IF(IFERROR(MATCH(CONCATENATE("I",Tabel!$N$4),Inst_forta_bani,0),0)&gt;0,Tabel!$AD674*1.2,0)</f>
        <v>0</v>
      </c>
      <c r="AE664" s="55">
        <f>IF(Tabel!$N$4="16751", Tabel!$AD674*1.2,0)</f>
        <v>0</v>
      </c>
      <c r="AF664" s="55">
        <f>IF(Tabel!$N$4="16606", Tabel!$AD674*0.3,0)</f>
        <v>0</v>
      </c>
      <c r="AG664" s="55">
        <f>IF(Tabel!$N$4="16668", Tabel!$AD674*0.4,0)</f>
        <v>0</v>
      </c>
      <c r="AH664" s="55">
        <f>IF(Tabel!$N$4="15677", Tabel!$AD674*0.2,0)</f>
        <v>0</v>
      </c>
      <c r="AI664" s="55">
        <f>IF(Tabel!$N$4="16958", Tabel!$AD674*0.2,0)</f>
        <v>0</v>
      </c>
      <c r="AJ664" s="55">
        <f>Tabel!$AD674*0.75</f>
        <v>0</v>
      </c>
      <c r="AK664" s="55">
        <f>(Tabel!$AD674+Tabel!$AF674)*0.1</f>
        <v>0</v>
      </c>
      <c r="AL664" s="55">
        <f>IF(Tabel!$B674="GRUP_F6", Tabel!$AD674*0.1,0)</f>
        <v>0</v>
      </c>
      <c r="AM664" s="55">
        <f>IF(IFERROR(MATCH(CONCATENATE("I",Tabel!$N$4),Inst_social,0),0)&gt;0,Tabel!$AD674*0.1,0)</f>
        <v>0</v>
      </c>
      <c r="AN664" s="55">
        <f>Tabel!$AD674*0.75</f>
        <v>0</v>
      </c>
    </row>
    <row r="665" spans="24:40" x14ac:dyDescent="0.2">
      <c r="X665" s="55">
        <f>IF(IFERROR(MATCH(CONCATENATE("I",Tabel!$N$4),Inst_SFSSV,0),0)&gt;0,Tabel!$AD675*0.9,0)</f>
        <v>0</v>
      </c>
      <c r="Y665" s="55">
        <f>IF(Tabel!$N$4="16341", Tabel!AD675*1,0)</f>
        <v>0</v>
      </c>
      <c r="Z665" s="55">
        <f>IF(Tabel!$N$4="00027", Tabel!AD675*0.4,0)</f>
        <v>0</v>
      </c>
      <c r="AA665" s="55">
        <f>IF(IFERROR(MATCH(CONCATENATE("I",Tabel!$N$4),Inst_audio,0),0)&gt;0,Tabel!$AD675*0.2,0)</f>
        <v>0</v>
      </c>
      <c r="AB665" s="55">
        <f>IF(Tabel!$N$4="00169", Tabel!AD675*0.4,0)</f>
        <v>0</v>
      </c>
      <c r="AC665" s="55">
        <f>IF(IFERROR(MATCH(CONCATENATE("I",Tabel!$N$4),Inst_forta,0),0)&gt;0,Tabel!$AD675*0.2,0)</f>
        <v>0</v>
      </c>
      <c r="AD665" s="55">
        <f>IF(IFERROR(MATCH(CONCATENATE("I",Tabel!$N$4),Inst_forta_bani,0),0)&gt;0,Tabel!$AD675*1.2,0)</f>
        <v>0</v>
      </c>
      <c r="AE665" s="55">
        <f>IF(Tabel!$N$4="16751", Tabel!$AD675*1.2,0)</f>
        <v>0</v>
      </c>
      <c r="AF665" s="55">
        <f>IF(Tabel!$N$4="16606", Tabel!$AD675*0.3,0)</f>
        <v>0</v>
      </c>
      <c r="AG665" s="55">
        <f>IF(Tabel!$N$4="16668", Tabel!$AD675*0.4,0)</f>
        <v>0</v>
      </c>
      <c r="AH665" s="55">
        <f>IF(Tabel!$N$4="15677", Tabel!$AD675*0.2,0)</f>
        <v>0</v>
      </c>
      <c r="AI665" s="55">
        <f>IF(Tabel!$N$4="16958", Tabel!$AD675*0.2,0)</f>
        <v>0</v>
      </c>
      <c r="AJ665" s="55">
        <f>Tabel!$AD675*0.75</f>
        <v>0</v>
      </c>
      <c r="AK665" s="55">
        <f>(Tabel!$AD675+Tabel!$AF675)*0.1</f>
        <v>0</v>
      </c>
      <c r="AL665" s="55">
        <f>IF(Tabel!$B675="GRUP_F6", Tabel!$AD675*0.1,0)</f>
        <v>0</v>
      </c>
      <c r="AM665" s="55">
        <f>IF(IFERROR(MATCH(CONCATENATE("I",Tabel!$N$4),Inst_social,0),0)&gt;0,Tabel!$AD675*0.1,0)</f>
        <v>0</v>
      </c>
      <c r="AN665" s="55">
        <f>Tabel!$AD675*0.75</f>
        <v>0</v>
      </c>
    </row>
    <row r="666" spans="24:40" x14ac:dyDescent="0.2">
      <c r="X666" s="55">
        <f>IF(IFERROR(MATCH(CONCATENATE("I",Tabel!$N$4),Inst_SFSSV,0),0)&gt;0,Tabel!$AD676*0.9,0)</f>
        <v>0</v>
      </c>
      <c r="Y666" s="55">
        <f>IF(Tabel!$N$4="16341", Tabel!AD676*1,0)</f>
        <v>0</v>
      </c>
      <c r="Z666" s="55">
        <f>IF(Tabel!$N$4="00027", Tabel!AD676*0.4,0)</f>
        <v>0</v>
      </c>
      <c r="AA666" s="55">
        <f>IF(IFERROR(MATCH(CONCATENATE("I",Tabel!$N$4),Inst_audio,0),0)&gt;0,Tabel!$AD676*0.2,0)</f>
        <v>0</v>
      </c>
      <c r="AB666" s="55">
        <f>IF(Tabel!$N$4="00169", Tabel!AD676*0.4,0)</f>
        <v>0</v>
      </c>
      <c r="AC666" s="55">
        <f>IF(IFERROR(MATCH(CONCATENATE("I",Tabel!$N$4),Inst_forta,0),0)&gt;0,Tabel!$AD676*0.2,0)</f>
        <v>0</v>
      </c>
      <c r="AD666" s="55">
        <f>IF(IFERROR(MATCH(CONCATENATE("I",Tabel!$N$4),Inst_forta_bani,0),0)&gt;0,Tabel!$AD676*1.2,0)</f>
        <v>0</v>
      </c>
      <c r="AE666" s="55">
        <f>IF(Tabel!$N$4="16751", Tabel!$AD676*1.2,0)</f>
        <v>0</v>
      </c>
      <c r="AF666" s="55">
        <f>IF(Tabel!$N$4="16606", Tabel!$AD676*0.3,0)</f>
        <v>0</v>
      </c>
      <c r="AG666" s="55">
        <f>IF(Tabel!$N$4="16668", Tabel!$AD676*0.4,0)</f>
        <v>0</v>
      </c>
      <c r="AH666" s="55">
        <f>IF(Tabel!$N$4="15677", Tabel!$AD676*0.2,0)</f>
        <v>0</v>
      </c>
      <c r="AI666" s="55">
        <f>IF(Tabel!$N$4="16958", Tabel!$AD676*0.2,0)</f>
        <v>0</v>
      </c>
      <c r="AJ666" s="55">
        <f>Tabel!$AD676*0.75</f>
        <v>0</v>
      </c>
      <c r="AK666" s="55">
        <f>(Tabel!$AD676+Tabel!$AF676)*0.1</f>
        <v>0</v>
      </c>
      <c r="AL666" s="55">
        <f>IF(Tabel!$B676="GRUP_F6", Tabel!$AD676*0.1,0)</f>
        <v>0</v>
      </c>
      <c r="AM666" s="55">
        <f>IF(IFERROR(MATCH(CONCATENATE("I",Tabel!$N$4),Inst_social,0),0)&gt;0,Tabel!$AD676*0.1,0)</f>
        <v>0</v>
      </c>
      <c r="AN666" s="55">
        <f>Tabel!$AD676*0.75</f>
        <v>0</v>
      </c>
    </row>
    <row r="667" spans="24:40" x14ac:dyDescent="0.2">
      <c r="X667" s="55">
        <f>IF(IFERROR(MATCH(CONCATENATE("I",Tabel!$N$4),Inst_SFSSV,0),0)&gt;0,Tabel!$AD677*0.9,0)</f>
        <v>0</v>
      </c>
      <c r="Y667" s="55">
        <f>IF(Tabel!$N$4="16341", Tabel!AD677*1,0)</f>
        <v>0</v>
      </c>
      <c r="Z667" s="55">
        <f>IF(Tabel!$N$4="00027", Tabel!AD677*0.4,0)</f>
        <v>0</v>
      </c>
      <c r="AA667" s="55">
        <f>IF(IFERROR(MATCH(CONCATENATE("I",Tabel!$N$4),Inst_audio,0),0)&gt;0,Tabel!$AD677*0.2,0)</f>
        <v>0</v>
      </c>
      <c r="AB667" s="55">
        <f>IF(Tabel!$N$4="00169", Tabel!AD677*0.4,0)</f>
        <v>0</v>
      </c>
      <c r="AC667" s="55">
        <f>IF(IFERROR(MATCH(CONCATENATE("I",Tabel!$N$4),Inst_forta,0),0)&gt;0,Tabel!$AD677*0.2,0)</f>
        <v>0</v>
      </c>
      <c r="AD667" s="55">
        <f>IF(IFERROR(MATCH(CONCATENATE("I",Tabel!$N$4),Inst_forta_bani,0),0)&gt;0,Tabel!$AD677*1.2,0)</f>
        <v>0</v>
      </c>
      <c r="AE667" s="55">
        <f>IF(Tabel!$N$4="16751", Tabel!$AD677*1.2,0)</f>
        <v>0</v>
      </c>
      <c r="AF667" s="55">
        <f>IF(Tabel!$N$4="16606", Tabel!$AD677*0.3,0)</f>
        <v>0</v>
      </c>
      <c r="AG667" s="55">
        <f>IF(Tabel!$N$4="16668", Tabel!$AD677*0.4,0)</f>
        <v>0</v>
      </c>
      <c r="AH667" s="55">
        <f>IF(Tabel!$N$4="15677", Tabel!$AD677*0.2,0)</f>
        <v>0</v>
      </c>
      <c r="AI667" s="55">
        <f>IF(Tabel!$N$4="16958", Tabel!$AD677*0.2,0)</f>
        <v>0</v>
      </c>
      <c r="AJ667" s="55">
        <f>Tabel!$AD677*0.75</f>
        <v>0</v>
      </c>
      <c r="AK667" s="55">
        <f>(Tabel!$AD677+Tabel!$AF677)*0.1</f>
        <v>0</v>
      </c>
      <c r="AL667" s="55">
        <f>IF(Tabel!$B677="GRUP_F6", Tabel!$AD677*0.1,0)</f>
        <v>0</v>
      </c>
      <c r="AM667" s="55">
        <f>IF(IFERROR(MATCH(CONCATENATE("I",Tabel!$N$4),Inst_social,0),0)&gt;0,Tabel!$AD677*0.1,0)</f>
        <v>0</v>
      </c>
      <c r="AN667" s="55">
        <f>Tabel!$AD677*0.75</f>
        <v>0</v>
      </c>
    </row>
    <row r="668" spans="24:40" x14ac:dyDescent="0.2">
      <c r="X668" s="55">
        <f>IF(IFERROR(MATCH(CONCATENATE("I",Tabel!$N$4),Inst_SFSSV,0),0)&gt;0,Tabel!$AD678*0.9,0)</f>
        <v>0</v>
      </c>
      <c r="Y668" s="55">
        <f>IF(Tabel!$N$4="16341", Tabel!AD678*1,0)</f>
        <v>0</v>
      </c>
      <c r="Z668" s="55">
        <f>IF(Tabel!$N$4="00027", Tabel!AD678*0.4,0)</f>
        <v>0</v>
      </c>
      <c r="AA668" s="55">
        <f>IF(IFERROR(MATCH(CONCATENATE("I",Tabel!$N$4),Inst_audio,0),0)&gt;0,Tabel!$AD678*0.2,0)</f>
        <v>0</v>
      </c>
      <c r="AB668" s="55">
        <f>IF(Tabel!$N$4="00169", Tabel!AD678*0.4,0)</f>
        <v>0</v>
      </c>
      <c r="AC668" s="55">
        <f>IF(IFERROR(MATCH(CONCATENATE("I",Tabel!$N$4),Inst_forta,0),0)&gt;0,Tabel!$AD678*0.2,0)</f>
        <v>0</v>
      </c>
      <c r="AD668" s="55">
        <f>IF(IFERROR(MATCH(CONCATENATE("I",Tabel!$N$4),Inst_forta_bani,0),0)&gt;0,Tabel!$AD678*1.2,0)</f>
        <v>0</v>
      </c>
      <c r="AE668" s="55">
        <f>IF(Tabel!$N$4="16751", Tabel!$AD678*1.2,0)</f>
        <v>0</v>
      </c>
      <c r="AF668" s="55">
        <f>IF(Tabel!$N$4="16606", Tabel!$AD678*0.3,0)</f>
        <v>0</v>
      </c>
      <c r="AG668" s="55">
        <f>IF(Tabel!$N$4="16668", Tabel!$AD678*0.4,0)</f>
        <v>0</v>
      </c>
      <c r="AH668" s="55">
        <f>IF(Tabel!$N$4="15677", Tabel!$AD678*0.2,0)</f>
        <v>0</v>
      </c>
      <c r="AI668" s="55">
        <f>IF(Tabel!$N$4="16958", Tabel!$AD678*0.2,0)</f>
        <v>0</v>
      </c>
      <c r="AJ668" s="55">
        <f>Tabel!$AD678*0.75</f>
        <v>0</v>
      </c>
      <c r="AK668" s="55">
        <f>(Tabel!$AD678+Tabel!$AF678)*0.1</f>
        <v>0</v>
      </c>
      <c r="AL668" s="55">
        <f>IF(Tabel!$B678="GRUP_F6", Tabel!$AD678*0.1,0)</f>
        <v>0</v>
      </c>
      <c r="AM668" s="55">
        <f>IF(IFERROR(MATCH(CONCATENATE("I",Tabel!$N$4),Inst_social,0),0)&gt;0,Tabel!$AD678*0.1,0)</f>
        <v>0</v>
      </c>
      <c r="AN668" s="55">
        <f>Tabel!$AD678*0.75</f>
        <v>0</v>
      </c>
    </row>
    <row r="669" spans="24:40" x14ac:dyDescent="0.2">
      <c r="X669" s="55">
        <f>IF(IFERROR(MATCH(CONCATENATE("I",Tabel!$N$4),Inst_SFSSV,0),0)&gt;0,Tabel!$AD679*0.9,0)</f>
        <v>0</v>
      </c>
      <c r="Y669" s="55">
        <f>IF(Tabel!$N$4="16341", Tabel!AD679*1,0)</f>
        <v>0</v>
      </c>
      <c r="Z669" s="55">
        <f>IF(Tabel!$N$4="00027", Tabel!AD679*0.4,0)</f>
        <v>0</v>
      </c>
      <c r="AA669" s="55">
        <f>IF(IFERROR(MATCH(CONCATENATE("I",Tabel!$N$4),Inst_audio,0),0)&gt;0,Tabel!$AD679*0.2,0)</f>
        <v>0</v>
      </c>
      <c r="AB669" s="55">
        <f>IF(Tabel!$N$4="00169", Tabel!AD679*0.4,0)</f>
        <v>0</v>
      </c>
      <c r="AC669" s="55">
        <f>IF(IFERROR(MATCH(CONCATENATE("I",Tabel!$N$4),Inst_forta,0),0)&gt;0,Tabel!$AD679*0.2,0)</f>
        <v>0</v>
      </c>
      <c r="AD669" s="55">
        <f>IF(IFERROR(MATCH(CONCATENATE("I",Tabel!$N$4),Inst_forta_bani,0),0)&gt;0,Tabel!$AD679*1.2,0)</f>
        <v>0</v>
      </c>
      <c r="AE669" s="55">
        <f>IF(Tabel!$N$4="16751", Tabel!$AD679*1.2,0)</f>
        <v>0</v>
      </c>
      <c r="AF669" s="55">
        <f>IF(Tabel!$N$4="16606", Tabel!$AD679*0.3,0)</f>
        <v>0</v>
      </c>
      <c r="AG669" s="55">
        <f>IF(Tabel!$N$4="16668", Tabel!$AD679*0.4,0)</f>
        <v>0</v>
      </c>
      <c r="AH669" s="55">
        <f>IF(Tabel!$N$4="15677", Tabel!$AD679*0.2,0)</f>
        <v>0</v>
      </c>
      <c r="AI669" s="55">
        <f>IF(Tabel!$N$4="16958", Tabel!$AD679*0.2,0)</f>
        <v>0</v>
      </c>
      <c r="AJ669" s="55">
        <f>Tabel!$AD679*0.75</f>
        <v>0</v>
      </c>
      <c r="AK669" s="55">
        <f>(Tabel!$AD679+Tabel!$AF679)*0.1</f>
        <v>0</v>
      </c>
      <c r="AL669" s="55">
        <f>IF(Tabel!$B679="GRUP_F6", Tabel!$AD679*0.1,0)</f>
        <v>0</v>
      </c>
      <c r="AM669" s="55">
        <f>IF(IFERROR(MATCH(CONCATENATE("I",Tabel!$N$4),Inst_social,0),0)&gt;0,Tabel!$AD679*0.1,0)</f>
        <v>0</v>
      </c>
      <c r="AN669" s="55">
        <f>Tabel!$AD679*0.75</f>
        <v>0</v>
      </c>
    </row>
    <row r="670" spans="24:40" x14ac:dyDescent="0.2">
      <c r="X670" s="55">
        <f>IF(IFERROR(MATCH(CONCATENATE("I",Tabel!$N$4),Inst_SFSSV,0),0)&gt;0,Tabel!$AD680*0.9,0)</f>
        <v>0</v>
      </c>
      <c r="Y670" s="55">
        <f>IF(Tabel!$N$4="16341", Tabel!AD680*1,0)</f>
        <v>0</v>
      </c>
      <c r="Z670" s="55">
        <f>IF(Tabel!$N$4="00027", Tabel!AD680*0.4,0)</f>
        <v>0</v>
      </c>
      <c r="AA670" s="55">
        <f>IF(IFERROR(MATCH(CONCATENATE("I",Tabel!$N$4),Inst_audio,0),0)&gt;0,Tabel!$AD680*0.2,0)</f>
        <v>0</v>
      </c>
      <c r="AB670" s="55">
        <f>IF(Tabel!$N$4="00169", Tabel!AD680*0.4,0)</f>
        <v>0</v>
      </c>
      <c r="AC670" s="55">
        <f>IF(IFERROR(MATCH(CONCATENATE("I",Tabel!$N$4),Inst_forta,0),0)&gt;0,Tabel!$AD680*0.2,0)</f>
        <v>0</v>
      </c>
      <c r="AD670" s="55">
        <f>IF(IFERROR(MATCH(CONCATENATE("I",Tabel!$N$4),Inst_forta_bani,0),0)&gt;0,Tabel!$AD680*1.2,0)</f>
        <v>0</v>
      </c>
      <c r="AE670" s="55">
        <f>IF(Tabel!$N$4="16751", Tabel!$AD680*1.2,0)</f>
        <v>0</v>
      </c>
      <c r="AF670" s="55">
        <f>IF(Tabel!$N$4="16606", Tabel!$AD680*0.3,0)</f>
        <v>0</v>
      </c>
      <c r="AG670" s="55">
        <f>IF(Tabel!$N$4="16668", Tabel!$AD680*0.4,0)</f>
        <v>0</v>
      </c>
      <c r="AH670" s="55">
        <f>IF(Tabel!$N$4="15677", Tabel!$AD680*0.2,0)</f>
        <v>0</v>
      </c>
      <c r="AI670" s="55">
        <f>IF(Tabel!$N$4="16958", Tabel!$AD680*0.2,0)</f>
        <v>0</v>
      </c>
      <c r="AJ670" s="55">
        <f>Tabel!$AD680*0.75</f>
        <v>0</v>
      </c>
      <c r="AK670" s="55">
        <f>(Tabel!$AD680+Tabel!$AF680)*0.1</f>
        <v>0</v>
      </c>
      <c r="AL670" s="55">
        <f>IF(Tabel!$B680="GRUP_F6", Tabel!$AD680*0.1,0)</f>
        <v>0</v>
      </c>
      <c r="AM670" s="55">
        <f>IF(IFERROR(MATCH(CONCATENATE("I",Tabel!$N$4),Inst_social,0),0)&gt;0,Tabel!$AD680*0.1,0)</f>
        <v>0</v>
      </c>
      <c r="AN670" s="55">
        <f>Tabel!$AD680*0.75</f>
        <v>0</v>
      </c>
    </row>
    <row r="671" spans="24:40" x14ac:dyDescent="0.2">
      <c r="X671" s="55">
        <f>IF(IFERROR(MATCH(CONCATENATE("I",Tabel!$N$4),Inst_SFSSV,0),0)&gt;0,Tabel!$AD681*0.9,0)</f>
        <v>0</v>
      </c>
      <c r="Y671" s="55">
        <f>IF(Tabel!$N$4="16341", Tabel!AD681*1,0)</f>
        <v>0</v>
      </c>
      <c r="Z671" s="55">
        <f>IF(Tabel!$N$4="00027", Tabel!AD681*0.4,0)</f>
        <v>0</v>
      </c>
      <c r="AA671" s="55">
        <f>IF(IFERROR(MATCH(CONCATENATE("I",Tabel!$N$4),Inst_audio,0),0)&gt;0,Tabel!$AD681*0.2,0)</f>
        <v>0</v>
      </c>
      <c r="AB671" s="55">
        <f>IF(Tabel!$N$4="00169", Tabel!AD681*0.4,0)</f>
        <v>0</v>
      </c>
      <c r="AC671" s="55">
        <f>IF(IFERROR(MATCH(CONCATENATE("I",Tabel!$N$4),Inst_forta,0),0)&gt;0,Tabel!$AD681*0.2,0)</f>
        <v>0</v>
      </c>
      <c r="AD671" s="55">
        <f>IF(IFERROR(MATCH(CONCATENATE("I",Tabel!$N$4),Inst_forta_bani,0),0)&gt;0,Tabel!$AD681*1.2,0)</f>
        <v>0</v>
      </c>
      <c r="AE671" s="55">
        <f>IF(Tabel!$N$4="16751", Tabel!$AD681*1.2,0)</f>
        <v>0</v>
      </c>
      <c r="AF671" s="55">
        <f>IF(Tabel!$N$4="16606", Tabel!$AD681*0.3,0)</f>
        <v>0</v>
      </c>
      <c r="AG671" s="55">
        <f>IF(Tabel!$N$4="16668", Tabel!$AD681*0.4,0)</f>
        <v>0</v>
      </c>
      <c r="AH671" s="55">
        <f>IF(Tabel!$N$4="15677", Tabel!$AD681*0.2,0)</f>
        <v>0</v>
      </c>
      <c r="AI671" s="55">
        <f>IF(Tabel!$N$4="16958", Tabel!$AD681*0.2,0)</f>
        <v>0</v>
      </c>
      <c r="AJ671" s="55">
        <f>Tabel!$AD681*0.75</f>
        <v>0</v>
      </c>
      <c r="AK671" s="55">
        <f>(Tabel!$AD681+Tabel!$AF681)*0.1</f>
        <v>0</v>
      </c>
      <c r="AL671" s="55">
        <f>IF(Tabel!$B681="GRUP_F6", Tabel!$AD681*0.1,0)</f>
        <v>0</v>
      </c>
      <c r="AM671" s="55">
        <f>IF(IFERROR(MATCH(CONCATENATE("I",Tabel!$N$4),Inst_social,0),0)&gt;0,Tabel!$AD681*0.1,0)</f>
        <v>0</v>
      </c>
      <c r="AN671" s="55">
        <f>Tabel!$AD681*0.75</f>
        <v>0</v>
      </c>
    </row>
    <row r="672" spans="24:40" x14ac:dyDescent="0.2">
      <c r="X672" s="55">
        <f>IF(IFERROR(MATCH(CONCATENATE("I",Tabel!$N$4),Inst_SFSSV,0),0)&gt;0,Tabel!$AD682*0.9,0)</f>
        <v>0</v>
      </c>
      <c r="Y672" s="55">
        <f>IF(Tabel!$N$4="16341", Tabel!AD682*1,0)</f>
        <v>0</v>
      </c>
      <c r="Z672" s="55">
        <f>IF(Tabel!$N$4="00027", Tabel!AD682*0.4,0)</f>
        <v>0</v>
      </c>
      <c r="AA672" s="55">
        <f>IF(IFERROR(MATCH(CONCATENATE("I",Tabel!$N$4),Inst_audio,0),0)&gt;0,Tabel!$AD682*0.2,0)</f>
        <v>0</v>
      </c>
      <c r="AB672" s="55">
        <f>IF(Tabel!$N$4="00169", Tabel!AD682*0.4,0)</f>
        <v>0</v>
      </c>
      <c r="AC672" s="55">
        <f>IF(IFERROR(MATCH(CONCATENATE("I",Tabel!$N$4),Inst_forta,0),0)&gt;0,Tabel!$AD682*0.2,0)</f>
        <v>0</v>
      </c>
      <c r="AD672" s="55">
        <f>IF(IFERROR(MATCH(CONCATENATE("I",Tabel!$N$4),Inst_forta_bani,0),0)&gt;0,Tabel!$AD682*1.2,0)</f>
        <v>0</v>
      </c>
      <c r="AE672" s="55">
        <f>IF(Tabel!$N$4="16751", Tabel!$AD682*1.2,0)</f>
        <v>0</v>
      </c>
      <c r="AF672" s="55">
        <f>IF(Tabel!$N$4="16606", Tabel!$AD682*0.3,0)</f>
        <v>0</v>
      </c>
      <c r="AG672" s="55">
        <f>IF(Tabel!$N$4="16668", Tabel!$AD682*0.4,0)</f>
        <v>0</v>
      </c>
      <c r="AH672" s="55">
        <f>IF(Tabel!$N$4="15677", Tabel!$AD682*0.2,0)</f>
        <v>0</v>
      </c>
      <c r="AI672" s="55">
        <f>IF(Tabel!$N$4="16958", Tabel!$AD682*0.2,0)</f>
        <v>0</v>
      </c>
      <c r="AJ672" s="55">
        <f>Tabel!$AD682*0.75</f>
        <v>0</v>
      </c>
      <c r="AK672" s="55">
        <f>(Tabel!$AD682+Tabel!$AF682)*0.1</f>
        <v>0</v>
      </c>
      <c r="AL672" s="55">
        <f>IF(Tabel!$B682="GRUP_F6", Tabel!$AD682*0.1,0)</f>
        <v>0</v>
      </c>
      <c r="AM672" s="55">
        <f>IF(IFERROR(MATCH(CONCATENATE("I",Tabel!$N$4),Inst_social,0),0)&gt;0,Tabel!$AD682*0.1,0)</f>
        <v>0</v>
      </c>
      <c r="AN672" s="55">
        <f>Tabel!$AD682*0.75</f>
        <v>0</v>
      </c>
    </row>
    <row r="673" spans="24:40" x14ac:dyDescent="0.2">
      <c r="X673" s="55">
        <f>IF(IFERROR(MATCH(CONCATENATE("I",Tabel!$N$4),Inst_SFSSV,0),0)&gt;0,Tabel!$AD683*0.9,0)</f>
        <v>0</v>
      </c>
      <c r="Y673" s="55">
        <f>IF(Tabel!$N$4="16341", Tabel!AD683*1,0)</f>
        <v>0</v>
      </c>
      <c r="Z673" s="55">
        <f>IF(Tabel!$N$4="00027", Tabel!AD683*0.4,0)</f>
        <v>0</v>
      </c>
      <c r="AA673" s="55">
        <f>IF(IFERROR(MATCH(CONCATENATE("I",Tabel!$N$4),Inst_audio,0),0)&gt;0,Tabel!$AD683*0.2,0)</f>
        <v>0</v>
      </c>
      <c r="AB673" s="55">
        <f>IF(Tabel!$N$4="00169", Tabel!AD683*0.4,0)</f>
        <v>0</v>
      </c>
      <c r="AC673" s="55">
        <f>IF(IFERROR(MATCH(CONCATENATE("I",Tabel!$N$4),Inst_forta,0),0)&gt;0,Tabel!$AD683*0.2,0)</f>
        <v>0</v>
      </c>
      <c r="AD673" s="55">
        <f>IF(IFERROR(MATCH(CONCATENATE("I",Tabel!$N$4),Inst_forta_bani,0),0)&gt;0,Tabel!$AD683*1.2,0)</f>
        <v>0</v>
      </c>
      <c r="AE673" s="55">
        <f>IF(Tabel!$N$4="16751", Tabel!$AD683*1.2,0)</f>
        <v>0</v>
      </c>
      <c r="AF673" s="55">
        <f>IF(Tabel!$N$4="16606", Tabel!$AD683*0.3,0)</f>
        <v>0</v>
      </c>
      <c r="AG673" s="55">
        <f>IF(Tabel!$N$4="16668", Tabel!$AD683*0.4,0)</f>
        <v>0</v>
      </c>
      <c r="AH673" s="55">
        <f>IF(Tabel!$N$4="15677", Tabel!$AD683*0.2,0)</f>
        <v>0</v>
      </c>
      <c r="AI673" s="55">
        <f>IF(Tabel!$N$4="16958", Tabel!$AD683*0.2,0)</f>
        <v>0</v>
      </c>
      <c r="AJ673" s="55">
        <f>Tabel!$AD683*0.75</f>
        <v>0</v>
      </c>
      <c r="AK673" s="55">
        <f>(Tabel!$AD683+Tabel!$AF683)*0.1</f>
        <v>0</v>
      </c>
      <c r="AL673" s="55">
        <f>IF(Tabel!$B683="GRUP_F6", Tabel!$AD683*0.1,0)</f>
        <v>0</v>
      </c>
      <c r="AM673" s="55">
        <f>IF(IFERROR(MATCH(CONCATENATE("I",Tabel!$N$4),Inst_social,0),0)&gt;0,Tabel!$AD683*0.1,0)</f>
        <v>0</v>
      </c>
      <c r="AN673" s="55">
        <f>Tabel!$AD683*0.75</f>
        <v>0</v>
      </c>
    </row>
    <row r="674" spans="24:40" x14ac:dyDescent="0.2">
      <c r="X674" s="55">
        <f>IF(IFERROR(MATCH(CONCATENATE("I",Tabel!$N$4),Inst_SFSSV,0),0)&gt;0,Tabel!$AD684*0.9,0)</f>
        <v>0</v>
      </c>
      <c r="Y674" s="55">
        <f>IF(Tabel!$N$4="16341", Tabel!AD684*1,0)</f>
        <v>0</v>
      </c>
      <c r="Z674" s="55">
        <f>IF(Tabel!$N$4="00027", Tabel!AD684*0.4,0)</f>
        <v>0</v>
      </c>
      <c r="AA674" s="55">
        <f>IF(IFERROR(MATCH(CONCATENATE("I",Tabel!$N$4),Inst_audio,0),0)&gt;0,Tabel!$AD684*0.2,0)</f>
        <v>0</v>
      </c>
      <c r="AB674" s="55">
        <f>IF(Tabel!$N$4="00169", Tabel!AD684*0.4,0)</f>
        <v>0</v>
      </c>
      <c r="AC674" s="55">
        <f>IF(IFERROR(MATCH(CONCATENATE("I",Tabel!$N$4),Inst_forta,0),0)&gt;0,Tabel!$AD684*0.2,0)</f>
        <v>0</v>
      </c>
      <c r="AD674" s="55">
        <f>IF(IFERROR(MATCH(CONCATENATE("I",Tabel!$N$4),Inst_forta_bani,0),0)&gt;0,Tabel!$AD684*1.2,0)</f>
        <v>0</v>
      </c>
      <c r="AE674" s="55">
        <f>IF(Tabel!$N$4="16751", Tabel!$AD684*1.2,0)</f>
        <v>0</v>
      </c>
      <c r="AF674" s="55">
        <f>IF(Tabel!$N$4="16606", Tabel!$AD684*0.3,0)</f>
        <v>0</v>
      </c>
      <c r="AG674" s="55">
        <f>IF(Tabel!$N$4="16668", Tabel!$AD684*0.4,0)</f>
        <v>0</v>
      </c>
      <c r="AH674" s="55">
        <f>IF(Tabel!$N$4="15677", Tabel!$AD684*0.2,0)</f>
        <v>0</v>
      </c>
      <c r="AI674" s="55">
        <f>IF(Tabel!$N$4="16958", Tabel!$AD684*0.2,0)</f>
        <v>0</v>
      </c>
      <c r="AJ674" s="55">
        <f>Tabel!$AD684*0.75</f>
        <v>0</v>
      </c>
      <c r="AK674" s="55">
        <f>(Tabel!$AD684+Tabel!$AF684)*0.1</f>
        <v>0</v>
      </c>
      <c r="AL674" s="55">
        <f>IF(Tabel!$B684="GRUP_F6", Tabel!$AD684*0.1,0)</f>
        <v>0</v>
      </c>
      <c r="AM674" s="55">
        <f>IF(IFERROR(MATCH(CONCATENATE("I",Tabel!$N$4),Inst_social,0),0)&gt;0,Tabel!$AD684*0.1,0)</f>
        <v>0</v>
      </c>
      <c r="AN674" s="55">
        <f>Tabel!$AD684*0.75</f>
        <v>0</v>
      </c>
    </row>
    <row r="675" spans="24:40" x14ac:dyDescent="0.2">
      <c r="X675" s="55">
        <f>IF(IFERROR(MATCH(CONCATENATE("I",Tabel!$N$4),Inst_SFSSV,0),0)&gt;0,Tabel!$AD685*0.9,0)</f>
        <v>0</v>
      </c>
      <c r="Y675" s="55">
        <f>IF(Tabel!$N$4="16341", Tabel!AD685*1,0)</f>
        <v>0</v>
      </c>
      <c r="Z675" s="55">
        <f>IF(Tabel!$N$4="00027", Tabel!AD685*0.4,0)</f>
        <v>0</v>
      </c>
      <c r="AA675" s="55">
        <f>IF(IFERROR(MATCH(CONCATENATE("I",Tabel!$N$4),Inst_audio,0),0)&gt;0,Tabel!$AD685*0.2,0)</f>
        <v>0</v>
      </c>
      <c r="AB675" s="55">
        <f>IF(Tabel!$N$4="00169", Tabel!AD685*0.4,0)</f>
        <v>0</v>
      </c>
      <c r="AC675" s="55">
        <f>IF(IFERROR(MATCH(CONCATENATE("I",Tabel!$N$4),Inst_forta,0),0)&gt;0,Tabel!$AD685*0.2,0)</f>
        <v>0</v>
      </c>
      <c r="AD675" s="55">
        <f>IF(IFERROR(MATCH(CONCATENATE("I",Tabel!$N$4),Inst_forta_bani,0),0)&gt;0,Tabel!$AD685*1.2,0)</f>
        <v>0</v>
      </c>
      <c r="AE675" s="55">
        <f>IF(Tabel!$N$4="16751", Tabel!$AD685*1.2,0)</f>
        <v>0</v>
      </c>
      <c r="AF675" s="55">
        <f>IF(Tabel!$N$4="16606", Tabel!$AD685*0.3,0)</f>
        <v>0</v>
      </c>
      <c r="AG675" s="55">
        <f>IF(Tabel!$N$4="16668", Tabel!$AD685*0.4,0)</f>
        <v>0</v>
      </c>
      <c r="AH675" s="55">
        <f>IF(Tabel!$N$4="15677", Tabel!$AD685*0.2,0)</f>
        <v>0</v>
      </c>
      <c r="AI675" s="55">
        <f>IF(Tabel!$N$4="16958", Tabel!$AD685*0.2,0)</f>
        <v>0</v>
      </c>
      <c r="AJ675" s="55">
        <f>Tabel!$AD685*0.75</f>
        <v>0</v>
      </c>
      <c r="AK675" s="55">
        <f>(Tabel!$AD685+Tabel!$AF685)*0.1</f>
        <v>0</v>
      </c>
      <c r="AL675" s="55">
        <f>IF(Tabel!$B685="GRUP_F6", Tabel!$AD685*0.1,0)</f>
        <v>0</v>
      </c>
      <c r="AM675" s="55">
        <f>IF(IFERROR(MATCH(CONCATENATE("I",Tabel!$N$4),Inst_social,0),0)&gt;0,Tabel!$AD685*0.1,0)</f>
        <v>0</v>
      </c>
      <c r="AN675" s="55">
        <f>Tabel!$AD685*0.75</f>
        <v>0</v>
      </c>
    </row>
    <row r="676" spans="24:40" x14ac:dyDescent="0.2">
      <c r="X676" s="55">
        <f>IF(IFERROR(MATCH(CONCATENATE("I",Tabel!$N$4),Inst_SFSSV,0),0)&gt;0,Tabel!$AD686*0.9,0)</f>
        <v>0</v>
      </c>
      <c r="Y676" s="55">
        <f>IF(Tabel!$N$4="16341", Tabel!AD686*1,0)</f>
        <v>0</v>
      </c>
      <c r="Z676" s="55">
        <f>IF(Tabel!$N$4="00027", Tabel!AD686*0.4,0)</f>
        <v>0</v>
      </c>
      <c r="AA676" s="55">
        <f>IF(IFERROR(MATCH(CONCATENATE("I",Tabel!$N$4),Inst_audio,0),0)&gt;0,Tabel!$AD686*0.2,0)</f>
        <v>0</v>
      </c>
      <c r="AB676" s="55">
        <f>IF(Tabel!$N$4="00169", Tabel!AD686*0.4,0)</f>
        <v>0</v>
      </c>
      <c r="AC676" s="55">
        <f>IF(IFERROR(MATCH(CONCATENATE("I",Tabel!$N$4),Inst_forta,0),0)&gt;0,Tabel!$AD686*0.2,0)</f>
        <v>0</v>
      </c>
      <c r="AD676" s="55">
        <f>IF(IFERROR(MATCH(CONCATENATE("I",Tabel!$N$4),Inst_forta_bani,0),0)&gt;0,Tabel!$AD686*1.2,0)</f>
        <v>0</v>
      </c>
      <c r="AE676" s="55">
        <f>IF(Tabel!$N$4="16751", Tabel!$AD686*1.2,0)</f>
        <v>0</v>
      </c>
      <c r="AF676" s="55">
        <f>IF(Tabel!$N$4="16606", Tabel!$AD686*0.3,0)</f>
        <v>0</v>
      </c>
      <c r="AG676" s="55">
        <f>IF(Tabel!$N$4="16668", Tabel!$AD686*0.4,0)</f>
        <v>0</v>
      </c>
      <c r="AH676" s="55">
        <f>IF(Tabel!$N$4="15677", Tabel!$AD686*0.2,0)</f>
        <v>0</v>
      </c>
      <c r="AI676" s="55">
        <f>IF(Tabel!$N$4="16958", Tabel!$AD686*0.2,0)</f>
        <v>0</v>
      </c>
      <c r="AJ676" s="55">
        <f>Tabel!$AD686*0.75</f>
        <v>0</v>
      </c>
      <c r="AK676" s="55">
        <f>(Tabel!$AD686+Tabel!$AF686)*0.1</f>
        <v>0</v>
      </c>
      <c r="AL676" s="55">
        <f>IF(Tabel!$B686="GRUP_F6", Tabel!$AD686*0.1,0)</f>
        <v>0</v>
      </c>
      <c r="AM676" s="55">
        <f>IF(IFERROR(MATCH(CONCATENATE("I",Tabel!$N$4),Inst_social,0),0)&gt;0,Tabel!$AD686*0.1,0)</f>
        <v>0</v>
      </c>
      <c r="AN676" s="55">
        <f>Tabel!$AD686*0.75</f>
        <v>0</v>
      </c>
    </row>
    <row r="677" spans="24:40" x14ac:dyDescent="0.2">
      <c r="X677" s="55">
        <f>IF(IFERROR(MATCH(CONCATENATE("I",Tabel!$N$4),Inst_SFSSV,0),0)&gt;0,Tabel!$AD687*0.9,0)</f>
        <v>0</v>
      </c>
      <c r="Y677" s="55">
        <f>IF(Tabel!$N$4="16341", Tabel!AD687*1,0)</f>
        <v>0</v>
      </c>
      <c r="Z677" s="55">
        <f>IF(Tabel!$N$4="00027", Tabel!AD687*0.4,0)</f>
        <v>0</v>
      </c>
      <c r="AA677" s="55">
        <f>IF(IFERROR(MATCH(CONCATENATE("I",Tabel!$N$4),Inst_audio,0),0)&gt;0,Tabel!$AD687*0.2,0)</f>
        <v>0</v>
      </c>
      <c r="AB677" s="55">
        <f>IF(Tabel!$N$4="00169", Tabel!AD687*0.4,0)</f>
        <v>0</v>
      </c>
      <c r="AC677" s="55">
        <f>IF(IFERROR(MATCH(CONCATENATE("I",Tabel!$N$4),Inst_forta,0),0)&gt;0,Tabel!$AD687*0.2,0)</f>
        <v>0</v>
      </c>
      <c r="AD677" s="55">
        <f>IF(IFERROR(MATCH(CONCATENATE("I",Tabel!$N$4),Inst_forta_bani,0),0)&gt;0,Tabel!$AD687*1.2,0)</f>
        <v>0</v>
      </c>
      <c r="AE677" s="55">
        <f>IF(Tabel!$N$4="16751", Tabel!$AD687*1.2,0)</f>
        <v>0</v>
      </c>
      <c r="AF677" s="55">
        <f>IF(Tabel!$N$4="16606", Tabel!$AD687*0.3,0)</f>
        <v>0</v>
      </c>
      <c r="AG677" s="55">
        <f>IF(Tabel!$N$4="16668", Tabel!$AD687*0.4,0)</f>
        <v>0</v>
      </c>
      <c r="AH677" s="55">
        <f>IF(Tabel!$N$4="15677", Tabel!$AD687*0.2,0)</f>
        <v>0</v>
      </c>
      <c r="AI677" s="55">
        <f>IF(Tabel!$N$4="16958", Tabel!$AD687*0.2,0)</f>
        <v>0</v>
      </c>
      <c r="AJ677" s="55">
        <f>Tabel!$AD687*0.75</f>
        <v>0</v>
      </c>
      <c r="AK677" s="55">
        <f>(Tabel!$AD687+Tabel!$AF687)*0.1</f>
        <v>0</v>
      </c>
      <c r="AL677" s="55">
        <f>IF(Tabel!$B687="GRUP_F6", Tabel!$AD687*0.1,0)</f>
        <v>0</v>
      </c>
      <c r="AM677" s="55">
        <f>IF(IFERROR(MATCH(CONCATENATE("I",Tabel!$N$4),Inst_social,0),0)&gt;0,Tabel!$AD687*0.1,0)</f>
        <v>0</v>
      </c>
      <c r="AN677" s="55">
        <f>Tabel!$AD687*0.75</f>
        <v>0</v>
      </c>
    </row>
    <row r="678" spans="24:40" x14ac:dyDescent="0.2">
      <c r="X678" s="55">
        <f>IF(IFERROR(MATCH(CONCATENATE("I",Tabel!$N$4),Inst_SFSSV,0),0)&gt;0,Tabel!$AD688*0.9,0)</f>
        <v>0</v>
      </c>
      <c r="Y678" s="55">
        <f>IF(Tabel!$N$4="16341", Tabel!AD688*1,0)</f>
        <v>0</v>
      </c>
      <c r="Z678" s="55">
        <f>IF(Tabel!$N$4="00027", Tabel!AD688*0.4,0)</f>
        <v>0</v>
      </c>
      <c r="AA678" s="55">
        <f>IF(IFERROR(MATCH(CONCATENATE("I",Tabel!$N$4),Inst_audio,0),0)&gt;0,Tabel!$AD688*0.2,0)</f>
        <v>0</v>
      </c>
      <c r="AB678" s="55">
        <f>IF(Tabel!$N$4="00169", Tabel!AD688*0.4,0)</f>
        <v>0</v>
      </c>
      <c r="AC678" s="55">
        <f>IF(IFERROR(MATCH(CONCATENATE("I",Tabel!$N$4),Inst_forta,0),0)&gt;0,Tabel!$AD688*0.2,0)</f>
        <v>0</v>
      </c>
      <c r="AD678" s="55">
        <f>IF(IFERROR(MATCH(CONCATENATE("I",Tabel!$N$4),Inst_forta_bani,0),0)&gt;0,Tabel!$AD688*1.2,0)</f>
        <v>0</v>
      </c>
      <c r="AE678" s="55">
        <f>IF(Tabel!$N$4="16751", Tabel!$AD688*1.2,0)</f>
        <v>0</v>
      </c>
      <c r="AF678" s="55">
        <f>IF(Tabel!$N$4="16606", Tabel!$AD688*0.3,0)</f>
        <v>0</v>
      </c>
      <c r="AG678" s="55">
        <f>IF(Tabel!$N$4="16668", Tabel!$AD688*0.4,0)</f>
        <v>0</v>
      </c>
      <c r="AH678" s="55">
        <f>IF(Tabel!$N$4="15677", Tabel!$AD688*0.2,0)</f>
        <v>0</v>
      </c>
      <c r="AI678" s="55">
        <f>IF(Tabel!$N$4="16958", Tabel!$AD688*0.2,0)</f>
        <v>0</v>
      </c>
      <c r="AJ678" s="55">
        <f>Tabel!$AD688*0.75</f>
        <v>0</v>
      </c>
      <c r="AK678" s="55">
        <f>(Tabel!$AD688+Tabel!$AF688)*0.1</f>
        <v>0</v>
      </c>
      <c r="AL678" s="55">
        <f>IF(Tabel!$B688="GRUP_F6", Tabel!$AD688*0.1,0)</f>
        <v>0</v>
      </c>
      <c r="AM678" s="55">
        <f>IF(IFERROR(MATCH(CONCATENATE("I",Tabel!$N$4),Inst_social,0),0)&gt;0,Tabel!$AD688*0.1,0)</f>
        <v>0</v>
      </c>
      <c r="AN678" s="55">
        <f>Tabel!$AD688*0.75</f>
        <v>0</v>
      </c>
    </row>
    <row r="679" spans="24:40" x14ac:dyDescent="0.2">
      <c r="X679" s="55">
        <f>IF(IFERROR(MATCH(CONCATENATE("I",Tabel!$N$4),Inst_SFSSV,0),0)&gt;0,Tabel!$AD689*0.9,0)</f>
        <v>0</v>
      </c>
      <c r="Y679" s="55">
        <f>IF(Tabel!$N$4="16341", Tabel!AD689*1,0)</f>
        <v>0</v>
      </c>
      <c r="Z679" s="55">
        <f>IF(Tabel!$N$4="00027", Tabel!AD689*0.4,0)</f>
        <v>0</v>
      </c>
      <c r="AA679" s="55">
        <f>IF(IFERROR(MATCH(CONCATENATE("I",Tabel!$N$4),Inst_audio,0),0)&gt;0,Tabel!$AD689*0.2,0)</f>
        <v>0</v>
      </c>
      <c r="AB679" s="55">
        <f>IF(Tabel!$N$4="00169", Tabel!AD689*0.4,0)</f>
        <v>0</v>
      </c>
      <c r="AC679" s="55">
        <f>IF(IFERROR(MATCH(CONCATENATE("I",Tabel!$N$4),Inst_forta,0),0)&gt;0,Tabel!$AD689*0.2,0)</f>
        <v>0</v>
      </c>
      <c r="AD679" s="55">
        <f>IF(IFERROR(MATCH(CONCATENATE("I",Tabel!$N$4),Inst_forta_bani,0),0)&gt;0,Tabel!$AD689*1.2,0)</f>
        <v>0</v>
      </c>
      <c r="AE679" s="55">
        <f>IF(Tabel!$N$4="16751", Tabel!$AD689*1.2,0)</f>
        <v>0</v>
      </c>
      <c r="AF679" s="55">
        <f>IF(Tabel!$N$4="16606", Tabel!$AD689*0.3,0)</f>
        <v>0</v>
      </c>
      <c r="AG679" s="55">
        <f>IF(Tabel!$N$4="16668", Tabel!$AD689*0.4,0)</f>
        <v>0</v>
      </c>
      <c r="AH679" s="55">
        <f>IF(Tabel!$N$4="15677", Tabel!$AD689*0.2,0)</f>
        <v>0</v>
      </c>
      <c r="AI679" s="55">
        <f>IF(Tabel!$N$4="16958", Tabel!$AD689*0.2,0)</f>
        <v>0</v>
      </c>
      <c r="AJ679" s="55">
        <f>Tabel!$AD689*0.75</f>
        <v>0</v>
      </c>
      <c r="AK679" s="55">
        <f>(Tabel!$AD689+Tabel!$AF689)*0.1</f>
        <v>0</v>
      </c>
      <c r="AL679" s="55">
        <f>IF(Tabel!$B689="GRUP_F6", Tabel!$AD689*0.1,0)</f>
        <v>0</v>
      </c>
      <c r="AM679" s="55">
        <f>IF(IFERROR(MATCH(CONCATENATE("I",Tabel!$N$4),Inst_social,0),0)&gt;0,Tabel!$AD689*0.1,0)</f>
        <v>0</v>
      </c>
      <c r="AN679" s="55">
        <f>Tabel!$AD689*0.75</f>
        <v>0</v>
      </c>
    </row>
    <row r="680" spans="24:40" x14ac:dyDescent="0.2">
      <c r="X680" s="55">
        <f>IF(IFERROR(MATCH(CONCATENATE("I",Tabel!$N$4),Inst_SFSSV,0),0)&gt;0,Tabel!$AD690*0.9,0)</f>
        <v>0</v>
      </c>
      <c r="Y680" s="55">
        <f>IF(Tabel!$N$4="16341", Tabel!AD690*1,0)</f>
        <v>0</v>
      </c>
      <c r="Z680" s="55">
        <f>IF(Tabel!$N$4="00027", Tabel!AD690*0.4,0)</f>
        <v>0</v>
      </c>
      <c r="AA680" s="55">
        <f>IF(IFERROR(MATCH(CONCATENATE("I",Tabel!$N$4),Inst_audio,0),0)&gt;0,Tabel!$AD690*0.2,0)</f>
        <v>0</v>
      </c>
      <c r="AB680" s="55">
        <f>IF(Tabel!$N$4="00169", Tabel!AD690*0.4,0)</f>
        <v>0</v>
      </c>
      <c r="AC680" s="55">
        <f>IF(IFERROR(MATCH(CONCATENATE("I",Tabel!$N$4),Inst_forta,0),0)&gt;0,Tabel!$AD690*0.2,0)</f>
        <v>0</v>
      </c>
      <c r="AD680" s="55">
        <f>IF(IFERROR(MATCH(CONCATENATE("I",Tabel!$N$4),Inst_forta_bani,0),0)&gt;0,Tabel!$AD690*1.2,0)</f>
        <v>0</v>
      </c>
      <c r="AE680" s="55">
        <f>IF(Tabel!$N$4="16751", Tabel!$AD690*1.2,0)</f>
        <v>0</v>
      </c>
      <c r="AF680" s="55">
        <f>IF(Tabel!$N$4="16606", Tabel!$AD690*0.3,0)</f>
        <v>0</v>
      </c>
      <c r="AG680" s="55">
        <f>IF(Tabel!$N$4="16668", Tabel!$AD690*0.4,0)</f>
        <v>0</v>
      </c>
      <c r="AH680" s="55">
        <f>IF(Tabel!$N$4="15677", Tabel!$AD690*0.2,0)</f>
        <v>0</v>
      </c>
      <c r="AI680" s="55">
        <f>IF(Tabel!$N$4="16958", Tabel!$AD690*0.2,0)</f>
        <v>0</v>
      </c>
      <c r="AJ680" s="55">
        <f>Tabel!$AD690*0.75</f>
        <v>0</v>
      </c>
      <c r="AK680" s="55">
        <f>(Tabel!$AD690+Tabel!$AF690)*0.1</f>
        <v>0</v>
      </c>
      <c r="AL680" s="55">
        <f>IF(Tabel!$B690="GRUP_F6", Tabel!$AD690*0.1,0)</f>
        <v>0</v>
      </c>
      <c r="AM680" s="55">
        <f>IF(IFERROR(MATCH(CONCATENATE("I",Tabel!$N$4),Inst_social,0),0)&gt;0,Tabel!$AD690*0.1,0)</f>
        <v>0</v>
      </c>
      <c r="AN680" s="55">
        <f>Tabel!$AD690*0.75</f>
        <v>0</v>
      </c>
    </row>
    <row r="681" spans="24:40" x14ac:dyDescent="0.2">
      <c r="X681" s="55">
        <f>IF(IFERROR(MATCH(CONCATENATE("I",Tabel!$N$4),Inst_SFSSV,0),0)&gt;0,Tabel!$AD691*0.9,0)</f>
        <v>0</v>
      </c>
      <c r="Y681" s="55">
        <f>IF(Tabel!$N$4="16341", Tabel!AD691*1,0)</f>
        <v>0</v>
      </c>
      <c r="Z681" s="55">
        <f>IF(Tabel!$N$4="00027", Tabel!AD691*0.4,0)</f>
        <v>0</v>
      </c>
      <c r="AA681" s="55">
        <f>IF(IFERROR(MATCH(CONCATENATE("I",Tabel!$N$4),Inst_audio,0),0)&gt;0,Tabel!$AD691*0.2,0)</f>
        <v>0</v>
      </c>
      <c r="AB681" s="55">
        <f>IF(Tabel!$N$4="00169", Tabel!AD691*0.4,0)</f>
        <v>0</v>
      </c>
      <c r="AC681" s="55">
        <f>IF(IFERROR(MATCH(CONCATENATE("I",Tabel!$N$4),Inst_forta,0),0)&gt;0,Tabel!$AD691*0.2,0)</f>
        <v>0</v>
      </c>
      <c r="AD681" s="55">
        <f>IF(IFERROR(MATCH(CONCATENATE("I",Tabel!$N$4),Inst_forta_bani,0),0)&gt;0,Tabel!$AD691*1.2,0)</f>
        <v>0</v>
      </c>
      <c r="AE681" s="55">
        <f>IF(Tabel!$N$4="16751", Tabel!$AD691*1.2,0)</f>
        <v>0</v>
      </c>
      <c r="AF681" s="55">
        <f>IF(Tabel!$N$4="16606", Tabel!$AD691*0.3,0)</f>
        <v>0</v>
      </c>
      <c r="AG681" s="55">
        <f>IF(Tabel!$N$4="16668", Tabel!$AD691*0.4,0)</f>
        <v>0</v>
      </c>
      <c r="AH681" s="55">
        <f>IF(Tabel!$N$4="15677", Tabel!$AD691*0.2,0)</f>
        <v>0</v>
      </c>
      <c r="AI681" s="55">
        <f>IF(Tabel!$N$4="16958", Tabel!$AD691*0.2,0)</f>
        <v>0</v>
      </c>
      <c r="AJ681" s="55">
        <f>Tabel!$AD691*0.75</f>
        <v>0</v>
      </c>
      <c r="AK681" s="55">
        <f>(Tabel!$AD691+Tabel!$AF691)*0.1</f>
        <v>0</v>
      </c>
      <c r="AL681" s="55">
        <f>IF(Tabel!$B691="GRUP_F6", Tabel!$AD691*0.1,0)</f>
        <v>0</v>
      </c>
      <c r="AM681" s="55">
        <f>IF(IFERROR(MATCH(CONCATENATE("I",Tabel!$N$4),Inst_social,0),0)&gt;0,Tabel!$AD691*0.1,0)</f>
        <v>0</v>
      </c>
      <c r="AN681" s="55">
        <f>Tabel!$AD691*0.75</f>
        <v>0</v>
      </c>
    </row>
    <row r="682" spans="24:40" x14ac:dyDescent="0.2">
      <c r="X682" s="55">
        <f>IF(IFERROR(MATCH(CONCATENATE("I",Tabel!$N$4),Inst_SFSSV,0),0)&gt;0,Tabel!$AD692*0.9,0)</f>
        <v>0</v>
      </c>
      <c r="Y682" s="55">
        <f>IF(Tabel!$N$4="16341", Tabel!AD692*1,0)</f>
        <v>0</v>
      </c>
      <c r="Z682" s="55">
        <f>IF(Tabel!$N$4="00027", Tabel!AD692*0.4,0)</f>
        <v>0</v>
      </c>
      <c r="AA682" s="55">
        <f>IF(IFERROR(MATCH(CONCATENATE("I",Tabel!$N$4),Inst_audio,0),0)&gt;0,Tabel!$AD692*0.2,0)</f>
        <v>0</v>
      </c>
      <c r="AB682" s="55">
        <f>IF(Tabel!$N$4="00169", Tabel!AD692*0.4,0)</f>
        <v>0</v>
      </c>
      <c r="AC682" s="55">
        <f>IF(IFERROR(MATCH(CONCATENATE("I",Tabel!$N$4),Inst_forta,0),0)&gt;0,Tabel!$AD692*0.2,0)</f>
        <v>0</v>
      </c>
      <c r="AD682" s="55">
        <f>IF(IFERROR(MATCH(CONCATENATE("I",Tabel!$N$4),Inst_forta_bani,0),0)&gt;0,Tabel!$AD692*1.2,0)</f>
        <v>0</v>
      </c>
      <c r="AE682" s="55">
        <f>IF(Tabel!$N$4="16751", Tabel!$AD692*1.2,0)</f>
        <v>0</v>
      </c>
      <c r="AF682" s="55">
        <f>IF(Tabel!$N$4="16606", Tabel!$AD692*0.3,0)</f>
        <v>0</v>
      </c>
      <c r="AG682" s="55">
        <f>IF(Tabel!$N$4="16668", Tabel!$AD692*0.4,0)</f>
        <v>0</v>
      </c>
      <c r="AH682" s="55">
        <f>IF(Tabel!$N$4="15677", Tabel!$AD692*0.2,0)</f>
        <v>0</v>
      </c>
      <c r="AI682" s="55">
        <f>IF(Tabel!$N$4="16958", Tabel!$AD692*0.2,0)</f>
        <v>0</v>
      </c>
      <c r="AJ682" s="55">
        <f>Tabel!$AD692*0.75</f>
        <v>0</v>
      </c>
      <c r="AK682" s="55">
        <f>(Tabel!$AD692+Tabel!$AF692)*0.1</f>
        <v>0</v>
      </c>
      <c r="AL682" s="55">
        <f>IF(Tabel!$B692="GRUP_F6", Tabel!$AD692*0.1,0)</f>
        <v>0</v>
      </c>
      <c r="AM682" s="55">
        <f>IF(IFERROR(MATCH(CONCATENATE("I",Tabel!$N$4),Inst_social,0),0)&gt;0,Tabel!$AD692*0.1,0)</f>
        <v>0</v>
      </c>
      <c r="AN682" s="55">
        <f>Tabel!$AD692*0.75</f>
        <v>0</v>
      </c>
    </row>
    <row r="683" spans="24:40" x14ac:dyDescent="0.2">
      <c r="X683" s="55">
        <f>IF(IFERROR(MATCH(CONCATENATE("I",Tabel!$N$4),Inst_SFSSV,0),0)&gt;0,Tabel!$AD693*0.9,0)</f>
        <v>0</v>
      </c>
      <c r="Y683" s="55">
        <f>IF(Tabel!$N$4="16341", Tabel!AD693*1,0)</f>
        <v>0</v>
      </c>
      <c r="Z683" s="55">
        <f>IF(Tabel!$N$4="00027", Tabel!AD693*0.4,0)</f>
        <v>0</v>
      </c>
      <c r="AA683" s="55">
        <f>IF(IFERROR(MATCH(CONCATENATE("I",Tabel!$N$4),Inst_audio,0),0)&gt;0,Tabel!$AD693*0.2,0)</f>
        <v>0</v>
      </c>
      <c r="AB683" s="55">
        <f>IF(Tabel!$N$4="00169", Tabel!AD693*0.4,0)</f>
        <v>0</v>
      </c>
      <c r="AC683" s="55">
        <f>IF(IFERROR(MATCH(CONCATENATE("I",Tabel!$N$4),Inst_forta,0),0)&gt;0,Tabel!$AD693*0.2,0)</f>
        <v>0</v>
      </c>
      <c r="AD683" s="55">
        <f>IF(IFERROR(MATCH(CONCATENATE("I",Tabel!$N$4),Inst_forta_bani,0),0)&gt;0,Tabel!$AD693*1.2,0)</f>
        <v>0</v>
      </c>
      <c r="AE683" s="55">
        <f>IF(Tabel!$N$4="16751", Tabel!$AD693*1.2,0)</f>
        <v>0</v>
      </c>
      <c r="AF683" s="55">
        <f>IF(Tabel!$N$4="16606", Tabel!$AD693*0.3,0)</f>
        <v>0</v>
      </c>
      <c r="AG683" s="55">
        <f>IF(Tabel!$N$4="16668", Tabel!$AD693*0.4,0)</f>
        <v>0</v>
      </c>
      <c r="AH683" s="55">
        <f>IF(Tabel!$N$4="15677", Tabel!$AD693*0.2,0)</f>
        <v>0</v>
      </c>
      <c r="AI683" s="55">
        <f>IF(Tabel!$N$4="16958", Tabel!$AD693*0.2,0)</f>
        <v>0</v>
      </c>
      <c r="AJ683" s="55">
        <f>Tabel!$AD693*0.75</f>
        <v>0</v>
      </c>
      <c r="AK683" s="55">
        <f>(Tabel!$AD693+Tabel!$AF693)*0.1</f>
        <v>0</v>
      </c>
      <c r="AL683" s="55">
        <f>IF(Tabel!$B693="GRUP_F6", Tabel!$AD693*0.1,0)</f>
        <v>0</v>
      </c>
      <c r="AM683" s="55">
        <f>IF(IFERROR(MATCH(CONCATENATE("I",Tabel!$N$4),Inst_social,0),0)&gt;0,Tabel!$AD693*0.1,0)</f>
        <v>0</v>
      </c>
      <c r="AN683" s="55">
        <f>Tabel!$AD693*0.75</f>
        <v>0</v>
      </c>
    </row>
    <row r="684" spans="24:40" x14ac:dyDescent="0.2">
      <c r="X684" s="55">
        <f>IF(IFERROR(MATCH(CONCATENATE("I",Tabel!$N$4),Inst_SFSSV,0),0)&gt;0,Tabel!$AD694*0.9,0)</f>
        <v>0</v>
      </c>
      <c r="Y684" s="55">
        <f>IF(Tabel!$N$4="16341", Tabel!AD694*1,0)</f>
        <v>0</v>
      </c>
      <c r="Z684" s="55">
        <f>IF(Tabel!$N$4="00027", Tabel!AD694*0.4,0)</f>
        <v>0</v>
      </c>
      <c r="AA684" s="55">
        <f>IF(IFERROR(MATCH(CONCATENATE("I",Tabel!$N$4),Inst_audio,0),0)&gt;0,Tabel!$AD694*0.2,0)</f>
        <v>0</v>
      </c>
      <c r="AB684" s="55">
        <f>IF(Tabel!$N$4="00169", Tabel!AD694*0.4,0)</f>
        <v>0</v>
      </c>
      <c r="AC684" s="55">
        <f>IF(IFERROR(MATCH(CONCATENATE("I",Tabel!$N$4),Inst_forta,0),0)&gt;0,Tabel!$AD694*0.2,0)</f>
        <v>0</v>
      </c>
      <c r="AD684" s="55">
        <f>IF(IFERROR(MATCH(CONCATENATE("I",Tabel!$N$4),Inst_forta_bani,0),0)&gt;0,Tabel!$AD694*1.2,0)</f>
        <v>0</v>
      </c>
      <c r="AE684" s="55">
        <f>IF(Tabel!$N$4="16751", Tabel!$AD694*1.2,0)</f>
        <v>0</v>
      </c>
      <c r="AF684" s="55">
        <f>IF(Tabel!$N$4="16606", Tabel!$AD694*0.3,0)</f>
        <v>0</v>
      </c>
      <c r="AG684" s="55">
        <f>IF(Tabel!$N$4="16668", Tabel!$AD694*0.4,0)</f>
        <v>0</v>
      </c>
      <c r="AH684" s="55">
        <f>IF(Tabel!$N$4="15677", Tabel!$AD694*0.2,0)</f>
        <v>0</v>
      </c>
      <c r="AI684" s="55">
        <f>IF(Tabel!$N$4="16958", Tabel!$AD694*0.2,0)</f>
        <v>0</v>
      </c>
      <c r="AJ684" s="55">
        <f>Tabel!$AD694*0.75</f>
        <v>0</v>
      </c>
      <c r="AK684" s="55">
        <f>(Tabel!$AD694+Tabel!$AF694)*0.1</f>
        <v>0</v>
      </c>
      <c r="AL684" s="55">
        <f>IF(Tabel!$B694="GRUP_F6", Tabel!$AD694*0.1,0)</f>
        <v>0</v>
      </c>
      <c r="AM684" s="55">
        <f>IF(IFERROR(MATCH(CONCATENATE("I",Tabel!$N$4),Inst_social,0),0)&gt;0,Tabel!$AD694*0.1,0)</f>
        <v>0</v>
      </c>
      <c r="AN684" s="55">
        <f>Tabel!$AD694*0.75</f>
        <v>0</v>
      </c>
    </row>
    <row r="685" spans="24:40" x14ac:dyDescent="0.2">
      <c r="X685" s="55">
        <f>IF(IFERROR(MATCH(CONCATENATE("I",Tabel!$N$4),Inst_SFSSV,0),0)&gt;0,Tabel!$AD695*0.9,0)</f>
        <v>0</v>
      </c>
      <c r="Y685" s="55">
        <f>IF(Tabel!$N$4="16341", Tabel!AD695*1,0)</f>
        <v>0</v>
      </c>
      <c r="Z685" s="55">
        <f>IF(Tabel!$N$4="00027", Tabel!AD695*0.4,0)</f>
        <v>0</v>
      </c>
      <c r="AA685" s="55">
        <f>IF(IFERROR(MATCH(CONCATENATE("I",Tabel!$N$4),Inst_audio,0),0)&gt;0,Tabel!$AD695*0.2,0)</f>
        <v>0</v>
      </c>
      <c r="AB685" s="55">
        <f>IF(Tabel!$N$4="00169", Tabel!AD695*0.4,0)</f>
        <v>0</v>
      </c>
      <c r="AC685" s="55">
        <f>IF(IFERROR(MATCH(CONCATENATE("I",Tabel!$N$4),Inst_forta,0),0)&gt;0,Tabel!$AD695*0.2,0)</f>
        <v>0</v>
      </c>
      <c r="AD685" s="55">
        <f>IF(IFERROR(MATCH(CONCATENATE("I",Tabel!$N$4),Inst_forta_bani,0),0)&gt;0,Tabel!$AD695*1.2,0)</f>
        <v>0</v>
      </c>
      <c r="AE685" s="55">
        <f>IF(Tabel!$N$4="16751", Tabel!$AD695*1.2,0)</f>
        <v>0</v>
      </c>
      <c r="AF685" s="55">
        <f>IF(Tabel!$N$4="16606", Tabel!$AD695*0.3,0)</f>
        <v>0</v>
      </c>
      <c r="AG685" s="55">
        <f>IF(Tabel!$N$4="16668", Tabel!$AD695*0.4,0)</f>
        <v>0</v>
      </c>
      <c r="AH685" s="55">
        <f>IF(Tabel!$N$4="15677", Tabel!$AD695*0.2,0)</f>
        <v>0</v>
      </c>
      <c r="AI685" s="55">
        <f>IF(Tabel!$N$4="16958", Tabel!$AD695*0.2,0)</f>
        <v>0</v>
      </c>
      <c r="AJ685" s="55">
        <f>Tabel!$AD695*0.75</f>
        <v>0</v>
      </c>
      <c r="AK685" s="55">
        <f>(Tabel!$AD695+Tabel!$AF695)*0.1</f>
        <v>0</v>
      </c>
      <c r="AL685" s="55">
        <f>IF(Tabel!$B695="GRUP_F6", Tabel!$AD695*0.1,0)</f>
        <v>0</v>
      </c>
      <c r="AM685" s="55">
        <f>IF(IFERROR(MATCH(CONCATENATE("I",Tabel!$N$4),Inst_social,0),0)&gt;0,Tabel!$AD695*0.1,0)</f>
        <v>0</v>
      </c>
      <c r="AN685" s="55">
        <f>Tabel!$AD695*0.75</f>
        <v>0</v>
      </c>
    </row>
    <row r="686" spans="24:40" x14ac:dyDescent="0.2">
      <c r="X686" s="55">
        <f>IF(IFERROR(MATCH(CONCATENATE("I",Tabel!$N$4),Inst_SFSSV,0),0)&gt;0,Tabel!$AD696*0.9,0)</f>
        <v>0</v>
      </c>
      <c r="Y686" s="55">
        <f>IF(Tabel!$N$4="16341", Tabel!AD696*1,0)</f>
        <v>0</v>
      </c>
      <c r="Z686" s="55">
        <f>IF(Tabel!$N$4="00027", Tabel!AD696*0.4,0)</f>
        <v>0</v>
      </c>
      <c r="AA686" s="55">
        <f>IF(IFERROR(MATCH(CONCATENATE("I",Tabel!$N$4),Inst_audio,0),0)&gt;0,Tabel!$AD696*0.2,0)</f>
        <v>0</v>
      </c>
      <c r="AB686" s="55">
        <f>IF(Tabel!$N$4="00169", Tabel!AD696*0.4,0)</f>
        <v>0</v>
      </c>
      <c r="AC686" s="55">
        <f>IF(IFERROR(MATCH(CONCATENATE("I",Tabel!$N$4),Inst_forta,0),0)&gt;0,Tabel!$AD696*0.2,0)</f>
        <v>0</v>
      </c>
      <c r="AD686" s="55">
        <f>IF(IFERROR(MATCH(CONCATENATE("I",Tabel!$N$4),Inst_forta_bani,0),0)&gt;0,Tabel!$AD696*1.2,0)</f>
        <v>0</v>
      </c>
      <c r="AE686" s="55">
        <f>IF(Tabel!$N$4="16751", Tabel!$AD696*1.2,0)</f>
        <v>0</v>
      </c>
      <c r="AF686" s="55">
        <f>IF(Tabel!$N$4="16606", Tabel!$AD696*0.3,0)</f>
        <v>0</v>
      </c>
      <c r="AG686" s="55">
        <f>IF(Tabel!$N$4="16668", Tabel!$AD696*0.4,0)</f>
        <v>0</v>
      </c>
      <c r="AH686" s="55">
        <f>IF(Tabel!$N$4="15677", Tabel!$AD696*0.2,0)</f>
        <v>0</v>
      </c>
      <c r="AI686" s="55">
        <f>IF(Tabel!$N$4="16958", Tabel!$AD696*0.2,0)</f>
        <v>0</v>
      </c>
      <c r="AJ686" s="55">
        <f>Tabel!$AD696*0.75</f>
        <v>0</v>
      </c>
      <c r="AK686" s="55">
        <f>(Tabel!$AD696+Tabel!$AF696)*0.1</f>
        <v>0</v>
      </c>
      <c r="AL686" s="55">
        <f>IF(Tabel!$B696="GRUP_F6", Tabel!$AD696*0.1,0)</f>
        <v>0</v>
      </c>
      <c r="AM686" s="55">
        <f>IF(IFERROR(MATCH(CONCATENATE("I",Tabel!$N$4),Inst_social,0),0)&gt;0,Tabel!$AD696*0.1,0)</f>
        <v>0</v>
      </c>
      <c r="AN686" s="55">
        <f>Tabel!$AD696*0.75</f>
        <v>0</v>
      </c>
    </row>
    <row r="687" spans="24:40" x14ac:dyDescent="0.2">
      <c r="X687" s="55">
        <f>IF(IFERROR(MATCH(CONCATENATE("I",Tabel!$N$4),Inst_SFSSV,0),0)&gt;0,Tabel!$AD697*0.9,0)</f>
        <v>0</v>
      </c>
      <c r="Y687" s="55">
        <f>IF(Tabel!$N$4="16341", Tabel!AD697*1,0)</f>
        <v>0</v>
      </c>
      <c r="Z687" s="55">
        <f>IF(Tabel!$N$4="00027", Tabel!AD697*0.4,0)</f>
        <v>0</v>
      </c>
      <c r="AA687" s="55">
        <f>IF(IFERROR(MATCH(CONCATENATE("I",Tabel!$N$4),Inst_audio,0),0)&gt;0,Tabel!$AD697*0.2,0)</f>
        <v>0</v>
      </c>
      <c r="AB687" s="55">
        <f>IF(Tabel!$N$4="00169", Tabel!AD697*0.4,0)</f>
        <v>0</v>
      </c>
      <c r="AC687" s="55">
        <f>IF(IFERROR(MATCH(CONCATENATE("I",Tabel!$N$4),Inst_forta,0),0)&gt;0,Tabel!$AD697*0.2,0)</f>
        <v>0</v>
      </c>
      <c r="AD687" s="55">
        <f>IF(IFERROR(MATCH(CONCATENATE("I",Tabel!$N$4),Inst_forta_bani,0),0)&gt;0,Tabel!$AD697*1.2,0)</f>
        <v>0</v>
      </c>
      <c r="AE687" s="55">
        <f>IF(Tabel!$N$4="16751", Tabel!$AD697*1.2,0)</f>
        <v>0</v>
      </c>
      <c r="AF687" s="55">
        <f>IF(Tabel!$N$4="16606", Tabel!$AD697*0.3,0)</f>
        <v>0</v>
      </c>
      <c r="AG687" s="55">
        <f>IF(Tabel!$N$4="16668", Tabel!$AD697*0.4,0)</f>
        <v>0</v>
      </c>
      <c r="AH687" s="55">
        <f>IF(Tabel!$N$4="15677", Tabel!$AD697*0.2,0)</f>
        <v>0</v>
      </c>
      <c r="AI687" s="55">
        <f>IF(Tabel!$N$4="16958", Tabel!$AD697*0.2,0)</f>
        <v>0</v>
      </c>
      <c r="AJ687" s="55">
        <f>Tabel!$AD697*0.75</f>
        <v>0</v>
      </c>
      <c r="AK687" s="55">
        <f>(Tabel!$AD697+Tabel!$AF697)*0.1</f>
        <v>0</v>
      </c>
      <c r="AL687" s="55">
        <f>IF(Tabel!$B697="GRUP_F6", Tabel!$AD697*0.1,0)</f>
        <v>0</v>
      </c>
      <c r="AM687" s="55">
        <f>IF(IFERROR(MATCH(CONCATENATE("I",Tabel!$N$4),Inst_social,0),0)&gt;0,Tabel!$AD697*0.1,0)</f>
        <v>0</v>
      </c>
      <c r="AN687" s="55">
        <f>Tabel!$AD697*0.75</f>
        <v>0</v>
      </c>
    </row>
    <row r="688" spans="24:40" x14ac:dyDescent="0.2">
      <c r="X688" s="55">
        <f>IF(IFERROR(MATCH(CONCATENATE("I",Tabel!$N$4),Inst_SFSSV,0),0)&gt;0,Tabel!$AD698*0.9,0)</f>
        <v>0</v>
      </c>
      <c r="Y688" s="55">
        <f>IF(Tabel!$N$4="16341", Tabel!AD698*1,0)</f>
        <v>0</v>
      </c>
      <c r="Z688" s="55">
        <f>IF(Tabel!$N$4="00027", Tabel!AD698*0.4,0)</f>
        <v>0</v>
      </c>
      <c r="AA688" s="55">
        <f>IF(IFERROR(MATCH(CONCATENATE("I",Tabel!$N$4),Inst_audio,0),0)&gt;0,Tabel!$AD698*0.2,0)</f>
        <v>0</v>
      </c>
      <c r="AB688" s="55">
        <f>IF(Tabel!$N$4="00169", Tabel!AD698*0.4,0)</f>
        <v>0</v>
      </c>
      <c r="AC688" s="55">
        <f>IF(IFERROR(MATCH(CONCATENATE("I",Tabel!$N$4),Inst_forta,0),0)&gt;0,Tabel!$AD698*0.2,0)</f>
        <v>0</v>
      </c>
      <c r="AD688" s="55">
        <f>IF(IFERROR(MATCH(CONCATENATE("I",Tabel!$N$4),Inst_forta_bani,0),0)&gt;0,Tabel!$AD698*1.2,0)</f>
        <v>0</v>
      </c>
      <c r="AE688" s="55">
        <f>IF(Tabel!$N$4="16751", Tabel!$AD698*1.2,0)</f>
        <v>0</v>
      </c>
      <c r="AF688" s="55">
        <f>IF(Tabel!$N$4="16606", Tabel!$AD698*0.3,0)</f>
        <v>0</v>
      </c>
      <c r="AG688" s="55">
        <f>IF(Tabel!$N$4="16668", Tabel!$AD698*0.4,0)</f>
        <v>0</v>
      </c>
      <c r="AH688" s="55">
        <f>IF(Tabel!$N$4="15677", Tabel!$AD698*0.2,0)</f>
        <v>0</v>
      </c>
      <c r="AI688" s="55">
        <f>IF(Tabel!$N$4="16958", Tabel!$AD698*0.2,0)</f>
        <v>0</v>
      </c>
      <c r="AJ688" s="55">
        <f>Tabel!$AD698*0.75</f>
        <v>0</v>
      </c>
      <c r="AK688" s="55">
        <f>(Tabel!$AD698+Tabel!$AF698)*0.1</f>
        <v>0</v>
      </c>
      <c r="AL688" s="55">
        <f>IF(Tabel!$B698="GRUP_F6", Tabel!$AD698*0.1,0)</f>
        <v>0</v>
      </c>
      <c r="AM688" s="55">
        <f>IF(IFERROR(MATCH(CONCATENATE("I",Tabel!$N$4),Inst_social,0),0)&gt;0,Tabel!$AD698*0.1,0)</f>
        <v>0</v>
      </c>
      <c r="AN688" s="55">
        <f>Tabel!$AD698*0.75</f>
        <v>0</v>
      </c>
    </row>
    <row r="689" spans="24:40" x14ac:dyDescent="0.2">
      <c r="X689" s="55">
        <f>IF(IFERROR(MATCH(CONCATENATE("I",Tabel!$N$4),Inst_SFSSV,0),0)&gt;0,Tabel!$AD699*0.9,0)</f>
        <v>0</v>
      </c>
      <c r="Y689" s="55">
        <f>IF(Tabel!$N$4="16341", Tabel!AD699*1,0)</f>
        <v>0</v>
      </c>
      <c r="Z689" s="55">
        <f>IF(Tabel!$N$4="00027", Tabel!AD699*0.4,0)</f>
        <v>0</v>
      </c>
      <c r="AA689" s="55">
        <f>IF(IFERROR(MATCH(CONCATENATE("I",Tabel!$N$4),Inst_audio,0),0)&gt;0,Tabel!$AD699*0.2,0)</f>
        <v>0</v>
      </c>
      <c r="AB689" s="55">
        <f>IF(Tabel!$N$4="00169", Tabel!AD699*0.4,0)</f>
        <v>0</v>
      </c>
      <c r="AC689" s="55">
        <f>IF(IFERROR(MATCH(CONCATENATE("I",Tabel!$N$4),Inst_forta,0),0)&gt;0,Tabel!$AD699*0.2,0)</f>
        <v>0</v>
      </c>
      <c r="AD689" s="55">
        <f>IF(IFERROR(MATCH(CONCATENATE("I",Tabel!$N$4),Inst_forta_bani,0),0)&gt;0,Tabel!$AD699*1.2,0)</f>
        <v>0</v>
      </c>
      <c r="AE689" s="55">
        <f>IF(Tabel!$N$4="16751", Tabel!$AD699*1.2,0)</f>
        <v>0</v>
      </c>
      <c r="AF689" s="55">
        <f>IF(Tabel!$N$4="16606", Tabel!$AD699*0.3,0)</f>
        <v>0</v>
      </c>
      <c r="AG689" s="55">
        <f>IF(Tabel!$N$4="16668", Tabel!$AD699*0.4,0)</f>
        <v>0</v>
      </c>
      <c r="AH689" s="55">
        <f>IF(Tabel!$N$4="15677", Tabel!$AD699*0.2,0)</f>
        <v>0</v>
      </c>
      <c r="AI689" s="55">
        <f>IF(Tabel!$N$4="16958", Tabel!$AD699*0.2,0)</f>
        <v>0</v>
      </c>
      <c r="AJ689" s="55">
        <f>Tabel!$AD699*0.75</f>
        <v>0</v>
      </c>
      <c r="AK689" s="55">
        <f>(Tabel!$AD699+Tabel!$AF699)*0.1</f>
        <v>0</v>
      </c>
      <c r="AL689" s="55">
        <f>IF(Tabel!$B699="GRUP_F6", Tabel!$AD699*0.1,0)</f>
        <v>0</v>
      </c>
      <c r="AM689" s="55">
        <f>IF(IFERROR(MATCH(CONCATENATE("I",Tabel!$N$4),Inst_social,0),0)&gt;0,Tabel!$AD699*0.1,0)</f>
        <v>0</v>
      </c>
      <c r="AN689" s="55">
        <f>Tabel!$AD699*0.75</f>
        <v>0</v>
      </c>
    </row>
    <row r="690" spans="24:40" x14ac:dyDescent="0.2">
      <c r="X690" s="55">
        <f>IF(IFERROR(MATCH(CONCATENATE("I",Tabel!$N$4),Inst_SFSSV,0),0)&gt;0,Tabel!$AD700*0.9,0)</f>
        <v>0</v>
      </c>
      <c r="Y690" s="55">
        <f>IF(Tabel!$N$4="16341", Tabel!AD700*1,0)</f>
        <v>0</v>
      </c>
      <c r="Z690" s="55">
        <f>IF(Tabel!$N$4="00027", Tabel!AD700*0.4,0)</f>
        <v>0</v>
      </c>
      <c r="AA690" s="55">
        <f>IF(IFERROR(MATCH(CONCATENATE("I",Tabel!$N$4),Inst_audio,0),0)&gt;0,Tabel!$AD700*0.2,0)</f>
        <v>0</v>
      </c>
      <c r="AB690" s="55">
        <f>IF(Tabel!$N$4="00169", Tabel!AD700*0.4,0)</f>
        <v>0</v>
      </c>
      <c r="AC690" s="55">
        <f>IF(IFERROR(MATCH(CONCATENATE("I",Tabel!$N$4),Inst_forta,0),0)&gt;0,Tabel!$AD700*0.2,0)</f>
        <v>0</v>
      </c>
      <c r="AD690" s="55">
        <f>IF(IFERROR(MATCH(CONCATENATE("I",Tabel!$N$4),Inst_forta_bani,0),0)&gt;0,Tabel!$AD700*1.2,0)</f>
        <v>0</v>
      </c>
      <c r="AE690" s="55">
        <f>IF(Tabel!$N$4="16751", Tabel!$AD700*1.2,0)</f>
        <v>0</v>
      </c>
      <c r="AF690" s="55">
        <f>IF(Tabel!$N$4="16606", Tabel!$AD700*0.3,0)</f>
        <v>0</v>
      </c>
      <c r="AG690" s="55">
        <f>IF(Tabel!$N$4="16668", Tabel!$AD700*0.4,0)</f>
        <v>0</v>
      </c>
      <c r="AH690" s="55">
        <f>IF(Tabel!$N$4="15677", Tabel!$AD700*0.2,0)</f>
        <v>0</v>
      </c>
      <c r="AI690" s="55">
        <f>IF(Tabel!$N$4="16958", Tabel!$AD700*0.2,0)</f>
        <v>0</v>
      </c>
      <c r="AJ690" s="55">
        <f>Tabel!$AD700*0.75</f>
        <v>0</v>
      </c>
      <c r="AK690" s="55">
        <f>(Tabel!$AD700+Tabel!$AF700)*0.1</f>
        <v>0</v>
      </c>
      <c r="AL690" s="55">
        <f>IF(Tabel!$B700="GRUP_F6", Tabel!$AD700*0.1,0)</f>
        <v>0</v>
      </c>
      <c r="AM690" s="55">
        <f>IF(IFERROR(MATCH(CONCATENATE("I",Tabel!$N$4),Inst_social,0),0)&gt;0,Tabel!$AD700*0.1,0)</f>
        <v>0</v>
      </c>
      <c r="AN690" s="55">
        <f>Tabel!$AD700*0.75</f>
        <v>0</v>
      </c>
    </row>
    <row r="691" spans="24:40" x14ac:dyDescent="0.2">
      <c r="X691" s="55">
        <f>IF(IFERROR(MATCH(CONCATENATE("I",Tabel!$N$4),Inst_SFSSV,0),0)&gt;0,Tabel!$AD701*0.9,0)</f>
        <v>0</v>
      </c>
      <c r="Y691" s="55">
        <f>IF(Tabel!$N$4="16341", Tabel!AD701*1,0)</f>
        <v>0</v>
      </c>
      <c r="Z691" s="55">
        <f>IF(Tabel!$N$4="00027", Tabel!AD701*0.4,0)</f>
        <v>0</v>
      </c>
      <c r="AA691" s="55">
        <f>IF(IFERROR(MATCH(CONCATENATE("I",Tabel!$N$4),Inst_audio,0),0)&gt;0,Tabel!$AD701*0.2,0)</f>
        <v>0</v>
      </c>
      <c r="AB691" s="55">
        <f>IF(Tabel!$N$4="00169", Tabel!AD701*0.4,0)</f>
        <v>0</v>
      </c>
      <c r="AC691" s="55">
        <f>IF(IFERROR(MATCH(CONCATENATE("I",Tabel!$N$4),Inst_forta,0),0)&gt;0,Tabel!$AD701*0.2,0)</f>
        <v>0</v>
      </c>
      <c r="AD691" s="55">
        <f>IF(IFERROR(MATCH(CONCATENATE("I",Tabel!$N$4),Inst_forta_bani,0),0)&gt;0,Tabel!$AD701*1.2,0)</f>
        <v>0</v>
      </c>
      <c r="AE691" s="55">
        <f>IF(Tabel!$N$4="16751", Tabel!$AD701*1.2,0)</f>
        <v>0</v>
      </c>
      <c r="AF691" s="55">
        <f>IF(Tabel!$N$4="16606", Tabel!$AD701*0.3,0)</f>
        <v>0</v>
      </c>
      <c r="AG691" s="55">
        <f>IF(Tabel!$N$4="16668", Tabel!$AD701*0.4,0)</f>
        <v>0</v>
      </c>
      <c r="AH691" s="55">
        <f>IF(Tabel!$N$4="15677", Tabel!$AD701*0.2,0)</f>
        <v>0</v>
      </c>
      <c r="AI691" s="55">
        <f>IF(Tabel!$N$4="16958", Tabel!$AD701*0.2,0)</f>
        <v>0</v>
      </c>
      <c r="AJ691" s="55">
        <f>Tabel!$AD701*0.75</f>
        <v>0</v>
      </c>
      <c r="AK691" s="55">
        <f>(Tabel!$AD701+Tabel!$AF701)*0.1</f>
        <v>0</v>
      </c>
      <c r="AL691" s="55">
        <f>IF(Tabel!$B701="GRUP_F6", Tabel!$AD701*0.1,0)</f>
        <v>0</v>
      </c>
      <c r="AM691" s="55">
        <f>IF(IFERROR(MATCH(CONCATENATE("I",Tabel!$N$4),Inst_social,0),0)&gt;0,Tabel!$AD701*0.1,0)</f>
        <v>0</v>
      </c>
      <c r="AN691" s="55">
        <f>Tabel!$AD701*0.75</f>
        <v>0</v>
      </c>
    </row>
    <row r="692" spans="24:40" x14ac:dyDescent="0.2">
      <c r="X692" s="55">
        <f>IF(IFERROR(MATCH(CONCATENATE("I",Tabel!$N$4),Inst_SFSSV,0),0)&gt;0,Tabel!$AD702*0.9,0)</f>
        <v>0</v>
      </c>
      <c r="Y692" s="55">
        <f>IF(Tabel!$N$4="16341", Tabel!AD702*1,0)</f>
        <v>0</v>
      </c>
      <c r="Z692" s="55">
        <f>IF(Tabel!$N$4="00027", Tabel!AD702*0.4,0)</f>
        <v>0</v>
      </c>
      <c r="AA692" s="55">
        <f>IF(IFERROR(MATCH(CONCATENATE("I",Tabel!$N$4),Inst_audio,0),0)&gt;0,Tabel!$AD702*0.2,0)</f>
        <v>0</v>
      </c>
      <c r="AB692" s="55">
        <f>IF(Tabel!$N$4="00169", Tabel!AD702*0.4,0)</f>
        <v>0</v>
      </c>
      <c r="AC692" s="55">
        <f>IF(IFERROR(MATCH(CONCATENATE("I",Tabel!$N$4),Inst_forta,0),0)&gt;0,Tabel!$AD702*0.2,0)</f>
        <v>0</v>
      </c>
      <c r="AD692" s="55">
        <f>IF(IFERROR(MATCH(CONCATENATE("I",Tabel!$N$4),Inst_forta_bani,0),0)&gt;0,Tabel!$AD702*1.2,0)</f>
        <v>0</v>
      </c>
      <c r="AE692" s="55">
        <f>IF(Tabel!$N$4="16751", Tabel!$AD702*1.2,0)</f>
        <v>0</v>
      </c>
      <c r="AF692" s="55">
        <f>IF(Tabel!$N$4="16606", Tabel!$AD702*0.3,0)</f>
        <v>0</v>
      </c>
      <c r="AG692" s="55">
        <f>IF(Tabel!$N$4="16668", Tabel!$AD702*0.4,0)</f>
        <v>0</v>
      </c>
      <c r="AH692" s="55">
        <f>IF(Tabel!$N$4="15677", Tabel!$AD702*0.2,0)</f>
        <v>0</v>
      </c>
      <c r="AI692" s="55">
        <f>IF(Tabel!$N$4="16958", Tabel!$AD702*0.2,0)</f>
        <v>0</v>
      </c>
      <c r="AJ692" s="55">
        <f>Tabel!$AD702*0.75</f>
        <v>0</v>
      </c>
      <c r="AK692" s="55">
        <f>(Tabel!$AD702+Tabel!$AF702)*0.1</f>
        <v>0</v>
      </c>
      <c r="AL692" s="55">
        <f>IF(Tabel!$B702="GRUP_F6", Tabel!$AD702*0.1,0)</f>
        <v>0</v>
      </c>
      <c r="AM692" s="55">
        <f>IF(IFERROR(MATCH(CONCATENATE("I",Tabel!$N$4),Inst_social,0),0)&gt;0,Tabel!$AD702*0.1,0)</f>
        <v>0</v>
      </c>
      <c r="AN692" s="55">
        <f>Tabel!$AD702*0.75</f>
        <v>0</v>
      </c>
    </row>
    <row r="693" spans="24:40" x14ac:dyDescent="0.2">
      <c r="X693" s="55">
        <f>IF(IFERROR(MATCH(CONCATENATE("I",Tabel!$N$4),Inst_SFSSV,0),0)&gt;0,Tabel!$AD703*0.9,0)</f>
        <v>0</v>
      </c>
      <c r="Y693" s="55">
        <f>IF(Tabel!$N$4="16341", Tabel!AD703*1,0)</f>
        <v>0</v>
      </c>
      <c r="Z693" s="55">
        <f>IF(Tabel!$N$4="00027", Tabel!AD703*0.4,0)</f>
        <v>0</v>
      </c>
      <c r="AA693" s="55">
        <f>IF(IFERROR(MATCH(CONCATENATE("I",Tabel!$N$4),Inst_audio,0),0)&gt;0,Tabel!$AD703*0.2,0)</f>
        <v>0</v>
      </c>
      <c r="AB693" s="55">
        <f>IF(Tabel!$N$4="00169", Tabel!AD703*0.4,0)</f>
        <v>0</v>
      </c>
      <c r="AC693" s="55">
        <f>IF(IFERROR(MATCH(CONCATENATE("I",Tabel!$N$4),Inst_forta,0),0)&gt;0,Tabel!$AD703*0.2,0)</f>
        <v>0</v>
      </c>
      <c r="AD693" s="55">
        <f>IF(IFERROR(MATCH(CONCATENATE("I",Tabel!$N$4),Inst_forta_bani,0),0)&gt;0,Tabel!$AD703*1.2,0)</f>
        <v>0</v>
      </c>
      <c r="AE693" s="55">
        <f>IF(Tabel!$N$4="16751", Tabel!$AD703*1.2,0)</f>
        <v>0</v>
      </c>
      <c r="AF693" s="55">
        <f>IF(Tabel!$N$4="16606", Tabel!$AD703*0.3,0)</f>
        <v>0</v>
      </c>
      <c r="AG693" s="55">
        <f>IF(Tabel!$N$4="16668", Tabel!$AD703*0.4,0)</f>
        <v>0</v>
      </c>
      <c r="AH693" s="55">
        <f>IF(Tabel!$N$4="15677", Tabel!$AD703*0.2,0)</f>
        <v>0</v>
      </c>
      <c r="AI693" s="55">
        <f>IF(Tabel!$N$4="16958", Tabel!$AD703*0.2,0)</f>
        <v>0</v>
      </c>
      <c r="AJ693" s="55">
        <f>Tabel!$AD703*0.75</f>
        <v>0</v>
      </c>
      <c r="AK693" s="55">
        <f>(Tabel!$AD703+Tabel!$AF703)*0.1</f>
        <v>0</v>
      </c>
      <c r="AL693" s="55">
        <f>IF(Tabel!$B703="GRUP_F6", Tabel!$AD703*0.1,0)</f>
        <v>0</v>
      </c>
      <c r="AM693" s="55">
        <f>IF(IFERROR(MATCH(CONCATENATE("I",Tabel!$N$4),Inst_social,0),0)&gt;0,Tabel!$AD703*0.1,0)</f>
        <v>0</v>
      </c>
      <c r="AN693" s="55">
        <f>Tabel!$AD703*0.75</f>
        <v>0</v>
      </c>
    </row>
    <row r="694" spans="24:40" x14ac:dyDescent="0.2">
      <c r="X694" s="55">
        <f>IF(IFERROR(MATCH(CONCATENATE("I",Tabel!$N$4),Inst_SFSSV,0),0)&gt;0,Tabel!$AD704*0.9,0)</f>
        <v>0</v>
      </c>
      <c r="Y694" s="55">
        <f>IF(Tabel!$N$4="16341", Tabel!AD704*1,0)</f>
        <v>0</v>
      </c>
      <c r="Z694" s="55">
        <f>IF(Tabel!$N$4="00027", Tabel!AD704*0.4,0)</f>
        <v>0</v>
      </c>
      <c r="AA694" s="55">
        <f>IF(IFERROR(MATCH(CONCATENATE("I",Tabel!$N$4),Inst_audio,0),0)&gt;0,Tabel!$AD704*0.2,0)</f>
        <v>0</v>
      </c>
      <c r="AB694" s="55">
        <f>IF(Tabel!$N$4="00169", Tabel!AD704*0.4,0)</f>
        <v>0</v>
      </c>
      <c r="AC694" s="55">
        <f>IF(IFERROR(MATCH(CONCATENATE("I",Tabel!$N$4),Inst_forta,0),0)&gt;0,Tabel!$AD704*0.2,0)</f>
        <v>0</v>
      </c>
      <c r="AD694" s="55">
        <f>IF(IFERROR(MATCH(CONCATENATE("I",Tabel!$N$4),Inst_forta_bani,0),0)&gt;0,Tabel!$AD704*1.2,0)</f>
        <v>0</v>
      </c>
      <c r="AE694" s="55">
        <f>IF(Tabel!$N$4="16751", Tabel!$AD704*1.2,0)</f>
        <v>0</v>
      </c>
      <c r="AF694" s="55">
        <f>IF(Tabel!$N$4="16606", Tabel!$AD704*0.3,0)</f>
        <v>0</v>
      </c>
      <c r="AG694" s="55">
        <f>IF(Tabel!$N$4="16668", Tabel!$AD704*0.4,0)</f>
        <v>0</v>
      </c>
      <c r="AH694" s="55">
        <f>IF(Tabel!$N$4="15677", Tabel!$AD704*0.2,0)</f>
        <v>0</v>
      </c>
      <c r="AI694" s="55">
        <f>IF(Tabel!$N$4="16958", Tabel!$AD704*0.2,0)</f>
        <v>0</v>
      </c>
      <c r="AJ694" s="55">
        <f>Tabel!$AD704*0.75</f>
        <v>0</v>
      </c>
      <c r="AK694" s="55">
        <f>(Tabel!$AD704+Tabel!$AF704)*0.1</f>
        <v>0</v>
      </c>
      <c r="AL694" s="55">
        <f>IF(Tabel!$B704="GRUP_F6", Tabel!$AD704*0.1,0)</f>
        <v>0</v>
      </c>
      <c r="AM694" s="55">
        <f>IF(IFERROR(MATCH(CONCATENATE("I",Tabel!$N$4),Inst_social,0),0)&gt;0,Tabel!$AD704*0.1,0)</f>
        <v>0</v>
      </c>
      <c r="AN694" s="55">
        <f>Tabel!$AD704*0.75</f>
        <v>0</v>
      </c>
    </row>
    <row r="695" spans="24:40" x14ac:dyDescent="0.2">
      <c r="X695" s="55">
        <f>IF(IFERROR(MATCH(CONCATENATE("I",Tabel!$N$4),Inst_SFSSV,0),0)&gt;0,Tabel!$AD705*0.9,0)</f>
        <v>0</v>
      </c>
      <c r="Y695" s="55">
        <f>IF(Tabel!$N$4="16341", Tabel!AD705*1,0)</f>
        <v>0</v>
      </c>
      <c r="Z695" s="55">
        <f>IF(Tabel!$N$4="00027", Tabel!AD705*0.4,0)</f>
        <v>0</v>
      </c>
      <c r="AA695" s="55">
        <f>IF(IFERROR(MATCH(CONCATENATE("I",Tabel!$N$4),Inst_audio,0),0)&gt;0,Tabel!$AD705*0.2,0)</f>
        <v>0</v>
      </c>
      <c r="AB695" s="55">
        <f>IF(Tabel!$N$4="00169", Tabel!AD705*0.4,0)</f>
        <v>0</v>
      </c>
      <c r="AC695" s="55">
        <f>IF(IFERROR(MATCH(CONCATENATE("I",Tabel!$N$4),Inst_forta,0),0)&gt;0,Tabel!$AD705*0.2,0)</f>
        <v>0</v>
      </c>
      <c r="AD695" s="55">
        <f>IF(IFERROR(MATCH(CONCATENATE("I",Tabel!$N$4),Inst_forta_bani,0),0)&gt;0,Tabel!$AD705*1.2,0)</f>
        <v>0</v>
      </c>
      <c r="AE695" s="55">
        <f>IF(Tabel!$N$4="16751", Tabel!$AD705*1.2,0)</f>
        <v>0</v>
      </c>
      <c r="AF695" s="55">
        <f>IF(Tabel!$N$4="16606", Tabel!$AD705*0.3,0)</f>
        <v>0</v>
      </c>
      <c r="AG695" s="55">
        <f>IF(Tabel!$N$4="16668", Tabel!$AD705*0.4,0)</f>
        <v>0</v>
      </c>
      <c r="AH695" s="55">
        <f>IF(Tabel!$N$4="15677", Tabel!$AD705*0.2,0)</f>
        <v>0</v>
      </c>
      <c r="AI695" s="55">
        <f>IF(Tabel!$N$4="16958", Tabel!$AD705*0.2,0)</f>
        <v>0</v>
      </c>
      <c r="AJ695" s="55">
        <f>Tabel!$AD705*0.75</f>
        <v>0</v>
      </c>
      <c r="AK695" s="55">
        <f>(Tabel!$AD705+Tabel!$AF705)*0.1</f>
        <v>0</v>
      </c>
      <c r="AL695" s="55">
        <f>IF(Tabel!$B705="GRUP_F6", Tabel!$AD705*0.1,0)</f>
        <v>0</v>
      </c>
      <c r="AM695" s="55">
        <f>IF(IFERROR(MATCH(CONCATENATE("I",Tabel!$N$4),Inst_social,0),0)&gt;0,Tabel!$AD705*0.1,0)</f>
        <v>0</v>
      </c>
      <c r="AN695" s="55">
        <f>Tabel!$AD705*0.75</f>
        <v>0</v>
      </c>
    </row>
    <row r="696" spans="24:40" x14ac:dyDescent="0.2">
      <c r="X696" s="55">
        <f>IF(IFERROR(MATCH(CONCATENATE("I",Tabel!$N$4),Inst_SFSSV,0),0)&gt;0,Tabel!$AD706*0.9,0)</f>
        <v>0</v>
      </c>
      <c r="Y696" s="55">
        <f>IF(Tabel!$N$4="16341", Tabel!AD706*1,0)</f>
        <v>0</v>
      </c>
      <c r="Z696" s="55">
        <f>IF(Tabel!$N$4="00027", Tabel!AD706*0.4,0)</f>
        <v>0</v>
      </c>
      <c r="AA696" s="55">
        <f>IF(IFERROR(MATCH(CONCATENATE("I",Tabel!$N$4),Inst_audio,0),0)&gt;0,Tabel!$AD706*0.2,0)</f>
        <v>0</v>
      </c>
      <c r="AB696" s="55">
        <f>IF(Tabel!$N$4="00169", Tabel!AD706*0.4,0)</f>
        <v>0</v>
      </c>
      <c r="AC696" s="55">
        <f>IF(IFERROR(MATCH(CONCATENATE("I",Tabel!$N$4),Inst_forta,0),0)&gt;0,Tabel!$AD706*0.2,0)</f>
        <v>0</v>
      </c>
      <c r="AD696" s="55">
        <f>IF(IFERROR(MATCH(CONCATENATE("I",Tabel!$N$4),Inst_forta_bani,0),0)&gt;0,Tabel!$AD706*1.2,0)</f>
        <v>0</v>
      </c>
      <c r="AE696" s="55">
        <f>IF(Tabel!$N$4="16751", Tabel!$AD706*1.2,0)</f>
        <v>0</v>
      </c>
      <c r="AF696" s="55">
        <f>IF(Tabel!$N$4="16606", Tabel!$AD706*0.3,0)</f>
        <v>0</v>
      </c>
      <c r="AG696" s="55">
        <f>IF(Tabel!$N$4="16668", Tabel!$AD706*0.4,0)</f>
        <v>0</v>
      </c>
      <c r="AH696" s="55">
        <f>IF(Tabel!$N$4="15677", Tabel!$AD706*0.2,0)</f>
        <v>0</v>
      </c>
      <c r="AI696" s="55">
        <f>IF(Tabel!$N$4="16958", Tabel!$AD706*0.2,0)</f>
        <v>0</v>
      </c>
      <c r="AJ696" s="55">
        <f>Tabel!$AD706*0.75</f>
        <v>0</v>
      </c>
      <c r="AK696" s="55">
        <f>(Tabel!$AD706+Tabel!$AF706)*0.1</f>
        <v>0</v>
      </c>
      <c r="AL696" s="55">
        <f>IF(Tabel!$B706="GRUP_F6", Tabel!$AD706*0.1,0)</f>
        <v>0</v>
      </c>
      <c r="AM696" s="55">
        <f>IF(IFERROR(MATCH(CONCATENATE("I",Tabel!$N$4),Inst_social,0),0)&gt;0,Tabel!$AD706*0.1,0)</f>
        <v>0</v>
      </c>
      <c r="AN696" s="55">
        <f>Tabel!$AD706*0.75</f>
        <v>0</v>
      </c>
    </row>
    <row r="697" spans="24:40" x14ac:dyDescent="0.2">
      <c r="X697" s="55">
        <f>IF(IFERROR(MATCH(CONCATENATE("I",Tabel!$N$4),Inst_SFSSV,0),0)&gt;0,Tabel!$AD707*0.9,0)</f>
        <v>0</v>
      </c>
      <c r="Y697" s="55">
        <f>IF(Tabel!$N$4="16341", Tabel!AD707*1,0)</f>
        <v>0</v>
      </c>
      <c r="Z697" s="55">
        <f>IF(Tabel!$N$4="00027", Tabel!AD707*0.4,0)</f>
        <v>0</v>
      </c>
      <c r="AA697" s="55">
        <f>IF(IFERROR(MATCH(CONCATENATE("I",Tabel!$N$4),Inst_audio,0),0)&gt;0,Tabel!$AD707*0.2,0)</f>
        <v>0</v>
      </c>
      <c r="AB697" s="55">
        <f>IF(Tabel!$N$4="00169", Tabel!AD707*0.4,0)</f>
        <v>0</v>
      </c>
      <c r="AC697" s="55">
        <f>IF(IFERROR(MATCH(CONCATENATE("I",Tabel!$N$4),Inst_forta,0),0)&gt;0,Tabel!$AD707*0.2,0)</f>
        <v>0</v>
      </c>
      <c r="AD697" s="55">
        <f>IF(IFERROR(MATCH(CONCATENATE("I",Tabel!$N$4),Inst_forta_bani,0),0)&gt;0,Tabel!$AD707*1.2,0)</f>
        <v>0</v>
      </c>
      <c r="AE697" s="55">
        <f>IF(Tabel!$N$4="16751", Tabel!$AD707*1.2,0)</f>
        <v>0</v>
      </c>
      <c r="AF697" s="55">
        <f>IF(Tabel!$N$4="16606", Tabel!$AD707*0.3,0)</f>
        <v>0</v>
      </c>
      <c r="AG697" s="55">
        <f>IF(Tabel!$N$4="16668", Tabel!$AD707*0.4,0)</f>
        <v>0</v>
      </c>
      <c r="AH697" s="55">
        <f>IF(Tabel!$N$4="15677", Tabel!$AD707*0.2,0)</f>
        <v>0</v>
      </c>
      <c r="AI697" s="55">
        <f>IF(Tabel!$N$4="16958", Tabel!$AD707*0.2,0)</f>
        <v>0</v>
      </c>
      <c r="AJ697" s="55">
        <f>Tabel!$AD707*0.75</f>
        <v>0</v>
      </c>
      <c r="AK697" s="55">
        <f>(Tabel!$AD707+Tabel!$AF707)*0.1</f>
        <v>0</v>
      </c>
      <c r="AL697" s="55">
        <f>IF(Tabel!$B707="GRUP_F6", Tabel!$AD707*0.1,0)</f>
        <v>0</v>
      </c>
      <c r="AM697" s="55">
        <f>IF(IFERROR(MATCH(CONCATENATE("I",Tabel!$N$4),Inst_social,0),0)&gt;0,Tabel!$AD707*0.1,0)</f>
        <v>0</v>
      </c>
      <c r="AN697" s="55">
        <f>Tabel!$AD707*0.75</f>
        <v>0</v>
      </c>
    </row>
    <row r="698" spans="24:40" x14ac:dyDescent="0.2">
      <c r="X698" s="55">
        <f>IF(IFERROR(MATCH(CONCATENATE("I",Tabel!$N$4),Inst_SFSSV,0),0)&gt;0,Tabel!$AD708*0.9,0)</f>
        <v>0</v>
      </c>
      <c r="Y698" s="55">
        <f>IF(Tabel!$N$4="16341", Tabel!AD708*1,0)</f>
        <v>0</v>
      </c>
      <c r="Z698" s="55">
        <f>IF(Tabel!$N$4="00027", Tabel!AD708*0.4,0)</f>
        <v>0</v>
      </c>
      <c r="AA698" s="55">
        <f>IF(IFERROR(MATCH(CONCATENATE("I",Tabel!$N$4),Inst_audio,0),0)&gt;0,Tabel!$AD708*0.2,0)</f>
        <v>0</v>
      </c>
      <c r="AB698" s="55">
        <f>IF(Tabel!$N$4="00169", Tabel!AD708*0.4,0)</f>
        <v>0</v>
      </c>
      <c r="AC698" s="55">
        <f>IF(IFERROR(MATCH(CONCATENATE("I",Tabel!$N$4),Inst_forta,0),0)&gt;0,Tabel!$AD708*0.2,0)</f>
        <v>0</v>
      </c>
      <c r="AD698" s="55">
        <f>IF(IFERROR(MATCH(CONCATENATE("I",Tabel!$N$4),Inst_forta_bani,0),0)&gt;0,Tabel!$AD708*1.2,0)</f>
        <v>0</v>
      </c>
      <c r="AE698" s="55">
        <f>IF(Tabel!$N$4="16751", Tabel!$AD708*1.2,0)</f>
        <v>0</v>
      </c>
      <c r="AF698" s="55">
        <f>IF(Tabel!$N$4="16606", Tabel!$AD708*0.3,0)</f>
        <v>0</v>
      </c>
      <c r="AG698" s="55">
        <f>IF(Tabel!$N$4="16668", Tabel!$AD708*0.4,0)</f>
        <v>0</v>
      </c>
      <c r="AH698" s="55">
        <f>IF(Tabel!$N$4="15677", Tabel!$AD708*0.2,0)</f>
        <v>0</v>
      </c>
      <c r="AI698" s="55">
        <f>IF(Tabel!$N$4="16958", Tabel!$AD708*0.2,0)</f>
        <v>0</v>
      </c>
      <c r="AJ698" s="55">
        <f>Tabel!$AD708*0.75</f>
        <v>0</v>
      </c>
      <c r="AK698" s="55">
        <f>(Tabel!$AD708+Tabel!$AF708)*0.1</f>
        <v>0</v>
      </c>
      <c r="AL698" s="55">
        <f>IF(Tabel!$B708="GRUP_F6", Tabel!$AD708*0.1,0)</f>
        <v>0</v>
      </c>
      <c r="AM698" s="55">
        <f>IF(IFERROR(MATCH(CONCATENATE("I",Tabel!$N$4),Inst_social,0),0)&gt;0,Tabel!$AD708*0.1,0)</f>
        <v>0</v>
      </c>
      <c r="AN698" s="55">
        <f>Tabel!$AD708*0.75</f>
        <v>0</v>
      </c>
    </row>
    <row r="699" spans="24:40" x14ac:dyDescent="0.2">
      <c r="X699" s="55">
        <f>IF(IFERROR(MATCH(CONCATENATE("I",Tabel!$N$4),Inst_SFSSV,0),0)&gt;0,Tabel!$AD709*0.9,0)</f>
        <v>0</v>
      </c>
      <c r="Y699" s="55">
        <f>IF(Tabel!$N$4="16341", Tabel!AD709*1,0)</f>
        <v>0</v>
      </c>
      <c r="Z699" s="55">
        <f>IF(Tabel!$N$4="00027", Tabel!AD709*0.4,0)</f>
        <v>0</v>
      </c>
      <c r="AA699" s="55">
        <f>IF(IFERROR(MATCH(CONCATENATE("I",Tabel!$N$4),Inst_audio,0),0)&gt;0,Tabel!$AD709*0.2,0)</f>
        <v>0</v>
      </c>
      <c r="AB699" s="55">
        <f>IF(Tabel!$N$4="00169", Tabel!AD709*0.4,0)</f>
        <v>0</v>
      </c>
      <c r="AC699" s="55">
        <f>IF(IFERROR(MATCH(CONCATENATE("I",Tabel!$N$4),Inst_forta,0),0)&gt;0,Tabel!$AD709*0.2,0)</f>
        <v>0</v>
      </c>
      <c r="AD699" s="55">
        <f>IF(IFERROR(MATCH(CONCATENATE("I",Tabel!$N$4),Inst_forta_bani,0),0)&gt;0,Tabel!$AD709*1.2,0)</f>
        <v>0</v>
      </c>
      <c r="AE699" s="55">
        <f>IF(Tabel!$N$4="16751", Tabel!$AD709*1.2,0)</f>
        <v>0</v>
      </c>
      <c r="AF699" s="55">
        <f>IF(Tabel!$N$4="16606", Tabel!$AD709*0.3,0)</f>
        <v>0</v>
      </c>
      <c r="AG699" s="55">
        <f>IF(Tabel!$N$4="16668", Tabel!$AD709*0.4,0)</f>
        <v>0</v>
      </c>
      <c r="AH699" s="55">
        <f>IF(Tabel!$N$4="15677", Tabel!$AD709*0.2,0)</f>
        <v>0</v>
      </c>
      <c r="AI699" s="55">
        <f>IF(Tabel!$N$4="16958", Tabel!$AD709*0.2,0)</f>
        <v>0</v>
      </c>
      <c r="AJ699" s="55">
        <f>Tabel!$AD709*0.75</f>
        <v>0</v>
      </c>
      <c r="AK699" s="55">
        <f>(Tabel!$AD709+Tabel!$AF709)*0.1</f>
        <v>0</v>
      </c>
      <c r="AL699" s="55">
        <f>IF(Tabel!$B709="GRUP_F6", Tabel!$AD709*0.1,0)</f>
        <v>0</v>
      </c>
      <c r="AM699" s="55">
        <f>IF(IFERROR(MATCH(CONCATENATE("I",Tabel!$N$4),Inst_social,0),0)&gt;0,Tabel!$AD709*0.1,0)</f>
        <v>0</v>
      </c>
      <c r="AN699" s="55">
        <f>Tabel!$AD709*0.75</f>
        <v>0</v>
      </c>
    </row>
    <row r="700" spans="24:40" x14ac:dyDescent="0.2">
      <c r="X700" s="55">
        <f>IF(IFERROR(MATCH(CONCATENATE("I",Tabel!$N$4),Inst_SFSSV,0),0)&gt;0,Tabel!$AD710*0.9,0)</f>
        <v>0</v>
      </c>
      <c r="Y700" s="55">
        <f>IF(Tabel!$N$4="16341", Tabel!AD710*1,0)</f>
        <v>0</v>
      </c>
      <c r="Z700" s="55">
        <f>IF(Tabel!$N$4="00027", Tabel!AD710*0.4,0)</f>
        <v>0</v>
      </c>
      <c r="AA700" s="55">
        <f>IF(IFERROR(MATCH(CONCATENATE("I",Tabel!$N$4),Inst_audio,0),0)&gt;0,Tabel!$AD710*0.2,0)</f>
        <v>0</v>
      </c>
      <c r="AB700" s="55">
        <f>IF(Tabel!$N$4="00169", Tabel!AD710*0.4,0)</f>
        <v>0</v>
      </c>
      <c r="AC700" s="55">
        <f>IF(IFERROR(MATCH(CONCATENATE("I",Tabel!$N$4),Inst_forta,0),0)&gt;0,Tabel!$AD710*0.2,0)</f>
        <v>0</v>
      </c>
      <c r="AD700" s="55">
        <f>IF(IFERROR(MATCH(CONCATENATE("I",Tabel!$N$4),Inst_forta_bani,0),0)&gt;0,Tabel!$AD710*1.2,0)</f>
        <v>0</v>
      </c>
      <c r="AE700" s="55">
        <f>IF(Tabel!$N$4="16751", Tabel!$AD710*1.2,0)</f>
        <v>0</v>
      </c>
      <c r="AF700" s="55">
        <f>IF(Tabel!$N$4="16606", Tabel!$AD710*0.3,0)</f>
        <v>0</v>
      </c>
      <c r="AG700" s="55">
        <f>IF(Tabel!$N$4="16668", Tabel!$AD710*0.4,0)</f>
        <v>0</v>
      </c>
      <c r="AH700" s="55">
        <f>IF(Tabel!$N$4="15677", Tabel!$AD710*0.2,0)</f>
        <v>0</v>
      </c>
      <c r="AI700" s="55">
        <f>IF(Tabel!$N$4="16958", Tabel!$AD710*0.2,0)</f>
        <v>0</v>
      </c>
      <c r="AJ700" s="55">
        <f>Tabel!$AD710*0.75</f>
        <v>0</v>
      </c>
      <c r="AK700" s="55">
        <f>(Tabel!$AD710+Tabel!$AF710)*0.1</f>
        <v>0</v>
      </c>
      <c r="AL700" s="55">
        <f>IF(Tabel!$B710="GRUP_F6", Tabel!$AD710*0.1,0)</f>
        <v>0</v>
      </c>
      <c r="AM700" s="55">
        <f>IF(IFERROR(MATCH(CONCATENATE("I",Tabel!$N$4),Inst_social,0),0)&gt;0,Tabel!$AD710*0.1,0)</f>
        <v>0</v>
      </c>
      <c r="AN700" s="55">
        <f>Tabel!$AD710*0.75</f>
        <v>0</v>
      </c>
    </row>
    <row r="701" spans="24:40" x14ac:dyDescent="0.2">
      <c r="X701" s="55">
        <f>IF(IFERROR(MATCH(CONCATENATE("I",Tabel!$N$4),Inst_SFSSV,0),0)&gt;0,Tabel!$AD711*0.9,0)</f>
        <v>0</v>
      </c>
      <c r="Y701" s="55">
        <f>IF(Tabel!$N$4="16341", Tabel!AD711*1,0)</f>
        <v>0</v>
      </c>
      <c r="Z701" s="55">
        <f>IF(Tabel!$N$4="00027", Tabel!AD711*0.4,0)</f>
        <v>0</v>
      </c>
      <c r="AA701" s="55">
        <f>IF(IFERROR(MATCH(CONCATENATE("I",Tabel!$N$4),Inst_audio,0),0)&gt;0,Tabel!$AD711*0.2,0)</f>
        <v>0</v>
      </c>
      <c r="AB701" s="55">
        <f>IF(Tabel!$N$4="00169", Tabel!AD711*0.4,0)</f>
        <v>0</v>
      </c>
      <c r="AC701" s="55">
        <f>IF(IFERROR(MATCH(CONCATENATE("I",Tabel!$N$4),Inst_forta,0),0)&gt;0,Tabel!$AD711*0.2,0)</f>
        <v>0</v>
      </c>
      <c r="AD701" s="55">
        <f>IF(IFERROR(MATCH(CONCATENATE("I",Tabel!$N$4),Inst_forta_bani,0),0)&gt;0,Tabel!$AD711*1.2,0)</f>
        <v>0</v>
      </c>
      <c r="AE701" s="55">
        <f>IF(Tabel!$N$4="16751", Tabel!$AD711*1.2,0)</f>
        <v>0</v>
      </c>
      <c r="AF701" s="55">
        <f>IF(Tabel!$N$4="16606", Tabel!$AD711*0.3,0)</f>
        <v>0</v>
      </c>
      <c r="AG701" s="55">
        <f>IF(Tabel!$N$4="16668", Tabel!$AD711*0.4,0)</f>
        <v>0</v>
      </c>
      <c r="AH701" s="55">
        <f>IF(Tabel!$N$4="15677", Tabel!$AD711*0.2,0)</f>
        <v>0</v>
      </c>
      <c r="AI701" s="55">
        <f>IF(Tabel!$N$4="16958", Tabel!$AD711*0.2,0)</f>
        <v>0</v>
      </c>
      <c r="AJ701" s="55">
        <f>Tabel!$AD711*0.75</f>
        <v>0</v>
      </c>
      <c r="AK701" s="55">
        <f>(Tabel!$AD711+Tabel!$AF711)*0.1</f>
        <v>0</v>
      </c>
      <c r="AL701" s="55">
        <f>IF(Tabel!$B711="GRUP_F6", Tabel!$AD711*0.1,0)</f>
        <v>0</v>
      </c>
      <c r="AM701" s="55">
        <f>IF(IFERROR(MATCH(CONCATENATE("I",Tabel!$N$4),Inst_social,0),0)&gt;0,Tabel!$AD711*0.1,0)</f>
        <v>0</v>
      </c>
      <c r="AN701" s="55">
        <f>Tabel!$AD711*0.75</f>
        <v>0</v>
      </c>
    </row>
    <row r="702" spans="24:40" x14ac:dyDescent="0.2">
      <c r="X702" s="55">
        <f>IF(IFERROR(MATCH(CONCATENATE("I",Tabel!$N$4),Inst_SFSSV,0),0)&gt;0,Tabel!$AD712*0.9,0)</f>
        <v>0</v>
      </c>
      <c r="Y702" s="55">
        <f>IF(Tabel!$N$4="16341", Tabel!AD712*1,0)</f>
        <v>0</v>
      </c>
      <c r="Z702" s="55">
        <f>IF(Tabel!$N$4="00027", Tabel!AD712*0.4,0)</f>
        <v>0</v>
      </c>
      <c r="AA702" s="55">
        <f>IF(IFERROR(MATCH(CONCATENATE("I",Tabel!$N$4),Inst_audio,0),0)&gt;0,Tabel!$AD712*0.2,0)</f>
        <v>0</v>
      </c>
      <c r="AB702" s="55">
        <f>IF(Tabel!$N$4="00169", Tabel!AD712*0.4,0)</f>
        <v>0</v>
      </c>
      <c r="AC702" s="55">
        <f>IF(IFERROR(MATCH(CONCATENATE("I",Tabel!$N$4),Inst_forta,0),0)&gt;0,Tabel!$AD712*0.2,0)</f>
        <v>0</v>
      </c>
      <c r="AD702" s="55">
        <f>IF(IFERROR(MATCH(CONCATENATE("I",Tabel!$N$4),Inst_forta_bani,0),0)&gt;0,Tabel!$AD712*1.2,0)</f>
        <v>0</v>
      </c>
      <c r="AE702" s="55">
        <f>IF(Tabel!$N$4="16751", Tabel!$AD712*1.2,0)</f>
        <v>0</v>
      </c>
      <c r="AF702" s="55">
        <f>IF(Tabel!$N$4="16606", Tabel!$AD712*0.3,0)</f>
        <v>0</v>
      </c>
      <c r="AG702" s="55">
        <f>IF(Tabel!$N$4="16668", Tabel!$AD712*0.4,0)</f>
        <v>0</v>
      </c>
      <c r="AH702" s="55">
        <f>IF(Tabel!$N$4="15677", Tabel!$AD712*0.2,0)</f>
        <v>0</v>
      </c>
      <c r="AI702" s="55">
        <f>IF(Tabel!$N$4="16958", Tabel!$AD712*0.2,0)</f>
        <v>0</v>
      </c>
      <c r="AJ702" s="55">
        <f>Tabel!$AD712*0.75</f>
        <v>0</v>
      </c>
      <c r="AK702" s="55">
        <f>(Tabel!$AD712+Tabel!$AF712)*0.1</f>
        <v>0</v>
      </c>
      <c r="AL702" s="55">
        <f>IF(Tabel!$B712="GRUP_F6", Tabel!$AD712*0.1,0)</f>
        <v>0</v>
      </c>
      <c r="AM702" s="55">
        <f>IF(IFERROR(MATCH(CONCATENATE("I",Tabel!$N$4),Inst_social,0),0)&gt;0,Tabel!$AD712*0.1,0)</f>
        <v>0</v>
      </c>
      <c r="AN702" s="55">
        <f>Tabel!$AD712*0.75</f>
        <v>0</v>
      </c>
    </row>
    <row r="703" spans="24:40" x14ac:dyDescent="0.2">
      <c r="X703" s="55">
        <f>IF(IFERROR(MATCH(CONCATENATE("I",Tabel!$N$4),Inst_SFSSV,0),0)&gt;0,Tabel!$AD713*0.9,0)</f>
        <v>0</v>
      </c>
      <c r="Y703" s="55">
        <f>IF(Tabel!$N$4="16341", Tabel!AD713*1,0)</f>
        <v>0</v>
      </c>
      <c r="Z703" s="55">
        <f>IF(Tabel!$N$4="00027", Tabel!AD713*0.4,0)</f>
        <v>0</v>
      </c>
      <c r="AA703" s="55">
        <f>IF(IFERROR(MATCH(CONCATENATE("I",Tabel!$N$4),Inst_audio,0),0)&gt;0,Tabel!$AD713*0.2,0)</f>
        <v>0</v>
      </c>
      <c r="AB703" s="55">
        <f>IF(Tabel!$N$4="00169", Tabel!AD713*0.4,0)</f>
        <v>0</v>
      </c>
      <c r="AC703" s="55">
        <f>IF(IFERROR(MATCH(CONCATENATE("I",Tabel!$N$4),Inst_forta,0),0)&gt;0,Tabel!$AD713*0.2,0)</f>
        <v>0</v>
      </c>
      <c r="AD703" s="55">
        <f>IF(IFERROR(MATCH(CONCATENATE("I",Tabel!$N$4),Inst_forta_bani,0),0)&gt;0,Tabel!$AD713*1.2,0)</f>
        <v>0</v>
      </c>
      <c r="AE703" s="55">
        <f>IF(Tabel!$N$4="16751", Tabel!$AD713*1.2,0)</f>
        <v>0</v>
      </c>
      <c r="AF703" s="55">
        <f>IF(Tabel!$N$4="16606", Tabel!$AD713*0.3,0)</f>
        <v>0</v>
      </c>
      <c r="AG703" s="55">
        <f>IF(Tabel!$N$4="16668", Tabel!$AD713*0.4,0)</f>
        <v>0</v>
      </c>
      <c r="AH703" s="55">
        <f>IF(Tabel!$N$4="15677", Tabel!$AD713*0.2,0)</f>
        <v>0</v>
      </c>
      <c r="AI703" s="55">
        <f>IF(Tabel!$N$4="16958", Tabel!$AD713*0.2,0)</f>
        <v>0</v>
      </c>
      <c r="AJ703" s="55">
        <f>Tabel!$AD713*0.75</f>
        <v>0</v>
      </c>
      <c r="AK703" s="55">
        <f>(Tabel!$AD713+Tabel!$AF713)*0.1</f>
        <v>0</v>
      </c>
      <c r="AL703" s="55">
        <f>IF(Tabel!$B713="GRUP_F6", Tabel!$AD713*0.1,0)</f>
        <v>0</v>
      </c>
      <c r="AM703" s="55">
        <f>IF(IFERROR(MATCH(CONCATENATE("I",Tabel!$N$4),Inst_social,0),0)&gt;0,Tabel!$AD713*0.1,0)</f>
        <v>0</v>
      </c>
      <c r="AN703" s="55">
        <f>Tabel!$AD713*0.75</f>
        <v>0</v>
      </c>
    </row>
    <row r="704" spans="24:40" x14ac:dyDescent="0.2">
      <c r="X704" s="55">
        <f>IF(IFERROR(MATCH(CONCATENATE("I",Tabel!$N$4),Inst_SFSSV,0),0)&gt;0,Tabel!$AD714*0.9,0)</f>
        <v>0</v>
      </c>
      <c r="Y704" s="55">
        <f>IF(Tabel!$N$4="16341", Tabel!AD714*1,0)</f>
        <v>0</v>
      </c>
      <c r="Z704" s="55">
        <f>IF(Tabel!$N$4="00027", Tabel!AD714*0.4,0)</f>
        <v>0</v>
      </c>
      <c r="AA704" s="55">
        <f>IF(IFERROR(MATCH(CONCATENATE("I",Tabel!$N$4),Inst_audio,0),0)&gt;0,Tabel!$AD714*0.2,0)</f>
        <v>0</v>
      </c>
      <c r="AB704" s="55">
        <f>IF(Tabel!$N$4="00169", Tabel!AD714*0.4,0)</f>
        <v>0</v>
      </c>
      <c r="AC704" s="55">
        <f>IF(IFERROR(MATCH(CONCATENATE("I",Tabel!$N$4),Inst_forta,0),0)&gt;0,Tabel!$AD714*0.2,0)</f>
        <v>0</v>
      </c>
      <c r="AD704" s="55">
        <f>IF(IFERROR(MATCH(CONCATENATE("I",Tabel!$N$4),Inst_forta_bani,0),0)&gt;0,Tabel!$AD714*1.2,0)</f>
        <v>0</v>
      </c>
      <c r="AE704" s="55">
        <f>IF(Tabel!$N$4="16751", Tabel!$AD714*1.2,0)</f>
        <v>0</v>
      </c>
      <c r="AF704" s="55">
        <f>IF(Tabel!$N$4="16606", Tabel!$AD714*0.3,0)</f>
        <v>0</v>
      </c>
      <c r="AG704" s="55">
        <f>IF(Tabel!$N$4="16668", Tabel!$AD714*0.4,0)</f>
        <v>0</v>
      </c>
      <c r="AH704" s="55">
        <f>IF(Tabel!$N$4="15677", Tabel!$AD714*0.2,0)</f>
        <v>0</v>
      </c>
      <c r="AI704" s="55">
        <f>IF(Tabel!$N$4="16958", Tabel!$AD714*0.2,0)</f>
        <v>0</v>
      </c>
      <c r="AJ704" s="55">
        <f>Tabel!$AD714*0.75</f>
        <v>0</v>
      </c>
      <c r="AK704" s="55">
        <f>(Tabel!$AD714+Tabel!$AF714)*0.1</f>
        <v>0</v>
      </c>
      <c r="AL704" s="55">
        <f>IF(Tabel!$B714="GRUP_F6", Tabel!$AD714*0.1,0)</f>
        <v>0</v>
      </c>
      <c r="AM704" s="55">
        <f>IF(IFERROR(MATCH(CONCATENATE("I",Tabel!$N$4),Inst_social,0),0)&gt;0,Tabel!$AD714*0.1,0)</f>
        <v>0</v>
      </c>
      <c r="AN704" s="55">
        <f>Tabel!$AD714*0.75</f>
        <v>0</v>
      </c>
    </row>
    <row r="705" spans="24:40" x14ac:dyDescent="0.2">
      <c r="X705" s="55">
        <f>IF(IFERROR(MATCH(CONCATENATE("I",Tabel!$N$4),Inst_SFSSV,0),0)&gt;0,Tabel!$AD715*0.9,0)</f>
        <v>0</v>
      </c>
      <c r="Y705" s="55">
        <f>IF(Tabel!$N$4="16341", Tabel!AD715*1,0)</f>
        <v>0</v>
      </c>
      <c r="Z705" s="55">
        <f>IF(Tabel!$N$4="00027", Tabel!AD715*0.4,0)</f>
        <v>0</v>
      </c>
      <c r="AA705" s="55">
        <f>IF(IFERROR(MATCH(CONCATENATE("I",Tabel!$N$4),Inst_audio,0),0)&gt;0,Tabel!$AD715*0.2,0)</f>
        <v>0</v>
      </c>
      <c r="AB705" s="55">
        <f>IF(Tabel!$N$4="00169", Tabel!AD715*0.4,0)</f>
        <v>0</v>
      </c>
      <c r="AC705" s="55">
        <f>IF(IFERROR(MATCH(CONCATENATE("I",Tabel!$N$4),Inst_forta,0),0)&gt;0,Tabel!$AD715*0.2,0)</f>
        <v>0</v>
      </c>
      <c r="AD705" s="55">
        <f>IF(IFERROR(MATCH(CONCATENATE("I",Tabel!$N$4),Inst_forta_bani,0),0)&gt;0,Tabel!$AD715*1.2,0)</f>
        <v>0</v>
      </c>
      <c r="AE705" s="55">
        <f>IF(Tabel!$N$4="16751", Tabel!$AD715*1.2,0)</f>
        <v>0</v>
      </c>
      <c r="AF705" s="55">
        <f>IF(Tabel!$N$4="16606", Tabel!$AD715*0.3,0)</f>
        <v>0</v>
      </c>
      <c r="AG705" s="55">
        <f>IF(Tabel!$N$4="16668", Tabel!$AD715*0.4,0)</f>
        <v>0</v>
      </c>
      <c r="AH705" s="55">
        <f>IF(Tabel!$N$4="15677", Tabel!$AD715*0.2,0)</f>
        <v>0</v>
      </c>
      <c r="AI705" s="55">
        <f>IF(Tabel!$N$4="16958", Tabel!$AD715*0.2,0)</f>
        <v>0</v>
      </c>
      <c r="AJ705" s="55">
        <f>Tabel!$AD715*0.75</f>
        <v>0</v>
      </c>
      <c r="AK705" s="55">
        <f>(Tabel!$AD715+Tabel!$AF715)*0.1</f>
        <v>0</v>
      </c>
      <c r="AL705" s="55">
        <f>IF(Tabel!$B715="GRUP_F6", Tabel!$AD715*0.1,0)</f>
        <v>0</v>
      </c>
      <c r="AM705" s="55">
        <f>IF(IFERROR(MATCH(CONCATENATE("I",Tabel!$N$4),Inst_social,0),0)&gt;0,Tabel!$AD715*0.1,0)</f>
        <v>0</v>
      </c>
      <c r="AN705" s="55">
        <f>Tabel!$AD715*0.75</f>
        <v>0</v>
      </c>
    </row>
    <row r="706" spans="24:40" x14ac:dyDescent="0.2">
      <c r="X706" s="55">
        <f>IF(IFERROR(MATCH(CONCATENATE("I",Tabel!$N$4),Inst_SFSSV,0),0)&gt;0,Tabel!$AD716*0.9,0)</f>
        <v>0</v>
      </c>
      <c r="Y706" s="55">
        <f>IF(Tabel!$N$4="16341", Tabel!AD716*1,0)</f>
        <v>0</v>
      </c>
      <c r="Z706" s="55">
        <f>IF(Tabel!$N$4="00027", Tabel!AD716*0.4,0)</f>
        <v>0</v>
      </c>
      <c r="AA706" s="55">
        <f>IF(IFERROR(MATCH(CONCATENATE("I",Tabel!$N$4),Inst_audio,0),0)&gt;0,Tabel!$AD716*0.2,0)</f>
        <v>0</v>
      </c>
      <c r="AB706" s="55">
        <f>IF(Tabel!$N$4="00169", Tabel!AD716*0.4,0)</f>
        <v>0</v>
      </c>
      <c r="AC706" s="55">
        <f>IF(IFERROR(MATCH(CONCATENATE("I",Tabel!$N$4),Inst_forta,0),0)&gt;0,Tabel!$AD716*0.2,0)</f>
        <v>0</v>
      </c>
      <c r="AD706" s="55">
        <f>IF(IFERROR(MATCH(CONCATENATE("I",Tabel!$N$4),Inst_forta_bani,0),0)&gt;0,Tabel!$AD716*1.2,0)</f>
        <v>0</v>
      </c>
      <c r="AE706" s="55">
        <f>IF(Tabel!$N$4="16751", Tabel!$AD716*1.2,0)</f>
        <v>0</v>
      </c>
      <c r="AF706" s="55">
        <f>IF(Tabel!$N$4="16606", Tabel!$AD716*0.3,0)</f>
        <v>0</v>
      </c>
      <c r="AG706" s="55">
        <f>IF(Tabel!$N$4="16668", Tabel!$AD716*0.4,0)</f>
        <v>0</v>
      </c>
      <c r="AH706" s="55">
        <f>IF(Tabel!$N$4="15677", Tabel!$AD716*0.2,0)</f>
        <v>0</v>
      </c>
      <c r="AI706" s="55">
        <f>IF(Tabel!$N$4="16958", Tabel!$AD716*0.2,0)</f>
        <v>0</v>
      </c>
      <c r="AJ706" s="55">
        <f>Tabel!$AD716*0.75</f>
        <v>0</v>
      </c>
      <c r="AK706" s="55">
        <f>(Tabel!$AD716+Tabel!$AF716)*0.1</f>
        <v>0</v>
      </c>
      <c r="AL706" s="55">
        <f>IF(Tabel!$B716="GRUP_F6", Tabel!$AD716*0.1,0)</f>
        <v>0</v>
      </c>
      <c r="AM706" s="55">
        <f>IF(IFERROR(MATCH(CONCATENATE("I",Tabel!$N$4),Inst_social,0),0)&gt;0,Tabel!$AD716*0.1,0)</f>
        <v>0</v>
      </c>
      <c r="AN706" s="55">
        <f>Tabel!$AD716*0.75</f>
        <v>0</v>
      </c>
    </row>
    <row r="707" spans="24:40" x14ac:dyDescent="0.2">
      <c r="X707" s="55">
        <f>IF(IFERROR(MATCH(CONCATENATE("I",Tabel!$N$4),Inst_SFSSV,0),0)&gt;0,Tabel!$AD717*0.9,0)</f>
        <v>0</v>
      </c>
      <c r="Y707" s="55">
        <f>IF(Tabel!$N$4="16341", Tabel!AD717*1,0)</f>
        <v>0</v>
      </c>
      <c r="Z707" s="55">
        <f>IF(Tabel!$N$4="00027", Tabel!AD717*0.4,0)</f>
        <v>0</v>
      </c>
      <c r="AA707" s="55">
        <f>IF(IFERROR(MATCH(CONCATENATE("I",Tabel!$N$4),Inst_audio,0),0)&gt;0,Tabel!$AD717*0.2,0)</f>
        <v>0</v>
      </c>
      <c r="AB707" s="55">
        <f>IF(Tabel!$N$4="00169", Tabel!AD717*0.4,0)</f>
        <v>0</v>
      </c>
      <c r="AC707" s="55">
        <f>IF(IFERROR(MATCH(CONCATENATE("I",Tabel!$N$4),Inst_forta,0),0)&gt;0,Tabel!$AD717*0.2,0)</f>
        <v>0</v>
      </c>
      <c r="AD707" s="55">
        <f>IF(IFERROR(MATCH(CONCATENATE("I",Tabel!$N$4),Inst_forta_bani,0),0)&gt;0,Tabel!$AD717*1.2,0)</f>
        <v>0</v>
      </c>
      <c r="AE707" s="55">
        <f>IF(Tabel!$N$4="16751", Tabel!$AD717*1.2,0)</f>
        <v>0</v>
      </c>
      <c r="AF707" s="55">
        <f>IF(Tabel!$N$4="16606", Tabel!$AD717*0.3,0)</f>
        <v>0</v>
      </c>
      <c r="AG707" s="55">
        <f>IF(Tabel!$N$4="16668", Tabel!$AD717*0.4,0)</f>
        <v>0</v>
      </c>
      <c r="AH707" s="55">
        <f>IF(Tabel!$N$4="15677", Tabel!$AD717*0.2,0)</f>
        <v>0</v>
      </c>
      <c r="AI707" s="55">
        <f>IF(Tabel!$N$4="16958", Tabel!$AD717*0.2,0)</f>
        <v>0</v>
      </c>
      <c r="AJ707" s="55">
        <f>Tabel!$AD717*0.75</f>
        <v>0</v>
      </c>
      <c r="AK707" s="55">
        <f>(Tabel!$AD717+Tabel!$AF717)*0.1</f>
        <v>0</v>
      </c>
      <c r="AL707" s="55">
        <f>IF(Tabel!$B717="GRUP_F6", Tabel!$AD717*0.1,0)</f>
        <v>0</v>
      </c>
      <c r="AM707" s="55">
        <f>IF(IFERROR(MATCH(CONCATENATE("I",Tabel!$N$4),Inst_social,0),0)&gt;0,Tabel!$AD717*0.1,0)</f>
        <v>0</v>
      </c>
      <c r="AN707" s="55">
        <f>Tabel!$AD717*0.75</f>
        <v>0</v>
      </c>
    </row>
    <row r="708" spans="24:40" x14ac:dyDescent="0.2">
      <c r="X708" s="55">
        <f>IF(IFERROR(MATCH(CONCATENATE("I",Tabel!$N$4),Inst_SFSSV,0),0)&gt;0,Tabel!$AD718*0.9,0)</f>
        <v>0</v>
      </c>
      <c r="Y708" s="55">
        <f>IF(Tabel!$N$4="16341", Tabel!AD718*1,0)</f>
        <v>0</v>
      </c>
      <c r="Z708" s="55">
        <f>IF(Tabel!$N$4="00027", Tabel!AD718*0.4,0)</f>
        <v>0</v>
      </c>
      <c r="AA708" s="55">
        <f>IF(IFERROR(MATCH(CONCATENATE("I",Tabel!$N$4),Inst_audio,0),0)&gt;0,Tabel!$AD718*0.2,0)</f>
        <v>0</v>
      </c>
      <c r="AB708" s="55">
        <f>IF(Tabel!$N$4="00169", Tabel!AD718*0.4,0)</f>
        <v>0</v>
      </c>
      <c r="AC708" s="55">
        <f>IF(IFERROR(MATCH(CONCATENATE("I",Tabel!$N$4),Inst_forta,0),0)&gt;0,Tabel!$AD718*0.2,0)</f>
        <v>0</v>
      </c>
      <c r="AD708" s="55">
        <f>IF(IFERROR(MATCH(CONCATENATE("I",Tabel!$N$4),Inst_forta_bani,0),0)&gt;0,Tabel!$AD718*1.2,0)</f>
        <v>0</v>
      </c>
      <c r="AE708" s="55">
        <f>IF(Tabel!$N$4="16751", Tabel!$AD718*1.2,0)</f>
        <v>0</v>
      </c>
      <c r="AF708" s="55">
        <f>IF(Tabel!$N$4="16606", Tabel!$AD718*0.3,0)</f>
        <v>0</v>
      </c>
      <c r="AG708" s="55">
        <f>IF(Tabel!$N$4="16668", Tabel!$AD718*0.4,0)</f>
        <v>0</v>
      </c>
      <c r="AH708" s="55">
        <f>IF(Tabel!$N$4="15677", Tabel!$AD718*0.2,0)</f>
        <v>0</v>
      </c>
      <c r="AI708" s="55">
        <f>IF(Tabel!$N$4="16958", Tabel!$AD718*0.2,0)</f>
        <v>0</v>
      </c>
      <c r="AJ708" s="55">
        <f>Tabel!$AD718*0.75</f>
        <v>0</v>
      </c>
      <c r="AK708" s="55">
        <f>(Tabel!$AD718+Tabel!$AF718)*0.1</f>
        <v>0</v>
      </c>
      <c r="AL708" s="55">
        <f>IF(Tabel!$B718="GRUP_F6", Tabel!$AD718*0.1,0)</f>
        <v>0</v>
      </c>
      <c r="AM708" s="55">
        <f>IF(IFERROR(MATCH(CONCATENATE("I",Tabel!$N$4),Inst_social,0),0)&gt;0,Tabel!$AD718*0.1,0)</f>
        <v>0</v>
      </c>
      <c r="AN708" s="55">
        <f>Tabel!$AD718*0.75</f>
        <v>0</v>
      </c>
    </row>
    <row r="709" spans="24:40" x14ac:dyDescent="0.2">
      <c r="X709" s="55">
        <f>IF(IFERROR(MATCH(CONCATENATE("I",Tabel!$N$4),Inst_SFSSV,0),0)&gt;0,Tabel!$AD719*0.9,0)</f>
        <v>0</v>
      </c>
      <c r="Y709" s="55">
        <f>IF(Tabel!$N$4="16341", Tabel!AD719*1,0)</f>
        <v>0</v>
      </c>
      <c r="Z709" s="55">
        <f>IF(Tabel!$N$4="00027", Tabel!AD719*0.4,0)</f>
        <v>0</v>
      </c>
      <c r="AA709" s="55">
        <f>IF(IFERROR(MATCH(CONCATENATE("I",Tabel!$N$4),Inst_audio,0),0)&gt;0,Tabel!$AD719*0.2,0)</f>
        <v>0</v>
      </c>
      <c r="AB709" s="55">
        <f>IF(Tabel!$N$4="00169", Tabel!AD719*0.4,0)</f>
        <v>0</v>
      </c>
      <c r="AC709" s="55">
        <f>IF(IFERROR(MATCH(CONCATENATE("I",Tabel!$N$4),Inst_forta,0),0)&gt;0,Tabel!$AD719*0.2,0)</f>
        <v>0</v>
      </c>
      <c r="AD709" s="55">
        <f>IF(IFERROR(MATCH(CONCATENATE("I",Tabel!$N$4),Inst_forta_bani,0),0)&gt;0,Tabel!$AD719*1.2,0)</f>
        <v>0</v>
      </c>
      <c r="AE709" s="55">
        <f>IF(Tabel!$N$4="16751", Tabel!$AD719*1.2,0)</f>
        <v>0</v>
      </c>
      <c r="AF709" s="55">
        <f>IF(Tabel!$N$4="16606", Tabel!$AD719*0.3,0)</f>
        <v>0</v>
      </c>
      <c r="AG709" s="55">
        <f>IF(Tabel!$N$4="16668", Tabel!$AD719*0.4,0)</f>
        <v>0</v>
      </c>
      <c r="AH709" s="55">
        <f>IF(Tabel!$N$4="15677", Tabel!$AD719*0.2,0)</f>
        <v>0</v>
      </c>
      <c r="AI709" s="55">
        <f>IF(Tabel!$N$4="16958", Tabel!$AD719*0.2,0)</f>
        <v>0</v>
      </c>
      <c r="AJ709" s="55">
        <f>Tabel!$AD719*0.75</f>
        <v>0</v>
      </c>
      <c r="AK709" s="55">
        <f>(Tabel!$AD719+Tabel!$AF719)*0.1</f>
        <v>0</v>
      </c>
      <c r="AL709" s="55">
        <f>IF(Tabel!$B719="GRUP_F6", Tabel!$AD719*0.1,0)</f>
        <v>0</v>
      </c>
      <c r="AM709" s="55">
        <f>IF(IFERROR(MATCH(CONCATENATE("I",Tabel!$N$4),Inst_social,0),0)&gt;0,Tabel!$AD719*0.1,0)</f>
        <v>0</v>
      </c>
      <c r="AN709" s="55">
        <f>Tabel!$AD719*0.75</f>
        <v>0</v>
      </c>
    </row>
    <row r="710" spans="24:40" x14ac:dyDescent="0.2">
      <c r="X710" s="55">
        <f>IF(IFERROR(MATCH(CONCATENATE("I",Tabel!$N$4),Inst_SFSSV,0),0)&gt;0,Tabel!$AD720*0.9,0)</f>
        <v>0</v>
      </c>
      <c r="Y710" s="55">
        <f>IF(Tabel!$N$4="16341", Tabel!AD720*1,0)</f>
        <v>0</v>
      </c>
      <c r="Z710" s="55">
        <f>IF(Tabel!$N$4="00027", Tabel!AD720*0.4,0)</f>
        <v>0</v>
      </c>
      <c r="AA710" s="55">
        <f>IF(IFERROR(MATCH(CONCATENATE("I",Tabel!$N$4),Inst_audio,0),0)&gt;0,Tabel!$AD720*0.2,0)</f>
        <v>0</v>
      </c>
      <c r="AB710" s="55">
        <f>IF(Tabel!$N$4="00169", Tabel!AD720*0.4,0)</f>
        <v>0</v>
      </c>
      <c r="AC710" s="55">
        <f>IF(IFERROR(MATCH(CONCATENATE("I",Tabel!$N$4),Inst_forta,0),0)&gt;0,Tabel!$AD720*0.2,0)</f>
        <v>0</v>
      </c>
      <c r="AD710" s="55">
        <f>IF(IFERROR(MATCH(CONCATENATE("I",Tabel!$N$4),Inst_forta_bani,0),0)&gt;0,Tabel!$AD720*1.2,0)</f>
        <v>0</v>
      </c>
      <c r="AE710" s="55">
        <f>IF(Tabel!$N$4="16751", Tabel!$AD720*1.2,0)</f>
        <v>0</v>
      </c>
      <c r="AF710" s="55">
        <f>IF(Tabel!$N$4="16606", Tabel!$AD720*0.3,0)</f>
        <v>0</v>
      </c>
      <c r="AG710" s="55">
        <f>IF(Tabel!$N$4="16668", Tabel!$AD720*0.4,0)</f>
        <v>0</v>
      </c>
      <c r="AH710" s="55">
        <f>IF(Tabel!$N$4="15677", Tabel!$AD720*0.2,0)</f>
        <v>0</v>
      </c>
      <c r="AI710" s="55">
        <f>IF(Tabel!$N$4="16958", Tabel!$AD720*0.2,0)</f>
        <v>0</v>
      </c>
      <c r="AJ710" s="55">
        <f>Tabel!$AD720*0.75</f>
        <v>0</v>
      </c>
      <c r="AK710" s="55">
        <f>(Tabel!$AD720+Tabel!$AF720)*0.1</f>
        <v>0</v>
      </c>
      <c r="AL710" s="55">
        <f>IF(Tabel!$B720="GRUP_F6", Tabel!$AD720*0.1,0)</f>
        <v>0</v>
      </c>
      <c r="AM710" s="55">
        <f>IF(IFERROR(MATCH(CONCATENATE("I",Tabel!$N$4),Inst_social,0),0)&gt;0,Tabel!$AD720*0.1,0)</f>
        <v>0</v>
      </c>
      <c r="AN710" s="55">
        <f>Tabel!$AD720*0.75</f>
        <v>0</v>
      </c>
    </row>
    <row r="711" spans="24:40" x14ac:dyDescent="0.2">
      <c r="X711" s="55">
        <f>IF(IFERROR(MATCH(CONCATENATE("I",Tabel!$N$4),Inst_SFSSV,0),0)&gt;0,Tabel!$AD721*0.9,0)</f>
        <v>0</v>
      </c>
      <c r="Y711" s="55">
        <f>IF(Tabel!$N$4="16341", Tabel!AD721*1,0)</f>
        <v>0</v>
      </c>
      <c r="Z711" s="55">
        <f>IF(Tabel!$N$4="00027", Tabel!AD721*0.4,0)</f>
        <v>0</v>
      </c>
      <c r="AA711" s="55">
        <f>IF(IFERROR(MATCH(CONCATENATE("I",Tabel!$N$4),Inst_audio,0),0)&gt;0,Tabel!$AD721*0.2,0)</f>
        <v>0</v>
      </c>
      <c r="AB711" s="55">
        <f>IF(Tabel!$N$4="00169", Tabel!AD721*0.4,0)</f>
        <v>0</v>
      </c>
      <c r="AC711" s="55">
        <f>IF(IFERROR(MATCH(CONCATENATE("I",Tabel!$N$4),Inst_forta,0),0)&gt;0,Tabel!$AD721*0.2,0)</f>
        <v>0</v>
      </c>
      <c r="AD711" s="55">
        <f>IF(IFERROR(MATCH(CONCATENATE("I",Tabel!$N$4),Inst_forta_bani,0),0)&gt;0,Tabel!$AD721*1.2,0)</f>
        <v>0</v>
      </c>
      <c r="AE711" s="55">
        <f>IF(Tabel!$N$4="16751", Tabel!$AD721*1.2,0)</f>
        <v>0</v>
      </c>
      <c r="AF711" s="55">
        <f>IF(Tabel!$N$4="16606", Tabel!$AD721*0.3,0)</f>
        <v>0</v>
      </c>
      <c r="AG711" s="55">
        <f>IF(Tabel!$N$4="16668", Tabel!$AD721*0.4,0)</f>
        <v>0</v>
      </c>
      <c r="AH711" s="55">
        <f>IF(Tabel!$N$4="15677", Tabel!$AD721*0.2,0)</f>
        <v>0</v>
      </c>
      <c r="AI711" s="55">
        <f>IF(Tabel!$N$4="16958", Tabel!$AD721*0.2,0)</f>
        <v>0</v>
      </c>
      <c r="AJ711" s="55">
        <f>Tabel!$AD721*0.75</f>
        <v>0</v>
      </c>
      <c r="AK711" s="55">
        <f>(Tabel!$AD721+Tabel!$AF721)*0.1</f>
        <v>0</v>
      </c>
      <c r="AL711" s="55">
        <f>IF(Tabel!$B721="GRUP_F6", Tabel!$AD721*0.1,0)</f>
        <v>0</v>
      </c>
      <c r="AM711" s="55">
        <f>IF(IFERROR(MATCH(CONCATENATE("I",Tabel!$N$4),Inst_social,0),0)&gt;0,Tabel!$AD721*0.1,0)</f>
        <v>0</v>
      </c>
      <c r="AN711" s="55">
        <f>Tabel!$AD721*0.75</f>
        <v>0</v>
      </c>
    </row>
    <row r="712" spans="24:40" x14ac:dyDescent="0.2">
      <c r="X712" s="55">
        <f>IF(IFERROR(MATCH(CONCATENATE("I",Tabel!$N$4),Inst_SFSSV,0),0)&gt;0,Tabel!$AD722*0.9,0)</f>
        <v>0</v>
      </c>
      <c r="Y712" s="55">
        <f>IF(Tabel!$N$4="16341", Tabel!AD722*1,0)</f>
        <v>0</v>
      </c>
      <c r="Z712" s="55">
        <f>IF(Tabel!$N$4="00027", Tabel!AD722*0.4,0)</f>
        <v>0</v>
      </c>
      <c r="AA712" s="55">
        <f>IF(IFERROR(MATCH(CONCATENATE("I",Tabel!$N$4),Inst_audio,0),0)&gt;0,Tabel!$AD722*0.2,0)</f>
        <v>0</v>
      </c>
      <c r="AB712" s="55">
        <f>IF(Tabel!$N$4="00169", Tabel!AD722*0.4,0)</f>
        <v>0</v>
      </c>
      <c r="AC712" s="55">
        <f>IF(IFERROR(MATCH(CONCATENATE("I",Tabel!$N$4),Inst_forta,0),0)&gt;0,Tabel!$AD722*0.2,0)</f>
        <v>0</v>
      </c>
      <c r="AD712" s="55">
        <f>IF(IFERROR(MATCH(CONCATENATE("I",Tabel!$N$4),Inst_forta_bani,0),0)&gt;0,Tabel!$AD722*1.2,0)</f>
        <v>0</v>
      </c>
      <c r="AE712" s="55">
        <f>IF(Tabel!$N$4="16751", Tabel!$AD722*1.2,0)</f>
        <v>0</v>
      </c>
      <c r="AF712" s="55">
        <f>IF(Tabel!$N$4="16606", Tabel!$AD722*0.3,0)</f>
        <v>0</v>
      </c>
      <c r="AG712" s="55">
        <f>IF(Tabel!$N$4="16668", Tabel!$AD722*0.4,0)</f>
        <v>0</v>
      </c>
      <c r="AH712" s="55">
        <f>IF(Tabel!$N$4="15677", Tabel!$AD722*0.2,0)</f>
        <v>0</v>
      </c>
      <c r="AI712" s="55">
        <f>IF(Tabel!$N$4="16958", Tabel!$AD722*0.2,0)</f>
        <v>0</v>
      </c>
      <c r="AJ712" s="55">
        <f>Tabel!$AD722*0.75</f>
        <v>0</v>
      </c>
      <c r="AK712" s="55">
        <f>(Tabel!$AD722+Tabel!$AF722)*0.1</f>
        <v>0</v>
      </c>
      <c r="AL712" s="55">
        <f>IF(Tabel!$B722="GRUP_F6", Tabel!$AD722*0.1,0)</f>
        <v>0</v>
      </c>
      <c r="AM712" s="55">
        <f>IF(IFERROR(MATCH(CONCATENATE("I",Tabel!$N$4),Inst_social,0),0)&gt;0,Tabel!$AD722*0.1,0)</f>
        <v>0</v>
      </c>
      <c r="AN712" s="55">
        <f>Tabel!$AD722*0.75</f>
        <v>0</v>
      </c>
    </row>
    <row r="713" spans="24:40" x14ac:dyDescent="0.2">
      <c r="X713" s="55">
        <f>IF(IFERROR(MATCH(CONCATENATE("I",Tabel!$N$4),Inst_SFSSV,0),0)&gt;0,Tabel!$AD723*0.9,0)</f>
        <v>0</v>
      </c>
      <c r="Y713" s="55">
        <f>IF(Tabel!$N$4="16341", Tabel!AD723*1,0)</f>
        <v>0</v>
      </c>
      <c r="Z713" s="55">
        <f>IF(Tabel!$N$4="00027", Tabel!AD723*0.4,0)</f>
        <v>0</v>
      </c>
      <c r="AA713" s="55">
        <f>IF(IFERROR(MATCH(CONCATENATE("I",Tabel!$N$4),Inst_audio,0),0)&gt;0,Tabel!$AD723*0.2,0)</f>
        <v>0</v>
      </c>
      <c r="AB713" s="55">
        <f>IF(Tabel!$N$4="00169", Tabel!AD723*0.4,0)</f>
        <v>0</v>
      </c>
      <c r="AC713" s="55">
        <f>IF(IFERROR(MATCH(CONCATENATE("I",Tabel!$N$4),Inst_forta,0),0)&gt;0,Tabel!$AD723*0.2,0)</f>
        <v>0</v>
      </c>
      <c r="AD713" s="55">
        <f>IF(IFERROR(MATCH(CONCATENATE("I",Tabel!$N$4),Inst_forta_bani,0),0)&gt;0,Tabel!$AD723*1.2,0)</f>
        <v>0</v>
      </c>
      <c r="AE713" s="55">
        <f>IF(Tabel!$N$4="16751", Tabel!$AD723*1.2,0)</f>
        <v>0</v>
      </c>
      <c r="AF713" s="55">
        <f>IF(Tabel!$N$4="16606", Tabel!$AD723*0.3,0)</f>
        <v>0</v>
      </c>
      <c r="AG713" s="55">
        <f>IF(Tabel!$N$4="16668", Tabel!$AD723*0.4,0)</f>
        <v>0</v>
      </c>
      <c r="AH713" s="55">
        <f>IF(Tabel!$N$4="15677", Tabel!$AD723*0.2,0)</f>
        <v>0</v>
      </c>
      <c r="AI713" s="55">
        <f>IF(Tabel!$N$4="16958", Tabel!$AD723*0.2,0)</f>
        <v>0</v>
      </c>
      <c r="AJ713" s="55">
        <f>Tabel!$AD723*0.75</f>
        <v>0</v>
      </c>
      <c r="AK713" s="55">
        <f>(Tabel!$AD723+Tabel!$AF723)*0.1</f>
        <v>0</v>
      </c>
      <c r="AL713" s="55">
        <f>IF(Tabel!$B723="GRUP_F6", Tabel!$AD723*0.1,0)</f>
        <v>0</v>
      </c>
      <c r="AM713" s="55">
        <f>IF(IFERROR(MATCH(CONCATENATE("I",Tabel!$N$4),Inst_social,0),0)&gt;0,Tabel!$AD723*0.1,0)</f>
        <v>0</v>
      </c>
      <c r="AN713" s="55">
        <f>Tabel!$AD723*0.75</f>
        <v>0</v>
      </c>
    </row>
    <row r="714" spans="24:40" x14ac:dyDescent="0.2">
      <c r="X714" s="55">
        <f>IF(IFERROR(MATCH(CONCATENATE("I",Tabel!$N$4),Inst_SFSSV,0),0)&gt;0,Tabel!$AD724*0.9,0)</f>
        <v>0</v>
      </c>
      <c r="Y714" s="55">
        <f>IF(Tabel!$N$4="16341", Tabel!AD724*1,0)</f>
        <v>0</v>
      </c>
      <c r="Z714" s="55">
        <f>IF(Tabel!$N$4="00027", Tabel!AD724*0.4,0)</f>
        <v>0</v>
      </c>
      <c r="AA714" s="55">
        <f>IF(IFERROR(MATCH(CONCATENATE("I",Tabel!$N$4),Inst_audio,0),0)&gt;0,Tabel!$AD724*0.2,0)</f>
        <v>0</v>
      </c>
      <c r="AB714" s="55">
        <f>IF(Tabel!$N$4="00169", Tabel!AD724*0.4,0)</f>
        <v>0</v>
      </c>
      <c r="AC714" s="55">
        <f>IF(IFERROR(MATCH(CONCATENATE("I",Tabel!$N$4),Inst_forta,0),0)&gt;0,Tabel!$AD724*0.2,0)</f>
        <v>0</v>
      </c>
      <c r="AD714" s="55">
        <f>IF(IFERROR(MATCH(CONCATENATE("I",Tabel!$N$4),Inst_forta_bani,0),0)&gt;0,Tabel!$AD724*1.2,0)</f>
        <v>0</v>
      </c>
      <c r="AE714" s="55">
        <f>IF(Tabel!$N$4="16751", Tabel!$AD724*1.2,0)</f>
        <v>0</v>
      </c>
      <c r="AF714" s="55">
        <f>IF(Tabel!$N$4="16606", Tabel!$AD724*0.3,0)</f>
        <v>0</v>
      </c>
      <c r="AG714" s="55">
        <f>IF(Tabel!$N$4="16668", Tabel!$AD724*0.4,0)</f>
        <v>0</v>
      </c>
      <c r="AH714" s="55">
        <f>IF(Tabel!$N$4="15677", Tabel!$AD724*0.2,0)</f>
        <v>0</v>
      </c>
      <c r="AI714" s="55">
        <f>IF(Tabel!$N$4="16958", Tabel!$AD724*0.2,0)</f>
        <v>0</v>
      </c>
      <c r="AJ714" s="55">
        <f>Tabel!$AD724*0.75</f>
        <v>0</v>
      </c>
      <c r="AK714" s="55">
        <f>(Tabel!$AD724+Tabel!$AF724)*0.1</f>
        <v>0</v>
      </c>
      <c r="AL714" s="55">
        <f>IF(Tabel!$B724="GRUP_F6", Tabel!$AD724*0.1,0)</f>
        <v>0</v>
      </c>
      <c r="AM714" s="55">
        <f>IF(IFERROR(MATCH(CONCATENATE("I",Tabel!$N$4),Inst_social,0),0)&gt;0,Tabel!$AD724*0.1,0)</f>
        <v>0</v>
      </c>
      <c r="AN714" s="55">
        <f>Tabel!$AD724*0.75</f>
        <v>0</v>
      </c>
    </row>
    <row r="715" spans="24:40" x14ac:dyDescent="0.2">
      <c r="X715" s="55">
        <f>IF(IFERROR(MATCH(CONCATENATE("I",Tabel!$N$4),Inst_SFSSV,0),0)&gt;0,Tabel!$AD725*0.9,0)</f>
        <v>0</v>
      </c>
      <c r="Y715" s="55">
        <f>IF(Tabel!$N$4="16341", Tabel!AD725*1,0)</f>
        <v>0</v>
      </c>
      <c r="Z715" s="55">
        <f>IF(Tabel!$N$4="00027", Tabel!AD725*0.4,0)</f>
        <v>0</v>
      </c>
      <c r="AA715" s="55">
        <f>IF(IFERROR(MATCH(CONCATENATE("I",Tabel!$N$4),Inst_audio,0),0)&gt;0,Tabel!$AD725*0.2,0)</f>
        <v>0</v>
      </c>
      <c r="AB715" s="55">
        <f>IF(Tabel!$N$4="00169", Tabel!AD725*0.4,0)</f>
        <v>0</v>
      </c>
      <c r="AC715" s="55">
        <f>IF(IFERROR(MATCH(CONCATENATE("I",Tabel!$N$4),Inst_forta,0),0)&gt;0,Tabel!$AD725*0.2,0)</f>
        <v>0</v>
      </c>
      <c r="AD715" s="55">
        <f>IF(IFERROR(MATCH(CONCATENATE("I",Tabel!$N$4),Inst_forta_bani,0),0)&gt;0,Tabel!$AD725*1.2,0)</f>
        <v>0</v>
      </c>
      <c r="AE715" s="55">
        <f>IF(Tabel!$N$4="16751", Tabel!$AD725*1.2,0)</f>
        <v>0</v>
      </c>
      <c r="AF715" s="55">
        <f>IF(Tabel!$N$4="16606", Tabel!$AD725*0.3,0)</f>
        <v>0</v>
      </c>
      <c r="AG715" s="55">
        <f>IF(Tabel!$N$4="16668", Tabel!$AD725*0.4,0)</f>
        <v>0</v>
      </c>
      <c r="AH715" s="55">
        <f>IF(Tabel!$N$4="15677", Tabel!$AD725*0.2,0)</f>
        <v>0</v>
      </c>
      <c r="AI715" s="55">
        <f>IF(Tabel!$N$4="16958", Tabel!$AD725*0.2,0)</f>
        <v>0</v>
      </c>
      <c r="AJ715" s="55">
        <f>Tabel!$AD725*0.75</f>
        <v>0</v>
      </c>
      <c r="AK715" s="55">
        <f>(Tabel!$AD725+Tabel!$AF725)*0.1</f>
        <v>0</v>
      </c>
      <c r="AL715" s="55">
        <f>IF(Tabel!$B725="GRUP_F6", Tabel!$AD725*0.1,0)</f>
        <v>0</v>
      </c>
      <c r="AM715" s="55">
        <f>IF(IFERROR(MATCH(CONCATENATE("I",Tabel!$N$4),Inst_social,0),0)&gt;0,Tabel!$AD725*0.1,0)</f>
        <v>0</v>
      </c>
      <c r="AN715" s="55">
        <f>Tabel!$AD725*0.75</f>
        <v>0</v>
      </c>
    </row>
    <row r="716" spans="24:40" x14ac:dyDescent="0.2">
      <c r="X716" s="55">
        <f>IF(IFERROR(MATCH(CONCATENATE("I",Tabel!$N$4),Inst_SFSSV,0),0)&gt;0,Tabel!$AD726*0.9,0)</f>
        <v>0</v>
      </c>
      <c r="Y716" s="55">
        <f>IF(Tabel!$N$4="16341", Tabel!AD726*1,0)</f>
        <v>0</v>
      </c>
      <c r="Z716" s="55">
        <f>IF(Tabel!$N$4="00027", Tabel!AD726*0.4,0)</f>
        <v>0</v>
      </c>
      <c r="AA716" s="55">
        <f>IF(IFERROR(MATCH(CONCATENATE("I",Tabel!$N$4),Inst_audio,0),0)&gt;0,Tabel!$AD726*0.2,0)</f>
        <v>0</v>
      </c>
      <c r="AB716" s="55">
        <f>IF(Tabel!$N$4="00169", Tabel!AD726*0.4,0)</f>
        <v>0</v>
      </c>
      <c r="AC716" s="55">
        <f>IF(IFERROR(MATCH(CONCATENATE("I",Tabel!$N$4),Inst_forta,0),0)&gt;0,Tabel!$AD726*0.2,0)</f>
        <v>0</v>
      </c>
      <c r="AD716" s="55">
        <f>IF(IFERROR(MATCH(CONCATENATE("I",Tabel!$N$4),Inst_forta_bani,0),0)&gt;0,Tabel!$AD726*1.2,0)</f>
        <v>0</v>
      </c>
      <c r="AE716" s="55">
        <f>IF(Tabel!$N$4="16751", Tabel!$AD726*1.2,0)</f>
        <v>0</v>
      </c>
      <c r="AF716" s="55">
        <f>IF(Tabel!$N$4="16606", Tabel!$AD726*0.3,0)</f>
        <v>0</v>
      </c>
      <c r="AG716" s="55">
        <f>IF(Tabel!$N$4="16668", Tabel!$AD726*0.4,0)</f>
        <v>0</v>
      </c>
      <c r="AH716" s="55">
        <f>IF(Tabel!$N$4="15677", Tabel!$AD726*0.2,0)</f>
        <v>0</v>
      </c>
      <c r="AI716" s="55">
        <f>IF(Tabel!$N$4="16958", Tabel!$AD726*0.2,0)</f>
        <v>0</v>
      </c>
      <c r="AJ716" s="55">
        <f>Tabel!$AD726*0.75</f>
        <v>0</v>
      </c>
      <c r="AK716" s="55">
        <f>(Tabel!$AD726+Tabel!$AF726)*0.1</f>
        <v>0</v>
      </c>
      <c r="AL716" s="55">
        <f>IF(Tabel!$B726="GRUP_F6", Tabel!$AD726*0.1,0)</f>
        <v>0</v>
      </c>
      <c r="AM716" s="55">
        <f>IF(IFERROR(MATCH(CONCATENATE("I",Tabel!$N$4),Inst_social,0),0)&gt;0,Tabel!$AD726*0.1,0)</f>
        <v>0</v>
      </c>
      <c r="AN716" s="55">
        <f>Tabel!$AD726*0.75</f>
        <v>0</v>
      </c>
    </row>
    <row r="717" spans="24:40" x14ac:dyDescent="0.2">
      <c r="X717" s="55">
        <f>IF(IFERROR(MATCH(CONCATENATE("I",Tabel!$N$4),Inst_SFSSV,0),0)&gt;0,Tabel!$AD727*0.9,0)</f>
        <v>0</v>
      </c>
      <c r="Y717" s="55">
        <f>IF(Tabel!$N$4="16341", Tabel!AD727*1,0)</f>
        <v>0</v>
      </c>
      <c r="Z717" s="55">
        <f>IF(Tabel!$N$4="00027", Tabel!AD727*0.4,0)</f>
        <v>0</v>
      </c>
      <c r="AA717" s="55">
        <f>IF(IFERROR(MATCH(CONCATENATE("I",Tabel!$N$4),Inst_audio,0),0)&gt;0,Tabel!$AD727*0.2,0)</f>
        <v>0</v>
      </c>
      <c r="AB717" s="55">
        <f>IF(Tabel!$N$4="00169", Tabel!AD727*0.4,0)</f>
        <v>0</v>
      </c>
      <c r="AC717" s="55">
        <f>IF(IFERROR(MATCH(CONCATENATE("I",Tabel!$N$4),Inst_forta,0),0)&gt;0,Tabel!$AD727*0.2,0)</f>
        <v>0</v>
      </c>
      <c r="AD717" s="55">
        <f>IF(IFERROR(MATCH(CONCATENATE("I",Tabel!$N$4),Inst_forta_bani,0),0)&gt;0,Tabel!$AD727*1.2,0)</f>
        <v>0</v>
      </c>
      <c r="AE717" s="55">
        <f>IF(Tabel!$N$4="16751", Tabel!$AD727*1.2,0)</f>
        <v>0</v>
      </c>
      <c r="AF717" s="55">
        <f>IF(Tabel!$N$4="16606", Tabel!$AD727*0.3,0)</f>
        <v>0</v>
      </c>
      <c r="AG717" s="55">
        <f>IF(Tabel!$N$4="16668", Tabel!$AD727*0.4,0)</f>
        <v>0</v>
      </c>
      <c r="AH717" s="55">
        <f>IF(Tabel!$N$4="15677", Tabel!$AD727*0.2,0)</f>
        <v>0</v>
      </c>
      <c r="AI717" s="55">
        <f>IF(Tabel!$N$4="16958", Tabel!$AD727*0.2,0)</f>
        <v>0</v>
      </c>
      <c r="AJ717" s="55">
        <f>Tabel!$AD727*0.75</f>
        <v>0</v>
      </c>
      <c r="AK717" s="55">
        <f>(Tabel!$AD727+Tabel!$AF727)*0.1</f>
        <v>0</v>
      </c>
      <c r="AL717" s="55">
        <f>IF(Tabel!$B727="GRUP_F6", Tabel!$AD727*0.1,0)</f>
        <v>0</v>
      </c>
      <c r="AM717" s="55">
        <f>IF(IFERROR(MATCH(CONCATENATE("I",Tabel!$N$4),Inst_social,0),0)&gt;0,Tabel!$AD727*0.1,0)</f>
        <v>0</v>
      </c>
      <c r="AN717" s="55">
        <f>Tabel!$AD727*0.75</f>
        <v>0</v>
      </c>
    </row>
    <row r="718" spans="24:40" x14ac:dyDescent="0.2">
      <c r="X718" s="55">
        <f>IF(IFERROR(MATCH(CONCATENATE("I",Tabel!$N$4),Inst_SFSSV,0),0)&gt;0,Tabel!$AD728*0.9,0)</f>
        <v>0</v>
      </c>
      <c r="Y718" s="55">
        <f>IF(Tabel!$N$4="16341", Tabel!AD728*1,0)</f>
        <v>0</v>
      </c>
      <c r="Z718" s="55">
        <f>IF(Tabel!$N$4="00027", Tabel!AD728*0.4,0)</f>
        <v>0</v>
      </c>
      <c r="AA718" s="55">
        <f>IF(IFERROR(MATCH(CONCATENATE("I",Tabel!$N$4),Inst_audio,0),0)&gt;0,Tabel!$AD728*0.2,0)</f>
        <v>0</v>
      </c>
      <c r="AB718" s="55">
        <f>IF(Tabel!$N$4="00169", Tabel!AD728*0.4,0)</f>
        <v>0</v>
      </c>
      <c r="AC718" s="55">
        <f>IF(IFERROR(MATCH(CONCATENATE("I",Tabel!$N$4),Inst_forta,0),0)&gt;0,Tabel!$AD728*0.2,0)</f>
        <v>0</v>
      </c>
      <c r="AD718" s="55">
        <f>IF(IFERROR(MATCH(CONCATENATE("I",Tabel!$N$4),Inst_forta_bani,0),0)&gt;0,Tabel!$AD728*1.2,0)</f>
        <v>0</v>
      </c>
      <c r="AE718" s="55">
        <f>IF(Tabel!$N$4="16751", Tabel!$AD728*1.2,0)</f>
        <v>0</v>
      </c>
      <c r="AF718" s="55">
        <f>IF(Tabel!$N$4="16606", Tabel!$AD728*0.3,0)</f>
        <v>0</v>
      </c>
      <c r="AG718" s="55">
        <f>IF(Tabel!$N$4="16668", Tabel!$AD728*0.4,0)</f>
        <v>0</v>
      </c>
      <c r="AH718" s="55">
        <f>IF(Tabel!$N$4="15677", Tabel!$AD728*0.2,0)</f>
        <v>0</v>
      </c>
      <c r="AI718" s="55">
        <f>IF(Tabel!$N$4="16958", Tabel!$AD728*0.2,0)</f>
        <v>0</v>
      </c>
      <c r="AJ718" s="55">
        <f>Tabel!$AD728*0.75</f>
        <v>0</v>
      </c>
      <c r="AK718" s="55">
        <f>(Tabel!$AD728+Tabel!$AF728)*0.1</f>
        <v>0</v>
      </c>
      <c r="AL718" s="55">
        <f>IF(Tabel!$B728="GRUP_F6", Tabel!$AD728*0.1,0)</f>
        <v>0</v>
      </c>
      <c r="AM718" s="55">
        <f>IF(IFERROR(MATCH(CONCATENATE("I",Tabel!$N$4),Inst_social,0),0)&gt;0,Tabel!$AD728*0.1,0)</f>
        <v>0</v>
      </c>
      <c r="AN718" s="55">
        <f>Tabel!$AD728*0.75</f>
        <v>0</v>
      </c>
    </row>
    <row r="719" spans="24:40" x14ac:dyDescent="0.2">
      <c r="X719" s="55">
        <f>IF(IFERROR(MATCH(CONCATENATE("I",Tabel!$N$4),Inst_SFSSV,0),0)&gt;0,Tabel!$AD729*0.9,0)</f>
        <v>0</v>
      </c>
      <c r="Y719" s="55">
        <f>IF(Tabel!$N$4="16341", Tabel!AD729*1,0)</f>
        <v>0</v>
      </c>
      <c r="Z719" s="55">
        <f>IF(Tabel!$N$4="00027", Tabel!AD729*0.4,0)</f>
        <v>0</v>
      </c>
      <c r="AA719" s="55">
        <f>IF(IFERROR(MATCH(CONCATENATE("I",Tabel!$N$4),Inst_audio,0),0)&gt;0,Tabel!$AD729*0.2,0)</f>
        <v>0</v>
      </c>
      <c r="AB719" s="55">
        <f>IF(Tabel!$N$4="00169", Tabel!AD729*0.4,0)</f>
        <v>0</v>
      </c>
      <c r="AC719" s="55">
        <f>IF(IFERROR(MATCH(CONCATENATE("I",Tabel!$N$4),Inst_forta,0),0)&gt;0,Tabel!$AD729*0.2,0)</f>
        <v>0</v>
      </c>
      <c r="AD719" s="55">
        <f>IF(IFERROR(MATCH(CONCATENATE("I",Tabel!$N$4),Inst_forta_bani,0),0)&gt;0,Tabel!$AD729*1.2,0)</f>
        <v>0</v>
      </c>
      <c r="AE719" s="55">
        <f>IF(Tabel!$N$4="16751", Tabel!$AD729*1.2,0)</f>
        <v>0</v>
      </c>
      <c r="AF719" s="55">
        <f>IF(Tabel!$N$4="16606", Tabel!$AD729*0.3,0)</f>
        <v>0</v>
      </c>
      <c r="AG719" s="55">
        <f>IF(Tabel!$N$4="16668", Tabel!$AD729*0.4,0)</f>
        <v>0</v>
      </c>
      <c r="AH719" s="55">
        <f>IF(Tabel!$N$4="15677", Tabel!$AD729*0.2,0)</f>
        <v>0</v>
      </c>
      <c r="AI719" s="55">
        <f>IF(Tabel!$N$4="16958", Tabel!$AD729*0.2,0)</f>
        <v>0</v>
      </c>
      <c r="AJ719" s="55">
        <f>Tabel!$AD729*0.75</f>
        <v>0</v>
      </c>
      <c r="AK719" s="55">
        <f>(Tabel!$AD729+Tabel!$AF729)*0.1</f>
        <v>0</v>
      </c>
      <c r="AL719" s="55">
        <f>IF(Tabel!$B729="GRUP_F6", Tabel!$AD729*0.1,0)</f>
        <v>0</v>
      </c>
      <c r="AM719" s="55">
        <f>IF(IFERROR(MATCH(CONCATENATE("I",Tabel!$N$4),Inst_social,0),0)&gt;0,Tabel!$AD729*0.1,0)</f>
        <v>0</v>
      </c>
      <c r="AN719" s="55">
        <f>Tabel!$AD729*0.75</f>
        <v>0</v>
      </c>
    </row>
    <row r="720" spans="24:40" x14ac:dyDescent="0.2">
      <c r="X720" s="55">
        <f>IF(IFERROR(MATCH(CONCATENATE("I",Tabel!$N$4),Inst_SFSSV,0),0)&gt;0,Tabel!$AD730*0.9,0)</f>
        <v>0</v>
      </c>
      <c r="Y720" s="55">
        <f>IF(Tabel!$N$4="16341", Tabel!AD730*1,0)</f>
        <v>0</v>
      </c>
      <c r="Z720" s="55">
        <f>IF(Tabel!$N$4="00027", Tabel!AD730*0.4,0)</f>
        <v>0</v>
      </c>
      <c r="AA720" s="55">
        <f>IF(IFERROR(MATCH(CONCATENATE("I",Tabel!$N$4),Inst_audio,0),0)&gt;0,Tabel!$AD730*0.2,0)</f>
        <v>0</v>
      </c>
      <c r="AB720" s="55">
        <f>IF(Tabel!$N$4="00169", Tabel!AD730*0.4,0)</f>
        <v>0</v>
      </c>
      <c r="AC720" s="55">
        <f>IF(IFERROR(MATCH(CONCATENATE("I",Tabel!$N$4),Inst_forta,0),0)&gt;0,Tabel!$AD730*0.2,0)</f>
        <v>0</v>
      </c>
      <c r="AD720" s="55">
        <f>IF(IFERROR(MATCH(CONCATENATE("I",Tabel!$N$4),Inst_forta_bani,0),0)&gt;0,Tabel!$AD730*1.2,0)</f>
        <v>0</v>
      </c>
      <c r="AE720" s="55">
        <f>IF(Tabel!$N$4="16751", Tabel!$AD730*1.2,0)</f>
        <v>0</v>
      </c>
      <c r="AF720" s="55">
        <f>IF(Tabel!$N$4="16606", Tabel!$AD730*0.3,0)</f>
        <v>0</v>
      </c>
      <c r="AG720" s="55">
        <f>IF(Tabel!$N$4="16668", Tabel!$AD730*0.4,0)</f>
        <v>0</v>
      </c>
      <c r="AH720" s="55">
        <f>IF(Tabel!$N$4="15677", Tabel!$AD730*0.2,0)</f>
        <v>0</v>
      </c>
      <c r="AI720" s="55">
        <f>IF(Tabel!$N$4="16958", Tabel!$AD730*0.2,0)</f>
        <v>0</v>
      </c>
      <c r="AJ720" s="55">
        <f>Tabel!$AD730*0.75</f>
        <v>0</v>
      </c>
      <c r="AK720" s="55">
        <f>(Tabel!$AD730+Tabel!$AF730)*0.1</f>
        <v>0</v>
      </c>
      <c r="AL720" s="55">
        <f>IF(Tabel!$B730="GRUP_F6", Tabel!$AD730*0.1,0)</f>
        <v>0</v>
      </c>
      <c r="AM720" s="55">
        <f>IF(IFERROR(MATCH(CONCATENATE("I",Tabel!$N$4),Inst_social,0),0)&gt;0,Tabel!$AD730*0.1,0)</f>
        <v>0</v>
      </c>
      <c r="AN720" s="55">
        <f>Tabel!$AD730*0.75</f>
        <v>0</v>
      </c>
    </row>
    <row r="721" spans="24:40" x14ac:dyDescent="0.2">
      <c r="X721" s="55">
        <f>IF(IFERROR(MATCH(CONCATENATE("I",Tabel!$N$4),Inst_SFSSV,0),0)&gt;0,Tabel!$AD731*0.9,0)</f>
        <v>0</v>
      </c>
      <c r="Y721" s="55">
        <f>IF(Tabel!$N$4="16341", Tabel!AD731*1,0)</f>
        <v>0</v>
      </c>
      <c r="Z721" s="55">
        <f>IF(Tabel!$N$4="00027", Tabel!AD731*0.4,0)</f>
        <v>0</v>
      </c>
      <c r="AA721" s="55">
        <f>IF(IFERROR(MATCH(CONCATENATE("I",Tabel!$N$4),Inst_audio,0),0)&gt;0,Tabel!$AD731*0.2,0)</f>
        <v>0</v>
      </c>
      <c r="AB721" s="55">
        <f>IF(Tabel!$N$4="00169", Tabel!AD731*0.4,0)</f>
        <v>0</v>
      </c>
      <c r="AC721" s="55">
        <f>IF(IFERROR(MATCH(CONCATENATE("I",Tabel!$N$4),Inst_forta,0),0)&gt;0,Tabel!$AD731*0.2,0)</f>
        <v>0</v>
      </c>
      <c r="AD721" s="55">
        <f>IF(IFERROR(MATCH(CONCATENATE("I",Tabel!$N$4),Inst_forta_bani,0),0)&gt;0,Tabel!$AD731*1.2,0)</f>
        <v>0</v>
      </c>
      <c r="AE721" s="55">
        <f>IF(Tabel!$N$4="16751", Tabel!$AD731*1.2,0)</f>
        <v>0</v>
      </c>
      <c r="AF721" s="55">
        <f>IF(Tabel!$N$4="16606", Tabel!$AD731*0.3,0)</f>
        <v>0</v>
      </c>
      <c r="AG721" s="55">
        <f>IF(Tabel!$N$4="16668", Tabel!$AD731*0.4,0)</f>
        <v>0</v>
      </c>
      <c r="AH721" s="55">
        <f>IF(Tabel!$N$4="15677", Tabel!$AD731*0.2,0)</f>
        <v>0</v>
      </c>
      <c r="AI721" s="55">
        <f>IF(Tabel!$N$4="16958", Tabel!$AD731*0.2,0)</f>
        <v>0</v>
      </c>
      <c r="AJ721" s="55">
        <f>Tabel!$AD731*0.75</f>
        <v>0</v>
      </c>
      <c r="AK721" s="55">
        <f>(Tabel!$AD731+Tabel!$AF731)*0.1</f>
        <v>0</v>
      </c>
      <c r="AL721" s="55">
        <f>IF(Tabel!$B731="GRUP_F6", Tabel!$AD731*0.1,0)</f>
        <v>0</v>
      </c>
      <c r="AM721" s="55">
        <f>IF(IFERROR(MATCH(CONCATENATE("I",Tabel!$N$4),Inst_social,0),0)&gt;0,Tabel!$AD731*0.1,0)</f>
        <v>0</v>
      </c>
      <c r="AN721" s="55">
        <f>Tabel!$AD731*0.75</f>
        <v>0</v>
      </c>
    </row>
    <row r="722" spans="24:40" x14ac:dyDescent="0.2">
      <c r="X722" s="55">
        <f>IF(IFERROR(MATCH(CONCATENATE("I",Tabel!$N$4),Inst_SFSSV,0),0)&gt;0,Tabel!$AD732*0.9,0)</f>
        <v>0</v>
      </c>
      <c r="Y722" s="55">
        <f>IF(Tabel!$N$4="16341", Tabel!AD732*1,0)</f>
        <v>0</v>
      </c>
      <c r="Z722" s="55">
        <f>IF(Tabel!$N$4="00027", Tabel!AD732*0.4,0)</f>
        <v>0</v>
      </c>
      <c r="AA722" s="55">
        <f>IF(IFERROR(MATCH(CONCATENATE("I",Tabel!$N$4),Inst_audio,0),0)&gt;0,Tabel!$AD732*0.2,0)</f>
        <v>0</v>
      </c>
      <c r="AB722" s="55">
        <f>IF(Tabel!$N$4="00169", Tabel!AD732*0.4,0)</f>
        <v>0</v>
      </c>
      <c r="AC722" s="55">
        <f>IF(IFERROR(MATCH(CONCATENATE("I",Tabel!$N$4),Inst_forta,0),0)&gt;0,Tabel!$AD732*0.2,0)</f>
        <v>0</v>
      </c>
      <c r="AD722" s="55">
        <f>IF(IFERROR(MATCH(CONCATENATE("I",Tabel!$N$4),Inst_forta_bani,0),0)&gt;0,Tabel!$AD732*1.2,0)</f>
        <v>0</v>
      </c>
      <c r="AE722" s="55">
        <f>IF(Tabel!$N$4="16751", Tabel!$AD732*1.2,0)</f>
        <v>0</v>
      </c>
      <c r="AF722" s="55">
        <f>IF(Tabel!$N$4="16606", Tabel!$AD732*0.3,0)</f>
        <v>0</v>
      </c>
      <c r="AG722" s="55">
        <f>IF(Tabel!$N$4="16668", Tabel!$AD732*0.4,0)</f>
        <v>0</v>
      </c>
      <c r="AH722" s="55">
        <f>IF(Tabel!$N$4="15677", Tabel!$AD732*0.2,0)</f>
        <v>0</v>
      </c>
      <c r="AI722" s="55">
        <f>IF(Tabel!$N$4="16958", Tabel!$AD732*0.2,0)</f>
        <v>0</v>
      </c>
      <c r="AJ722" s="55">
        <f>Tabel!$AD732*0.75</f>
        <v>0</v>
      </c>
      <c r="AK722" s="55">
        <f>(Tabel!$AD732+Tabel!$AF732)*0.1</f>
        <v>0</v>
      </c>
      <c r="AL722" s="55">
        <f>IF(Tabel!$B732="GRUP_F6", Tabel!$AD732*0.1,0)</f>
        <v>0</v>
      </c>
      <c r="AM722" s="55">
        <f>IF(IFERROR(MATCH(CONCATENATE("I",Tabel!$N$4),Inst_social,0),0)&gt;0,Tabel!$AD732*0.1,0)</f>
        <v>0</v>
      </c>
      <c r="AN722" s="55">
        <f>Tabel!$AD732*0.75</f>
        <v>0</v>
      </c>
    </row>
    <row r="723" spans="24:40" x14ac:dyDescent="0.2">
      <c r="X723" s="55">
        <f>IF(IFERROR(MATCH(CONCATENATE("I",Tabel!$N$4),Inst_SFSSV,0),0)&gt;0,Tabel!$AD733*0.9,0)</f>
        <v>0</v>
      </c>
      <c r="Y723" s="55">
        <f>IF(Tabel!$N$4="16341", Tabel!AD733*1,0)</f>
        <v>0</v>
      </c>
      <c r="Z723" s="55">
        <f>IF(Tabel!$N$4="00027", Tabel!AD733*0.4,0)</f>
        <v>0</v>
      </c>
      <c r="AA723" s="55">
        <f>IF(IFERROR(MATCH(CONCATENATE("I",Tabel!$N$4),Inst_audio,0),0)&gt;0,Tabel!$AD733*0.2,0)</f>
        <v>0</v>
      </c>
      <c r="AB723" s="55">
        <f>IF(Tabel!$N$4="00169", Tabel!AD733*0.4,0)</f>
        <v>0</v>
      </c>
      <c r="AC723" s="55">
        <f>IF(IFERROR(MATCH(CONCATENATE("I",Tabel!$N$4),Inst_forta,0),0)&gt;0,Tabel!$AD733*0.2,0)</f>
        <v>0</v>
      </c>
      <c r="AD723" s="55">
        <f>IF(IFERROR(MATCH(CONCATENATE("I",Tabel!$N$4),Inst_forta_bani,0),0)&gt;0,Tabel!$AD733*1.2,0)</f>
        <v>0</v>
      </c>
      <c r="AE723" s="55">
        <f>IF(Tabel!$N$4="16751", Tabel!$AD733*1.2,0)</f>
        <v>0</v>
      </c>
      <c r="AF723" s="55">
        <f>IF(Tabel!$N$4="16606", Tabel!$AD733*0.3,0)</f>
        <v>0</v>
      </c>
      <c r="AG723" s="55">
        <f>IF(Tabel!$N$4="16668", Tabel!$AD733*0.4,0)</f>
        <v>0</v>
      </c>
      <c r="AH723" s="55">
        <f>IF(Tabel!$N$4="15677", Tabel!$AD733*0.2,0)</f>
        <v>0</v>
      </c>
      <c r="AI723" s="55">
        <f>IF(Tabel!$N$4="16958", Tabel!$AD733*0.2,0)</f>
        <v>0</v>
      </c>
      <c r="AJ723" s="55">
        <f>Tabel!$AD733*0.75</f>
        <v>0</v>
      </c>
      <c r="AK723" s="55">
        <f>(Tabel!$AD733+Tabel!$AF733)*0.1</f>
        <v>0</v>
      </c>
      <c r="AL723" s="55">
        <f>IF(Tabel!$B733="GRUP_F6", Tabel!$AD733*0.1,0)</f>
        <v>0</v>
      </c>
      <c r="AM723" s="55">
        <f>IF(IFERROR(MATCH(CONCATENATE("I",Tabel!$N$4),Inst_social,0),0)&gt;0,Tabel!$AD733*0.1,0)</f>
        <v>0</v>
      </c>
      <c r="AN723" s="55">
        <f>Tabel!$AD733*0.75</f>
        <v>0</v>
      </c>
    </row>
    <row r="724" spans="24:40" x14ac:dyDescent="0.2">
      <c r="X724" s="55">
        <f>IF(IFERROR(MATCH(CONCATENATE("I",Tabel!$N$4),Inst_SFSSV,0),0)&gt;0,Tabel!$AD734*0.9,0)</f>
        <v>0</v>
      </c>
      <c r="Y724" s="55">
        <f>IF(Tabel!$N$4="16341", Tabel!AD734*1,0)</f>
        <v>0</v>
      </c>
      <c r="Z724" s="55">
        <f>IF(Tabel!$N$4="00027", Tabel!AD734*0.4,0)</f>
        <v>0</v>
      </c>
      <c r="AA724" s="55">
        <f>IF(IFERROR(MATCH(CONCATENATE("I",Tabel!$N$4),Inst_audio,0),0)&gt;0,Tabel!$AD734*0.2,0)</f>
        <v>0</v>
      </c>
      <c r="AB724" s="55">
        <f>IF(Tabel!$N$4="00169", Tabel!AD734*0.4,0)</f>
        <v>0</v>
      </c>
      <c r="AC724" s="55">
        <f>IF(IFERROR(MATCH(CONCATENATE("I",Tabel!$N$4),Inst_forta,0),0)&gt;0,Tabel!$AD734*0.2,0)</f>
        <v>0</v>
      </c>
      <c r="AD724" s="55">
        <f>IF(IFERROR(MATCH(CONCATENATE("I",Tabel!$N$4),Inst_forta_bani,0),0)&gt;0,Tabel!$AD734*1.2,0)</f>
        <v>0</v>
      </c>
      <c r="AE724" s="55">
        <f>IF(Tabel!$N$4="16751", Tabel!$AD734*1.2,0)</f>
        <v>0</v>
      </c>
      <c r="AF724" s="55">
        <f>IF(Tabel!$N$4="16606", Tabel!$AD734*0.3,0)</f>
        <v>0</v>
      </c>
      <c r="AG724" s="55">
        <f>IF(Tabel!$N$4="16668", Tabel!$AD734*0.4,0)</f>
        <v>0</v>
      </c>
      <c r="AH724" s="55">
        <f>IF(Tabel!$N$4="15677", Tabel!$AD734*0.2,0)</f>
        <v>0</v>
      </c>
      <c r="AI724" s="55">
        <f>IF(Tabel!$N$4="16958", Tabel!$AD734*0.2,0)</f>
        <v>0</v>
      </c>
      <c r="AJ724" s="55">
        <f>Tabel!$AD734*0.75</f>
        <v>0</v>
      </c>
      <c r="AK724" s="55">
        <f>(Tabel!$AD734+Tabel!$AF734)*0.1</f>
        <v>0</v>
      </c>
      <c r="AL724" s="55">
        <f>IF(Tabel!$B734="GRUP_F6", Tabel!$AD734*0.1,0)</f>
        <v>0</v>
      </c>
      <c r="AM724" s="55">
        <f>IF(IFERROR(MATCH(CONCATENATE("I",Tabel!$N$4),Inst_social,0),0)&gt;0,Tabel!$AD734*0.1,0)</f>
        <v>0</v>
      </c>
      <c r="AN724" s="55">
        <f>Tabel!$AD734*0.75</f>
        <v>0</v>
      </c>
    </row>
    <row r="725" spans="24:40" x14ac:dyDescent="0.2">
      <c r="X725" s="55">
        <f>IF(IFERROR(MATCH(CONCATENATE("I",Tabel!$N$4),Inst_SFSSV,0),0)&gt;0,Tabel!$AD735*0.9,0)</f>
        <v>0</v>
      </c>
      <c r="Y725" s="55">
        <f>IF(Tabel!$N$4="16341", Tabel!AD735*1,0)</f>
        <v>0</v>
      </c>
      <c r="Z725" s="55">
        <f>IF(Tabel!$N$4="00027", Tabel!AD735*0.4,0)</f>
        <v>0</v>
      </c>
      <c r="AA725" s="55">
        <f>IF(IFERROR(MATCH(CONCATENATE("I",Tabel!$N$4),Inst_audio,0),0)&gt;0,Tabel!$AD735*0.2,0)</f>
        <v>0</v>
      </c>
      <c r="AB725" s="55">
        <f>IF(Tabel!$N$4="00169", Tabel!AD735*0.4,0)</f>
        <v>0</v>
      </c>
      <c r="AC725" s="55">
        <f>IF(IFERROR(MATCH(CONCATENATE("I",Tabel!$N$4),Inst_forta,0),0)&gt;0,Tabel!$AD735*0.2,0)</f>
        <v>0</v>
      </c>
      <c r="AD725" s="55">
        <f>IF(IFERROR(MATCH(CONCATENATE("I",Tabel!$N$4),Inst_forta_bani,0),0)&gt;0,Tabel!$AD735*1.2,0)</f>
        <v>0</v>
      </c>
      <c r="AE725" s="55">
        <f>IF(Tabel!$N$4="16751", Tabel!$AD735*1.2,0)</f>
        <v>0</v>
      </c>
      <c r="AF725" s="55">
        <f>IF(Tabel!$N$4="16606", Tabel!$AD735*0.3,0)</f>
        <v>0</v>
      </c>
      <c r="AG725" s="55">
        <f>IF(Tabel!$N$4="16668", Tabel!$AD735*0.4,0)</f>
        <v>0</v>
      </c>
      <c r="AH725" s="55">
        <f>IF(Tabel!$N$4="15677", Tabel!$AD735*0.2,0)</f>
        <v>0</v>
      </c>
      <c r="AI725" s="55">
        <f>IF(Tabel!$N$4="16958", Tabel!$AD735*0.2,0)</f>
        <v>0</v>
      </c>
      <c r="AJ725" s="55">
        <f>Tabel!$AD735*0.75</f>
        <v>0</v>
      </c>
      <c r="AK725" s="55">
        <f>(Tabel!$AD735+Tabel!$AF735)*0.1</f>
        <v>0</v>
      </c>
      <c r="AL725" s="55">
        <f>IF(Tabel!$B735="GRUP_F6", Tabel!$AD735*0.1,0)</f>
        <v>0</v>
      </c>
      <c r="AM725" s="55">
        <f>IF(IFERROR(MATCH(CONCATENATE("I",Tabel!$N$4),Inst_social,0),0)&gt;0,Tabel!$AD735*0.1,0)</f>
        <v>0</v>
      </c>
      <c r="AN725" s="55">
        <f>Tabel!$AD735*0.75</f>
        <v>0</v>
      </c>
    </row>
    <row r="726" spans="24:40" x14ac:dyDescent="0.2">
      <c r="X726" s="55">
        <f>IF(IFERROR(MATCH(CONCATENATE("I",Tabel!$N$4),Inst_SFSSV,0),0)&gt;0,Tabel!$AD736*0.9,0)</f>
        <v>0</v>
      </c>
      <c r="Y726" s="55">
        <f>IF(Tabel!$N$4="16341", Tabel!AD736*1,0)</f>
        <v>0</v>
      </c>
      <c r="Z726" s="55">
        <f>IF(Tabel!$N$4="00027", Tabel!AD736*0.4,0)</f>
        <v>0</v>
      </c>
      <c r="AA726" s="55">
        <f>IF(IFERROR(MATCH(CONCATENATE("I",Tabel!$N$4),Inst_audio,0),0)&gt;0,Tabel!$AD736*0.2,0)</f>
        <v>0</v>
      </c>
      <c r="AB726" s="55">
        <f>IF(Tabel!$N$4="00169", Tabel!AD736*0.4,0)</f>
        <v>0</v>
      </c>
      <c r="AC726" s="55">
        <f>IF(IFERROR(MATCH(CONCATENATE("I",Tabel!$N$4),Inst_forta,0),0)&gt;0,Tabel!$AD736*0.2,0)</f>
        <v>0</v>
      </c>
      <c r="AD726" s="55">
        <f>IF(IFERROR(MATCH(CONCATENATE("I",Tabel!$N$4),Inst_forta_bani,0),0)&gt;0,Tabel!$AD736*1.2,0)</f>
        <v>0</v>
      </c>
      <c r="AE726" s="55">
        <f>IF(Tabel!$N$4="16751", Tabel!$AD736*1.2,0)</f>
        <v>0</v>
      </c>
      <c r="AF726" s="55">
        <f>IF(Tabel!$N$4="16606", Tabel!$AD736*0.3,0)</f>
        <v>0</v>
      </c>
      <c r="AG726" s="55">
        <f>IF(Tabel!$N$4="16668", Tabel!$AD736*0.4,0)</f>
        <v>0</v>
      </c>
      <c r="AH726" s="55">
        <f>IF(Tabel!$N$4="15677", Tabel!$AD736*0.2,0)</f>
        <v>0</v>
      </c>
      <c r="AI726" s="55">
        <f>IF(Tabel!$N$4="16958", Tabel!$AD736*0.2,0)</f>
        <v>0</v>
      </c>
      <c r="AJ726" s="55">
        <f>Tabel!$AD736*0.75</f>
        <v>0</v>
      </c>
      <c r="AK726" s="55">
        <f>(Tabel!$AD736+Tabel!$AF736)*0.1</f>
        <v>0</v>
      </c>
      <c r="AL726" s="55">
        <f>IF(Tabel!$B736="GRUP_F6", Tabel!$AD736*0.1,0)</f>
        <v>0</v>
      </c>
      <c r="AM726" s="55">
        <f>IF(IFERROR(MATCH(CONCATENATE("I",Tabel!$N$4),Inst_social,0),0)&gt;0,Tabel!$AD736*0.1,0)</f>
        <v>0</v>
      </c>
      <c r="AN726" s="55">
        <f>Tabel!$AD736*0.75</f>
        <v>0</v>
      </c>
    </row>
    <row r="727" spans="24:40" x14ac:dyDescent="0.2">
      <c r="X727" s="55">
        <f>IF(IFERROR(MATCH(CONCATENATE("I",Tabel!$N$4),Inst_SFSSV,0),0)&gt;0,Tabel!$AD737*0.9,0)</f>
        <v>0</v>
      </c>
      <c r="Y727" s="55">
        <f>IF(Tabel!$N$4="16341", Tabel!AD737*1,0)</f>
        <v>0</v>
      </c>
      <c r="Z727" s="55">
        <f>IF(Tabel!$N$4="00027", Tabel!AD737*0.4,0)</f>
        <v>0</v>
      </c>
      <c r="AA727" s="55">
        <f>IF(IFERROR(MATCH(CONCATENATE("I",Tabel!$N$4),Inst_audio,0),0)&gt;0,Tabel!$AD737*0.2,0)</f>
        <v>0</v>
      </c>
      <c r="AB727" s="55">
        <f>IF(Tabel!$N$4="00169", Tabel!AD737*0.4,0)</f>
        <v>0</v>
      </c>
      <c r="AC727" s="55">
        <f>IF(IFERROR(MATCH(CONCATENATE("I",Tabel!$N$4),Inst_forta,0),0)&gt;0,Tabel!$AD737*0.2,0)</f>
        <v>0</v>
      </c>
      <c r="AD727" s="55">
        <f>IF(IFERROR(MATCH(CONCATENATE("I",Tabel!$N$4),Inst_forta_bani,0),0)&gt;0,Tabel!$AD737*1.2,0)</f>
        <v>0</v>
      </c>
      <c r="AE727" s="55">
        <f>IF(Tabel!$N$4="16751", Tabel!$AD737*1.2,0)</f>
        <v>0</v>
      </c>
      <c r="AF727" s="55">
        <f>IF(Tabel!$N$4="16606", Tabel!$AD737*0.3,0)</f>
        <v>0</v>
      </c>
      <c r="AG727" s="55">
        <f>IF(Tabel!$N$4="16668", Tabel!$AD737*0.4,0)</f>
        <v>0</v>
      </c>
      <c r="AH727" s="55">
        <f>IF(Tabel!$N$4="15677", Tabel!$AD737*0.2,0)</f>
        <v>0</v>
      </c>
      <c r="AI727" s="55">
        <f>IF(Tabel!$N$4="16958", Tabel!$AD737*0.2,0)</f>
        <v>0</v>
      </c>
      <c r="AJ727" s="55">
        <f>Tabel!$AD737*0.75</f>
        <v>0</v>
      </c>
      <c r="AK727" s="55">
        <f>(Tabel!$AD737+Tabel!$AF737)*0.1</f>
        <v>0</v>
      </c>
      <c r="AL727" s="55">
        <f>IF(Tabel!$B737="GRUP_F6", Tabel!$AD737*0.1,0)</f>
        <v>0</v>
      </c>
      <c r="AM727" s="55">
        <f>IF(IFERROR(MATCH(CONCATENATE("I",Tabel!$N$4),Inst_social,0),0)&gt;0,Tabel!$AD737*0.1,0)</f>
        <v>0</v>
      </c>
      <c r="AN727" s="55">
        <f>Tabel!$AD737*0.75</f>
        <v>0</v>
      </c>
    </row>
    <row r="728" spans="24:40" x14ac:dyDescent="0.2">
      <c r="X728" s="55">
        <f>IF(IFERROR(MATCH(CONCATENATE("I",Tabel!$N$4),Inst_SFSSV,0),0)&gt;0,Tabel!$AD738*0.9,0)</f>
        <v>0</v>
      </c>
      <c r="Y728" s="55">
        <f>IF(Tabel!$N$4="16341", Tabel!AD738*1,0)</f>
        <v>0</v>
      </c>
      <c r="Z728" s="55">
        <f>IF(Tabel!$N$4="00027", Tabel!AD738*0.4,0)</f>
        <v>0</v>
      </c>
      <c r="AA728" s="55">
        <f>IF(IFERROR(MATCH(CONCATENATE("I",Tabel!$N$4),Inst_audio,0),0)&gt;0,Tabel!$AD738*0.2,0)</f>
        <v>0</v>
      </c>
      <c r="AB728" s="55">
        <f>IF(Tabel!$N$4="00169", Tabel!AD738*0.4,0)</f>
        <v>0</v>
      </c>
      <c r="AC728" s="55">
        <f>IF(IFERROR(MATCH(CONCATENATE("I",Tabel!$N$4),Inst_forta,0),0)&gt;0,Tabel!$AD738*0.2,0)</f>
        <v>0</v>
      </c>
      <c r="AD728" s="55">
        <f>IF(IFERROR(MATCH(CONCATENATE("I",Tabel!$N$4),Inst_forta_bani,0),0)&gt;0,Tabel!$AD738*1.2,0)</f>
        <v>0</v>
      </c>
      <c r="AE728" s="55">
        <f>IF(Tabel!$N$4="16751", Tabel!$AD738*1.2,0)</f>
        <v>0</v>
      </c>
      <c r="AF728" s="55">
        <f>IF(Tabel!$N$4="16606", Tabel!$AD738*0.3,0)</f>
        <v>0</v>
      </c>
      <c r="AG728" s="55">
        <f>IF(Tabel!$N$4="16668", Tabel!$AD738*0.4,0)</f>
        <v>0</v>
      </c>
      <c r="AH728" s="55">
        <f>IF(Tabel!$N$4="15677", Tabel!$AD738*0.2,0)</f>
        <v>0</v>
      </c>
      <c r="AI728" s="55">
        <f>IF(Tabel!$N$4="16958", Tabel!$AD738*0.2,0)</f>
        <v>0</v>
      </c>
      <c r="AJ728" s="55">
        <f>Tabel!$AD738*0.75</f>
        <v>0</v>
      </c>
      <c r="AK728" s="55">
        <f>(Tabel!$AD738+Tabel!$AF738)*0.1</f>
        <v>0</v>
      </c>
      <c r="AL728" s="55">
        <f>IF(Tabel!$B738="GRUP_F6", Tabel!$AD738*0.1,0)</f>
        <v>0</v>
      </c>
      <c r="AM728" s="55">
        <f>IF(IFERROR(MATCH(CONCATENATE("I",Tabel!$N$4),Inst_social,0),0)&gt;0,Tabel!$AD738*0.1,0)</f>
        <v>0</v>
      </c>
      <c r="AN728" s="55">
        <f>Tabel!$AD738*0.75</f>
        <v>0</v>
      </c>
    </row>
    <row r="729" spans="24:40" x14ac:dyDescent="0.2">
      <c r="X729" s="55">
        <f>IF(IFERROR(MATCH(CONCATENATE("I",Tabel!$N$4),Inst_SFSSV,0),0)&gt;0,Tabel!$AD739*0.9,0)</f>
        <v>0</v>
      </c>
      <c r="Y729" s="55">
        <f>IF(Tabel!$N$4="16341", Tabel!AD739*1,0)</f>
        <v>0</v>
      </c>
      <c r="Z729" s="55">
        <f>IF(Tabel!$N$4="00027", Tabel!AD739*0.4,0)</f>
        <v>0</v>
      </c>
      <c r="AA729" s="55">
        <f>IF(IFERROR(MATCH(CONCATENATE("I",Tabel!$N$4),Inst_audio,0),0)&gt;0,Tabel!$AD739*0.2,0)</f>
        <v>0</v>
      </c>
      <c r="AB729" s="55">
        <f>IF(Tabel!$N$4="00169", Tabel!AD739*0.4,0)</f>
        <v>0</v>
      </c>
      <c r="AC729" s="55">
        <f>IF(IFERROR(MATCH(CONCATENATE("I",Tabel!$N$4),Inst_forta,0),0)&gt;0,Tabel!$AD739*0.2,0)</f>
        <v>0</v>
      </c>
      <c r="AD729" s="55">
        <f>IF(IFERROR(MATCH(CONCATENATE("I",Tabel!$N$4),Inst_forta_bani,0),0)&gt;0,Tabel!$AD739*1.2,0)</f>
        <v>0</v>
      </c>
      <c r="AE729" s="55">
        <f>IF(Tabel!$N$4="16751", Tabel!$AD739*1.2,0)</f>
        <v>0</v>
      </c>
      <c r="AF729" s="55">
        <f>IF(Tabel!$N$4="16606", Tabel!$AD739*0.3,0)</f>
        <v>0</v>
      </c>
      <c r="AG729" s="55">
        <f>IF(Tabel!$N$4="16668", Tabel!$AD739*0.4,0)</f>
        <v>0</v>
      </c>
      <c r="AH729" s="55">
        <f>IF(Tabel!$N$4="15677", Tabel!$AD739*0.2,0)</f>
        <v>0</v>
      </c>
      <c r="AI729" s="55">
        <f>IF(Tabel!$N$4="16958", Tabel!$AD739*0.2,0)</f>
        <v>0</v>
      </c>
      <c r="AJ729" s="55">
        <f>Tabel!$AD739*0.75</f>
        <v>0</v>
      </c>
      <c r="AK729" s="55">
        <f>(Tabel!$AD739+Tabel!$AF739)*0.1</f>
        <v>0</v>
      </c>
      <c r="AL729" s="55">
        <f>IF(Tabel!$B739="GRUP_F6", Tabel!$AD739*0.1,0)</f>
        <v>0</v>
      </c>
      <c r="AM729" s="55">
        <f>IF(IFERROR(MATCH(CONCATENATE("I",Tabel!$N$4),Inst_social,0),0)&gt;0,Tabel!$AD739*0.1,0)</f>
        <v>0</v>
      </c>
      <c r="AN729" s="55">
        <f>Tabel!$AD739*0.75</f>
        <v>0</v>
      </c>
    </row>
    <row r="730" spans="24:40" x14ac:dyDescent="0.2">
      <c r="X730" s="55">
        <f>IF(IFERROR(MATCH(CONCATENATE("I",Tabel!$N$4),Inst_SFSSV,0),0)&gt;0,Tabel!$AD740*0.9,0)</f>
        <v>0</v>
      </c>
      <c r="Y730" s="55">
        <f>IF(Tabel!$N$4="16341", Tabel!AD740*1,0)</f>
        <v>0</v>
      </c>
      <c r="Z730" s="55">
        <f>IF(Tabel!$N$4="00027", Tabel!AD740*0.4,0)</f>
        <v>0</v>
      </c>
      <c r="AA730" s="55">
        <f>IF(IFERROR(MATCH(CONCATENATE("I",Tabel!$N$4),Inst_audio,0),0)&gt;0,Tabel!$AD740*0.2,0)</f>
        <v>0</v>
      </c>
      <c r="AB730" s="55">
        <f>IF(Tabel!$N$4="00169", Tabel!AD740*0.4,0)</f>
        <v>0</v>
      </c>
      <c r="AC730" s="55">
        <f>IF(IFERROR(MATCH(CONCATENATE("I",Tabel!$N$4),Inst_forta,0),0)&gt;0,Tabel!$AD740*0.2,0)</f>
        <v>0</v>
      </c>
      <c r="AD730" s="55">
        <f>IF(IFERROR(MATCH(CONCATENATE("I",Tabel!$N$4),Inst_forta_bani,0),0)&gt;0,Tabel!$AD740*1.2,0)</f>
        <v>0</v>
      </c>
      <c r="AE730" s="55">
        <f>IF(Tabel!$N$4="16751", Tabel!$AD740*1.2,0)</f>
        <v>0</v>
      </c>
      <c r="AF730" s="55">
        <f>IF(Tabel!$N$4="16606", Tabel!$AD740*0.3,0)</f>
        <v>0</v>
      </c>
      <c r="AG730" s="55">
        <f>IF(Tabel!$N$4="16668", Tabel!$AD740*0.4,0)</f>
        <v>0</v>
      </c>
      <c r="AH730" s="55">
        <f>IF(Tabel!$N$4="15677", Tabel!$AD740*0.2,0)</f>
        <v>0</v>
      </c>
      <c r="AI730" s="55">
        <f>IF(Tabel!$N$4="16958", Tabel!$AD740*0.2,0)</f>
        <v>0</v>
      </c>
      <c r="AJ730" s="55">
        <f>Tabel!$AD740*0.75</f>
        <v>0</v>
      </c>
      <c r="AK730" s="55">
        <f>(Tabel!$AD740+Tabel!$AF740)*0.1</f>
        <v>0</v>
      </c>
      <c r="AL730" s="55">
        <f>IF(Tabel!$B740="GRUP_F6", Tabel!$AD740*0.1,0)</f>
        <v>0</v>
      </c>
      <c r="AM730" s="55">
        <f>IF(IFERROR(MATCH(CONCATENATE("I",Tabel!$N$4),Inst_social,0),0)&gt;0,Tabel!$AD740*0.1,0)</f>
        <v>0</v>
      </c>
      <c r="AN730" s="55">
        <f>Tabel!$AD740*0.75</f>
        <v>0</v>
      </c>
    </row>
    <row r="731" spans="24:40" x14ac:dyDescent="0.2">
      <c r="X731" s="55">
        <f>IF(IFERROR(MATCH(CONCATENATE("I",Tabel!$N$4),Inst_SFSSV,0),0)&gt;0,Tabel!$AD741*0.9,0)</f>
        <v>0</v>
      </c>
      <c r="Y731" s="55">
        <f>IF(Tabel!$N$4="16341", Tabel!AD741*1,0)</f>
        <v>0</v>
      </c>
      <c r="Z731" s="55">
        <f>IF(Tabel!$N$4="00027", Tabel!AD741*0.4,0)</f>
        <v>0</v>
      </c>
      <c r="AA731" s="55">
        <f>IF(IFERROR(MATCH(CONCATENATE("I",Tabel!$N$4),Inst_audio,0),0)&gt;0,Tabel!$AD741*0.2,0)</f>
        <v>0</v>
      </c>
      <c r="AB731" s="55">
        <f>IF(Tabel!$N$4="00169", Tabel!AD741*0.4,0)</f>
        <v>0</v>
      </c>
      <c r="AC731" s="55">
        <f>IF(IFERROR(MATCH(CONCATENATE("I",Tabel!$N$4),Inst_forta,0),0)&gt;0,Tabel!$AD741*0.2,0)</f>
        <v>0</v>
      </c>
      <c r="AD731" s="55">
        <f>IF(IFERROR(MATCH(CONCATENATE("I",Tabel!$N$4),Inst_forta_bani,0),0)&gt;0,Tabel!$AD741*1.2,0)</f>
        <v>0</v>
      </c>
      <c r="AE731" s="55">
        <f>IF(Tabel!$N$4="16751", Tabel!$AD741*1.2,0)</f>
        <v>0</v>
      </c>
      <c r="AF731" s="55">
        <f>IF(Tabel!$N$4="16606", Tabel!$AD741*0.3,0)</f>
        <v>0</v>
      </c>
      <c r="AG731" s="55">
        <f>IF(Tabel!$N$4="16668", Tabel!$AD741*0.4,0)</f>
        <v>0</v>
      </c>
      <c r="AH731" s="55">
        <f>IF(Tabel!$N$4="15677", Tabel!$AD741*0.2,0)</f>
        <v>0</v>
      </c>
      <c r="AI731" s="55">
        <f>IF(Tabel!$N$4="16958", Tabel!$AD741*0.2,0)</f>
        <v>0</v>
      </c>
      <c r="AJ731" s="55">
        <f>Tabel!$AD741*0.75</f>
        <v>0</v>
      </c>
      <c r="AK731" s="55">
        <f>(Tabel!$AD741+Tabel!$AF741)*0.1</f>
        <v>0</v>
      </c>
      <c r="AL731" s="55">
        <f>IF(Tabel!$B741="GRUP_F6", Tabel!$AD741*0.1,0)</f>
        <v>0</v>
      </c>
      <c r="AM731" s="55">
        <f>IF(IFERROR(MATCH(CONCATENATE("I",Tabel!$N$4),Inst_social,0),0)&gt;0,Tabel!$AD741*0.1,0)</f>
        <v>0</v>
      </c>
      <c r="AN731" s="55">
        <f>Tabel!$AD741*0.75</f>
        <v>0</v>
      </c>
    </row>
    <row r="732" spans="24:40" x14ac:dyDescent="0.2">
      <c r="X732" s="55">
        <f>IF(IFERROR(MATCH(CONCATENATE("I",Tabel!$N$4),Inst_SFSSV,0),0)&gt;0,Tabel!$AD742*0.9,0)</f>
        <v>0</v>
      </c>
      <c r="Y732" s="55">
        <f>IF(Tabel!$N$4="16341", Tabel!AD742*1,0)</f>
        <v>0</v>
      </c>
      <c r="Z732" s="55">
        <f>IF(Tabel!$N$4="00027", Tabel!AD742*0.4,0)</f>
        <v>0</v>
      </c>
      <c r="AA732" s="55">
        <f>IF(IFERROR(MATCH(CONCATENATE("I",Tabel!$N$4),Inst_audio,0),0)&gt;0,Tabel!$AD742*0.2,0)</f>
        <v>0</v>
      </c>
      <c r="AB732" s="55">
        <f>IF(Tabel!$N$4="00169", Tabel!AD742*0.4,0)</f>
        <v>0</v>
      </c>
      <c r="AC732" s="55">
        <f>IF(IFERROR(MATCH(CONCATENATE("I",Tabel!$N$4),Inst_forta,0),0)&gt;0,Tabel!$AD742*0.2,0)</f>
        <v>0</v>
      </c>
      <c r="AD732" s="55">
        <f>IF(IFERROR(MATCH(CONCATENATE("I",Tabel!$N$4),Inst_forta_bani,0),0)&gt;0,Tabel!$AD742*1.2,0)</f>
        <v>0</v>
      </c>
      <c r="AE732" s="55">
        <f>IF(Tabel!$N$4="16751", Tabel!$AD742*1.2,0)</f>
        <v>0</v>
      </c>
      <c r="AF732" s="55">
        <f>IF(Tabel!$N$4="16606", Tabel!$AD742*0.3,0)</f>
        <v>0</v>
      </c>
      <c r="AG732" s="55">
        <f>IF(Tabel!$N$4="16668", Tabel!$AD742*0.4,0)</f>
        <v>0</v>
      </c>
      <c r="AH732" s="55">
        <f>IF(Tabel!$N$4="15677", Tabel!$AD742*0.2,0)</f>
        <v>0</v>
      </c>
      <c r="AI732" s="55">
        <f>IF(Tabel!$N$4="16958", Tabel!$AD742*0.2,0)</f>
        <v>0</v>
      </c>
      <c r="AJ732" s="55">
        <f>Tabel!$AD742*0.75</f>
        <v>0</v>
      </c>
      <c r="AK732" s="55">
        <f>(Tabel!$AD742+Tabel!$AF742)*0.1</f>
        <v>0</v>
      </c>
      <c r="AL732" s="55">
        <f>IF(Tabel!$B742="GRUP_F6", Tabel!$AD742*0.1,0)</f>
        <v>0</v>
      </c>
      <c r="AM732" s="55">
        <f>IF(IFERROR(MATCH(CONCATENATE("I",Tabel!$N$4),Inst_social,0),0)&gt;0,Tabel!$AD742*0.1,0)</f>
        <v>0</v>
      </c>
      <c r="AN732" s="55">
        <f>Tabel!$AD742*0.75</f>
        <v>0</v>
      </c>
    </row>
    <row r="733" spans="24:40" x14ac:dyDescent="0.2">
      <c r="X733" s="55">
        <f>IF(IFERROR(MATCH(CONCATENATE("I",Tabel!$N$4),Inst_SFSSV,0),0)&gt;0,Tabel!$AD743*0.9,0)</f>
        <v>0</v>
      </c>
      <c r="Y733" s="55">
        <f>IF(Tabel!$N$4="16341", Tabel!AD743*1,0)</f>
        <v>0</v>
      </c>
      <c r="Z733" s="55">
        <f>IF(Tabel!$N$4="00027", Tabel!AD743*0.4,0)</f>
        <v>0</v>
      </c>
      <c r="AA733" s="55">
        <f>IF(IFERROR(MATCH(CONCATENATE("I",Tabel!$N$4),Inst_audio,0),0)&gt;0,Tabel!$AD743*0.2,0)</f>
        <v>0</v>
      </c>
      <c r="AB733" s="55">
        <f>IF(Tabel!$N$4="00169", Tabel!AD743*0.4,0)</f>
        <v>0</v>
      </c>
      <c r="AC733" s="55">
        <f>IF(IFERROR(MATCH(CONCATENATE("I",Tabel!$N$4),Inst_forta,0),0)&gt;0,Tabel!$AD743*0.2,0)</f>
        <v>0</v>
      </c>
      <c r="AD733" s="55">
        <f>IF(IFERROR(MATCH(CONCATENATE("I",Tabel!$N$4),Inst_forta_bani,0),0)&gt;0,Tabel!$AD743*1.2,0)</f>
        <v>0</v>
      </c>
      <c r="AE733" s="55">
        <f>IF(Tabel!$N$4="16751", Tabel!$AD743*1.2,0)</f>
        <v>0</v>
      </c>
      <c r="AF733" s="55">
        <f>IF(Tabel!$N$4="16606", Tabel!$AD743*0.3,0)</f>
        <v>0</v>
      </c>
      <c r="AG733" s="55">
        <f>IF(Tabel!$N$4="16668", Tabel!$AD743*0.4,0)</f>
        <v>0</v>
      </c>
      <c r="AH733" s="55">
        <f>IF(Tabel!$N$4="15677", Tabel!$AD743*0.2,0)</f>
        <v>0</v>
      </c>
      <c r="AI733" s="55">
        <f>IF(Tabel!$N$4="16958", Tabel!$AD743*0.2,0)</f>
        <v>0</v>
      </c>
      <c r="AJ733" s="55">
        <f>Tabel!$AD743*0.75</f>
        <v>0</v>
      </c>
      <c r="AK733" s="55">
        <f>(Tabel!$AD743+Tabel!$AF743)*0.1</f>
        <v>0</v>
      </c>
      <c r="AL733" s="55">
        <f>IF(Tabel!$B743="GRUP_F6", Tabel!$AD743*0.1,0)</f>
        <v>0</v>
      </c>
      <c r="AM733" s="55">
        <f>IF(IFERROR(MATCH(CONCATENATE("I",Tabel!$N$4),Inst_social,0),0)&gt;0,Tabel!$AD743*0.1,0)</f>
        <v>0</v>
      </c>
      <c r="AN733" s="55">
        <f>Tabel!$AD743*0.75</f>
        <v>0</v>
      </c>
    </row>
    <row r="734" spans="24:40" x14ac:dyDescent="0.2">
      <c r="X734" s="55">
        <f>IF(IFERROR(MATCH(CONCATENATE("I",Tabel!$N$4),Inst_SFSSV,0),0)&gt;0,Tabel!$AD744*0.9,0)</f>
        <v>0</v>
      </c>
      <c r="Y734" s="55">
        <f>IF(Tabel!$N$4="16341", Tabel!AD744*1,0)</f>
        <v>0</v>
      </c>
      <c r="Z734" s="55">
        <f>IF(Tabel!$N$4="00027", Tabel!AD744*0.4,0)</f>
        <v>0</v>
      </c>
      <c r="AA734" s="55">
        <f>IF(IFERROR(MATCH(CONCATENATE("I",Tabel!$N$4),Inst_audio,0),0)&gt;0,Tabel!$AD744*0.2,0)</f>
        <v>0</v>
      </c>
      <c r="AB734" s="55">
        <f>IF(Tabel!$N$4="00169", Tabel!AD744*0.4,0)</f>
        <v>0</v>
      </c>
      <c r="AC734" s="55">
        <f>IF(IFERROR(MATCH(CONCATENATE("I",Tabel!$N$4),Inst_forta,0),0)&gt;0,Tabel!$AD744*0.2,0)</f>
        <v>0</v>
      </c>
      <c r="AD734" s="55">
        <f>IF(IFERROR(MATCH(CONCATENATE("I",Tabel!$N$4),Inst_forta_bani,0),0)&gt;0,Tabel!$AD744*1.2,0)</f>
        <v>0</v>
      </c>
      <c r="AE734" s="55">
        <f>IF(Tabel!$N$4="16751", Tabel!$AD744*1.2,0)</f>
        <v>0</v>
      </c>
      <c r="AF734" s="55">
        <f>IF(Tabel!$N$4="16606", Tabel!$AD744*0.3,0)</f>
        <v>0</v>
      </c>
      <c r="AG734" s="55">
        <f>IF(Tabel!$N$4="16668", Tabel!$AD744*0.4,0)</f>
        <v>0</v>
      </c>
      <c r="AH734" s="55">
        <f>IF(Tabel!$N$4="15677", Tabel!$AD744*0.2,0)</f>
        <v>0</v>
      </c>
      <c r="AI734" s="55">
        <f>IF(Tabel!$N$4="16958", Tabel!$AD744*0.2,0)</f>
        <v>0</v>
      </c>
      <c r="AJ734" s="55">
        <f>Tabel!$AD744*0.75</f>
        <v>0</v>
      </c>
      <c r="AK734" s="55">
        <f>(Tabel!$AD744+Tabel!$AF744)*0.1</f>
        <v>0</v>
      </c>
      <c r="AL734" s="55">
        <f>IF(Tabel!$B744="GRUP_F6", Tabel!$AD744*0.1,0)</f>
        <v>0</v>
      </c>
      <c r="AM734" s="55">
        <f>IF(IFERROR(MATCH(CONCATENATE("I",Tabel!$N$4),Inst_social,0),0)&gt;0,Tabel!$AD744*0.1,0)</f>
        <v>0</v>
      </c>
      <c r="AN734" s="55">
        <f>Tabel!$AD744*0.75</f>
        <v>0</v>
      </c>
    </row>
    <row r="735" spans="24:40" x14ac:dyDescent="0.2">
      <c r="X735" s="55">
        <f>IF(IFERROR(MATCH(CONCATENATE("I",Tabel!$N$4),Inst_SFSSV,0),0)&gt;0,Tabel!$AD745*0.9,0)</f>
        <v>0</v>
      </c>
      <c r="Y735" s="55">
        <f>IF(Tabel!$N$4="16341", Tabel!AD745*1,0)</f>
        <v>0</v>
      </c>
      <c r="Z735" s="55">
        <f>IF(Tabel!$N$4="00027", Tabel!AD745*0.4,0)</f>
        <v>0</v>
      </c>
      <c r="AA735" s="55">
        <f>IF(IFERROR(MATCH(CONCATENATE("I",Tabel!$N$4),Inst_audio,0),0)&gt;0,Tabel!$AD745*0.2,0)</f>
        <v>0</v>
      </c>
      <c r="AB735" s="55">
        <f>IF(Tabel!$N$4="00169", Tabel!AD745*0.4,0)</f>
        <v>0</v>
      </c>
      <c r="AC735" s="55">
        <f>IF(IFERROR(MATCH(CONCATENATE("I",Tabel!$N$4),Inst_forta,0),0)&gt;0,Tabel!$AD745*0.2,0)</f>
        <v>0</v>
      </c>
      <c r="AD735" s="55">
        <f>IF(IFERROR(MATCH(CONCATENATE("I",Tabel!$N$4),Inst_forta_bani,0),0)&gt;0,Tabel!$AD745*1.2,0)</f>
        <v>0</v>
      </c>
      <c r="AE735" s="55">
        <f>IF(Tabel!$N$4="16751", Tabel!$AD745*1.2,0)</f>
        <v>0</v>
      </c>
      <c r="AF735" s="55">
        <f>IF(Tabel!$N$4="16606", Tabel!$AD745*0.3,0)</f>
        <v>0</v>
      </c>
      <c r="AG735" s="55">
        <f>IF(Tabel!$N$4="16668", Tabel!$AD745*0.4,0)</f>
        <v>0</v>
      </c>
      <c r="AH735" s="55">
        <f>IF(Tabel!$N$4="15677", Tabel!$AD745*0.2,0)</f>
        <v>0</v>
      </c>
      <c r="AI735" s="55">
        <f>IF(Tabel!$N$4="16958", Tabel!$AD745*0.2,0)</f>
        <v>0</v>
      </c>
      <c r="AJ735" s="55">
        <f>Tabel!$AD745*0.75</f>
        <v>0</v>
      </c>
      <c r="AK735" s="55">
        <f>(Tabel!$AD745+Tabel!$AF745)*0.1</f>
        <v>0</v>
      </c>
      <c r="AL735" s="55">
        <f>IF(Tabel!$B745="GRUP_F6", Tabel!$AD745*0.1,0)</f>
        <v>0</v>
      </c>
      <c r="AM735" s="55">
        <f>IF(IFERROR(MATCH(CONCATENATE("I",Tabel!$N$4),Inst_social,0),0)&gt;0,Tabel!$AD745*0.1,0)</f>
        <v>0</v>
      </c>
      <c r="AN735" s="55">
        <f>Tabel!$AD745*0.75</f>
        <v>0</v>
      </c>
    </row>
    <row r="736" spans="24:40" x14ac:dyDescent="0.2">
      <c r="X736" s="55">
        <f>IF(IFERROR(MATCH(CONCATENATE("I",Tabel!$N$4),Inst_SFSSV,0),0)&gt;0,Tabel!$AD746*0.9,0)</f>
        <v>0</v>
      </c>
      <c r="Y736" s="55">
        <f>IF(Tabel!$N$4="16341", Tabel!AD746*1,0)</f>
        <v>0</v>
      </c>
      <c r="Z736" s="55">
        <f>IF(Tabel!$N$4="00027", Tabel!AD746*0.4,0)</f>
        <v>0</v>
      </c>
      <c r="AA736" s="55">
        <f>IF(IFERROR(MATCH(CONCATENATE("I",Tabel!$N$4),Inst_audio,0),0)&gt;0,Tabel!$AD746*0.2,0)</f>
        <v>0</v>
      </c>
      <c r="AB736" s="55">
        <f>IF(Tabel!$N$4="00169", Tabel!AD746*0.4,0)</f>
        <v>0</v>
      </c>
      <c r="AC736" s="55">
        <f>IF(IFERROR(MATCH(CONCATENATE("I",Tabel!$N$4),Inst_forta,0),0)&gt;0,Tabel!$AD746*0.2,0)</f>
        <v>0</v>
      </c>
      <c r="AD736" s="55">
        <f>IF(IFERROR(MATCH(CONCATENATE("I",Tabel!$N$4),Inst_forta_bani,0),0)&gt;0,Tabel!$AD746*1.2,0)</f>
        <v>0</v>
      </c>
      <c r="AE736" s="55">
        <f>IF(Tabel!$N$4="16751", Tabel!$AD746*1.2,0)</f>
        <v>0</v>
      </c>
      <c r="AF736" s="55">
        <f>IF(Tabel!$N$4="16606", Tabel!$AD746*0.3,0)</f>
        <v>0</v>
      </c>
      <c r="AG736" s="55">
        <f>IF(Tabel!$N$4="16668", Tabel!$AD746*0.4,0)</f>
        <v>0</v>
      </c>
      <c r="AH736" s="55">
        <f>IF(Tabel!$N$4="15677", Tabel!$AD746*0.2,0)</f>
        <v>0</v>
      </c>
      <c r="AI736" s="55">
        <f>IF(Tabel!$N$4="16958", Tabel!$AD746*0.2,0)</f>
        <v>0</v>
      </c>
      <c r="AJ736" s="55">
        <f>Tabel!$AD746*0.75</f>
        <v>0</v>
      </c>
      <c r="AK736" s="55">
        <f>(Tabel!$AD746+Tabel!$AF746)*0.1</f>
        <v>0</v>
      </c>
      <c r="AL736" s="55">
        <f>IF(Tabel!$B746="GRUP_F6", Tabel!$AD746*0.1,0)</f>
        <v>0</v>
      </c>
      <c r="AM736" s="55">
        <f>IF(IFERROR(MATCH(CONCATENATE("I",Tabel!$N$4),Inst_social,0),0)&gt;0,Tabel!$AD746*0.1,0)</f>
        <v>0</v>
      </c>
      <c r="AN736" s="55">
        <f>Tabel!$AD746*0.75</f>
        <v>0</v>
      </c>
    </row>
    <row r="737" spans="24:40" x14ac:dyDescent="0.2">
      <c r="X737" s="55">
        <f>IF(IFERROR(MATCH(CONCATENATE("I",Tabel!$N$4),Inst_SFSSV,0),0)&gt;0,Tabel!$AD747*0.9,0)</f>
        <v>0</v>
      </c>
      <c r="Y737" s="55">
        <f>IF(Tabel!$N$4="16341", Tabel!AD747*1,0)</f>
        <v>0</v>
      </c>
      <c r="Z737" s="55">
        <f>IF(Tabel!$N$4="00027", Tabel!AD747*0.4,0)</f>
        <v>0</v>
      </c>
      <c r="AA737" s="55">
        <f>IF(IFERROR(MATCH(CONCATENATE("I",Tabel!$N$4),Inst_audio,0),0)&gt;0,Tabel!$AD747*0.2,0)</f>
        <v>0</v>
      </c>
      <c r="AB737" s="55">
        <f>IF(Tabel!$N$4="00169", Tabel!AD747*0.4,0)</f>
        <v>0</v>
      </c>
      <c r="AC737" s="55">
        <f>IF(IFERROR(MATCH(CONCATENATE("I",Tabel!$N$4),Inst_forta,0),0)&gt;0,Tabel!$AD747*0.2,0)</f>
        <v>0</v>
      </c>
      <c r="AD737" s="55">
        <f>IF(IFERROR(MATCH(CONCATENATE("I",Tabel!$N$4),Inst_forta_bani,0),0)&gt;0,Tabel!$AD747*1.2,0)</f>
        <v>0</v>
      </c>
      <c r="AE737" s="55">
        <f>IF(Tabel!$N$4="16751", Tabel!$AD747*1.2,0)</f>
        <v>0</v>
      </c>
      <c r="AF737" s="55">
        <f>IF(Tabel!$N$4="16606", Tabel!$AD747*0.3,0)</f>
        <v>0</v>
      </c>
      <c r="AG737" s="55">
        <f>IF(Tabel!$N$4="16668", Tabel!$AD747*0.4,0)</f>
        <v>0</v>
      </c>
      <c r="AH737" s="55">
        <f>IF(Tabel!$N$4="15677", Tabel!$AD747*0.2,0)</f>
        <v>0</v>
      </c>
      <c r="AI737" s="55">
        <f>IF(Tabel!$N$4="16958", Tabel!$AD747*0.2,0)</f>
        <v>0</v>
      </c>
      <c r="AJ737" s="55">
        <f>Tabel!$AD747*0.75</f>
        <v>0</v>
      </c>
      <c r="AK737" s="55">
        <f>(Tabel!$AD747+Tabel!$AF747)*0.1</f>
        <v>0</v>
      </c>
      <c r="AL737" s="55">
        <f>IF(Tabel!$B747="GRUP_F6", Tabel!$AD747*0.1,0)</f>
        <v>0</v>
      </c>
      <c r="AM737" s="55">
        <f>IF(IFERROR(MATCH(CONCATENATE("I",Tabel!$N$4),Inst_social,0),0)&gt;0,Tabel!$AD747*0.1,0)</f>
        <v>0</v>
      </c>
      <c r="AN737" s="55">
        <f>Tabel!$AD747*0.75</f>
        <v>0</v>
      </c>
    </row>
    <row r="738" spans="24:40" x14ac:dyDescent="0.2">
      <c r="X738" s="55">
        <f>IF(IFERROR(MATCH(CONCATENATE("I",Tabel!$N$4),Inst_SFSSV,0),0)&gt;0,Tabel!$AD748*0.9,0)</f>
        <v>0</v>
      </c>
      <c r="Y738" s="55">
        <f>IF(Tabel!$N$4="16341", Tabel!AD748*1,0)</f>
        <v>0</v>
      </c>
      <c r="Z738" s="55">
        <f>IF(Tabel!$N$4="00027", Tabel!AD748*0.4,0)</f>
        <v>0</v>
      </c>
      <c r="AA738" s="55">
        <f>IF(IFERROR(MATCH(CONCATENATE("I",Tabel!$N$4),Inst_audio,0),0)&gt;0,Tabel!$AD748*0.2,0)</f>
        <v>0</v>
      </c>
      <c r="AB738" s="55">
        <f>IF(Tabel!$N$4="00169", Tabel!AD748*0.4,0)</f>
        <v>0</v>
      </c>
      <c r="AC738" s="55">
        <f>IF(IFERROR(MATCH(CONCATENATE("I",Tabel!$N$4),Inst_forta,0),0)&gt;0,Tabel!$AD748*0.2,0)</f>
        <v>0</v>
      </c>
      <c r="AD738" s="55">
        <f>IF(IFERROR(MATCH(CONCATENATE("I",Tabel!$N$4),Inst_forta_bani,0),0)&gt;0,Tabel!$AD748*1.2,0)</f>
        <v>0</v>
      </c>
      <c r="AE738" s="55">
        <f>IF(Tabel!$N$4="16751", Tabel!$AD748*1.2,0)</f>
        <v>0</v>
      </c>
      <c r="AF738" s="55">
        <f>IF(Tabel!$N$4="16606", Tabel!$AD748*0.3,0)</f>
        <v>0</v>
      </c>
      <c r="AG738" s="55">
        <f>IF(Tabel!$N$4="16668", Tabel!$AD748*0.4,0)</f>
        <v>0</v>
      </c>
      <c r="AH738" s="55">
        <f>IF(Tabel!$N$4="15677", Tabel!$AD748*0.2,0)</f>
        <v>0</v>
      </c>
      <c r="AI738" s="55">
        <f>IF(Tabel!$N$4="16958", Tabel!$AD748*0.2,0)</f>
        <v>0</v>
      </c>
      <c r="AJ738" s="55">
        <f>Tabel!$AD748*0.75</f>
        <v>0</v>
      </c>
      <c r="AK738" s="55">
        <f>(Tabel!$AD748+Tabel!$AF748)*0.1</f>
        <v>0</v>
      </c>
      <c r="AL738" s="55">
        <f>IF(Tabel!$B748="GRUP_F6", Tabel!$AD748*0.1,0)</f>
        <v>0</v>
      </c>
      <c r="AM738" s="55">
        <f>IF(IFERROR(MATCH(CONCATENATE("I",Tabel!$N$4),Inst_social,0),0)&gt;0,Tabel!$AD748*0.1,0)</f>
        <v>0</v>
      </c>
      <c r="AN738" s="55">
        <f>Tabel!$AD748*0.75</f>
        <v>0</v>
      </c>
    </row>
    <row r="739" spans="24:40" x14ac:dyDescent="0.2">
      <c r="X739" s="55">
        <f>IF(IFERROR(MATCH(CONCATENATE("I",Tabel!$N$4),Inst_SFSSV,0),0)&gt;0,Tabel!$AD749*0.9,0)</f>
        <v>0</v>
      </c>
      <c r="Y739" s="55">
        <f>IF(Tabel!$N$4="16341", Tabel!AD749*1,0)</f>
        <v>0</v>
      </c>
      <c r="Z739" s="55">
        <f>IF(Tabel!$N$4="00027", Tabel!AD749*0.4,0)</f>
        <v>0</v>
      </c>
      <c r="AA739" s="55">
        <f>IF(IFERROR(MATCH(CONCATENATE("I",Tabel!$N$4),Inst_audio,0),0)&gt;0,Tabel!$AD749*0.2,0)</f>
        <v>0</v>
      </c>
      <c r="AB739" s="55">
        <f>IF(Tabel!$N$4="00169", Tabel!AD749*0.4,0)</f>
        <v>0</v>
      </c>
      <c r="AC739" s="55">
        <f>IF(IFERROR(MATCH(CONCATENATE("I",Tabel!$N$4),Inst_forta,0),0)&gt;0,Tabel!$AD749*0.2,0)</f>
        <v>0</v>
      </c>
      <c r="AD739" s="55">
        <f>IF(IFERROR(MATCH(CONCATENATE("I",Tabel!$N$4),Inst_forta_bani,0),0)&gt;0,Tabel!$AD749*1.2,0)</f>
        <v>0</v>
      </c>
      <c r="AE739" s="55">
        <f>IF(Tabel!$N$4="16751", Tabel!$AD749*1.2,0)</f>
        <v>0</v>
      </c>
      <c r="AF739" s="55">
        <f>IF(Tabel!$N$4="16606", Tabel!$AD749*0.3,0)</f>
        <v>0</v>
      </c>
      <c r="AG739" s="55">
        <f>IF(Tabel!$N$4="16668", Tabel!$AD749*0.4,0)</f>
        <v>0</v>
      </c>
      <c r="AH739" s="55">
        <f>IF(Tabel!$N$4="15677", Tabel!$AD749*0.2,0)</f>
        <v>0</v>
      </c>
      <c r="AI739" s="55">
        <f>IF(Tabel!$N$4="16958", Tabel!$AD749*0.2,0)</f>
        <v>0</v>
      </c>
      <c r="AJ739" s="55">
        <f>Tabel!$AD749*0.75</f>
        <v>0</v>
      </c>
      <c r="AK739" s="55">
        <f>(Tabel!$AD749+Tabel!$AF749)*0.1</f>
        <v>0</v>
      </c>
      <c r="AL739" s="55">
        <f>IF(Tabel!$B749="GRUP_F6", Tabel!$AD749*0.1,0)</f>
        <v>0</v>
      </c>
      <c r="AM739" s="55">
        <f>IF(IFERROR(MATCH(CONCATENATE("I",Tabel!$N$4),Inst_social,0),0)&gt;0,Tabel!$AD749*0.1,0)</f>
        <v>0</v>
      </c>
      <c r="AN739" s="55">
        <f>Tabel!$AD749*0.75</f>
        <v>0</v>
      </c>
    </row>
    <row r="740" spans="24:40" x14ac:dyDescent="0.2">
      <c r="X740" s="55">
        <f>IF(IFERROR(MATCH(CONCATENATE("I",Tabel!$N$4),Inst_SFSSV,0),0)&gt;0,Tabel!$AD750*0.9,0)</f>
        <v>0</v>
      </c>
      <c r="Y740" s="55">
        <f>IF(Tabel!$N$4="16341", Tabel!AD750*1,0)</f>
        <v>0</v>
      </c>
      <c r="Z740" s="55">
        <f>IF(Tabel!$N$4="00027", Tabel!AD750*0.4,0)</f>
        <v>0</v>
      </c>
      <c r="AA740" s="55">
        <f>IF(IFERROR(MATCH(CONCATENATE("I",Tabel!$N$4),Inst_audio,0),0)&gt;0,Tabel!$AD750*0.2,0)</f>
        <v>0</v>
      </c>
      <c r="AB740" s="55">
        <f>IF(Tabel!$N$4="00169", Tabel!AD750*0.4,0)</f>
        <v>0</v>
      </c>
      <c r="AC740" s="55">
        <f>IF(IFERROR(MATCH(CONCATENATE("I",Tabel!$N$4),Inst_forta,0),0)&gt;0,Tabel!$AD750*0.2,0)</f>
        <v>0</v>
      </c>
      <c r="AD740" s="55">
        <f>IF(IFERROR(MATCH(CONCATENATE("I",Tabel!$N$4),Inst_forta_bani,0),0)&gt;0,Tabel!$AD750*1.2,0)</f>
        <v>0</v>
      </c>
      <c r="AE740" s="55">
        <f>IF(Tabel!$N$4="16751", Tabel!$AD750*1.2,0)</f>
        <v>0</v>
      </c>
      <c r="AF740" s="55">
        <f>IF(Tabel!$N$4="16606", Tabel!$AD750*0.3,0)</f>
        <v>0</v>
      </c>
      <c r="AG740" s="55">
        <f>IF(Tabel!$N$4="16668", Tabel!$AD750*0.4,0)</f>
        <v>0</v>
      </c>
      <c r="AH740" s="55">
        <f>IF(Tabel!$N$4="15677", Tabel!$AD750*0.2,0)</f>
        <v>0</v>
      </c>
      <c r="AI740" s="55">
        <f>IF(Tabel!$N$4="16958", Tabel!$AD750*0.2,0)</f>
        <v>0</v>
      </c>
      <c r="AJ740" s="55">
        <f>Tabel!$AD750*0.75</f>
        <v>0</v>
      </c>
      <c r="AK740" s="55">
        <f>(Tabel!$AD750+Tabel!$AF750)*0.1</f>
        <v>0</v>
      </c>
      <c r="AL740" s="55">
        <f>IF(Tabel!$B750="GRUP_F6", Tabel!$AD750*0.1,0)</f>
        <v>0</v>
      </c>
      <c r="AM740" s="55">
        <f>IF(IFERROR(MATCH(CONCATENATE("I",Tabel!$N$4),Inst_social,0),0)&gt;0,Tabel!$AD750*0.1,0)</f>
        <v>0</v>
      </c>
      <c r="AN740" s="55">
        <f>Tabel!$AD750*0.75</f>
        <v>0</v>
      </c>
    </row>
    <row r="741" spans="24:40" x14ac:dyDescent="0.2">
      <c r="X741" s="55">
        <f>IF(IFERROR(MATCH(CONCATENATE("I",Tabel!$N$4),Inst_SFSSV,0),0)&gt;0,Tabel!$AD751*0.9,0)</f>
        <v>0</v>
      </c>
      <c r="Y741" s="55">
        <f>IF(Tabel!$N$4="16341", Tabel!AD751*1,0)</f>
        <v>0</v>
      </c>
      <c r="Z741" s="55">
        <f>IF(Tabel!$N$4="00027", Tabel!AD751*0.4,0)</f>
        <v>0</v>
      </c>
      <c r="AA741" s="55">
        <f>IF(IFERROR(MATCH(CONCATENATE("I",Tabel!$N$4),Inst_audio,0),0)&gt;0,Tabel!$AD751*0.2,0)</f>
        <v>0</v>
      </c>
      <c r="AB741" s="55">
        <f>IF(Tabel!$N$4="00169", Tabel!AD751*0.4,0)</f>
        <v>0</v>
      </c>
      <c r="AC741" s="55">
        <f>IF(IFERROR(MATCH(CONCATENATE("I",Tabel!$N$4),Inst_forta,0),0)&gt;0,Tabel!$AD751*0.2,0)</f>
        <v>0</v>
      </c>
      <c r="AD741" s="55">
        <f>IF(IFERROR(MATCH(CONCATENATE("I",Tabel!$N$4),Inst_forta_bani,0),0)&gt;0,Tabel!$AD751*1.2,0)</f>
        <v>0</v>
      </c>
      <c r="AE741" s="55">
        <f>IF(Tabel!$N$4="16751", Tabel!$AD751*1.2,0)</f>
        <v>0</v>
      </c>
      <c r="AF741" s="55">
        <f>IF(Tabel!$N$4="16606", Tabel!$AD751*0.3,0)</f>
        <v>0</v>
      </c>
      <c r="AG741" s="55">
        <f>IF(Tabel!$N$4="16668", Tabel!$AD751*0.4,0)</f>
        <v>0</v>
      </c>
      <c r="AH741" s="55">
        <f>IF(Tabel!$N$4="15677", Tabel!$AD751*0.2,0)</f>
        <v>0</v>
      </c>
      <c r="AI741" s="55">
        <f>IF(Tabel!$N$4="16958", Tabel!$AD751*0.2,0)</f>
        <v>0</v>
      </c>
      <c r="AJ741" s="55">
        <f>Tabel!$AD751*0.75</f>
        <v>0</v>
      </c>
      <c r="AK741" s="55">
        <f>(Tabel!$AD751+Tabel!$AF751)*0.1</f>
        <v>0</v>
      </c>
      <c r="AL741" s="55">
        <f>IF(Tabel!$B751="GRUP_F6", Tabel!$AD751*0.1,0)</f>
        <v>0</v>
      </c>
      <c r="AM741" s="55">
        <f>IF(IFERROR(MATCH(CONCATENATE("I",Tabel!$N$4),Inst_social,0),0)&gt;0,Tabel!$AD751*0.1,0)</f>
        <v>0</v>
      </c>
      <c r="AN741" s="55">
        <f>Tabel!$AD751*0.75</f>
        <v>0</v>
      </c>
    </row>
    <row r="742" spans="24:40" x14ac:dyDescent="0.2">
      <c r="X742" s="55">
        <f>IF(IFERROR(MATCH(CONCATENATE("I",Tabel!$N$4),Inst_SFSSV,0),0)&gt;0,Tabel!$AD752*0.9,0)</f>
        <v>0</v>
      </c>
      <c r="Y742" s="55">
        <f>IF(Tabel!$N$4="16341", Tabel!AD752*1,0)</f>
        <v>0</v>
      </c>
      <c r="Z742" s="55">
        <f>IF(Tabel!$N$4="00027", Tabel!AD752*0.4,0)</f>
        <v>0</v>
      </c>
      <c r="AA742" s="55">
        <f>IF(IFERROR(MATCH(CONCATENATE("I",Tabel!$N$4),Inst_audio,0),0)&gt;0,Tabel!$AD752*0.2,0)</f>
        <v>0</v>
      </c>
      <c r="AB742" s="55">
        <f>IF(Tabel!$N$4="00169", Tabel!AD752*0.4,0)</f>
        <v>0</v>
      </c>
      <c r="AC742" s="55">
        <f>IF(IFERROR(MATCH(CONCATENATE("I",Tabel!$N$4),Inst_forta,0),0)&gt;0,Tabel!$AD752*0.2,0)</f>
        <v>0</v>
      </c>
      <c r="AD742" s="55">
        <f>IF(IFERROR(MATCH(CONCATENATE("I",Tabel!$N$4),Inst_forta_bani,0),0)&gt;0,Tabel!$AD752*1.2,0)</f>
        <v>0</v>
      </c>
      <c r="AE742" s="55">
        <f>IF(Tabel!$N$4="16751", Tabel!$AD752*1.2,0)</f>
        <v>0</v>
      </c>
      <c r="AF742" s="55">
        <f>IF(Tabel!$N$4="16606", Tabel!$AD752*0.3,0)</f>
        <v>0</v>
      </c>
      <c r="AG742" s="55">
        <f>IF(Tabel!$N$4="16668", Tabel!$AD752*0.4,0)</f>
        <v>0</v>
      </c>
      <c r="AH742" s="55">
        <f>IF(Tabel!$N$4="15677", Tabel!$AD752*0.2,0)</f>
        <v>0</v>
      </c>
      <c r="AI742" s="55">
        <f>IF(Tabel!$N$4="16958", Tabel!$AD752*0.2,0)</f>
        <v>0</v>
      </c>
      <c r="AJ742" s="55">
        <f>Tabel!$AD752*0.75</f>
        <v>0</v>
      </c>
      <c r="AK742" s="55">
        <f>(Tabel!$AD752+Tabel!$AF752)*0.1</f>
        <v>0</v>
      </c>
      <c r="AL742" s="55">
        <f>IF(Tabel!$B752="GRUP_F6", Tabel!$AD752*0.1,0)</f>
        <v>0</v>
      </c>
      <c r="AM742" s="55">
        <f>IF(IFERROR(MATCH(CONCATENATE("I",Tabel!$N$4),Inst_social,0),0)&gt;0,Tabel!$AD752*0.1,0)</f>
        <v>0</v>
      </c>
      <c r="AN742" s="55">
        <f>Tabel!$AD752*0.75</f>
        <v>0</v>
      </c>
    </row>
    <row r="743" spans="24:40" x14ac:dyDescent="0.2">
      <c r="X743" s="55">
        <f>IF(IFERROR(MATCH(CONCATENATE("I",Tabel!$N$4),Inst_SFSSV,0),0)&gt;0,Tabel!$AD753*0.9,0)</f>
        <v>0</v>
      </c>
      <c r="Y743" s="55">
        <f>IF(Tabel!$N$4="16341", Tabel!AD753*1,0)</f>
        <v>0</v>
      </c>
      <c r="Z743" s="55">
        <f>IF(Tabel!$N$4="00027", Tabel!AD753*0.4,0)</f>
        <v>0</v>
      </c>
      <c r="AA743" s="55">
        <f>IF(IFERROR(MATCH(CONCATENATE("I",Tabel!$N$4),Inst_audio,0),0)&gt;0,Tabel!$AD753*0.2,0)</f>
        <v>0</v>
      </c>
      <c r="AB743" s="55">
        <f>IF(Tabel!$N$4="00169", Tabel!AD753*0.4,0)</f>
        <v>0</v>
      </c>
      <c r="AC743" s="55">
        <f>IF(IFERROR(MATCH(CONCATENATE("I",Tabel!$N$4),Inst_forta,0),0)&gt;0,Tabel!$AD753*0.2,0)</f>
        <v>0</v>
      </c>
      <c r="AD743" s="55">
        <f>IF(IFERROR(MATCH(CONCATENATE("I",Tabel!$N$4),Inst_forta_bani,0),0)&gt;0,Tabel!$AD753*1.2,0)</f>
        <v>0</v>
      </c>
      <c r="AE743" s="55">
        <f>IF(Tabel!$N$4="16751", Tabel!$AD753*1.2,0)</f>
        <v>0</v>
      </c>
      <c r="AF743" s="55">
        <f>IF(Tabel!$N$4="16606", Tabel!$AD753*0.3,0)</f>
        <v>0</v>
      </c>
      <c r="AG743" s="55">
        <f>IF(Tabel!$N$4="16668", Tabel!$AD753*0.4,0)</f>
        <v>0</v>
      </c>
      <c r="AH743" s="55">
        <f>IF(Tabel!$N$4="15677", Tabel!$AD753*0.2,0)</f>
        <v>0</v>
      </c>
      <c r="AI743" s="55">
        <f>IF(Tabel!$N$4="16958", Tabel!$AD753*0.2,0)</f>
        <v>0</v>
      </c>
      <c r="AJ743" s="55">
        <f>Tabel!$AD753*0.75</f>
        <v>0</v>
      </c>
      <c r="AK743" s="55">
        <f>(Tabel!$AD753+Tabel!$AF753)*0.1</f>
        <v>0</v>
      </c>
      <c r="AL743" s="55">
        <f>IF(Tabel!$B753="GRUP_F6", Tabel!$AD753*0.1,0)</f>
        <v>0</v>
      </c>
      <c r="AM743" s="55">
        <f>IF(IFERROR(MATCH(CONCATENATE("I",Tabel!$N$4),Inst_social,0),0)&gt;0,Tabel!$AD753*0.1,0)</f>
        <v>0</v>
      </c>
      <c r="AN743" s="55">
        <f>Tabel!$AD753*0.75</f>
        <v>0</v>
      </c>
    </row>
    <row r="744" spans="24:40" x14ac:dyDescent="0.2">
      <c r="X744" s="55">
        <f>IF(IFERROR(MATCH(CONCATENATE("I",Tabel!$N$4),Inst_SFSSV,0),0)&gt;0,Tabel!$AD754*0.9,0)</f>
        <v>0</v>
      </c>
      <c r="Y744" s="55">
        <f>IF(Tabel!$N$4="16341", Tabel!AD754*1,0)</f>
        <v>0</v>
      </c>
      <c r="Z744" s="55">
        <f>IF(Tabel!$N$4="00027", Tabel!AD754*0.4,0)</f>
        <v>0</v>
      </c>
      <c r="AA744" s="55">
        <f>IF(IFERROR(MATCH(CONCATENATE("I",Tabel!$N$4),Inst_audio,0),0)&gt;0,Tabel!$AD754*0.2,0)</f>
        <v>0</v>
      </c>
      <c r="AB744" s="55">
        <f>IF(Tabel!$N$4="00169", Tabel!AD754*0.4,0)</f>
        <v>0</v>
      </c>
      <c r="AC744" s="55">
        <f>IF(IFERROR(MATCH(CONCATENATE("I",Tabel!$N$4),Inst_forta,0),0)&gt;0,Tabel!$AD754*0.2,0)</f>
        <v>0</v>
      </c>
      <c r="AD744" s="55">
        <f>IF(IFERROR(MATCH(CONCATENATE("I",Tabel!$N$4),Inst_forta_bani,0),0)&gt;0,Tabel!$AD754*1.2,0)</f>
        <v>0</v>
      </c>
      <c r="AE744" s="55">
        <f>IF(Tabel!$N$4="16751", Tabel!$AD754*1.2,0)</f>
        <v>0</v>
      </c>
      <c r="AF744" s="55">
        <f>IF(Tabel!$N$4="16606", Tabel!$AD754*0.3,0)</f>
        <v>0</v>
      </c>
      <c r="AG744" s="55">
        <f>IF(Tabel!$N$4="16668", Tabel!$AD754*0.4,0)</f>
        <v>0</v>
      </c>
      <c r="AH744" s="55">
        <f>IF(Tabel!$N$4="15677", Tabel!$AD754*0.2,0)</f>
        <v>0</v>
      </c>
      <c r="AI744" s="55">
        <f>IF(Tabel!$N$4="16958", Tabel!$AD754*0.2,0)</f>
        <v>0</v>
      </c>
      <c r="AJ744" s="55">
        <f>Tabel!$AD754*0.75</f>
        <v>0</v>
      </c>
      <c r="AK744" s="55">
        <f>(Tabel!$AD754+Tabel!$AF754)*0.1</f>
        <v>0</v>
      </c>
      <c r="AL744" s="55">
        <f>IF(Tabel!$B754="GRUP_F6", Tabel!$AD754*0.1,0)</f>
        <v>0</v>
      </c>
      <c r="AM744" s="55">
        <f>IF(IFERROR(MATCH(CONCATENATE("I",Tabel!$N$4),Inst_social,0),0)&gt;0,Tabel!$AD754*0.1,0)</f>
        <v>0</v>
      </c>
      <c r="AN744" s="55">
        <f>Tabel!$AD754*0.75</f>
        <v>0</v>
      </c>
    </row>
    <row r="745" spans="24:40" x14ac:dyDescent="0.2">
      <c r="X745" s="55">
        <f>IF(IFERROR(MATCH(CONCATENATE("I",Tabel!$N$4),Inst_SFSSV,0),0)&gt;0,Tabel!$AD755*0.9,0)</f>
        <v>0</v>
      </c>
      <c r="Y745" s="55">
        <f>IF(Tabel!$N$4="16341", Tabel!AD755*1,0)</f>
        <v>0</v>
      </c>
      <c r="Z745" s="55">
        <f>IF(Tabel!$N$4="00027", Tabel!AD755*0.4,0)</f>
        <v>0</v>
      </c>
      <c r="AA745" s="55">
        <f>IF(IFERROR(MATCH(CONCATENATE("I",Tabel!$N$4),Inst_audio,0),0)&gt;0,Tabel!$AD755*0.2,0)</f>
        <v>0</v>
      </c>
      <c r="AB745" s="55">
        <f>IF(Tabel!$N$4="00169", Tabel!AD755*0.4,0)</f>
        <v>0</v>
      </c>
      <c r="AC745" s="55">
        <f>IF(IFERROR(MATCH(CONCATENATE("I",Tabel!$N$4),Inst_forta,0),0)&gt;0,Tabel!$AD755*0.2,0)</f>
        <v>0</v>
      </c>
      <c r="AD745" s="55">
        <f>IF(IFERROR(MATCH(CONCATENATE("I",Tabel!$N$4),Inst_forta_bani,0),0)&gt;0,Tabel!$AD755*1.2,0)</f>
        <v>0</v>
      </c>
      <c r="AE745" s="55">
        <f>IF(Tabel!$N$4="16751", Tabel!$AD755*1.2,0)</f>
        <v>0</v>
      </c>
      <c r="AF745" s="55">
        <f>IF(Tabel!$N$4="16606", Tabel!$AD755*0.3,0)</f>
        <v>0</v>
      </c>
      <c r="AG745" s="55">
        <f>IF(Tabel!$N$4="16668", Tabel!$AD755*0.4,0)</f>
        <v>0</v>
      </c>
      <c r="AH745" s="55">
        <f>IF(Tabel!$N$4="15677", Tabel!$AD755*0.2,0)</f>
        <v>0</v>
      </c>
      <c r="AI745" s="55">
        <f>IF(Tabel!$N$4="16958", Tabel!$AD755*0.2,0)</f>
        <v>0</v>
      </c>
      <c r="AJ745" s="55">
        <f>Tabel!$AD755*0.75</f>
        <v>0</v>
      </c>
      <c r="AK745" s="55">
        <f>(Tabel!$AD755+Tabel!$AF755)*0.1</f>
        <v>0</v>
      </c>
      <c r="AL745" s="55">
        <f>IF(Tabel!$B755="GRUP_F6", Tabel!$AD755*0.1,0)</f>
        <v>0</v>
      </c>
      <c r="AM745" s="55">
        <f>IF(IFERROR(MATCH(CONCATENATE("I",Tabel!$N$4),Inst_social,0),0)&gt;0,Tabel!$AD755*0.1,0)</f>
        <v>0</v>
      </c>
      <c r="AN745" s="55">
        <f>Tabel!$AD755*0.75</f>
        <v>0</v>
      </c>
    </row>
    <row r="746" spans="24:40" x14ac:dyDescent="0.2">
      <c r="X746" s="55">
        <f>IF(IFERROR(MATCH(CONCATENATE("I",Tabel!$N$4),Inst_SFSSV,0),0)&gt;0,Tabel!$AD756*0.9,0)</f>
        <v>0</v>
      </c>
      <c r="Y746" s="55">
        <f>IF(Tabel!$N$4="16341", Tabel!AD756*1,0)</f>
        <v>0</v>
      </c>
      <c r="Z746" s="55">
        <f>IF(Tabel!$N$4="00027", Tabel!AD756*0.4,0)</f>
        <v>0</v>
      </c>
      <c r="AA746" s="55">
        <f>IF(IFERROR(MATCH(CONCATENATE("I",Tabel!$N$4),Inst_audio,0),0)&gt;0,Tabel!$AD756*0.2,0)</f>
        <v>0</v>
      </c>
      <c r="AB746" s="55">
        <f>IF(Tabel!$N$4="00169", Tabel!AD756*0.4,0)</f>
        <v>0</v>
      </c>
      <c r="AC746" s="55">
        <f>IF(IFERROR(MATCH(CONCATENATE("I",Tabel!$N$4),Inst_forta,0),0)&gt;0,Tabel!$AD756*0.2,0)</f>
        <v>0</v>
      </c>
      <c r="AD746" s="55">
        <f>IF(IFERROR(MATCH(CONCATENATE("I",Tabel!$N$4),Inst_forta_bani,0),0)&gt;0,Tabel!$AD756*1.2,0)</f>
        <v>0</v>
      </c>
      <c r="AE746" s="55">
        <f>IF(Tabel!$N$4="16751", Tabel!$AD756*1.2,0)</f>
        <v>0</v>
      </c>
      <c r="AF746" s="55">
        <f>IF(Tabel!$N$4="16606", Tabel!$AD756*0.3,0)</f>
        <v>0</v>
      </c>
      <c r="AG746" s="55">
        <f>IF(Tabel!$N$4="16668", Tabel!$AD756*0.4,0)</f>
        <v>0</v>
      </c>
      <c r="AH746" s="55">
        <f>IF(Tabel!$N$4="15677", Tabel!$AD756*0.2,0)</f>
        <v>0</v>
      </c>
      <c r="AI746" s="55">
        <f>IF(Tabel!$N$4="16958", Tabel!$AD756*0.2,0)</f>
        <v>0</v>
      </c>
      <c r="AJ746" s="55">
        <f>Tabel!$AD756*0.75</f>
        <v>0</v>
      </c>
      <c r="AK746" s="55">
        <f>(Tabel!$AD756+Tabel!$AF756)*0.1</f>
        <v>0</v>
      </c>
      <c r="AL746" s="55">
        <f>IF(Tabel!$B756="GRUP_F6", Tabel!$AD756*0.1,0)</f>
        <v>0</v>
      </c>
      <c r="AM746" s="55">
        <f>IF(IFERROR(MATCH(CONCATENATE("I",Tabel!$N$4),Inst_social,0),0)&gt;0,Tabel!$AD756*0.1,0)</f>
        <v>0</v>
      </c>
      <c r="AN746" s="55">
        <f>Tabel!$AD756*0.75</f>
        <v>0</v>
      </c>
    </row>
    <row r="747" spans="24:40" x14ac:dyDescent="0.2">
      <c r="X747" s="55">
        <f>IF(IFERROR(MATCH(CONCATENATE("I",Tabel!$N$4),Inst_SFSSV,0),0)&gt;0,Tabel!$AD757*0.9,0)</f>
        <v>0</v>
      </c>
      <c r="Y747" s="55">
        <f>IF(Tabel!$N$4="16341", Tabel!AD757*1,0)</f>
        <v>0</v>
      </c>
      <c r="Z747" s="55">
        <f>IF(Tabel!$N$4="00027", Tabel!AD757*0.4,0)</f>
        <v>0</v>
      </c>
      <c r="AA747" s="55">
        <f>IF(IFERROR(MATCH(CONCATENATE("I",Tabel!$N$4),Inst_audio,0),0)&gt;0,Tabel!$AD757*0.2,0)</f>
        <v>0</v>
      </c>
      <c r="AB747" s="55">
        <f>IF(Tabel!$N$4="00169", Tabel!AD757*0.4,0)</f>
        <v>0</v>
      </c>
      <c r="AC747" s="55">
        <f>IF(IFERROR(MATCH(CONCATENATE("I",Tabel!$N$4),Inst_forta,0),0)&gt;0,Tabel!$AD757*0.2,0)</f>
        <v>0</v>
      </c>
      <c r="AD747" s="55">
        <f>IF(IFERROR(MATCH(CONCATENATE("I",Tabel!$N$4),Inst_forta_bani,0),0)&gt;0,Tabel!$AD757*1.2,0)</f>
        <v>0</v>
      </c>
      <c r="AE747" s="55">
        <f>IF(Tabel!$N$4="16751", Tabel!$AD757*1.2,0)</f>
        <v>0</v>
      </c>
      <c r="AF747" s="55">
        <f>IF(Tabel!$N$4="16606", Tabel!$AD757*0.3,0)</f>
        <v>0</v>
      </c>
      <c r="AG747" s="55">
        <f>IF(Tabel!$N$4="16668", Tabel!$AD757*0.4,0)</f>
        <v>0</v>
      </c>
      <c r="AH747" s="55">
        <f>IF(Tabel!$N$4="15677", Tabel!$AD757*0.2,0)</f>
        <v>0</v>
      </c>
      <c r="AI747" s="55">
        <f>IF(Tabel!$N$4="16958", Tabel!$AD757*0.2,0)</f>
        <v>0</v>
      </c>
      <c r="AJ747" s="55">
        <f>Tabel!$AD757*0.75</f>
        <v>0</v>
      </c>
      <c r="AK747" s="55">
        <f>(Tabel!$AD757+Tabel!$AF757)*0.1</f>
        <v>0</v>
      </c>
      <c r="AL747" s="55">
        <f>IF(Tabel!$B757="GRUP_F6", Tabel!$AD757*0.1,0)</f>
        <v>0</v>
      </c>
      <c r="AM747" s="55">
        <f>IF(IFERROR(MATCH(CONCATENATE("I",Tabel!$N$4),Inst_social,0),0)&gt;0,Tabel!$AD757*0.1,0)</f>
        <v>0</v>
      </c>
      <c r="AN747" s="55">
        <f>Tabel!$AD757*0.75</f>
        <v>0</v>
      </c>
    </row>
    <row r="748" spans="24:40" x14ac:dyDescent="0.2">
      <c r="X748" s="55">
        <f>IF(IFERROR(MATCH(CONCATENATE("I",Tabel!$N$4),Inst_SFSSV,0),0)&gt;0,Tabel!$AD758*0.9,0)</f>
        <v>0</v>
      </c>
      <c r="Y748" s="55">
        <f>IF(Tabel!$N$4="16341", Tabel!AD758*1,0)</f>
        <v>0</v>
      </c>
      <c r="Z748" s="55">
        <f>IF(Tabel!$N$4="00027", Tabel!AD758*0.4,0)</f>
        <v>0</v>
      </c>
      <c r="AA748" s="55">
        <f>IF(IFERROR(MATCH(CONCATENATE("I",Tabel!$N$4),Inst_audio,0),0)&gt;0,Tabel!$AD758*0.2,0)</f>
        <v>0</v>
      </c>
      <c r="AB748" s="55">
        <f>IF(Tabel!$N$4="00169", Tabel!AD758*0.4,0)</f>
        <v>0</v>
      </c>
      <c r="AC748" s="55">
        <f>IF(IFERROR(MATCH(CONCATENATE("I",Tabel!$N$4),Inst_forta,0),0)&gt;0,Tabel!$AD758*0.2,0)</f>
        <v>0</v>
      </c>
      <c r="AD748" s="55">
        <f>IF(IFERROR(MATCH(CONCATENATE("I",Tabel!$N$4),Inst_forta_bani,0),0)&gt;0,Tabel!$AD758*1.2,0)</f>
        <v>0</v>
      </c>
      <c r="AE748" s="55">
        <f>IF(Tabel!$N$4="16751", Tabel!$AD758*1.2,0)</f>
        <v>0</v>
      </c>
      <c r="AF748" s="55">
        <f>IF(Tabel!$N$4="16606", Tabel!$AD758*0.3,0)</f>
        <v>0</v>
      </c>
      <c r="AG748" s="55">
        <f>IF(Tabel!$N$4="16668", Tabel!$AD758*0.4,0)</f>
        <v>0</v>
      </c>
      <c r="AH748" s="55">
        <f>IF(Tabel!$N$4="15677", Tabel!$AD758*0.2,0)</f>
        <v>0</v>
      </c>
      <c r="AI748" s="55">
        <f>IF(Tabel!$N$4="16958", Tabel!$AD758*0.2,0)</f>
        <v>0</v>
      </c>
      <c r="AJ748" s="55">
        <f>Tabel!$AD758*0.75</f>
        <v>0</v>
      </c>
      <c r="AK748" s="55">
        <f>(Tabel!$AD758+Tabel!$AF758)*0.1</f>
        <v>0</v>
      </c>
      <c r="AL748" s="55">
        <f>IF(Tabel!$B758="GRUP_F6", Tabel!$AD758*0.1,0)</f>
        <v>0</v>
      </c>
      <c r="AM748" s="55">
        <f>IF(IFERROR(MATCH(CONCATENATE("I",Tabel!$N$4),Inst_social,0),0)&gt;0,Tabel!$AD758*0.1,0)</f>
        <v>0</v>
      </c>
      <c r="AN748" s="55">
        <f>Tabel!$AD758*0.75</f>
        <v>0</v>
      </c>
    </row>
    <row r="749" spans="24:40" x14ac:dyDescent="0.2">
      <c r="X749" s="55">
        <f>IF(IFERROR(MATCH(CONCATENATE("I",Tabel!$N$4),Inst_SFSSV,0),0)&gt;0,Tabel!$AD759*0.9,0)</f>
        <v>0</v>
      </c>
      <c r="Y749" s="55">
        <f>IF(Tabel!$N$4="16341", Tabel!AD759*1,0)</f>
        <v>0</v>
      </c>
      <c r="Z749" s="55">
        <f>IF(Tabel!$N$4="00027", Tabel!AD759*0.4,0)</f>
        <v>0</v>
      </c>
      <c r="AA749" s="55">
        <f>IF(IFERROR(MATCH(CONCATENATE("I",Tabel!$N$4),Inst_audio,0),0)&gt;0,Tabel!$AD759*0.2,0)</f>
        <v>0</v>
      </c>
      <c r="AB749" s="55">
        <f>IF(Tabel!$N$4="00169", Tabel!AD759*0.4,0)</f>
        <v>0</v>
      </c>
      <c r="AC749" s="55">
        <f>IF(IFERROR(MATCH(CONCATENATE("I",Tabel!$N$4),Inst_forta,0),0)&gt;0,Tabel!$AD759*0.2,0)</f>
        <v>0</v>
      </c>
      <c r="AD749" s="55">
        <f>IF(IFERROR(MATCH(CONCATENATE("I",Tabel!$N$4),Inst_forta_bani,0),0)&gt;0,Tabel!$AD759*1.2,0)</f>
        <v>0</v>
      </c>
      <c r="AE749" s="55">
        <f>IF(Tabel!$N$4="16751", Tabel!$AD759*1.2,0)</f>
        <v>0</v>
      </c>
      <c r="AF749" s="55">
        <f>IF(Tabel!$N$4="16606", Tabel!$AD759*0.3,0)</f>
        <v>0</v>
      </c>
      <c r="AG749" s="55">
        <f>IF(Tabel!$N$4="16668", Tabel!$AD759*0.4,0)</f>
        <v>0</v>
      </c>
      <c r="AH749" s="55">
        <f>IF(Tabel!$N$4="15677", Tabel!$AD759*0.2,0)</f>
        <v>0</v>
      </c>
      <c r="AI749" s="55">
        <f>IF(Tabel!$N$4="16958", Tabel!$AD759*0.2,0)</f>
        <v>0</v>
      </c>
      <c r="AJ749" s="55">
        <f>Tabel!$AD759*0.75</f>
        <v>0</v>
      </c>
      <c r="AK749" s="55">
        <f>(Tabel!$AD759+Tabel!$AF759)*0.1</f>
        <v>0</v>
      </c>
      <c r="AL749" s="55">
        <f>IF(Tabel!$B759="GRUP_F6", Tabel!$AD759*0.1,0)</f>
        <v>0</v>
      </c>
      <c r="AM749" s="55">
        <f>IF(IFERROR(MATCH(CONCATENATE("I",Tabel!$N$4),Inst_social,0),0)&gt;0,Tabel!$AD759*0.1,0)</f>
        <v>0</v>
      </c>
      <c r="AN749" s="55">
        <f>Tabel!$AD759*0.75</f>
        <v>0</v>
      </c>
    </row>
    <row r="750" spans="24:40" x14ac:dyDescent="0.2">
      <c r="X750" s="55">
        <f>IF(IFERROR(MATCH(CONCATENATE("I",Tabel!$N$4),Inst_SFSSV,0),0)&gt;0,Tabel!$AD760*0.9,0)</f>
        <v>0</v>
      </c>
      <c r="Y750" s="55">
        <f>IF(Tabel!$N$4="16341", Tabel!AD760*1,0)</f>
        <v>0</v>
      </c>
      <c r="Z750" s="55">
        <f>IF(Tabel!$N$4="00027", Tabel!AD760*0.4,0)</f>
        <v>0</v>
      </c>
      <c r="AA750" s="55">
        <f>IF(IFERROR(MATCH(CONCATENATE("I",Tabel!$N$4),Inst_audio,0),0)&gt;0,Tabel!$AD760*0.2,0)</f>
        <v>0</v>
      </c>
      <c r="AB750" s="55">
        <f>IF(Tabel!$N$4="00169", Tabel!AD760*0.4,0)</f>
        <v>0</v>
      </c>
      <c r="AC750" s="55">
        <f>IF(IFERROR(MATCH(CONCATENATE("I",Tabel!$N$4),Inst_forta,0),0)&gt;0,Tabel!$AD760*0.2,0)</f>
        <v>0</v>
      </c>
      <c r="AD750" s="55">
        <f>IF(IFERROR(MATCH(CONCATENATE("I",Tabel!$N$4),Inst_forta_bani,0),0)&gt;0,Tabel!$AD760*1.2,0)</f>
        <v>0</v>
      </c>
      <c r="AE750" s="55">
        <f>IF(Tabel!$N$4="16751", Tabel!$AD760*1.2,0)</f>
        <v>0</v>
      </c>
      <c r="AF750" s="55">
        <f>IF(Tabel!$N$4="16606", Tabel!$AD760*0.3,0)</f>
        <v>0</v>
      </c>
      <c r="AG750" s="55">
        <f>IF(Tabel!$N$4="16668", Tabel!$AD760*0.4,0)</f>
        <v>0</v>
      </c>
      <c r="AH750" s="55">
        <f>IF(Tabel!$N$4="15677", Tabel!$AD760*0.2,0)</f>
        <v>0</v>
      </c>
      <c r="AI750" s="55">
        <f>IF(Tabel!$N$4="16958", Tabel!$AD760*0.2,0)</f>
        <v>0</v>
      </c>
      <c r="AJ750" s="55">
        <f>Tabel!$AD760*0.75</f>
        <v>0</v>
      </c>
      <c r="AK750" s="55">
        <f>(Tabel!$AD760+Tabel!$AF760)*0.1</f>
        <v>0</v>
      </c>
      <c r="AL750" s="55">
        <f>IF(Tabel!$B760="GRUP_F6", Tabel!$AD760*0.1,0)</f>
        <v>0</v>
      </c>
      <c r="AM750" s="55">
        <f>IF(IFERROR(MATCH(CONCATENATE("I",Tabel!$N$4),Inst_social,0),0)&gt;0,Tabel!$AD760*0.1,0)</f>
        <v>0</v>
      </c>
      <c r="AN750" s="55">
        <f>Tabel!$AD760*0.75</f>
        <v>0</v>
      </c>
    </row>
    <row r="751" spans="24:40" x14ac:dyDescent="0.2">
      <c r="X751" s="55">
        <f>IF(IFERROR(MATCH(CONCATENATE("I",Tabel!$N$4),Inst_SFSSV,0),0)&gt;0,Tabel!$AD761*0.9,0)</f>
        <v>0</v>
      </c>
      <c r="Y751" s="55">
        <f>IF(Tabel!$N$4="16341", Tabel!AD761*1,0)</f>
        <v>0</v>
      </c>
      <c r="Z751" s="55">
        <f>IF(Tabel!$N$4="00027", Tabel!AD761*0.4,0)</f>
        <v>0</v>
      </c>
      <c r="AA751" s="55">
        <f>IF(IFERROR(MATCH(CONCATENATE("I",Tabel!$N$4),Inst_audio,0),0)&gt;0,Tabel!$AD761*0.2,0)</f>
        <v>0</v>
      </c>
      <c r="AB751" s="55">
        <f>IF(Tabel!$N$4="00169", Tabel!AD761*0.4,0)</f>
        <v>0</v>
      </c>
      <c r="AC751" s="55">
        <f>IF(IFERROR(MATCH(CONCATENATE("I",Tabel!$N$4),Inst_forta,0),0)&gt;0,Tabel!$AD761*0.2,0)</f>
        <v>0</v>
      </c>
      <c r="AD751" s="55">
        <f>IF(IFERROR(MATCH(CONCATENATE("I",Tabel!$N$4),Inst_forta_bani,0),0)&gt;0,Tabel!$AD761*1.2,0)</f>
        <v>0</v>
      </c>
      <c r="AE751" s="55">
        <f>IF(Tabel!$N$4="16751", Tabel!$AD761*1.2,0)</f>
        <v>0</v>
      </c>
      <c r="AF751" s="55">
        <f>IF(Tabel!$N$4="16606", Tabel!$AD761*0.3,0)</f>
        <v>0</v>
      </c>
      <c r="AG751" s="55">
        <f>IF(Tabel!$N$4="16668", Tabel!$AD761*0.4,0)</f>
        <v>0</v>
      </c>
      <c r="AH751" s="55">
        <f>IF(Tabel!$N$4="15677", Tabel!$AD761*0.2,0)</f>
        <v>0</v>
      </c>
      <c r="AI751" s="55">
        <f>IF(Tabel!$N$4="16958", Tabel!$AD761*0.2,0)</f>
        <v>0</v>
      </c>
      <c r="AJ751" s="55">
        <f>Tabel!$AD761*0.75</f>
        <v>0</v>
      </c>
      <c r="AK751" s="55">
        <f>(Tabel!$AD761+Tabel!$AF761)*0.1</f>
        <v>0</v>
      </c>
      <c r="AL751" s="55">
        <f>IF(Tabel!$B761="GRUP_F6", Tabel!$AD761*0.1,0)</f>
        <v>0</v>
      </c>
      <c r="AM751" s="55">
        <f>IF(IFERROR(MATCH(CONCATENATE("I",Tabel!$N$4),Inst_social,0),0)&gt;0,Tabel!$AD761*0.1,0)</f>
        <v>0</v>
      </c>
      <c r="AN751" s="55">
        <f>Tabel!$AD761*0.75</f>
        <v>0</v>
      </c>
    </row>
    <row r="752" spans="24:40" x14ac:dyDescent="0.2">
      <c r="X752" s="55">
        <f>IF(IFERROR(MATCH(CONCATENATE("I",Tabel!$N$4),Inst_SFSSV,0),0)&gt;0,Tabel!$AD762*0.9,0)</f>
        <v>0</v>
      </c>
      <c r="Y752" s="55">
        <f>IF(Tabel!$N$4="16341", Tabel!AD762*1,0)</f>
        <v>0</v>
      </c>
      <c r="Z752" s="55">
        <f>IF(Tabel!$N$4="00027", Tabel!AD762*0.4,0)</f>
        <v>0</v>
      </c>
      <c r="AA752" s="55">
        <f>IF(IFERROR(MATCH(CONCATENATE("I",Tabel!$N$4),Inst_audio,0),0)&gt;0,Tabel!$AD762*0.2,0)</f>
        <v>0</v>
      </c>
      <c r="AB752" s="55">
        <f>IF(Tabel!$N$4="00169", Tabel!AD762*0.4,0)</f>
        <v>0</v>
      </c>
      <c r="AC752" s="55">
        <f>IF(IFERROR(MATCH(CONCATENATE("I",Tabel!$N$4),Inst_forta,0),0)&gt;0,Tabel!$AD762*0.2,0)</f>
        <v>0</v>
      </c>
      <c r="AD752" s="55">
        <f>IF(IFERROR(MATCH(CONCATENATE("I",Tabel!$N$4),Inst_forta_bani,0),0)&gt;0,Tabel!$AD762*1.2,0)</f>
        <v>0</v>
      </c>
      <c r="AE752" s="55">
        <f>IF(Tabel!$N$4="16751", Tabel!$AD762*1.2,0)</f>
        <v>0</v>
      </c>
      <c r="AF752" s="55">
        <f>IF(Tabel!$N$4="16606", Tabel!$AD762*0.3,0)</f>
        <v>0</v>
      </c>
      <c r="AG752" s="55">
        <f>IF(Tabel!$N$4="16668", Tabel!$AD762*0.4,0)</f>
        <v>0</v>
      </c>
      <c r="AH752" s="55">
        <f>IF(Tabel!$N$4="15677", Tabel!$AD762*0.2,0)</f>
        <v>0</v>
      </c>
      <c r="AI752" s="55">
        <f>IF(Tabel!$N$4="16958", Tabel!$AD762*0.2,0)</f>
        <v>0</v>
      </c>
      <c r="AJ752" s="55">
        <f>Tabel!$AD762*0.75</f>
        <v>0</v>
      </c>
      <c r="AK752" s="55">
        <f>(Tabel!$AD762+Tabel!$AF762)*0.1</f>
        <v>0</v>
      </c>
      <c r="AL752" s="55">
        <f>IF(Tabel!$B762="GRUP_F6", Tabel!$AD762*0.1,0)</f>
        <v>0</v>
      </c>
      <c r="AM752" s="55">
        <f>IF(IFERROR(MATCH(CONCATENATE("I",Tabel!$N$4),Inst_social,0),0)&gt;0,Tabel!$AD762*0.1,0)</f>
        <v>0</v>
      </c>
      <c r="AN752" s="55">
        <f>Tabel!$AD762*0.75</f>
        <v>0</v>
      </c>
    </row>
    <row r="753" spans="24:40" x14ac:dyDescent="0.2">
      <c r="X753" s="55">
        <f>IF(IFERROR(MATCH(CONCATENATE("I",Tabel!$N$4),Inst_SFSSV,0),0)&gt;0,Tabel!$AD763*0.9,0)</f>
        <v>0</v>
      </c>
      <c r="Y753" s="55">
        <f>IF(Tabel!$N$4="16341", Tabel!AD763*1,0)</f>
        <v>0</v>
      </c>
      <c r="Z753" s="55">
        <f>IF(Tabel!$N$4="00027", Tabel!AD763*0.4,0)</f>
        <v>0</v>
      </c>
      <c r="AA753" s="55">
        <f>IF(IFERROR(MATCH(CONCATENATE("I",Tabel!$N$4),Inst_audio,0),0)&gt;0,Tabel!$AD763*0.2,0)</f>
        <v>0</v>
      </c>
      <c r="AB753" s="55">
        <f>IF(Tabel!$N$4="00169", Tabel!AD763*0.4,0)</f>
        <v>0</v>
      </c>
      <c r="AC753" s="55">
        <f>IF(IFERROR(MATCH(CONCATENATE("I",Tabel!$N$4),Inst_forta,0),0)&gt;0,Tabel!$AD763*0.2,0)</f>
        <v>0</v>
      </c>
      <c r="AD753" s="55">
        <f>IF(IFERROR(MATCH(CONCATENATE("I",Tabel!$N$4),Inst_forta_bani,0),0)&gt;0,Tabel!$AD763*1.2,0)</f>
        <v>0</v>
      </c>
      <c r="AE753" s="55">
        <f>IF(Tabel!$N$4="16751", Tabel!$AD763*1.2,0)</f>
        <v>0</v>
      </c>
      <c r="AF753" s="55">
        <f>IF(Tabel!$N$4="16606", Tabel!$AD763*0.3,0)</f>
        <v>0</v>
      </c>
      <c r="AG753" s="55">
        <f>IF(Tabel!$N$4="16668", Tabel!$AD763*0.4,0)</f>
        <v>0</v>
      </c>
      <c r="AH753" s="55">
        <f>IF(Tabel!$N$4="15677", Tabel!$AD763*0.2,0)</f>
        <v>0</v>
      </c>
      <c r="AI753" s="55">
        <f>IF(Tabel!$N$4="16958", Tabel!$AD763*0.2,0)</f>
        <v>0</v>
      </c>
      <c r="AJ753" s="55">
        <f>Tabel!$AD763*0.75</f>
        <v>0</v>
      </c>
      <c r="AK753" s="55">
        <f>(Tabel!$AD763+Tabel!$AF763)*0.1</f>
        <v>0</v>
      </c>
      <c r="AL753" s="55">
        <f>IF(Tabel!$B763="GRUP_F6", Tabel!$AD763*0.1,0)</f>
        <v>0</v>
      </c>
      <c r="AM753" s="55">
        <f>IF(IFERROR(MATCH(CONCATENATE("I",Tabel!$N$4),Inst_social,0),0)&gt;0,Tabel!$AD763*0.1,0)</f>
        <v>0</v>
      </c>
      <c r="AN753" s="55">
        <f>Tabel!$AD763*0.75</f>
        <v>0</v>
      </c>
    </row>
    <row r="754" spans="24:40" x14ac:dyDescent="0.2">
      <c r="X754" s="55">
        <f>IF(IFERROR(MATCH(CONCATENATE("I",Tabel!$N$4),Inst_SFSSV,0),0)&gt;0,Tabel!$AD764*0.9,0)</f>
        <v>0</v>
      </c>
      <c r="Y754" s="55">
        <f>IF(Tabel!$N$4="16341", Tabel!AD764*1,0)</f>
        <v>0</v>
      </c>
      <c r="Z754" s="55">
        <f>IF(Tabel!$N$4="00027", Tabel!AD764*0.4,0)</f>
        <v>0</v>
      </c>
      <c r="AA754" s="55">
        <f>IF(IFERROR(MATCH(CONCATENATE("I",Tabel!$N$4),Inst_audio,0),0)&gt;0,Tabel!$AD764*0.2,0)</f>
        <v>0</v>
      </c>
      <c r="AB754" s="55">
        <f>IF(Tabel!$N$4="00169", Tabel!AD764*0.4,0)</f>
        <v>0</v>
      </c>
      <c r="AC754" s="55">
        <f>IF(IFERROR(MATCH(CONCATENATE("I",Tabel!$N$4),Inst_forta,0),0)&gt;0,Tabel!$AD764*0.2,0)</f>
        <v>0</v>
      </c>
      <c r="AD754" s="55">
        <f>IF(IFERROR(MATCH(CONCATENATE("I",Tabel!$N$4),Inst_forta_bani,0),0)&gt;0,Tabel!$AD764*1.2,0)</f>
        <v>0</v>
      </c>
      <c r="AE754" s="55">
        <f>IF(Tabel!$N$4="16751", Tabel!$AD764*1.2,0)</f>
        <v>0</v>
      </c>
      <c r="AF754" s="55">
        <f>IF(Tabel!$N$4="16606", Tabel!$AD764*0.3,0)</f>
        <v>0</v>
      </c>
      <c r="AG754" s="55">
        <f>IF(Tabel!$N$4="16668", Tabel!$AD764*0.4,0)</f>
        <v>0</v>
      </c>
      <c r="AH754" s="55">
        <f>IF(Tabel!$N$4="15677", Tabel!$AD764*0.2,0)</f>
        <v>0</v>
      </c>
      <c r="AI754" s="55">
        <f>IF(Tabel!$N$4="16958", Tabel!$AD764*0.2,0)</f>
        <v>0</v>
      </c>
      <c r="AJ754" s="55">
        <f>Tabel!$AD764*0.75</f>
        <v>0</v>
      </c>
      <c r="AK754" s="55">
        <f>(Tabel!$AD764+Tabel!$AF764)*0.1</f>
        <v>0</v>
      </c>
      <c r="AL754" s="55">
        <f>IF(Tabel!$B764="GRUP_F6", Tabel!$AD764*0.1,0)</f>
        <v>0</v>
      </c>
      <c r="AM754" s="55">
        <f>IF(IFERROR(MATCH(CONCATENATE("I",Tabel!$N$4),Inst_social,0),0)&gt;0,Tabel!$AD764*0.1,0)</f>
        <v>0</v>
      </c>
      <c r="AN754" s="55">
        <f>Tabel!$AD764*0.75</f>
        <v>0</v>
      </c>
    </row>
    <row r="755" spans="24:40" x14ac:dyDescent="0.2">
      <c r="X755" s="55">
        <f>IF(IFERROR(MATCH(CONCATENATE("I",Tabel!$N$4),Inst_SFSSV,0),0)&gt;0,Tabel!$AD765*0.9,0)</f>
        <v>0</v>
      </c>
      <c r="Y755" s="55">
        <f>IF(Tabel!$N$4="16341", Tabel!AD765*1,0)</f>
        <v>0</v>
      </c>
      <c r="Z755" s="55">
        <f>IF(Tabel!$N$4="00027", Tabel!AD765*0.4,0)</f>
        <v>0</v>
      </c>
      <c r="AA755" s="55">
        <f>IF(IFERROR(MATCH(CONCATENATE("I",Tabel!$N$4),Inst_audio,0),0)&gt;0,Tabel!$AD765*0.2,0)</f>
        <v>0</v>
      </c>
      <c r="AB755" s="55">
        <f>IF(Tabel!$N$4="00169", Tabel!AD765*0.4,0)</f>
        <v>0</v>
      </c>
      <c r="AC755" s="55">
        <f>IF(IFERROR(MATCH(CONCATENATE("I",Tabel!$N$4),Inst_forta,0),0)&gt;0,Tabel!$AD765*0.2,0)</f>
        <v>0</v>
      </c>
      <c r="AD755" s="55">
        <f>IF(IFERROR(MATCH(CONCATENATE("I",Tabel!$N$4),Inst_forta_bani,0),0)&gt;0,Tabel!$AD765*1.2,0)</f>
        <v>0</v>
      </c>
      <c r="AE755" s="55">
        <f>IF(Tabel!$N$4="16751", Tabel!$AD765*1.2,0)</f>
        <v>0</v>
      </c>
      <c r="AF755" s="55">
        <f>IF(Tabel!$N$4="16606", Tabel!$AD765*0.3,0)</f>
        <v>0</v>
      </c>
      <c r="AG755" s="55">
        <f>IF(Tabel!$N$4="16668", Tabel!$AD765*0.4,0)</f>
        <v>0</v>
      </c>
      <c r="AH755" s="55">
        <f>IF(Tabel!$N$4="15677", Tabel!$AD765*0.2,0)</f>
        <v>0</v>
      </c>
      <c r="AI755" s="55">
        <f>IF(Tabel!$N$4="16958", Tabel!$AD765*0.2,0)</f>
        <v>0</v>
      </c>
      <c r="AJ755" s="55">
        <f>Tabel!$AD765*0.75</f>
        <v>0</v>
      </c>
      <c r="AK755" s="55">
        <f>(Tabel!$AD765+Tabel!$AF765)*0.1</f>
        <v>0</v>
      </c>
      <c r="AL755" s="55">
        <f>IF(Tabel!$B765="GRUP_F6", Tabel!$AD765*0.1,0)</f>
        <v>0</v>
      </c>
      <c r="AM755" s="55">
        <f>IF(IFERROR(MATCH(CONCATENATE("I",Tabel!$N$4),Inst_social,0),0)&gt;0,Tabel!$AD765*0.1,0)</f>
        <v>0</v>
      </c>
      <c r="AN755" s="55">
        <f>Tabel!$AD765*0.75</f>
        <v>0</v>
      </c>
    </row>
    <row r="756" spans="24:40" x14ac:dyDescent="0.2">
      <c r="X756" s="55">
        <f>IF(IFERROR(MATCH(CONCATENATE("I",Tabel!$N$4),Inst_SFSSV,0),0)&gt;0,Tabel!$AD766*0.9,0)</f>
        <v>0</v>
      </c>
      <c r="Y756" s="55">
        <f>IF(Tabel!$N$4="16341", Tabel!AD766*1,0)</f>
        <v>0</v>
      </c>
      <c r="Z756" s="55">
        <f>IF(Tabel!$N$4="00027", Tabel!AD766*0.4,0)</f>
        <v>0</v>
      </c>
      <c r="AA756" s="55">
        <f>IF(IFERROR(MATCH(CONCATENATE("I",Tabel!$N$4),Inst_audio,0),0)&gt;0,Tabel!$AD766*0.2,0)</f>
        <v>0</v>
      </c>
      <c r="AB756" s="55">
        <f>IF(Tabel!$N$4="00169", Tabel!AD766*0.4,0)</f>
        <v>0</v>
      </c>
      <c r="AC756" s="55">
        <f>IF(IFERROR(MATCH(CONCATENATE("I",Tabel!$N$4),Inst_forta,0),0)&gt;0,Tabel!$AD766*0.2,0)</f>
        <v>0</v>
      </c>
      <c r="AD756" s="55">
        <f>IF(IFERROR(MATCH(CONCATENATE("I",Tabel!$N$4),Inst_forta_bani,0),0)&gt;0,Tabel!$AD766*1.2,0)</f>
        <v>0</v>
      </c>
      <c r="AE756" s="55">
        <f>IF(Tabel!$N$4="16751", Tabel!$AD766*1.2,0)</f>
        <v>0</v>
      </c>
      <c r="AF756" s="55">
        <f>IF(Tabel!$N$4="16606", Tabel!$AD766*0.3,0)</f>
        <v>0</v>
      </c>
      <c r="AG756" s="55">
        <f>IF(Tabel!$N$4="16668", Tabel!$AD766*0.4,0)</f>
        <v>0</v>
      </c>
      <c r="AH756" s="55">
        <f>IF(Tabel!$N$4="15677", Tabel!$AD766*0.2,0)</f>
        <v>0</v>
      </c>
      <c r="AI756" s="55">
        <f>IF(Tabel!$N$4="16958", Tabel!$AD766*0.2,0)</f>
        <v>0</v>
      </c>
      <c r="AJ756" s="55">
        <f>Tabel!$AD766*0.75</f>
        <v>0</v>
      </c>
      <c r="AK756" s="55">
        <f>(Tabel!$AD766+Tabel!$AF766)*0.1</f>
        <v>0</v>
      </c>
      <c r="AL756" s="55">
        <f>IF(Tabel!$B766="GRUP_F6", Tabel!$AD766*0.1,0)</f>
        <v>0</v>
      </c>
      <c r="AM756" s="55">
        <f>IF(IFERROR(MATCH(CONCATENATE("I",Tabel!$N$4),Inst_social,0),0)&gt;0,Tabel!$AD766*0.1,0)</f>
        <v>0</v>
      </c>
      <c r="AN756" s="55">
        <f>Tabel!$AD766*0.75</f>
        <v>0</v>
      </c>
    </row>
    <row r="757" spans="24:40" x14ac:dyDescent="0.2">
      <c r="X757" s="55">
        <f>IF(IFERROR(MATCH(CONCATENATE("I",Tabel!$N$4),Inst_SFSSV,0),0)&gt;0,Tabel!$AD767*0.9,0)</f>
        <v>0</v>
      </c>
      <c r="Y757" s="55">
        <f>IF(Tabel!$N$4="16341", Tabel!AD767*1,0)</f>
        <v>0</v>
      </c>
      <c r="Z757" s="55">
        <f>IF(Tabel!$N$4="00027", Tabel!AD767*0.4,0)</f>
        <v>0</v>
      </c>
      <c r="AA757" s="55">
        <f>IF(IFERROR(MATCH(CONCATENATE("I",Tabel!$N$4),Inst_audio,0),0)&gt;0,Tabel!$AD767*0.2,0)</f>
        <v>0</v>
      </c>
      <c r="AB757" s="55">
        <f>IF(Tabel!$N$4="00169", Tabel!AD767*0.4,0)</f>
        <v>0</v>
      </c>
      <c r="AC757" s="55">
        <f>IF(IFERROR(MATCH(CONCATENATE("I",Tabel!$N$4),Inst_forta,0),0)&gt;0,Tabel!$AD767*0.2,0)</f>
        <v>0</v>
      </c>
      <c r="AD757" s="55">
        <f>IF(IFERROR(MATCH(CONCATENATE("I",Tabel!$N$4),Inst_forta_bani,0),0)&gt;0,Tabel!$AD767*1.2,0)</f>
        <v>0</v>
      </c>
      <c r="AE757" s="55">
        <f>IF(Tabel!$N$4="16751", Tabel!$AD767*1.2,0)</f>
        <v>0</v>
      </c>
      <c r="AF757" s="55">
        <f>IF(Tabel!$N$4="16606", Tabel!$AD767*0.3,0)</f>
        <v>0</v>
      </c>
      <c r="AG757" s="55">
        <f>IF(Tabel!$N$4="16668", Tabel!$AD767*0.4,0)</f>
        <v>0</v>
      </c>
      <c r="AH757" s="55">
        <f>IF(Tabel!$N$4="15677", Tabel!$AD767*0.2,0)</f>
        <v>0</v>
      </c>
      <c r="AI757" s="55">
        <f>IF(Tabel!$N$4="16958", Tabel!$AD767*0.2,0)</f>
        <v>0</v>
      </c>
      <c r="AJ757" s="55">
        <f>Tabel!$AD767*0.75</f>
        <v>0</v>
      </c>
      <c r="AK757" s="55">
        <f>(Tabel!$AD767+Tabel!$AF767)*0.1</f>
        <v>0</v>
      </c>
      <c r="AL757" s="55">
        <f>IF(Tabel!$B767="GRUP_F6", Tabel!$AD767*0.1,0)</f>
        <v>0</v>
      </c>
      <c r="AM757" s="55">
        <f>IF(IFERROR(MATCH(CONCATENATE("I",Tabel!$N$4),Inst_social,0),0)&gt;0,Tabel!$AD767*0.1,0)</f>
        <v>0</v>
      </c>
      <c r="AN757" s="55">
        <f>Tabel!$AD767*0.75</f>
        <v>0</v>
      </c>
    </row>
    <row r="758" spans="24:40" x14ac:dyDescent="0.2">
      <c r="X758" s="55">
        <f>IF(IFERROR(MATCH(CONCATENATE("I",Tabel!$N$4),Inst_SFSSV,0),0)&gt;0,Tabel!$AD768*0.9,0)</f>
        <v>0</v>
      </c>
      <c r="Y758" s="55">
        <f>IF(Tabel!$N$4="16341", Tabel!AD768*1,0)</f>
        <v>0</v>
      </c>
      <c r="Z758" s="55">
        <f>IF(Tabel!$N$4="00027", Tabel!AD768*0.4,0)</f>
        <v>0</v>
      </c>
      <c r="AA758" s="55">
        <f>IF(IFERROR(MATCH(CONCATENATE("I",Tabel!$N$4),Inst_audio,0),0)&gt;0,Tabel!$AD768*0.2,0)</f>
        <v>0</v>
      </c>
      <c r="AB758" s="55">
        <f>IF(Tabel!$N$4="00169", Tabel!AD768*0.4,0)</f>
        <v>0</v>
      </c>
      <c r="AC758" s="55">
        <f>IF(IFERROR(MATCH(CONCATENATE("I",Tabel!$N$4),Inst_forta,0),0)&gt;0,Tabel!$AD768*0.2,0)</f>
        <v>0</v>
      </c>
      <c r="AD758" s="55">
        <f>IF(IFERROR(MATCH(CONCATENATE("I",Tabel!$N$4),Inst_forta_bani,0),0)&gt;0,Tabel!$AD768*1.2,0)</f>
        <v>0</v>
      </c>
      <c r="AE758" s="55">
        <f>IF(Tabel!$N$4="16751", Tabel!$AD768*1.2,0)</f>
        <v>0</v>
      </c>
      <c r="AF758" s="55">
        <f>IF(Tabel!$N$4="16606", Tabel!$AD768*0.3,0)</f>
        <v>0</v>
      </c>
      <c r="AG758" s="55">
        <f>IF(Tabel!$N$4="16668", Tabel!$AD768*0.4,0)</f>
        <v>0</v>
      </c>
      <c r="AH758" s="55">
        <f>IF(Tabel!$N$4="15677", Tabel!$AD768*0.2,0)</f>
        <v>0</v>
      </c>
      <c r="AI758" s="55">
        <f>IF(Tabel!$N$4="16958", Tabel!$AD768*0.2,0)</f>
        <v>0</v>
      </c>
      <c r="AJ758" s="55">
        <f>Tabel!$AD768*0.75</f>
        <v>0</v>
      </c>
      <c r="AK758" s="55">
        <f>(Tabel!$AD768+Tabel!$AF768)*0.1</f>
        <v>0</v>
      </c>
      <c r="AL758" s="55">
        <f>IF(Tabel!$B768="GRUP_F6", Tabel!$AD768*0.1,0)</f>
        <v>0</v>
      </c>
      <c r="AM758" s="55">
        <f>IF(IFERROR(MATCH(CONCATENATE("I",Tabel!$N$4),Inst_social,0),0)&gt;0,Tabel!$AD768*0.1,0)</f>
        <v>0</v>
      </c>
      <c r="AN758" s="55">
        <f>Tabel!$AD768*0.75</f>
        <v>0</v>
      </c>
    </row>
    <row r="759" spans="24:40" x14ac:dyDescent="0.2">
      <c r="X759" s="55">
        <f>IF(IFERROR(MATCH(CONCATENATE("I",Tabel!$N$4),Inst_SFSSV,0),0)&gt;0,Tabel!$AD769*0.9,0)</f>
        <v>0</v>
      </c>
      <c r="Y759" s="55">
        <f>IF(Tabel!$N$4="16341", Tabel!AD769*1,0)</f>
        <v>0</v>
      </c>
      <c r="Z759" s="55">
        <f>IF(Tabel!$N$4="00027", Tabel!AD769*0.4,0)</f>
        <v>0</v>
      </c>
      <c r="AA759" s="55">
        <f>IF(IFERROR(MATCH(CONCATENATE("I",Tabel!$N$4),Inst_audio,0),0)&gt;0,Tabel!$AD769*0.2,0)</f>
        <v>0</v>
      </c>
      <c r="AB759" s="55">
        <f>IF(Tabel!$N$4="00169", Tabel!AD769*0.4,0)</f>
        <v>0</v>
      </c>
      <c r="AC759" s="55">
        <f>IF(IFERROR(MATCH(CONCATENATE("I",Tabel!$N$4),Inst_forta,0),0)&gt;0,Tabel!$AD769*0.2,0)</f>
        <v>0</v>
      </c>
      <c r="AD759" s="55">
        <f>IF(IFERROR(MATCH(CONCATENATE("I",Tabel!$N$4),Inst_forta_bani,0),0)&gt;0,Tabel!$AD769*1.2,0)</f>
        <v>0</v>
      </c>
      <c r="AE759" s="55">
        <f>IF(Tabel!$N$4="16751", Tabel!$AD769*1.2,0)</f>
        <v>0</v>
      </c>
      <c r="AF759" s="55">
        <f>IF(Tabel!$N$4="16606", Tabel!$AD769*0.3,0)</f>
        <v>0</v>
      </c>
      <c r="AG759" s="55">
        <f>IF(Tabel!$N$4="16668", Tabel!$AD769*0.4,0)</f>
        <v>0</v>
      </c>
      <c r="AH759" s="55">
        <f>IF(Tabel!$N$4="15677", Tabel!$AD769*0.2,0)</f>
        <v>0</v>
      </c>
      <c r="AI759" s="55">
        <f>IF(Tabel!$N$4="16958", Tabel!$AD769*0.2,0)</f>
        <v>0</v>
      </c>
      <c r="AJ759" s="55">
        <f>Tabel!$AD769*0.75</f>
        <v>0</v>
      </c>
      <c r="AK759" s="55">
        <f>(Tabel!$AD769+Tabel!$AF769)*0.1</f>
        <v>0</v>
      </c>
      <c r="AL759" s="55">
        <f>IF(Tabel!$B769="GRUP_F6", Tabel!$AD769*0.1,0)</f>
        <v>0</v>
      </c>
      <c r="AM759" s="55">
        <f>IF(IFERROR(MATCH(CONCATENATE("I",Tabel!$N$4),Inst_social,0),0)&gt;0,Tabel!$AD769*0.1,0)</f>
        <v>0</v>
      </c>
      <c r="AN759" s="55">
        <f>Tabel!$AD769*0.75</f>
        <v>0</v>
      </c>
    </row>
    <row r="760" spans="24:40" x14ac:dyDescent="0.2">
      <c r="X760" s="55">
        <f>IF(IFERROR(MATCH(CONCATENATE("I",Tabel!$N$4),Inst_SFSSV,0),0)&gt;0,Tabel!$AD770*0.9,0)</f>
        <v>0</v>
      </c>
      <c r="Y760" s="55">
        <f>IF(Tabel!$N$4="16341", Tabel!AD770*1,0)</f>
        <v>0</v>
      </c>
      <c r="Z760" s="55">
        <f>IF(Tabel!$N$4="00027", Tabel!AD770*0.4,0)</f>
        <v>0</v>
      </c>
      <c r="AA760" s="55">
        <f>IF(IFERROR(MATCH(CONCATENATE("I",Tabel!$N$4),Inst_audio,0),0)&gt;0,Tabel!$AD770*0.2,0)</f>
        <v>0</v>
      </c>
      <c r="AB760" s="55">
        <f>IF(Tabel!$N$4="00169", Tabel!AD770*0.4,0)</f>
        <v>0</v>
      </c>
      <c r="AC760" s="55">
        <f>IF(IFERROR(MATCH(CONCATENATE("I",Tabel!$N$4),Inst_forta,0),0)&gt;0,Tabel!$AD770*0.2,0)</f>
        <v>0</v>
      </c>
      <c r="AD760" s="55">
        <f>IF(IFERROR(MATCH(CONCATENATE("I",Tabel!$N$4),Inst_forta_bani,0),0)&gt;0,Tabel!$AD770*1.2,0)</f>
        <v>0</v>
      </c>
      <c r="AE760" s="55">
        <f>IF(Tabel!$N$4="16751", Tabel!$AD770*1.2,0)</f>
        <v>0</v>
      </c>
      <c r="AF760" s="55">
        <f>IF(Tabel!$N$4="16606", Tabel!$AD770*0.3,0)</f>
        <v>0</v>
      </c>
      <c r="AG760" s="55">
        <f>IF(Tabel!$N$4="16668", Tabel!$AD770*0.4,0)</f>
        <v>0</v>
      </c>
      <c r="AH760" s="55">
        <f>IF(Tabel!$N$4="15677", Tabel!$AD770*0.2,0)</f>
        <v>0</v>
      </c>
      <c r="AI760" s="55">
        <f>IF(Tabel!$N$4="16958", Tabel!$AD770*0.2,0)</f>
        <v>0</v>
      </c>
      <c r="AJ760" s="55">
        <f>Tabel!$AD770*0.75</f>
        <v>0</v>
      </c>
      <c r="AK760" s="55">
        <f>(Tabel!$AD770+Tabel!$AF770)*0.1</f>
        <v>0</v>
      </c>
      <c r="AL760" s="55">
        <f>IF(Tabel!$B770="GRUP_F6", Tabel!$AD770*0.1,0)</f>
        <v>0</v>
      </c>
      <c r="AM760" s="55">
        <f>IF(IFERROR(MATCH(CONCATENATE("I",Tabel!$N$4),Inst_social,0),0)&gt;0,Tabel!$AD770*0.1,0)</f>
        <v>0</v>
      </c>
      <c r="AN760" s="55">
        <f>Tabel!$AD770*0.75</f>
        <v>0</v>
      </c>
    </row>
    <row r="761" spans="24:40" x14ac:dyDescent="0.2">
      <c r="X761" s="55">
        <f>IF(IFERROR(MATCH(CONCATENATE("I",Tabel!$N$4),Inst_SFSSV,0),0)&gt;0,Tabel!$AD771*0.9,0)</f>
        <v>0</v>
      </c>
      <c r="Y761" s="55">
        <f>IF(Tabel!$N$4="16341", Tabel!AD771*1,0)</f>
        <v>0</v>
      </c>
      <c r="Z761" s="55">
        <f>IF(Tabel!$N$4="00027", Tabel!AD771*0.4,0)</f>
        <v>0</v>
      </c>
      <c r="AA761" s="55">
        <f>IF(IFERROR(MATCH(CONCATENATE("I",Tabel!$N$4),Inst_audio,0),0)&gt;0,Tabel!$AD771*0.2,0)</f>
        <v>0</v>
      </c>
      <c r="AB761" s="55">
        <f>IF(Tabel!$N$4="00169", Tabel!AD771*0.4,0)</f>
        <v>0</v>
      </c>
      <c r="AC761" s="55">
        <f>IF(IFERROR(MATCH(CONCATENATE("I",Tabel!$N$4),Inst_forta,0),0)&gt;0,Tabel!$AD771*0.2,0)</f>
        <v>0</v>
      </c>
      <c r="AD761" s="55">
        <f>IF(IFERROR(MATCH(CONCATENATE("I",Tabel!$N$4),Inst_forta_bani,0),0)&gt;0,Tabel!$AD771*1.2,0)</f>
        <v>0</v>
      </c>
      <c r="AE761" s="55">
        <f>IF(Tabel!$N$4="16751", Tabel!$AD771*1.2,0)</f>
        <v>0</v>
      </c>
      <c r="AF761" s="55">
        <f>IF(Tabel!$N$4="16606", Tabel!$AD771*0.3,0)</f>
        <v>0</v>
      </c>
      <c r="AG761" s="55">
        <f>IF(Tabel!$N$4="16668", Tabel!$AD771*0.4,0)</f>
        <v>0</v>
      </c>
      <c r="AH761" s="55">
        <f>IF(Tabel!$N$4="15677", Tabel!$AD771*0.2,0)</f>
        <v>0</v>
      </c>
      <c r="AI761" s="55">
        <f>IF(Tabel!$N$4="16958", Tabel!$AD771*0.2,0)</f>
        <v>0</v>
      </c>
      <c r="AJ761" s="55">
        <f>Tabel!$AD771*0.75</f>
        <v>0</v>
      </c>
      <c r="AK761" s="55">
        <f>(Tabel!$AD771+Tabel!$AF771)*0.1</f>
        <v>0</v>
      </c>
      <c r="AL761" s="55">
        <f>IF(Tabel!$B771="GRUP_F6", Tabel!$AD771*0.1,0)</f>
        <v>0</v>
      </c>
      <c r="AM761" s="55">
        <f>IF(IFERROR(MATCH(CONCATENATE("I",Tabel!$N$4),Inst_social,0),0)&gt;0,Tabel!$AD771*0.1,0)</f>
        <v>0</v>
      </c>
      <c r="AN761" s="55">
        <f>Tabel!$AD771*0.75</f>
        <v>0</v>
      </c>
    </row>
    <row r="762" spans="24:40" x14ac:dyDescent="0.2">
      <c r="X762" s="55">
        <f>IF(IFERROR(MATCH(CONCATENATE("I",Tabel!$N$4),Inst_SFSSV,0),0)&gt;0,Tabel!$AD772*0.9,0)</f>
        <v>0</v>
      </c>
      <c r="Y762" s="55">
        <f>IF(Tabel!$N$4="16341", Tabel!AD772*1,0)</f>
        <v>0</v>
      </c>
      <c r="Z762" s="55">
        <f>IF(Tabel!$N$4="00027", Tabel!AD772*0.4,0)</f>
        <v>0</v>
      </c>
      <c r="AA762" s="55">
        <f>IF(IFERROR(MATCH(CONCATENATE("I",Tabel!$N$4),Inst_audio,0),0)&gt;0,Tabel!$AD772*0.2,0)</f>
        <v>0</v>
      </c>
      <c r="AB762" s="55">
        <f>IF(Tabel!$N$4="00169", Tabel!AD772*0.4,0)</f>
        <v>0</v>
      </c>
      <c r="AC762" s="55">
        <f>IF(IFERROR(MATCH(CONCATENATE("I",Tabel!$N$4),Inst_forta,0),0)&gt;0,Tabel!$AD772*0.2,0)</f>
        <v>0</v>
      </c>
      <c r="AD762" s="55">
        <f>IF(IFERROR(MATCH(CONCATENATE("I",Tabel!$N$4),Inst_forta_bani,0),0)&gt;0,Tabel!$AD772*1.2,0)</f>
        <v>0</v>
      </c>
      <c r="AE762" s="55">
        <f>IF(Tabel!$N$4="16751", Tabel!$AD772*1.2,0)</f>
        <v>0</v>
      </c>
      <c r="AF762" s="55">
        <f>IF(Tabel!$N$4="16606", Tabel!$AD772*0.3,0)</f>
        <v>0</v>
      </c>
      <c r="AG762" s="55">
        <f>IF(Tabel!$N$4="16668", Tabel!$AD772*0.4,0)</f>
        <v>0</v>
      </c>
      <c r="AH762" s="55">
        <f>IF(Tabel!$N$4="15677", Tabel!$AD772*0.2,0)</f>
        <v>0</v>
      </c>
      <c r="AI762" s="55">
        <f>IF(Tabel!$N$4="16958", Tabel!$AD772*0.2,0)</f>
        <v>0</v>
      </c>
      <c r="AJ762" s="55">
        <f>Tabel!$AD772*0.75</f>
        <v>0</v>
      </c>
      <c r="AK762" s="55">
        <f>(Tabel!$AD772+Tabel!$AF772)*0.1</f>
        <v>0</v>
      </c>
      <c r="AL762" s="55">
        <f>IF(Tabel!$B772="GRUP_F6", Tabel!$AD772*0.1,0)</f>
        <v>0</v>
      </c>
      <c r="AM762" s="55">
        <f>IF(IFERROR(MATCH(CONCATENATE("I",Tabel!$N$4),Inst_social,0),0)&gt;0,Tabel!$AD772*0.1,0)</f>
        <v>0</v>
      </c>
      <c r="AN762" s="55">
        <f>Tabel!$AD772*0.75</f>
        <v>0</v>
      </c>
    </row>
    <row r="763" spans="24:40" x14ac:dyDescent="0.2">
      <c r="X763" s="55">
        <f>IF(IFERROR(MATCH(CONCATENATE("I",Tabel!$N$4),Inst_SFSSV,0),0)&gt;0,Tabel!$AD773*0.9,0)</f>
        <v>0</v>
      </c>
      <c r="Y763" s="55">
        <f>IF(Tabel!$N$4="16341", Tabel!AD773*1,0)</f>
        <v>0</v>
      </c>
      <c r="Z763" s="55">
        <f>IF(Tabel!$N$4="00027", Tabel!AD773*0.4,0)</f>
        <v>0</v>
      </c>
      <c r="AA763" s="55">
        <f>IF(IFERROR(MATCH(CONCATENATE("I",Tabel!$N$4),Inst_audio,0),0)&gt;0,Tabel!$AD773*0.2,0)</f>
        <v>0</v>
      </c>
      <c r="AB763" s="55">
        <f>IF(Tabel!$N$4="00169", Tabel!AD773*0.4,0)</f>
        <v>0</v>
      </c>
      <c r="AC763" s="55">
        <f>IF(IFERROR(MATCH(CONCATENATE("I",Tabel!$N$4),Inst_forta,0),0)&gt;0,Tabel!$AD773*0.2,0)</f>
        <v>0</v>
      </c>
      <c r="AD763" s="55">
        <f>IF(IFERROR(MATCH(CONCATENATE("I",Tabel!$N$4),Inst_forta_bani,0),0)&gt;0,Tabel!$AD773*1.2,0)</f>
        <v>0</v>
      </c>
      <c r="AE763" s="55">
        <f>IF(Tabel!$N$4="16751", Tabel!$AD773*1.2,0)</f>
        <v>0</v>
      </c>
      <c r="AF763" s="55">
        <f>IF(Tabel!$N$4="16606", Tabel!$AD773*0.3,0)</f>
        <v>0</v>
      </c>
      <c r="AG763" s="55">
        <f>IF(Tabel!$N$4="16668", Tabel!$AD773*0.4,0)</f>
        <v>0</v>
      </c>
      <c r="AH763" s="55">
        <f>IF(Tabel!$N$4="15677", Tabel!$AD773*0.2,0)</f>
        <v>0</v>
      </c>
      <c r="AI763" s="55">
        <f>IF(Tabel!$N$4="16958", Tabel!$AD773*0.2,0)</f>
        <v>0</v>
      </c>
      <c r="AJ763" s="55">
        <f>Tabel!$AD773*0.75</f>
        <v>0</v>
      </c>
      <c r="AK763" s="55">
        <f>(Tabel!$AD773+Tabel!$AF773)*0.1</f>
        <v>0</v>
      </c>
      <c r="AL763" s="55">
        <f>IF(Tabel!$B773="GRUP_F6", Tabel!$AD773*0.1,0)</f>
        <v>0</v>
      </c>
      <c r="AM763" s="55">
        <f>IF(IFERROR(MATCH(CONCATENATE("I",Tabel!$N$4),Inst_social,0),0)&gt;0,Tabel!$AD773*0.1,0)</f>
        <v>0</v>
      </c>
      <c r="AN763" s="55">
        <f>Tabel!$AD773*0.75</f>
        <v>0</v>
      </c>
    </row>
    <row r="764" spans="24:40" x14ac:dyDescent="0.2">
      <c r="X764" s="55">
        <f>IF(IFERROR(MATCH(CONCATENATE("I",Tabel!$N$4),Inst_SFSSV,0),0)&gt;0,Tabel!$AD774*0.9,0)</f>
        <v>0</v>
      </c>
      <c r="Y764" s="55">
        <f>IF(Tabel!$N$4="16341", Tabel!AD774*1,0)</f>
        <v>0</v>
      </c>
      <c r="Z764" s="55">
        <f>IF(Tabel!$N$4="00027", Tabel!AD774*0.4,0)</f>
        <v>0</v>
      </c>
      <c r="AA764" s="55">
        <f>IF(IFERROR(MATCH(CONCATENATE("I",Tabel!$N$4),Inst_audio,0),0)&gt;0,Tabel!$AD774*0.2,0)</f>
        <v>0</v>
      </c>
      <c r="AB764" s="55">
        <f>IF(Tabel!$N$4="00169", Tabel!AD774*0.4,0)</f>
        <v>0</v>
      </c>
      <c r="AC764" s="55">
        <f>IF(IFERROR(MATCH(CONCATENATE("I",Tabel!$N$4),Inst_forta,0),0)&gt;0,Tabel!$AD774*0.2,0)</f>
        <v>0</v>
      </c>
      <c r="AD764" s="55">
        <f>IF(IFERROR(MATCH(CONCATENATE("I",Tabel!$N$4),Inst_forta_bani,0),0)&gt;0,Tabel!$AD774*1.2,0)</f>
        <v>0</v>
      </c>
      <c r="AE764" s="55">
        <f>IF(Tabel!$N$4="16751", Tabel!$AD774*1.2,0)</f>
        <v>0</v>
      </c>
      <c r="AF764" s="55">
        <f>IF(Tabel!$N$4="16606", Tabel!$AD774*0.3,0)</f>
        <v>0</v>
      </c>
      <c r="AG764" s="55">
        <f>IF(Tabel!$N$4="16668", Tabel!$AD774*0.4,0)</f>
        <v>0</v>
      </c>
      <c r="AH764" s="55">
        <f>IF(Tabel!$N$4="15677", Tabel!$AD774*0.2,0)</f>
        <v>0</v>
      </c>
      <c r="AI764" s="55">
        <f>IF(Tabel!$N$4="16958", Tabel!$AD774*0.2,0)</f>
        <v>0</v>
      </c>
      <c r="AJ764" s="55">
        <f>Tabel!$AD774*0.75</f>
        <v>0</v>
      </c>
      <c r="AK764" s="55">
        <f>(Tabel!$AD774+Tabel!$AF774)*0.1</f>
        <v>0</v>
      </c>
      <c r="AL764" s="55">
        <f>IF(Tabel!$B774="GRUP_F6", Tabel!$AD774*0.1,0)</f>
        <v>0</v>
      </c>
      <c r="AM764" s="55">
        <f>IF(IFERROR(MATCH(CONCATENATE("I",Tabel!$N$4),Inst_social,0),0)&gt;0,Tabel!$AD774*0.1,0)</f>
        <v>0</v>
      </c>
      <c r="AN764" s="55">
        <f>Tabel!$AD774*0.75</f>
        <v>0</v>
      </c>
    </row>
    <row r="765" spans="24:40" x14ac:dyDescent="0.2">
      <c r="X765" s="55">
        <f>IF(IFERROR(MATCH(CONCATENATE("I",Tabel!$N$4),Inst_SFSSV,0),0)&gt;0,Tabel!$AD775*0.9,0)</f>
        <v>0</v>
      </c>
      <c r="Y765" s="55">
        <f>IF(Tabel!$N$4="16341", Tabel!AD775*1,0)</f>
        <v>0</v>
      </c>
      <c r="Z765" s="55">
        <f>IF(Tabel!$N$4="00027", Tabel!AD775*0.4,0)</f>
        <v>0</v>
      </c>
      <c r="AA765" s="55">
        <f>IF(IFERROR(MATCH(CONCATENATE("I",Tabel!$N$4),Inst_audio,0),0)&gt;0,Tabel!$AD775*0.2,0)</f>
        <v>0</v>
      </c>
      <c r="AB765" s="55">
        <f>IF(Tabel!$N$4="00169", Tabel!AD775*0.4,0)</f>
        <v>0</v>
      </c>
      <c r="AC765" s="55">
        <f>IF(IFERROR(MATCH(CONCATENATE("I",Tabel!$N$4),Inst_forta,0),0)&gt;0,Tabel!$AD775*0.2,0)</f>
        <v>0</v>
      </c>
      <c r="AD765" s="55">
        <f>IF(IFERROR(MATCH(CONCATENATE("I",Tabel!$N$4),Inst_forta_bani,0),0)&gt;0,Tabel!$AD775*1.2,0)</f>
        <v>0</v>
      </c>
      <c r="AE765" s="55">
        <f>IF(Tabel!$N$4="16751", Tabel!$AD775*1.2,0)</f>
        <v>0</v>
      </c>
      <c r="AF765" s="55">
        <f>IF(Tabel!$N$4="16606", Tabel!$AD775*0.3,0)</f>
        <v>0</v>
      </c>
      <c r="AG765" s="55">
        <f>IF(Tabel!$N$4="16668", Tabel!$AD775*0.4,0)</f>
        <v>0</v>
      </c>
      <c r="AH765" s="55">
        <f>IF(Tabel!$N$4="15677", Tabel!$AD775*0.2,0)</f>
        <v>0</v>
      </c>
      <c r="AI765" s="55">
        <f>IF(Tabel!$N$4="16958", Tabel!$AD775*0.2,0)</f>
        <v>0</v>
      </c>
      <c r="AJ765" s="55">
        <f>Tabel!$AD775*0.75</f>
        <v>0</v>
      </c>
      <c r="AK765" s="55">
        <f>(Tabel!$AD775+Tabel!$AF775)*0.1</f>
        <v>0</v>
      </c>
      <c r="AL765" s="55">
        <f>IF(Tabel!$B775="GRUP_F6", Tabel!$AD775*0.1,0)</f>
        <v>0</v>
      </c>
      <c r="AM765" s="55">
        <f>IF(IFERROR(MATCH(CONCATENATE("I",Tabel!$N$4),Inst_social,0),0)&gt;0,Tabel!$AD775*0.1,0)</f>
        <v>0</v>
      </c>
      <c r="AN765" s="55">
        <f>Tabel!$AD775*0.75</f>
        <v>0</v>
      </c>
    </row>
    <row r="766" spans="24:40" x14ac:dyDescent="0.2">
      <c r="X766" s="55">
        <f>IF(IFERROR(MATCH(CONCATENATE("I",Tabel!$N$4),Inst_SFSSV,0),0)&gt;0,Tabel!$AD776*0.9,0)</f>
        <v>0</v>
      </c>
      <c r="Y766" s="55">
        <f>IF(Tabel!$N$4="16341", Tabel!AD776*1,0)</f>
        <v>0</v>
      </c>
      <c r="Z766" s="55">
        <f>IF(Tabel!$N$4="00027", Tabel!AD776*0.4,0)</f>
        <v>0</v>
      </c>
      <c r="AA766" s="55">
        <f>IF(IFERROR(MATCH(CONCATENATE("I",Tabel!$N$4),Inst_audio,0),0)&gt;0,Tabel!$AD776*0.2,0)</f>
        <v>0</v>
      </c>
      <c r="AB766" s="55">
        <f>IF(Tabel!$N$4="00169", Tabel!AD776*0.4,0)</f>
        <v>0</v>
      </c>
      <c r="AC766" s="55">
        <f>IF(IFERROR(MATCH(CONCATENATE("I",Tabel!$N$4),Inst_forta,0),0)&gt;0,Tabel!$AD776*0.2,0)</f>
        <v>0</v>
      </c>
      <c r="AD766" s="55">
        <f>IF(IFERROR(MATCH(CONCATENATE("I",Tabel!$N$4),Inst_forta_bani,0),0)&gt;0,Tabel!$AD776*1.2,0)</f>
        <v>0</v>
      </c>
      <c r="AE766" s="55">
        <f>IF(Tabel!$N$4="16751", Tabel!$AD776*1.2,0)</f>
        <v>0</v>
      </c>
      <c r="AF766" s="55">
        <f>IF(Tabel!$N$4="16606", Tabel!$AD776*0.3,0)</f>
        <v>0</v>
      </c>
      <c r="AG766" s="55">
        <f>IF(Tabel!$N$4="16668", Tabel!$AD776*0.4,0)</f>
        <v>0</v>
      </c>
      <c r="AH766" s="55">
        <f>IF(Tabel!$N$4="15677", Tabel!$AD776*0.2,0)</f>
        <v>0</v>
      </c>
      <c r="AI766" s="55">
        <f>IF(Tabel!$N$4="16958", Tabel!$AD776*0.2,0)</f>
        <v>0</v>
      </c>
      <c r="AJ766" s="55">
        <f>Tabel!$AD776*0.75</f>
        <v>0</v>
      </c>
      <c r="AK766" s="55">
        <f>(Tabel!$AD776+Tabel!$AF776)*0.1</f>
        <v>0</v>
      </c>
      <c r="AL766" s="55">
        <f>IF(Tabel!$B776="GRUP_F6", Tabel!$AD776*0.1,0)</f>
        <v>0</v>
      </c>
      <c r="AM766" s="55">
        <f>IF(IFERROR(MATCH(CONCATENATE("I",Tabel!$N$4),Inst_social,0),0)&gt;0,Tabel!$AD776*0.1,0)</f>
        <v>0</v>
      </c>
      <c r="AN766" s="55">
        <f>Tabel!$AD776*0.75</f>
        <v>0</v>
      </c>
    </row>
    <row r="767" spans="24:40" x14ac:dyDescent="0.2">
      <c r="X767" s="55">
        <f>IF(IFERROR(MATCH(CONCATENATE("I",Tabel!$N$4),Inst_SFSSV,0),0)&gt;0,Tabel!$AD777*0.9,0)</f>
        <v>0</v>
      </c>
      <c r="Y767" s="55">
        <f>IF(Tabel!$N$4="16341", Tabel!AD777*1,0)</f>
        <v>0</v>
      </c>
      <c r="Z767" s="55">
        <f>IF(Tabel!$N$4="00027", Tabel!AD777*0.4,0)</f>
        <v>0</v>
      </c>
      <c r="AA767" s="55">
        <f>IF(IFERROR(MATCH(CONCATENATE("I",Tabel!$N$4),Inst_audio,0),0)&gt;0,Tabel!$AD777*0.2,0)</f>
        <v>0</v>
      </c>
      <c r="AB767" s="55">
        <f>IF(Tabel!$N$4="00169", Tabel!AD777*0.4,0)</f>
        <v>0</v>
      </c>
      <c r="AC767" s="55">
        <f>IF(IFERROR(MATCH(CONCATENATE("I",Tabel!$N$4),Inst_forta,0),0)&gt;0,Tabel!$AD777*0.2,0)</f>
        <v>0</v>
      </c>
      <c r="AD767" s="55">
        <f>IF(IFERROR(MATCH(CONCATENATE("I",Tabel!$N$4),Inst_forta_bani,0),0)&gt;0,Tabel!$AD777*1.2,0)</f>
        <v>0</v>
      </c>
      <c r="AE767" s="55">
        <f>IF(Tabel!$N$4="16751", Tabel!$AD777*1.2,0)</f>
        <v>0</v>
      </c>
      <c r="AF767" s="55">
        <f>IF(Tabel!$N$4="16606", Tabel!$AD777*0.3,0)</f>
        <v>0</v>
      </c>
      <c r="AG767" s="55">
        <f>IF(Tabel!$N$4="16668", Tabel!$AD777*0.4,0)</f>
        <v>0</v>
      </c>
      <c r="AH767" s="55">
        <f>IF(Tabel!$N$4="15677", Tabel!$AD777*0.2,0)</f>
        <v>0</v>
      </c>
      <c r="AI767" s="55">
        <f>IF(Tabel!$N$4="16958", Tabel!$AD777*0.2,0)</f>
        <v>0</v>
      </c>
      <c r="AJ767" s="55">
        <f>Tabel!$AD777*0.75</f>
        <v>0</v>
      </c>
      <c r="AK767" s="55">
        <f>(Tabel!$AD777+Tabel!$AF777)*0.1</f>
        <v>0</v>
      </c>
      <c r="AL767" s="55">
        <f>IF(Tabel!$B777="GRUP_F6", Tabel!$AD777*0.1,0)</f>
        <v>0</v>
      </c>
      <c r="AM767" s="55">
        <f>IF(IFERROR(MATCH(CONCATENATE("I",Tabel!$N$4),Inst_social,0),0)&gt;0,Tabel!$AD777*0.1,0)</f>
        <v>0</v>
      </c>
      <c r="AN767" s="55">
        <f>Tabel!$AD777*0.75</f>
        <v>0</v>
      </c>
    </row>
    <row r="768" spans="24:40" x14ac:dyDescent="0.2">
      <c r="X768" s="55">
        <f>IF(IFERROR(MATCH(CONCATENATE("I",Tabel!$N$4),Inst_SFSSV,0),0)&gt;0,Tabel!$AD778*0.9,0)</f>
        <v>0</v>
      </c>
      <c r="Y768" s="55">
        <f>IF(Tabel!$N$4="16341", Tabel!AD778*1,0)</f>
        <v>0</v>
      </c>
      <c r="Z768" s="55">
        <f>IF(Tabel!$N$4="00027", Tabel!AD778*0.4,0)</f>
        <v>0</v>
      </c>
      <c r="AA768" s="55">
        <f>IF(IFERROR(MATCH(CONCATENATE("I",Tabel!$N$4),Inst_audio,0),0)&gt;0,Tabel!$AD778*0.2,0)</f>
        <v>0</v>
      </c>
      <c r="AB768" s="55">
        <f>IF(Tabel!$N$4="00169", Tabel!AD778*0.4,0)</f>
        <v>0</v>
      </c>
      <c r="AC768" s="55">
        <f>IF(IFERROR(MATCH(CONCATENATE("I",Tabel!$N$4),Inst_forta,0),0)&gt;0,Tabel!$AD778*0.2,0)</f>
        <v>0</v>
      </c>
      <c r="AD768" s="55">
        <f>IF(IFERROR(MATCH(CONCATENATE("I",Tabel!$N$4),Inst_forta_bani,0),0)&gt;0,Tabel!$AD778*1.2,0)</f>
        <v>0</v>
      </c>
      <c r="AE768" s="55">
        <f>IF(Tabel!$N$4="16751", Tabel!$AD778*1.2,0)</f>
        <v>0</v>
      </c>
      <c r="AF768" s="55">
        <f>IF(Tabel!$N$4="16606", Tabel!$AD778*0.3,0)</f>
        <v>0</v>
      </c>
      <c r="AG768" s="55">
        <f>IF(Tabel!$N$4="16668", Tabel!$AD778*0.4,0)</f>
        <v>0</v>
      </c>
      <c r="AH768" s="55">
        <f>IF(Tabel!$N$4="15677", Tabel!$AD778*0.2,0)</f>
        <v>0</v>
      </c>
      <c r="AI768" s="55">
        <f>IF(Tabel!$N$4="16958", Tabel!$AD778*0.2,0)</f>
        <v>0</v>
      </c>
      <c r="AJ768" s="55">
        <f>Tabel!$AD778*0.75</f>
        <v>0</v>
      </c>
      <c r="AK768" s="55">
        <f>(Tabel!$AD778+Tabel!$AF778)*0.1</f>
        <v>0</v>
      </c>
      <c r="AL768" s="55">
        <f>IF(Tabel!$B778="GRUP_F6", Tabel!$AD778*0.1,0)</f>
        <v>0</v>
      </c>
      <c r="AM768" s="55">
        <f>IF(IFERROR(MATCH(CONCATENATE("I",Tabel!$N$4),Inst_social,0),0)&gt;0,Tabel!$AD778*0.1,0)</f>
        <v>0</v>
      </c>
      <c r="AN768" s="55">
        <f>Tabel!$AD778*0.75</f>
        <v>0</v>
      </c>
    </row>
    <row r="769" spans="24:40" x14ac:dyDescent="0.2">
      <c r="X769" s="55">
        <f>IF(IFERROR(MATCH(CONCATENATE("I",Tabel!$N$4),Inst_SFSSV,0),0)&gt;0,Tabel!$AD779*0.9,0)</f>
        <v>0</v>
      </c>
      <c r="Y769" s="55">
        <f>IF(Tabel!$N$4="16341", Tabel!AD779*1,0)</f>
        <v>0</v>
      </c>
      <c r="Z769" s="55">
        <f>IF(Tabel!$N$4="00027", Tabel!AD779*0.4,0)</f>
        <v>0</v>
      </c>
      <c r="AA769" s="55">
        <f>IF(IFERROR(MATCH(CONCATENATE("I",Tabel!$N$4),Inst_audio,0),0)&gt;0,Tabel!$AD779*0.2,0)</f>
        <v>0</v>
      </c>
      <c r="AB769" s="55">
        <f>IF(Tabel!$N$4="00169", Tabel!AD779*0.4,0)</f>
        <v>0</v>
      </c>
      <c r="AC769" s="55">
        <f>IF(IFERROR(MATCH(CONCATENATE("I",Tabel!$N$4),Inst_forta,0),0)&gt;0,Tabel!$AD779*0.2,0)</f>
        <v>0</v>
      </c>
      <c r="AD769" s="55">
        <f>IF(IFERROR(MATCH(CONCATENATE("I",Tabel!$N$4),Inst_forta_bani,0),0)&gt;0,Tabel!$AD779*1.2,0)</f>
        <v>0</v>
      </c>
      <c r="AE769" s="55">
        <f>IF(Tabel!$N$4="16751", Tabel!$AD779*1.2,0)</f>
        <v>0</v>
      </c>
      <c r="AF769" s="55">
        <f>IF(Tabel!$N$4="16606", Tabel!$AD779*0.3,0)</f>
        <v>0</v>
      </c>
      <c r="AG769" s="55">
        <f>IF(Tabel!$N$4="16668", Tabel!$AD779*0.4,0)</f>
        <v>0</v>
      </c>
      <c r="AH769" s="55">
        <f>IF(Tabel!$N$4="15677", Tabel!$AD779*0.2,0)</f>
        <v>0</v>
      </c>
      <c r="AI769" s="55">
        <f>IF(Tabel!$N$4="16958", Tabel!$AD779*0.2,0)</f>
        <v>0</v>
      </c>
      <c r="AJ769" s="55">
        <f>Tabel!$AD779*0.75</f>
        <v>0</v>
      </c>
      <c r="AK769" s="55">
        <f>(Tabel!$AD779+Tabel!$AF779)*0.1</f>
        <v>0</v>
      </c>
      <c r="AL769" s="55">
        <f>IF(Tabel!$B779="GRUP_F6", Tabel!$AD779*0.1,0)</f>
        <v>0</v>
      </c>
      <c r="AM769" s="55">
        <f>IF(IFERROR(MATCH(CONCATENATE("I",Tabel!$N$4),Inst_social,0),0)&gt;0,Tabel!$AD779*0.1,0)</f>
        <v>0</v>
      </c>
      <c r="AN769" s="55">
        <f>Tabel!$AD779*0.75</f>
        <v>0</v>
      </c>
    </row>
    <row r="770" spans="24:40" x14ac:dyDescent="0.2">
      <c r="X770" s="55">
        <f>IF(IFERROR(MATCH(CONCATENATE("I",Tabel!$N$4),Inst_SFSSV,0),0)&gt;0,Tabel!$AD780*0.9,0)</f>
        <v>0</v>
      </c>
      <c r="Y770" s="55">
        <f>IF(Tabel!$N$4="16341", Tabel!AD780*1,0)</f>
        <v>0</v>
      </c>
      <c r="Z770" s="55">
        <f>IF(Tabel!$N$4="00027", Tabel!AD780*0.4,0)</f>
        <v>0</v>
      </c>
      <c r="AA770" s="55">
        <f>IF(IFERROR(MATCH(CONCATENATE("I",Tabel!$N$4),Inst_audio,0),0)&gt;0,Tabel!$AD780*0.2,0)</f>
        <v>0</v>
      </c>
      <c r="AB770" s="55">
        <f>IF(Tabel!$N$4="00169", Tabel!AD780*0.4,0)</f>
        <v>0</v>
      </c>
      <c r="AC770" s="55">
        <f>IF(IFERROR(MATCH(CONCATENATE("I",Tabel!$N$4),Inst_forta,0),0)&gt;0,Tabel!$AD780*0.2,0)</f>
        <v>0</v>
      </c>
      <c r="AD770" s="55">
        <f>IF(IFERROR(MATCH(CONCATENATE("I",Tabel!$N$4),Inst_forta_bani,0),0)&gt;0,Tabel!$AD780*1.2,0)</f>
        <v>0</v>
      </c>
      <c r="AE770" s="55">
        <f>IF(Tabel!$N$4="16751", Tabel!$AD780*1.2,0)</f>
        <v>0</v>
      </c>
      <c r="AF770" s="55">
        <f>IF(Tabel!$N$4="16606", Tabel!$AD780*0.3,0)</f>
        <v>0</v>
      </c>
      <c r="AG770" s="55">
        <f>IF(Tabel!$N$4="16668", Tabel!$AD780*0.4,0)</f>
        <v>0</v>
      </c>
      <c r="AH770" s="55">
        <f>IF(Tabel!$N$4="15677", Tabel!$AD780*0.2,0)</f>
        <v>0</v>
      </c>
      <c r="AI770" s="55">
        <f>IF(Tabel!$N$4="16958", Tabel!$AD780*0.2,0)</f>
        <v>0</v>
      </c>
      <c r="AJ770" s="55">
        <f>Tabel!$AD780*0.75</f>
        <v>0</v>
      </c>
      <c r="AK770" s="55">
        <f>(Tabel!$AD780+Tabel!$AF780)*0.1</f>
        <v>0</v>
      </c>
      <c r="AL770" s="55">
        <f>IF(Tabel!$B780="GRUP_F6", Tabel!$AD780*0.1,0)</f>
        <v>0</v>
      </c>
      <c r="AM770" s="55">
        <f>IF(IFERROR(MATCH(CONCATENATE("I",Tabel!$N$4),Inst_social,0),0)&gt;0,Tabel!$AD780*0.1,0)</f>
        <v>0</v>
      </c>
      <c r="AN770" s="55">
        <f>Tabel!$AD780*0.75</f>
        <v>0</v>
      </c>
    </row>
    <row r="771" spans="24:40" x14ac:dyDescent="0.2">
      <c r="X771" s="55">
        <f>IF(IFERROR(MATCH(CONCATENATE("I",Tabel!$N$4),Inst_SFSSV,0),0)&gt;0,Tabel!$AD781*0.9,0)</f>
        <v>0</v>
      </c>
      <c r="Y771" s="55">
        <f>IF(Tabel!$N$4="16341", Tabel!AD781*1,0)</f>
        <v>0</v>
      </c>
      <c r="Z771" s="55">
        <f>IF(Tabel!$N$4="00027", Tabel!AD781*0.4,0)</f>
        <v>0</v>
      </c>
      <c r="AA771" s="55">
        <f>IF(IFERROR(MATCH(CONCATENATE("I",Tabel!$N$4),Inst_audio,0),0)&gt;0,Tabel!$AD781*0.2,0)</f>
        <v>0</v>
      </c>
      <c r="AB771" s="55">
        <f>IF(Tabel!$N$4="00169", Tabel!AD781*0.4,0)</f>
        <v>0</v>
      </c>
      <c r="AC771" s="55">
        <f>IF(IFERROR(MATCH(CONCATENATE("I",Tabel!$N$4),Inst_forta,0),0)&gt;0,Tabel!$AD781*0.2,0)</f>
        <v>0</v>
      </c>
      <c r="AD771" s="55">
        <f>IF(IFERROR(MATCH(CONCATENATE("I",Tabel!$N$4),Inst_forta_bani,0),0)&gt;0,Tabel!$AD781*1.2,0)</f>
        <v>0</v>
      </c>
      <c r="AE771" s="55">
        <f>IF(Tabel!$N$4="16751", Tabel!$AD781*1.2,0)</f>
        <v>0</v>
      </c>
      <c r="AF771" s="55">
        <f>IF(Tabel!$N$4="16606", Tabel!$AD781*0.3,0)</f>
        <v>0</v>
      </c>
      <c r="AG771" s="55">
        <f>IF(Tabel!$N$4="16668", Tabel!$AD781*0.4,0)</f>
        <v>0</v>
      </c>
      <c r="AH771" s="55">
        <f>IF(Tabel!$N$4="15677", Tabel!$AD781*0.2,0)</f>
        <v>0</v>
      </c>
      <c r="AI771" s="55">
        <f>IF(Tabel!$N$4="16958", Tabel!$AD781*0.2,0)</f>
        <v>0</v>
      </c>
      <c r="AJ771" s="55">
        <f>Tabel!$AD781*0.75</f>
        <v>0</v>
      </c>
      <c r="AK771" s="55">
        <f>(Tabel!$AD781+Tabel!$AF781)*0.1</f>
        <v>0</v>
      </c>
      <c r="AL771" s="55">
        <f>IF(Tabel!$B781="GRUP_F6", Tabel!$AD781*0.1,0)</f>
        <v>0</v>
      </c>
      <c r="AM771" s="55">
        <f>IF(IFERROR(MATCH(CONCATENATE("I",Tabel!$N$4),Inst_social,0),0)&gt;0,Tabel!$AD781*0.1,0)</f>
        <v>0</v>
      </c>
      <c r="AN771" s="55">
        <f>Tabel!$AD781*0.75</f>
        <v>0</v>
      </c>
    </row>
    <row r="772" spans="24:40" x14ac:dyDescent="0.2">
      <c r="X772" s="55">
        <f>IF(IFERROR(MATCH(CONCATENATE("I",Tabel!$N$4),Inst_SFSSV,0),0)&gt;0,Tabel!$AD782*0.9,0)</f>
        <v>0</v>
      </c>
      <c r="Y772" s="55">
        <f>IF(Tabel!$N$4="16341", Tabel!AD782*1,0)</f>
        <v>0</v>
      </c>
      <c r="Z772" s="55">
        <f>IF(Tabel!$N$4="00027", Tabel!AD782*0.4,0)</f>
        <v>0</v>
      </c>
      <c r="AA772" s="55">
        <f>IF(IFERROR(MATCH(CONCATENATE("I",Tabel!$N$4),Inst_audio,0),0)&gt;0,Tabel!$AD782*0.2,0)</f>
        <v>0</v>
      </c>
      <c r="AB772" s="55">
        <f>IF(Tabel!$N$4="00169", Tabel!AD782*0.4,0)</f>
        <v>0</v>
      </c>
      <c r="AC772" s="55">
        <f>IF(IFERROR(MATCH(CONCATENATE("I",Tabel!$N$4),Inst_forta,0),0)&gt;0,Tabel!$AD782*0.2,0)</f>
        <v>0</v>
      </c>
      <c r="AD772" s="55">
        <f>IF(IFERROR(MATCH(CONCATENATE("I",Tabel!$N$4),Inst_forta_bani,0),0)&gt;0,Tabel!$AD782*1.2,0)</f>
        <v>0</v>
      </c>
      <c r="AE772" s="55">
        <f>IF(Tabel!$N$4="16751", Tabel!$AD782*1.2,0)</f>
        <v>0</v>
      </c>
      <c r="AF772" s="55">
        <f>IF(Tabel!$N$4="16606", Tabel!$AD782*0.3,0)</f>
        <v>0</v>
      </c>
      <c r="AG772" s="55">
        <f>IF(Tabel!$N$4="16668", Tabel!$AD782*0.4,0)</f>
        <v>0</v>
      </c>
      <c r="AH772" s="55">
        <f>IF(Tabel!$N$4="15677", Tabel!$AD782*0.2,0)</f>
        <v>0</v>
      </c>
      <c r="AI772" s="55">
        <f>IF(Tabel!$N$4="16958", Tabel!$AD782*0.2,0)</f>
        <v>0</v>
      </c>
      <c r="AJ772" s="55">
        <f>Tabel!$AD782*0.75</f>
        <v>0</v>
      </c>
      <c r="AK772" s="55">
        <f>(Tabel!$AD782+Tabel!$AF782)*0.1</f>
        <v>0</v>
      </c>
      <c r="AL772" s="55">
        <f>IF(Tabel!$B782="GRUP_F6", Tabel!$AD782*0.1,0)</f>
        <v>0</v>
      </c>
      <c r="AM772" s="55">
        <f>IF(IFERROR(MATCH(CONCATENATE("I",Tabel!$N$4),Inst_social,0),0)&gt;0,Tabel!$AD782*0.1,0)</f>
        <v>0</v>
      </c>
      <c r="AN772" s="55">
        <f>Tabel!$AD782*0.75</f>
        <v>0</v>
      </c>
    </row>
    <row r="773" spans="24:40" x14ac:dyDescent="0.2">
      <c r="X773" s="55">
        <f>IF(IFERROR(MATCH(CONCATENATE("I",Tabel!$N$4),Inst_SFSSV,0),0)&gt;0,Tabel!$AD783*0.9,0)</f>
        <v>0</v>
      </c>
      <c r="Y773" s="55">
        <f>IF(Tabel!$N$4="16341", Tabel!AD783*1,0)</f>
        <v>0</v>
      </c>
      <c r="Z773" s="55">
        <f>IF(Tabel!$N$4="00027", Tabel!AD783*0.4,0)</f>
        <v>0</v>
      </c>
      <c r="AA773" s="55">
        <f>IF(IFERROR(MATCH(CONCATENATE("I",Tabel!$N$4),Inst_audio,0),0)&gt;0,Tabel!$AD783*0.2,0)</f>
        <v>0</v>
      </c>
      <c r="AB773" s="55">
        <f>IF(Tabel!$N$4="00169", Tabel!AD783*0.4,0)</f>
        <v>0</v>
      </c>
      <c r="AC773" s="55">
        <f>IF(IFERROR(MATCH(CONCATENATE("I",Tabel!$N$4),Inst_forta,0),0)&gt;0,Tabel!$AD783*0.2,0)</f>
        <v>0</v>
      </c>
      <c r="AD773" s="55">
        <f>IF(IFERROR(MATCH(CONCATENATE("I",Tabel!$N$4),Inst_forta_bani,0),0)&gt;0,Tabel!$AD783*1.2,0)</f>
        <v>0</v>
      </c>
      <c r="AE773" s="55">
        <f>IF(Tabel!$N$4="16751", Tabel!$AD783*1.2,0)</f>
        <v>0</v>
      </c>
      <c r="AF773" s="55">
        <f>IF(Tabel!$N$4="16606", Tabel!$AD783*0.3,0)</f>
        <v>0</v>
      </c>
      <c r="AG773" s="55">
        <f>IF(Tabel!$N$4="16668", Tabel!$AD783*0.4,0)</f>
        <v>0</v>
      </c>
      <c r="AH773" s="55">
        <f>IF(Tabel!$N$4="15677", Tabel!$AD783*0.2,0)</f>
        <v>0</v>
      </c>
      <c r="AI773" s="55">
        <f>IF(Tabel!$N$4="16958", Tabel!$AD783*0.2,0)</f>
        <v>0</v>
      </c>
      <c r="AJ773" s="55">
        <f>Tabel!$AD783*0.75</f>
        <v>0</v>
      </c>
      <c r="AK773" s="55">
        <f>(Tabel!$AD783+Tabel!$AF783)*0.1</f>
        <v>0</v>
      </c>
      <c r="AL773" s="55">
        <f>IF(Tabel!$B783="GRUP_F6", Tabel!$AD783*0.1,0)</f>
        <v>0</v>
      </c>
      <c r="AM773" s="55">
        <f>IF(IFERROR(MATCH(CONCATENATE("I",Tabel!$N$4),Inst_social,0),0)&gt;0,Tabel!$AD783*0.1,0)</f>
        <v>0</v>
      </c>
      <c r="AN773" s="55">
        <f>Tabel!$AD783*0.75</f>
        <v>0</v>
      </c>
    </row>
    <row r="774" spans="24:40" x14ac:dyDescent="0.2">
      <c r="X774" s="55">
        <f>IF(IFERROR(MATCH(CONCATENATE("I",Tabel!$N$4),Inst_SFSSV,0),0)&gt;0,Tabel!$AD784*0.9,0)</f>
        <v>0</v>
      </c>
      <c r="Y774" s="55">
        <f>IF(Tabel!$N$4="16341", Tabel!AD784*1,0)</f>
        <v>0</v>
      </c>
      <c r="Z774" s="55">
        <f>IF(Tabel!$N$4="00027", Tabel!AD784*0.4,0)</f>
        <v>0</v>
      </c>
      <c r="AA774" s="55">
        <f>IF(IFERROR(MATCH(CONCATENATE("I",Tabel!$N$4),Inst_audio,0),0)&gt;0,Tabel!$AD784*0.2,0)</f>
        <v>0</v>
      </c>
      <c r="AB774" s="55">
        <f>IF(Tabel!$N$4="00169", Tabel!AD784*0.4,0)</f>
        <v>0</v>
      </c>
      <c r="AC774" s="55">
        <f>IF(IFERROR(MATCH(CONCATENATE("I",Tabel!$N$4),Inst_forta,0),0)&gt;0,Tabel!$AD784*0.2,0)</f>
        <v>0</v>
      </c>
      <c r="AD774" s="55">
        <f>IF(IFERROR(MATCH(CONCATENATE("I",Tabel!$N$4),Inst_forta_bani,0),0)&gt;0,Tabel!$AD784*1.2,0)</f>
        <v>0</v>
      </c>
      <c r="AE774" s="55">
        <f>IF(Tabel!$N$4="16751", Tabel!$AD784*1.2,0)</f>
        <v>0</v>
      </c>
      <c r="AF774" s="55">
        <f>IF(Tabel!$N$4="16606", Tabel!$AD784*0.3,0)</f>
        <v>0</v>
      </c>
      <c r="AG774" s="55">
        <f>IF(Tabel!$N$4="16668", Tabel!$AD784*0.4,0)</f>
        <v>0</v>
      </c>
      <c r="AH774" s="55">
        <f>IF(Tabel!$N$4="15677", Tabel!$AD784*0.2,0)</f>
        <v>0</v>
      </c>
      <c r="AI774" s="55">
        <f>IF(Tabel!$N$4="16958", Tabel!$AD784*0.2,0)</f>
        <v>0</v>
      </c>
      <c r="AJ774" s="55">
        <f>Tabel!$AD784*0.75</f>
        <v>0</v>
      </c>
      <c r="AK774" s="55">
        <f>(Tabel!$AD784+Tabel!$AF784)*0.1</f>
        <v>0</v>
      </c>
      <c r="AL774" s="55">
        <f>IF(Tabel!$B784="GRUP_F6", Tabel!$AD784*0.1,0)</f>
        <v>0</v>
      </c>
      <c r="AM774" s="55">
        <f>IF(IFERROR(MATCH(CONCATENATE("I",Tabel!$N$4),Inst_social,0),0)&gt;0,Tabel!$AD784*0.1,0)</f>
        <v>0</v>
      </c>
      <c r="AN774" s="55">
        <f>Tabel!$AD784*0.75</f>
        <v>0</v>
      </c>
    </row>
    <row r="775" spans="24:40" x14ac:dyDescent="0.2">
      <c r="X775" s="55">
        <f>IF(IFERROR(MATCH(CONCATENATE("I",Tabel!$N$4),Inst_SFSSV,0),0)&gt;0,Tabel!$AD785*0.9,0)</f>
        <v>0</v>
      </c>
      <c r="Y775" s="55">
        <f>IF(Tabel!$N$4="16341", Tabel!AD785*1,0)</f>
        <v>0</v>
      </c>
      <c r="Z775" s="55">
        <f>IF(Tabel!$N$4="00027", Tabel!AD785*0.4,0)</f>
        <v>0</v>
      </c>
      <c r="AA775" s="55">
        <f>IF(IFERROR(MATCH(CONCATENATE("I",Tabel!$N$4),Inst_audio,0),0)&gt;0,Tabel!$AD785*0.2,0)</f>
        <v>0</v>
      </c>
      <c r="AB775" s="55">
        <f>IF(Tabel!$N$4="00169", Tabel!AD785*0.4,0)</f>
        <v>0</v>
      </c>
      <c r="AC775" s="55">
        <f>IF(IFERROR(MATCH(CONCATENATE("I",Tabel!$N$4),Inst_forta,0),0)&gt;0,Tabel!$AD785*0.2,0)</f>
        <v>0</v>
      </c>
      <c r="AD775" s="55">
        <f>IF(IFERROR(MATCH(CONCATENATE("I",Tabel!$N$4),Inst_forta_bani,0),0)&gt;0,Tabel!$AD785*1.2,0)</f>
        <v>0</v>
      </c>
      <c r="AE775" s="55">
        <f>IF(Tabel!$N$4="16751", Tabel!$AD785*1.2,0)</f>
        <v>0</v>
      </c>
      <c r="AF775" s="55">
        <f>IF(Tabel!$N$4="16606", Tabel!$AD785*0.3,0)</f>
        <v>0</v>
      </c>
      <c r="AG775" s="55">
        <f>IF(Tabel!$N$4="16668", Tabel!$AD785*0.4,0)</f>
        <v>0</v>
      </c>
      <c r="AH775" s="55">
        <f>IF(Tabel!$N$4="15677", Tabel!$AD785*0.2,0)</f>
        <v>0</v>
      </c>
      <c r="AI775" s="55">
        <f>IF(Tabel!$N$4="16958", Tabel!$AD785*0.2,0)</f>
        <v>0</v>
      </c>
      <c r="AJ775" s="55">
        <f>Tabel!$AD785*0.75</f>
        <v>0</v>
      </c>
      <c r="AK775" s="55">
        <f>(Tabel!$AD785+Tabel!$AF785)*0.1</f>
        <v>0</v>
      </c>
      <c r="AL775" s="55">
        <f>IF(Tabel!$B785="GRUP_F6", Tabel!$AD785*0.1,0)</f>
        <v>0</v>
      </c>
      <c r="AM775" s="55">
        <f>IF(IFERROR(MATCH(CONCATENATE("I",Tabel!$N$4),Inst_social,0),0)&gt;0,Tabel!$AD785*0.1,0)</f>
        <v>0</v>
      </c>
      <c r="AN775" s="55">
        <f>Tabel!$AD785*0.75</f>
        <v>0</v>
      </c>
    </row>
    <row r="776" spans="24:40" x14ac:dyDescent="0.2">
      <c r="X776" s="55">
        <f>IF(IFERROR(MATCH(CONCATENATE("I",Tabel!$N$4),Inst_SFSSV,0),0)&gt;0,Tabel!$AD786*0.9,0)</f>
        <v>0</v>
      </c>
      <c r="Y776" s="55">
        <f>IF(Tabel!$N$4="16341", Tabel!AD786*1,0)</f>
        <v>0</v>
      </c>
      <c r="Z776" s="55">
        <f>IF(Tabel!$N$4="00027", Tabel!AD786*0.4,0)</f>
        <v>0</v>
      </c>
      <c r="AA776" s="55">
        <f>IF(IFERROR(MATCH(CONCATENATE("I",Tabel!$N$4),Inst_audio,0),0)&gt;0,Tabel!$AD786*0.2,0)</f>
        <v>0</v>
      </c>
      <c r="AB776" s="55">
        <f>IF(Tabel!$N$4="00169", Tabel!AD786*0.4,0)</f>
        <v>0</v>
      </c>
      <c r="AC776" s="55">
        <f>IF(IFERROR(MATCH(CONCATENATE("I",Tabel!$N$4),Inst_forta,0),0)&gt;0,Tabel!$AD786*0.2,0)</f>
        <v>0</v>
      </c>
      <c r="AD776" s="55">
        <f>IF(IFERROR(MATCH(CONCATENATE("I",Tabel!$N$4),Inst_forta_bani,0),0)&gt;0,Tabel!$AD786*1.2,0)</f>
        <v>0</v>
      </c>
      <c r="AE776" s="55">
        <f>IF(Tabel!$N$4="16751", Tabel!$AD786*1.2,0)</f>
        <v>0</v>
      </c>
      <c r="AF776" s="55">
        <f>IF(Tabel!$N$4="16606", Tabel!$AD786*0.3,0)</f>
        <v>0</v>
      </c>
      <c r="AG776" s="55">
        <f>IF(Tabel!$N$4="16668", Tabel!$AD786*0.4,0)</f>
        <v>0</v>
      </c>
      <c r="AH776" s="55">
        <f>IF(Tabel!$N$4="15677", Tabel!$AD786*0.2,0)</f>
        <v>0</v>
      </c>
      <c r="AI776" s="55">
        <f>IF(Tabel!$N$4="16958", Tabel!$AD786*0.2,0)</f>
        <v>0</v>
      </c>
      <c r="AJ776" s="55">
        <f>Tabel!$AD786*0.75</f>
        <v>0</v>
      </c>
      <c r="AK776" s="55">
        <f>(Tabel!$AD786+Tabel!$AF786)*0.1</f>
        <v>0</v>
      </c>
      <c r="AL776" s="55">
        <f>IF(Tabel!$B786="GRUP_F6", Tabel!$AD786*0.1,0)</f>
        <v>0</v>
      </c>
      <c r="AM776" s="55">
        <f>IF(IFERROR(MATCH(CONCATENATE("I",Tabel!$N$4),Inst_social,0),0)&gt;0,Tabel!$AD786*0.1,0)</f>
        <v>0</v>
      </c>
      <c r="AN776" s="55">
        <f>Tabel!$AD786*0.75</f>
        <v>0</v>
      </c>
    </row>
    <row r="777" spans="24:40" x14ac:dyDescent="0.2">
      <c r="X777" s="55">
        <f>IF(IFERROR(MATCH(CONCATENATE("I",Tabel!$N$4),Inst_SFSSV,0),0)&gt;0,Tabel!$AD787*0.9,0)</f>
        <v>0</v>
      </c>
      <c r="Y777" s="55">
        <f>IF(Tabel!$N$4="16341", Tabel!AD787*1,0)</f>
        <v>0</v>
      </c>
      <c r="Z777" s="55">
        <f>IF(Tabel!$N$4="00027", Tabel!AD787*0.4,0)</f>
        <v>0</v>
      </c>
      <c r="AA777" s="55">
        <f>IF(IFERROR(MATCH(CONCATENATE("I",Tabel!$N$4),Inst_audio,0),0)&gt;0,Tabel!$AD787*0.2,0)</f>
        <v>0</v>
      </c>
      <c r="AB777" s="55">
        <f>IF(Tabel!$N$4="00169", Tabel!AD787*0.4,0)</f>
        <v>0</v>
      </c>
      <c r="AC777" s="55">
        <f>IF(IFERROR(MATCH(CONCATENATE("I",Tabel!$N$4),Inst_forta,0),0)&gt;0,Tabel!$AD787*0.2,0)</f>
        <v>0</v>
      </c>
      <c r="AD777" s="55">
        <f>IF(IFERROR(MATCH(CONCATENATE("I",Tabel!$N$4),Inst_forta_bani,0),0)&gt;0,Tabel!$AD787*1.2,0)</f>
        <v>0</v>
      </c>
      <c r="AE777" s="55">
        <f>IF(Tabel!$N$4="16751", Tabel!$AD787*1.2,0)</f>
        <v>0</v>
      </c>
      <c r="AF777" s="55">
        <f>IF(Tabel!$N$4="16606", Tabel!$AD787*0.3,0)</f>
        <v>0</v>
      </c>
      <c r="AG777" s="55">
        <f>IF(Tabel!$N$4="16668", Tabel!$AD787*0.4,0)</f>
        <v>0</v>
      </c>
      <c r="AH777" s="55">
        <f>IF(Tabel!$N$4="15677", Tabel!$AD787*0.2,0)</f>
        <v>0</v>
      </c>
      <c r="AI777" s="55">
        <f>IF(Tabel!$N$4="16958", Tabel!$AD787*0.2,0)</f>
        <v>0</v>
      </c>
      <c r="AJ777" s="55">
        <f>Tabel!$AD787*0.75</f>
        <v>0</v>
      </c>
      <c r="AK777" s="55">
        <f>(Tabel!$AD787+Tabel!$AF787)*0.1</f>
        <v>0</v>
      </c>
      <c r="AL777" s="55">
        <f>IF(Tabel!$B787="GRUP_F6", Tabel!$AD787*0.1,0)</f>
        <v>0</v>
      </c>
      <c r="AM777" s="55">
        <f>IF(IFERROR(MATCH(CONCATENATE("I",Tabel!$N$4),Inst_social,0),0)&gt;0,Tabel!$AD787*0.1,0)</f>
        <v>0</v>
      </c>
      <c r="AN777" s="55">
        <f>Tabel!$AD787*0.75</f>
        <v>0</v>
      </c>
    </row>
    <row r="778" spans="24:40" x14ac:dyDescent="0.2">
      <c r="X778" s="55">
        <f>IF(IFERROR(MATCH(CONCATENATE("I",Tabel!$N$4),Inst_SFSSV,0),0)&gt;0,Tabel!$AD788*0.9,0)</f>
        <v>0</v>
      </c>
      <c r="Y778" s="55">
        <f>IF(Tabel!$N$4="16341", Tabel!AD788*1,0)</f>
        <v>0</v>
      </c>
      <c r="Z778" s="55">
        <f>IF(Tabel!$N$4="00027", Tabel!AD788*0.4,0)</f>
        <v>0</v>
      </c>
      <c r="AA778" s="55">
        <f>IF(IFERROR(MATCH(CONCATENATE("I",Tabel!$N$4),Inst_audio,0),0)&gt;0,Tabel!$AD788*0.2,0)</f>
        <v>0</v>
      </c>
      <c r="AB778" s="55">
        <f>IF(Tabel!$N$4="00169", Tabel!AD788*0.4,0)</f>
        <v>0</v>
      </c>
      <c r="AC778" s="55">
        <f>IF(IFERROR(MATCH(CONCATENATE("I",Tabel!$N$4),Inst_forta,0),0)&gt;0,Tabel!$AD788*0.2,0)</f>
        <v>0</v>
      </c>
      <c r="AD778" s="55">
        <f>IF(IFERROR(MATCH(CONCATENATE("I",Tabel!$N$4),Inst_forta_bani,0),0)&gt;0,Tabel!$AD788*1.2,0)</f>
        <v>0</v>
      </c>
      <c r="AE778" s="55">
        <f>IF(Tabel!$N$4="16751", Tabel!$AD788*1.2,0)</f>
        <v>0</v>
      </c>
      <c r="AF778" s="55">
        <f>IF(Tabel!$N$4="16606", Tabel!$AD788*0.3,0)</f>
        <v>0</v>
      </c>
      <c r="AG778" s="55">
        <f>IF(Tabel!$N$4="16668", Tabel!$AD788*0.4,0)</f>
        <v>0</v>
      </c>
      <c r="AH778" s="55">
        <f>IF(Tabel!$N$4="15677", Tabel!$AD788*0.2,0)</f>
        <v>0</v>
      </c>
      <c r="AI778" s="55">
        <f>IF(Tabel!$N$4="16958", Tabel!$AD788*0.2,0)</f>
        <v>0</v>
      </c>
      <c r="AJ778" s="55">
        <f>Tabel!$AD788*0.75</f>
        <v>0</v>
      </c>
      <c r="AK778" s="55">
        <f>(Tabel!$AD788+Tabel!$AF788)*0.1</f>
        <v>0</v>
      </c>
      <c r="AL778" s="55">
        <f>IF(Tabel!$B788="GRUP_F6", Tabel!$AD788*0.1,0)</f>
        <v>0</v>
      </c>
      <c r="AM778" s="55">
        <f>IF(IFERROR(MATCH(CONCATENATE("I",Tabel!$N$4),Inst_social,0),0)&gt;0,Tabel!$AD788*0.1,0)</f>
        <v>0</v>
      </c>
      <c r="AN778" s="55">
        <f>Tabel!$AD788*0.75</f>
        <v>0</v>
      </c>
    </row>
    <row r="779" spans="24:40" x14ac:dyDescent="0.2">
      <c r="X779" s="55">
        <f>IF(IFERROR(MATCH(CONCATENATE("I",Tabel!$N$4),Inst_SFSSV,0),0)&gt;0,Tabel!$AD789*0.9,0)</f>
        <v>0</v>
      </c>
      <c r="Y779" s="55">
        <f>IF(Tabel!$N$4="16341", Tabel!AD789*1,0)</f>
        <v>0</v>
      </c>
      <c r="Z779" s="55">
        <f>IF(Tabel!$N$4="00027", Tabel!AD789*0.4,0)</f>
        <v>0</v>
      </c>
      <c r="AA779" s="55">
        <f>IF(IFERROR(MATCH(CONCATENATE("I",Tabel!$N$4),Inst_audio,0),0)&gt;0,Tabel!$AD789*0.2,0)</f>
        <v>0</v>
      </c>
      <c r="AB779" s="55">
        <f>IF(Tabel!$N$4="00169", Tabel!AD789*0.4,0)</f>
        <v>0</v>
      </c>
      <c r="AC779" s="55">
        <f>IF(IFERROR(MATCH(CONCATENATE("I",Tabel!$N$4),Inst_forta,0),0)&gt;0,Tabel!$AD789*0.2,0)</f>
        <v>0</v>
      </c>
      <c r="AD779" s="55">
        <f>IF(IFERROR(MATCH(CONCATENATE("I",Tabel!$N$4),Inst_forta_bani,0),0)&gt;0,Tabel!$AD789*1.2,0)</f>
        <v>0</v>
      </c>
      <c r="AE779" s="55">
        <f>IF(Tabel!$N$4="16751", Tabel!$AD789*1.2,0)</f>
        <v>0</v>
      </c>
      <c r="AF779" s="55">
        <f>IF(Tabel!$N$4="16606", Tabel!$AD789*0.3,0)</f>
        <v>0</v>
      </c>
      <c r="AG779" s="55">
        <f>IF(Tabel!$N$4="16668", Tabel!$AD789*0.4,0)</f>
        <v>0</v>
      </c>
      <c r="AH779" s="55">
        <f>IF(Tabel!$N$4="15677", Tabel!$AD789*0.2,0)</f>
        <v>0</v>
      </c>
      <c r="AI779" s="55">
        <f>IF(Tabel!$N$4="16958", Tabel!$AD789*0.2,0)</f>
        <v>0</v>
      </c>
      <c r="AJ779" s="55">
        <f>Tabel!$AD789*0.75</f>
        <v>0</v>
      </c>
      <c r="AK779" s="55">
        <f>(Tabel!$AD789+Tabel!$AF789)*0.1</f>
        <v>0</v>
      </c>
      <c r="AL779" s="55">
        <f>IF(Tabel!$B789="GRUP_F6", Tabel!$AD789*0.1,0)</f>
        <v>0</v>
      </c>
      <c r="AM779" s="55">
        <f>IF(IFERROR(MATCH(CONCATENATE("I",Tabel!$N$4),Inst_social,0),0)&gt;0,Tabel!$AD789*0.1,0)</f>
        <v>0</v>
      </c>
      <c r="AN779" s="55">
        <f>Tabel!$AD789*0.75</f>
        <v>0</v>
      </c>
    </row>
    <row r="780" spans="24:40" x14ac:dyDescent="0.2">
      <c r="X780" s="55">
        <f>IF(IFERROR(MATCH(CONCATENATE("I",Tabel!$N$4),Inst_SFSSV,0),0)&gt;0,Tabel!$AD790*0.9,0)</f>
        <v>0</v>
      </c>
      <c r="Y780" s="55">
        <f>IF(Tabel!$N$4="16341", Tabel!AD790*1,0)</f>
        <v>0</v>
      </c>
      <c r="Z780" s="55">
        <f>IF(Tabel!$N$4="00027", Tabel!AD790*0.4,0)</f>
        <v>0</v>
      </c>
      <c r="AA780" s="55">
        <f>IF(IFERROR(MATCH(CONCATENATE("I",Tabel!$N$4),Inst_audio,0),0)&gt;0,Tabel!$AD790*0.2,0)</f>
        <v>0</v>
      </c>
      <c r="AB780" s="55">
        <f>IF(Tabel!$N$4="00169", Tabel!AD790*0.4,0)</f>
        <v>0</v>
      </c>
      <c r="AC780" s="55">
        <f>IF(IFERROR(MATCH(CONCATENATE("I",Tabel!$N$4),Inst_forta,0),0)&gt;0,Tabel!$AD790*0.2,0)</f>
        <v>0</v>
      </c>
      <c r="AD780" s="55">
        <f>IF(IFERROR(MATCH(CONCATENATE("I",Tabel!$N$4),Inst_forta_bani,0),0)&gt;0,Tabel!$AD790*1.2,0)</f>
        <v>0</v>
      </c>
      <c r="AE780" s="55">
        <f>IF(Tabel!$N$4="16751", Tabel!$AD790*1.2,0)</f>
        <v>0</v>
      </c>
      <c r="AF780" s="55">
        <f>IF(Tabel!$N$4="16606", Tabel!$AD790*0.3,0)</f>
        <v>0</v>
      </c>
      <c r="AG780" s="55">
        <f>IF(Tabel!$N$4="16668", Tabel!$AD790*0.4,0)</f>
        <v>0</v>
      </c>
      <c r="AH780" s="55">
        <f>IF(Tabel!$N$4="15677", Tabel!$AD790*0.2,0)</f>
        <v>0</v>
      </c>
      <c r="AI780" s="55">
        <f>IF(Tabel!$N$4="16958", Tabel!$AD790*0.2,0)</f>
        <v>0</v>
      </c>
      <c r="AJ780" s="55">
        <f>Tabel!$AD790*0.75</f>
        <v>0</v>
      </c>
      <c r="AK780" s="55">
        <f>(Tabel!$AD790+Tabel!$AF790)*0.1</f>
        <v>0</v>
      </c>
      <c r="AL780" s="55">
        <f>IF(Tabel!$B790="GRUP_F6", Tabel!$AD790*0.1,0)</f>
        <v>0</v>
      </c>
      <c r="AM780" s="55">
        <f>IF(IFERROR(MATCH(CONCATENATE("I",Tabel!$N$4),Inst_social,0),0)&gt;0,Tabel!$AD790*0.1,0)</f>
        <v>0</v>
      </c>
      <c r="AN780" s="55">
        <f>Tabel!$AD790*0.75</f>
        <v>0</v>
      </c>
    </row>
    <row r="781" spans="24:40" x14ac:dyDescent="0.2">
      <c r="X781" s="55">
        <f>IF(IFERROR(MATCH(CONCATENATE("I",Tabel!$N$4),Inst_SFSSV,0),0)&gt;0,Tabel!$AD791*0.9,0)</f>
        <v>0</v>
      </c>
      <c r="Y781" s="55">
        <f>IF(Tabel!$N$4="16341", Tabel!AD791*1,0)</f>
        <v>0</v>
      </c>
      <c r="Z781" s="55">
        <f>IF(Tabel!$N$4="00027", Tabel!AD791*0.4,0)</f>
        <v>0</v>
      </c>
      <c r="AA781" s="55">
        <f>IF(IFERROR(MATCH(CONCATENATE("I",Tabel!$N$4),Inst_audio,0),0)&gt;0,Tabel!$AD791*0.2,0)</f>
        <v>0</v>
      </c>
      <c r="AB781" s="55">
        <f>IF(Tabel!$N$4="00169", Tabel!AD791*0.4,0)</f>
        <v>0</v>
      </c>
      <c r="AC781" s="55">
        <f>IF(IFERROR(MATCH(CONCATENATE("I",Tabel!$N$4),Inst_forta,0),0)&gt;0,Tabel!$AD791*0.2,0)</f>
        <v>0</v>
      </c>
      <c r="AD781" s="55">
        <f>IF(IFERROR(MATCH(CONCATENATE("I",Tabel!$N$4),Inst_forta_bani,0),0)&gt;0,Tabel!$AD791*1.2,0)</f>
        <v>0</v>
      </c>
      <c r="AE781" s="55">
        <f>IF(Tabel!$N$4="16751", Tabel!$AD791*1.2,0)</f>
        <v>0</v>
      </c>
      <c r="AF781" s="55">
        <f>IF(Tabel!$N$4="16606", Tabel!$AD791*0.3,0)</f>
        <v>0</v>
      </c>
      <c r="AG781" s="55">
        <f>IF(Tabel!$N$4="16668", Tabel!$AD791*0.4,0)</f>
        <v>0</v>
      </c>
      <c r="AH781" s="55">
        <f>IF(Tabel!$N$4="15677", Tabel!$AD791*0.2,0)</f>
        <v>0</v>
      </c>
      <c r="AI781" s="55">
        <f>IF(Tabel!$N$4="16958", Tabel!$AD791*0.2,0)</f>
        <v>0</v>
      </c>
      <c r="AJ781" s="55">
        <f>Tabel!$AD791*0.75</f>
        <v>0</v>
      </c>
      <c r="AK781" s="55">
        <f>(Tabel!$AD791+Tabel!$AF791)*0.1</f>
        <v>0</v>
      </c>
      <c r="AL781" s="55">
        <f>IF(Tabel!$B791="GRUP_F6", Tabel!$AD791*0.1,0)</f>
        <v>0</v>
      </c>
      <c r="AM781" s="55">
        <f>IF(IFERROR(MATCH(CONCATENATE("I",Tabel!$N$4),Inst_social,0),0)&gt;0,Tabel!$AD791*0.1,0)</f>
        <v>0</v>
      </c>
      <c r="AN781" s="55">
        <f>Tabel!$AD791*0.75</f>
        <v>0</v>
      </c>
    </row>
    <row r="782" spans="24:40" x14ac:dyDescent="0.2">
      <c r="X782" s="55">
        <f>IF(IFERROR(MATCH(CONCATENATE("I",Tabel!$N$4),Inst_SFSSV,0),0)&gt;0,Tabel!$AD792*0.9,0)</f>
        <v>0</v>
      </c>
      <c r="Y782" s="55">
        <f>IF(Tabel!$N$4="16341", Tabel!AD792*1,0)</f>
        <v>0</v>
      </c>
      <c r="Z782" s="55">
        <f>IF(Tabel!$N$4="00027", Tabel!AD792*0.4,0)</f>
        <v>0</v>
      </c>
      <c r="AA782" s="55">
        <f>IF(IFERROR(MATCH(CONCATENATE("I",Tabel!$N$4),Inst_audio,0),0)&gt;0,Tabel!$AD792*0.2,0)</f>
        <v>0</v>
      </c>
      <c r="AB782" s="55">
        <f>IF(Tabel!$N$4="00169", Tabel!AD792*0.4,0)</f>
        <v>0</v>
      </c>
      <c r="AC782" s="55">
        <f>IF(IFERROR(MATCH(CONCATENATE("I",Tabel!$N$4),Inst_forta,0),0)&gt;0,Tabel!$AD792*0.2,0)</f>
        <v>0</v>
      </c>
      <c r="AD782" s="55">
        <f>IF(IFERROR(MATCH(CONCATENATE("I",Tabel!$N$4),Inst_forta_bani,0),0)&gt;0,Tabel!$AD792*1.2,0)</f>
        <v>0</v>
      </c>
      <c r="AE782" s="55">
        <f>IF(Tabel!$N$4="16751", Tabel!$AD792*1.2,0)</f>
        <v>0</v>
      </c>
      <c r="AF782" s="55">
        <f>IF(Tabel!$N$4="16606", Tabel!$AD792*0.3,0)</f>
        <v>0</v>
      </c>
      <c r="AG782" s="55">
        <f>IF(Tabel!$N$4="16668", Tabel!$AD792*0.4,0)</f>
        <v>0</v>
      </c>
      <c r="AH782" s="55">
        <f>IF(Tabel!$N$4="15677", Tabel!$AD792*0.2,0)</f>
        <v>0</v>
      </c>
      <c r="AI782" s="55">
        <f>IF(Tabel!$N$4="16958", Tabel!$AD792*0.2,0)</f>
        <v>0</v>
      </c>
      <c r="AJ782" s="55">
        <f>Tabel!$AD792*0.75</f>
        <v>0</v>
      </c>
      <c r="AK782" s="55">
        <f>(Tabel!$AD792+Tabel!$AF792)*0.1</f>
        <v>0</v>
      </c>
      <c r="AL782" s="55">
        <f>IF(Tabel!$B792="GRUP_F6", Tabel!$AD792*0.1,0)</f>
        <v>0</v>
      </c>
      <c r="AM782" s="55">
        <f>IF(IFERROR(MATCH(CONCATENATE("I",Tabel!$N$4),Inst_social,0),0)&gt;0,Tabel!$AD792*0.1,0)</f>
        <v>0</v>
      </c>
      <c r="AN782" s="55">
        <f>Tabel!$AD792*0.75</f>
        <v>0</v>
      </c>
    </row>
    <row r="783" spans="24:40" x14ac:dyDescent="0.2">
      <c r="X783" s="55">
        <f>IF(IFERROR(MATCH(CONCATENATE("I",Tabel!$N$4),Inst_SFSSV,0),0)&gt;0,Tabel!$AD793*0.9,0)</f>
        <v>0</v>
      </c>
      <c r="Y783" s="55">
        <f>IF(Tabel!$N$4="16341", Tabel!AD793*1,0)</f>
        <v>0</v>
      </c>
      <c r="Z783" s="55">
        <f>IF(Tabel!$N$4="00027", Tabel!AD793*0.4,0)</f>
        <v>0</v>
      </c>
      <c r="AA783" s="55">
        <f>IF(IFERROR(MATCH(CONCATENATE("I",Tabel!$N$4),Inst_audio,0),0)&gt;0,Tabel!$AD793*0.2,0)</f>
        <v>0</v>
      </c>
      <c r="AB783" s="55">
        <f>IF(Tabel!$N$4="00169", Tabel!AD793*0.4,0)</f>
        <v>0</v>
      </c>
      <c r="AC783" s="55">
        <f>IF(IFERROR(MATCH(CONCATENATE("I",Tabel!$N$4),Inst_forta,0),0)&gt;0,Tabel!$AD793*0.2,0)</f>
        <v>0</v>
      </c>
      <c r="AD783" s="55">
        <f>IF(IFERROR(MATCH(CONCATENATE("I",Tabel!$N$4),Inst_forta_bani,0),0)&gt;0,Tabel!$AD793*1.2,0)</f>
        <v>0</v>
      </c>
      <c r="AE783" s="55">
        <f>IF(Tabel!$N$4="16751", Tabel!$AD793*1.2,0)</f>
        <v>0</v>
      </c>
      <c r="AF783" s="55">
        <f>IF(Tabel!$N$4="16606", Tabel!$AD793*0.3,0)</f>
        <v>0</v>
      </c>
      <c r="AG783" s="55">
        <f>IF(Tabel!$N$4="16668", Tabel!$AD793*0.4,0)</f>
        <v>0</v>
      </c>
      <c r="AH783" s="55">
        <f>IF(Tabel!$N$4="15677", Tabel!$AD793*0.2,0)</f>
        <v>0</v>
      </c>
      <c r="AI783" s="55">
        <f>IF(Tabel!$N$4="16958", Tabel!$AD793*0.2,0)</f>
        <v>0</v>
      </c>
      <c r="AJ783" s="55">
        <f>Tabel!$AD793*0.75</f>
        <v>0</v>
      </c>
      <c r="AK783" s="55">
        <f>(Tabel!$AD793+Tabel!$AF793)*0.1</f>
        <v>0</v>
      </c>
      <c r="AL783" s="55">
        <f>IF(Tabel!$B793="GRUP_F6", Tabel!$AD793*0.1,0)</f>
        <v>0</v>
      </c>
      <c r="AM783" s="55">
        <f>IF(IFERROR(MATCH(CONCATENATE("I",Tabel!$N$4),Inst_social,0),0)&gt;0,Tabel!$AD793*0.1,0)</f>
        <v>0</v>
      </c>
      <c r="AN783" s="55">
        <f>Tabel!$AD793*0.75</f>
        <v>0</v>
      </c>
    </row>
    <row r="784" spans="24:40" x14ac:dyDescent="0.2">
      <c r="X784" s="55">
        <f>IF(IFERROR(MATCH(CONCATENATE("I",Tabel!$N$4),Inst_SFSSV,0),0)&gt;0,Tabel!$AD794*0.9,0)</f>
        <v>0</v>
      </c>
      <c r="Y784" s="55">
        <f>IF(Tabel!$N$4="16341", Tabel!AD794*1,0)</f>
        <v>0</v>
      </c>
      <c r="Z784" s="55">
        <f>IF(Tabel!$N$4="00027", Tabel!AD794*0.4,0)</f>
        <v>0</v>
      </c>
      <c r="AA784" s="55">
        <f>IF(IFERROR(MATCH(CONCATENATE("I",Tabel!$N$4),Inst_audio,0),0)&gt;0,Tabel!$AD794*0.2,0)</f>
        <v>0</v>
      </c>
      <c r="AB784" s="55">
        <f>IF(Tabel!$N$4="00169", Tabel!AD794*0.4,0)</f>
        <v>0</v>
      </c>
      <c r="AC784" s="55">
        <f>IF(IFERROR(MATCH(CONCATENATE("I",Tabel!$N$4),Inst_forta,0),0)&gt;0,Tabel!$AD794*0.2,0)</f>
        <v>0</v>
      </c>
      <c r="AD784" s="55">
        <f>IF(IFERROR(MATCH(CONCATENATE("I",Tabel!$N$4),Inst_forta_bani,0),0)&gt;0,Tabel!$AD794*1.2,0)</f>
        <v>0</v>
      </c>
      <c r="AE784" s="55">
        <f>IF(Tabel!$N$4="16751", Tabel!$AD794*1.2,0)</f>
        <v>0</v>
      </c>
      <c r="AF784" s="55">
        <f>IF(Tabel!$N$4="16606", Tabel!$AD794*0.3,0)</f>
        <v>0</v>
      </c>
      <c r="AG784" s="55">
        <f>IF(Tabel!$N$4="16668", Tabel!$AD794*0.4,0)</f>
        <v>0</v>
      </c>
      <c r="AH784" s="55">
        <f>IF(Tabel!$N$4="15677", Tabel!$AD794*0.2,0)</f>
        <v>0</v>
      </c>
      <c r="AI784" s="55">
        <f>IF(Tabel!$N$4="16958", Tabel!$AD794*0.2,0)</f>
        <v>0</v>
      </c>
      <c r="AJ784" s="55">
        <f>Tabel!$AD794*0.75</f>
        <v>0</v>
      </c>
      <c r="AK784" s="55">
        <f>(Tabel!$AD794+Tabel!$AF794)*0.1</f>
        <v>0</v>
      </c>
      <c r="AL784" s="55">
        <f>IF(Tabel!$B794="GRUP_F6", Tabel!$AD794*0.1,0)</f>
        <v>0</v>
      </c>
      <c r="AM784" s="55">
        <f>IF(IFERROR(MATCH(CONCATENATE("I",Tabel!$N$4),Inst_social,0),0)&gt;0,Tabel!$AD794*0.1,0)</f>
        <v>0</v>
      </c>
      <c r="AN784" s="55">
        <f>Tabel!$AD794*0.75</f>
        <v>0</v>
      </c>
    </row>
    <row r="785" spans="24:40" x14ac:dyDescent="0.2">
      <c r="X785" s="55">
        <f>IF(IFERROR(MATCH(CONCATENATE("I",Tabel!$N$4),Inst_SFSSV,0),0)&gt;0,Tabel!$AD795*0.9,0)</f>
        <v>0</v>
      </c>
      <c r="Y785" s="55">
        <f>IF(Tabel!$N$4="16341", Tabel!AD795*1,0)</f>
        <v>0</v>
      </c>
      <c r="Z785" s="55">
        <f>IF(Tabel!$N$4="00027", Tabel!AD795*0.4,0)</f>
        <v>0</v>
      </c>
      <c r="AA785" s="55">
        <f>IF(IFERROR(MATCH(CONCATENATE("I",Tabel!$N$4),Inst_audio,0),0)&gt;0,Tabel!$AD795*0.2,0)</f>
        <v>0</v>
      </c>
      <c r="AB785" s="55">
        <f>IF(Tabel!$N$4="00169", Tabel!AD795*0.4,0)</f>
        <v>0</v>
      </c>
      <c r="AC785" s="55">
        <f>IF(IFERROR(MATCH(CONCATENATE("I",Tabel!$N$4),Inst_forta,0),0)&gt;0,Tabel!$AD795*0.2,0)</f>
        <v>0</v>
      </c>
      <c r="AD785" s="55">
        <f>IF(IFERROR(MATCH(CONCATENATE("I",Tabel!$N$4),Inst_forta_bani,0),0)&gt;0,Tabel!$AD795*1.2,0)</f>
        <v>0</v>
      </c>
      <c r="AE785" s="55">
        <f>IF(Tabel!$N$4="16751", Tabel!$AD795*1.2,0)</f>
        <v>0</v>
      </c>
      <c r="AF785" s="55">
        <f>IF(Tabel!$N$4="16606", Tabel!$AD795*0.3,0)</f>
        <v>0</v>
      </c>
      <c r="AG785" s="55">
        <f>IF(Tabel!$N$4="16668", Tabel!$AD795*0.4,0)</f>
        <v>0</v>
      </c>
      <c r="AH785" s="55">
        <f>IF(Tabel!$N$4="15677", Tabel!$AD795*0.2,0)</f>
        <v>0</v>
      </c>
      <c r="AI785" s="55">
        <f>IF(Tabel!$N$4="16958", Tabel!$AD795*0.2,0)</f>
        <v>0</v>
      </c>
      <c r="AJ785" s="55">
        <f>Tabel!$AD795*0.75</f>
        <v>0</v>
      </c>
      <c r="AK785" s="55">
        <f>(Tabel!$AD795+Tabel!$AF795)*0.1</f>
        <v>0</v>
      </c>
      <c r="AL785" s="55">
        <f>IF(Tabel!$B795="GRUP_F6", Tabel!$AD795*0.1,0)</f>
        <v>0</v>
      </c>
      <c r="AM785" s="55">
        <f>IF(IFERROR(MATCH(CONCATENATE("I",Tabel!$N$4),Inst_social,0),0)&gt;0,Tabel!$AD795*0.1,0)</f>
        <v>0</v>
      </c>
      <c r="AN785" s="55">
        <f>Tabel!$AD795*0.75</f>
        <v>0</v>
      </c>
    </row>
    <row r="786" spans="24:40" x14ac:dyDescent="0.2">
      <c r="X786" s="55">
        <f>IF(IFERROR(MATCH(CONCATENATE("I",Tabel!$N$4),Inst_SFSSV,0),0)&gt;0,Tabel!$AD796*0.9,0)</f>
        <v>0</v>
      </c>
      <c r="Y786" s="55">
        <f>IF(Tabel!$N$4="16341", Tabel!AD796*1,0)</f>
        <v>0</v>
      </c>
      <c r="Z786" s="55">
        <f>IF(Tabel!$N$4="00027", Tabel!AD796*0.4,0)</f>
        <v>0</v>
      </c>
      <c r="AA786" s="55">
        <f>IF(IFERROR(MATCH(CONCATENATE("I",Tabel!$N$4),Inst_audio,0),0)&gt;0,Tabel!$AD796*0.2,0)</f>
        <v>0</v>
      </c>
      <c r="AB786" s="55">
        <f>IF(Tabel!$N$4="00169", Tabel!AD796*0.4,0)</f>
        <v>0</v>
      </c>
      <c r="AC786" s="55">
        <f>IF(IFERROR(MATCH(CONCATENATE("I",Tabel!$N$4),Inst_forta,0),0)&gt;0,Tabel!$AD796*0.2,0)</f>
        <v>0</v>
      </c>
      <c r="AD786" s="55">
        <f>IF(IFERROR(MATCH(CONCATENATE("I",Tabel!$N$4),Inst_forta_bani,0),0)&gt;0,Tabel!$AD796*1.2,0)</f>
        <v>0</v>
      </c>
      <c r="AE786" s="55">
        <f>IF(Tabel!$N$4="16751", Tabel!$AD796*1.2,0)</f>
        <v>0</v>
      </c>
      <c r="AF786" s="55">
        <f>IF(Tabel!$N$4="16606", Tabel!$AD796*0.3,0)</f>
        <v>0</v>
      </c>
      <c r="AG786" s="55">
        <f>IF(Tabel!$N$4="16668", Tabel!$AD796*0.4,0)</f>
        <v>0</v>
      </c>
      <c r="AH786" s="55">
        <f>IF(Tabel!$N$4="15677", Tabel!$AD796*0.2,0)</f>
        <v>0</v>
      </c>
      <c r="AI786" s="55">
        <f>IF(Tabel!$N$4="16958", Tabel!$AD796*0.2,0)</f>
        <v>0</v>
      </c>
      <c r="AJ786" s="55">
        <f>Tabel!$AD796*0.75</f>
        <v>0</v>
      </c>
      <c r="AK786" s="55">
        <f>(Tabel!$AD796+Tabel!$AF796)*0.1</f>
        <v>0</v>
      </c>
      <c r="AL786" s="55">
        <f>IF(Tabel!$B796="GRUP_F6", Tabel!$AD796*0.1,0)</f>
        <v>0</v>
      </c>
      <c r="AM786" s="55">
        <f>IF(IFERROR(MATCH(CONCATENATE("I",Tabel!$N$4),Inst_social,0),0)&gt;0,Tabel!$AD796*0.1,0)</f>
        <v>0</v>
      </c>
      <c r="AN786" s="55">
        <f>Tabel!$AD796*0.75</f>
        <v>0</v>
      </c>
    </row>
    <row r="787" spans="24:40" x14ac:dyDescent="0.2">
      <c r="X787" s="55">
        <f>IF(IFERROR(MATCH(CONCATENATE("I",Tabel!$N$4),Inst_SFSSV,0),0)&gt;0,Tabel!$AD797*0.9,0)</f>
        <v>0</v>
      </c>
      <c r="Y787" s="55">
        <f>IF(Tabel!$N$4="16341", Tabel!AD797*1,0)</f>
        <v>0</v>
      </c>
      <c r="Z787" s="55">
        <f>IF(Tabel!$N$4="00027", Tabel!AD797*0.4,0)</f>
        <v>0</v>
      </c>
      <c r="AA787" s="55">
        <f>IF(IFERROR(MATCH(CONCATENATE("I",Tabel!$N$4),Inst_audio,0),0)&gt;0,Tabel!$AD797*0.2,0)</f>
        <v>0</v>
      </c>
      <c r="AB787" s="55">
        <f>IF(Tabel!$N$4="00169", Tabel!AD797*0.4,0)</f>
        <v>0</v>
      </c>
      <c r="AC787" s="55">
        <f>IF(IFERROR(MATCH(CONCATENATE("I",Tabel!$N$4),Inst_forta,0),0)&gt;0,Tabel!$AD797*0.2,0)</f>
        <v>0</v>
      </c>
      <c r="AD787" s="55">
        <f>IF(IFERROR(MATCH(CONCATENATE("I",Tabel!$N$4),Inst_forta_bani,0),0)&gt;0,Tabel!$AD797*1.2,0)</f>
        <v>0</v>
      </c>
      <c r="AE787" s="55">
        <f>IF(Tabel!$N$4="16751", Tabel!$AD797*1.2,0)</f>
        <v>0</v>
      </c>
      <c r="AF787" s="55">
        <f>IF(Tabel!$N$4="16606", Tabel!$AD797*0.3,0)</f>
        <v>0</v>
      </c>
      <c r="AG787" s="55">
        <f>IF(Tabel!$N$4="16668", Tabel!$AD797*0.4,0)</f>
        <v>0</v>
      </c>
      <c r="AH787" s="55">
        <f>IF(Tabel!$N$4="15677", Tabel!$AD797*0.2,0)</f>
        <v>0</v>
      </c>
      <c r="AI787" s="55">
        <f>IF(Tabel!$N$4="16958", Tabel!$AD797*0.2,0)</f>
        <v>0</v>
      </c>
      <c r="AJ787" s="55">
        <f>Tabel!$AD797*0.75</f>
        <v>0</v>
      </c>
      <c r="AK787" s="55">
        <f>(Tabel!$AD797+Tabel!$AF797)*0.1</f>
        <v>0</v>
      </c>
      <c r="AL787" s="55">
        <f>IF(Tabel!$B797="GRUP_F6", Tabel!$AD797*0.1,0)</f>
        <v>0</v>
      </c>
      <c r="AM787" s="55">
        <f>IF(IFERROR(MATCH(CONCATENATE("I",Tabel!$N$4),Inst_social,0),0)&gt;0,Tabel!$AD797*0.1,0)</f>
        <v>0</v>
      </c>
      <c r="AN787" s="55">
        <f>Tabel!$AD797*0.75</f>
        <v>0</v>
      </c>
    </row>
    <row r="788" spans="24:40" x14ac:dyDescent="0.2">
      <c r="X788" s="55">
        <f>IF(IFERROR(MATCH(CONCATENATE("I",Tabel!$N$4),Inst_SFSSV,0),0)&gt;0,Tabel!$AD798*0.9,0)</f>
        <v>0</v>
      </c>
      <c r="Y788" s="55">
        <f>IF(Tabel!$N$4="16341", Tabel!AD798*1,0)</f>
        <v>0</v>
      </c>
      <c r="Z788" s="55">
        <f>IF(Tabel!$N$4="00027", Tabel!AD798*0.4,0)</f>
        <v>0</v>
      </c>
      <c r="AA788" s="55">
        <f>IF(IFERROR(MATCH(CONCATENATE("I",Tabel!$N$4),Inst_audio,0),0)&gt;0,Tabel!$AD798*0.2,0)</f>
        <v>0</v>
      </c>
      <c r="AB788" s="55">
        <f>IF(Tabel!$N$4="00169", Tabel!AD798*0.4,0)</f>
        <v>0</v>
      </c>
      <c r="AC788" s="55">
        <f>IF(IFERROR(MATCH(CONCATENATE("I",Tabel!$N$4),Inst_forta,0),0)&gt;0,Tabel!$AD798*0.2,0)</f>
        <v>0</v>
      </c>
      <c r="AD788" s="55">
        <f>IF(IFERROR(MATCH(CONCATENATE("I",Tabel!$N$4),Inst_forta_bani,0),0)&gt;0,Tabel!$AD798*1.2,0)</f>
        <v>0</v>
      </c>
      <c r="AE788" s="55">
        <f>IF(Tabel!$N$4="16751", Tabel!$AD798*1.2,0)</f>
        <v>0</v>
      </c>
      <c r="AF788" s="55">
        <f>IF(Tabel!$N$4="16606", Tabel!$AD798*0.3,0)</f>
        <v>0</v>
      </c>
      <c r="AG788" s="55">
        <f>IF(Tabel!$N$4="16668", Tabel!$AD798*0.4,0)</f>
        <v>0</v>
      </c>
      <c r="AH788" s="55">
        <f>IF(Tabel!$N$4="15677", Tabel!$AD798*0.2,0)</f>
        <v>0</v>
      </c>
      <c r="AI788" s="55">
        <f>IF(Tabel!$N$4="16958", Tabel!$AD798*0.2,0)</f>
        <v>0</v>
      </c>
      <c r="AJ788" s="55">
        <f>Tabel!$AD798*0.75</f>
        <v>0</v>
      </c>
      <c r="AK788" s="55">
        <f>(Tabel!$AD798+Tabel!$AF798)*0.1</f>
        <v>0</v>
      </c>
      <c r="AL788" s="55">
        <f>IF(Tabel!$B798="GRUP_F6", Tabel!$AD798*0.1,0)</f>
        <v>0</v>
      </c>
      <c r="AM788" s="55">
        <f>IF(IFERROR(MATCH(CONCATENATE("I",Tabel!$N$4),Inst_social,0),0)&gt;0,Tabel!$AD798*0.1,0)</f>
        <v>0</v>
      </c>
      <c r="AN788" s="55">
        <f>Tabel!$AD798*0.75</f>
        <v>0</v>
      </c>
    </row>
    <row r="789" spans="24:40" x14ac:dyDescent="0.2">
      <c r="X789" s="55">
        <f>IF(IFERROR(MATCH(CONCATENATE("I",Tabel!$N$4),Inst_SFSSV,0),0)&gt;0,Tabel!$AD799*0.9,0)</f>
        <v>0</v>
      </c>
      <c r="Y789" s="55">
        <f>IF(Tabel!$N$4="16341", Tabel!AD799*1,0)</f>
        <v>0</v>
      </c>
      <c r="Z789" s="55">
        <f>IF(Tabel!$N$4="00027", Tabel!AD799*0.4,0)</f>
        <v>0</v>
      </c>
      <c r="AA789" s="55">
        <f>IF(IFERROR(MATCH(CONCATENATE("I",Tabel!$N$4),Inst_audio,0),0)&gt;0,Tabel!$AD799*0.2,0)</f>
        <v>0</v>
      </c>
      <c r="AB789" s="55">
        <f>IF(Tabel!$N$4="00169", Tabel!AD799*0.4,0)</f>
        <v>0</v>
      </c>
      <c r="AC789" s="55">
        <f>IF(IFERROR(MATCH(CONCATENATE("I",Tabel!$N$4),Inst_forta,0),0)&gt;0,Tabel!$AD799*0.2,0)</f>
        <v>0</v>
      </c>
      <c r="AD789" s="55">
        <f>IF(IFERROR(MATCH(CONCATENATE("I",Tabel!$N$4),Inst_forta_bani,0),0)&gt;0,Tabel!$AD799*1.2,0)</f>
        <v>0</v>
      </c>
      <c r="AE789" s="55">
        <f>IF(Tabel!$N$4="16751", Tabel!$AD799*1.2,0)</f>
        <v>0</v>
      </c>
      <c r="AF789" s="55">
        <f>IF(Tabel!$N$4="16606", Tabel!$AD799*0.3,0)</f>
        <v>0</v>
      </c>
      <c r="AG789" s="55">
        <f>IF(Tabel!$N$4="16668", Tabel!$AD799*0.4,0)</f>
        <v>0</v>
      </c>
      <c r="AH789" s="55">
        <f>IF(Tabel!$N$4="15677", Tabel!$AD799*0.2,0)</f>
        <v>0</v>
      </c>
      <c r="AI789" s="55">
        <f>IF(Tabel!$N$4="16958", Tabel!$AD799*0.2,0)</f>
        <v>0</v>
      </c>
      <c r="AJ789" s="55">
        <f>Tabel!$AD799*0.75</f>
        <v>0</v>
      </c>
      <c r="AK789" s="55">
        <f>(Tabel!$AD799+Tabel!$AF799)*0.1</f>
        <v>0</v>
      </c>
      <c r="AL789" s="55">
        <f>IF(Tabel!$B799="GRUP_F6", Tabel!$AD799*0.1,0)</f>
        <v>0</v>
      </c>
      <c r="AM789" s="55">
        <f>IF(IFERROR(MATCH(CONCATENATE("I",Tabel!$N$4),Inst_social,0),0)&gt;0,Tabel!$AD799*0.1,0)</f>
        <v>0</v>
      </c>
      <c r="AN789" s="55">
        <f>Tabel!$AD799*0.75</f>
        <v>0</v>
      </c>
    </row>
    <row r="790" spans="24:40" x14ac:dyDescent="0.2">
      <c r="X790" s="55">
        <f>IF(IFERROR(MATCH(CONCATENATE("I",Tabel!$N$4),Inst_SFSSV,0),0)&gt;0,Tabel!$AD800*0.9,0)</f>
        <v>0</v>
      </c>
      <c r="Y790" s="55">
        <f>IF(Tabel!$N$4="16341", Tabel!AD800*1,0)</f>
        <v>0</v>
      </c>
      <c r="Z790" s="55">
        <f>IF(Tabel!$N$4="00027", Tabel!AD800*0.4,0)</f>
        <v>0</v>
      </c>
      <c r="AA790" s="55">
        <f>IF(IFERROR(MATCH(CONCATENATE("I",Tabel!$N$4),Inst_audio,0),0)&gt;0,Tabel!$AD800*0.2,0)</f>
        <v>0</v>
      </c>
      <c r="AB790" s="55">
        <f>IF(Tabel!$N$4="00169", Tabel!AD800*0.4,0)</f>
        <v>0</v>
      </c>
      <c r="AC790" s="55">
        <f>IF(IFERROR(MATCH(CONCATENATE("I",Tabel!$N$4),Inst_forta,0),0)&gt;0,Tabel!$AD800*0.2,0)</f>
        <v>0</v>
      </c>
      <c r="AD790" s="55">
        <f>IF(IFERROR(MATCH(CONCATENATE("I",Tabel!$N$4),Inst_forta_bani,0),0)&gt;0,Tabel!$AD800*1.2,0)</f>
        <v>0</v>
      </c>
      <c r="AE790" s="55">
        <f>IF(Tabel!$N$4="16751", Tabel!$AD800*1.2,0)</f>
        <v>0</v>
      </c>
      <c r="AF790" s="55">
        <f>IF(Tabel!$N$4="16606", Tabel!$AD800*0.3,0)</f>
        <v>0</v>
      </c>
      <c r="AG790" s="55">
        <f>IF(Tabel!$N$4="16668", Tabel!$AD800*0.4,0)</f>
        <v>0</v>
      </c>
      <c r="AH790" s="55">
        <f>IF(Tabel!$N$4="15677", Tabel!$AD800*0.2,0)</f>
        <v>0</v>
      </c>
      <c r="AI790" s="55">
        <f>IF(Tabel!$N$4="16958", Tabel!$AD800*0.2,0)</f>
        <v>0</v>
      </c>
      <c r="AJ790" s="55">
        <f>Tabel!$AD800*0.75</f>
        <v>0</v>
      </c>
      <c r="AK790" s="55">
        <f>(Tabel!$AD800+Tabel!$AF800)*0.1</f>
        <v>0</v>
      </c>
      <c r="AL790" s="55">
        <f>IF(Tabel!$B800="GRUP_F6", Tabel!$AD800*0.1,0)</f>
        <v>0</v>
      </c>
      <c r="AM790" s="55">
        <f>IF(IFERROR(MATCH(CONCATENATE("I",Tabel!$N$4),Inst_social,0),0)&gt;0,Tabel!$AD800*0.1,0)</f>
        <v>0</v>
      </c>
      <c r="AN790" s="55">
        <f>Tabel!$AD800*0.75</f>
        <v>0</v>
      </c>
    </row>
    <row r="791" spans="24:40" x14ac:dyDescent="0.2">
      <c r="X791" s="55">
        <f>IF(IFERROR(MATCH(CONCATENATE("I",Tabel!$N$4),Inst_SFSSV,0),0)&gt;0,Tabel!$AD801*0.9,0)</f>
        <v>0</v>
      </c>
      <c r="Y791" s="55">
        <f>IF(Tabel!$N$4="16341", Tabel!AD801*1,0)</f>
        <v>0</v>
      </c>
      <c r="Z791" s="55">
        <f>IF(Tabel!$N$4="00027", Tabel!AD801*0.4,0)</f>
        <v>0</v>
      </c>
      <c r="AA791" s="55">
        <f>IF(IFERROR(MATCH(CONCATENATE("I",Tabel!$N$4),Inst_audio,0),0)&gt;0,Tabel!$AD801*0.2,0)</f>
        <v>0</v>
      </c>
      <c r="AB791" s="55">
        <f>IF(Tabel!$N$4="00169", Tabel!AD801*0.4,0)</f>
        <v>0</v>
      </c>
      <c r="AC791" s="55">
        <f>IF(IFERROR(MATCH(CONCATENATE("I",Tabel!$N$4),Inst_forta,0),0)&gt;0,Tabel!$AD801*0.2,0)</f>
        <v>0</v>
      </c>
      <c r="AD791" s="55">
        <f>IF(IFERROR(MATCH(CONCATENATE("I",Tabel!$N$4),Inst_forta_bani,0),0)&gt;0,Tabel!$AD801*1.2,0)</f>
        <v>0</v>
      </c>
      <c r="AE791" s="55">
        <f>IF(Tabel!$N$4="16751", Tabel!$AD801*1.2,0)</f>
        <v>0</v>
      </c>
      <c r="AF791" s="55">
        <f>IF(Tabel!$N$4="16606", Tabel!$AD801*0.3,0)</f>
        <v>0</v>
      </c>
      <c r="AG791" s="55">
        <f>IF(Tabel!$N$4="16668", Tabel!$AD801*0.4,0)</f>
        <v>0</v>
      </c>
      <c r="AH791" s="55">
        <f>IF(Tabel!$N$4="15677", Tabel!$AD801*0.2,0)</f>
        <v>0</v>
      </c>
      <c r="AI791" s="55">
        <f>IF(Tabel!$N$4="16958", Tabel!$AD801*0.2,0)</f>
        <v>0</v>
      </c>
      <c r="AJ791" s="55">
        <f>Tabel!$AD801*0.75</f>
        <v>0</v>
      </c>
      <c r="AK791" s="55">
        <f>(Tabel!$AD801+Tabel!$AF801)*0.1</f>
        <v>0</v>
      </c>
      <c r="AL791" s="55">
        <f>IF(Tabel!$B801="GRUP_F6", Tabel!$AD801*0.1,0)</f>
        <v>0</v>
      </c>
      <c r="AM791" s="55">
        <f>IF(IFERROR(MATCH(CONCATENATE("I",Tabel!$N$4),Inst_social,0),0)&gt;0,Tabel!$AD801*0.1,0)</f>
        <v>0</v>
      </c>
      <c r="AN791" s="55">
        <f>Tabel!$AD801*0.75</f>
        <v>0</v>
      </c>
    </row>
    <row r="792" spans="24:40" x14ac:dyDescent="0.2">
      <c r="X792" s="55">
        <f>IF(IFERROR(MATCH(CONCATENATE("I",Tabel!$N$4),Inst_SFSSV,0),0)&gt;0,Tabel!$AD802*0.9,0)</f>
        <v>0</v>
      </c>
      <c r="Y792" s="55">
        <f>IF(Tabel!$N$4="16341", Tabel!AD802*1,0)</f>
        <v>0</v>
      </c>
      <c r="Z792" s="55">
        <f>IF(Tabel!$N$4="00027", Tabel!AD802*0.4,0)</f>
        <v>0</v>
      </c>
      <c r="AA792" s="55">
        <f>IF(IFERROR(MATCH(CONCATENATE("I",Tabel!$N$4),Inst_audio,0),0)&gt;0,Tabel!$AD802*0.2,0)</f>
        <v>0</v>
      </c>
      <c r="AB792" s="55">
        <f>IF(Tabel!$N$4="00169", Tabel!AD802*0.4,0)</f>
        <v>0</v>
      </c>
      <c r="AC792" s="55">
        <f>IF(IFERROR(MATCH(CONCATENATE("I",Tabel!$N$4),Inst_forta,0),0)&gt;0,Tabel!$AD802*0.2,0)</f>
        <v>0</v>
      </c>
      <c r="AD792" s="55">
        <f>IF(IFERROR(MATCH(CONCATENATE("I",Tabel!$N$4),Inst_forta_bani,0),0)&gt;0,Tabel!$AD802*1.2,0)</f>
        <v>0</v>
      </c>
      <c r="AE792" s="55">
        <f>IF(Tabel!$N$4="16751", Tabel!$AD802*1.2,0)</f>
        <v>0</v>
      </c>
      <c r="AF792" s="55">
        <f>IF(Tabel!$N$4="16606", Tabel!$AD802*0.3,0)</f>
        <v>0</v>
      </c>
      <c r="AG792" s="55">
        <f>IF(Tabel!$N$4="16668", Tabel!$AD802*0.4,0)</f>
        <v>0</v>
      </c>
      <c r="AH792" s="55">
        <f>IF(Tabel!$N$4="15677", Tabel!$AD802*0.2,0)</f>
        <v>0</v>
      </c>
      <c r="AI792" s="55">
        <f>IF(Tabel!$N$4="16958", Tabel!$AD802*0.2,0)</f>
        <v>0</v>
      </c>
      <c r="AJ792" s="55">
        <f>Tabel!$AD802*0.75</f>
        <v>0</v>
      </c>
      <c r="AK792" s="55">
        <f>(Tabel!$AD802+Tabel!$AF802)*0.1</f>
        <v>0</v>
      </c>
      <c r="AL792" s="55">
        <f>IF(Tabel!$B802="GRUP_F6", Tabel!$AD802*0.1,0)</f>
        <v>0</v>
      </c>
      <c r="AM792" s="55">
        <f>IF(IFERROR(MATCH(CONCATENATE("I",Tabel!$N$4),Inst_social,0),0)&gt;0,Tabel!$AD802*0.1,0)</f>
        <v>0</v>
      </c>
      <c r="AN792" s="55">
        <f>Tabel!$AD802*0.75</f>
        <v>0</v>
      </c>
    </row>
    <row r="793" spans="24:40" x14ac:dyDescent="0.2">
      <c r="X793" s="55">
        <f>IF(IFERROR(MATCH(CONCATENATE("I",Tabel!$N$4),Inst_SFSSV,0),0)&gt;0,Tabel!$AD803*0.9,0)</f>
        <v>0</v>
      </c>
      <c r="Y793" s="55">
        <f>IF(Tabel!$N$4="16341", Tabel!AD803*1,0)</f>
        <v>0</v>
      </c>
      <c r="Z793" s="55">
        <f>IF(Tabel!$N$4="00027", Tabel!AD803*0.4,0)</f>
        <v>0</v>
      </c>
      <c r="AA793" s="55">
        <f>IF(IFERROR(MATCH(CONCATENATE("I",Tabel!$N$4),Inst_audio,0),0)&gt;0,Tabel!$AD803*0.2,0)</f>
        <v>0</v>
      </c>
      <c r="AB793" s="55">
        <f>IF(Tabel!$N$4="00169", Tabel!AD803*0.4,0)</f>
        <v>0</v>
      </c>
      <c r="AC793" s="55">
        <f>IF(IFERROR(MATCH(CONCATENATE("I",Tabel!$N$4),Inst_forta,0),0)&gt;0,Tabel!$AD803*0.2,0)</f>
        <v>0</v>
      </c>
      <c r="AD793" s="55">
        <f>IF(IFERROR(MATCH(CONCATENATE("I",Tabel!$N$4),Inst_forta_bani,0),0)&gt;0,Tabel!$AD803*1.2,0)</f>
        <v>0</v>
      </c>
      <c r="AE793" s="55">
        <f>IF(Tabel!$N$4="16751", Tabel!$AD803*1.2,0)</f>
        <v>0</v>
      </c>
      <c r="AF793" s="55">
        <f>IF(Tabel!$N$4="16606", Tabel!$AD803*0.3,0)</f>
        <v>0</v>
      </c>
      <c r="AG793" s="55">
        <f>IF(Tabel!$N$4="16668", Tabel!$AD803*0.4,0)</f>
        <v>0</v>
      </c>
      <c r="AH793" s="55">
        <f>IF(Tabel!$N$4="15677", Tabel!$AD803*0.2,0)</f>
        <v>0</v>
      </c>
      <c r="AI793" s="55">
        <f>IF(Tabel!$N$4="16958", Tabel!$AD803*0.2,0)</f>
        <v>0</v>
      </c>
      <c r="AJ793" s="55">
        <f>Tabel!$AD803*0.75</f>
        <v>0</v>
      </c>
      <c r="AK793" s="55">
        <f>(Tabel!$AD803+Tabel!$AF803)*0.1</f>
        <v>0</v>
      </c>
      <c r="AL793" s="55">
        <f>IF(Tabel!$B803="GRUP_F6", Tabel!$AD803*0.1,0)</f>
        <v>0</v>
      </c>
      <c r="AM793" s="55">
        <f>IF(IFERROR(MATCH(CONCATENATE("I",Tabel!$N$4),Inst_social,0),0)&gt;0,Tabel!$AD803*0.1,0)</f>
        <v>0</v>
      </c>
      <c r="AN793" s="55">
        <f>Tabel!$AD803*0.75</f>
        <v>0</v>
      </c>
    </row>
    <row r="794" spans="24:40" x14ac:dyDescent="0.2">
      <c r="X794" s="55">
        <f>IF(IFERROR(MATCH(CONCATENATE("I",Tabel!$N$4),Inst_SFSSV,0),0)&gt;0,Tabel!$AD804*0.9,0)</f>
        <v>0</v>
      </c>
      <c r="Y794" s="55">
        <f>IF(Tabel!$N$4="16341", Tabel!AD804*1,0)</f>
        <v>0</v>
      </c>
      <c r="Z794" s="55">
        <f>IF(Tabel!$N$4="00027", Tabel!AD804*0.4,0)</f>
        <v>0</v>
      </c>
      <c r="AA794" s="55">
        <f>IF(IFERROR(MATCH(CONCATENATE("I",Tabel!$N$4),Inst_audio,0),0)&gt;0,Tabel!$AD804*0.2,0)</f>
        <v>0</v>
      </c>
      <c r="AB794" s="55">
        <f>IF(Tabel!$N$4="00169", Tabel!AD804*0.4,0)</f>
        <v>0</v>
      </c>
      <c r="AC794" s="55">
        <f>IF(IFERROR(MATCH(CONCATENATE("I",Tabel!$N$4),Inst_forta,0),0)&gt;0,Tabel!$AD804*0.2,0)</f>
        <v>0</v>
      </c>
      <c r="AD794" s="55">
        <f>IF(IFERROR(MATCH(CONCATENATE("I",Tabel!$N$4),Inst_forta_bani,0),0)&gt;0,Tabel!$AD804*1.2,0)</f>
        <v>0</v>
      </c>
      <c r="AE794" s="55">
        <f>IF(Tabel!$N$4="16751", Tabel!$AD804*1.2,0)</f>
        <v>0</v>
      </c>
      <c r="AF794" s="55">
        <f>IF(Tabel!$N$4="16606", Tabel!$AD804*0.3,0)</f>
        <v>0</v>
      </c>
      <c r="AG794" s="55">
        <f>IF(Tabel!$N$4="16668", Tabel!$AD804*0.4,0)</f>
        <v>0</v>
      </c>
      <c r="AH794" s="55">
        <f>IF(Tabel!$N$4="15677", Tabel!$AD804*0.2,0)</f>
        <v>0</v>
      </c>
      <c r="AI794" s="55">
        <f>IF(Tabel!$N$4="16958", Tabel!$AD804*0.2,0)</f>
        <v>0</v>
      </c>
      <c r="AJ794" s="55">
        <f>Tabel!$AD804*0.75</f>
        <v>0</v>
      </c>
      <c r="AK794" s="55">
        <f>(Tabel!$AD804+Tabel!$AF804)*0.1</f>
        <v>0</v>
      </c>
      <c r="AL794" s="55">
        <f>IF(Tabel!$B804="GRUP_F6", Tabel!$AD804*0.1,0)</f>
        <v>0</v>
      </c>
      <c r="AM794" s="55">
        <f>IF(IFERROR(MATCH(CONCATENATE("I",Tabel!$N$4),Inst_social,0),0)&gt;0,Tabel!$AD804*0.1,0)</f>
        <v>0</v>
      </c>
      <c r="AN794" s="55">
        <f>Tabel!$AD804*0.75</f>
        <v>0</v>
      </c>
    </row>
    <row r="795" spans="24:40" x14ac:dyDescent="0.2">
      <c r="X795" s="55">
        <f>IF(IFERROR(MATCH(CONCATENATE("I",Tabel!$N$4),Inst_SFSSV,0),0)&gt;0,Tabel!$AD805*0.9,0)</f>
        <v>0</v>
      </c>
      <c r="Y795" s="55">
        <f>IF(Tabel!$N$4="16341", Tabel!AD805*1,0)</f>
        <v>0</v>
      </c>
      <c r="Z795" s="55">
        <f>IF(Tabel!$N$4="00027", Tabel!AD805*0.4,0)</f>
        <v>0</v>
      </c>
      <c r="AA795" s="55">
        <f>IF(IFERROR(MATCH(CONCATENATE("I",Tabel!$N$4),Inst_audio,0),0)&gt;0,Tabel!$AD805*0.2,0)</f>
        <v>0</v>
      </c>
      <c r="AB795" s="55">
        <f>IF(Tabel!$N$4="00169", Tabel!AD805*0.4,0)</f>
        <v>0</v>
      </c>
      <c r="AC795" s="55">
        <f>IF(IFERROR(MATCH(CONCATENATE("I",Tabel!$N$4),Inst_forta,0),0)&gt;0,Tabel!$AD805*0.2,0)</f>
        <v>0</v>
      </c>
      <c r="AD795" s="55">
        <f>IF(IFERROR(MATCH(CONCATENATE("I",Tabel!$N$4),Inst_forta_bani,0),0)&gt;0,Tabel!$AD805*1.2,0)</f>
        <v>0</v>
      </c>
      <c r="AE795" s="55">
        <f>IF(Tabel!$N$4="16751", Tabel!$AD805*1.2,0)</f>
        <v>0</v>
      </c>
      <c r="AF795" s="55">
        <f>IF(Tabel!$N$4="16606", Tabel!$AD805*0.3,0)</f>
        <v>0</v>
      </c>
      <c r="AG795" s="55">
        <f>IF(Tabel!$N$4="16668", Tabel!$AD805*0.4,0)</f>
        <v>0</v>
      </c>
      <c r="AH795" s="55">
        <f>IF(Tabel!$N$4="15677", Tabel!$AD805*0.2,0)</f>
        <v>0</v>
      </c>
      <c r="AI795" s="55">
        <f>IF(Tabel!$N$4="16958", Tabel!$AD805*0.2,0)</f>
        <v>0</v>
      </c>
      <c r="AJ795" s="55">
        <f>Tabel!$AD805*0.75</f>
        <v>0</v>
      </c>
      <c r="AK795" s="55">
        <f>(Tabel!$AD805+Tabel!$AF805)*0.1</f>
        <v>0</v>
      </c>
      <c r="AL795" s="55">
        <f>IF(Tabel!$B805="GRUP_F6", Tabel!$AD805*0.1,0)</f>
        <v>0</v>
      </c>
      <c r="AM795" s="55">
        <f>IF(IFERROR(MATCH(CONCATENATE("I",Tabel!$N$4),Inst_social,0),0)&gt;0,Tabel!$AD805*0.1,0)</f>
        <v>0</v>
      </c>
      <c r="AN795" s="55">
        <f>Tabel!$AD805*0.75</f>
        <v>0</v>
      </c>
    </row>
    <row r="796" spans="24:40" x14ac:dyDescent="0.2">
      <c r="X796" s="55">
        <f>IF(IFERROR(MATCH(CONCATENATE("I",Tabel!$N$4),Inst_SFSSV,0),0)&gt;0,Tabel!$AD806*0.9,0)</f>
        <v>0</v>
      </c>
      <c r="Y796" s="55">
        <f>IF(Tabel!$N$4="16341", Tabel!AD806*1,0)</f>
        <v>0</v>
      </c>
      <c r="Z796" s="55">
        <f>IF(Tabel!$N$4="00027", Tabel!AD806*0.4,0)</f>
        <v>0</v>
      </c>
      <c r="AA796" s="55">
        <f>IF(IFERROR(MATCH(CONCATENATE("I",Tabel!$N$4),Inst_audio,0),0)&gt;0,Tabel!$AD806*0.2,0)</f>
        <v>0</v>
      </c>
      <c r="AB796" s="55">
        <f>IF(Tabel!$N$4="00169", Tabel!AD806*0.4,0)</f>
        <v>0</v>
      </c>
      <c r="AC796" s="55">
        <f>IF(IFERROR(MATCH(CONCATENATE("I",Tabel!$N$4),Inst_forta,0),0)&gt;0,Tabel!$AD806*0.2,0)</f>
        <v>0</v>
      </c>
      <c r="AD796" s="55">
        <f>IF(IFERROR(MATCH(CONCATENATE("I",Tabel!$N$4),Inst_forta_bani,0),0)&gt;0,Tabel!$AD806*1.2,0)</f>
        <v>0</v>
      </c>
      <c r="AE796" s="55">
        <f>IF(Tabel!$N$4="16751", Tabel!$AD806*1.2,0)</f>
        <v>0</v>
      </c>
      <c r="AF796" s="55">
        <f>IF(Tabel!$N$4="16606", Tabel!$AD806*0.3,0)</f>
        <v>0</v>
      </c>
      <c r="AG796" s="55">
        <f>IF(Tabel!$N$4="16668", Tabel!$AD806*0.4,0)</f>
        <v>0</v>
      </c>
      <c r="AH796" s="55">
        <f>IF(Tabel!$N$4="15677", Tabel!$AD806*0.2,0)</f>
        <v>0</v>
      </c>
      <c r="AI796" s="55">
        <f>IF(Tabel!$N$4="16958", Tabel!$AD806*0.2,0)</f>
        <v>0</v>
      </c>
      <c r="AJ796" s="55">
        <f>Tabel!$AD806*0.75</f>
        <v>0</v>
      </c>
      <c r="AK796" s="55">
        <f>(Tabel!$AD806+Tabel!$AF806)*0.1</f>
        <v>0</v>
      </c>
      <c r="AL796" s="55">
        <f>IF(Tabel!$B806="GRUP_F6", Tabel!$AD806*0.1,0)</f>
        <v>0</v>
      </c>
      <c r="AM796" s="55">
        <f>IF(IFERROR(MATCH(CONCATENATE("I",Tabel!$N$4),Inst_social,0),0)&gt;0,Tabel!$AD806*0.1,0)</f>
        <v>0</v>
      </c>
      <c r="AN796" s="55">
        <f>Tabel!$AD806*0.75</f>
        <v>0</v>
      </c>
    </row>
    <row r="797" spans="24:40" x14ac:dyDescent="0.2">
      <c r="X797" s="55">
        <f>IF(IFERROR(MATCH(CONCATENATE("I",Tabel!$N$4),Inst_SFSSV,0),0)&gt;0,Tabel!$AD807*0.9,0)</f>
        <v>0</v>
      </c>
      <c r="Y797" s="55">
        <f>IF(Tabel!$N$4="16341", Tabel!AD807*1,0)</f>
        <v>0</v>
      </c>
      <c r="Z797" s="55">
        <f>IF(Tabel!$N$4="00027", Tabel!AD807*0.4,0)</f>
        <v>0</v>
      </c>
      <c r="AA797" s="55">
        <f>IF(IFERROR(MATCH(CONCATENATE("I",Tabel!$N$4),Inst_audio,0),0)&gt;0,Tabel!$AD807*0.2,0)</f>
        <v>0</v>
      </c>
      <c r="AB797" s="55">
        <f>IF(Tabel!$N$4="00169", Tabel!AD807*0.4,0)</f>
        <v>0</v>
      </c>
      <c r="AC797" s="55">
        <f>IF(IFERROR(MATCH(CONCATENATE("I",Tabel!$N$4),Inst_forta,0),0)&gt;0,Tabel!$AD807*0.2,0)</f>
        <v>0</v>
      </c>
      <c r="AD797" s="55">
        <f>IF(IFERROR(MATCH(CONCATENATE("I",Tabel!$N$4),Inst_forta_bani,0),0)&gt;0,Tabel!$AD807*1.2,0)</f>
        <v>0</v>
      </c>
      <c r="AE797" s="55">
        <f>IF(Tabel!$N$4="16751", Tabel!$AD807*1.2,0)</f>
        <v>0</v>
      </c>
      <c r="AF797" s="55">
        <f>IF(Tabel!$N$4="16606", Tabel!$AD807*0.3,0)</f>
        <v>0</v>
      </c>
      <c r="AG797" s="55">
        <f>IF(Tabel!$N$4="16668", Tabel!$AD807*0.4,0)</f>
        <v>0</v>
      </c>
      <c r="AH797" s="55">
        <f>IF(Tabel!$N$4="15677", Tabel!$AD807*0.2,0)</f>
        <v>0</v>
      </c>
      <c r="AI797" s="55">
        <f>IF(Tabel!$N$4="16958", Tabel!$AD807*0.2,0)</f>
        <v>0</v>
      </c>
      <c r="AJ797" s="55">
        <f>Tabel!$AD807*0.75</f>
        <v>0</v>
      </c>
      <c r="AK797" s="55">
        <f>(Tabel!$AD807+Tabel!$AF807)*0.1</f>
        <v>0</v>
      </c>
      <c r="AL797" s="55">
        <f>IF(Tabel!$B807="GRUP_F6", Tabel!$AD807*0.1,0)</f>
        <v>0</v>
      </c>
      <c r="AM797" s="55">
        <f>IF(IFERROR(MATCH(CONCATENATE("I",Tabel!$N$4),Inst_social,0),0)&gt;0,Tabel!$AD807*0.1,0)</f>
        <v>0</v>
      </c>
      <c r="AN797" s="55">
        <f>Tabel!$AD807*0.75</f>
        <v>0</v>
      </c>
    </row>
    <row r="798" spans="24:40" x14ac:dyDescent="0.2">
      <c r="X798" s="55">
        <f>IF(IFERROR(MATCH(CONCATENATE("I",Tabel!$N$4),Inst_SFSSV,0),0)&gt;0,Tabel!$AD808*0.9,0)</f>
        <v>0</v>
      </c>
      <c r="Y798" s="55">
        <f>IF(Tabel!$N$4="16341", Tabel!AD808*1,0)</f>
        <v>0</v>
      </c>
      <c r="Z798" s="55">
        <f>IF(Tabel!$N$4="00027", Tabel!AD808*0.4,0)</f>
        <v>0</v>
      </c>
      <c r="AA798" s="55">
        <f>IF(IFERROR(MATCH(CONCATENATE("I",Tabel!$N$4),Inst_audio,0),0)&gt;0,Tabel!$AD808*0.2,0)</f>
        <v>0</v>
      </c>
      <c r="AB798" s="55">
        <f>IF(Tabel!$N$4="00169", Tabel!AD808*0.4,0)</f>
        <v>0</v>
      </c>
      <c r="AC798" s="55">
        <f>IF(IFERROR(MATCH(CONCATENATE("I",Tabel!$N$4),Inst_forta,0),0)&gt;0,Tabel!$AD808*0.2,0)</f>
        <v>0</v>
      </c>
      <c r="AD798" s="55">
        <f>IF(IFERROR(MATCH(CONCATENATE("I",Tabel!$N$4),Inst_forta_bani,0),0)&gt;0,Tabel!$AD808*1.2,0)</f>
        <v>0</v>
      </c>
      <c r="AE798" s="55">
        <f>IF(Tabel!$N$4="16751", Tabel!$AD808*1.2,0)</f>
        <v>0</v>
      </c>
      <c r="AF798" s="55">
        <f>IF(Tabel!$N$4="16606", Tabel!$AD808*0.3,0)</f>
        <v>0</v>
      </c>
      <c r="AG798" s="55">
        <f>IF(Tabel!$N$4="16668", Tabel!$AD808*0.4,0)</f>
        <v>0</v>
      </c>
      <c r="AH798" s="55">
        <f>IF(Tabel!$N$4="15677", Tabel!$AD808*0.2,0)</f>
        <v>0</v>
      </c>
      <c r="AI798" s="55">
        <f>IF(Tabel!$N$4="16958", Tabel!$AD808*0.2,0)</f>
        <v>0</v>
      </c>
      <c r="AJ798" s="55">
        <f>Tabel!$AD808*0.75</f>
        <v>0</v>
      </c>
      <c r="AK798" s="55">
        <f>(Tabel!$AD808+Tabel!$AF808)*0.1</f>
        <v>0</v>
      </c>
      <c r="AL798" s="55">
        <f>IF(Tabel!$B808="GRUP_F6", Tabel!$AD808*0.1,0)</f>
        <v>0</v>
      </c>
      <c r="AM798" s="55">
        <f>IF(IFERROR(MATCH(CONCATENATE("I",Tabel!$N$4),Inst_social,0),0)&gt;0,Tabel!$AD808*0.1,0)</f>
        <v>0</v>
      </c>
      <c r="AN798" s="55">
        <f>Tabel!$AD808*0.75</f>
        <v>0</v>
      </c>
    </row>
    <row r="799" spans="24:40" x14ac:dyDescent="0.2">
      <c r="X799" s="55">
        <f>IF(IFERROR(MATCH(CONCATENATE("I",Tabel!$N$4),Inst_SFSSV,0),0)&gt;0,Tabel!$AD809*0.9,0)</f>
        <v>0</v>
      </c>
      <c r="Y799" s="55">
        <f>IF(Tabel!$N$4="16341", Tabel!AD809*1,0)</f>
        <v>0</v>
      </c>
      <c r="Z799" s="55">
        <f>IF(Tabel!$N$4="00027", Tabel!AD809*0.4,0)</f>
        <v>0</v>
      </c>
      <c r="AA799" s="55">
        <f>IF(IFERROR(MATCH(CONCATENATE("I",Tabel!$N$4),Inst_audio,0),0)&gt;0,Tabel!$AD809*0.2,0)</f>
        <v>0</v>
      </c>
      <c r="AB799" s="55">
        <f>IF(Tabel!$N$4="00169", Tabel!AD809*0.4,0)</f>
        <v>0</v>
      </c>
      <c r="AC799" s="55">
        <f>IF(IFERROR(MATCH(CONCATENATE("I",Tabel!$N$4),Inst_forta,0),0)&gt;0,Tabel!$AD809*0.2,0)</f>
        <v>0</v>
      </c>
      <c r="AD799" s="55">
        <f>IF(IFERROR(MATCH(CONCATENATE("I",Tabel!$N$4),Inst_forta_bani,0),0)&gt;0,Tabel!$AD809*1.2,0)</f>
        <v>0</v>
      </c>
      <c r="AE799" s="55">
        <f>IF(Tabel!$N$4="16751", Tabel!$AD809*1.2,0)</f>
        <v>0</v>
      </c>
      <c r="AF799" s="55">
        <f>IF(Tabel!$N$4="16606", Tabel!$AD809*0.3,0)</f>
        <v>0</v>
      </c>
      <c r="AG799" s="55">
        <f>IF(Tabel!$N$4="16668", Tabel!$AD809*0.4,0)</f>
        <v>0</v>
      </c>
      <c r="AH799" s="55">
        <f>IF(Tabel!$N$4="15677", Tabel!$AD809*0.2,0)</f>
        <v>0</v>
      </c>
      <c r="AI799" s="55">
        <f>IF(Tabel!$N$4="16958", Tabel!$AD809*0.2,0)</f>
        <v>0</v>
      </c>
      <c r="AJ799" s="55">
        <f>Tabel!$AD809*0.75</f>
        <v>0</v>
      </c>
      <c r="AK799" s="55">
        <f>(Tabel!$AD809+Tabel!$AF809)*0.1</f>
        <v>0</v>
      </c>
      <c r="AL799" s="55">
        <f>IF(Tabel!$B809="GRUP_F6", Tabel!$AD809*0.1,0)</f>
        <v>0</v>
      </c>
      <c r="AM799" s="55">
        <f>IF(IFERROR(MATCH(CONCATENATE("I",Tabel!$N$4),Inst_social,0),0)&gt;0,Tabel!$AD809*0.1,0)</f>
        <v>0</v>
      </c>
      <c r="AN799" s="55">
        <f>Tabel!$AD809*0.75</f>
        <v>0</v>
      </c>
    </row>
    <row r="800" spans="24:40" x14ac:dyDescent="0.2">
      <c r="X800" s="55">
        <f>IF(IFERROR(MATCH(CONCATENATE("I",Tabel!$N$4),Inst_SFSSV,0),0)&gt;0,Tabel!$AD810*0.9,0)</f>
        <v>0</v>
      </c>
      <c r="Y800" s="55">
        <f>IF(Tabel!$N$4="16341", Tabel!AD810*1,0)</f>
        <v>0</v>
      </c>
      <c r="Z800" s="55">
        <f>IF(Tabel!$N$4="00027", Tabel!AD810*0.4,0)</f>
        <v>0</v>
      </c>
      <c r="AA800" s="55">
        <f>IF(IFERROR(MATCH(CONCATENATE("I",Tabel!$N$4),Inst_audio,0),0)&gt;0,Tabel!$AD810*0.2,0)</f>
        <v>0</v>
      </c>
      <c r="AB800" s="55">
        <f>IF(Tabel!$N$4="00169", Tabel!AD810*0.4,0)</f>
        <v>0</v>
      </c>
      <c r="AC800" s="55">
        <f>IF(IFERROR(MATCH(CONCATENATE("I",Tabel!$N$4),Inst_forta,0),0)&gt;0,Tabel!$AD810*0.2,0)</f>
        <v>0</v>
      </c>
      <c r="AD800" s="55">
        <f>IF(IFERROR(MATCH(CONCATENATE("I",Tabel!$N$4),Inst_forta_bani,0),0)&gt;0,Tabel!$AD810*1.2,0)</f>
        <v>0</v>
      </c>
      <c r="AE800" s="55">
        <f>IF(Tabel!$N$4="16751", Tabel!$AD810*1.2,0)</f>
        <v>0</v>
      </c>
      <c r="AF800" s="55">
        <f>IF(Tabel!$N$4="16606", Tabel!$AD810*0.3,0)</f>
        <v>0</v>
      </c>
      <c r="AG800" s="55">
        <f>IF(Tabel!$N$4="16668", Tabel!$AD810*0.4,0)</f>
        <v>0</v>
      </c>
      <c r="AH800" s="55">
        <f>IF(Tabel!$N$4="15677", Tabel!$AD810*0.2,0)</f>
        <v>0</v>
      </c>
      <c r="AI800" s="55">
        <f>IF(Tabel!$N$4="16958", Tabel!$AD810*0.2,0)</f>
        <v>0</v>
      </c>
      <c r="AJ800" s="55">
        <f>Tabel!$AD810*0.75</f>
        <v>0</v>
      </c>
      <c r="AK800" s="55">
        <f>(Tabel!$AD810+Tabel!$AF810)*0.1</f>
        <v>0</v>
      </c>
      <c r="AL800" s="55">
        <f>IF(Tabel!$B810="GRUP_F6", Tabel!$AD810*0.1,0)</f>
        <v>0</v>
      </c>
      <c r="AM800" s="55">
        <f>IF(IFERROR(MATCH(CONCATENATE("I",Tabel!$N$4),Inst_social,0),0)&gt;0,Tabel!$AD810*0.1,0)</f>
        <v>0</v>
      </c>
      <c r="AN800" s="55">
        <f>Tabel!$AD810*0.75</f>
        <v>0</v>
      </c>
    </row>
    <row r="801" spans="24:40" x14ac:dyDescent="0.2">
      <c r="X801" s="55">
        <f>IF(IFERROR(MATCH(CONCATENATE("I",Tabel!$N$4),Inst_SFSSV,0),0)&gt;0,Tabel!$AD811*0.9,0)</f>
        <v>0</v>
      </c>
      <c r="Y801" s="55">
        <f>IF(Tabel!$N$4="16341", Tabel!AD811*1,0)</f>
        <v>0</v>
      </c>
      <c r="Z801" s="55">
        <f>IF(Tabel!$N$4="00027", Tabel!AD811*0.4,0)</f>
        <v>0</v>
      </c>
      <c r="AA801" s="55">
        <f>IF(IFERROR(MATCH(CONCATENATE("I",Tabel!$N$4),Inst_audio,0),0)&gt;0,Tabel!$AD811*0.2,0)</f>
        <v>0</v>
      </c>
      <c r="AB801" s="55">
        <f>IF(Tabel!$N$4="00169", Tabel!AD811*0.4,0)</f>
        <v>0</v>
      </c>
      <c r="AC801" s="55">
        <f>IF(IFERROR(MATCH(CONCATENATE("I",Tabel!$N$4),Inst_forta,0),0)&gt;0,Tabel!$AD811*0.2,0)</f>
        <v>0</v>
      </c>
      <c r="AD801" s="55">
        <f>IF(IFERROR(MATCH(CONCATENATE("I",Tabel!$N$4),Inst_forta_bani,0),0)&gt;0,Tabel!$AD811*1.2,0)</f>
        <v>0</v>
      </c>
      <c r="AE801" s="55">
        <f>IF(Tabel!$N$4="16751", Tabel!$AD811*1.2,0)</f>
        <v>0</v>
      </c>
      <c r="AF801" s="55">
        <f>IF(Tabel!$N$4="16606", Tabel!$AD811*0.3,0)</f>
        <v>0</v>
      </c>
      <c r="AG801" s="55">
        <f>IF(Tabel!$N$4="16668", Tabel!$AD811*0.4,0)</f>
        <v>0</v>
      </c>
      <c r="AH801" s="55">
        <f>IF(Tabel!$N$4="15677", Tabel!$AD811*0.2,0)</f>
        <v>0</v>
      </c>
      <c r="AI801" s="55">
        <f>IF(Tabel!$N$4="16958", Tabel!$AD811*0.2,0)</f>
        <v>0</v>
      </c>
      <c r="AJ801" s="55">
        <f>Tabel!$AD811*0.75</f>
        <v>0</v>
      </c>
      <c r="AK801" s="55">
        <f>(Tabel!$AD811+Tabel!$AF811)*0.1</f>
        <v>0</v>
      </c>
      <c r="AL801" s="55">
        <f>IF(Tabel!$B811="GRUP_F6", Tabel!$AD811*0.1,0)</f>
        <v>0</v>
      </c>
      <c r="AM801" s="55">
        <f>IF(IFERROR(MATCH(CONCATENATE("I",Tabel!$N$4),Inst_social,0),0)&gt;0,Tabel!$AD811*0.1,0)</f>
        <v>0</v>
      </c>
      <c r="AN801" s="55">
        <f>Tabel!$AD811*0.75</f>
        <v>0</v>
      </c>
    </row>
    <row r="802" spans="24:40" x14ac:dyDescent="0.2">
      <c r="X802" s="55">
        <f>IF(IFERROR(MATCH(CONCATENATE("I",Tabel!$N$4),Inst_SFSSV,0),0)&gt;0,Tabel!$AD812*0.9,0)</f>
        <v>0</v>
      </c>
      <c r="Y802" s="55">
        <f>IF(Tabel!$N$4="16341", Tabel!AD812*1,0)</f>
        <v>0</v>
      </c>
      <c r="Z802" s="55">
        <f>IF(Tabel!$N$4="00027", Tabel!AD812*0.4,0)</f>
        <v>0</v>
      </c>
      <c r="AA802" s="55">
        <f>IF(IFERROR(MATCH(CONCATENATE("I",Tabel!$N$4),Inst_audio,0),0)&gt;0,Tabel!$AD812*0.2,0)</f>
        <v>0</v>
      </c>
      <c r="AB802" s="55">
        <f>IF(Tabel!$N$4="00169", Tabel!AD812*0.4,0)</f>
        <v>0</v>
      </c>
      <c r="AC802" s="55">
        <f>IF(IFERROR(MATCH(CONCATENATE("I",Tabel!$N$4),Inst_forta,0),0)&gt;0,Tabel!$AD812*0.2,0)</f>
        <v>0</v>
      </c>
      <c r="AD802" s="55">
        <f>IF(IFERROR(MATCH(CONCATENATE("I",Tabel!$N$4),Inst_forta_bani,0),0)&gt;0,Tabel!$AD812*1.2,0)</f>
        <v>0</v>
      </c>
      <c r="AE802" s="55">
        <f>IF(Tabel!$N$4="16751", Tabel!$AD812*1.2,0)</f>
        <v>0</v>
      </c>
      <c r="AF802" s="55">
        <f>IF(Tabel!$N$4="16606", Tabel!$AD812*0.3,0)</f>
        <v>0</v>
      </c>
      <c r="AG802" s="55">
        <f>IF(Tabel!$N$4="16668", Tabel!$AD812*0.4,0)</f>
        <v>0</v>
      </c>
      <c r="AH802" s="55">
        <f>IF(Tabel!$N$4="15677", Tabel!$AD812*0.2,0)</f>
        <v>0</v>
      </c>
      <c r="AI802" s="55">
        <f>IF(Tabel!$N$4="16958", Tabel!$AD812*0.2,0)</f>
        <v>0</v>
      </c>
      <c r="AJ802" s="55">
        <f>Tabel!$AD812*0.75</f>
        <v>0</v>
      </c>
      <c r="AK802" s="55">
        <f>(Tabel!$AD812+Tabel!$AF812)*0.1</f>
        <v>0</v>
      </c>
      <c r="AL802" s="55">
        <f>IF(Tabel!$B812="GRUP_F6", Tabel!$AD812*0.1,0)</f>
        <v>0</v>
      </c>
      <c r="AM802" s="55">
        <f>IF(IFERROR(MATCH(CONCATENATE("I",Tabel!$N$4),Inst_social,0),0)&gt;0,Tabel!$AD812*0.1,0)</f>
        <v>0</v>
      </c>
      <c r="AN802" s="55">
        <f>Tabel!$AD812*0.75</f>
        <v>0</v>
      </c>
    </row>
    <row r="803" spans="24:40" x14ac:dyDescent="0.2">
      <c r="X803" s="55">
        <f>IF(IFERROR(MATCH(CONCATENATE("I",Tabel!$N$4),Inst_SFSSV,0),0)&gt;0,Tabel!$AD813*0.9,0)</f>
        <v>0</v>
      </c>
      <c r="Y803" s="55">
        <f>IF(Tabel!$N$4="16341", Tabel!AD813*1,0)</f>
        <v>0</v>
      </c>
      <c r="Z803" s="55">
        <f>IF(Tabel!$N$4="00027", Tabel!AD813*0.4,0)</f>
        <v>0</v>
      </c>
      <c r="AA803" s="55">
        <f>IF(IFERROR(MATCH(CONCATENATE("I",Tabel!$N$4),Inst_audio,0),0)&gt;0,Tabel!$AD813*0.2,0)</f>
        <v>0</v>
      </c>
      <c r="AB803" s="55">
        <f>IF(Tabel!$N$4="00169", Tabel!AD813*0.4,0)</f>
        <v>0</v>
      </c>
      <c r="AC803" s="55">
        <f>IF(IFERROR(MATCH(CONCATENATE("I",Tabel!$N$4),Inst_forta,0),0)&gt;0,Tabel!$AD813*0.2,0)</f>
        <v>0</v>
      </c>
      <c r="AD803" s="55">
        <f>IF(IFERROR(MATCH(CONCATENATE("I",Tabel!$N$4),Inst_forta_bani,0),0)&gt;0,Tabel!$AD813*1.2,0)</f>
        <v>0</v>
      </c>
      <c r="AE803" s="55">
        <f>IF(Tabel!$N$4="16751", Tabel!$AD813*1.2,0)</f>
        <v>0</v>
      </c>
      <c r="AF803" s="55">
        <f>IF(Tabel!$N$4="16606", Tabel!$AD813*0.3,0)</f>
        <v>0</v>
      </c>
      <c r="AG803" s="55">
        <f>IF(Tabel!$N$4="16668", Tabel!$AD813*0.4,0)</f>
        <v>0</v>
      </c>
      <c r="AH803" s="55">
        <f>IF(Tabel!$N$4="15677", Tabel!$AD813*0.2,0)</f>
        <v>0</v>
      </c>
      <c r="AI803" s="55">
        <f>IF(Tabel!$N$4="16958", Tabel!$AD813*0.2,0)</f>
        <v>0</v>
      </c>
      <c r="AJ803" s="55">
        <f>Tabel!$AD813*0.75</f>
        <v>0</v>
      </c>
      <c r="AK803" s="55">
        <f>(Tabel!$AD813+Tabel!$AF813)*0.1</f>
        <v>0</v>
      </c>
      <c r="AL803" s="55">
        <f>IF(Tabel!$B813="GRUP_F6", Tabel!$AD813*0.1,0)</f>
        <v>0</v>
      </c>
      <c r="AM803" s="55">
        <f>IF(IFERROR(MATCH(CONCATENATE("I",Tabel!$N$4),Inst_social,0),0)&gt;0,Tabel!$AD813*0.1,0)</f>
        <v>0</v>
      </c>
      <c r="AN803" s="55">
        <f>Tabel!$AD813*0.75</f>
        <v>0</v>
      </c>
    </row>
    <row r="804" spans="24:40" x14ac:dyDescent="0.2">
      <c r="X804" s="55">
        <f>IF(IFERROR(MATCH(CONCATENATE("I",Tabel!$N$4),Inst_SFSSV,0),0)&gt;0,Tabel!$AD814*0.9,0)</f>
        <v>0</v>
      </c>
      <c r="Y804" s="55">
        <f>IF(Tabel!$N$4="16341", Tabel!AD814*1,0)</f>
        <v>0</v>
      </c>
      <c r="Z804" s="55">
        <f>IF(Tabel!$N$4="00027", Tabel!AD814*0.4,0)</f>
        <v>0</v>
      </c>
      <c r="AA804" s="55">
        <f>IF(IFERROR(MATCH(CONCATENATE("I",Tabel!$N$4),Inst_audio,0),0)&gt;0,Tabel!$AD814*0.2,0)</f>
        <v>0</v>
      </c>
      <c r="AB804" s="55">
        <f>IF(Tabel!$N$4="00169", Tabel!AD814*0.4,0)</f>
        <v>0</v>
      </c>
      <c r="AC804" s="55">
        <f>IF(IFERROR(MATCH(CONCATENATE("I",Tabel!$N$4),Inst_forta,0),0)&gt;0,Tabel!$AD814*0.2,0)</f>
        <v>0</v>
      </c>
      <c r="AD804" s="55">
        <f>IF(IFERROR(MATCH(CONCATENATE("I",Tabel!$N$4),Inst_forta_bani,0),0)&gt;0,Tabel!$AD814*1.2,0)</f>
        <v>0</v>
      </c>
      <c r="AE804" s="55">
        <f>IF(Tabel!$N$4="16751", Tabel!$AD814*1.2,0)</f>
        <v>0</v>
      </c>
      <c r="AF804" s="55">
        <f>IF(Tabel!$N$4="16606", Tabel!$AD814*0.3,0)</f>
        <v>0</v>
      </c>
      <c r="AG804" s="55">
        <f>IF(Tabel!$N$4="16668", Tabel!$AD814*0.4,0)</f>
        <v>0</v>
      </c>
      <c r="AH804" s="55">
        <f>IF(Tabel!$N$4="15677", Tabel!$AD814*0.2,0)</f>
        <v>0</v>
      </c>
      <c r="AI804" s="55">
        <f>IF(Tabel!$N$4="16958", Tabel!$AD814*0.2,0)</f>
        <v>0</v>
      </c>
      <c r="AJ804" s="55">
        <f>Tabel!$AD814*0.75</f>
        <v>0</v>
      </c>
      <c r="AK804" s="55">
        <f>(Tabel!$AD814+Tabel!$AF814)*0.1</f>
        <v>0</v>
      </c>
      <c r="AL804" s="55">
        <f>IF(Tabel!$B814="GRUP_F6", Tabel!$AD814*0.1,0)</f>
        <v>0</v>
      </c>
      <c r="AM804" s="55">
        <f>IF(IFERROR(MATCH(CONCATENATE("I",Tabel!$N$4),Inst_social,0),0)&gt;0,Tabel!$AD814*0.1,0)</f>
        <v>0</v>
      </c>
      <c r="AN804" s="55">
        <f>Tabel!$AD814*0.75</f>
        <v>0</v>
      </c>
    </row>
    <row r="805" spans="24:40" x14ac:dyDescent="0.2">
      <c r="X805" s="55">
        <f>IF(IFERROR(MATCH(CONCATENATE("I",Tabel!$N$4),Inst_SFSSV,0),0)&gt;0,Tabel!$AD815*0.9,0)</f>
        <v>0</v>
      </c>
      <c r="Y805" s="55">
        <f>IF(Tabel!$N$4="16341", Tabel!AD815*1,0)</f>
        <v>0</v>
      </c>
      <c r="Z805" s="55">
        <f>IF(Tabel!$N$4="00027", Tabel!AD815*0.4,0)</f>
        <v>0</v>
      </c>
      <c r="AA805" s="55">
        <f>IF(IFERROR(MATCH(CONCATENATE("I",Tabel!$N$4),Inst_audio,0),0)&gt;0,Tabel!$AD815*0.2,0)</f>
        <v>0</v>
      </c>
      <c r="AB805" s="55">
        <f>IF(Tabel!$N$4="00169", Tabel!AD815*0.4,0)</f>
        <v>0</v>
      </c>
      <c r="AC805" s="55">
        <f>IF(IFERROR(MATCH(CONCATENATE("I",Tabel!$N$4),Inst_forta,0),0)&gt;0,Tabel!$AD815*0.2,0)</f>
        <v>0</v>
      </c>
      <c r="AD805" s="55">
        <f>IF(IFERROR(MATCH(CONCATENATE("I",Tabel!$N$4),Inst_forta_bani,0),0)&gt;0,Tabel!$AD815*1.2,0)</f>
        <v>0</v>
      </c>
      <c r="AE805" s="55">
        <f>IF(Tabel!$N$4="16751", Tabel!$AD815*1.2,0)</f>
        <v>0</v>
      </c>
      <c r="AF805" s="55">
        <f>IF(Tabel!$N$4="16606", Tabel!$AD815*0.3,0)</f>
        <v>0</v>
      </c>
      <c r="AG805" s="55">
        <f>IF(Tabel!$N$4="16668", Tabel!$AD815*0.4,0)</f>
        <v>0</v>
      </c>
      <c r="AH805" s="55">
        <f>IF(Tabel!$N$4="15677", Tabel!$AD815*0.2,0)</f>
        <v>0</v>
      </c>
      <c r="AI805" s="55">
        <f>IF(Tabel!$N$4="16958", Tabel!$AD815*0.2,0)</f>
        <v>0</v>
      </c>
      <c r="AJ805" s="55">
        <f>Tabel!$AD815*0.75</f>
        <v>0</v>
      </c>
      <c r="AK805" s="55">
        <f>(Tabel!$AD815+Tabel!$AF815)*0.1</f>
        <v>0</v>
      </c>
      <c r="AL805" s="55">
        <f>IF(Tabel!$B815="GRUP_F6", Tabel!$AD815*0.1,0)</f>
        <v>0</v>
      </c>
      <c r="AM805" s="55">
        <f>IF(IFERROR(MATCH(CONCATENATE("I",Tabel!$N$4),Inst_social,0),0)&gt;0,Tabel!$AD815*0.1,0)</f>
        <v>0</v>
      </c>
      <c r="AN805" s="55">
        <f>Tabel!$AD815*0.75</f>
        <v>0</v>
      </c>
    </row>
    <row r="806" spans="24:40" x14ac:dyDescent="0.2">
      <c r="X806" s="55">
        <f>IF(IFERROR(MATCH(CONCATENATE("I",Tabel!$N$4),Inst_SFSSV,0),0)&gt;0,Tabel!$AD816*0.9,0)</f>
        <v>0</v>
      </c>
      <c r="Y806" s="55">
        <f>IF(Tabel!$N$4="16341", Tabel!AD816*1,0)</f>
        <v>0</v>
      </c>
      <c r="Z806" s="55">
        <f>IF(Tabel!$N$4="00027", Tabel!AD816*0.4,0)</f>
        <v>0</v>
      </c>
      <c r="AA806" s="55">
        <f>IF(IFERROR(MATCH(CONCATENATE("I",Tabel!$N$4),Inst_audio,0),0)&gt;0,Tabel!$AD816*0.2,0)</f>
        <v>0</v>
      </c>
      <c r="AB806" s="55">
        <f>IF(Tabel!$N$4="00169", Tabel!AD816*0.4,0)</f>
        <v>0</v>
      </c>
      <c r="AC806" s="55">
        <f>IF(IFERROR(MATCH(CONCATENATE("I",Tabel!$N$4),Inst_forta,0),0)&gt;0,Tabel!$AD816*0.2,0)</f>
        <v>0</v>
      </c>
      <c r="AD806" s="55">
        <f>IF(IFERROR(MATCH(CONCATENATE("I",Tabel!$N$4),Inst_forta_bani,0),0)&gt;0,Tabel!$AD816*1.2,0)</f>
        <v>0</v>
      </c>
      <c r="AE806" s="55">
        <f>IF(Tabel!$N$4="16751", Tabel!$AD816*1.2,0)</f>
        <v>0</v>
      </c>
      <c r="AF806" s="55">
        <f>IF(Tabel!$N$4="16606", Tabel!$AD816*0.3,0)</f>
        <v>0</v>
      </c>
      <c r="AG806" s="55">
        <f>IF(Tabel!$N$4="16668", Tabel!$AD816*0.4,0)</f>
        <v>0</v>
      </c>
      <c r="AH806" s="55">
        <f>IF(Tabel!$N$4="15677", Tabel!$AD816*0.2,0)</f>
        <v>0</v>
      </c>
      <c r="AI806" s="55">
        <f>IF(Tabel!$N$4="16958", Tabel!$AD816*0.2,0)</f>
        <v>0</v>
      </c>
      <c r="AJ806" s="55">
        <f>Tabel!$AD816*0.75</f>
        <v>0</v>
      </c>
      <c r="AK806" s="55">
        <f>(Tabel!$AD816+Tabel!$AF816)*0.1</f>
        <v>0</v>
      </c>
      <c r="AL806" s="55">
        <f>IF(Tabel!$B816="GRUP_F6", Tabel!$AD816*0.1,0)</f>
        <v>0</v>
      </c>
      <c r="AM806" s="55">
        <f>IF(IFERROR(MATCH(CONCATENATE("I",Tabel!$N$4),Inst_social,0),0)&gt;0,Tabel!$AD816*0.1,0)</f>
        <v>0</v>
      </c>
      <c r="AN806" s="55">
        <f>Tabel!$AD816*0.75</f>
        <v>0</v>
      </c>
    </row>
    <row r="807" spans="24:40" x14ac:dyDescent="0.2">
      <c r="X807" s="55">
        <f>IF(IFERROR(MATCH(CONCATENATE("I",Tabel!$N$4),Inst_SFSSV,0),0)&gt;0,Tabel!$AD817*0.9,0)</f>
        <v>0</v>
      </c>
      <c r="Y807" s="55">
        <f>IF(Tabel!$N$4="16341", Tabel!AD817*1,0)</f>
        <v>0</v>
      </c>
      <c r="Z807" s="55">
        <f>IF(Tabel!$N$4="00027", Tabel!AD817*0.4,0)</f>
        <v>0</v>
      </c>
      <c r="AA807" s="55">
        <f>IF(IFERROR(MATCH(CONCATENATE("I",Tabel!$N$4),Inst_audio,0),0)&gt;0,Tabel!$AD817*0.2,0)</f>
        <v>0</v>
      </c>
      <c r="AB807" s="55">
        <f>IF(Tabel!$N$4="00169", Tabel!AD817*0.4,0)</f>
        <v>0</v>
      </c>
      <c r="AC807" s="55">
        <f>IF(IFERROR(MATCH(CONCATENATE("I",Tabel!$N$4),Inst_forta,0),0)&gt;0,Tabel!$AD817*0.2,0)</f>
        <v>0</v>
      </c>
      <c r="AD807" s="55">
        <f>IF(IFERROR(MATCH(CONCATENATE("I",Tabel!$N$4),Inst_forta_bani,0),0)&gt;0,Tabel!$AD817*1.2,0)</f>
        <v>0</v>
      </c>
      <c r="AE807" s="55">
        <f>IF(Tabel!$N$4="16751", Tabel!$AD817*1.2,0)</f>
        <v>0</v>
      </c>
      <c r="AF807" s="55">
        <f>IF(Tabel!$N$4="16606", Tabel!$AD817*0.3,0)</f>
        <v>0</v>
      </c>
      <c r="AG807" s="55">
        <f>IF(Tabel!$N$4="16668", Tabel!$AD817*0.4,0)</f>
        <v>0</v>
      </c>
      <c r="AH807" s="55">
        <f>IF(Tabel!$N$4="15677", Tabel!$AD817*0.2,0)</f>
        <v>0</v>
      </c>
      <c r="AI807" s="55">
        <f>IF(Tabel!$N$4="16958", Tabel!$AD817*0.2,0)</f>
        <v>0</v>
      </c>
      <c r="AJ807" s="55">
        <f>Tabel!$AD817*0.75</f>
        <v>0</v>
      </c>
      <c r="AK807" s="55">
        <f>(Tabel!$AD817+Tabel!$AF817)*0.1</f>
        <v>0</v>
      </c>
      <c r="AL807" s="55">
        <f>IF(Tabel!$B817="GRUP_F6", Tabel!$AD817*0.1,0)</f>
        <v>0</v>
      </c>
      <c r="AM807" s="55">
        <f>IF(IFERROR(MATCH(CONCATENATE("I",Tabel!$N$4),Inst_social,0),0)&gt;0,Tabel!$AD817*0.1,0)</f>
        <v>0</v>
      </c>
      <c r="AN807" s="55">
        <f>Tabel!$AD817*0.75</f>
        <v>0</v>
      </c>
    </row>
    <row r="808" spans="24:40" x14ac:dyDescent="0.2">
      <c r="X808" s="55">
        <f>IF(IFERROR(MATCH(CONCATENATE("I",Tabel!$N$4),Inst_SFSSV,0),0)&gt;0,Tabel!$AD818*0.9,0)</f>
        <v>0</v>
      </c>
      <c r="Y808" s="55">
        <f>IF(Tabel!$N$4="16341", Tabel!AD818*1,0)</f>
        <v>0</v>
      </c>
      <c r="Z808" s="55">
        <f>IF(Tabel!$N$4="00027", Tabel!AD818*0.4,0)</f>
        <v>0</v>
      </c>
      <c r="AA808" s="55">
        <f>IF(IFERROR(MATCH(CONCATENATE("I",Tabel!$N$4),Inst_audio,0),0)&gt;0,Tabel!$AD818*0.2,0)</f>
        <v>0</v>
      </c>
      <c r="AB808" s="55">
        <f>IF(Tabel!$N$4="00169", Tabel!AD818*0.4,0)</f>
        <v>0</v>
      </c>
      <c r="AC808" s="55">
        <f>IF(IFERROR(MATCH(CONCATENATE("I",Tabel!$N$4),Inst_forta,0),0)&gt;0,Tabel!$AD818*0.2,0)</f>
        <v>0</v>
      </c>
      <c r="AD808" s="55">
        <f>IF(IFERROR(MATCH(CONCATENATE("I",Tabel!$N$4),Inst_forta_bani,0),0)&gt;0,Tabel!$AD818*1.2,0)</f>
        <v>0</v>
      </c>
      <c r="AE808" s="55">
        <f>IF(Tabel!$N$4="16751", Tabel!$AD818*1.2,0)</f>
        <v>0</v>
      </c>
      <c r="AF808" s="55">
        <f>IF(Tabel!$N$4="16606", Tabel!$AD818*0.3,0)</f>
        <v>0</v>
      </c>
      <c r="AG808" s="55">
        <f>IF(Tabel!$N$4="16668", Tabel!$AD818*0.4,0)</f>
        <v>0</v>
      </c>
      <c r="AH808" s="55">
        <f>IF(Tabel!$N$4="15677", Tabel!$AD818*0.2,0)</f>
        <v>0</v>
      </c>
      <c r="AI808" s="55">
        <f>IF(Tabel!$N$4="16958", Tabel!$AD818*0.2,0)</f>
        <v>0</v>
      </c>
      <c r="AJ808" s="55">
        <f>Tabel!$AD818*0.75</f>
        <v>0</v>
      </c>
      <c r="AK808" s="55">
        <f>(Tabel!$AD818+Tabel!$AF818)*0.1</f>
        <v>0</v>
      </c>
      <c r="AL808" s="55">
        <f>IF(Tabel!$B818="GRUP_F6", Tabel!$AD818*0.1,0)</f>
        <v>0</v>
      </c>
      <c r="AM808" s="55">
        <f>IF(IFERROR(MATCH(CONCATENATE("I",Tabel!$N$4),Inst_social,0),0)&gt;0,Tabel!$AD818*0.1,0)</f>
        <v>0</v>
      </c>
      <c r="AN808" s="55">
        <f>Tabel!$AD818*0.75</f>
        <v>0</v>
      </c>
    </row>
    <row r="809" spans="24:40" x14ac:dyDescent="0.2">
      <c r="X809" s="55">
        <f>IF(IFERROR(MATCH(CONCATENATE("I",Tabel!$N$4),Inst_SFSSV,0),0)&gt;0,Tabel!$AD819*0.9,0)</f>
        <v>0</v>
      </c>
      <c r="Y809" s="55">
        <f>IF(Tabel!$N$4="16341", Tabel!AD819*1,0)</f>
        <v>0</v>
      </c>
      <c r="Z809" s="55">
        <f>IF(Tabel!$N$4="00027", Tabel!AD819*0.4,0)</f>
        <v>0</v>
      </c>
      <c r="AA809" s="55">
        <f>IF(IFERROR(MATCH(CONCATENATE("I",Tabel!$N$4),Inst_audio,0),0)&gt;0,Tabel!$AD819*0.2,0)</f>
        <v>0</v>
      </c>
      <c r="AB809" s="55">
        <f>IF(Tabel!$N$4="00169", Tabel!AD819*0.4,0)</f>
        <v>0</v>
      </c>
      <c r="AC809" s="55">
        <f>IF(IFERROR(MATCH(CONCATENATE("I",Tabel!$N$4),Inst_forta,0),0)&gt;0,Tabel!$AD819*0.2,0)</f>
        <v>0</v>
      </c>
      <c r="AD809" s="55">
        <f>IF(IFERROR(MATCH(CONCATENATE("I",Tabel!$N$4),Inst_forta_bani,0),0)&gt;0,Tabel!$AD819*1.2,0)</f>
        <v>0</v>
      </c>
      <c r="AE809" s="55">
        <f>IF(Tabel!$N$4="16751", Tabel!$AD819*1.2,0)</f>
        <v>0</v>
      </c>
      <c r="AF809" s="55">
        <f>IF(Tabel!$N$4="16606", Tabel!$AD819*0.3,0)</f>
        <v>0</v>
      </c>
      <c r="AG809" s="55">
        <f>IF(Tabel!$N$4="16668", Tabel!$AD819*0.4,0)</f>
        <v>0</v>
      </c>
      <c r="AH809" s="55">
        <f>IF(Tabel!$N$4="15677", Tabel!$AD819*0.2,0)</f>
        <v>0</v>
      </c>
      <c r="AI809" s="55">
        <f>IF(Tabel!$N$4="16958", Tabel!$AD819*0.2,0)</f>
        <v>0</v>
      </c>
      <c r="AJ809" s="55">
        <f>Tabel!$AD819*0.75</f>
        <v>0</v>
      </c>
      <c r="AK809" s="55">
        <f>(Tabel!$AD819+Tabel!$AF819)*0.1</f>
        <v>0</v>
      </c>
      <c r="AL809" s="55">
        <f>IF(Tabel!$B819="GRUP_F6", Tabel!$AD819*0.1,0)</f>
        <v>0</v>
      </c>
      <c r="AM809" s="55">
        <f>IF(IFERROR(MATCH(CONCATENATE("I",Tabel!$N$4),Inst_social,0),0)&gt;0,Tabel!$AD819*0.1,0)</f>
        <v>0</v>
      </c>
      <c r="AN809" s="55">
        <f>Tabel!$AD819*0.75</f>
        <v>0</v>
      </c>
    </row>
    <row r="810" spans="24:40" x14ac:dyDescent="0.2">
      <c r="X810" s="55">
        <f>IF(IFERROR(MATCH(CONCATENATE("I",Tabel!$N$4),Inst_SFSSV,0),0)&gt;0,Tabel!$AD820*0.9,0)</f>
        <v>0</v>
      </c>
      <c r="Y810" s="55">
        <f>IF(Tabel!$N$4="16341", Tabel!AD820*1,0)</f>
        <v>0</v>
      </c>
      <c r="Z810" s="55">
        <f>IF(Tabel!$N$4="00027", Tabel!AD820*0.4,0)</f>
        <v>0</v>
      </c>
      <c r="AA810" s="55">
        <f>IF(IFERROR(MATCH(CONCATENATE("I",Tabel!$N$4),Inst_audio,0),0)&gt;0,Tabel!$AD820*0.2,0)</f>
        <v>0</v>
      </c>
      <c r="AB810" s="55">
        <f>IF(Tabel!$N$4="00169", Tabel!AD820*0.4,0)</f>
        <v>0</v>
      </c>
      <c r="AC810" s="55">
        <f>IF(IFERROR(MATCH(CONCATENATE("I",Tabel!$N$4),Inst_forta,0),0)&gt;0,Tabel!$AD820*0.2,0)</f>
        <v>0</v>
      </c>
      <c r="AD810" s="55">
        <f>IF(IFERROR(MATCH(CONCATENATE("I",Tabel!$N$4),Inst_forta_bani,0),0)&gt;0,Tabel!$AD820*1.2,0)</f>
        <v>0</v>
      </c>
      <c r="AE810" s="55">
        <f>IF(Tabel!$N$4="16751", Tabel!$AD820*1.2,0)</f>
        <v>0</v>
      </c>
      <c r="AF810" s="55">
        <f>IF(Tabel!$N$4="16606", Tabel!$AD820*0.3,0)</f>
        <v>0</v>
      </c>
      <c r="AG810" s="55">
        <f>IF(Tabel!$N$4="16668", Tabel!$AD820*0.4,0)</f>
        <v>0</v>
      </c>
      <c r="AH810" s="55">
        <f>IF(Tabel!$N$4="15677", Tabel!$AD820*0.2,0)</f>
        <v>0</v>
      </c>
      <c r="AI810" s="55">
        <f>IF(Tabel!$N$4="16958", Tabel!$AD820*0.2,0)</f>
        <v>0</v>
      </c>
      <c r="AJ810" s="55">
        <f>Tabel!$AD820*0.75</f>
        <v>0</v>
      </c>
      <c r="AK810" s="55">
        <f>(Tabel!$AD820+Tabel!$AF820)*0.1</f>
        <v>0</v>
      </c>
      <c r="AL810" s="55">
        <f>IF(Tabel!$B820="GRUP_F6", Tabel!$AD820*0.1,0)</f>
        <v>0</v>
      </c>
      <c r="AM810" s="55">
        <f>IF(IFERROR(MATCH(CONCATENATE("I",Tabel!$N$4),Inst_social,0),0)&gt;0,Tabel!$AD820*0.1,0)</f>
        <v>0</v>
      </c>
      <c r="AN810" s="55">
        <f>Tabel!$AD820*0.75</f>
        <v>0</v>
      </c>
    </row>
    <row r="811" spans="24:40" x14ac:dyDescent="0.2">
      <c r="X811" s="55">
        <f>IF(IFERROR(MATCH(CONCATENATE("I",Tabel!$N$4),Inst_SFSSV,0),0)&gt;0,Tabel!$AD821*0.9,0)</f>
        <v>0</v>
      </c>
      <c r="Y811" s="55">
        <f>IF(Tabel!$N$4="16341", Tabel!AD821*1,0)</f>
        <v>0</v>
      </c>
      <c r="Z811" s="55">
        <f>IF(Tabel!$N$4="00027", Tabel!AD821*0.4,0)</f>
        <v>0</v>
      </c>
      <c r="AA811" s="55">
        <f>IF(IFERROR(MATCH(CONCATENATE("I",Tabel!$N$4),Inst_audio,0),0)&gt;0,Tabel!$AD821*0.2,0)</f>
        <v>0</v>
      </c>
      <c r="AB811" s="55">
        <f>IF(Tabel!$N$4="00169", Tabel!AD821*0.4,0)</f>
        <v>0</v>
      </c>
      <c r="AC811" s="55">
        <f>IF(IFERROR(MATCH(CONCATENATE("I",Tabel!$N$4),Inst_forta,0),0)&gt;0,Tabel!$AD821*0.2,0)</f>
        <v>0</v>
      </c>
      <c r="AD811" s="55">
        <f>IF(IFERROR(MATCH(CONCATENATE("I",Tabel!$N$4),Inst_forta_bani,0),0)&gt;0,Tabel!$AD821*1.2,0)</f>
        <v>0</v>
      </c>
      <c r="AE811" s="55">
        <f>IF(Tabel!$N$4="16751", Tabel!$AD821*1.2,0)</f>
        <v>0</v>
      </c>
      <c r="AF811" s="55">
        <f>IF(Tabel!$N$4="16606", Tabel!$AD821*0.3,0)</f>
        <v>0</v>
      </c>
      <c r="AG811" s="55">
        <f>IF(Tabel!$N$4="16668", Tabel!$AD821*0.4,0)</f>
        <v>0</v>
      </c>
      <c r="AH811" s="55">
        <f>IF(Tabel!$N$4="15677", Tabel!$AD821*0.2,0)</f>
        <v>0</v>
      </c>
      <c r="AI811" s="55">
        <f>IF(Tabel!$N$4="16958", Tabel!$AD821*0.2,0)</f>
        <v>0</v>
      </c>
      <c r="AJ811" s="55">
        <f>Tabel!$AD821*0.75</f>
        <v>0</v>
      </c>
      <c r="AK811" s="55">
        <f>(Tabel!$AD821+Tabel!$AF821)*0.1</f>
        <v>0</v>
      </c>
      <c r="AL811" s="55">
        <f>IF(Tabel!$B821="GRUP_F6", Tabel!$AD821*0.1,0)</f>
        <v>0</v>
      </c>
      <c r="AM811" s="55">
        <f>IF(IFERROR(MATCH(CONCATENATE("I",Tabel!$N$4),Inst_social,0),0)&gt;0,Tabel!$AD821*0.1,0)</f>
        <v>0</v>
      </c>
      <c r="AN811" s="55">
        <f>Tabel!$AD821*0.75</f>
        <v>0</v>
      </c>
    </row>
    <row r="812" spans="24:40" x14ac:dyDescent="0.2">
      <c r="X812" s="55">
        <f>IF(IFERROR(MATCH(CONCATENATE("I",Tabel!$N$4),Inst_SFSSV,0),0)&gt;0,Tabel!$AD822*0.9,0)</f>
        <v>0</v>
      </c>
      <c r="Y812" s="55">
        <f>IF(Tabel!$N$4="16341", Tabel!AD822*1,0)</f>
        <v>0</v>
      </c>
      <c r="Z812" s="55">
        <f>IF(Tabel!$N$4="00027", Tabel!AD822*0.4,0)</f>
        <v>0</v>
      </c>
      <c r="AA812" s="55">
        <f>IF(IFERROR(MATCH(CONCATENATE("I",Tabel!$N$4),Inst_audio,0),0)&gt;0,Tabel!$AD822*0.2,0)</f>
        <v>0</v>
      </c>
      <c r="AB812" s="55">
        <f>IF(Tabel!$N$4="00169", Tabel!AD822*0.4,0)</f>
        <v>0</v>
      </c>
      <c r="AC812" s="55">
        <f>IF(IFERROR(MATCH(CONCATENATE("I",Tabel!$N$4),Inst_forta,0),0)&gt;0,Tabel!$AD822*0.2,0)</f>
        <v>0</v>
      </c>
      <c r="AD812" s="55">
        <f>IF(IFERROR(MATCH(CONCATENATE("I",Tabel!$N$4),Inst_forta_bani,0),0)&gt;0,Tabel!$AD822*1.2,0)</f>
        <v>0</v>
      </c>
      <c r="AE812" s="55">
        <f>IF(Tabel!$N$4="16751", Tabel!$AD822*1.2,0)</f>
        <v>0</v>
      </c>
      <c r="AF812" s="55">
        <f>IF(Tabel!$N$4="16606", Tabel!$AD822*0.3,0)</f>
        <v>0</v>
      </c>
      <c r="AG812" s="55">
        <f>IF(Tabel!$N$4="16668", Tabel!$AD822*0.4,0)</f>
        <v>0</v>
      </c>
      <c r="AH812" s="55">
        <f>IF(Tabel!$N$4="15677", Tabel!$AD822*0.2,0)</f>
        <v>0</v>
      </c>
      <c r="AI812" s="55">
        <f>IF(Tabel!$N$4="16958", Tabel!$AD822*0.2,0)</f>
        <v>0</v>
      </c>
      <c r="AJ812" s="55">
        <f>Tabel!$AD822*0.75</f>
        <v>0</v>
      </c>
      <c r="AK812" s="55">
        <f>(Tabel!$AD822+Tabel!$AF822)*0.1</f>
        <v>0</v>
      </c>
      <c r="AL812" s="55">
        <f>IF(Tabel!$B822="GRUP_F6", Tabel!$AD822*0.1,0)</f>
        <v>0</v>
      </c>
      <c r="AM812" s="55">
        <f>IF(IFERROR(MATCH(CONCATENATE("I",Tabel!$N$4),Inst_social,0),0)&gt;0,Tabel!$AD822*0.1,0)</f>
        <v>0</v>
      </c>
      <c r="AN812" s="55">
        <f>Tabel!$AD822*0.75</f>
        <v>0</v>
      </c>
    </row>
    <row r="813" spans="24:40" x14ac:dyDescent="0.2">
      <c r="X813" s="55">
        <f>IF(IFERROR(MATCH(CONCATENATE("I",Tabel!$N$4),Inst_SFSSV,0),0)&gt;0,Tabel!$AD823*0.9,0)</f>
        <v>0</v>
      </c>
      <c r="Y813" s="55">
        <f>IF(Tabel!$N$4="16341", Tabel!AD823*1,0)</f>
        <v>0</v>
      </c>
      <c r="Z813" s="55">
        <f>IF(Tabel!$N$4="00027", Tabel!AD823*0.4,0)</f>
        <v>0</v>
      </c>
      <c r="AA813" s="55">
        <f>IF(IFERROR(MATCH(CONCATENATE("I",Tabel!$N$4),Inst_audio,0),0)&gt;0,Tabel!$AD823*0.2,0)</f>
        <v>0</v>
      </c>
      <c r="AB813" s="55">
        <f>IF(Tabel!$N$4="00169", Tabel!AD823*0.4,0)</f>
        <v>0</v>
      </c>
      <c r="AC813" s="55">
        <f>IF(IFERROR(MATCH(CONCATENATE("I",Tabel!$N$4),Inst_forta,0),0)&gt;0,Tabel!$AD823*0.2,0)</f>
        <v>0</v>
      </c>
      <c r="AD813" s="55">
        <f>IF(IFERROR(MATCH(CONCATENATE("I",Tabel!$N$4),Inst_forta_bani,0),0)&gt;0,Tabel!$AD823*1.2,0)</f>
        <v>0</v>
      </c>
      <c r="AE813" s="55">
        <f>IF(Tabel!$N$4="16751", Tabel!$AD823*1.2,0)</f>
        <v>0</v>
      </c>
      <c r="AF813" s="55">
        <f>IF(Tabel!$N$4="16606", Tabel!$AD823*0.3,0)</f>
        <v>0</v>
      </c>
      <c r="AG813" s="55">
        <f>IF(Tabel!$N$4="16668", Tabel!$AD823*0.4,0)</f>
        <v>0</v>
      </c>
      <c r="AH813" s="55">
        <f>IF(Tabel!$N$4="15677", Tabel!$AD823*0.2,0)</f>
        <v>0</v>
      </c>
      <c r="AI813" s="55">
        <f>IF(Tabel!$N$4="16958", Tabel!$AD823*0.2,0)</f>
        <v>0</v>
      </c>
      <c r="AJ813" s="55">
        <f>Tabel!$AD823*0.75</f>
        <v>0</v>
      </c>
      <c r="AK813" s="55">
        <f>(Tabel!$AD823+Tabel!$AF823)*0.1</f>
        <v>0</v>
      </c>
      <c r="AL813" s="55">
        <f>IF(Tabel!$B823="GRUP_F6", Tabel!$AD823*0.1,0)</f>
        <v>0</v>
      </c>
      <c r="AM813" s="55">
        <f>IF(IFERROR(MATCH(CONCATENATE("I",Tabel!$N$4),Inst_social,0),0)&gt;0,Tabel!$AD823*0.1,0)</f>
        <v>0</v>
      </c>
      <c r="AN813" s="55">
        <f>Tabel!$AD823*0.75</f>
        <v>0</v>
      </c>
    </row>
    <row r="814" spans="24:40" x14ac:dyDescent="0.2">
      <c r="X814" s="55">
        <f>IF(IFERROR(MATCH(CONCATENATE("I",Tabel!$N$4),Inst_SFSSV,0),0)&gt;0,Tabel!$AD824*0.9,0)</f>
        <v>0</v>
      </c>
      <c r="Y814" s="55">
        <f>IF(Tabel!$N$4="16341", Tabel!AD824*1,0)</f>
        <v>0</v>
      </c>
      <c r="Z814" s="55">
        <f>IF(Tabel!$N$4="00027", Tabel!AD824*0.4,0)</f>
        <v>0</v>
      </c>
      <c r="AA814" s="55">
        <f>IF(IFERROR(MATCH(CONCATENATE("I",Tabel!$N$4),Inst_audio,0),0)&gt;0,Tabel!$AD824*0.2,0)</f>
        <v>0</v>
      </c>
      <c r="AB814" s="55">
        <f>IF(Tabel!$N$4="00169", Tabel!AD824*0.4,0)</f>
        <v>0</v>
      </c>
      <c r="AC814" s="55">
        <f>IF(IFERROR(MATCH(CONCATENATE("I",Tabel!$N$4),Inst_forta,0),0)&gt;0,Tabel!$AD824*0.2,0)</f>
        <v>0</v>
      </c>
      <c r="AD814" s="55">
        <f>IF(IFERROR(MATCH(CONCATENATE("I",Tabel!$N$4),Inst_forta_bani,0),0)&gt;0,Tabel!$AD824*1.2,0)</f>
        <v>0</v>
      </c>
      <c r="AE814" s="55">
        <f>IF(Tabel!$N$4="16751", Tabel!$AD824*1.2,0)</f>
        <v>0</v>
      </c>
      <c r="AF814" s="55">
        <f>IF(Tabel!$N$4="16606", Tabel!$AD824*0.3,0)</f>
        <v>0</v>
      </c>
      <c r="AG814" s="55">
        <f>IF(Tabel!$N$4="16668", Tabel!$AD824*0.4,0)</f>
        <v>0</v>
      </c>
      <c r="AH814" s="55">
        <f>IF(Tabel!$N$4="15677", Tabel!$AD824*0.2,0)</f>
        <v>0</v>
      </c>
      <c r="AI814" s="55">
        <f>IF(Tabel!$N$4="16958", Tabel!$AD824*0.2,0)</f>
        <v>0</v>
      </c>
      <c r="AJ814" s="55">
        <f>Tabel!$AD824*0.75</f>
        <v>0</v>
      </c>
      <c r="AK814" s="55">
        <f>(Tabel!$AD824+Tabel!$AF824)*0.1</f>
        <v>0</v>
      </c>
      <c r="AL814" s="55">
        <f>IF(Tabel!$B824="GRUP_F6", Tabel!$AD824*0.1,0)</f>
        <v>0</v>
      </c>
      <c r="AM814" s="55">
        <f>IF(IFERROR(MATCH(CONCATENATE("I",Tabel!$N$4),Inst_social,0),0)&gt;0,Tabel!$AD824*0.1,0)</f>
        <v>0</v>
      </c>
      <c r="AN814" s="55">
        <f>Tabel!$AD824*0.75</f>
        <v>0</v>
      </c>
    </row>
    <row r="815" spans="24:40" x14ac:dyDescent="0.2">
      <c r="X815" s="55">
        <f>IF(IFERROR(MATCH(CONCATENATE("I",Tabel!$N$4),Inst_SFSSV,0),0)&gt;0,Tabel!$AD825*0.9,0)</f>
        <v>0</v>
      </c>
      <c r="Y815" s="55">
        <f>IF(Tabel!$N$4="16341", Tabel!AD825*1,0)</f>
        <v>0</v>
      </c>
      <c r="Z815" s="55">
        <f>IF(Tabel!$N$4="00027", Tabel!AD825*0.4,0)</f>
        <v>0</v>
      </c>
      <c r="AA815" s="55">
        <f>IF(IFERROR(MATCH(CONCATENATE("I",Tabel!$N$4),Inst_audio,0),0)&gt;0,Tabel!$AD825*0.2,0)</f>
        <v>0</v>
      </c>
      <c r="AB815" s="55">
        <f>IF(Tabel!$N$4="00169", Tabel!AD825*0.4,0)</f>
        <v>0</v>
      </c>
      <c r="AC815" s="55">
        <f>IF(IFERROR(MATCH(CONCATENATE("I",Tabel!$N$4),Inst_forta,0),0)&gt;0,Tabel!$AD825*0.2,0)</f>
        <v>0</v>
      </c>
      <c r="AD815" s="55">
        <f>IF(IFERROR(MATCH(CONCATENATE("I",Tabel!$N$4),Inst_forta_bani,0),0)&gt;0,Tabel!$AD825*1.2,0)</f>
        <v>0</v>
      </c>
      <c r="AE815" s="55">
        <f>IF(Tabel!$N$4="16751", Tabel!$AD825*1.2,0)</f>
        <v>0</v>
      </c>
      <c r="AF815" s="55">
        <f>IF(Tabel!$N$4="16606", Tabel!$AD825*0.3,0)</f>
        <v>0</v>
      </c>
      <c r="AG815" s="55">
        <f>IF(Tabel!$N$4="16668", Tabel!$AD825*0.4,0)</f>
        <v>0</v>
      </c>
      <c r="AH815" s="55">
        <f>IF(Tabel!$N$4="15677", Tabel!$AD825*0.2,0)</f>
        <v>0</v>
      </c>
      <c r="AI815" s="55">
        <f>IF(Tabel!$N$4="16958", Tabel!$AD825*0.2,0)</f>
        <v>0</v>
      </c>
      <c r="AJ815" s="55">
        <f>Tabel!$AD825*0.75</f>
        <v>0</v>
      </c>
      <c r="AK815" s="55">
        <f>(Tabel!$AD825+Tabel!$AF825)*0.1</f>
        <v>0</v>
      </c>
      <c r="AL815" s="55">
        <f>IF(Tabel!$B825="GRUP_F6", Tabel!$AD825*0.1,0)</f>
        <v>0</v>
      </c>
      <c r="AM815" s="55">
        <f>IF(IFERROR(MATCH(CONCATENATE("I",Tabel!$N$4),Inst_social,0),0)&gt;0,Tabel!$AD825*0.1,0)</f>
        <v>0</v>
      </c>
      <c r="AN815" s="55">
        <f>Tabel!$AD825*0.75</f>
        <v>0</v>
      </c>
    </row>
    <row r="816" spans="24:40" x14ac:dyDescent="0.2">
      <c r="X816" s="55">
        <f>IF(IFERROR(MATCH(CONCATENATE("I",Tabel!$N$4),Inst_SFSSV,0),0)&gt;0,Tabel!$AD826*0.9,0)</f>
        <v>0</v>
      </c>
      <c r="Y816" s="55">
        <f>IF(Tabel!$N$4="16341", Tabel!AD826*1,0)</f>
        <v>0</v>
      </c>
      <c r="Z816" s="55">
        <f>IF(Tabel!$N$4="00027", Tabel!AD826*0.4,0)</f>
        <v>0</v>
      </c>
      <c r="AA816" s="55">
        <f>IF(IFERROR(MATCH(CONCATENATE("I",Tabel!$N$4),Inst_audio,0),0)&gt;0,Tabel!$AD826*0.2,0)</f>
        <v>0</v>
      </c>
      <c r="AB816" s="55">
        <f>IF(Tabel!$N$4="00169", Tabel!AD826*0.4,0)</f>
        <v>0</v>
      </c>
      <c r="AC816" s="55">
        <f>IF(IFERROR(MATCH(CONCATENATE("I",Tabel!$N$4),Inst_forta,0),0)&gt;0,Tabel!$AD826*0.2,0)</f>
        <v>0</v>
      </c>
      <c r="AD816" s="55">
        <f>IF(IFERROR(MATCH(CONCATENATE("I",Tabel!$N$4),Inst_forta_bani,0),0)&gt;0,Tabel!$AD826*1.2,0)</f>
        <v>0</v>
      </c>
      <c r="AE816" s="55">
        <f>IF(Tabel!$N$4="16751", Tabel!$AD826*1.2,0)</f>
        <v>0</v>
      </c>
      <c r="AF816" s="55">
        <f>IF(Tabel!$N$4="16606", Tabel!$AD826*0.3,0)</f>
        <v>0</v>
      </c>
      <c r="AG816" s="55">
        <f>IF(Tabel!$N$4="16668", Tabel!$AD826*0.4,0)</f>
        <v>0</v>
      </c>
      <c r="AH816" s="55">
        <f>IF(Tabel!$N$4="15677", Tabel!$AD826*0.2,0)</f>
        <v>0</v>
      </c>
      <c r="AI816" s="55">
        <f>IF(Tabel!$N$4="16958", Tabel!$AD826*0.2,0)</f>
        <v>0</v>
      </c>
      <c r="AJ816" s="55">
        <f>Tabel!$AD826*0.75</f>
        <v>0</v>
      </c>
      <c r="AK816" s="55">
        <f>(Tabel!$AD826+Tabel!$AF826)*0.1</f>
        <v>0</v>
      </c>
      <c r="AL816" s="55">
        <f>IF(Tabel!$B826="GRUP_F6", Tabel!$AD826*0.1,0)</f>
        <v>0</v>
      </c>
      <c r="AM816" s="55">
        <f>IF(IFERROR(MATCH(CONCATENATE("I",Tabel!$N$4),Inst_social,0),0)&gt;0,Tabel!$AD826*0.1,0)</f>
        <v>0</v>
      </c>
      <c r="AN816" s="55">
        <f>Tabel!$AD826*0.75</f>
        <v>0</v>
      </c>
    </row>
    <row r="817" spans="24:40" x14ac:dyDescent="0.2">
      <c r="X817" s="55">
        <f>IF(IFERROR(MATCH(CONCATENATE("I",Tabel!$N$4),Inst_SFSSV,0),0)&gt;0,Tabel!$AD827*0.9,0)</f>
        <v>0</v>
      </c>
      <c r="Y817" s="55">
        <f>IF(Tabel!$N$4="16341", Tabel!AD827*1,0)</f>
        <v>0</v>
      </c>
      <c r="Z817" s="55">
        <f>IF(Tabel!$N$4="00027", Tabel!AD827*0.4,0)</f>
        <v>0</v>
      </c>
      <c r="AA817" s="55">
        <f>IF(IFERROR(MATCH(CONCATENATE("I",Tabel!$N$4),Inst_audio,0),0)&gt;0,Tabel!$AD827*0.2,0)</f>
        <v>0</v>
      </c>
      <c r="AB817" s="55">
        <f>IF(Tabel!$N$4="00169", Tabel!AD827*0.4,0)</f>
        <v>0</v>
      </c>
      <c r="AC817" s="55">
        <f>IF(IFERROR(MATCH(CONCATENATE("I",Tabel!$N$4),Inst_forta,0),0)&gt;0,Tabel!$AD827*0.2,0)</f>
        <v>0</v>
      </c>
      <c r="AD817" s="55">
        <f>IF(IFERROR(MATCH(CONCATENATE("I",Tabel!$N$4),Inst_forta_bani,0),0)&gt;0,Tabel!$AD827*1.2,0)</f>
        <v>0</v>
      </c>
      <c r="AE817" s="55">
        <f>IF(Tabel!$N$4="16751", Tabel!$AD827*1.2,0)</f>
        <v>0</v>
      </c>
      <c r="AF817" s="55">
        <f>IF(Tabel!$N$4="16606", Tabel!$AD827*0.3,0)</f>
        <v>0</v>
      </c>
      <c r="AG817" s="55">
        <f>IF(Tabel!$N$4="16668", Tabel!$AD827*0.4,0)</f>
        <v>0</v>
      </c>
      <c r="AH817" s="55">
        <f>IF(Tabel!$N$4="15677", Tabel!$AD827*0.2,0)</f>
        <v>0</v>
      </c>
      <c r="AI817" s="55">
        <f>IF(Tabel!$N$4="16958", Tabel!$AD827*0.2,0)</f>
        <v>0</v>
      </c>
      <c r="AJ817" s="55">
        <f>Tabel!$AD827*0.75</f>
        <v>0</v>
      </c>
      <c r="AK817" s="55">
        <f>(Tabel!$AD827+Tabel!$AF827)*0.1</f>
        <v>0</v>
      </c>
      <c r="AL817" s="55">
        <f>IF(Tabel!$B827="GRUP_F6", Tabel!$AD827*0.1,0)</f>
        <v>0</v>
      </c>
      <c r="AM817" s="55">
        <f>IF(IFERROR(MATCH(CONCATENATE("I",Tabel!$N$4),Inst_social,0),0)&gt;0,Tabel!$AD827*0.1,0)</f>
        <v>0</v>
      </c>
      <c r="AN817" s="55">
        <f>Tabel!$AD827*0.75</f>
        <v>0</v>
      </c>
    </row>
    <row r="818" spans="24:40" x14ac:dyDescent="0.2">
      <c r="X818" s="55">
        <f>IF(IFERROR(MATCH(CONCATENATE("I",Tabel!$N$4),Inst_SFSSV,0),0)&gt;0,Tabel!$AD828*0.9,0)</f>
        <v>0</v>
      </c>
      <c r="Y818" s="55">
        <f>IF(Tabel!$N$4="16341", Tabel!AD828*1,0)</f>
        <v>0</v>
      </c>
      <c r="Z818" s="55">
        <f>IF(Tabel!$N$4="00027", Tabel!AD828*0.4,0)</f>
        <v>0</v>
      </c>
      <c r="AA818" s="55">
        <f>IF(IFERROR(MATCH(CONCATENATE("I",Tabel!$N$4),Inst_audio,0),0)&gt;0,Tabel!$AD828*0.2,0)</f>
        <v>0</v>
      </c>
      <c r="AB818" s="55">
        <f>IF(Tabel!$N$4="00169", Tabel!AD828*0.4,0)</f>
        <v>0</v>
      </c>
      <c r="AC818" s="55">
        <f>IF(IFERROR(MATCH(CONCATENATE("I",Tabel!$N$4),Inst_forta,0),0)&gt;0,Tabel!$AD828*0.2,0)</f>
        <v>0</v>
      </c>
      <c r="AD818" s="55">
        <f>IF(IFERROR(MATCH(CONCATENATE("I",Tabel!$N$4),Inst_forta_bani,0),0)&gt;0,Tabel!$AD828*1.2,0)</f>
        <v>0</v>
      </c>
      <c r="AE818" s="55">
        <f>IF(Tabel!$N$4="16751", Tabel!$AD828*1.2,0)</f>
        <v>0</v>
      </c>
      <c r="AF818" s="55">
        <f>IF(Tabel!$N$4="16606", Tabel!$AD828*0.3,0)</f>
        <v>0</v>
      </c>
      <c r="AG818" s="55">
        <f>IF(Tabel!$N$4="16668", Tabel!$AD828*0.4,0)</f>
        <v>0</v>
      </c>
      <c r="AH818" s="55">
        <f>IF(Tabel!$N$4="15677", Tabel!$AD828*0.2,0)</f>
        <v>0</v>
      </c>
      <c r="AI818" s="55">
        <f>IF(Tabel!$N$4="16958", Tabel!$AD828*0.2,0)</f>
        <v>0</v>
      </c>
      <c r="AJ818" s="55">
        <f>Tabel!$AD828*0.75</f>
        <v>0</v>
      </c>
      <c r="AK818" s="55">
        <f>(Tabel!$AD828+Tabel!$AF828)*0.1</f>
        <v>0</v>
      </c>
      <c r="AL818" s="55">
        <f>IF(Tabel!$B828="GRUP_F6", Tabel!$AD828*0.1,0)</f>
        <v>0</v>
      </c>
      <c r="AM818" s="55">
        <f>IF(IFERROR(MATCH(CONCATENATE("I",Tabel!$N$4),Inst_social,0),0)&gt;0,Tabel!$AD828*0.1,0)</f>
        <v>0</v>
      </c>
      <c r="AN818" s="55">
        <f>Tabel!$AD828*0.75</f>
        <v>0</v>
      </c>
    </row>
    <row r="819" spans="24:40" x14ac:dyDescent="0.2">
      <c r="X819" s="55">
        <f>IF(IFERROR(MATCH(CONCATENATE("I",Tabel!$N$4),Inst_SFSSV,0),0)&gt;0,Tabel!$AD829*0.9,0)</f>
        <v>0</v>
      </c>
      <c r="Y819" s="55">
        <f>IF(Tabel!$N$4="16341", Tabel!AD829*1,0)</f>
        <v>0</v>
      </c>
      <c r="Z819" s="55">
        <f>IF(Tabel!$N$4="00027", Tabel!AD829*0.4,0)</f>
        <v>0</v>
      </c>
      <c r="AA819" s="55">
        <f>IF(IFERROR(MATCH(CONCATENATE("I",Tabel!$N$4),Inst_audio,0),0)&gt;0,Tabel!$AD829*0.2,0)</f>
        <v>0</v>
      </c>
      <c r="AB819" s="55">
        <f>IF(Tabel!$N$4="00169", Tabel!AD829*0.4,0)</f>
        <v>0</v>
      </c>
      <c r="AC819" s="55">
        <f>IF(IFERROR(MATCH(CONCATENATE("I",Tabel!$N$4),Inst_forta,0),0)&gt;0,Tabel!$AD829*0.2,0)</f>
        <v>0</v>
      </c>
      <c r="AD819" s="55">
        <f>IF(IFERROR(MATCH(CONCATENATE("I",Tabel!$N$4),Inst_forta_bani,0),0)&gt;0,Tabel!$AD829*1.2,0)</f>
        <v>0</v>
      </c>
      <c r="AE819" s="55">
        <f>IF(Tabel!$N$4="16751", Tabel!$AD829*1.2,0)</f>
        <v>0</v>
      </c>
      <c r="AF819" s="55">
        <f>IF(Tabel!$N$4="16606", Tabel!$AD829*0.3,0)</f>
        <v>0</v>
      </c>
      <c r="AG819" s="55">
        <f>IF(Tabel!$N$4="16668", Tabel!$AD829*0.4,0)</f>
        <v>0</v>
      </c>
      <c r="AH819" s="55">
        <f>IF(Tabel!$N$4="15677", Tabel!$AD829*0.2,0)</f>
        <v>0</v>
      </c>
      <c r="AI819" s="55">
        <f>IF(Tabel!$N$4="16958", Tabel!$AD829*0.2,0)</f>
        <v>0</v>
      </c>
      <c r="AJ819" s="55">
        <f>Tabel!$AD829*0.75</f>
        <v>0</v>
      </c>
      <c r="AK819" s="55">
        <f>(Tabel!$AD829+Tabel!$AF829)*0.1</f>
        <v>0</v>
      </c>
      <c r="AL819" s="55">
        <f>IF(Tabel!$B829="GRUP_F6", Tabel!$AD829*0.1,0)</f>
        <v>0</v>
      </c>
      <c r="AM819" s="55">
        <f>IF(IFERROR(MATCH(CONCATENATE("I",Tabel!$N$4),Inst_social,0),0)&gt;0,Tabel!$AD829*0.1,0)</f>
        <v>0</v>
      </c>
      <c r="AN819" s="55">
        <f>Tabel!$AD829*0.75</f>
        <v>0</v>
      </c>
    </row>
    <row r="820" spans="24:40" x14ac:dyDescent="0.2">
      <c r="X820" s="55">
        <f>IF(IFERROR(MATCH(CONCATENATE("I",Tabel!$N$4),Inst_SFSSV,0),0)&gt;0,Tabel!$AD830*0.9,0)</f>
        <v>0</v>
      </c>
      <c r="Y820" s="55">
        <f>IF(Tabel!$N$4="16341", Tabel!AD830*1,0)</f>
        <v>0</v>
      </c>
      <c r="Z820" s="55">
        <f>IF(Tabel!$N$4="00027", Tabel!AD830*0.4,0)</f>
        <v>0</v>
      </c>
      <c r="AA820" s="55">
        <f>IF(IFERROR(MATCH(CONCATENATE("I",Tabel!$N$4),Inst_audio,0),0)&gt;0,Tabel!$AD830*0.2,0)</f>
        <v>0</v>
      </c>
      <c r="AB820" s="55">
        <f>IF(Tabel!$N$4="00169", Tabel!AD830*0.4,0)</f>
        <v>0</v>
      </c>
      <c r="AC820" s="55">
        <f>IF(IFERROR(MATCH(CONCATENATE("I",Tabel!$N$4),Inst_forta,0),0)&gt;0,Tabel!$AD830*0.2,0)</f>
        <v>0</v>
      </c>
      <c r="AD820" s="55">
        <f>IF(IFERROR(MATCH(CONCATENATE("I",Tabel!$N$4),Inst_forta_bani,0),0)&gt;0,Tabel!$AD830*1.2,0)</f>
        <v>0</v>
      </c>
      <c r="AE820" s="55">
        <f>IF(Tabel!$N$4="16751", Tabel!$AD830*1.2,0)</f>
        <v>0</v>
      </c>
      <c r="AF820" s="55">
        <f>IF(Tabel!$N$4="16606", Tabel!$AD830*0.3,0)</f>
        <v>0</v>
      </c>
      <c r="AG820" s="55">
        <f>IF(Tabel!$N$4="16668", Tabel!$AD830*0.4,0)</f>
        <v>0</v>
      </c>
      <c r="AH820" s="55">
        <f>IF(Tabel!$N$4="15677", Tabel!$AD830*0.2,0)</f>
        <v>0</v>
      </c>
      <c r="AI820" s="55">
        <f>IF(Tabel!$N$4="16958", Tabel!$AD830*0.2,0)</f>
        <v>0</v>
      </c>
      <c r="AJ820" s="55">
        <f>Tabel!$AD830*0.75</f>
        <v>0</v>
      </c>
      <c r="AK820" s="55">
        <f>(Tabel!$AD830+Tabel!$AF830)*0.1</f>
        <v>0</v>
      </c>
      <c r="AL820" s="55">
        <f>IF(Tabel!$B830="GRUP_F6", Tabel!$AD830*0.1,0)</f>
        <v>0</v>
      </c>
      <c r="AM820" s="55">
        <f>IF(IFERROR(MATCH(CONCATENATE("I",Tabel!$N$4),Inst_social,0),0)&gt;0,Tabel!$AD830*0.1,0)</f>
        <v>0</v>
      </c>
      <c r="AN820" s="55">
        <f>Tabel!$AD830*0.75</f>
        <v>0</v>
      </c>
    </row>
    <row r="821" spans="24:40" x14ac:dyDescent="0.2">
      <c r="X821" s="55">
        <f>IF(IFERROR(MATCH(CONCATENATE("I",Tabel!$N$4),Inst_SFSSV,0),0)&gt;0,Tabel!$AD831*0.9,0)</f>
        <v>0</v>
      </c>
      <c r="Y821" s="55">
        <f>IF(Tabel!$N$4="16341", Tabel!AD831*1,0)</f>
        <v>0</v>
      </c>
      <c r="Z821" s="55">
        <f>IF(Tabel!$N$4="00027", Tabel!AD831*0.4,0)</f>
        <v>0</v>
      </c>
      <c r="AA821" s="55">
        <f>IF(IFERROR(MATCH(CONCATENATE("I",Tabel!$N$4),Inst_audio,0),0)&gt;0,Tabel!$AD831*0.2,0)</f>
        <v>0</v>
      </c>
      <c r="AB821" s="55">
        <f>IF(Tabel!$N$4="00169", Tabel!AD831*0.4,0)</f>
        <v>0</v>
      </c>
      <c r="AC821" s="55">
        <f>IF(IFERROR(MATCH(CONCATENATE("I",Tabel!$N$4),Inst_forta,0),0)&gt;0,Tabel!$AD831*0.2,0)</f>
        <v>0</v>
      </c>
      <c r="AD821" s="55">
        <f>IF(IFERROR(MATCH(CONCATENATE("I",Tabel!$N$4),Inst_forta_bani,0),0)&gt;0,Tabel!$AD831*1.2,0)</f>
        <v>0</v>
      </c>
      <c r="AE821" s="55">
        <f>IF(Tabel!$N$4="16751", Tabel!$AD831*1.2,0)</f>
        <v>0</v>
      </c>
      <c r="AF821" s="55">
        <f>IF(Tabel!$N$4="16606", Tabel!$AD831*0.3,0)</f>
        <v>0</v>
      </c>
      <c r="AG821" s="55">
        <f>IF(Tabel!$N$4="16668", Tabel!$AD831*0.4,0)</f>
        <v>0</v>
      </c>
      <c r="AH821" s="55">
        <f>IF(Tabel!$N$4="15677", Tabel!$AD831*0.2,0)</f>
        <v>0</v>
      </c>
      <c r="AI821" s="55">
        <f>IF(Tabel!$N$4="16958", Tabel!$AD831*0.2,0)</f>
        <v>0</v>
      </c>
      <c r="AJ821" s="55">
        <f>Tabel!$AD831*0.75</f>
        <v>0</v>
      </c>
      <c r="AK821" s="55">
        <f>(Tabel!$AD831+Tabel!$AF831)*0.1</f>
        <v>0</v>
      </c>
      <c r="AL821" s="55">
        <f>IF(Tabel!$B831="GRUP_F6", Tabel!$AD831*0.1,0)</f>
        <v>0</v>
      </c>
      <c r="AM821" s="55">
        <f>IF(IFERROR(MATCH(CONCATENATE("I",Tabel!$N$4),Inst_social,0),0)&gt;0,Tabel!$AD831*0.1,0)</f>
        <v>0</v>
      </c>
      <c r="AN821" s="55">
        <f>Tabel!$AD831*0.75</f>
        <v>0</v>
      </c>
    </row>
    <row r="822" spans="24:40" x14ac:dyDescent="0.2">
      <c r="X822" s="55">
        <f>IF(IFERROR(MATCH(CONCATENATE("I",Tabel!$N$4),Inst_SFSSV,0),0)&gt;0,Tabel!$AD832*0.9,0)</f>
        <v>0</v>
      </c>
      <c r="Y822" s="55">
        <f>IF(Tabel!$N$4="16341", Tabel!AD832*1,0)</f>
        <v>0</v>
      </c>
      <c r="Z822" s="55">
        <f>IF(Tabel!$N$4="00027", Tabel!AD832*0.4,0)</f>
        <v>0</v>
      </c>
      <c r="AA822" s="55">
        <f>IF(IFERROR(MATCH(CONCATENATE("I",Tabel!$N$4),Inst_audio,0),0)&gt;0,Tabel!$AD832*0.2,0)</f>
        <v>0</v>
      </c>
      <c r="AB822" s="55">
        <f>IF(Tabel!$N$4="00169", Tabel!AD832*0.4,0)</f>
        <v>0</v>
      </c>
      <c r="AC822" s="55">
        <f>IF(IFERROR(MATCH(CONCATENATE("I",Tabel!$N$4),Inst_forta,0),0)&gt;0,Tabel!$AD832*0.2,0)</f>
        <v>0</v>
      </c>
      <c r="AD822" s="55">
        <f>IF(IFERROR(MATCH(CONCATENATE("I",Tabel!$N$4),Inst_forta_bani,0),0)&gt;0,Tabel!$AD832*1.2,0)</f>
        <v>0</v>
      </c>
      <c r="AE822" s="55">
        <f>IF(Tabel!$N$4="16751", Tabel!$AD832*1.2,0)</f>
        <v>0</v>
      </c>
      <c r="AF822" s="55">
        <f>IF(Tabel!$N$4="16606", Tabel!$AD832*0.3,0)</f>
        <v>0</v>
      </c>
      <c r="AG822" s="55">
        <f>IF(Tabel!$N$4="16668", Tabel!$AD832*0.4,0)</f>
        <v>0</v>
      </c>
      <c r="AH822" s="55">
        <f>IF(Tabel!$N$4="15677", Tabel!$AD832*0.2,0)</f>
        <v>0</v>
      </c>
      <c r="AI822" s="55">
        <f>IF(Tabel!$N$4="16958", Tabel!$AD832*0.2,0)</f>
        <v>0</v>
      </c>
      <c r="AJ822" s="55">
        <f>Tabel!$AD832*0.75</f>
        <v>0</v>
      </c>
      <c r="AK822" s="55">
        <f>(Tabel!$AD832+Tabel!$AF832)*0.1</f>
        <v>0</v>
      </c>
      <c r="AL822" s="55">
        <f>IF(Tabel!$B832="GRUP_F6", Tabel!$AD832*0.1,0)</f>
        <v>0</v>
      </c>
      <c r="AM822" s="55">
        <f>IF(IFERROR(MATCH(CONCATENATE("I",Tabel!$N$4),Inst_social,0),0)&gt;0,Tabel!$AD832*0.1,0)</f>
        <v>0</v>
      </c>
      <c r="AN822" s="55">
        <f>Tabel!$AD832*0.75</f>
        <v>0</v>
      </c>
    </row>
    <row r="823" spans="24:40" x14ac:dyDescent="0.2">
      <c r="X823" s="55">
        <f>IF(IFERROR(MATCH(CONCATENATE("I",Tabel!$N$4),Inst_SFSSV,0),0)&gt;0,Tabel!$AD833*0.9,0)</f>
        <v>0</v>
      </c>
      <c r="Y823" s="55">
        <f>IF(Tabel!$N$4="16341", Tabel!AD833*1,0)</f>
        <v>0</v>
      </c>
      <c r="Z823" s="55">
        <f>IF(Tabel!$N$4="00027", Tabel!AD833*0.4,0)</f>
        <v>0</v>
      </c>
      <c r="AA823" s="55">
        <f>IF(IFERROR(MATCH(CONCATENATE("I",Tabel!$N$4),Inst_audio,0),0)&gt;0,Tabel!$AD833*0.2,0)</f>
        <v>0</v>
      </c>
      <c r="AB823" s="55">
        <f>IF(Tabel!$N$4="00169", Tabel!AD833*0.4,0)</f>
        <v>0</v>
      </c>
      <c r="AC823" s="55">
        <f>IF(IFERROR(MATCH(CONCATENATE("I",Tabel!$N$4),Inst_forta,0),0)&gt;0,Tabel!$AD833*0.2,0)</f>
        <v>0</v>
      </c>
      <c r="AD823" s="55">
        <f>IF(IFERROR(MATCH(CONCATENATE("I",Tabel!$N$4),Inst_forta_bani,0),0)&gt;0,Tabel!$AD833*1.2,0)</f>
        <v>0</v>
      </c>
      <c r="AE823" s="55">
        <f>IF(Tabel!$N$4="16751", Tabel!$AD833*1.2,0)</f>
        <v>0</v>
      </c>
      <c r="AF823" s="55">
        <f>IF(Tabel!$N$4="16606", Tabel!$AD833*0.3,0)</f>
        <v>0</v>
      </c>
      <c r="AG823" s="55">
        <f>IF(Tabel!$N$4="16668", Tabel!$AD833*0.4,0)</f>
        <v>0</v>
      </c>
      <c r="AH823" s="55">
        <f>IF(Tabel!$N$4="15677", Tabel!$AD833*0.2,0)</f>
        <v>0</v>
      </c>
      <c r="AI823" s="55">
        <f>IF(Tabel!$N$4="16958", Tabel!$AD833*0.2,0)</f>
        <v>0</v>
      </c>
      <c r="AJ823" s="55">
        <f>Tabel!$AD833*0.75</f>
        <v>0</v>
      </c>
      <c r="AK823" s="55">
        <f>(Tabel!$AD833+Tabel!$AF833)*0.1</f>
        <v>0</v>
      </c>
      <c r="AL823" s="55">
        <f>IF(Tabel!$B833="GRUP_F6", Tabel!$AD833*0.1,0)</f>
        <v>0</v>
      </c>
      <c r="AM823" s="55">
        <f>IF(IFERROR(MATCH(CONCATENATE("I",Tabel!$N$4),Inst_social,0),0)&gt;0,Tabel!$AD833*0.1,0)</f>
        <v>0</v>
      </c>
      <c r="AN823" s="55">
        <f>Tabel!$AD833*0.75</f>
        <v>0</v>
      </c>
    </row>
    <row r="824" spans="24:40" x14ac:dyDescent="0.2">
      <c r="X824" s="55">
        <f>IF(IFERROR(MATCH(CONCATENATE("I",Tabel!$N$4),Inst_SFSSV,0),0)&gt;0,Tabel!$AD834*0.9,0)</f>
        <v>0</v>
      </c>
      <c r="Y824" s="55">
        <f>IF(Tabel!$N$4="16341", Tabel!AD834*1,0)</f>
        <v>0</v>
      </c>
      <c r="Z824" s="55">
        <f>IF(Tabel!$N$4="00027", Tabel!AD834*0.4,0)</f>
        <v>0</v>
      </c>
      <c r="AA824" s="55">
        <f>IF(IFERROR(MATCH(CONCATENATE("I",Tabel!$N$4),Inst_audio,0),0)&gt;0,Tabel!$AD834*0.2,0)</f>
        <v>0</v>
      </c>
      <c r="AB824" s="55">
        <f>IF(Tabel!$N$4="00169", Tabel!AD834*0.4,0)</f>
        <v>0</v>
      </c>
      <c r="AC824" s="55">
        <f>IF(IFERROR(MATCH(CONCATENATE("I",Tabel!$N$4),Inst_forta,0),0)&gt;0,Tabel!$AD834*0.2,0)</f>
        <v>0</v>
      </c>
      <c r="AD824" s="55">
        <f>IF(IFERROR(MATCH(CONCATENATE("I",Tabel!$N$4),Inst_forta_bani,0),0)&gt;0,Tabel!$AD834*1.2,0)</f>
        <v>0</v>
      </c>
      <c r="AE824" s="55">
        <f>IF(Tabel!$N$4="16751", Tabel!$AD834*1.2,0)</f>
        <v>0</v>
      </c>
      <c r="AF824" s="55">
        <f>IF(Tabel!$N$4="16606", Tabel!$AD834*0.3,0)</f>
        <v>0</v>
      </c>
      <c r="AG824" s="55">
        <f>IF(Tabel!$N$4="16668", Tabel!$AD834*0.4,0)</f>
        <v>0</v>
      </c>
      <c r="AH824" s="55">
        <f>IF(Tabel!$N$4="15677", Tabel!$AD834*0.2,0)</f>
        <v>0</v>
      </c>
      <c r="AI824" s="55">
        <f>IF(Tabel!$N$4="16958", Tabel!$AD834*0.2,0)</f>
        <v>0</v>
      </c>
      <c r="AJ824" s="55">
        <f>Tabel!$AD834*0.75</f>
        <v>0</v>
      </c>
      <c r="AK824" s="55">
        <f>(Tabel!$AD834+Tabel!$AF834)*0.1</f>
        <v>0</v>
      </c>
      <c r="AL824" s="55">
        <f>IF(Tabel!$B834="GRUP_F6", Tabel!$AD834*0.1,0)</f>
        <v>0</v>
      </c>
      <c r="AM824" s="55">
        <f>IF(IFERROR(MATCH(CONCATENATE("I",Tabel!$N$4),Inst_social,0),0)&gt;0,Tabel!$AD834*0.1,0)</f>
        <v>0</v>
      </c>
      <c r="AN824" s="55">
        <f>Tabel!$AD834*0.75</f>
        <v>0</v>
      </c>
    </row>
    <row r="825" spans="24:40" x14ac:dyDescent="0.2">
      <c r="X825" s="55">
        <f>IF(IFERROR(MATCH(CONCATENATE("I",Tabel!$N$4),Inst_SFSSV,0),0)&gt;0,Tabel!$AD835*0.9,0)</f>
        <v>0</v>
      </c>
      <c r="Y825" s="55">
        <f>IF(Tabel!$N$4="16341", Tabel!AD835*1,0)</f>
        <v>0</v>
      </c>
      <c r="Z825" s="55">
        <f>IF(Tabel!$N$4="00027", Tabel!AD835*0.4,0)</f>
        <v>0</v>
      </c>
      <c r="AA825" s="55">
        <f>IF(IFERROR(MATCH(CONCATENATE("I",Tabel!$N$4),Inst_audio,0),0)&gt;0,Tabel!$AD835*0.2,0)</f>
        <v>0</v>
      </c>
      <c r="AB825" s="55">
        <f>IF(Tabel!$N$4="00169", Tabel!AD835*0.4,0)</f>
        <v>0</v>
      </c>
      <c r="AC825" s="55">
        <f>IF(IFERROR(MATCH(CONCATENATE("I",Tabel!$N$4),Inst_forta,0),0)&gt;0,Tabel!$AD835*0.2,0)</f>
        <v>0</v>
      </c>
      <c r="AD825" s="55">
        <f>IF(IFERROR(MATCH(CONCATENATE("I",Tabel!$N$4),Inst_forta_bani,0),0)&gt;0,Tabel!$AD835*1.2,0)</f>
        <v>0</v>
      </c>
      <c r="AE825" s="55">
        <f>IF(Tabel!$N$4="16751", Tabel!$AD835*1.2,0)</f>
        <v>0</v>
      </c>
      <c r="AF825" s="55">
        <f>IF(Tabel!$N$4="16606", Tabel!$AD835*0.3,0)</f>
        <v>0</v>
      </c>
      <c r="AG825" s="55">
        <f>IF(Tabel!$N$4="16668", Tabel!$AD835*0.4,0)</f>
        <v>0</v>
      </c>
      <c r="AH825" s="55">
        <f>IF(Tabel!$N$4="15677", Tabel!$AD835*0.2,0)</f>
        <v>0</v>
      </c>
      <c r="AI825" s="55">
        <f>IF(Tabel!$N$4="16958", Tabel!$AD835*0.2,0)</f>
        <v>0</v>
      </c>
      <c r="AJ825" s="55">
        <f>Tabel!$AD835*0.75</f>
        <v>0</v>
      </c>
      <c r="AK825" s="55">
        <f>(Tabel!$AD835+Tabel!$AF835)*0.1</f>
        <v>0</v>
      </c>
      <c r="AL825" s="55">
        <f>IF(Tabel!$B835="GRUP_F6", Tabel!$AD835*0.1,0)</f>
        <v>0</v>
      </c>
      <c r="AM825" s="55">
        <f>IF(IFERROR(MATCH(CONCATENATE("I",Tabel!$N$4),Inst_social,0),0)&gt;0,Tabel!$AD835*0.1,0)</f>
        <v>0</v>
      </c>
      <c r="AN825" s="55">
        <f>Tabel!$AD835*0.75</f>
        <v>0</v>
      </c>
    </row>
    <row r="826" spans="24:40" x14ac:dyDescent="0.2">
      <c r="X826" s="55">
        <f>IF(IFERROR(MATCH(CONCATENATE("I",Tabel!$N$4),Inst_SFSSV,0),0)&gt;0,Tabel!$AD836*0.9,0)</f>
        <v>0</v>
      </c>
      <c r="Y826" s="55">
        <f>IF(Tabel!$N$4="16341", Tabel!AD836*1,0)</f>
        <v>0</v>
      </c>
      <c r="Z826" s="55">
        <f>IF(Tabel!$N$4="00027", Tabel!AD836*0.4,0)</f>
        <v>0</v>
      </c>
      <c r="AA826" s="55">
        <f>IF(IFERROR(MATCH(CONCATENATE("I",Tabel!$N$4),Inst_audio,0),0)&gt;0,Tabel!$AD836*0.2,0)</f>
        <v>0</v>
      </c>
      <c r="AB826" s="55">
        <f>IF(Tabel!$N$4="00169", Tabel!AD836*0.4,0)</f>
        <v>0</v>
      </c>
      <c r="AC826" s="55">
        <f>IF(IFERROR(MATCH(CONCATENATE("I",Tabel!$N$4),Inst_forta,0),0)&gt;0,Tabel!$AD836*0.2,0)</f>
        <v>0</v>
      </c>
      <c r="AD826" s="55">
        <f>IF(IFERROR(MATCH(CONCATENATE("I",Tabel!$N$4),Inst_forta_bani,0),0)&gt;0,Tabel!$AD836*1.2,0)</f>
        <v>0</v>
      </c>
      <c r="AE826" s="55">
        <f>IF(Tabel!$N$4="16751", Tabel!$AD836*1.2,0)</f>
        <v>0</v>
      </c>
      <c r="AF826" s="55">
        <f>IF(Tabel!$N$4="16606", Tabel!$AD836*0.3,0)</f>
        <v>0</v>
      </c>
      <c r="AG826" s="55">
        <f>IF(Tabel!$N$4="16668", Tabel!$AD836*0.4,0)</f>
        <v>0</v>
      </c>
      <c r="AH826" s="55">
        <f>IF(Tabel!$N$4="15677", Tabel!$AD836*0.2,0)</f>
        <v>0</v>
      </c>
      <c r="AI826" s="55">
        <f>IF(Tabel!$N$4="16958", Tabel!$AD836*0.2,0)</f>
        <v>0</v>
      </c>
      <c r="AJ826" s="55">
        <f>Tabel!$AD836*0.75</f>
        <v>0</v>
      </c>
      <c r="AK826" s="55">
        <f>(Tabel!$AD836+Tabel!$AF836)*0.1</f>
        <v>0</v>
      </c>
      <c r="AL826" s="55">
        <f>IF(Tabel!$B836="GRUP_F6", Tabel!$AD836*0.1,0)</f>
        <v>0</v>
      </c>
      <c r="AM826" s="55">
        <f>IF(IFERROR(MATCH(CONCATENATE("I",Tabel!$N$4),Inst_social,0),0)&gt;0,Tabel!$AD836*0.1,0)</f>
        <v>0</v>
      </c>
      <c r="AN826" s="55">
        <f>Tabel!$AD836*0.75</f>
        <v>0</v>
      </c>
    </row>
    <row r="827" spans="24:40" x14ac:dyDescent="0.2">
      <c r="X827" s="55">
        <f>IF(IFERROR(MATCH(CONCATENATE("I",Tabel!$N$4),Inst_SFSSV,0),0)&gt;0,Tabel!$AD837*0.9,0)</f>
        <v>0</v>
      </c>
      <c r="Y827" s="55">
        <f>IF(Tabel!$N$4="16341", Tabel!AD837*1,0)</f>
        <v>0</v>
      </c>
      <c r="Z827" s="55">
        <f>IF(Tabel!$N$4="00027", Tabel!AD837*0.4,0)</f>
        <v>0</v>
      </c>
      <c r="AA827" s="55">
        <f>IF(IFERROR(MATCH(CONCATENATE("I",Tabel!$N$4),Inst_audio,0),0)&gt;0,Tabel!$AD837*0.2,0)</f>
        <v>0</v>
      </c>
      <c r="AB827" s="55">
        <f>IF(Tabel!$N$4="00169", Tabel!AD837*0.4,0)</f>
        <v>0</v>
      </c>
      <c r="AC827" s="55">
        <f>IF(IFERROR(MATCH(CONCATENATE("I",Tabel!$N$4),Inst_forta,0),0)&gt;0,Tabel!$AD837*0.2,0)</f>
        <v>0</v>
      </c>
      <c r="AD827" s="55">
        <f>IF(IFERROR(MATCH(CONCATENATE("I",Tabel!$N$4),Inst_forta_bani,0),0)&gt;0,Tabel!$AD837*1.2,0)</f>
        <v>0</v>
      </c>
      <c r="AE827" s="55">
        <f>IF(Tabel!$N$4="16751", Tabel!$AD837*1.2,0)</f>
        <v>0</v>
      </c>
      <c r="AF827" s="55">
        <f>IF(Tabel!$N$4="16606", Tabel!$AD837*0.3,0)</f>
        <v>0</v>
      </c>
      <c r="AG827" s="55">
        <f>IF(Tabel!$N$4="16668", Tabel!$AD837*0.4,0)</f>
        <v>0</v>
      </c>
      <c r="AH827" s="55">
        <f>IF(Tabel!$N$4="15677", Tabel!$AD837*0.2,0)</f>
        <v>0</v>
      </c>
      <c r="AI827" s="55">
        <f>IF(Tabel!$N$4="16958", Tabel!$AD837*0.2,0)</f>
        <v>0</v>
      </c>
      <c r="AJ827" s="55">
        <f>Tabel!$AD837*0.75</f>
        <v>0</v>
      </c>
      <c r="AK827" s="55">
        <f>(Tabel!$AD837+Tabel!$AF837)*0.1</f>
        <v>0</v>
      </c>
      <c r="AL827" s="55">
        <f>IF(Tabel!$B837="GRUP_F6", Tabel!$AD837*0.1,0)</f>
        <v>0</v>
      </c>
      <c r="AM827" s="55">
        <f>IF(IFERROR(MATCH(CONCATENATE("I",Tabel!$N$4),Inst_social,0),0)&gt;0,Tabel!$AD837*0.1,0)</f>
        <v>0</v>
      </c>
      <c r="AN827" s="55">
        <f>Tabel!$AD837*0.75</f>
        <v>0</v>
      </c>
    </row>
    <row r="828" spans="24:40" x14ac:dyDescent="0.2">
      <c r="X828" s="55">
        <f>IF(IFERROR(MATCH(CONCATENATE("I",Tabel!$N$4),Inst_SFSSV,0),0)&gt;0,Tabel!$AD838*0.9,0)</f>
        <v>0</v>
      </c>
      <c r="Y828" s="55">
        <f>IF(Tabel!$N$4="16341", Tabel!AD838*1,0)</f>
        <v>0</v>
      </c>
      <c r="Z828" s="55">
        <f>IF(Tabel!$N$4="00027", Tabel!AD838*0.4,0)</f>
        <v>0</v>
      </c>
      <c r="AA828" s="55">
        <f>IF(IFERROR(MATCH(CONCATENATE("I",Tabel!$N$4),Inst_audio,0),0)&gt;0,Tabel!$AD838*0.2,0)</f>
        <v>0</v>
      </c>
      <c r="AB828" s="55">
        <f>IF(Tabel!$N$4="00169", Tabel!AD838*0.4,0)</f>
        <v>0</v>
      </c>
      <c r="AC828" s="55">
        <f>IF(IFERROR(MATCH(CONCATENATE("I",Tabel!$N$4),Inst_forta,0),0)&gt;0,Tabel!$AD838*0.2,0)</f>
        <v>0</v>
      </c>
      <c r="AD828" s="55">
        <f>IF(IFERROR(MATCH(CONCATENATE("I",Tabel!$N$4),Inst_forta_bani,0),0)&gt;0,Tabel!$AD838*1.2,0)</f>
        <v>0</v>
      </c>
      <c r="AE828" s="55">
        <f>IF(Tabel!$N$4="16751", Tabel!$AD838*1.2,0)</f>
        <v>0</v>
      </c>
      <c r="AF828" s="55">
        <f>IF(Tabel!$N$4="16606", Tabel!$AD838*0.3,0)</f>
        <v>0</v>
      </c>
      <c r="AG828" s="55">
        <f>IF(Tabel!$N$4="16668", Tabel!$AD838*0.4,0)</f>
        <v>0</v>
      </c>
      <c r="AH828" s="55">
        <f>IF(Tabel!$N$4="15677", Tabel!$AD838*0.2,0)</f>
        <v>0</v>
      </c>
      <c r="AI828" s="55">
        <f>IF(Tabel!$N$4="16958", Tabel!$AD838*0.2,0)</f>
        <v>0</v>
      </c>
      <c r="AJ828" s="55">
        <f>Tabel!$AD838*0.75</f>
        <v>0</v>
      </c>
      <c r="AK828" s="55">
        <f>(Tabel!$AD838+Tabel!$AF838)*0.1</f>
        <v>0</v>
      </c>
      <c r="AL828" s="55">
        <f>IF(Tabel!$B838="GRUP_F6", Tabel!$AD838*0.1,0)</f>
        <v>0</v>
      </c>
      <c r="AM828" s="55">
        <f>IF(IFERROR(MATCH(CONCATENATE("I",Tabel!$N$4),Inst_social,0),0)&gt;0,Tabel!$AD838*0.1,0)</f>
        <v>0</v>
      </c>
      <c r="AN828" s="55">
        <f>Tabel!$AD838*0.75</f>
        <v>0</v>
      </c>
    </row>
    <row r="829" spans="24:40" x14ac:dyDescent="0.2">
      <c r="X829" s="55">
        <f>IF(IFERROR(MATCH(CONCATENATE("I",Tabel!$N$4),Inst_SFSSV,0),0)&gt;0,Tabel!$AD839*0.9,0)</f>
        <v>0</v>
      </c>
      <c r="Y829" s="55">
        <f>IF(Tabel!$N$4="16341", Tabel!AD839*1,0)</f>
        <v>0</v>
      </c>
      <c r="Z829" s="55">
        <f>IF(Tabel!$N$4="00027", Tabel!AD839*0.4,0)</f>
        <v>0</v>
      </c>
      <c r="AA829" s="55">
        <f>IF(IFERROR(MATCH(CONCATENATE("I",Tabel!$N$4),Inst_audio,0),0)&gt;0,Tabel!$AD839*0.2,0)</f>
        <v>0</v>
      </c>
      <c r="AB829" s="55">
        <f>IF(Tabel!$N$4="00169", Tabel!AD839*0.4,0)</f>
        <v>0</v>
      </c>
      <c r="AC829" s="55">
        <f>IF(IFERROR(MATCH(CONCATENATE("I",Tabel!$N$4),Inst_forta,0),0)&gt;0,Tabel!$AD839*0.2,0)</f>
        <v>0</v>
      </c>
      <c r="AD829" s="55">
        <f>IF(IFERROR(MATCH(CONCATENATE("I",Tabel!$N$4),Inst_forta_bani,0),0)&gt;0,Tabel!$AD839*1.2,0)</f>
        <v>0</v>
      </c>
      <c r="AE829" s="55">
        <f>IF(Tabel!$N$4="16751", Tabel!$AD839*1.2,0)</f>
        <v>0</v>
      </c>
      <c r="AF829" s="55">
        <f>IF(Tabel!$N$4="16606", Tabel!$AD839*0.3,0)</f>
        <v>0</v>
      </c>
      <c r="AG829" s="55">
        <f>IF(Tabel!$N$4="16668", Tabel!$AD839*0.4,0)</f>
        <v>0</v>
      </c>
      <c r="AH829" s="55">
        <f>IF(Tabel!$N$4="15677", Tabel!$AD839*0.2,0)</f>
        <v>0</v>
      </c>
      <c r="AI829" s="55">
        <f>IF(Tabel!$N$4="16958", Tabel!$AD839*0.2,0)</f>
        <v>0</v>
      </c>
      <c r="AJ829" s="55">
        <f>Tabel!$AD839*0.75</f>
        <v>0</v>
      </c>
      <c r="AK829" s="55">
        <f>(Tabel!$AD839+Tabel!$AF839)*0.1</f>
        <v>0</v>
      </c>
      <c r="AL829" s="55">
        <f>IF(Tabel!$B839="GRUP_F6", Tabel!$AD839*0.1,0)</f>
        <v>0</v>
      </c>
      <c r="AM829" s="55">
        <f>IF(IFERROR(MATCH(CONCATENATE("I",Tabel!$N$4),Inst_social,0),0)&gt;0,Tabel!$AD839*0.1,0)</f>
        <v>0</v>
      </c>
      <c r="AN829" s="55">
        <f>Tabel!$AD839*0.75</f>
        <v>0</v>
      </c>
    </row>
    <row r="830" spans="24:40" x14ac:dyDescent="0.2">
      <c r="X830" s="55">
        <f>IF(IFERROR(MATCH(CONCATENATE("I",Tabel!$N$4),Inst_SFSSV,0),0)&gt;0,Tabel!$AD840*0.9,0)</f>
        <v>0</v>
      </c>
      <c r="Y830" s="55">
        <f>IF(Tabel!$N$4="16341", Tabel!AD840*1,0)</f>
        <v>0</v>
      </c>
      <c r="Z830" s="55">
        <f>IF(Tabel!$N$4="00027", Tabel!AD840*0.4,0)</f>
        <v>0</v>
      </c>
      <c r="AA830" s="55">
        <f>IF(IFERROR(MATCH(CONCATENATE("I",Tabel!$N$4),Inst_audio,0),0)&gt;0,Tabel!$AD840*0.2,0)</f>
        <v>0</v>
      </c>
      <c r="AB830" s="55">
        <f>IF(Tabel!$N$4="00169", Tabel!AD840*0.4,0)</f>
        <v>0</v>
      </c>
      <c r="AC830" s="55">
        <f>IF(IFERROR(MATCH(CONCATENATE("I",Tabel!$N$4),Inst_forta,0),0)&gt;0,Tabel!$AD840*0.2,0)</f>
        <v>0</v>
      </c>
      <c r="AD830" s="55">
        <f>IF(IFERROR(MATCH(CONCATENATE("I",Tabel!$N$4),Inst_forta_bani,0),0)&gt;0,Tabel!$AD840*1.2,0)</f>
        <v>0</v>
      </c>
      <c r="AE830" s="55">
        <f>IF(Tabel!$N$4="16751", Tabel!$AD840*1.2,0)</f>
        <v>0</v>
      </c>
      <c r="AF830" s="55">
        <f>IF(Tabel!$N$4="16606", Tabel!$AD840*0.3,0)</f>
        <v>0</v>
      </c>
      <c r="AG830" s="55">
        <f>IF(Tabel!$N$4="16668", Tabel!$AD840*0.4,0)</f>
        <v>0</v>
      </c>
      <c r="AH830" s="55">
        <f>IF(Tabel!$N$4="15677", Tabel!$AD840*0.2,0)</f>
        <v>0</v>
      </c>
      <c r="AI830" s="55">
        <f>IF(Tabel!$N$4="16958", Tabel!$AD840*0.2,0)</f>
        <v>0</v>
      </c>
      <c r="AJ830" s="55">
        <f>Tabel!$AD840*0.75</f>
        <v>0</v>
      </c>
      <c r="AK830" s="55">
        <f>(Tabel!$AD840+Tabel!$AF840)*0.1</f>
        <v>0</v>
      </c>
      <c r="AL830" s="55">
        <f>IF(Tabel!$B840="GRUP_F6", Tabel!$AD840*0.1,0)</f>
        <v>0</v>
      </c>
      <c r="AM830" s="55">
        <f>IF(IFERROR(MATCH(CONCATENATE("I",Tabel!$N$4),Inst_social,0),0)&gt;0,Tabel!$AD840*0.1,0)</f>
        <v>0</v>
      </c>
      <c r="AN830" s="55">
        <f>Tabel!$AD840*0.75</f>
        <v>0</v>
      </c>
    </row>
    <row r="831" spans="24:40" x14ac:dyDescent="0.2">
      <c r="X831" s="55">
        <f>IF(IFERROR(MATCH(CONCATENATE("I",Tabel!$N$4),Inst_SFSSV,0),0)&gt;0,Tabel!$AD841*0.9,0)</f>
        <v>0</v>
      </c>
      <c r="Y831" s="55">
        <f>IF(Tabel!$N$4="16341", Tabel!AD841*1,0)</f>
        <v>0</v>
      </c>
      <c r="Z831" s="55">
        <f>IF(Tabel!$N$4="00027", Tabel!AD841*0.4,0)</f>
        <v>0</v>
      </c>
      <c r="AA831" s="55">
        <f>IF(IFERROR(MATCH(CONCATENATE("I",Tabel!$N$4),Inst_audio,0),0)&gt;0,Tabel!$AD841*0.2,0)</f>
        <v>0</v>
      </c>
      <c r="AB831" s="55">
        <f>IF(Tabel!$N$4="00169", Tabel!AD841*0.4,0)</f>
        <v>0</v>
      </c>
      <c r="AC831" s="55">
        <f>IF(IFERROR(MATCH(CONCATENATE("I",Tabel!$N$4),Inst_forta,0),0)&gt;0,Tabel!$AD841*0.2,0)</f>
        <v>0</v>
      </c>
      <c r="AD831" s="55">
        <f>IF(IFERROR(MATCH(CONCATENATE("I",Tabel!$N$4),Inst_forta_bani,0),0)&gt;0,Tabel!$AD841*1.2,0)</f>
        <v>0</v>
      </c>
      <c r="AE831" s="55">
        <f>IF(Tabel!$N$4="16751", Tabel!$AD841*1.2,0)</f>
        <v>0</v>
      </c>
      <c r="AF831" s="55">
        <f>IF(Tabel!$N$4="16606", Tabel!$AD841*0.3,0)</f>
        <v>0</v>
      </c>
      <c r="AG831" s="55">
        <f>IF(Tabel!$N$4="16668", Tabel!$AD841*0.4,0)</f>
        <v>0</v>
      </c>
      <c r="AH831" s="55">
        <f>IF(Tabel!$N$4="15677", Tabel!$AD841*0.2,0)</f>
        <v>0</v>
      </c>
      <c r="AI831" s="55">
        <f>IF(Tabel!$N$4="16958", Tabel!$AD841*0.2,0)</f>
        <v>0</v>
      </c>
      <c r="AJ831" s="55">
        <f>Tabel!$AD841*0.75</f>
        <v>0</v>
      </c>
      <c r="AK831" s="55">
        <f>(Tabel!$AD841+Tabel!$AF841)*0.1</f>
        <v>0</v>
      </c>
      <c r="AL831" s="55">
        <f>IF(Tabel!$B841="GRUP_F6", Tabel!$AD841*0.1,0)</f>
        <v>0</v>
      </c>
      <c r="AM831" s="55">
        <f>IF(IFERROR(MATCH(CONCATENATE("I",Tabel!$N$4),Inst_social,0),0)&gt;0,Tabel!$AD841*0.1,0)</f>
        <v>0</v>
      </c>
      <c r="AN831" s="55">
        <f>Tabel!$AD841*0.75</f>
        <v>0</v>
      </c>
    </row>
    <row r="832" spans="24:40" x14ac:dyDescent="0.2">
      <c r="X832" s="55">
        <f>IF(IFERROR(MATCH(CONCATENATE("I",Tabel!$N$4),Inst_SFSSV,0),0)&gt;0,Tabel!$AD842*0.9,0)</f>
        <v>0</v>
      </c>
      <c r="Y832" s="55">
        <f>IF(Tabel!$N$4="16341", Tabel!AD842*1,0)</f>
        <v>0</v>
      </c>
      <c r="Z832" s="55">
        <f>IF(Tabel!$N$4="00027", Tabel!AD842*0.4,0)</f>
        <v>0</v>
      </c>
      <c r="AA832" s="55">
        <f>IF(IFERROR(MATCH(CONCATENATE("I",Tabel!$N$4),Inst_audio,0),0)&gt;0,Tabel!$AD842*0.2,0)</f>
        <v>0</v>
      </c>
      <c r="AB832" s="55">
        <f>IF(Tabel!$N$4="00169", Tabel!AD842*0.4,0)</f>
        <v>0</v>
      </c>
      <c r="AC832" s="55">
        <f>IF(IFERROR(MATCH(CONCATENATE("I",Tabel!$N$4),Inst_forta,0),0)&gt;0,Tabel!$AD842*0.2,0)</f>
        <v>0</v>
      </c>
      <c r="AD832" s="55">
        <f>IF(IFERROR(MATCH(CONCATENATE("I",Tabel!$N$4),Inst_forta_bani,0),0)&gt;0,Tabel!$AD842*1.2,0)</f>
        <v>0</v>
      </c>
      <c r="AE832" s="55">
        <f>IF(Tabel!$N$4="16751", Tabel!$AD842*1.2,0)</f>
        <v>0</v>
      </c>
      <c r="AF832" s="55">
        <f>IF(Tabel!$N$4="16606", Tabel!$AD842*0.3,0)</f>
        <v>0</v>
      </c>
      <c r="AG832" s="55">
        <f>IF(Tabel!$N$4="16668", Tabel!$AD842*0.4,0)</f>
        <v>0</v>
      </c>
      <c r="AH832" s="55">
        <f>IF(Tabel!$N$4="15677", Tabel!$AD842*0.2,0)</f>
        <v>0</v>
      </c>
      <c r="AI832" s="55">
        <f>IF(Tabel!$N$4="16958", Tabel!$AD842*0.2,0)</f>
        <v>0</v>
      </c>
      <c r="AJ832" s="55">
        <f>Tabel!$AD842*0.75</f>
        <v>0</v>
      </c>
      <c r="AK832" s="55">
        <f>(Tabel!$AD842+Tabel!$AF842)*0.1</f>
        <v>0</v>
      </c>
      <c r="AL832" s="55">
        <f>IF(Tabel!$B842="GRUP_F6", Tabel!$AD842*0.1,0)</f>
        <v>0</v>
      </c>
      <c r="AM832" s="55">
        <f>IF(IFERROR(MATCH(CONCATENATE("I",Tabel!$N$4),Inst_social,0),0)&gt;0,Tabel!$AD842*0.1,0)</f>
        <v>0</v>
      </c>
      <c r="AN832" s="55">
        <f>Tabel!$AD842*0.75</f>
        <v>0</v>
      </c>
    </row>
    <row r="833" spans="24:40" x14ac:dyDescent="0.2">
      <c r="X833" s="55">
        <f>IF(IFERROR(MATCH(CONCATENATE("I",Tabel!$N$4),Inst_SFSSV,0),0)&gt;0,Tabel!$AD843*0.9,0)</f>
        <v>0</v>
      </c>
      <c r="Y833" s="55">
        <f>IF(Tabel!$N$4="16341", Tabel!AD843*1,0)</f>
        <v>0</v>
      </c>
      <c r="Z833" s="55">
        <f>IF(Tabel!$N$4="00027", Tabel!AD843*0.4,0)</f>
        <v>0</v>
      </c>
      <c r="AA833" s="55">
        <f>IF(IFERROR(MATCH(CONCATENATE("I",Tabel!$N$4),Inst_audio,0),0)&gt;0,Tabel!$AD843*0.2,0)</f>
        <v>0</v>
      </c>
      <c r="AB833" s="55">
        <f>IF(Tabel!$N$4="00169", Tabel!AD843*0.4,0)</f>
        <v>0</v>
      </c>
      <c r="AC833" s="55">
        <f>IF(IFERROR(MATCH(CONCATENATE("I",Tabel!$N$4),Inst_forta,0),0)&gt;0,Tabel!$AD843*0.2,0)</f>
        <v>0</v>
      </c>
      <c r="AD833" s="55">
        <f>IF(IFERROR(MATCH(CONCATENATE("I",Tabel!$N$4),Inst_forta_bani,0),0)&gt;0,Tabel!$AD843*1.2,0)</f>
        <v>0</v>
      </c>
      <c r="AE833" s="55">
        <f>IF(Tabel!$N$4="16751", Tabel!$AD843*1.2,0)</f>
        <v>0</v>
      </c>
      <c r="AF833" s="55">
        <f>IF(Tabel!$N$4="16606", Tabel!$AD843*0.3,0)</f>
        <v>0</v>
      </c>
      <c r="AG833" s="55">
        <f>IF(Tabel!$N$4="16668", Tabel!$AD843*0.4,0)</f>
        <v>0</v>
      </c>
      <c r="AH833" s="55">
        <f>IF(Tabel!$N$4="15677", Tabel!$AD843*0.2,0)</f>
        <v>0</v>
      </c>
      <c r="AI833" s="55">
        <f>IF(Tabel!$N$4="16958", Tabel!$AD843*0.2,0)</f>
        <v>0</v>
      </c>
      <c r="AJ833" s="55">
        <f>Tabel!$AD843*0.75</f>
        <v>0</v>
      </c>
      <c r="AK833" s="55">
        <f>(Tabel!$AD843+Tabel!$AF843)*0.1</f>
        <v>0</v>
      </c>
      <c r="AL833" s="55">
        <f>IF(Tabel!$B843="GRUP_F6", Tabel!$AD843*0.1,0)</f>
        <v>0</v>
      </c>
      <c r="AM833" s="55">
        <f>IF(IFERROR(MATCH(CONCATENATE("I",Tabel!$N$4),Inst_social,0),0)&gt;0,Tabel!$AD843*0.1,0)</f>
        <v>0</v>
      </c>
      <c r="AN833" s="55">
        <f>Tabel!$AD843*0.75</f>
        <v>0</v>
      </c>
    </row>
    <row r="834" spans="24:40" x14ac:dyDescent="0.2">
      <c r="X834" s="55">
        <f>IF(IFERROR(MATCH(CONCATENATE("I",Tabel!$N$4),Inst_SFSSV,0),0)&gt;0,Tabel!$AD844*0.9,0)</f>
        <v>0</v>
      </c>
      <c r="Y834" s="55">
        <f>IF(Tabel!$N$4="16341", Tabel!AD844*1,0)</f>
        <v>0</v>
      </c>
      <c r="Z834" s="55">
        <f>IF(Tabel!$N$4="00027", Tabel!AD844*0.4,0)</f>
        <v>0</v>
      </c>
      <c r="AA834" s="55">
        <f>IF(IFERROR(MATCH(CONCATENATE("I",Tabel!$N$4),Inst_audio,0),0)&gt;0,Tabel!$AD844*0.2,0)</f>
        <v>0</v>
      </c>
      <c r="AB834" s="55">
        <f>IF(Tabel!$N$4="00169", Tabel!AD844*0.4,0)</f>
        <v>0</v>
      </c>
      <c r="AC834" s="55">
        <f>IF(IFERROR(MATCH(CONCATENATE("I",Tabel!$N$4),Inst_forta,0),0)&gt;0,Tabel!$AD844*0.2,0)</f>
        <v>0</v>
      </c>
      <c r="AD834" s="55">
        <f>IF(IFERROR(MATCH(CONCATENATE("I",Tabel!$N$4),Inst_forta_bani,0),0)&gt;0,Tabel!$AD844*1.2,0)</f>
        <v>0</v>
      </c>
      <c r="AE834" s="55">
        <f>IF(Tabel!$N$4="16751", Tabel!$AD844*1.2,0)</f>
        <v>0</v>
      </c>
      <c r="AF834" s="55">
        <f>IF(Tabel!$N$4="16606", Tabel!$AD844*0.3,0)</f>
        <v>0</v>
      </c>
      <c r="AG834" s="55">
        <f>IF(Tabel!$N$4="16668", Tabel!$AD844*0.4,0)</f>
        <v>0</v>
      </c>
      <c r="AH834" s="55">
        <f>IF(Tabel!$N$4="15677", Tabel!$AD844*0.2,0)</f>
        <v>0</v>
      </c>
      <c r="AI834" s="55">
        <f>IF(Tabel!$N$4="16958", Tabel!$AD844*0.2,0)</f>
        <v>0</v>
      </c>
      <c r="AJ834" s="55">
        <f>Tabel!$AD844*0.75</f>
        <v>0</v>
      </c>
      <c r="AK834" s="55">
        <f>(Tabel!$AD844+Tabel!$AF844)*0.1</f>
        <v>0</v>
      </c>
      <c r="AL834" s="55">
        <f>IF(Tabel!$B844="GRUP_F6", Tabel!$AD844*0.1,0)</f>
        <v>0</v>
      </c>
      <c r="AM834" s="55">
        <f>IF(IFERROR(MATCH(CONCATENATE("I",Tabel!$N$4),Inst_social,0),0)&gt;0,Tabel!$AD844*0.1,0)</f>
        <v>0</v>
      </c>
      <c r="AN834" s="55">
        <f>Tabel!$AD844*0.75</f>
        <v>0</v>
      </c>
    </row>
    <row r="835" spans="24:40" x14ac:dyDescent="0.2">
      <c r="X835" s="55">
        <f>IF(IFERROR(MATCH(CONCATENATE("I",Tabel!$N$4),Inst_SFSSV,0),0)&gt;0,Tabel!$AD845*0.9,0)</f>
        <v>0</v>
      </c>
      <c r="Y835" s="55">
        <f>IF(Tabel!$N$4="16341", Tabel!AD845*1,0)</f>
        <v>0</v>
      </c>
      <c r="Z835" s="55">
        <f>IF(Tabel!$N$4="00027", Tabel!AD845*0.4,0)</f>
        <v>0</v>
      </c>
      <c r="AA835" s="55">
        <f>IF(IFERROR(MATCH(CONCATENATE("I",Tabel!$N$4),Inst_audio,0),0)&gt;0,Tabel!$AD845*0.2,0)</f>
        <v>0</v>
      </c>
      <c r="AB835" s="55">
        <f>IF(Tabel!$N$4="00169", Tabel!AD845*0.4,0)</f>
        <v>0</v>
      </c>
      <c r="AC835" s="55">
        <f>IF(IFERROR(MATCH(CONCATENATE("I",Tabel!$N$4),Inst_forta,0),0)&gt;0,Tabel!$AD845*0.2,0)</f>
        <v>0</v>
      </c>
      <c r="AD835" s="55">
        <f>IF(IFERROR(MATCH(CONCATENATE("I",Tabel!$N$4),Inst_forta_bani,0),0)&gt;0,Tabel!$AD845*1.2,0)</f>
        <v>0</v>
      </c>
      <c r="AE835" s="55">
        <f>IF(Tabel!$N$4="16751", Tabel!$AD845*1.2,0)</f>
        <v>0</v>
      </c>
      <c r="AF835" s="55">
        <f>IF(Tabel!$N$4="16606", Tabel!$AD845*0.3,0)</f>
        <v>0</v>
      </c>
      <c r="AG835" s="55">
        <f>IF(Tabel!$N$4="16668", Tabel!$AD845*0.4,0)</f>
        <v>0</v>
      </c>
      <c r="AH835" s="55">
        <f>IF(Tabel!$N$4="15677", Tabel!$AD845*0.2,0)</f>
        <v>0</v>
      </c>
      <c r="AI835" s="55">
        <f>IF(Tabel!$N$4="16958", Tabel!$AD845*0.2,0)</f>
        <v>0</v>
      </c>
      <c r="AJ835" s="55">
        <f>Tabel!$AD845*0.75</f>
        <v>0</v>
      </c>
      <c r="AK835" s="55">
        <f>(Tabel!$AD845+Tabel!$AF845)*0.1</f>
        <v>0</v>
      </c>
      <c r="AL835" s="55">
        <f>IF(Tabel!$B845="GRUP_F6", Tabel!$AD845*0.1,0)</f>
        <v>0</v>
      </c>
      <c r="AM835" s="55">
        <f>IF(IFERROR(MATCH(CONCATENATE("I",Tabel!$N$4),Inst_social,0),0)&gt;0,Tabel!$AD845*0.1,0)</f>
        <v>0</v>
      </c>
      <c r="AN835" s="55">
        <f>Tabel!$AD845*0.75</f>
        <v>0</v>
      </c>
    </row>
    <row r="836" spans="24:40" x14ac:dyDescent="0.2">
      <c r="X836" s="55">
        <f>IF(IFERROR(MATCH(CONCATENATE("I",Tabel!$N$4),Inst_SFSSV,0),0)&gt;0,Tabel!$AD846*0.9,0)</f>
        <v>0</v>
      </c>
      <c r="Y836" s="55">
        <f>IF(Tabel!$N$4="16341", Tabel!AD846*1,0)</f>
        <v>0</v>
      </c>
      <c r="Z836" s="55">
        <f>IF(Tabel!$N$4="00027", Tabel!AD846*0.4,0)</f>
        <v>0</v>
      </c>
      <c r="AA836" s="55">
        <f>IF(IFERROR(MATCH(CONCATENATE("I",Tabel!$N$4),Inst_audio,0),0)&gt;0,Tabel!$AD846*0.2,0)</f>
        <v>0</v>
      </c>
      <c r="AB836" s="55">
        <f>IF(Tabel!$N$4="00169", Tabel!AD846*0.4,0)</f>
        <v>0</v>
      </c>
      <c r="AC836" s="55">
        <f>IF(IFERROR(MATCH(CONCATENATE("I",Tabel!$N$4),Inst_forta,0),0)&gt;0,Tabel!$AD846*0.2,0)</f>
        <v>0</v>
      </c>
      <c r="AD836" s="55">
        <f>IF(IFERROR(MATCH(CONCATENATE("I",Tabel!$N$4),Inst_forta_bani,0),0)&gt;0,Tabel!$AD846*1.2,0)</f>
        <v>0</v>
      </c>
      <c r="AE836" s="55">
        <f>IF(Tabel!$N$4="16751", Tabel!$AD846*1.2,0)</f>
        <v>0</v>
      </c>
      <c r="AF836" s="55">
        <f>IF(Tabel!$N$4="16606", Tabel!$AD846*0.3,0)</f>
        <v>0</v>
      </c>
      <c r="AG836" s="55">
        <f>IF(Tabel!$N$4="16668", Tabel!$AD846*0.4,0)</f>
        <v>0</v>
      </c>
      <c r="AH836" s="55">
        <f>IF(Tabel!$N$4="15677", Tabel!$AD846*0.2,0)</f>
        <v>0</v>
      </c>
      <c r="AI836" s="55">
        <f>IF(Tabel!$N$4="16958", Tabel!$AD846*0.2,0)</f>
        <v>0</v>
      </c>
      <c r="AJ836" s="55">
        <f>Tabel!$AD846*0.75</f>
        <v>0</v>
      </c>
      <c r="AK836" s="55">
        <f>(Tabel!$AD846+Tabel!$AF846)*0.1</f>
        <v>0</v>
      </c>
      <c r="AL836" s="55">
        <f>IF(Tabel!$B846="GRUP_F6", Tabel!$AD846*0.1,0)</f>
        <v>0</v>
      </c>
      <c r="AM836" s="55">
        <f>IF(IFERROR(MATCH(CONCATENATE("I",Tabel!$N$4),Inst_social,0),0)&gt;0,Tabel!$AD846*0.1,0)</f>
        <v>0</v>
      </c>
      <c r="AN836" s="55">
        <f>Tabel!$AD846*0.75</f>
        <v>0</v>
      </c>
    </row>
    <row r="837" spans="24:40" x14ac:dyDescent="0.2">
      <c r="X837" s="55">
        <f>IF(IFERROR(MATCH(CONCATENATE("I",Tabel!$N$4),Inst_SFSSV,0),0)&gt;0,Tabel!$AD847*0.9,0)</f>
        <v>0</v>
      </c>
      <c r="Y837" s="55">
        <f>IF(Tabel!$N$4="16341", Tabel!AD847*1,0)</f>
        <v>0</v>
      </c>
      <c r="Z837" s="55">
        <f>IF(Tabel!$N$4="00027", Tabel!AD847*0.4,0)</f>
        <v>0</v>
      </c>
      <c r="AA837" s="55">
        <f>IF(IFERROR(MATCH(CONCATENATE("I",Tabel!$N$4),Inst_audio,0),0)&gt;0,Tabel!$AD847*0.2,0)</f>
        <v>0</v>
      </c>
      <c r="AB837" s="55">
        <f>IF(Tabel!$N$4="00169", Tabel!AD847*0.4,0)</f>
        <v>0</v>
      </c>
      <c r="AC837" s="55">
        <f>IF(IFERROR(MATCH(CONCATENATE("I",Tabel!$N$4),Inst_forta,0),0)&gt;0,Tabel!$AD847*0.2,0)</f>
        <v>0</v>
      </c>
      <c r="AD837" s="55">
        <f>IF(IFERROR(MATCH(CONCATENATE("I",Tabel!$N$4),Inst_forta_bani,0),0)&gt;0,Tabel!$AD847*1.2,0)</f>
        <v>0</v>
      </c>
      <c r="AE837" s="55">
        <f>IF(Tabel!$N$4="16751", Tabel!$AD847*1.2,0)</f>
        <v>0</v>
      </c>
      <c r="AF837" s="55">
        <f>IF(Tabel!$N$4="16606", Tabel!$AD847*0.3,0)</f>
        <v>0</v>
      </c>
      <c r="AG837" s="55">
        <f>IF(Tabel!$N$4="16668", Tabel!$AD847*0.4,0)</f>
        <v>0</v>
      </c>
      <c r="AH837" s="55">
        <f>IF(Tabel!$N$4="15677", Tabel!$AD847*0.2,0)</f>
        <v>0</v>
      </c>
      <c r="AI837" s="55">
        <f>IF(Tabel!$N$4="16958", Tabel!$AD847*0.2,0)</f>
        <v>0</v>
      </c>
      <c r="AJ837" s="55">
        <f>Tabel!$AD847*0.75</f>
        <v>0</v>
      </c>
      <c r="AK837" s="55">
        <f>(Tabel!$AD847+Tabel!$AF847)*0.1</f>
        <v>0</v>
      </c>
      <c r="AL837" s="55">
        <f>IF(Tabel!$B847="GRUP_F6", Tabel!$AD847*0.1,0)</f>
        <v>0</v>
      </c>
      <c r="AM837" s="55">
        <f>IF(IFERROR(MATCH(CONCATENATE("I",Tabel!$N$4),Inst_social,0),0)&gt;0,Tabel!$AD847*0.1,0)</f>
        <v>0</v>
      </c>
      <c r="AN837" s="55">
        <f>Tabel!$AD847*0.75</f>
        <v>0</v>
      </c>
    </row>
    <row r="838" spans="24:40" x14ac:dyDescent="0.2">
      <c r="X838" s="55">
        <f>IF(IFERROR(MATCH(CONCATENATE("I",Tabel!$N$4),Inst_SFSSV,0),0)&gt;0,Tabel!$AD848*0.9,0)</f>
        <v>0</v>
      </c>
      <c r="Y838" s="55">
        <f>IF(Tabel!$N$4="16341", Tabel!AD848*1,0)</f>
        <v>0</v>
      </c>
      <c r="Z838" s="55">
        <f>IF(Tabel!$N$4="00027", Tabel!AD848*0.4,0)</f>
        <v>0</v>
      </c>
      <c r="AA838" s="55">
        <f>IF(IFERROR(MATCH(CONCATENATE("I",Tabel!$N$4),Inst_audio,0),0)&gt;0,Tabel!$AD848*0.2,0)</f>
        <v>0</v>
      </c>
      <c r="AB838" s="55">
        <f>IF(Tabel!$N$4="00169", Tabel!AD848*0.4,0)</f>
        <v>0</v>
      </c>
      <c r="AC838" s="55">
        <f>IF(IFERROR(MATCH(CONCATENATE("I",Tabel!$N$4),Inst_forta,0),0)&gt;0,Tabel!$AD848*0.2,0)</f>
        <v>0</v>
      </c>
      <c r="AD838" s="55">
        <f>IF(IFERROR(MATCH(CONCATENATE("I",Tabel!$N$4),Inst_forta_bani,0),0)&gt;0,Tabel!$AD848*1.2,0)</f>
        <v>0</v>
      </c>
      <c r="AE838" s="55">
        <f>IF(Tabel!$N$4="16751", Tabel!$AD848*1.2,0)</f>
        <v>0</v>
      </c>
      <c r="AF838" s="55">
        <f>IF(Tabel!$N$4="16606", Tabel!$AD848*0.3,0)</f>
        <v>0</v>
      </c>
      <c r="AG838" s="55">
        <f>IF(Tabel!$N$4="16668", Tabel!$AD848*0.4,0)</f>
        <v>0</v>
      </c>
      <c r="AH838" s="55">
        <f>IF(Tabel!$N$4="15677", Tabel!$AD848*0.2,0)</f>
        <v>0</v>
      </c>
      <c r="AI838" s="55">
        <f>IF(Tabel!$N$4="16958", Tabel!$AD848*0.2,0)</f>
        <v>0</v>
      </c>
      <c r="AJ838" s="55">
        <f>Tabel!$AD848*0.75</f>
        <v>0</v>
      </c>
      <c r="AK838" s="55">
        <f>(Tabel!$AD848+Tabel!$AF848)*0.1</f>
        <v>0</v>
      </c>
      <c r="AL838" s="55">
        <f>IF(Tabel!$B848="GRUP_F6", Tabel!$AD848*0.1,0)</f>
        <v>0</v>
      </c>
      <c r="AM838" s="55">
        <f>IF(IFERROR(MATCH(CONCATENATE("I",Tabel!$N$4),Inst_social,0),0)&gt;0,Tabel!$AD848*0.1,0)</f>
        <v>0</v>
      </c>
      <c r="AN838" s="55">
        <f>Tabel!$AD848*0.75</f>
        <v>0</v>
      </c>
    </row>
    <row r="839" spans="24:40" x14ac:dyDescent="0.2">
      <c r="X839" s="55">
        <f>IF(IFERROR(MATCH(CONCATENATE("I",Tabel!$N$4),Inst_SFSSV,0),0)&gt;0,Tabel!$AD849*0.9,0)</f>
        <v>0</v>
      </c>
      <c r="Y839" s="55">
        <f>IF(Tabel!$N$4="16341", Tabel!AD849*1,0)</f>
        <v>0</v>
      </c>
      <c r="Z839" s="55">
        <f>IF(Tabel!$N$4="00027", Tabel!AD849*0.4,0)</f>
        <v>0</v>
      </c>
      <c r="AA839" s="55">
        <f>IF(IFERROR(MATCH(CONCATENATE("I",Tabel!$N$4),Inst_audio,0),0)&gt;0,Tabel!$AD849*0.2,0)</f>
        <v>0</v>
      </c>
      <c r="AB839" s="55">
        <f>IF(Tabel!$N$4="00169", Tabel!AD849*0.4,0)</f>
        <v>0</v>
      </c>
      <c r="AC839" s="55">
        <f>IF(IFERROR(MATCH(CONCATENATE("I",Tabel!$N$4),Inst_forta,0),0)&gt;0,Tabel!$AD849*0.2,0)</f>
        <v>0</v>
      </c>
      <c r="AD839" s="55">
        <f>IF(IFERROR(MATCH(CONCATENATE("I",Tabel!$N$4),Inst_forta_bani,0),0)&gt;0,Tabel!$AD849*1.2,0)</f>
        <v>0</v>
      </c>
      <c r="AE839" s="55">
        <f>IF(Tabel!$N$4="16751", Tabel!$AD849*1.2,0)</f>
        <v>0</v>
      </c>
      <c r="AF839" s="55">
        <f>IF(Tabel!$N$4="16606", Tabel!$AD849*0.3,0)</f>
        <v>0</v>
      </c>
      <c r="AG839" s="55">
        <f>IF(Tabel!$N$4="16668", Tabel!$AD849*0.4,0)</f>
        <v>0</v>
      </c>
      <c r="AH839" s="55">
        <f>IF(Tabel!$N$4="15677", Tabel!$AD849*0.2,0)</f>
        <v>0</v>
      </c>
      <c r="AI839" s="55">
        <f>IF(Tabel!$N$4="16958", Tabel!$AD849*0.2,0)</f>
        <v>0</v>
      </c>
      <c r="AJ839" s="55">
        <f>Tabel!$AD849*0.75</f>
        <v>0</v>
      </c>
      <c r="AK839" s="55">
        <f>(Tabel!$AD849+Tabel!$AF849)*0.1</f>
        <v>0</v>
      </c>
      <c r="AL839" s="55">
        <f>IF(Tabel!$B849="GRUP_F6", Tabel!$AD849*0.1,0)</f>
        <v>0</v>
      </c>
      <c r="AM839" s="55">
        <f>IF(IFERROR(MATCH(CONCATENATE("I",Tabel!$N$4),Inst_social,0),0)&gt;0,Tabel!$AD849*0.1,0)</f>
        <v>0</v>
      </c>
      <c r="AN839" s="55">
        <f>Tabel!$AD849*0.75</f>
        <v>0</v>
      </c>
    </row>
    <row r="840" spans="24:40" x14ac:dyDescent="0.2">
      <c r="X840" s="55">
        <f>IF(IFERROR(MATCH(CONCATENATE("I",Tabel!$N$4),Inst_SFSSV,0),0)&gt;0,Tabel!$AD850*0.9,0)</f>
        <v>0</v>
      </c>
      <c r="Y840" s="55">
        <f>IF(Tabel!$N$4="16341", Tabel!AD850*1,0)</f>
        <v>0</v>
      </c>
      <c r="Z840" s="55">
        <f>IF(Tabel!$N$4="00027", Tabel!AD850*0.4,0)</f>
        <v>0</v>
      </c>
      <c r="AA840" s="55">
        <f>IF(IFERROR(MATCH(CONCATENATE("I",Tabel!$N$4),Inst_audio,0),0)&gt;0,Tabel!$AD850*0.2,0)</f>
        <v>0</v>
      </c>
      <c r="AB840" s="55">
        <f>IF(Tabel!$N$4="00169", Tabel!AD850*0.4,0)</f>
        <v>0</v>
      </c>
      <c r="AC840" s="55">
        <f>IF(IFERROR(MATCH(CONCATENATE("I",Tabel!$N$4),Inst_forta,0),0)&gt;0,Tabel!$AD850*0.2,0)</f>
        <v>0</v>
      </c>
      <c r="AD840" s="55">
        <f>IF(IFERROR(MATCH(CONCATENATE("I",Tabel!$N$4),Inst_forta_bani,0),0)&gt;0,Tabel!$AD850*1.2,0)</f>
        <v>0</v>
      </c>
      <c r="AE840" s="55">
        <f>IF(Tabel!$N$4="16751", Tabel!$AD850*1.2,0)</f>
        <v>0</v>
      </c>
      <c r="AF840" s="55">
        <f>IF(Tabel!$N$4="16606", Tabel!$AD850*0.3,0)</f>
        <v>0</v>
      </c>
      <c r="AG840" s="55">
        <f>IF(Tabel!$N$4="16668", Tabel!$AD850*0.4,0)</f>
        <v>0</v>
      </c>
      <c r="AH840" s="55">
        <f>IF(Tabel!$N$4="15677", Tabel!$AD850*0.2,0)</f>
        <v>0</v>
      </c>
      <c r="AI840" s="55">
        <f>IF(Tabel!$N$4="16958", Tabel!$AD850*0.2,0)</f>
        <v>0</v>
      </c>
      <c r="AJ840" s="55">
        <f>Tabel!$AD850*0.75</f>
        <v>0</v>
      </c>
      <c r="AK840" s="55">
        <f>(Tabel!$AD850+Tabel!$AF850)*0.1</f>
        <v>0</v>
      </c>
      <c r="AL840" s="55">
        <f>IF(Tabel!$B850="GRUP_F6", Tabel!$AD850*0.1,0)</f>
        <v>0</v>
      </c>
      <c r="AM840" s="55">
        <f>IF(IFERROR(MATCH(CONCATENATE("I",Tabel!$N$4),Inst_social,0),0)&gt;0,Tabel!$AD850*0.1,0)</f>
        <v>0</v>
      </c>
      <c r="AN840" s="55">
        <f>Tabel!$AD850*0.75</f>
        <v>0</v>
      </c>
    </row>
    <row r="841" spans="24:40" x14ac:dyDescent="0.2">
      <c r="X841" s="55">
        <f>IF(IFERROR(MATCH(CONCATENATE("I",Tabel!$N$4),Inst_SFSSV,0),0)&gt;0,Tabel!$AD851*0.9,0)</f>
        <v>0</v>
      </c>
      <c r="Y841" s="55">
        <f>IF(Tabel!$N$4="16341", Tabel!AD851*1,0)</f>
        <v>0</v>
      </c>
      <c r="Z841" s="55">
        <f>IF(Tabel!$N$4="00027", Tabel!AD851*0.4,0)</f>
        <v>0</v>
      </c>
      <c r="AA841" s="55">
        <f>IF(IFERROR(MATCH(CONCATENATE("I",Tabel!$N$4),Inst_audio,0),0)&gt;0,Tabel!$AD851*0.2,0)</f>
        <v>0</v>
      </c>
      <c r="AB841" s="55">
        <f>IF(Tabel!$N$4="00169", Tabel!AD851*0.4,0)</f>
        <v>0</v>
      </c>
      <c r="AC841" s="55">
        <f>IF(IFERROR(MATCH(CONCATENATE("I",Tabel!$N$4),Inst_forta,0),0)&gt;0,Tabel!$AD851*0.2,0)</f>
        <v>0</v>
      </c>
      <c r="AD841" s="55">
        <f>IF(IFERROR(MATCH(CONCATENATE("I",Tabel!$N$4),Inst_forta_bani,0),0)&gt;0,Tabel!$AD851*1.2,0)</f>
        <v>0</v>
      </c>
      <c r="AE841" s="55">
        <f>IF(Tabel!$N$4="16751", Tabel!$AD851*1.2,0)</f>
        <v>0</v>
      </c>
      <c r="AF841" s="55">
        <f>IF(Tabel!$N$4="16606", Tabel!$AD851*0.3,0)</f>
        <v>0</v>
      </c>
      <c r="AG841" s="55">
        <f>IF(Tabel!$N$4="16668", Tabel!$AD851*0.4,0)</f>
        <v>0</v>
      </c>
      <c r="AH841" s="55">
        <f>IF(Tabel!$N$4="15677", Tabel!$AD851*0.2,0)</f>
        <v>0</v>
      </c>
      <c r="AI841" s="55">
        <f>IF(Tabel!$N$4="16958", Tabel!$AD851*0.2,0)</f>
        <v>0</v>
      </c>
      <c r="AJ841" s="55">
        <f>Tabel!$AD851*0.75</f>
        <v>0</v>
      </c>
      <c r="AK841" s="55">
        <f>(Tabel!$AD851+Tabel!$AF851)*0.1</f>
        <v>0</v>
      </c>
      <c r="AL841" s="55">
        <f>IF(Tabel!$B851="GRUP_F6", Tabel!$AD851*0.1,0)</f>
        <v>0</v>
      </c>
      <c r="AM841" s="55">
        <f>IF(IFERROR(MATCH(CONCATENATE("I",Tabel!$N$4),Inst_social,0),0)&gt;0,Tabel!$AD851*0.1,0)</f>
        <v>0</v>
      </c>
      <c r="AN841" s="55">
        <f>Tabel!$AD851*0.75</f>
        <v>0</v>
      </c>
    </row>
    <row r="842" spans="24:40" x14ac:dyDescent="0.2">
      <c r="X842" s="55">
        <f>IF(IFERROR(MATCH(CONCATENATE("I",Tabel!$N$4),Inst_SFSSV,0),0)&gt;0,Tabel!$AD852*0.9,0)</f>
        <v>0</v>
      </c>
      <c r="Y842" s="55">
        <f>IF(Tabel!$N$4="16341", Tabel!AD852*1,0)</f>
        <v>0</v>
      </c>
      <c r="Z842" s="55">
        <f>IF(Tabel!$N$4="00027", Tabel!AD852*0.4,0)</f>
        <v>0</v>
      </c>
      <c r="AA842" s="55">
        <f>IF(IFERROR(MATCH(CONCATENATE("I",Tabel!$N$4),Inst_audio,0),0)&gt;0,Tabel!$AD852*0.2,0)</f>
        <v>0</v>
      </c>
      <c r="AB842" s="55">
        <f>IF(Tabel!$N$4="00169", Tabel!AD852*0.4,0)</f>
        <v>0</v>
      </c>
      <c r="AC842" s="55">
        <f>IF(IFERROR(MATCH(CONCATENATE("I",Tabel!$N$4),Inst_forta,0),0)&gt;0,Tabel!$AD852*0.2,0)</f>
        <v>0</v>
      </c>
      <c r="AD842" s="55">
        <f>IF(IFERROR(MATCH(CONCATENATE("I",Tabel!$N$4),Inst_forta_bani,0),0)&gt;0,Tabel!$AD852*1.2,0)</f>
        <v>0</v>
      </c>
      <c r="AE842" s="55">
        <f>IF(Tabel!$N$4="16751", Tabel!$AD852*1.2,0)</f>
        <v>0</v>
      </c>
      <c r="AF842" s="55">
        <f>IF(Tabel!$N$4="16606", Tabel!$AD852*0.3,0)</f>
        <v>0</v>
      </c>
      <c r="AG842" s="55">
        <f>IF(Tabel!$N$4="16668", Tabel!$AD852*0.4,0)</f>
        <v>0</v>
      </c>
      <c r="AH842" s="55">
        <f>IF(Tabel!$N$4="15677", Tabel!$AD852*0.2,0)</f>
        <v>0</v>
      </c>
      <c r="AI842" s="55">
        <f>IF(Tabel!$N$4="16958", Tabel!$AD852*0.2,0)</f>
        <v>0</v>
      </c>
      <c r="AJ842" s="55">
        <f>Tabel!$AD852*0.75</f>
        <v>0</v>
      </c>
      <c r="AK842" s="55">
        <f>(Tabel!$AD852+Tabel!$AF852)*0.1</f>
        <v>0</v>
      </c>
      <c r="AL842" s="55">
        <f>IF(Tabel!$B852="GRUP_F6", Tabel!$AD852*0.1,0)</f>
        <v>0</v>
      </c>
      <c r="AM842" s="55">
        <f>IF(IFERROR(MATCH(CONCATENATE("I",Tabel!$N$4),Inst_social,0),0)&gt;0,Tabel!$AD852*0.1,0)</f>
        <v>0</v>
      </c>
      <c r="AN842" s="55">
        <f>Tabel!$AD852*0.75</f>
        <v>0</v>
      </c>
    </row>
    <row r="843" spans="24:40" x14ac:dyDescent="0.2">
      <c r="X843" s="55">
        <f>IF(IFERROR(MATCH(CONCATENATE("I",Tabel!$N$4),Inst_SFSSV,0),0)&gt;0,Tabel!$AD853*0.9,0)</f>
        <v>0</v>
      </c>
      <c r="Y843" s="55">
        <f>IF(Tabel!$N$4="16341", Tabel!AD853*1,0)</f>
        <v>0</v>
      </c>
      <c r="Z843" s="55">
        <f>IF(Tabel!$N$4="00027", Tabel!AD853*0.4,0)</f>
        <v>0</v>
      </c>
      <c r="AA843" s="55">
        <f>IF(IFERROR(MATCH(CONCATENATE("I",Tabel!$N$4),Inst_audio,0),0)&gt;0,Tabel!$AD853*0.2,0)</f>
        <v>0</v>
      </c>
      <c r="AB843" s="55">
        <f>IF(Tabel!$N$4="00169", Tabel!AD853*0.4,0)</f>
        <v>0</v>
      </c>
      <c r="AC843" s="55">
        <f>IF(IFERROR(MATCH(CONCATENATE("I",Tabel!$N$4),Inst_forta,0),0)&gt;0,Tabel!$AD853*0.2,0)</f>
        <v>0</v>
      </c>
      <c r="AD843" s="55">
        <f>IF(IFERROR(MATCH(CONCATENATE("I",Tabel!$N$4),Inst_forta_bani,0),0)&gt;0,Tabel!$AD853*1.2,0)</f>
        <v>0</v>
      </c>
      <c r="AE843" s="55">
        <f>IF(Tabel!$N$4="16751", Tabel!$AD853*1.2,0)</f>
        <v>0</v>
      </c>
      <c r="AF843" s="55">
        <f>IF(Tabel!$N$4="16606", Tabel!$AD853*0.3,0)</f>
        <v>0</v>
      </c>
      <c r="AG843" s="55">
        <f>IF(Tabel!$N$4="16668", Tabel!$AD853*0.4,0)</f>
        <v>0</v>
      </c>
      <c r="AH843" s="55">
        <f>IF(Tabel!$N$4="15677", Tabel!$AD853*0.2,0)</f>
        <v>0</v>
      </c>
      <c r="AI843" s="55">
        <f>IF(Tabel!$N$4="16958", Tabel!$AD853*0.2,0)</f>
        <v>0</v>
      </c>
      <c r="AJ843" s="55">
        <f>Tabel!$AD853*0.75</f>
        <v>0</v>
      </c>
      <c r="AK843" s="55">
        <f>(Tabel!$AD853+Tabel!$AF853)*0.1</f>
        <v>0</v>
      </c>
      <c r="AL843" s="55">
        <f>IF(Tabel!$B853="GRUP_F6", Tabel!$AD853*0.1,0)</f>
        <v>0</v>
      </c>
      <c r="AM843" s="55">
        <f>IF(IFERROR(MATCH(CONCATENATE("I",Tabel!$N$4),Inst_social,0),0)&gt;0,Tabel!$AD853*0.1,0)</f>
        <v>0</v>
      </c>
      <c r="AN843" s="55">
        <f>Tabel!$AD853*0.75</f>
        <v>0</v>
      </c>
    </row>
    <row r="844" spans="24:40" x14ac:dyDescent="0.2">
      <c r="X844" s="55">
        <f>IF(IFERROR(MATCH(CONCATENATE("I",Tabel!$N$4),Inst_SFSSV,0),0)&gt;0,Tabel!$AD854*0.9,0)</f>
        <v>0</v>
      </c>
      <c r="Y844" s="55">
        <f>IF(Tabel!$N$4="16341", Tabel!AD854*1,0)</f>
        <v>0</v>
      </c>
      <c r="Z844" s="55">
        <f>IF(Tabel!$N$4="00027", Tabel!AD854*0.4,0)</f>
        <v>0</v>
      </c>
      <c r="AA844" s="55">
        <f>IF(IFERROR(MATCH(CONCATENATE("I",Tabel!$N$4),Inst_audio,0),0)&gt;0,Tabel!$AD854*0.2,0)</f>
        <v>0</v>
      </c>
      <c r="AB844" s="55">
        <f>IF(Tabel!$N$4="00169", Tabel!AD854*0.4,0)</f>
        <v>0</v>
      </c>
      <c r="AC844" s="55">
        <f>IF(IFERROR(MATCH(CONCATENATE("I",Tabel!$N$4),Inst_forta,0),0)&gt;0,Tabel!$AD854*0.2,0)</f>
        <v>0</v>
      </c>
      <c r="AD844" s="55">
        <f>IF(IFERROR(MATCH(CONCATENATE("I",Tabel!$N$4),Inst_forta_bani,0),0)&gt;0,Tabel!$AD854*1.2,0)</f>
        <v>0</v>
      </c>
      <c r="AE844" s="55">
        <f>IF(Tabel!$N$4="16751", Tabel!$AD854*1.2,0)</f>
        <v>0</v>
      </c>
      <c r="AF844" s="55">
        <f>IF(Tabel!$N$4="16606", Tabel!$AD854*0.3,0)</f>
        <v>0</v>
      </c>
      <c r="AG844" s="55">
        <f>IF(Tabel!$N$4="16668", Tabel!$AD854*0.4,0)</f>
        <v>0</v>
      </c>
      <c r="AH844" s="55">
        <f>IF(Tabel!$N$4="15677", Tabel!$AD854*0.2,0)</f>
        <v>0</v>
      </c>
      <c r="AI844" s="55">
        <f>IF(Tabel!$N$4="16958", Tabel!$AD854*0.2,0)</f>
        <v>0</v>
      </c>
      <c r="AJ844" s="55">
        <f>Tabel!$AD854*0.75</f>
        <v>0</v>
      </c>
      <c r="AK844" s="55">
        <f>(Tabel!$AD854+Tabel!$AF854)*0.1</f>
        <v>0</v>
      </c>
      <c r="AL844" s="55">
        <f>IF(Tabel!$B854="GRUP_F6", Tabel!$AD854*0.1,0)</f>
        <v>0</v>
      </c>
      <c r="AM844" s="55">
        <f>IF(IFERROR(MATCH(CONCATENATE("I",Tabel!$N$4),Inst_social,0),0)&gt;0,Tabel!$AD854*0.1,0)</f>
        <v>0</v>
      </c>
      <c r="AN844" s="55">
        <f>Tabel!$AD854*0.75</f>
        <v>0</v>
      </c>
    </row>
    <row r="845" spans="24:40" x14ac:dyDescent="0.2">
      <c r="X845" s="55">
        <f>IF(IFERROR(MATCH(CONCATENATE("I",Tabel!$N$4),Inst_SFSSV,0),0)&gt;0,Tabel!$AD855*0.9,0)</f>
        <v>0</v>
      </c>
      <c r="Y845" s="55">
        <f>IF(Tabel!$N$4="16341", Tabel!AD855*1,0)</f>
        <v>0</v>
      </c>
      <c r="Z845" s="55">
        <f>IF(Tabel!$N$4="00027", Tabel!AD855*0.4,0)</f>
        <v>0</v>
      </c>
      <c r="AA845" s="55">
        <f>IF(IFERROR(MATCH(CONCATENATE("I",Tabel!$N$4),Inst_audio,0),0)&gt;0,Tabel!$AD855*0.2,0)</f>
        <v>0</v>
      </c>
      <c r="AB845" s="55">
        <f>IF(Tabel!$N$4="00169", Tabel!AD855*0.4,0)</f>
        <v>0</v>
      </c>
      <c r="AC845" s="55">
        <f>IF(IFERROR(MATCH(CONCATENATE("I",Tabel!$N$4),Inst_forta,0),0)&gt;0,Tabel!$AD855*0.2,0)</f>
        <v>0</v>
      </c>
      <c r="AD845" s="55">
        <f>IF(IFERROR(MATCH(CONCATENATE("I",Tabel!$N$4),Inst_forta_bani,0),0)&gt;0,Tabel!$AD855*1.2,0)</f>
        <v>0</v>
      </c>
      <c r="AE845" s="55">
        <f>IF(Tabel!$N$4="16751", Tabel!$AD855*1.2,0)</f>
        <v>0</v>
      </c>
      <c r="AF845" s="55">
        <f>IF(Tabel!$N$4="16606", Tabel!$AD855*0.3,0)</f>
        <v>0</v>
      </c>
      <c r="AG845" s="55">
        <f>IF(Tabel!$N$4="16668", Tabel!$AD855*0.4,0)</f>
        <v>0</v>
      </c>
      <c r="AH845" s="55">
        <f>IF(Tabel!$N$4="15677", Tabel!$AD855*0.2,0)</f>
        <v>0</v>
      </c>
      <c r="AI845" s="55">
        <f>IF(Tabel!$N$4="16958", Tabel!$AD855*0.2,0)</f>
        <v>0</v>
      </c>
      <c r="AJ845" s="55">
        <f>Tabel!$AD855*0.75</f>
        <v>0</v>
      </c>
      <c r="AK845" s="55">
        <f>(Tabel!$AD855+Tabel!$AF855)*0.1</f>
        <v>0</v>
      </c>
      <c r="AL845" s="55">
        <f>IF(Tabel!$B855="GRUP_F6", Tabel!$AD855*0.1,0)</f>
        <v>0</v>
      </c>
      <c r="AM845" s="55">
        <f>IF(IFERROR(MATCH(CONCATENATE("I",Tabel!$N$4),Inst_social,0),0)&gt;0,Tabel!$AD855*0.1,0)</f>
        <v>0</v>
      </c>
      <c r="AN845" s="55">
        <f>Tabel!$AD855*0.75</f>
        <v>0</v>
      </c>
    </row>
    <row r="846" spans="24:40" x14ac:dyDescent="0.2">
      <c r="X846" s="55">
        <f>IF(IFERROR(MATCH(CONCATENATE("I",Tabel!$N$4),Inst_SFSSV,0),0)&gt;0,Tabel!$AD856*0.9,0)</f>
        <v>0</v>
      </c>
      <c r="Y846" s="55">
        <f>IF(Tabel!$N$4="16341", Tabel!AD856*1,0)</f>
        <v>0</v>
      </c>
      <c r="Z846" s="55">
        <f>IF(Tabel!$N$4="00027", Tabel!AD856*0.4,0)</f>
        <v>0</v>
      </c>
      <c r="AA846" s="55">
        <f>IF(IFERROR(MATCH(CONCATENATE("I",Tabel!$N$4),Inst_audio,0),0)&gt;0,Tabel!$AD856*0.2,0)</f>
        <v>0</v>
      </c>
      <c r="AB846" s="55">
        <f>IF(Tabel!$N$4="00169", Tabel!AD856*0.4,0)</f>
        <v>0</v>
      </c>
      <c r="AC846" s="55">
        <f>IF(IFERROR(MATCH(CONCATENATE("I",Tabel!$N$4),Inst_forta,0),0)&gt;0,Tabel!$AD856*0.2,0)</f>
        <v>0</v>
      </c>
      <c r="AD846" s="55">
        <f>IF(IFERROR(MATCH(CONCATENATE("I",Tabel!$N$4),Inst_forta_bani,0),0)&gt;0,Tabel!$AD856*1.2,0)</f>
        <v>0</v>
      </c>
      <c r="AE846" s="55">
        <f>IF(Tabel!$N$4="16751", Tabel!$AD856*1.2,0)</f>
        <v>0</v>
      </c>
      <c r="AF846" s="55">
        <f>IF(Tabel!$N$4="16606", Tabel!$AD856*0.3,0)</f>
        <v>0</v>
      </c>
      <c r="AG846" s="55">
        <f>IF(Tabel!$N$4="16668", Tabel!$AD856*0.4,0)</f>
        <v>0</v>
      </c>
      <c r="AH846" s="55">
        <f>IF(Tabel!$N$4="15677", Tabel!$AD856*0.2,0)</f>
        <v>0</v>
      </c>
      <c r="AI846" s="55">
        <f>IF(Tabel!$N$4="16958", Tabel!$AD856*0.2,0)</f>
        <v>0</v>
      </c>
      <c r="AJ846" s="55">
        <f>Tabel!$AD856*0.75</f>
        <v>0</v>
      </c>
      <c r="AK846" s="55">
        <f>(Tabel!$AD856+Tabel!$AF856)*0.1</f>
        <v>0</v>
      </c>
      <c r="AL846" s="55">
        <f>IF(Tabel!$B856="GRUP_F6", Tabel!$AD856*0.1,0)</f>
        <v>0</v>
      </c>
      <c r="AM846" s="55">
        <f>IF(IFERROR(MATCH(CONCATENATE("I",Tabel!$N$4),Inst_social,0),0)&gt;0,Tabel!$AD856*0.1,0)</f>
        <v>0</v>
      </c>
      <c r="AN846" s="55">
        <f>Tabel!$AD856*0.75</f>
        <v>0</v>
      </c>
    </row>
    <row r="847" spans="24:40" x14ac:dyDescent="0.2">
      <c r="X847" s="55">
        <f>IF(IFERROR(MATCH(CONCATENATE("I",Tabel!$N$4),Inst_SFSSV,0),0)&gt;0,Tabel!$AD857*0.9,0)</f>
        <v>0</v>
      </c>
      <c r="Y847" s="55">
        <f>IF(Tabel!$N$4="16341", Tabel!AD857*1,0)</f>
        <v>0</v>
      </c>
      <c r="Z847" s="55">
        <f>IF(Tabel!$N$4="00027", Tabel!AD857*0.4,0)</f>
        <v>0</v>
      </c>
      <c r="AA847" s="55">
        <f>IF(IFERROR(MATCH(CONCATENATE("I",Tabel!$N$4),Inst_audio,0),0)&gt;0,Tabel!$AD857*0.2,0)</f>
        <v>0</v>
      </c>
      <c r="AB847" s="55">
        <f>IF(Tabel!$N$4="00169", Tabel!AD857*0.4,0)</f>
        <v>0</v>
      </c>
      <c r="AC847" s="55">
        <f>IF(IFERROR(MATCH(CONCATENATE("I",Tabel!$N$4),Inst_forta,0),0)&gt;0,Tabel!$AD857*0.2,0)</f>
        <v>0</v>
      </c>
      <c r="AD847" s="55">
        <f>IF(IFERROR(MATCH(CONCATENATE("I",Tabel!$N$4),Inst_forta_bani,0),0)&gt;0,Tabel!$AD857*1.2,0)</f>
        <v>0</v>
      </c>
      <c r="AE847" s="55">
        <f>IF(Tabel!$N$4="16751", Tabel!$AD857*1.2,0)</f>
        <v>0</v>
      </c>
      <c r="AF847" s="55">
        <f>IF(Tabel!$N$4="16606", Tabel!$AD857*0.3,0)</f>
        <v>0</v>
      </c>
      <c r="AG847" s="55">
        <f>IF(Tabel!$N$4="16668", Tabel!$AD857*0.4,0)</f>
        <v>0</v>
      </c>
      <c r="AH847" s="55">
        <f>IF(Tabel!$N$4="15677", Tabel!$AD857*0.2,0)</f>
        <v>0</v>
      </c>
      <c r="AI847" s="55">
        <f>IF(Tabel!$N$4="16958", Tabel!$AD857*0.2,0)</f>
        <v>0</v>
      </c>
      <c r="AJ847" s="55">
        <f>Tabel!$AD857*0.75</f>
        <v>0</v>
      </c>
      <c r="AK847" s="55">
        <f>(Tabel!$AD857+Tabel!$AF857)*0.1</f>
        <v>0</v>
      </c>
      <c r="AL847" s="55">
        <f>IF(Tabel!$B857="GRUP_F6", Tabel!$AD857*0.1,0)</f>
        <v>0</v>
      </c>
      <c r="AM847" s="55">
        <f>IF(IFERROR(MATCH(CONCATENATE("I",Tabel!$N$4),Inst_social,0),0)&gt;0,Tabel!$AD857*0.1,0)</f>
        <v>0</v>
      </c>
      <c r="AN847" s="55">
        <f>Tabel!$AD857*0.75</f>
        <v>0</v>
      </c>
    </row>
    <row r="848" spans="24:40" x14ac:dyDescent="0.2">
      <c r="X848" s="55">
        <f>IF(IFERROR(MATCH(CONCATENATE("I",Tabel!$N$4),Inst_SFSSV,0),0)&gt;0,Tabel!$AD858*0.9,0)</f>
        <v>0</v>
      </c>
      <c r="Y848" s="55">
        <f>IF(Tabel!$N$4="16341", Tabel!AD858*1,0)</f>
        <v>0</v>
      </c>
      <c r="Z848" s="55">
        <f>IF(Tabel!$N$4="00027", Tabel!AD858*0.4,0)</f>
        <v>0</v>
      </c>
      <c r="AA848" s="55">
        <f>IF(IFERROR(MATCH(CONCATENATE("I",Tabel!$N$4),Inst_audio,0),0)&gt;0,Tabel!$AD858*0.2,0)</f>
        <v>0</v>
      </c>
      <c r="AB848" s="55">
        <f>IF(Tabel!$N$4="00169", Tabel!AD858*0.4,0)</f>
        <v>0</v>
      </c>
      <c r="AC848" s="55">
        <f>IF(IFERROR(MATCH(CONCATENATE("I",Tabel!$N$4),Inst_forta,0),0)&gt;0,Tabel!$AD858*0.2,0)</f>
        <v>0</v>
      </c>
      <c r="AD848" s="55">
        <f>IF(IFERROR(MATCH(CONCATENATE("I",Tabel!$N$4),Inst_forta_bani,0),0)&gt;0,Tabel!$AD858*1.2,0)</f>
        <v>0</v>
      </c>
      <c r="AE848" s="55">
        <f>IF(Tabel!$N$4="16751", Tabel!$AD858*1.2,0)</f>
        <v>0</v>
      </c>
      <c r="AF848" s="55">
        <f>IF(Tabel!$N$4="16606", Tabel!$AD858*0.3,0)</f>
        <v>0</v>
      </c>
      <c r="AG848" s="55">
        <f>IF(Tabel!$N$4="16668", Tabel!$AD858*0.4,0)</f>
        <v>0</v>
      </c>
      <c r="AH848" s="55">
        <f>IF(Tabel!$N$4="15677", Tabel!$AD858*0.2,0)</f>
        <v>0</v>
      </c>
      <c r="AI848" s="55">
        <f>IF(Tabel!$N$4="16958", Tabel!$AD858*0.2,0)</f>
        <v>0</v>
      </c>
      <c r="AJ848" s="55">
        <f>Tabel!$AD858*0.75</f>
        <v>0</v>
      </c>
      <c r="AK848" s="55">
        <f>(Tabel!$AD858+Tabel!$AF858)*0.1</f>
        <v>0</v>
      </c>
      <c r="AL848" s="55">
        <f>IF(Tabel!$B858="GRUP_F6", Tabel!$AD858*0.1,0)</f>
        <v>0</v>
      </c>
      <c r="AM848" s="55">
        <f>IF(IFERROR(MATCH(CONCATENATE("I",Tabel!$N$4),Inst_social,0),0)&gt;0,Tabel!$AD858*0.1,0)</f>
        <v>0</v>
      </c>
      <c r="AN848" s="55">
        <f>Tabel!$AD858*0.75</f>
        <v>0</v>
      </c>
    </row>
    <row r="849" spans="24:40" x14ac:dyDescent="0.2">
      <c r="X849" s="55">
        <f>IF(IFERROR(MATCH(CONCATENATE("I",Tabel!$N$4),Inst_SFSSV,0),0)&gt;0,Tabel!$AD859*0.9,0)</f>
        <v>0</v>
      </c>
      <c r="Y849" s="55">
        <f>IF(Tabel!$N$4="16341", Tabel!AD859*1,0)</f>
        <v>0</v>
      </c>
      <c r="Z849" s="55">
        <f>IF(Tabel!$N$4="00027", Tabel!AD859*0.4,0)</f>
        <v>0</v>
      </c>
      <c r="AA849" s="55">
        <f>IF(IFERROR(MATCH(CONCATENATE("I",Tabel!$N$4),Inst_audio,0),0)&gt;0,Tabel!$AD859*0.2,0)</f>
        <v>0</v>
      </c>
      <c r="AB849" s="55">
        <f>IF(Tabel!$N$4="00169", Tabel!AD859*0.4,0)</f>
        <v>0</v>
      </c>
      <c r="AC849" s="55">
        <f>IF(IFERROR(MATCH(CONCATENATE("I",Tabel!$N$4),Inst_forta,0),0)&gt;0,Tabel!$AD859*0.2,0)</f>
        <v>0</v>
      </c>
      <c r="AD849" s="55">
        <f>IF(IFERROR(MATCH(CONCATENATE("I",Tabel!$N$4),Inst_forta_bani,0),0)&gt;0,Tabel!$AD859*1.2,0)</f>
        <v>0</v>
      </c>
      <c r="AE849" s="55">
        <f>IF(Tabel!$N$4="16751", Tabel!$AD859*1.2,0)</f>
        <v>0</v>
      </c>
      <c r="AF849" s="55">
        <f>IF(Tabel!$N$4="16606", Tabel!$AD859*0.3,0)</f>
        <v>0</v>
      </c>
      <c r="AG849" s="55">
        <f>IF(Tabel!$N$4="16668", Tabel!$AD859*0.4,0)</f>
        <v>0</v>
      </c>
      <c r="AH849" s="55">
        <f>IF(Tabel!$N$4="15677", Tabel!$AD859*0.2,0)</f>
        <v>0</v>
      </c>
      <c r="AI849" s="55">
        <f>IF(Tabel!$N$4="16958", Tabel!$AD859*0.2,0)</f>
        <v>0</v>
      </c>
      <c r="AJ849" s="55">
        <f>Tabel!$AD859*0.75</f>
        <v>0</v>
      </c>
      <c r="AK849" s="55">
        <f>(Tabel!$AD859+Tabel!$AF859)*0.1</f>
        <v>0</v>
      </c>
      <c r="AL849" s="55">
        <f>IF(Tabel!$B859="GRUP_F6", Tabel!$AD859*0.1,0)</f>
        <v>0</v>
      </c>
      <c r="AM849" s="55">
        <f>IF(IFERROR(MATCH(CONCATENATE("I",Tabel!$N$4),Inst_social,0),0)&gt;0,Tabel!$AD859*0.1,0)</f>
        <v>0</v>
      </c>
      <c r="AN849" s="55">
        <f>Tabel!$AD859*0.75</f>
        <v>0</v>
      </c>
    </row>
    <row r="850" spans="24:40" x14ac:dyDescent="0.2">
      <c r="X850" s="55">
        <f>IF(IFERROR(MATCH(CONCATENATE("I",Tabel!$N$4),Inst_SFSSV,0),0)&gt;0,Tabel!$AD860*0.9,0)</f>
        <v>0</v>
      </c>
      <c r="Y850" s="55">
        <f>IF(Tabel!$N$4="16341", Tabel!AD860*1,0)</f>
        <v>0</v>
      </c>
      <c r="Z850" s="55">
        <f>IF(Tabel!$N$4="00027", Tabel!AD860*0.4,0)</f>
        <v>0</v>
      </c>
      <c r="AA850" s="55">
        <f>IF(IFERROR(MATCH(CONCATENATE("I",Tabel!$N$4),Inst_audio,0),0)&gt;0,Tabel!$AD860*0.2,0)</f>
        <v>0</v>
      </c>
      <c r="AB850" s="55">
        <f>IF(Tabel!$N$4="00169", Tabel!AD860*0.4,0)</f>
        <v>0</v>
      </c>
      <c r="AC850" s="55">
        <f>IF(IFERROR(MATCH(CONCATENATE("I",Tabel!$N$4),Inst_forta,0),0)&gt;0,Tabel!$AD860*0.2,0)</f>
        <v>0</v>
      </c>
      <c r="AD850" s="55">
        <f>IF(IFERROR(MATCH(CONCATENATE("I",Tabel!$N$4),Inst_forta_bani,0),0)&gt;0,Tabel!$AD860*1.2,0)</f>
        <v>0</v>
      </c>
      <c r="AE850" s="55">
        <f>IF(Tabel!$N$4="16751", Tabel!$AD860*1.2,0)</f>
        <v>0</v>
      </c>
      <c r="AF850" s="55">
        <f>IF(Tabel!$N$4="16606", Tabel!$AD860*0.3,0)</f>
        <v>0</v>
      </c>
      <c r="AG850" s="55">
        <f>IF(Tabel!$N$4="16668", Tabel!$AD860*0.4,0)</f>
        <v>0</v>
      </c>
      <c r="AH850" s="55">
        <f>IF(Tabel!$N$4="15677", Tabel!$AD860*0.2,0)</f>
        <v>0</v>
      </c>
      <c r="AI850" s="55">
        <f>IF(Tabel!$N$4="16958", Tabel!$AD860*0.2,0)</f>
        <v>0</v>
      </c>
      <c r="AJ850" s="55">
        <f>Tabel!$AD860*0.75</f>
        <v>0</v>
      </c>
      <c r="AK850" s="55">
        <f>(Tabel!$AD860+Tabel!$AF860)*0.1</f>
        <v>0</v>
      </c>
      <c r="AL850" s="55">
        <f>IF(Tabel!$B860="GRUP_F6", Tabel!$AD860*0.1,0)</f>
        <v>0</v>
      </c>
      <c r="AM850" s="55">
        <f>IF(IFERROR(MATCH(CONCATENATE("I",Tabel!$N$4),Inst_social,0),0)&gt;0,Tabel!$AD860*0.1,0)</f>
        <v>0</v>
      </c>
      <c r="AN850" s="55">
        <f>Tabel!$AD860*0.75</f>
        <v>0</v>
      </c>
    </row>
    <row r="851" spans="24:40" x14ac:dyDescent="0.2">
      <c r="X851" s="55">
        <f>IF(IFERROR(MATCH(CONCATENATE("I",Tabel!$N$4),Inst_SFSSV,0),0)&gt;0,Tabel!$AD861*0.9,0)</f>
        <v>0</v>
      </c>
      <c r="Y851" s="55">
        <f>IF(Tabel!$N$4="16341", Tabel!AD861*1,0)</f>
        <v>0</v>
      </c>
      <c r="Z851" s="55">
        <f>IF(Tabel!$N$4="00027", Tabel!AD861*0.4,0)</f>
        <v>0</v>
      </c>
      <c r="AA851" s="55">
        <f>IF(IFERROR(MATCH(CONCATENATE("I",Tabel!$N$4),Inst_audio,0),0)&gt;0,Tabel!$AD861*0.2,0)</f>
        <v>0</v>
      </c>
      <c r="AB851" s="55">
        <f>IF(Tabel!$N$4="00169", Tabel!AD861*0.4,0)</f>
        <v>0</v>
      </c>
      <c r="AC851" s="55">
        <f>IF(IFERROR(MATCH(CONCATENATE("I",Tabel!$N$4),Inst_forta,0),0)&gt;0,Tabel!$AD861*0.2,0)</f>
        <v>0</v>
      </c>
      <c r="AD851" s="55">
        <f>IF(IFERROR(MATCH(CONCATENATE("I",Tabel!$N$4),Inst_forta_bani,0),0)&gt;0,Tabel!$AD861*1.2,0)</f>
        <v>0</v>
      </c>
      <c r="AE851" s="55">
        <f>IF(Tabel!$N$4="16751", Tabel!$AD861*1.2,0)</f>
        <v>0</v>
      </c>
      <c r="AF851" s="55">
        <f>IF(Tabel!$N$4="16606", Tabel!$AD861*0.3,0)</f>
        <v>0</v>
      </c>
      <c r="AG851" s="55">
        <f>IF(Tabel!$N$4="16668", Tabel!$AD861*0.4,0)</f>
        <v>0</v>
      </c>
      <c r="AH851" s="55">
        <f>IF(Tabel!$N$4="15677", Tabel!$AD861*0.2,0)</f>
        <v>0</v>
      </c>
      <c r="AI851" s="55">
        <f>IF(Tabel!$N$4="16958", Tabel!$AD861*0.2,0)</f>
        <v>0</v>
      </c>
      <c r="AJ851" s="55">
        <f>Tabel!$AD861*0.75</f>
        <v>0</v>
      </c>
      <c r="AK851" s="55">
        <f>(Tabel!$AD861+Tabel!$AF861)*0.1</f>
        <v>0</v>
      </c>
      <c r="AL851" s="55">
        <f>IF(Tabel!$B861="GRUP_F6", Tabel!$AD861*0.1,0)</f>
        <v>0</v>
      </c>
      <c r="AM851" s="55">
        <f>IF(IFERROR(MATCH(CONCATENATE("I",Tabel!$N$4),Inst_social,0),0)&gt;0,Tabel!$AD861*0.1,0)</f>
        <v>0</v>
      </c>
      <c r="AN851" s="55">
        <f>Tabel!$AD861*0.75</f>
        <v>0</v>
      </c>
    </row>
    <row r="852" spans="24:40" x14ac:dyDescent="0.2">
      <c r="X852" s="55">
        <f>IF(IFERROR(MATCH(CONCATENATE("I",Tabel!$N$4),Inst_SFSSV,0),0)&gt;0,Tabel!$AD862*0.9,0)</f>
        <v>0</v>
      </c>
      <c r="Y852" s="55">
        <f>IF(Tabel!$N$4="16341", Tabel!AD862*1,0)</f>
        <v>0</v>
      </c>
      <c r="Z852" s="55">
        <f>IF(Tabel!$N$4="00027", Tabel!AD862*0.4,0)</f>
        <v>0</v>
      </c>
      <c r="AA852" s="55">
        <f>IF(IFERROR(MATCH(CONCATENATE("I",Tabel!$N$4),Inst_audio,0),0)&gt;0,Tabel!$AD862*0.2,0)</f>
        <v>0</v>
      </c>
      <c r="AB852" s="55">
        <f>IF(Tabel!$N$4="00169", Tabel!AD862*0.4,0)</f>
        <v>0</v>
      </c>
      <c r="AC852" s="55">
        <f>IF(IFERROR(MATCH(CONCATENATE("I",Tabel!$N$4),Inst_forta,0),0)&gt;0,Tabel!$AD862*0.2,0)</f>
        <v>0</v>
      </c>
      <c r="AD852" s="55">
        <f>IF(IFERROR(MATCH(CONCATENATE("I",Tabel!$N$4),Inst_forta_bani,0),0)&gt;0,Tabel!$AD862*1.2,0)</f>
        <v>0</v>
      </c>
      <c r="AE852" s="55">
        <f>IF(Tabel!$N$4="16751", Tabel!$AD862*1.2,0)</f>
        <v>0</v>
      </c>
      <c r="AF852" s="55">
        <f>IF(Tabel!$N$4="16606", Tabel!$AD862*0.3,0)</f>
        <v>0</v>
      </c>
      <c r="AG852" s="55">
        <f>IF(Tabel!$N$4="16668", Tabel!$AD862*0.4,0)</f>
        <v>0</v>
      </c>
      <c r="AH852" s="55">
        <f>IF(Tabel!$N$4="15677", Tabel!$AD862*0.2,0)</f>
        <v>0</v>
      </c>
      <c r="AI852" s="55">
        <f>IF(Tabel!$N$4="16958", Tabel!$AD862*0.2,0)</f>
        <v>0</v>
      </c>
      <c r="AJ852" s="55">
        <f>Tabel!$AD862*0.75</f>
        <v>0</v>
      </c>
      <c r="AK852" s="55">
        <f>(Tabel!$AD862+Tabel!$AF862)*0.1</f>
        <v>0</v>
      </c>
      <c r="AL852" s="55">
        <f>IF(Tabel!$B862="GRUP_F6", Tabel!$AD862*0.1,0)</f>
        <v>0</v>
      </c>
      <c r="AM852" s="55">
        <f>IF(IFERROR(MATCH(CONCATENATE("I",Tabel!$N$4),Inst_social,0),0)&gt;0,Tabel!$AD862*0.1,0)</f>
        <v>0</v>
      </c>
      <c r="AN852" s="55">
        <f>Tabel!$AD862*0.75</f>
        <v>0</v>
      </c>
    </row>
    <row r="853" spans="24:40" x14ac:dyDescent="0.2">
      <c r="X853" s="55">
        <f>IF(IFERROR(MATCH(CONCATENATE("I",Tabel!$N$4),Inst_SFSSV,0),0)&gt;0,Tabel!$AD863*0.9,0)</f>
        <v>0</v>
      </c>
      <c r="Y853" s="55">
        <f>IF(Tabel!$N$4="16341", Tabel!AD863*1,0)</f>
        <v>0</v>
      </c>
      <c r="Z853" s="55">
        <f>IF(Tabel!$N$4="00027", Tabel!AD863*0.4,0)</f>
        <v>0</v>
      </c>
      <c r="AA853" s="55">
        <f>IF(IFERROR(MATCH(CONCATENATE("I",Tabel!$N$4),Inst_audio,0),0)&gt;0,Tabel!$AD863*0.2,0)</f>
        <v>0</v>
      </c>
      <c r="AB853" s="55">
        <f>IF(Tabel!$N$4="00169", Tabel!AD863*0.4,0)</f>
        <v>0</v>
      </c>
      <c r="AC853" s="55">
        <f>IF(IFERROR(MATCH(CONCATENATE("I",Tabel!$N$4),Inst_forta,0),0)&gt;0,Tabel!$AD863*0.2,0)</f>
        <v>0</v>
      </c>
      <c r="AD853" s="55">
        <f>IF(IFERROR(MATCH(CONCATENATE("I",Tabel!$N$4),Inst_forta_bani,0),0)&gt;0,Tabel!$AD863*1.2,0)</f>
        <v>0</v>
      </c>
      <c r="AE853" s="55">
        <f>IF(Tabel!$N$4="16751", Tabel!$AD863*1.2,0)</f>
        <v>0</v>
      </c>
      <c r="AF853" s="55">
        <f>IF(Tabel!$N$4="16606", Tabel!$AD863*0.3,0)</f>
        <v>0</v>
      </c>
      <c r="AG853" s="55">
        <f>IF(Tabel!$N$4="16668", Tabel!$AD863*0.4,0)</f>
        <v>0</v>
      </c>
      <c r="AH853" s="55">
        <f>IF(Tabel!$N$4="15677", Tabel!$AD863*0.2,0)</f>
        <v>0</v>
      </c>
      <c r="AI853" s="55">
        <f>IF(Tabel!$N$4="16958", Tabel!$AD863*0.2,0)</f>
        <v>0</v>
      </c>
      <c r="AJ853" s="55">
        <f>Tabel!$AD863*0.75</f>
        <v>0</v>
      </c>
      <c r="AK853" s="55">
        <f>(Tabel!$AD863+Tabel!$AF863)*0.1</f>
        <v>0</v>
      </c>
      <c r="AL853" s="55">
        <f>IF(Tabel!$B863="GRUP_F6", Tabel!$AD863*0.1,0)</f>
        <v>0</v>
      </c>
      <c r="AM853" s="55">
        <f>IF(IFERROR(MATCH(CONCATENATE("I",Tabel!$N$4),Inst_social,0),0)&gt;0,Tabel!$AD863*0.1,0)</f>
        <v>0</v>
      </c>
      <c r="AN853" s="55">
        <f>Tabel!$AD863*0.75</f>
        <v>0</v>
      </c>
    </row>
    <row r="854" spans="24:40" x14ac:dyDescent="0.2">
      <c r="X854" s="55">
        <f>IF(IFERROR(MATCH(CONCATENATE("I",Tabel!$N$4),Inst_SFSSV,0),0)&gt;0,Tabel!$AD864*0.9,0)</f>
        <v>0</v>
      </c>
      <c r="Y854" s="55">
        <f>IF(Tabel!$N$4="16341", Tabel!AD864*1,0)</f>
        <v>0</v>
      </c>
      <c r="Z854" s="55">
        <f>IF(Tabel!$N$4="00027", Tabel!AD864*0.4,0)</f>
        <v>0</v>
      </c>
      <c r="AA854" s="55">
        <f>IF(IFERROR(MATCH(CONCATENATE("I",Tabel!$N$4),Inst_audio,0),0)&gt;0,Tabel!$AD864*0.2,0)</f>
        <v>0</v>
      </c>
      <c r="AB854" s="55">
        <f>IF(Tabel!$N$4="00169", Tabel!AD864*0.4,0)</f>
        <v>0</v>
      </c>
      <c r="AC854" s="55">
        <f>IF(IFERROR(MATCH(CONCATENATE("I",Tabel!$N$4),Inst_forta,0),0)&gt;0,Tabel!$AD864*0.2,0)</f>
        <v>0</v>
      </c>
      <c r="AD854" s="55">
        <f>IF(IFERROR(MATCH(CONCATENATE("I",Tabel!$N$4),Inst_forta_bani,0),0)&gt;0,Tabel!$AD864*1.2,0)</f>
        <v>0</v>
      </c>
      <c r="AE854" s="55">
        <f>IF(Tabel!$N$4="16751", Tabel!$AD864*1.2,0)</f>
        <v>0</v>
      </c>
      <c r="AF854" s="55">
        <f>IF(Tabel!$N$4="16606", Tabel!$AD864*0.3,0)</f>
        <v>0</v>
      </c>
      <c r="AG854" s="55">
        <f>IF(Tabel!$N$4="16668", Tabel!$AD864*0.4,0)</f>
        <v>0</v>
      </c>
      <c r="AH854" s="55">
        <f>IF(Tabel!$N$4="15677", Tabel!$AD864*0.2,0)</f>
        <v>0</v>
      </c>
      <c r="AI854" s="55">
        <f>IF(Tabel!$N$4="16958", Tabel!$AD864*0.2,0)</f>
        <v>0</v>
      </c>
      <c r="AJ854" s="55">
        <f>Tabel!$AD864*0.75</f>
        <v>0</v>
      </c>
      <c r="AK854" s="55">
        <f>(Tabel!$AD864+Tabel!$AF864)*0.1</f>
        <v>0</v>
      </c>
      <c r="AL854" s="55">
        <f>IF(Tabel!$B864="GRUP_F6", Tabel!$AD864*0.1,0)</f>
        <v>0</v>
      </c>
      <c r="AM854" s="55">
        <f>IF(IFERROR(MATCH(CONCATENATE("I",Tabel!$N$4),Inst_social,0),0)&gt;0,Tabel!$AD864*0.1,0)</f>
        <v>0</v>
      </c>
      <c r="AN854" s="55">
        <f>Tabel!$AD864*0.75</f>
        <v>0</v>
      </c>
    </row>
    <row r="855" spans="24:40" x14ac:dyDescent="0.2">
      <c r="X855" s="55">
        <f>IF(IFERROR(MATCH(CONCATENATE("I",Tabel!$N$4),Inst_SFSSV,0),0)&gt;0,Tabel!$AD865*0.9,0)</f>
        <v>0</v>
      </c>
      <c r="Y855" s="55">
        <f>IF(Tabel!$N$4="16341", Tabel!AD865*1,0)</f>
        <v>0</v>
      </c>
      <c r="Z855" s="55">
        <f>IF(Tabel!$N$4="00027", Tabel!AD865*0.4,0)</f>
        <v>0</v>
      </c>
      <c r="AA855" s="55">
        <f>IF(IFERROR(MATCH(CONCATENATE("I",Tabel!$N$4),Inst_audio,0),0)&gt;0,Tabel!$AD865*0.2,0)</f>
        <v>0</v>
      </c>
      <c r="AB855" s="55">
        <f>IF(Tabel!$N$4="00169", Tabel!AD865*0.4,0)</f>
        <v>0</v>
      </c>
      <c r="AC855" s="55">
        <f>IF(IFERROR(MATCH(CONCATENATE("I",Tabel!$N$4),Inst_forta,0),0)&gt;0,Tabel!$AD865*0.2,0)</f>
        <v>0</v>
      </c>
      <c r="AD855" s="55">
        <f>IF(IFERROR(MATCH(CONCATENATE("I",Tabel!$N$4),Inst_forta_bani,0),0)&gt;0,Tabel!$AD865*1.2,0)</f>
        <v>0</v>
      </c>
      <c r="AE855" s="55">
        <f>IF(Tabel!$N$4="16751", Tabel!$AD865*1.2,0)</f>
        <v>0</v>
      </c>
      <c r="AF855" s="55">
        <f>IF(Tabel!$N$4="16606", Tabel!$AD865*0.3,0)</f>
        <v>0</v>
      </c>
      <c r="AG855" s="55">
        <f>IF(Tabel!$N$4="16668", Tabel!$AD865*0.4,0)</f>
        <v>0</v>
      </c>
      <c r="AH855" s="55">
        <f>IF(Tabel!$N$4="15677", Tabel!$AD865*0.2,0)</f>
        <v>0</v>
      </c>
      <c r="AI855" s="55">
        <f>IF(Tabel!$N$4="16958", Tabel!$AD865*0.2,0)</f>
        <v>0</v>
      </c>
      <c r="AJ855" s="55">
        <f>Tabel!$AD865*0.75</f>
        <v>0</v>
      </c>
      <c r="AK855" s="55">
        <f>(Tabel!$AD865+Tabel!$AF865)*0.1</f>
        <v>0</v>
      </c>
      <c r="AL855" s="55">
        <f>IF(Tabel!$B865="GRUP_F6", Tabel!$AD865*0.1,0)</f>
        <v>0</v>
      </c>
      <c r="AM855" s="55">
        <f>IF(IFERROR(MATCH(CONCATENATE("I",Tabel!$N$4),Inst_social,0),0)&gt;0,Tabel!$AD865*0.1,0)</f>
        <v>0</v>
      </c>
      <c r="AN855" s="55">
        <f>Tabel!$AD865*0.75</f>
        <v>0</v>
      </c>
    </row>
    <row r="856" spans="24:40" x14ac:dyDescent="0.2">
      <c r="X856" s="55">
        <f>IF(IFERROR(MATCH(CONCATENATE("I",Tabel!$N$4),Inst_SFSSV,0),0)&gt;0,Tabel!$AD866*0.9,0)</f>
        <v>0</v>
      </c>
      <c r="Y856" s="55">
        <f>IF(Tabel!$N$4="16341", Tabel!AD866*1,0)</f>
        <v>0</v>
      </c>
      <c r="Z856" s="55">
        <f>IF(Tabel!$N$4="00027", Tabel!AD866*0.4,0)</f>
        <v>0</v>
      </c>
      <c r="AA856" s="55">
        <f>IF(IFERROR(MATCH(CONCATENATE("I",Tabel!$N$4),Inst_audio,0),0)&gt;0,Tabel!$AD866*0.2,0)</f>
        <v>0</v>
      </c>
      <c r="AB856" s="55">
        <f>IF(Tabel!$N$4="00169", Tabel!AD866*0.4,0)</f>
        <v>0</v>
      </c>
      <c r="AC856" s="55">
        <f>IF(IFERROR(MATCH(CONCATENATE("I",Tabel!$N$4),Inst_forta,0),0)&gt;0,Tabel!$AD866*0.2,0)</f>
        <v>0</v>
      </c>
      <c r="AD856" s="55">
        <f>IF(IFERROR(MATCH(CONCATENATE("I",Tabel!$N$4),Inst_forta_bani,0),0)&gt;0,Tabel!$AD866*1.2,0)</f>
        <v>0</v>
      </c>
      <c r="AE856" s="55">
        <f>IF(Tabel!$N$4="16751", Tabel!$AD866*1.2,0)</f>
        <v>0</v>
      </c>
      <c r="AF856" s="55">
        <f>IF(Tabel!$N$4="16606", Tabel!$AD866*0.3,0)</f>
        <v>0</v>
      </c>
      <c r="AG856" s="55">
        <f>IF(Tabel!$N$4="16668", Tabel!$AD866*0.4,0)</f>
        <v>0</v>
      </c>
      <c r="AH856" s="55">
        <f>IF(Tabel!$N$4="15677", Tabel!$AD866*0.2,0)</f>
        <v>0</v>
      </c>
      <c r="AI856" s="55">
        <f>IF(Tabel!$N$4="16958", Tabel!$AD866*0.2,0)</f>
        <v>0</v>
      </c>
      <c r="AJ856" s="55">
        <f>Tabel!$AD866*0.75</f>
        <v>0</v>
      </c>
      <c r="AK856" s="55">
        <f>(Tabel!$AD866+Tabel!$AF866)*0.1</f>
        <v>0</v>
      </c>
      <c r="AL856" s="55">
        <f>IF(Tabel!$B866="GRUP_F6", Tabel!$AD866*0.1,0)</f>
        <v>0</v>
      </c>
      <c r="AM856" s="55">
        <f>IF(IFERROR(MATCH(CONCATENATE("I",Tabel!$N$4),Inst_social,0),0)&gt;0,Tabel!$AD866*0.1,0)</f>
        <v>0</v>
      </c>
      <c r="AN856" s="55">
        <f>Tabel!$AD866*0.75</f>
        <v>0</v>
      </c>
    </row>
    <row r="857" spans="24:40" x14ac:dyDescent="0.2">
      <c r="X857" s="55">
        <f>IF(IFERROR(MATCH(CONCATENATE("I",Tabel!$N$4),Inst_SFSSV,0),0)&gt;0,Tabel!$AD867*0.9,0)</f>
        <v>0</v>
      </c>
      <c r="Y857" s="55">
        <f>IF(Tabel!$N$4="16341", Tabel!AD867*1,0)</f>
        <v>0</v>
      </c>
      <c r="Z857" s="55">
        <f>IF(Tabel!$N$4="00027", Tabel!AD867*0.4,0)</f>
        <v>0</v>
      </c>
      <c r="AA857" s="55">
        <f>IF(IFERROR(MATCH(CONCATENATE("I",Tabel!$N$4),Inst_audio,0),0)&gt;0,Tabel!$AD867*0.2,0)</f>
        <v>0</v>
      </c>
      <c r="AB857" s="55">
        <f>IF(Tabel!$N$4="00169", Tabel!AD867*0.4,0)</f>
        <v>0</v>
      </c>
      <c r="AC857" s="55">
        <f>IF(IFERROR(MATCH(CONCATENATE("I",Tabel!$N$4),Inst_forta,0),0)&gt;0,Tabel!$AD867*0.2,0)</f>
        <v>0</v>
      </c>
      <c r="AD857" s="55">
        <f>IF(IFERROR(MATCH(CONCATENATE("I",Tabel!$N$4),Inst_forta_bani,0),0)&gt;0,Tabel!$AD867*1.2,0)</f>
        <v>0</v>
      </c>
      <c r="AE857" s="55">
        <f>IF(Tabel!$N$4="16751", Tabel!$AD867*1.2,0)</f>
        <v>0</v>
      </c>
      <c r="AF857" s="55">
        <f>IF(Tabel!$N$4="16606", Tabel!$AD867*0.3,0)</f>
        <v>0</v>
      </c>
      <c r="AG857" s="55">
        <f>IF(Tabel!$N$4="16668", Tabel!$AD867*0.4,0)</f>
        <v>0</v>
      </c>
      <c r="AH857" s="55">
        <f>IF(Tabel!$N$4="15677", Tabel!$AD867*0.2,0)</f>
        <v>0</v>
      </c>
      <c r="AI857" s="55">
        <f>IF(Tabel!$N$4="16958", Tabel!$AD867*0.2,0)</f>
        <v>0</v>
      </c>
      <c r="AJ857" s="55">
        <f>Tabel!$AD867*0.75</f>
        <v>0</v>
      </c>
      <c r="AK857" s="55">
        <f>(Tabel!$AD867+Tabel!$AF867)*0.1</f>
        <v>0</v>
      </c>
      <c r="AL857" s="55">
        <f>IF(Tabel!$B867="GRUP_F6", Tabel!$AD867*0.1,0)</f>
        <v>0</v>
      </c>
      <c r="AM857" s="55">
        <f>IF(IFERROR(MATCH(CONCATENATE("I",Tabel!$N$4),Inst_social,0),0)&gt;0,Tabel!$AD867*0.1,0)</f>
        <v>0</v>
      </c>
      <c r="AN857" s="55">
        <f>Tabel!$AD867*0.75</f>
        <v>0</v>
      </c>
    </row>
    <row r="858" spans="24:40" x14ac:dyDescent="0.2">
      <c r="X858" s="55">
        <f>IF(IFERROR(MATCH(CONCATENATE("I",Tabel!$N$4),Inst_SFSSV,0),0)&gt;0,Tabel!$AD868*0.9,0)</f>
        <v>0</v>
      </c>
      <c r="Y858" s="55">
        <f>IF(Tabel!$N$4="16341", Tabel!AD868*1,0)</f>
        <v>0</v>
      </c>
      <c r="Z858" s="55">
        <f>IF(Tabel!$N$4="00027", Tabel!AD868*0.4,0)</f>
        <v>0</v>
      </c>
      <c r="AA858" s="55">
        <f>IF(IFERROR(MATCH(CONCATENATE("I",Tabel!$N$4),Inst_audio,0),0)&gt;0,Tabel!$AD868*0.2,0)</f>
        <v>0</v>
      </c>
      <c r="AB858" s="55">
        <f>IF(Tabel!$N$4="00169", Tabel!AD868*0.4,0)</f>
        <v>0</v>
      </c>
      <c r="AC858" s="55">
        <f>IF(IFERROR(MATCH(CONCATENATE("I",Tabel!$N$4),Inst_forta,0),0)&gt;0,Tabel!$AD868*0.2,0)</f>
        <v>0</v>
      </c>
      <c r="AD858" s="55">
        <f>IF(IFERROR(MATCH(CONCATENATE("I",Tabel!$N$4),Inst_forta_bani,0),0)&gt;0,Tabel!$AD868*1.2,0)</f>
        <v>0</v>
      </c>
      <c r="AE858" s="55">
        <f>IF(Tabel!$N$4="16751", Tabel!$AD868*1.2,0)</f>
        <v>0</v>
      </c>
      <c r="AF858" s="55">
        <f>IF(Tabel!$N$4="16606", Tabel!$AD868*0.3,0)</f>
        <v>0</v>
      </c>
      <c r="AG858" s="55">
        <f>IF(Tabel!$N$4="16668", Tabel!$AD868*0.4,0)</f>
        <v>0</v>
      </c>
      <c r="AH858" s="55">
        <f>IF(Tabel!$N$4="15677", Tabel!$AD868*0.2,0)</f>
        <v>0</v>
      </c>
      <c r="AI858" s="55">
        <f>IF(Tabel!$N$4="16958", Tabel!$AD868*0.2,0)</f>
        <v>0</v>
      </c>
      <c r="AJ858" s="55">
        <f>Tabel!$AD868*0.75</f>
        <v>0</v>
      </c>
      <c r="AK858" s="55">
        <f>(Tabel!$AD868+Tabel!$AF868)*0.1</f>
        <v>0</v>
      </c>
      <c r="AL858" s="55">
        <f>IF(Tabel!$B868="GRUP_F6", Tabel!$AD868*0.1,0)</f>
        <v>0</v>
      </c>
      <c r="AM858" s="55">
        <f>IF(IFERROR(MATCH(CONCATENATE("I",Tabel!$N$4),Inst_social,0),0)&gt;0,Tabel!$AD868*0.1,0)</f>
        <v>0</v>
      </c>
      <c r="AN858" s="55">
        <f>Tabel!$AD868*0.75</f>
        <v>0</v>
      </c>
    </row>
    <row r="859" spans="24:40" x14ac:dyDescent="0.2">
      <c r="X859" s="55">
        <f>IF(IFERROR(MATCH(CONCATENATE("I",Tabel!$N$4),Inst_SFSSV,0),0)&gt;0,Tabel!$AD869*0.9,0)</f>
        <v>0</v>
      </c>
      <c r="Y859" s="55">
        <f>IF(Tabel!$N$4="16341", Tabel!AD869*1,0)</f>
        <v>0</v>
      </c>
      <c r="Z859" s="55">
        <f>IF(Tabel!$N$4="00027", Tabel!AD869*0.4,0)</f>
        <v>0</v>
      </c>
      <c r="AA859" s="55">
        <f>IF(IFERROR(MATCH(CONCATENATE("I",Tabel!$N$4),Inst_audio,0),0)&gt;0,Tabel!$AD869*0.2,0)</f>
        <v>0</v>
      </c>
      <c r="AB859" s="55">
        <f>IF(Tabel!$N$4="00169", Tabel!AD869*0.4,0)</f>
        <v>0</v>
      </c>
      <c r="AC859" s="55">
        <f>IF(IFERROR(MATCH(CONCATENATE("I",Tabel!$N$4),Inst_forta,0),0)&gt;0,Tabel!$AD869*0.2,0)</f>
        <v>0</v>
      </c>
      <c r="AD859" s="55">
        <f>IF(IFERROR(MATCH(CONCATENATE("I",Tabel!$N$4),Inst_forta_bani,0),0)&gt;0,Tabel!$AD869*1.2,0)</f>
        <v>0</v>
      </c>
      <c r="AE859" s="55">
        <f>IF(Tabel!$N$4="16751", Tabel!$AD869*1.2,0)</f>
        <v>0</v>
      </c>
      <c r="AF859" s="55">
        <f>IF(Tabel!$N$4="16606", Tabel!$AD869*0.3,0)</f>
        <v>0</v>
      </c>
      <c r="AG859" s="55">
        <f>IF(Tabel!$N$4="16668", Tabel!$AD869*0.4,0)</f>
        <v>0</v>
      </c>
      <c r="AH859" s="55">
        <f>IF(Tabel!$N$4="15677", Tabel!$AD869*0.2,0)</f>
        <v>0</v>
      </c>
      <c r="AI859" s="55">
        <f>IF(Tabel!$N$4="16958", Tabel!$AD869*0.2,0)</f>
        <v>0</v>
      </c>
      <c r="AJ859" s="55">
        <f>Tabel!$AD869*0.75</f>
        <v>0</v>
      </c>
      <c r="AK859" s="55">
        <f>(Tabel!$AD869+Tabel!$AF869)*0.1</f>
        <v>0</v>
      </c>
      <c r="AL859" s="55">
        <f>IF(Tabel!$B869="GRUP_F6", Tabel!$AD869*0.1,0)</f>
        <v>0</v>
      </c>
      <c r="AM859" s="55">
        <f>IF(IFERROR(MATCH(CONCATENATE("I",Tabel!$N$4),Inst_social,0),0)&gt;0,Tabel!$AD869*0.1,0)</f>
        <v>0</v>
      </c>
      <c r="AN859" s="55">
        <f>Tabel!$AD869*0.75</f>
        <v>0</v>
      </c>
    </row>
    <row r="860" spans="24:40" x14ac:dyDescent="0.2">
      <c r="X860" s="55">
        <f>IF(IFERROR(MATCH(CONCATENATE("I",Tabel!$N$4),Inst_SFSSV,0),0)&gt;0,Tabel!$AD870*0.9,0)</f>
        <v>0</v>
      </c>
      <c r="Y860" s="55">
        <f>IF(Tabel!$N$4="16341", Tabel!AD870*1,0)</f>
        <v>0</v>
      </c>
      <c r="Z860" s="55">
        <f>IF(Tabel!$N$4="00027", Tabel!AD870*0.4,0)</f>
        <v>0</v>
      </c>
      <c r="AA860" s="55">
        <f>IF(IFERROR(MATCH(CONCATENATE("I",Tabel!$N$4),Inst_audio,0),0)&gt;0,Tabel!$AD870*0.2,0)</f>
        <v>0</v>
      </c>
      <c r="AB860" s="55">
        <f>IF(Tabel!$N$4="00169", Tabel!AD870*0.4,0)</f>
        <v>0</v>
      </c>
      <c r="AC860" s="55">
        <f>IF(IFERROR(MATCH(CONCATENATE("I",Tabel!$N$4),Inst_forta,0),0)&gt;0,Tabel!$AD870*0.2,0)</f>
        <v>0</v>
      </c>
      <c r="AD860" s="55">
        <f>IF(IFERROR(MATCH(CONCATENATE("I",Tabel!$N$4),Inst_forta_bani,0),0)&gt;0,Tabel!$AD870*1.2,0)</f>
        <v>0</v>
      </c>
      <c r="AE860" s="55">
        <f>IF(Tabel!$N$4="16751", Tabel!$AD870*1.2,0)</f>
        <v>0</v>
      </c>
      <c r="AF860" s="55">
        <f>IF(Tabel!$N$4="16606", Tabel!$AD870*0.3,0)</f>
        <v>0</v>
      </c>
      <c r="AG860" s="55">
        <f>IF(Tabel!$N$4="16668", Tabel!$AD870*0.4,0)</f>
        <v>0</v>
      </c>
      <c r="AH860" s="55">
        <f>IF(Tabel!$N$4="15677", Tabel!$AD870*0.2,0)</f>
        <v>0</v>
      </c>
      <c r="AI860" s="55">
        <f>IF(Tabel!$N$4="16958", Tabel!$AD870*0.2,0)</f>
        <v>0</v>
      </c>
      <c r="AJ860" s="55">
        <f>Tabel!$AD870*0.75</f>
        <v>0</v>
      </c>
      <c r="AK860" s="55">
        <f>(Tabel!$AD870+Tabel!$AF870)*0.1</f>
        <v>0</v>
      </c>
      <c r="AL860" s="55">
        <f>IF(Tabel!$B870="GRUP_F6", Tabel!$AD870*0.1,0)</f>
        <v>0</v>
      </c>
      <c r="AM860" s="55">
        <f>IF(IFERROR(MATCH(CONCATENATE("I",Tabel!$N$4),Inst_social,0),0)&gt;0,Tabel!$AD870*0.1,0)</f>
        <v>0</v>
      </c>
      <c r="AN860" s="55">
        <f>Tabel!$AD870*0.75</f>
        <v>0</v>
      </c>
    </row>
    <row r="861" spans="24:40" x14ac:dyDescent="0.2">
      <c r="X861" s="55">
        <f>IF(IFERROR(MATCH(CONCATENATE("I",Tabel!$N$4),Inst_SFSSV,0),0)&gt;0,Tabel!$AD871*0.9,0)</f>
        <v>0</v>
      </c>
      <c r="Y861" s="55">
        <f>IF(Tabel!$N$4="16341", Tabel!AD871*1,0)</f>
        <v>0</v>
      </c>
      <c r="Z861" s="55">
        <f>IF(Tabel!$N$4="00027", Tabel!AD871*0.4,0)</f>
        <v>0</v>
      </c>
      <c r="AA861" s="55">
        <f>IF(IFERROR(MATCH(CONCATENATE("I",Tabel!$N$4),Inst_audio,0),0)&gt;0,Tabel!$AD871*0.2,0)</f>
        <v>0</v>
      </c>
      <c r="AB861" s="55">
        <f>IF(Tabel!$N$4="00169", Tabel!AD871*0.4,0)</f>
        <v>0</v>
      </c>
      <c r="AC861" s="55">
        <f>IF(IFERROR(MATCH(CONCATENATE("I",Tabel!$N$4),Inst_forta,0),0)&gt;0,Tabel!$AD871*0.2,0)</f>
        <v>0</v>
      </c>
      <c r="AD861" s="55">
        <f>IF(IFERROR(MATCH(CONCATENATE("I",Tabel!$N$4),Inst_forta_bani,0),0)&gt;0,Tabel!$AD871*1.2,0)</f>
        <v>0</v>
      </c>
      <c r="AE861" s="55">
        <f>IF(Tabel!$N$4="16751", Tabel!$AD871*1.2,0)</f>
        <v>0</v>
      </c>
      <c r="AF861" s="55">
        <f>IF(Tabel!$N$4="16606", Tabel!$AD871*0.3,0)</f>
        <v>0</v>
      </c>
      <c r="AG861" s="55">
        <f>IF(Tabel!$N$4="16668", Tabel!$AD871*0.4,0)</f>
        <v>0</v>
      </c>
      <c r="AH861" s="55">
        <f>IF(Tabel!$N$4="15677", Tabel!$AD871*0.2,0)</f>
        <v>0</v>
      </c>
      <c r="AI861" s="55">
        <f>IF(Tabel!$N$4="16958", Tabel!$AD871*0.2,0)</f>
        <v>0</v>
      </c>
      <c r="AJ861" s="55">
        <f>Tabel!$AD871*0.75</f>
        <v>0</v>
      </c>
      <c r="AK861" s="55">
        <f>(Tabel!$AD871+Tabel!$AF871)*0.1</f>
        <v>0</v>
      </c>
      <c r="AL861" s="55">
        <f>IF(Tabel!$B871="GRUP_F6", Tabel!$AD871*0.1,0)</f>
        <v>0</v>
      </c>
      <c r="AM861" s="55">
        <f>IF(IFERROR(MATCH(CONCATENATE("I",Tabel!$N$4),Inst_social,0),0)&gt;0,Tabel!$AD871*0.1,0)</f>
        <v>0</v>
      </c>
      <c r="AN861" s="55">
        <f>Tabel!$AD871*0.75</f>
        <v>0</v>
      </c>
    </row>
    <row r="862" spans="24:40" x14ac:dyDescent="0.2">
      <c r="X862" s="55">
        <f>IF(IFERROR(MATCH(CONCATENATE("I",Tabel!$N$4),Inst_SFSSV,0),0)&gt;0,Tabel!$AD872*0.9,0)</f>
        <v>0</v>
      </c>
      <c r="Y862" s="55">
        <f>IF(Tabel!$N$4="16341", Tabel!AD872*1,0)</f>
        <v>0</v>
      </c>
      <c r="Z862" s="55">
        <f>IF(Tabel!$N$4="00027", Tabel!AD872*0.4,0)</f>
        <v>0</v>
      </c>
      <c r="AA862" s="55">
        <f>IF(IFERROR(MATCH(CONCATENATE("I",Tabel!$N$4),Inst_audio,0),0)&gt;0,Tabel!$AD872*0.2,0)</f>
        <v>0</v>
      </c>
      <c r="AB862" s="55">
        <f>IF(Tabel!$N$4="00169", Tabel!AD872*0.4,0)</f>
        <v>0</v>
      </c>
      <c r="AC862" s="55">
        <f>IF(IFERROR(MATCH(CONCATENATE("I",Tabel!$N$4),Inst_forta,0),0)&gt;0,Tabel!$AD872*0.2,0)</f>
        <v>0</v>
      </c>
      <c r="AD862" s="55">
        <f>IF(IFERROR(MATCH(CONCATENATE("I",Tabel!$N$4),Inst_forta_bani,0),0)&gt;0,Tabel!$AD872*1.2,0)</f>
        <v>0</v>
      </c>
      <c r="AE862" s="55">
        <f>IF(Tabel!$N$4="16751", Tabel!$AD872*1.2,0)</f>
        <v>0</v>
      </c>
      <c r="AF862" s="55">
        <f>IF(Tabel!$N$4="16606", Tabel!$AD872*0.3,0)</f>
        <v>0</v>
      </c>
      <c r="AG862" s="55">
        <f>IF(Tabel!$N$4="16668", Tabel!$AD872*0.4,0)</f>
        <v>0</v>
      </c>
      <c r="AH862" s="55">
        <f>IF(Tabel!$N$4="15677", Tabel!$AD872*0.2,0)</f>
        <v>0</v>
      </c>
      <c r="AI862" s="55">
        <f>IF(Tabel!$N$4="16958", Tabel!$AD872*0.2,0)</f>
        <v>0</v>
      </c>
      <c r="AJ862" s="55">
        <f>Tabel!$AD872*0.75</f>
        <v>0</v>
      </c>
      <c r="AK862" s="55">
        <f>(Tabel!$AD872+Tabel!$AF872)*0.1</f>
        <v>0</v>
      </c>
      <c r="AL862" s="55">
        <f>IF(Tabel!$B872="GRUP_F6", Tabel!$AD872*0.1,0)</f>
        <v>0</v>
      </c>
      <c r="AM862" s="55">
        <f>IF(IFERROR(MATCH(CONCATENATE("I",Tabel!$N$4),Inst_social,0),0)&gt;0,Tabel!$AD872*0.1,0)</f>
        <v>0</v>
      </c>
      <c r="AN862" s="55">
        <f>Tabel!$AD872*0.75</f>
        <v>0</v>
      </c>
    </row>
    <row r="863" spans="24:40" x14ac:dyDescent="0.2">
      <c r="X863" s="55">
        <f>IF(IFERROR(MATCH(CONCATENATE("I",Tabel!$N$4),Inst_SFSSV,0),0)&gt;0,Tabel!$AD873*0.9,0)</f>
        <v>0</v>
      </c>
      <c r="Y863" s="55">
        <f>IF(Tabel!$N$4="16341", Tabel!AD873*1,0)</f>
        <v>0</v>
      </c>
      <c r="Z863" s="55">
        <f>IF(Tabel!$N$4="00027", Tabel!AD873*0.4,0)</f>
        <v>0</v>
      </c>
      <c r="AA863" s="55">
        <f>IF(IFERROR(MATCH(CONCATENATE("I",Tabel!$N$4),Inst_audio,0),0)&gt;0,Tabel!$AD873*0.2,0)</f>
        <v>0</v>
      </c>
      <c r="AB863" s="55">
        <f>IF(Tabel!$N$4="00169", Tabel!AD873*0.4,0)</f>
        <v>0</v>
      </c>
      <c r="AC863" s="55">
        <f>IF(IFERROR(MATCH(CONCATENATE("I",Tabel!$N$4),Inst_forta,0),0)&gt;0,Tabel!$AD873*0.2,0)</f>
        <v>0</v>
      </c>
      <c r="AD863" s="55">
        <f>IF(IFERROR(MATCH(CONCATENATE("I",Tabel!$N$4),Inst_forta_bani,0),0)&gt;0,Tabel!$AD873*1.2,0)</f>
        <v>0</v>
      </c>
      <c r="AE863" s="55">
        <f>IF(Tabel!$N$4="16751", Tabel!$AD873*1.2,0)</f>
        <v>0</v>
      </c>
      <c r="AF863" s="55">
        <f>IF(Tabel!$N$4="16606", Tabel!$AD873*0.3,0)</f>
        <v>0</v>
      </c>
      <c r="AG863" s="55">
        <f>IF(Tabel!$N$4="16668", Tabel!$AD873*0.4,0)</f>
        <v>0</v>
      </c>
      <c r="AH863" s="55">
        <f>IF(Tabel!$N$4="15677", Tabel!$AD873*0.2,0)</f>
        <v>0</v>
      </c>
      <c r="AI863" s="55">
        <f>IF(Tabel!$N$4="16958", Tabel!$AD873*0.2,0)</f>
        <v>0</v>
      </c>
      <c r="AJ863" s="55">
        <f>Tabel!$AD873*0.75</f>
        <v>0</v>
      </c>
      <c r="AK863" s="55">
        <f>(Tabel!$AD873+Tabel!$AF873)*0.1</f>
        <v>0</v>
      </c>
      <c r="AL863" s="55">
        <f>IF(Tabel!$B873="GRUP_F6", Tabel!$AD873*0.1,0)</f>
        <v>0</v>
      </c>
      <c r="AM863" s="55">
        <f>IF(IFERROR(MATCH(CONCATENATE("I",Tabel!$N$4),Inst_social,0),0)&gt;0,Tabel!$AD873*0.1,0)</f>
        <v>0</v>
      </c>
      <c r="AN863" s="55">
        <f>Tabel!$AD873*0.75</f>
        <v>0</v>
      </c>
    </row>
    <row r="864" spans="24:40" x14ac:dyDescent="0.2">
      <c r="X864" s="55">
        <f>IF(IFERROR(MATCH(CONCATENATE("I",Tabel!$N$4),Inst_SFSSV,0),0)&gt;0,Tabel!$AD874*0.9,0)</f>
        <v>0</v>
      </c>
      <c r="Y864" s="55">
        <f>IF(Tabel!$N$4="16341", Tabel!AD874*1,0)</f>
        <v>0</v>
      </c>
      <c r="Z864" s="55">
        <f>IF(Tabel!$N$4="00027", Tabel!AD874*0.4,0)</f>
        <v>0</v>
      </c>
      <c r="AA864" s="55">
        <f>IF(IFERROR(MATCH(CONCATENATE("I",Tabel!$N$4),Inst_audio,0),0)&gt;0,Tabel!$AD874*0.2,0)</f>
        <v>0</v>
      </c>
      <c r="AB864" s="55">
        <f>IF(Tabel!$N$4="00169", Tabel!AD874*0.4,0)</f>
        <v>0</v>
      </c>
      <c r="AC864" s="55">
        <f>IF(IFERROR(MATCH(CONCATENATE("I",Tabel!$N$4),Inst_forta,0),0)&gt;0,Tabel!$AD874*0.2,0)</f>
        <v>0</v>
      </c>
      <c r="AD864" s="55">
        <f>IF(IFERROR(MATCH(CONCATENATE("I",Tabel!$N$4),Inst_forta_bani,0),0)&gt;0,Tabel!$AD874*1.2,0)</f>
        <v>0</v>
      </c>
      <c r="AE864" s="55">
        <f>IF(Tabel!$N$4="16751", Tabel!$AD874*1.2,0)</f>
        <v>0</v>
      </c>
      <c r="AF864" s="55">
        <f>IF(Tabel!$N$4="16606", Tabel!$AD874*0.3,0)</f>
        <v>0</v>
      </c>
      <c r="AG864" s="55">
        <f>IF(Tabel!$N$4="16668", Tabel!$AD874*0.4,0)</f>
        <v>0</v>
      </c>
      <c r="AH864" s="55">
        <f>IF(Tabel!$N$4="15677", Tabel!$AD874*0.2,0)</f>
        <v>0</v>
      </c>
      <c r="AI864" s="55">
        <f>IF(Tabel!$N$4="16958", Tabel!$AD874*0.2,0)</f>
        <v>0</v>
      </c>
      <c r="AJ864" s="55">
        <f>Tabel!$AD874*0.75</f>
        <v>0</v>
      </c>
      <c r="AK864" s="55">
        <f>(Tabel!$AD874+Tabel!$AF874)*0.1</f>
        <v>0</v>
      </c>
      <c r="AL864" s="55">
        <f>IF(Tabel!$B874="GRUP_F6", Tabel!$AD874*0.1,0)</f>
        <v>0</v>
      </c>
      <c r="AM864" s="55">
        <f>IF(IFERROR(MATCH(CONCATENATE("I",Tabel!$N$4),Inst_social,0),0)&gt;0,Tabel!$AD874*0.1,0)</f>
        <v>0</v>
      </c>
      <c r="AN864" s="55">
        <f>Tabel!$AD874*0.75</f>
        <v>0</v>
      </c>
    </row>
    <row r="865" spans="24:40" x14ac:dyDescent="0.2">
      <c r="X865" s="55">
        <f>IF(IFERROR(MATCH(CONCATENATE("I",Tabel!$N$4),Inst_SFSSV,0),0)&gt;0,Tabel!$AD875*0.9,0)</f>
        <v>0</v>
      </c>
      <c r="Y865" s="55">
        <f>IF(Tabel!$N$4="16341", Tabel!AD875*1,0)</f>
        <v>0</v>
      </c>
      <c r="Z865" s="55">
        <f>IF(Tabel!$N$4="00027", Tabel!AD875*0.4,0)</f>
        <v>0</v>
      </c>
      <c r="AA865" s="55">
        <f>IF(IFERROR(MATCH(CONCATENATE("I",Tabel!$N$4),Inst_audio,0),0)&gt;0,Tabel!$AD875*0.2,0)</f>
        <v>0</v>
      </c>
      <c r="AB865" s="55">
        <f>IF(Tabel!$N$4="00169", Tabel!AD875*0.4,0)</f>
        <v>0</v>
      </c>
      <c r="AC865" s="55">
        <f>IF(IFERROR(MATCH(CONCATENATE("I",Tabel!$N$4),Inst_forta,0),0)&gt;0,Tabel!$AD875*0.2,0)</f>
        <v>0</v>
      </c>
      <c r="AD865" s="55">
        <f>IF(IFERROR(MATCH(CONCATENATE("I",Tabel!$N$4),Inst_forta_bani,0),0)&gt;0,Tabel!$AD875*1.2,0)</f>
        <v>0</v>
      </c>
      <c r="AE865" s="55">
        <f>IF(Tabel!$N$4="16751", Tabel!$AD875*1.2,0)</f>
        <v>0</v>
      </c>
      <c r="AF865" s="55">
        <f>IF(Tabel!$N$4="16606", Tabel!$AD875*0.3,0)</f>
        <v>0</v>
      </c>
      <c r="AG865" s="55">
        <f>IF(Tabel!$N$4="16668", Tabel!$AD875*0.4,0)</f>
        <v>0</v>
      </c>
      <c r="AH865" s="55">
        <f>IF(Tabel!$N$4="15677", Tabel!$AD875*0.2,0)</f>
        <v>0</v>
      </c>
      <c r="AI865" s="55">
        <f>IF(Tabel!$N$4="16958", Tabel!$AD875*0.2,0)</f>
        <v>0</v>
      </c>
      <c r="AJ865" s="55">
        <f>Tabel!$AD875*0.75</f>
        <v>0</v>
      </c>
      <c r="AK865" s="55">
        <f>(Tabel!$AD875+Tabel!$AF875)*0.1</f>
        <v>0</v>
      </c>
      <c r="AL865" s="55">
        <f>IF(Tabel!$B875="GRUP_F6", Tabel!$AD875*0.1,0)</f>
        <v>0</v>
      </c>
      <c r="AM865" s="55">
        <f>IF(IFERROR(MATCH(CONCATENATE("I",Tabel!$N$4),Inst_social,0),0)&gt;0,Tabel!$AD875*0.1,0)</f>
        <v>0</v>
      </c>
      <c r="AN865" s="55">
        <f>Tabel!$AD875*0.75</f>
        <v>0</v>
      </c>
    </row>
    <row r="866" spans="24:40" x14ac:dyDescent="0.2">
      <c r="X866" s="55">
        <f>IF(IFERROR(MATCH(CONCATENATE("I",Tabel!$N$4),Inst_SFSSV,0),0)&gt;0,Tabel!$AD876*0.9,0)</f>
        <v>0</v>
      </c>
      <c r="Y866" s="55">
        <f>IF(Tabel!$N$4="16341", Tabel!AD876*1,0)</f>
        <v>0</v>
      </c>
      <c r="Z866" s="55">
        <f>IF(Tabel!$N$4="00027", Tabel!AD876*0.4,0)</f>
        <v>0</v>
      </c>
      <c r="AA866" s="55">
        <f>IF(IFERROR(MATCH(CONCATENATE("I",Tabel!$N$4),Inst_audio,0),0)&gt;0,Tabel!$AD876*0.2,0)</f>
        <v>0</v>
      </c>
      <c r="AB866" s="55">
        <f>IF(Tabel!$N$4="00169", Tabel!AD876*0.4,0)</f>
        <v>0</v>
      </c>
      <c r="AC866" s="55">
        <f>IF(IFERROR(MATCH(CONCATENATE("I",Tabel!$N$4),Inst_forta,0),0)&gt;0,Tabel!$AD876*0.2,0)</f>
        <v>0</v>
      </c>
      <c r="AD866" s="55">
        <f>IF(IFERROR(MATCH(CONCATENATE("I",Tabel!$N$4),Inst_forta_bani,0),0)&gt;0,Tabel!$AD876*1.2,0)</f>
        <v>0</v>
      </c>
      <c r="AE866" s="55">
        <f>IF(Tabel!$N$4="16751", Tabel!$AD876*1.2,0)</f>
        <v>0</v>
      </c>
      <c r="AF866" s="55">
        <f>IF(Tabel!$N$4="16606", Tabel!$AD876*0.3,0)</f>
        <v>0</v>
      </c>
      <c r="AG866" s="55">
        <f>IF(Tabel!$N$4="16668", Tabel!$AD876*0.4,0)</f>
        <v>0</v>
      </c>
      <c r="AH866" s="55">
        <f>IF(Tabel!$N$4="15677", Tabel!$AD876*0.2,0)</f>
        <v>0</v>
      </c>
      <c r="AI866" s="55">
        <f>IF(Tabel!$N$4="16958", Tabel!$AD876*0.2,0)</f>
        <v>0</v>
      </c>
      <c r="AJ866" s="55">
        <f>Tabel!$AD876*0.75</f>
        <v>0</v>
      </c>
      <c r="AK866" s="55">
        <f>(Tabel!$AD876+Tabel!$AF876)*0.1</f>
        <v>0</v>
      </c>
      <c r="AL866" s="55">
        <f>IF(Tabel!$B876="GRUP_F6", Tabel!$AD876*0.1,0)</f>
        <v>0</v>
      </c>
      <c r="AM866" s="55">
        <f>IF(IFERROR(MATCH(CONCATENATE("I",Tabel!$N$4),Inst_social,0),0)&gt;0,Tabel!$AD876*0.1,0)</f>
        <v>0</v>
      </c>
      <c r="AN866" s="55">
        <f>Tabel!$AD876*0.75</f>
        <v>0</v>
      </c>
    </row>
    <row r="867" spans="24:40" x14ac:dyDescent="0.2">
      <c r="X867" s="55">
        <f>IF(IFERROR(MATCH(CONCATENATE("I",Tabel!$N$4),Inst_SFSSV,0),0)&gt;0,Tabel!$AD877*0.9,0)</f>
        <v>0</v>
      </c>
      <c r="Y867" s="55">
        <f>IF(Tabel!$N$4="16341", Tabel!AD877*1,0)</f>
        <v>0</v>
      </c>
      <c r="Z867" s="55">
        <f>IF(Tabel!$N$4="00027", Tabel!AD877*0.4,0)</f>
        <v>0</v>
      </c>
      <c r="AA867" s="55">
        <f>IF(IFERROR(MATCH(CONCATENATE("I",Tabel!$N$4),Inst_audio,0),0)&gt;0,Tabel!$AD877*0.2,0)</f>
        <v>0</v>
      </c>
      <c r="AB867" s="55">
        <f>IF(Tabel!$N$4="00169", Tabel!AD877*0.4,0)</f>
        <v>0</v>
      </c>
      <c r="AC867" s="55">
        <f>IF(IFERROR(MATCH(CONCATENATE("I",Tabel!$N$4),Inst_forta,0),0)&gt;0,Tabel!$AD877*0.2,0)</f>
        <v>0</v>
      </c>
      <c r="AD867" s="55">
        <f>IF(IFERROR(MATCH(CONCATENATE("I",Tabel!$N$4),Inst_forta_bani,0),0)&gt;0,Tabel!$AD877*1.2,0)</f>
        <v>0</v>
      </c>
      <c r="AE867" s="55">
        <f>IF(Tabel!$N$4="16751", Tabel!$AD877*1.2,0)</f>
        <v>0</v>
      </c>
      <c r="AF867" s="55">
        <f>IF(Tabel!$N$4="16606", Tabel!$AD877*0.3,0)</f>
        <v>0</v>
      </c>
      <c r="AG867" s="55">
        <f>IF(Tabel!$N$4="16668", Tabel!$AD877*0.4,0)</f>
        <v>0</v>
      </c>
      <c r="AH867" s="55">
        <f>IF(Tabel!$N$4="15677", Tabel!$AD877*0.2,0)</f>
        <v>0</v>
      </c>
      <c r="AI867" s="55">
        <f>IF(Tabel!$N$4="16958", Tabel!$AD877*0.2,0)</f>
        <v>0</v>
      </c>
      <c r="AJ867" s="55">
        <f>Tabel!$AD877*0.75</f>
        <v>0</v>
      </c>
      <c r="AK867" s="55">
        <f>(Tabel!$AD877+Tabel!$AF877)*0.1</f>
        <v>0</v>
      </c>
      <c r="AL867" s="55">
        <f>IF(Tabel!$B877="GRUP_F6", Tabel!$AD877*0.1,0)</f>
        <v>0</v>
      </c>
      <c r="AM867" s="55">
        <f>IF(IFERROR(MATCH(CONCATENATE("I",Tabel!$N$4),Inst_social,0),0)&gt;0,Tabel!$AD877*0.1,0)</f>
        <v>0</v>
      </c>
      <c r="AN867" s="55">
        <f>Tabel!$AD877*0.75</f>
        <v>0</v>
      </c>
    </row>
    <row r="868" spans="24:40" x14ac:dyDescent="0.2">
      <c r="X868" s="55">
        <f>IF(IFERROR(MATCH(CONCATENATE("I",Tabel!$N$4),Inst_SFSSV,0),0)&gt;0,Tabel!$AD878*0.9,0)</f>
        <v>0</v>
      </c>
      <c r="Y868" s="55">
        <f>IF(Tabel!$N$4="16341", Tabel!AD878*1,0)</f>
        <v>0</v>
      </c>
      <c r="Z868" s="55">
        <f>IF(Tabel!$N$4="00027", Tabel!AD878*0.4,0)</f>
        <v>0</v>
      </c>
      <c r="AA868" s="55">
        <f>IF(IFERROR(MATCH(CONCATENATE("I",Tabel!$N$4),Inst_audio,0),0)&gt;0,Tabel!$AD878*0.2,0)</f>
        <v>0</v>
      </c>
      <c r="AB868" s="55">
        <f>IF(Tabel!$N$4="00169", Tabel!AD878*0.4,0)</f>
        <v>0</v>
      </c>
      <c r="AC868" s="55">
        <f>IF(IFERROR(MATCH(CONCATENATE("I",Tabel!$N$4),Inst_forta,0),0)&gt;0,Tabel!$AD878*0.2,0)</f>
        <v>0</v>
      </c>
      <c r="AD868" s="55">
        <f>IF(IFERROR(MATCH(CONCATENATE("I",Tabel!$N$4),Inst_forta_bani,0),0)&gt;0,Tabel!$AD878*1.2,0)</f>
        <v>0</v>
      </c>
      <c r="AE868" s="55">
        <f>IF(Tabel!$N$4="16751", Tabel!$AD878*1.2,0)</f>
        <v>0</v>
      </c>
      <c r="AF868" s="55">
        <f>IF(Tabel!$N$4="16606", Tabel!$AD878*0.3,0)</f>
        <v>0</v>
      </c>
      <c r="AG868" s="55">
        <f>IF(Tabel!$N$4="16668", Tabel!$AD878*0.4,0)</f>
        <v>0</v>
      </c>
      <c r="AH868" s="55">
        <f>IF(Tabel!$N$4="15677", Tabel!$AD878*0.2,0)</f>
        <v>0</v>
      </c>
      <c r="AI868" s="55">
        <f>IF(Tabel!$N$4="16958", Tabel!$AD878*0.2,0)</f>
        <v>0</v>
      </c>
      <c r="AJ868" s="55">
        <f>Tabel!$AD878*0.75</f>
        <v>0</v>
      </c>
      <c r="AK868" s="55">
        <f>(Tabel!$AD878+Tabel!$AF878)*0.1</f>
        <v>0</v>
      </c>
      <c r="AL868" s="55">
        <f>IF(Tabel!$B878="GRUP_F6", Tabel!$AD878*0.1,0)</f>
        <v>0</v>
      </c>
      <c r="AM868" s="55">
        <f>IF(IFERROR(MATCH(CONCATENATE("I",Tabel!$N$4),Inst_social,0),0)&gt;0,Tabel!$AD878*0.1,0)</f>
        <v>0</v>
      </c>
      <c r="AN868" s="55">
        <f>Tabel!$AD878*0.75</f>
        <v>0</v>
      </c>
    </row>
    <row r="869" spans="24:40" x14ac:dyDescent="0.2">
      <c r="X869" s="55">
        <f>IF(IFERROR(MATCH(CONCATENATE("I",Tabel!$N$4),Inst_SFSSV,0),0)&gt;0,Tabel!$AD879*0.9,0)</f>
        <v>0</v>
      </c>
      <c r="Y869" s="55">
        <f>IF(Tabel!$N$4="16341", Tabel!AD879*1,0)</f>
        <v>0</v>
      </c>
      <c r="Z869" s="55">
        <f>IF(Tabel!$N$4="00027", Tabel!AD879*0.4,0)</f>
        <v>0</v>
      </c>
      <c r="AA869" s="55">
        <f>IF(IFERROR(MATCH(CONCATENATE("I",Tabel!$N$4),Inst_audio,0),0)&gt;0,Tabel!$AD879*0.2,0)</f>
        <v>0</v>
      </c>
      <c r="AB869" s="55">
        <f>IF(Tabel!$N$4="00169", Tabel!AD879*0.4,0)</f>
        <v>0</v>
      </c>
      <c r="AC869" s="55">
        <f>IF(IFERROR(MATCH(CONCATENATE("I",Tabel!$N$4),Inst_forta,0),0)&gt;0,Tabel!$AD879*0.2,0)</f>
        <v>0</v>
      </c>
      <c r="AD869" s="55">
        <f>IF(IFERROR(MATCH(CONCATENATE("I",Tabel!$N$4),Inst_forta_bani,0),0)&gt;0,Tabel!$AD879*1.2,0)</f>
        <v>0</v>
      </c>
      <c r="AE869" s="55">
        <f>IF(Tabel!$N$4="16751", Tabel!$AD879*1.2,0)</f>
        <v>0</v>
      </c>
      <c r="AF869" s="55">
        <f>IF(Tabel!$N$4="16606", Tabel!$AD879*0.3,0)</f>
        <v>0</v>
      </c>
      <c r="AG869" s="55">
        <f>IF(Tabel!$N$4="16668", Tabel!$AD879*0.4,0)</f>
        <v>0</v>
      </c>
      <c r="AH869" s="55">
        <f>IF(Tabel!$N$4="15677", Tabel!$AD879*0.2,0)</f>
        <v>0</v>
      </c>
      <c r="AI869" s="55">
        <f>IF(Tabel!$N$4="16958", Tabel!$AD879*0.2,0)</f>
        <v>0</v>
      </c>
      <c r="AJ869" s="55">
        <f>Tabel!$AD879*0.75</f>
        <v>0</v>
      </c>
      <c r="AK869" s="55">
        <f>(Tabel!$AD879+Tabel!$AF879)*0.1</f>
        <v>0</v>
      </c>
      <c r="AL869" s="55">
        <f>IF(Tabel!$B879="GRUP_F6", Tabel!$AD879*0.1,0)</f>
        <v>0</v>
      </c>
      <c r="AM869" s="55">
        <f>IF(IFERROR(MATCH(CONCATENATE("I",Tabel!$N$4),Inst_social,0),0)&gt;0,Tabel!$AD879*0.1,0)</f>
        <v>0</v>
      </c>
      <c r="AN869" s="55">
        <f>Tabel!$AD879*0.75</f>
        <v>0</v>
      </c>
    </row>
    <row r="870" spans="24:40" x14ac:dyDescent="0.2">
      <c r="X870" s="55">
        <f>IF(IFERROR(MATCH(CONCATENATE("I",Tabel!$N$4),Inst_SFSSV,0),0)&gt;0,Tabel!$AD880*0.9,0)</f>
        <v>0</v>
      </c>
      <c r="Y870" s="55">
        <f>IF(Tabel!$N$4="16341", Tabel!AD880*1,0)</f>
        <v>0</v>
      </c>
      <c r="Z870" s="55">
        <f>IF(Tabel!$N$4="00027", Tabel!AD880*0.4,0)</f>
        <v>0</v>
      </c>
      <c r="AA870" s="55">
        <f>IF(IFERROR(MATCH(CONCATENATE("I",Tabel!$N$4),Inst_audio,0),0)&gt;0,Tabel!$AD880*0.2,0)</f>
        <v>0</v>
      </c>
      <c r="AB870" s="55">
        <f>IF(Tabel!$N$4="00169", Tabel!AD880*0.4,0)</f>
        <v>0</v>
      </c>
      <c r="AC870" s="55">
        <f>IF(IFERROR(MATCH(CONCATENATE("I",Tabel!$N$4),Inst_forta,0),0)&gt;0,Tabel!$AD880*0.2,0)</f>
        <v>0</v>
      </c>
      <c r="AD870" s="55">
        <f>IF(IFERROR(MATCH(CONCATENATE("I",Tabel!$N$4),Inst_forta_bani,0),0)&gt;0,Tabel!$AD880*1.2,0)</f>
        <v>0</v>
      </c>
      <c r="AE870" s="55">
        <f>IF(Tabel!$N$4="16751", Tabel!$AD880*1.2,0)</f>
        <v>0</v>
      </c>
      <c r="AF870" s="55">
        <f>IF(Tabel!$N$4="16606", Tabel!$AD880*0.3,0)</f>
        <v>0</v>
      </c>
      <c r="AG870" s="55">
        <f>IF(Tabel!$N$4="16668", Tabel!$AD880*0.4,0)</f>
        <v>0</v>
      </c>
      <c r="AH870" s="55">
        <f>IF(Tabel!$N$4="15677", Tabel!$AD880*0.2,0)</f>
        <v>0</v>
      </c>
      <c r="AI870" s="55">
        <f>IF(Tabel!$N$4="16958", Tabel!$AD880*0.2,0)</f>
        <v>0</v>
      </c>
      <c r="AJ870" s="55">
        <f>Tabel!$AD880*0.75</f>
        <v>0</v>
      </c>
      <c r="AK870" s="55">
        <f>(Tabel!$AD880+Tabel!$AF880)*0.1</f>
        <v>0</v>
      </c>
      <c r="AL870" s="55">
        <f>IF(Tabel!$B880="GRUP_F6", Tabel!$AD880*0.1,0)</f>
        <v>0</v>
      </c>
      <c r="AM870" s="55">
        <f>IF(IFERROR(MATCH(CONCATENATE("I",Tabel!$N$4),Inst_social,0),0)&gt;0,Tabel!$AD880*0.1,0)</f>
        <v>0</v>
      </c>
      <c r="AN870" s="55">
        <f>Tabel!$AD880*0.75</f>
        <v>0</v>
      </c>
    </row>
    <row r="871" spans="24:40" x14ac:dyDescent="0.2">
      <c r="X871" s="55">
        <f>IF(IFERROR(MATCH(CONCATENATE("I",Tabel!$N$4),Inst_SFSSV,0),0)&gt;0,Tabel!$AD881*0.9,0)</f>
        <v>0</v>
      </c>
      <c r="Y871" s="55">
        <f>IF(Tabel!$N$4="16341", Tabel!AD881*1,0)</f>
        <v>0</v>
      </c>
      <c r="Z871" s="55">
        <f>IF(Tabel!$N$4="00027", Tabel!AD881*0.4,0)</f>
        <v>0</v>
      </c>
      <c r="AA871" s="55">
        <f>IF(IFERROR(MATCH(CONCATENATE("I",Tabel!$N$4),Inst_audio,0),0)&gt;0,Tabel!$AD881*0.2,0)</f>
        <v>0</v>
      </c>
      <c r="AB871" s="55">
        <f>IF(Tabel!$N$4="00169", Tabel!AD881*0.4,0)</f>
        <v>0</v>
      </c>
      <c r="AC871" s="55">
        <f>IF(IFERROR(MATCH(CONCATENATE("I",Tabel!$N$4),Inst_forta,0),0)&gt;0,Tabel!$AD881*0.2,0)</f>
        <v>0</v>
      </c>
      <c r="AD871" s="55">
        <f>IF(IFERROR(MATCH(CONCATENATE("I",Tabel!$N$4),Inst_forta_bani,0),0)&gt;0,Tabel!$AD881*1.2,0)</f>
        <v>0</v>
      </c>
      <c r="AE871" s="55">
        <f>IF(Tabel!$N$4="16751", Tabel!$AD881*1.2,0)</f>
        <v>0</v>
      </c>
      <c r="AF871" s="55">
        <f>IF(Tabel!$N$4="16606", Tabel!$AD881*0.3,0)</f>
        <v>0</v>
      </c>
      <c r="AG871" s="55">
        <f>IF(Tabel!$N$4="16668", Tabel!$AD881*0.4,0)</f>
        <v>0</v>
      </c>
      <c r="AH871" s="55">
        <f>IF(Tabel!$N$4="15677", Tabel!$AD881*0.2,0)</f>
        <v>0</v>
      </c>
      <c r="AI871" s="55">
        <f>IF(Tabel!$N$4="16958", Tabel!$AD881*0.2,0)</f>
        <v>0</v>
      </c>
      <c r="AJ871" s="55">
        <f>Tabel!$AD881*0.75</f>
        <v>0</v>
      </c>
      <c r="AK871" s="55">
        <f>(Tabel!$AD881+Tabel!$AF881)*0.1</f>
        <v>0</v>
      </c>
      <c r="AL871" s="55">
        <f>IF(Tabel!$B881="GRUP_F6", Tabel!$AD881*0.1,0)</f>
        <v>0</v>
      </c>
      <c r="AM871" s="55">
        <f>IF(IFERROR(MATCH(CONCATENATE("I",Tabel!$N$4),Inst_social,0),0)&gt;0,Tabel!$AD881*0.1,0)</f>
        <v>0</v>
      </c>
      <c r="AN871" s="55">
        <f>Tabel!$AD881*0.75</f>
        <v>0</v>
      </c>
    </row>
    <row r="872" spans="24:40" x14ac:dyDescent="0.2">
      <c r="X872" s="55">
        <f>IF(IFERROR(MATCH(CONCATENATE("I",Tabel!$N$4),Inst_SFSSV,0),0)&gt;0,Tabel!$AD882*0.9,0)</f>
        <v>0</v>
      </c>
      <c r="Y872" s="55">
        <f>IF(Tabel!$N$4="16341", Tabel!AD882*1,0)</f>
        <v>0</v>
      </c>
      <c r="Z872" s="55">
        <f>IF(Tabel!$N$4="00027", Tabel!AD882*0.4,0)</f>
        <v>0</v>
      </c>
      <c r="AA872" s="55">
        <f>IF(IFERROR(MATCH(CONCATENATE("I",Tabel!$N$4),Inst_audio,0),0)&gt;0,Tabel!$AD882*0.2,0)</f>
        <v>0</v>
      </c>
      <c r="AB872" s="55">
        <f>IF(Tabel!$N$4="00169", Tabel!AD882*0.4,0)</f>
        <v>0</v>
      </c>
      <c r="AC872" s="55">
        <f>IF(IFERROR(MATCH(CONCATENATE("I",Tabel!$N$4),Inst_forta,0),0)&gt;0,Tabel!$AD882*0.2,0)</f>
        <v>0</v>
      </c>
      <c r="AD872" s="55">
        <f>IF(IFERROR(MATCH(CONCATENATE("I",Tabel!$N$4),Inst_forta_bani,0),0)&gt;0,Tabel!$AD882*1.2,0)</f>
        <v>0</v>
      </c>
      <c r="AE872" s="55">
        <f>IF(Tabel!$N$4="16751", Tabel!$AD882*1.2,0)</f>
        <v>0</v>
      </c>
      <c r="AF872" s="55">
        <f>IF(Tabel!$N$4="16606", Tabel!$AD882*0.3,0)</f>
        <v>0</v>
      </c>
      <c r="AG872" s="55">
        <f>IF(Tabel!$N$4="16668", Tabel!$AD882*0.4,0)</f>
        <v>0</v>
      </c>
      <c r="AH872" s="55">
        <f>IF(Tabel!$N$4="15677", Tabel!$AD882*0.2,0)</f>
        <v>0</v>
      </c>
      <c r="AI872" s="55">
        <f>IF(Tabel!$N$4="16958", Tabel!$AD882*0.2,0)</f>
        <v>0</v>
      </c>
      <c r="AJ872" s="55">
        <f>Tabel!$AD882*0.75</f>
        <v>0</v>
      </c>
      <c r="AK872" s="55">
        <f>(Tabel!$AD882+Tabel!$AF882)*0.1</f>
        <v>0</v>
      </c>
      <c r="AL872" s="55">
        <f>IF(Tabel!$B882="GRUP_F6", Tabel!$AD882*0.1,0)</f>
        <v>0</v>
      </c>
      <c r="AM872" s="55">
        <f>IF(IFERROR(MATCH(CONCATENATE("I",Tabel!$N$4),Inst_social,0),0)&gt;0,Tabel!$AD882*0.1,0)</f>
        <v>0</v>
      </c>
      <c r="AN872" s="55">
        <f>Tabel!$AD882*0.75</f>
        <v>0</v>
      </c>
    </row>
    <row r="873" spans="24:40" x14ac:dyDescent="0.2">
      <c r="X873" s="55">
        <f>IF(IFERROR(MATCH(CONCATENATE("I",Tabel!$N$4),Inst_SFSSV,0),0)&gt;0,Tabel!$AD883*0.9,0)</f>
        <v>0</v>
      </c>
      <c r="Y873" s="55">
        <f>IF(Tabel!$N$4="16341", Tabel!AD883*1,0)</f>
        <v>0</v>
      </c>
      <c r="Z873" s="55">
        <f>IF(Tabel!$N$4="00027", Tabel!AD883*0.4,0)</f>
        <v>0</v>
      </c>
      <c r="AA873" s="55">
        <f>IF(IFERROR(MATCH(CONCATENATE("I",Tabel!$N$4),Inst_audio,0),0)&gt;0,Tabel!$AD883*0.2,0)</f>
        <v>0</v>
      </c>
      <c r="AB873" s="55">
        <f>IF(Tabel!$N$4="00169", Tabel!AD883*0.4,0)</f>
        <v>0</v>
      </c>
      <c r="AC873" s="55">
        <f>IF(IFERROR(MATCH(CONCATENATE("I",Tabel!$N$4),Inst_forta,0),0)&gt;0,Tabel!$AD883*0.2,0)</f>
        <v>0</v>
      </c>
      <c r="AD873" s="55">
        <f>IF(IFERROR(MATCH(CONCATENATE("I",Tabel!$N$4),Inst_forta_bani,0),0)&gt;0,Tabel!$AD883*1.2,0)</f>
        <v>0</v>
      </c>
      <c r="AE873" s="55">
        <f>IF(Tabel!$N$4="16751", Tabel!$AD883*1.2,0)</f>
        <v>0</v>
      </c>
      <c r="AF873" s="55">
        <f>IF(Tabel!$N$4="16606", Tabel!$AD883*0.3,0)</f>
        <v>0</v>
      </c>
      <c r="AG873" s="55">
        <f>IF(Tabel!$N$4="16668", Tabel!$AD883*0.4,0)</f>
        <v>0</v>
      </c>
      <c r="AH873" s="55">
        <f>IF(Tabel!$N$4="15677", Tabel!$AD883*0.2,0)</f>
        <v>0</v>
      </c>
      <c r="AI873" s="55">
        <f>IF(Tabel!$N$4="16958", Tabel!$AD883*0.2,0)</f>
        <v>0</v>
      </c>
      <c r="AJ873" s="55">
        <f>Tabel!$AD883*0.75</f>
        <v>0</v>
      </c>
      <c r="AK873" s="55">
        <f>(Tabel!$AD883+Tabel!$AF883)*0.1</f>
        <v>0</v>
      </c>
      <c r="AL873" s="55">
        <f>IF(Tabel!$B883="GRUP_F6", Tabel!$AD883*0.1,0)</f>
        <v>0</v>
      </c>
      <c r="AM873" s="55">
        <f>IF(IFERROR(MATCH(CONCATENATE("I",Tabel!$N$4),Inst_social,0),0)&gt;0,Tabel!$AD883*0.1,0)</f>
        <v>0</v>
      </c>
      <c r="AN873" s="55">
        <f>Tabel!$AD883*0.75</f>
        <v>0</v>
      </c>
    </row>
    <row r="874" spans="24:40" x14ac:dyDescent="0.2">
      <c r="X874" s="55">
        <f>IF(IFERROR(MATCH(CONCATENATE("I",Tabel!$N$4),Inst_SFSSV,0),0)&gt;0,Tabel!$AD884*0.9,0)</f>
        <v>0</v>
      </c>
      <c r="Y874" s="55">
        <f>IF(Tabel!$N$4="16341", Tabel!AD884*1,0)</f>
        <v>0</v>
      </c>
      <c r="Z874" s="55">
        <f>IF(Tabel!$N$4="00027", Tabel!AD884*0.4,0)</f>
        <v>0</v>
      </c>
      <c r="AA874" s="55">
        <f>IF(IFERROR(MATCH(CONCATENATE("I",Tabel!$N$4),Inst_audio,0),0)&gt;0,Tabel!$AD884*0.2,0)</f>
        <v>0</v>
      </c>
      <c r="AB874" s="55">
        <f>IF(Tabel!$N$4="00169", Tabel!AD884*0.4,0)</f>
        <v>0</v>
      </c>
      <c r="AC874" s="55">
        <f>IF(IFERROR(MATCH(CONCATENATE("I",Tabel!$N$4),Inst_forta,0),0)&gt;0,Tabel!$AD884*0.2,0)</f>
        <v>0</v>
      </c>
      <c r="AD874" s="55">
        <f>IF(IFERROR(MATCH(CONCATENATE("I",Tabel!$N$4),Inst_forta_bani,0),0)&gt;0,Tabel!$AD884*1.2,0)</f>
        <v>0</v>
      </c>
      <c r="AE874" s="55">
        <f>IF(Tabel!$N$4="16751", Tabel!$AD884*1.2,0)</f>
        <v>0</v>
      </c>
      <c r="AF874" s="55">
        <f>IF(Tabel!$N$4="16606", Tabel!$AD884*0.3,0)</f>
        <v>0</v>
      </c>
      <c r="AG874" s="55">
        <f>IF(Tabel!$N$4="16668", Tabel!$AD884*0.4,0)</f>
        <v>0</v>
      </c>
      <c r="AH874" s="55">
        <f>IF(Tabel!$N$4="15677", Tabel!$AD884*0.2,0)</f>
        <v>0</v>
      </c>
      <c r="AI874" s="55">
        <f>IF(Tabel!$N$4="16958", Tabel!$AD884*0.2,0)</f>
        <v>0</v>
      </c>
      <c r="AJ874" s="55">
        <f>Tabel!$AD884*0.75</f>
        <v>0</v>
      </c>
      <c r="AK874" s="55">
        <f>(Tabel!$AD884+Tabel!$AF884)*0.1</f>
        <v>0</v>
      </c>
      <c r="AL874" s="55">
        <f>IF(Tabel!$B884="GRUP_F6", Tabel!$AD884*0.1,0)</f>
        <v>0</v>
      </c>
      <c r="AM874" s="55">
        <f>IF(IFERROR(MATCH(CONCATENATE("I",Tabel!$N$4),Inst_social,0),0)&gt;0,Tabel!$AD884*0.1,0)</f>
        <v>0</v>
      </c>
      <c r="AN874" s="55">
        <f>Tabel!$AD884*0.75</f>
        <v>0</v>
      </c>
    </row>
    <row r="875" spans="24:40" x14ac:dyDescent="0.2">
      <c r="X875" s="55">
        <f>IF(IFERROR(MATCH(CONCATENATE("I",Tabel!$N$4),Inst_SFSSV,0),0)&gt;0,Tabel!$AD885*0.9,0)</f>
        <v>0</v>
      </c>
      <c r="Y875" s="55">
        <f>IF(Tabel!$N$4="16341", Tabel!AD885*1,0)</f>
        <v>0</v>
      </c>
      <c r="Z875" s="55">
        <f>IF(Tabel!$N$4="00027", Tabel!AD885*0.4,0)</f>
        <v>0</v>
      </c>
      <c r="AA875" s="55">
        <f>IF(IFERROR(MATCH(CONCATENATE("I",Tabel!$N$4),Inst_audio,0),0)&gt;0,Tabel!$AD885*0.2,0)</f>
        <v>0</v>
      </c>
      <c r="AB875" s="55">
        <f>IF(Tabel!$N$4="00169", Tabel!AD885*0.4,0)</f>
        <v>0</v>
      </c>
      <c r="AC875" s="55">
        <f>IF(IFERROR(MATCH(CONCATENATE("I",Tabel!$N$4),Inst_forta,0),0)&gt;0,Tabel!$AD885*0.2,0)</f>
        <v>0</v>
      </c>
      <c r="AD875" s="55">
        <f>IF(IFERROR(MATCH(CONCATENATE("I",Tabel!$N$4),Inst_forta_bani,0),0)&gt;0,Tabel!$AD885*1.2,0)</f>
        <v>0</v>
      </c>
      <c r="AE875" s="55">
        <f>IF(Tabel!$N$4="16751", Tabel!$AD885*1.2,0)</f>
        <v>0</v>
      </c>
      <c r="AF875" s="55">
        <f>IF(Tabel!$N$4="16606", Tabel!$AD885*0.3,0)</f>
        <v>0</v>
      </c>
      <c r="AG875" s="55">
        <f>IF(Tabel!$N$4="16668", Tabel!$AD885*0.4,0)</f>
        <v>0</v>
      </c>
      <c r="AH875" s="55">
        <f>IF(Tabel!$N$4="15677", Tabel!$AD885*0.2,0)</f>
        <v>0</v>
      </c>
      <c r="AI875" s="55">
        <f>IF(Tabel!$N$4="16958", Tabel!$AD885*0.2,0)</f>
        <v>0</v>
      </c>
      <c r="AJ875" s="55">
        <f>Tabel!$AD885*0.75</f>
        <v>0</v>
      </c>
      <c r="AK875" s="55">
        <f>(Tabel!$AD885+Tabel!$AF885)*0.1</f>
        <v>0</v>
      </c>
      <c r="AL875" s="55">
        <f>IF(Tabel!$B885="GRUP_F6", Tabel!$AD885*0.1,0)</f>
        <v>0</v>
      </c>
      <c r="AM875" s="55">
        <f>IF(IFERROR(MATCH(CONCATENATE("I",Tabel!$N$4),Inst_social,0),0)&gt;0,Tabel!$AD885*0.1,0)</f>
        <v>0</v>
      </c>
      <c r="AN875" s="55">
        <f>Tabel!$AD885*0.75</f>
        <v>0</v>
      </c>
    </row>
    <row r="876" spans="24:40" x14ac:dyDescent="0.2">
      <c r="X876" s="55">
        <f>IF(IFERROR(MATCH(CONCATENATE("I",Tabel!$N$4),Inst_SFSSV,0),0)&gt;0,Tabel!$AD886*0.9,0)</f>
        <v>0</v>
      </c>
      <c r="Y876" s="55">
        <f>IF(Tabel!$N$4="16341", Tabel!AD886*1,0)</f>
        <v>0</v>
      </c>
      <c r="Z876" s="55">
        <f>IF(Tabel!$N$4="00027", Tabel!AD886*0.4,0)</f>
        <v>0</v>
      </c>
      <c r="AA876" s="55">
        <f>IF(IFERROR(MATCH(CONCATENATE("I",Tabel!$N$4),Inst_audio,0),0)&gt;0,Tabel!$AD886*0.2,0)</f>
        <v>0</v>
      </c>
      <c r="AB876" s="55">
        <f>IF(Tabel!$N$4="00169", Tabel!AD886*0.4,0)</f>
        <v>0</v>
      </c>
      <c r="AC876" s="55">
        <f>IF(IFERROR(MATCH(CONCATENATE("I",Tabel!$N$4),Inst_forta,0),0)&gt;0,Tabel!$AD886*0.2,0)</f>
        <v>0</v>
      </c>
      <c r="AD876" s="55">
        <f>IF(IFERROR(MATCH(CONCATENATE("I",Tabel!$N$4),Inst_forta_bani,0),0)&gt;0,Tabel!$AD886*1.2,0)</f>
        <v>0</v>
      </c>
      <c r="AE876" s="55">
        <f>IF(Tabel!$N$4="16751", Tabel!$AD886*1.2,0)</f>
        <v>0</v>
      </c>
      <c r="AF876" s="55">
        <f>IF(Tabel!$N$4="16606", Tabel!$AD886*0.3,0)</f>
        <v>0</v>
      </c>
      <c r="AG876" s="55">
        <f>IF(Tabel!$N$4="16668", Tabel!$AD886*0.4,0)</f>
        <v>0</v>
      </c>
      <c r="AH876" s="55">
        <f>IF(Tabel!$N$4="15677", Tabel!$AD886*0.2,0)</f>
        <v>0</v>
      </c>
      <c r="AI876" s="55">
        <f>IF(Tabel!$N$4="16958", Tabel!$AD886*0.2,0)</f>
        <v>0</v>
      </c>
      <c r="AJ876" s="55">
        <f>Tabel!$AD886*0.75</f>
        <v>0</v>
      </c>
      <c r="AK876" s="55">
        <f>(Tabel!$AD886+Tabel!$AF886)*0.1</f>
        <v>0</v>
      </c>
      <c r="AL876" s="55">
        <f>IF(Tabel!$B886="GRUP_F6", Tabel!$AD886*0.1,0)</f>
        <v>0</v>
      </c>
      <c r="AM876" s="55">
        <f>IF(IFERROR(MATCH(CONCATENATE("I",Tabel!$N$4),Inst_social,0),0)&gt;0,Tabel!$AD886*0.1,0)</f>
        <v>0</v>
      </c>
      <c r="AN876" s="55">
        <f>Tabel!$AD886*0.75</f>
        <v>0</v>
      </c>
    </row>
    <row r="877" spans="24:40" x14ac:dyDescent="0.2">
      <c r="X877" s="55">
        <f>IF(IFERROR(MATCH(CONCATENATE("I",Tabel!$N$4),Inst_SFSSV,0),0)&gt;0,Tabel!$AD887*0.9,0)</f>
        <v>0</v>
      </c>
      <c r="Y877" s="55">
        <f>IF(Tabel!$N$4="16341", Tabel!AD887*1,0)</f>
        <v>0</v>
      </c>
      <c r="Z877" s="55">
        <f>IF(Tabel!$N$4="00027", Tabel!AD887*0.4,0)</f>
        <v>0</v>
      </c>
      <c r="AA877" s="55">
        <f>IF(IFERROR(MATCH(CONCATENATE("I",Tabel!$N$4),Inst_audio,0),0)&gt;0,Tabel!$AD887*0.2,0)</f>
        <v>0</v>
      </c>
      <c r="AB877" s="55">
        <f>IF(Tabel!$N$4="00169", Tabel!AD887*0.4,0)</f>
        <v>0</v>
      </c>
      <c r="AC877" s="55">
        <f>IF(IFERROR(MATCH(CONCATENATE("I",Tabel!$N$4),Inst_forta,0),0)&gt;0,Tabel!$AD887*0.2,0)</f>
        <v>0</v>
      </c>
      <c r="AD877" s="55">
        <f>IF(IFERROR(MATCH(CONCATENATE("I",Tabel!$N$4),Inst_forta_bani,0),0)&gt;0,Tabel!$AD887*1.2,0)</f>
        <v>0</v>
      </c>
      <c r="AE877" s="55">
        <f>IF(Tabel!$N$4="16751", Tabel!$AD887*1.2,0)</f>
        <v>0</v>
      </c>
      <c r="AF877" s="55">
        <f>IF(Tabel!$N$4="16606", Tabel!$AD887*0.3,0)</f>
        <v>0</v>
      </c>
      <c r="AG877" s="55">
        <f>IF(Tabel!$N$4="16668", Tabel!$AD887*0.4,0)</f>
        <v>0</v>
      </c>
      <c r="AH877" s="55">
        <f>IF(Tabel!$N$4="15677", Tabel!$AD887*0.2,0)</f>
        <v>0</v>
      </c>
      <c r="AI877" s="55">
        <f>IF(Tabel!$N$4="16958", Tabel!$AD887*0.2,0)</f>
        <v>0</v>
      </c>
      <c r="AJ877" s="55">
        <f>Tabel!$AD887*0.75</f>
        <v>0</v>
      </c>
      <c r="AK877" s="55">
        <f>(Tabel!$AD887+Tabel!$AF887)*0.1</f>
        <v>0</v>
      </c>
      <c r="AL877" s="55">
        <f>IF(Tabel!$B887="GRUP_F6", Tabel!$AD887*0.1,0)</f>
        <v>0</v>
      </c>
      <c r="AM877" s="55">
        <f>IF(IFERROR(MATCH(CONCATENATE("I",Tabel!$N$4),Inst_social,0),0)&gt;0,Tabel!$AD887*0.1,0)</f>
        <v>0</v>
      </c>
      <c r="AN877" s="55">
        <f>Tabel!$AD887*0.75</f>
        <v>0</v>
      </c>
    </row>
    <row r="878" spans="24:40" x14ac:dyDescent="0.2">
      <c r="X878" s="55">
        <f>IF(IFERROR(MATCH(CONCATENATE("I",Tabel!$N$4),Inst_SFSSV,0),0)&gt;0,Tabel!$AD888*0.9,0)</f>
        <v>0</v>
      </c>
      <c r="Y878" s="55">
        <f>IF(Tabel!$N$4="16341", Tabel!AD888*1,0)</f>
        <v>0</v>
      </c>
      <c r="Z878" s="55">
        <f>IF(Tabel!$N$4="00027", Tabel!AD888*0.4,0)</f>
        <v>0</v>
      </c>
      <c r="AA878" s="55">
        <f>IF(IFERROR(MATCH(CONCATENATE("I",Tabel!$N$4),Inst_audio,0),0)&gt;0,Tabel!$AD888*0.2,0)</f>
        <v>0</v>
      </c>
      <c r="AB878" s="55">
        <f>IF(Tabel!$N$4="00169", Tabel!AD888*0.4,0)</f>
        <v>0</v>
      </c>
      <c r="AC878" s="55">
        <f>IF(IFERROR(MATCH(CONCATENATE("I",Tabel!$N$4),Inst_forta,0),0)&gt;0,Tabel!$AD888*0.2,0)</f>
        <v>0</v>
      </c>
      <c r="AD878" s="55">
        <f>IF(IFERROR(MATCH(CONCATENATE("I",Tabel!$N$4),Inst_forta_bani,0),0)&gt;0,Tabel!$AD888*1.2,0)</f>
        <v>0</v>
      </c>
      <c r="AE878" s="55">
        <f>IF(Tabel!$N$4="16751", Tabel!$AD888*1.2,0)</f>
        <v>0</v>
      </c>
      <c r="AF878" s="55">
        <f>IF(Tabel!$N$4="16606", Tabel!$AD888*0.3,0)</f>
        <v>0</v>
      </c>
      <c r="AG878" s="55">
        <f>IF(Tabel!$N$4="16668", Tabel!$AD888*0.4,0)</f>
        <v>0</v>
      </c>
      <c r="AH878" s="55">
        <f>IF(Tabel!$N$4="15677", Tabel!$AD888*0.2,0)</f>
        <v>0</v>
      </c>
      <c r="AI878" s="55">
        <f>IF(Tabel!$N$4="16958", Tabel!$AD888*0.2,0)</f>
        <v>0</v>
      </c>
      <c r="AJ878" s="55">
        <f>Tabel!$AD888*0.75</f>
        <v>0</v>
      </c>
      <c r="AK878" s="55">
        <f>(Tabel!$AD888+Tabel!$AF888)*0.1</f>
        <v>0</v>
      </c>
      <c r="AL878" s="55">
        <f>IF(Tabel!$B888="GRUP_F6", Tabel!$AD888*0.1,0)</f>
        <v>0</v>
      </c>
      <c r="AM878" s="55">
        <f>IF(IFERROR(MATCH(CONCATENATE("I",Tabel!$N$4),Inst_social,0),0)&gt;0,Tabel!$AD888*0.1,0)</f>
        <v>0</v>
      </c>
      <c r="AN878" s="55">
        <f>Tabel!$AD888*0.75</f>
        <v>0</v>
      </c>
    </row>
    <row r="879" spans="24:40" x14ac:dyDescent="0.2">
      <c r="X879" s="55">
        <f>IF(IFERROR(MATCH(CONCATENATE("I",Tabel!$N$4),Inst_SFSSV,0),0)&gt;0,Tabel!$AD889*0.9,0)</f>
        <v>0</v>
      </c>
      <c r="Y879" s="55">
        <f>IF(Tabel!$N$4="16341", Tabel!AD889*1,0)</f>
        <v>0</v>
      </c>
      <c r="Z879" s="55">
        <f>IF(Tabel!$N$4="00027", Tabel!AD889*0.4,0)</f>
        <v>0</v>
      </c>
      <c r="AA879" s="55">
        <f>IF(IFERROR(MATCH(CONCATENATE("I",Tabel!$N$4),Inst_audio,0),0)&gt;0,Tabel!$AD889*0.2,0)</f>
        <v>0</v>
      </c>
      <c r="AB879" s="55">
        <f>IF(Tabel!$N$4="00169", Tabel!AD889*0.4,0)</f>
        <v>0</v>
      </c>
      <c r="AC879" s="55">
        <f>IF(IFERROR(MATCH(CONCATENATE("I",Tabel!$N$4),Inst_forta,0),0)&gt;0,Tabel!$AD889*0.2,0)</f>
        <v>0</v>
      </c>
      <c r="AD879" s="55">
        <f>IF(IFERROR(MATCH(CONCATENATE("I",Tabel!$N$4),Inst_forta_bani,0),0)&gt;0,Tabel!$AD889*1.2,0)</f>
        <v>0</v>
      </c>
      <c r="AE879" s="55">
        <f>IF(Tabel!$N$4="16751", Tabel!$AD889*1.2,0)</f>
        <v>0</v>
      </c>
      <c r="AF879" s="55">
        <f>IF(Tabel!$N$4="16606", Tabel!$AD889*0.3,0)</f>
        <v>0</v>
      </c>
      <c r="AG879" s="55">
        <f>IF(Tabel!$N$4="16668", Tabel!$AD889*0.4,0)</f>
        <v>0</v>
      </c>
      <c r="AH879" s="55">
        <f>IF(Tabel!$N$4="15677", Tabel!$AD889*0.2,0)</f>
        <v>0</v>
      </c>
      <c r="AI879" s="55">
        <f>IF(Tabel!$N$4="16958", Tabel!$AD889*0.2,0)</f>
        <v>0</v>
      </c>
      <c r="AJ879" s="55">
        <f>Tabel!$AD889*0.75</f>
        <v>0</v>
      </c>
      <c r="AK879" s="55">
        <f>(Tabel!$AD889+Tabel!$AF889)*0.1</f>
        <v>0</v>
      </c>
      <c r="AL879" s="55">
        <f>IF(Tabel!$B889="GRUP_F6", Tabel!$AD889*0.1,0)</f>
        <v>0</v>
      </c>
      <c r="AM879" s="55">
        <f>IF(IFERROR(MATCH(CONCATENATE("I",Tabel!$N$4),Inst_social,0),0)&gt;0,Tabel!$AD889*0.1,0)</f>
        <v>0</v>
      </c>
      <c r="AN879" s="55">
        <f>Tabel!$AD889*0.75</f>
        <v>0</v>
      </c>
    </row>
    <row r="880" spans="24:40" x14ac:dyDescent="0.2">
      <c r="X880" s="55">
        <f>IF(IFERROR(MATCH(CONCATENATE("I",Tabel!$N$4),Inst_SFSSV,0),0)&gt;0,Tabel!$AD890*0.9,0)</f>
        <v>0</v>
      </c>
      <c r="Y880" s="55">
        <f>IF(Tabel!$N$4="16341", Tabel!AD890*1,0)</f>
        <v>0</v>
      </c>
      <c r="Z880" s="55">
        <f>IF(Tabel!$N$4="00027", Tabel!AD890*0.4,0)</f>
        <v>0</v>
      </c>
      <c r="AA880" s="55">
        <f>IF(IFERROR(MATCH(CONCATENATE("I",Tabel!$N$4),Inst_audio,0),0)&gt;0,Tabel!$AD890*0.2,0)</f>
        <v>0</v>
      </c>
      <c r="AB880" s="55">
        <f>IF(Tabel!$N$4="00169", Tabel!AD890*0.4,0)</f>
        <v>0</v>
      </c>
      <c r="AC880" s="55">
        <f>IF(IFERROR(MATCH(CONCATENATE("I",Tabel!$N$4),Inst_forta,0),0)&gt;0,Tabel!$AD890*0.2,0)</f>
        <v>0</v>
      </c>
      <c r="AD880" s="55">
        <f>IF(IFERROR(MATCH(CONCATENATE("I",Tabel!$N$4),Inst_forta_bani,0),0)&gt;0,Tabel!$AD890*1.2,0)</f>
        <v>0</v>
      </c>
      <c r="AE880" s="55">
        <f>IF(Tabel!$N$4="16751", Tabel!$AD890*1.2,0)</f>
        <v>0</v>
      </c>
      <c r="AF880" s="55">
        <f>IF(Tabel!$N$4="16606", Tabel!$AD890*0.3,0)</f>
        <v>0</v>
      </c>
      <c r="AG880" s="55">
        <f>IF(Tabel!$N$4="16668", Tabel!$AD890*0.4,0)</f>
        <v>0</v>
      </c>
      <c r="AH880" s="55">
        <f>IF(Tabel!$N$4="15677", Tabel!$AD890*0.2,0)</f>
        <v>0</v>
      </c>
      <c r="AI880" s="55">
        <f>IF(Tabel!$N$4="16958", Tabel!$AD890*0.2,0)</f>
        <v>0</v>
      </c>
      <c r="AJ880" s="55">
        <f>Tabel!$AD890*0.75</f>
        <v>0</v>
      </c>
      <c r="AK880" s="55">
        <f>(Tabel!$AD890+Tabel!$AF890)*0.1</f>
        <v>0</v>
      </c>
      <c r="AL880" s="55">
        <f>IF(Tabel!$B890="GRUP_F6", Tabel!$AD890*0.1,0)</f>
        <v>0</v>
      </c>
      <c r="AM880" s="55">
        <f>IF(IFERROR(MATCH(CONCATENATE("I",Tabel!$N$4),Inst_social,0),0)&gt;0,Tabel!$AD890*0.1,0)</f>
        <v>0</v>
      </c>
      <c r="AN880" s="55">
        <f>Tabel!$AD890*0.75</f>
        <v>0</v>
      </c>
    </row>
    <row r="881" spans="24:40" x14ac:dyDescent="0.2">
      <c r="X881" s="55">
        <f>IF(IFERROR(MATCH(CONCATENATE("I",Tabel!$N$4),Inst_SFSSV,0),0)&gt;0,Tabel!$AD891*0.9,0)</f>
        <v>0</v>
      </c>
      <c r="Y881" s="55">
        <f>IF(Tabel!$N$4="16341", Tabel!AD891*1,0)</f>
        <v>0</v>
      </c>
      <c r="Z881" s="55">
        <f>IF(Tabel!$N$4="00027", Tabel!AD891*0.4,0)</f>
        <v>0</v>
      </c>
      <c r="AA881" s="55">
        <f>IF(IFERROR(MATCH(CONCATENATE("I",Tabel!$N$4),Inst_audio,0),0)&gt;0,Tabel!$AD891*0.2,0)</f>
        <v>0</v>
      </c>
      <c r="AB881" s="55">
        <f>IF(Tabel!$N$4="00169", Tabel!AD891*0.4,0)</f>
        <v>0</v>
      </c>
      <c r="AC881" s="55">
        <f>IF(IFERROR(MATCH(CONCATENATE("I",Tabel!$N$4),Inst_forta,0),0)&gt;0,Tabel!$AD891*0.2,0)</f>
        <v>0</v>
      </c>
      <c r="AD881" s="55">
        <f>IF(IFERROR(MATCH(CONCATENATE("I",Tabel!$N$4),Inst_forta_bani,0),0)&gt;0,Tabel!$AD891*1.2,0)</f>
        <v>0</v>
      </c>
      <c r="AE881" s="55">
        <f>IF(Tabel!$N$4="16751", Tabel!$AD891*1.2,0)</f>
        <v>0</v>
      </c>
      <c r="AF881" s="55">
        <f>IF(Tabel!$N$4="16606", Tabel!$AD891*0.3,0)</f>
        <v>0</v>
      </c>
      <c r="AG881" s="55">
        <f>IF(Tabel!$N$4="16668", Tabel!$AD891*0.4,0)</f>
        <v>0</v>
      </c>
      <c r="AH881" s="55">
        <f>IF(Tabel!$N$4="15677", Tabel!$AD891*0.2,0)</f>
        <v>0</v>
      </c>
      <c r="AI881" s="55">
        <f>IF(Tabel!$N$4="16958", Tabel!$AD891*0.2,0)</f>
        <v>0</v>
      </c>
      <c r="AJ881" s="55">
        <f>Tabel!$AD891*0.75</f>
        <v>0</v>
      </c>
      <c r="AK881" s="55">
        <f>(Tabel!$AD891+Tabel!$AF891)*0.1</f>
        <v>0</v>
      </c>
      <c r="AL881" s="55">
        <f>IF(Tabel!$B891="GRUP_F6", Tabel!$AD891*0.1,0)</f>
        <v>0</v>
      </c>
      <c r="AM881" s="55">
        <f>IF(IFERROR(MATCH(CONCATENATE("I",Tabel!$N$4),Inst_social,0),0)&gt;0,Tabel!$AD891*0.1,0)</f>
        <v>0</v>
      </c>
      <c r="AN881" s="55">
        <f>Tabel!$AD891*0.75</f>
        <v>0</v>
      </c>
    </row>
    <row r="882" spans="24:40" x14ac:dyDescent="0.2">
      <c r="X882" s="55">
        <f>IF(IFERROR(MATCH(CONCATENATE("I",Tabel!$N$4),Inst_SFSSV,0),0)&gt;0,Tabel!$AD892*0.9,0)</f>
        <v>0</v>
      </c>
      <c r="Y882" s="55">
        <f>IF(Tabel!$N$4="16341", Tabel!AD892*1,0)</f>
        <v>0</v>
      </c>
      <c r="Z882" s="55">
        <f>IF(Tabel!$N$4="00027", Tabel!AD892*0.4,0)</f>
        <v>0</v>
      </c>
      <c r="AA882" s="55">
        <f>IF(IFERROR(MATCH(CONCATENATE("I",Tabel!$N$4),Inst_audio,0),0)&gt;0,Tabel!$AD892*0.2,0)</f>
        <v>0</v>
      </c>
      <c r="AB882" s="55">
        <f>IF(Tabel!$N$4="00169", Tabel!AD892*0.4,0)</f>
        <v>0</v>
      </c>
      <c r="AC882" s="55">
        <f>IF(IFERROR(MATCH(CONCATENATE("I",Tabel!$N$4),Inst_forta,0),0)&gt;0,Tabel!$AD892*0.2,0)</f>
        <v>0</v>
      </c>
      <c r="AD882" s="55">
        <f>IF(IFERROR(MATCH(CONCATENATE("I",Tabel!$N$4),Inst_forta_bani,0),0)&gt;0,Tabel!$AD892*1.2,0)</f>
        <v>0</v>
      </c>
      <c r="AE882" s="55">
        <f>IF(Tabel!$N$4="16751", Tabel!$AD892*1.2,0)</f>
        <v>0</v>
      </c>
      <c r="AF882" s="55">
        <f>IF(Tabel!$N$4="16606", Tabel!$AD892*0.3,0)</f>
        <v>0</v>
      </c>
      <c r="AG882" s="55">
        <f>IF(Tabel!$N$4="16668", Tabel!$AD892*0.4,0)</f>
        <v>0</v>
      </c>
      <c r="AH882" s="55">
        <f>IF(Tabel!$N$4="15677", Tabel!$AD892*0.2,0)</f>
        <v>0</v>
      </c>
      <c r="AI882" s="55">
        <f>IF(Tabel!$N$4="16958", Tabel!$AD892*0.2,0)</f>
        <v>0</v>
      </c>
      <c r="AJ882" s="55">
        <f>Tabel!$AD892*0.75</f>
        <v>0</v>
      </c>
      <c r="AK882" s="55">
        <f>(Tabel!$AD892+Tabel!$AF892)*0.1</f>
        <v>0</v>
      </c>
      <c r="AL882" s="55">
        <f>IF(Tabel!$B892="GRUP_F6", Tabel!$AD892*0.1,0)</f>
        <v>0</v>
      </c>
      <c r="AM882" s="55">
        <f>IF(IFERROR(MATCH(CONCATENATE("I",Tabel!$N$4),Inst_social,0),0)&gt;0,Tabel!$AD892*0.1,0)</f>
        <v>0</v>
      </c>
      <c r="AN882" s="55">
        <f>Tabel!$AD892*0.75</f>
        <v>0</v>
      </c>
    </row>
    <row r="883" spans="24:40" x14ac:dyDescent="0.2">
      <c r="X883" s="55">
        <f>IF(IFERROR(MATCH(CONCATENATE("I",Tabel!$N$4),Inst_SFSSV,0),0)&gt;0,Tabel!$AD893*0.9,0)</f>
        <v>0</v>
      </c>
      <c r="Y883" s="55">
        <f>IF(Tabel!$N$4="16341", Tabel!AD893*1,0)</f>
        <v>0</v>
      </c>
      <c r="Z883" s="55">
        <f>IF(Tabel!$N$4="00027", Tabel!AD893*0.4,0)</f>
        <v>0</v>
      </c>
      <c r="AA883" s="55">
        <f>IF(IFERROR(MATCH(CONCATENATE("I",Tabel!$N$4),Inst_audio,0),0)&gt;0,Tabel!$AD893*0.2,0)</f>
        <v>0</v>
      </c>
      <c r="AB883" s="55">
        <f>IF(Tabel!$N$4="00169", Tabel!AD893*0.4,0)</f>
        <v>0</v>
      </c>
      <c r="AC883" s="55">
        <f>IF(IFERROR(MATCH(CONCATENATE("I",Tabel!$N$4),Inst_forta,0),0)&gt;0,Tabel!$AD893*0.2,0)</f>
        <v>0</v>
      </c>
      <c r="AD883" s="55">
        <f>IF(IFERROR(MATCH(CONCATENATE("I",Tabel!$N$4),Inst_forta_bani,0),0)&gt;0,Tabel!$AD893*1.2,0)</f>
        <v>0</v>
      </c>
      <c r="AE883" s="55">
        <f>IF(Tabel!$N$4="16751", Tabel!$AD893*1.2,0)</f>
        <v>0</v>
      </c>
      <c r="AF883" s="55">
        <f>IF(Tabel!$N$4="16606", Tabel!$AD893*0.3,0)</f>
        <v>0</v>
      </c>
      <c r="AG883" s="55">
        <f>IF(Tabel!$N$4="16668", Tabel!$AD893*0.4,0)</f>
        <v>0</v>
      </c>
      <c r="AH883" s="55">
        <f>IF(Tabel!$N$4="15677", Tabel!$AD893*0.2,0)</f>
        <v>0</v>
      </c>
      <c r="AI883" s="55">
        <f>IF(Tabel!$N$4="16958", Tabel!$AD893*0.2,0)</f>
        <v>0</v>
      </c>
      <c r="AJ883" s="55">
        <f>Tabel!$AD893*0.75</f>
        <v>0</v>
      </c>
      <c r="AK883" s="55">
        <f>(Tabel!$AD893+Tabel!$AF893)*0.1</f>
        <v>0</v>
      </c>
      <c r="AL883" s="55">
        <f>IF(Tabel!$B893="GRUP_F6", Tabel!$AD893*0.1,0)</f>
        <v>0</v>
      </c>
      <c r="AM883" s="55">
        <f>IF(IFERROR(MATCH(CONCATENATE("I",Tabel!$N$4),Inst_social,0),0)&gt;0,Tabel!$AD893*0.1,0)</f>
        <v>0</v>
      </c>
      <c r="AN883" s="55">
        <f>Tabel!$AD893*0.75</f>
        <v>0</v>
      </c>
    </row>
    <row r="884" spans="24:40" x14ac:dyDescent="0.2">
      <c r="X884" s="55">
        <f>IF(IFERROR(MATCH(CONCATENATE("I",Tabel!$N$4),Inst_SFSSV,0),0)&gt;0,Tabel!$AD894*0.9,0)</f>
        <v>0</v>
      </c>
      <c r="Y884" s="55">
        <f>IF(Tabel!$N$4="16341", Tabel!AD894*1,0)</f>
        <v>0</v>
      </c>
      <c r="Z884" s="55">
        <f>IF(Tabel!$N$4="00027", Tabel!AD894*0.4,0)</f>
        <v>0</v>
      </c>
      <c r="AA884" s="55">
        <f>IF(IFERROR(MATCH(CONCATENATE("I",Tabel!$N$4),Inst_audio,0),0)&gt;0,Tabel!$AD894*0.2,0)</f>
        <v>0</v>
      </c>
      <c r="AB884" s="55">
        <f>IF(Tabel!$N$4="00169", Tabel!AD894*0.4,0)</f>
        <v>0</v>
      </c>
      <c r="AC884" s="55">
        <f>IF(IFERROR(MATCH(CONCATENATE("I",Tabel!$N$4),Inst_forta,0),0)&gt;0,Tabel!$AD894*0.2,0)</f>
        <v>0</v>
      </c>
      <c r="AD884" s="55">
        <f>IF(IFERROR(MATCH(CONCATENATE("I",Tabel!$N$4),Inst_forta_bani,0),0)&gt;0,Tabel!$AD894*1.2,0)</f>
        <v>0</v>
      </c>
      <c r="AE884" s="55">
        <f>IF(Tabel!$N$4="16751", Tabel!$AD894*1.2,0)</f>
        <v>0</v>
      </c>
      <c r="AF884" s="55">
        <f>IF(Tabel!$N$4="16606", Tabel!$AD894*0.3,0)</f>
        <v>0</v>
      </c>
      <c r="AG884" s="55">
        <f>IF(Tabel!$N$4="16668", Tabel!$AD894*0.4,0)</f>
        <v>0</v>
      </c>
      <c r="AH884" s="55">
        <f>IF(Tabel!$N$4="15677", Tabel!$AD894*0.2,0)</f>
        <v>0</v>
      </c>
      <c r="AI884" s="55">
        <f>IF(Tabel!$N$4="16958", Tabel!$AD894*0.2,0)</f>
        <v>0</v>
      </c>
      <c r="AJ884" s="55">
        <f>Tabel!$AD894*0.75</f>
        <v>0</v>
      </c>
      <c r="AK884" s="55">
        <f>(Tabel!$AD894+Tabel!$AF894)*0.1</f>
        <v>0</v>
      </c>
      <c r="AL884" s="55">
        <f>IF(Tabel!$B894="GRUP_F6", Tabel!$AD894*0.1,0)</f>
        <v>0</v>
      </c>
      <c r="AM884" s="55">
        <f>IF(IFERROR(MATCH(CONCATENATE("I",Tabel!$N$4),Inst_social,0),0)&gt;0,Tabel!$AD894*0.1,0)</f>
        <v>0</v>
      </c>
      <c r="AN884" s="55">
        <f>Tabel!$AD894*0.75</f>
        <v>0</v>
      </c>
    </row>
    <row r="885" spans="24:40" x14ac:dyDescent="0.2">
      <c r="X885" s="55">
        <f>IF(IFERROR(MATCH(CONCATENATE("I",Tabel!$N$4),Inst_SFSSV,0),0)&gt;0,Tabel!$AD895*0.9,0)</f>
        <v>0</v>
      </c>
      <c r="Y885" s="55">
        <f>IF(Tabel!$N$4="16341", Tabel!AD895*1,0)</f>
        <v>0</v>
      </c>
      <c r="Z885" s="55">
        <f>IF(Tabel!$N$4="00027", Tabel!AD895*0.4,0)</f>
        <v>0</v>
      </c>
      <c r="AA885" s="55">
        <f>IF(IFERROR(MATCH(CONCATENATE("I",Tabel!$N$4),Inst_audio,0),0)&gt;0,Tabel!$AD895*0.2,0)</f>
        <v>0</v>
      </c>
      <c r="AB885" s="55">
        <f>IF(Tabel!$N$4="00169", Tabel!AD895*0.4,0)</f>
        <v>0</v>
      </c>
      <c r="AC885" s="55">
        <f>IF(IFERROR(MATCH(CONCATENATE("I",Tabel!$N$4),Inst_forta,0),0)&gt;0,Tabel!$AD895*0.2,0)</f>
        <v>0</v>
      </c>
      <c r="AD885" s="55">
        <f>IF(IFERROR(MATCH(CONCATENATE("I",Tabel!$N$4),Inst_forta_bani,0),0)&gt;0,Tabel!$AD895*1.2,0)</f>
        <v>0</v>
      </c>
      <c r="AE885" s="55">
        <f>IF(Tabel!$N$4="16751", Tabel!$AD895*1.2,0)</f>
        <v>0</v>
      </c>
      <c r="AF885" s="55">
        <f>IF(Tabel!$N$4="16606", Tabel!$AD895*0.3,0)</f>
        <v>0</v>
      </c>
      <c r="AG885" s="55">
        <f>IF(Tabel!$N$4="16668", Tabel!$AD895*0.4,0)</f>
        <v>0</v>
      </c>
      <c r="AH885" s="55">
        <f>IF(Tabel!$N$4="15677", Tabel!$AD895*0.2,0)</f>
        <v>0</v>
      </c>
      <c r="AI885" s="55">
        <f>IF(Tabel!$N$4="16958", Tabel!$AD895*0.2,0)</f>
        <v>0</v>
      </c>
      <c r="AJ885" s="55">
        <f>Tabel!$AD895*0.75</f>
        <v>0</v>
      </c>
      <c r="AK885" s="55">
        <f>(Tabel!$AD895+Tabel!$AF895)*0.1</f>
        <v>0</v>
      </c>
      <c r="AL885" s="55">
        <f>IF(Tabel!$B895="GRUP_F6", Tabel!$AD895*0.1,0)</f>
        <v>0</v>
      </c>
      <c r="AM885" s="55">
        <f>IF(IFERROR(MATCH(CONCATENATE("I",Tabel!$N$4),Inst_social,0),0)&gt;0,Tabel!$AD895*0.1,0)</f>
        <v>0</v>
      </c>
      <c r="AN885" s="55">
        <f>Tabel!$AD895*0.75</f>
        <v>0</v>
      </c>
    </row>
    <row r="886" spans="24:40" x14ac:dyDescent="0.2">
      <c r="X886" s="55">
        <f>IF(IFERROR(MATCH(CONCATENATE("I",Tabel!$N$4),Inst_SFSSV,0),0)&gt;0,Tabel!$AD896*0.9,0)</f>
        <v>0</v>
      </c>
      <c r="Y886" s="55">
        <f>IF(Tabel!$N$4="16341", Tabel!AD896*1,0)</f>
        <v>0</v>
      </c>
      <c r="Z886" s="55">
        <f>IF(Tabel!$N$4="00027", Tabel!AD896*0.4,0)</f>
        <v>0</v>
      </c>
      <c r="AA886" s="55">
        <f>IF(IFERROR(MATCH(CONCATENATE("I",Tabel!$N$4),Inst_audio,0),0)&gt;0,Tabel!$AD896*0.2,0)</f>
        <v>0</v>
      </c>
      <c r="AB886" s="55">
        <f>IF(Tabel!$N$4="00169", Tabel!AD896*0.4,0)</f>
        <v>0</v>
      </c>
      <c r="AC886" s="55">
        <f>IF(IFERROR(MATCH(CONCATENATE("I",Tabel!$N$4),Inst_forta,0),0)&gt;0,Tabel!$AD896*0.2,0)</f>
        <v>0</v>
      </c>
      <c r="AD886" s="55">
        <f>IF(IFERROR(MATCH(CONCATENATE("I",Tabel!$N$4),Inst_forta_bani,0),0)&gt;0,Tabel!$AD896*1.2,0)</f>
        <v>0</v>
      </c>
      <c r="AE886" s="55">
        <f>IF(Tabel!$N$4="16751", Tabel!$AD896*1.2,0)</f>
        <v>0</v>
      </c>
      <c r="AF886" s="55">
        <f>IF(Tabel!$N$4="16606", Tabel!$AD896*0.3,0)</f>
        <v>0</v>
      </c>
      <c r="AG886" s="55">
        <f>IF(Tabel!$N$4="16668", Tabel!$AD896*0.4,0)</f>
        <v>0</v>
      </c>
      <c r="AH886" s="55">
        <f>IF(Tabel!$N$4="15677", Tabel!$AD896*0.2,0)</f>
        <v>0</v>
      </c>
      <c r="AI886" s="55">
        <f>IF(Tabel!$N$4="16958", Tabel!$AD896*0.2,0)</f>
        <v>0</v>
      </c>
      <c r="AJ886" s="55">
        <f>Tabel!$AD896*0.75</f>
        <v>0</v>
      </c>
      <c r="AK886" s="55">
        <f>(Tabel!$AD896+Tabel!$AF896)*0.1</f>
        <v>0</v>
      </c>
      <c r="AL886" s="55">
        <f>IF(Tabel!$B896="GRUP_F6", Tabel!$AD896*0.1,0)</f>
        <v>0</v>
      </c>
      <c r="AM886" s="55">
        <f>IF(IFERROR(MATCH(CONCATENATE("I",Tabel!$N$4),Inst_social,0),0)&gt;0,Tabel!$AD896*0.1,0)</f>
        <v>0</v>
      </c>
      <c r="AN886" s="55">
        <f>Tabel!$AD896*0.75</f>
        <v>0</v>
      </c>
    </row>
    <row r="887" spans="24:40" x14ac:dyDescent="0.2">
      <c r="X887" s="55">
        <f>IF(IFERROR(MATCH(CONCATENATE("I",Tabel!$N$4),Inst_SFSSV,0),0)&gt;0,Tabel!$AD897*0.9,0)</f>
        <v>0</v>
      </c>
      <c r="Y887" s="55">
        <f>IF(Tabel!$N$4="16341", Tabel!AD897*1,0)</f>
        <v>0</v>
      </c>
      <c r="Z887" s="55">
        <f>IF(Tabel!$N$4="00027", Tabel!AD897*0.4,0)</f>
        <v>0</v>
      </c>
      <c r="AA887" s="55">
        <f>IF(IFERROR(MATCH(CONCATENATE("I",Tabel!$N$4),Inst_audio,0),0)&gt;0,Tabel!$AD897*0.2,0)</f>
        <v>0</v>
      </c>
      <c r="AB887" s="55">
        <f>IF(Tabel!$N$4="00169", Tabel!AD897*0.4,0)</f>
        <v>0</v>
      </c>
      <c r="AC887" s="55">
        <f>IF(IFERROR(MATCH(CONCATENATE("I",Tabel!$N$4),Inst_forta,0),0)&gt;0,Tabel!$AD897*0.2,0)</f>
        <v>0</v>
      </c>
      <c r="AD887" s="55">
        <f>IF(IFERROR(MATCH(CONCATENATE("I",Tabel!$N$4),Inst_forta_bani,0),0)&gt;0,Tabel!$AD897*1.2,0)</f>
        <v>0</v>
      </c>
      <c r="AE887" s="55">
        <f>IF(Tabel!$N$4="16751", Tabel!$AD897*1.2,0)</f>
        <v>0</v>
      </c>
      <c r="AF887" s="55">
        <f>IF(Tabel!$N$4="16606", Tabel!$AD897*0.3,0)</f>
        <v>0</v>
      </c>
      <c r="AG887" s="55">
        <f>IF(Tabel!$N$4="16668", Tabel!$AD897*0.4,0)</f>
        <v>0</v>
      </c>
      <c r="AH887" s="55">
        <f>IF(Tabel!$N$4="15677", Tabel!$AD897*0.2,0)</f>
        <v>0</v>
      </c>
      <c r="AI887" s="55">
        <f>IF(Tabel!$N$4="16958", Tabel!$AD897*0.2,0)</f>
        <v>0</v>
      </c>
      <c r="AJ887" s="55">
        <f>Tabel!$AD897*0.75</f>
        <v>0</v>
      </c>
      <c r="AK887" s="55">
        <f>(Tabel!$AD897+Tabel!$AF897)*0.1</f>
        <v>0</v>
      </c>
      <c r="AL887" s="55">
        <f>IF(Tabel!$B897="GRUP_F6", Tabel!$AD897*0.1,0)</f>
        <v>0</v>
      </c>
      <c r="AM887" s="55">
        <f>IF(IFERROR(MATCH(CONCATENATE("I",Tabel!$N$4),Inst_social,0),0)&gt;0,Tabel!$AD897*0.1,0)</f>
        <v>0</v>
      </c>
      <c r="AN887" s="55">
        <f>Tabel!$AD897*0.75</f>
        <v>0</v>
      </c>
    </row>
    <row r="888" spans="24:40" x14ac:dyDescent="0.2">
      <c r="X888" s="55">
        <f>IF(IFERROR(MATCH(CONCATENATE("I",Tabel!$N$4),Inst_SFSSV,0),0)&gt;0,Tabel!$AD898*0.9,0)</f>
        <v>0</v>
      </c>
      <c r="Y888" s="55">
        <f>IF(Tabel!$N$4="16341", Tabel!AD898*1,0)</f>
        <v>0</v>
      </c>
      <c r="Z888" s="55">
        <f>IF(Tabel!$N$4="00027", Tabel!AD898*0.4,0)</f>
        <v>0</v>
      </c>
      <c r="AA888" s="55">
        <f>IF(IFERROR(MATCH(CONCATENATE("I",Tabel!$N$4),Inst_audio,0),0)&gt;0,Tabel!$AD898*0.2,0)</f>
        <v>0</v>
      </c>
      <c r="AB888" s="55">
        <f>IF(Tabel!$N$4="00169", Tabel!AD898*0.4,0)</f>
        <v>0</v>
      </c>
      <c r="AC888" s="55">
        <f>IF(IFERROR(MATCH(CONCATENATE("I",Tabel!$N$4),Inst_forta,0),0)&gt;0,Tabel!$AD898*0.2,0)</f>
        <v>0</v>
      </c>
      <c r="AD888" s="55">
        <f>IF(IFERROR(MATCH(CONCATENATE("I",Tabel!$N$4),Inst_forta_bani,0),0)&gt;0,Tabel!$AD898*1.2,0)</f>
        <v>0</v>
      </c>
      <c r="AE888" s="55">
        <f>IF(Tabel!$N$4="16751", Tabel!$AD898*1.2,0)</f>
        <v>0</v>
      </c>
      <c r="AF888" s="55">
        <f>IF(Tabel!$N$4="16606", Tabel!$AD898*0.3,0)</f>
        <v>0</v>
      </c>
      <c r="AG888" s="55">
        <f>IF(Tabel!$N$4="16668", Tabel!$AD898*0.4,0)</f>
        <v>0</v>
      </c>
      <c r="AH888" s="55">
        <f>IF(Tabel!$N$4="15677", Tabel!$AD898*0.2,0)</f>
        <v>0</v>
      </c>
      <c r="AI888" s="55">
        <f>IF(Tabel!$N$4="16958", Tabel!$AD898*0.2,0)</f>
        <v>0</v>
      </c>
      <c r="AJ888" s="55">
        <f>Tabel!$AD898*0.75</f>
        <v>0</v>
      </c>
      <c r="AK888" s="55">
        <f>(Tabel!$AD898+Tabel!$AF898)*0.1</f>
        <v>0</v>
      </c>
      <c r="AL888" s="55">
        <f>IF(Tabel!$B898="GRUP_F6", Tabel!$AD898*0.1,0)</f>
        <v>0</v>
      </c>
      <c r="AM888" s="55">
        <f>IF(IFERROR(MATCH(CONCATENATE("I",Tabel!$N$4),Inst_social,0),0)&gt;0,Tabel!$AD898*0.1,0)</f>
        <v>0</v>
      </c>
      <c r="AN888" s="55">
        <f>Tabel!$AD898*0.75</f>
        <v>0</v>
      </c>
    </row>
    <row r="889" spans="24:40" x14ac:dyDescent="0.2">
      <c r="X889" s="55">
        <f>IF(IFERROR(MATCH(CONCATENATE("I",Tabel!$N$4),Inst_SFSSV,0),0)&gt;0,Tabel!$AD899*0.9,0)</f>
        <v>0</v>
      </c>
      <c r="Y889" s="55">
        <f>IF(Tabel!$N$4="16341", Tabel!AD899*1,0)</f>
        <v>0</v>
      </c>
      <c r="Z889" s="55">
        <f>IF(Tabel!$N$4="00027", Tabel!AD899*0.4,0)</f>
        <v>0</v>
      </c>
      <c r="AA889" s="55">
        <f>IF(IFERROR(MATCH(CONCATENATE("I",Tabel!$N$4),Inst_audio,0),0)&gt;0,Tabel!$AD899*0.2,0)</f>
        <v>0</v>
      </c>
      <c r="AB889" s="55">
        <f>IF(Tabel!$N$4="00169", Tabel!AD899*0.4,0)</f>
        <v>0</v>
      </c>
      <c r="AC889" s="55">
        <f>IF(IFERROR(MATCH(CONCATENATE("I",Tabel!$N$4),Inst_forta,0),0)&gt;0,Tabel!$AD899*0.2,0)</f>
        <v>0</v>
      </c>
      <c r="AD889" s="55">
        <f>IF(IFERROR(MATCH(CONCATENATE("I",Tabel!$N$4),Inst_forta_bani,0),0)&gt;0,Tabel!$AD899*1.2,0)</f>
        <v>0</v>
      </c>
      <c r="AE889" s="55">
        <f>IF(Tabel!$N$4="16751", Tabel!$AD899*1.2,0)</f>
        <v>0</v>
      </c>
      <c r="AF889" s="55">
        <f>IF(Tabel!$N$4="16606", Tabel!$AD899*0.3,0)</f>
        <v>0</v>
      </c>
      <c r="AG889" s="55">
        <f>IF(Tabel!$N$4="16668", Tabel!$AD899*0.4,0)</f>
        <v>0</v>
      </c>
      <c r="AH889" s="55">
        <f>IF(Tabel!$N$4="15677", Tabel!$AD899*0.2,0)</f>
        <v>0</v>
      </c>
      <c r="AI889" s="55">
        <f>IF(Tabel!$N$4="16958", Tabel!$AD899*0.2,0)</f>
        <v>0</v>
      </c>
      <c r="AJ889" s="55">
        <f>Tabel!$AD899*0.75</f>
        <v>0</v>
      </c>
      <c r="AK889" s="55">
        <f>(Tabel!$AD899+Tabel!$AF899)*0.1</f>
        <v>0</v>
      </c>
      <c r="AL889" s="55">
        <f>IF(Tabel!$B899="GRUP_F6", Tabel!$AD899*0.1,0)</f>
        <v>0</v>
      </c>
      <c r="AM889" s="55">
        <f>IF(IFERROR(MATCH(CONCATENATE("I",Tabel!$N$4),Inst_social,0),0)&gt;0,Tabel!$AD899*0.1,0)</f>
        <v>0</v>
      </c>
      <c r="AN889" s="55">
        <f>Tabel!$AD899*0.75</f>
        <v>0</v>
      </c>
    </row>
    <row r="890" spans="24:40" x14ac:dyDescent="0.2">
      <c r="X890" s="55">
        <f>IF(IFERROR(MATCH(CONCATENATE("I",Tabel!$N$4),Inst_SFSSV,0),0)&gt;0,Tabel!$AD900*0.9,0)</f>
        <v>0</v>
      </c>
      <c r="Y890" s="55">
        <f>IF(Tabel!$N$4="16341", Tabel!AD900*1,0)</f>
        <v>0</v>
      </c>
      <c r="Z890" s="55">
        <f>IF(Tabel!$N$4="00027", Tabel!AD900*0.4,0)</f>
        <v>0</v>
      </c>
      <c r="AA890" s="55">
        <f>IF(IFERROR(MATCH(CONCATENATE("I",Tabel!$N$4),Inst_audio,0),0)&gt;0,Tabel!$AD900*0.2,0)</f>
        <v>0</v>
      </c>
      <c r="AB890" s="55">
        <f>IF(Tabel!$N$4="00169", Tabel!AD900*0.4,0)</f>
        <v>0</v>
      </c>
      <c r="AC890" s="55">
        <f>IF(IFERROR(MATCH(CONCATENATE("I",Tabel!$N$4),Inst_forta,0),0)&gt;0,Tabel!$AD900*0.2,0)</f>
        <v>0</v>
      </c>
      <c r="AD890" s="55">
        <f>IF(IFERROR(MATCH(CONCATENATE("I",Tabel!$N$4),Inst_forta_bani,0),0)&gt;0,Tabel!$AD900*1.2,0)</f>
        <v>0</v>
      </c>
      <c r="AE890" s="55">
        <f>IF(Tabel!$N$4="16751", Tabel!$AD900*1.2,0)</f>
        <v>0</v>
      </c>
      <c r="AF890" s="55">
        <f>IF(Tabel!$N$4="16606", Tabel!$AD900*0.3,0)</f>
        <v>0</v>
      </c>
      <c r="AG890" s="55">
        <f>IF(Tabel!$N$4="16668", Tabel!$AD900*0.4,0)</f>
        <v>0</v>
      </c>
      <c r="AH890" s="55">
        <f>IF(Tabel!$N$4="15677", Tabel!$AD900*0.2,0)</f>
        <v>0</v>
      </c>
      <c r="AI890" s="55">
        <f>IF(Tabel!$N$4="16958", Tabel!$AD900*0.2,0)</f>
        <v>0</v>
      </c>
      <c r="AJ890" s="55">
        <f>Tabel!$AD900*0.75</f>
        <v>0</v>
      </c>
      <c r="AK890" s="55">
        <f>(Tabel!$AD900+Tabel!$AF900)*0.1</f>
        <v>0</v>
      </c>
      <c r="AL890" s="55">
        <f>IF(Tabel!$B900="GRUP_F6", Tabel!$AD900*0.1,0)</f>
        <v>0</v>
      </c>
      <c r="AM890" s="55">
        <f>IF(IFERROR(MATCH(CONCATENATE("I",Tabel!$N$4),Inst_social,0),0)&gt;0,Tabel!$AD900*0.1,0)</f>
        <v>0</v>
      </c>
      <c r="AN890" s="55">
        <f>Tabel!$AD900*0.75</f>
        <v>0</v>
      </c>
    </row>
    <row r="891" spans="24:40" x14ac:dyDescent="0.2">
      <c r="X891" s="55">
        <f>IF(IFERROR(MATCH(CONCATENATE("I",Tabel!$N$4),Inst_SFSSV,0),0)&gt;0,Tabel!$AD901*0.9,0)</f>
        <v>0</v>
      </c>
      <c r="Y891" s="55">
        <f>IF(Tabel!$N$4="16341", Tabel!AD901*1,0)</f>
        <v>0</v>
      </c>
      <c r="Z891" s="55">
        <f>IF(Tabel!$N$4="00027", Tabel!AD901*0.4,0)</f>
        <v>0</v>
      </c>
      <c r="AA891" s="55">
        <f>IF(IFERROR(MATCH(CONCATENATE("I",Tabel!$N$4),Inst_audio,0),0)&gt;0,Tabel!$AD901*0.2,0)</f>
        <v>0</v>
      </c>
      <c r="AB891" s="55">
        <f>IF(Tabel!$N$4="00169", Tabel!AD901*0.4,0)</f>
        <v>0</v>
      </c>
      <c r="AC891" s="55">
        <f>IF(IFERROR(MATCH(CONCATENATE("I",Tabel!$N$4),Inst_forta,0),0)&gt;0,Tabel!$AD901*0.2,0)</f>
        <v>0</v>
      </c>
      <c r="AD891" s="55">
        <f>IF(IFERROR(MATCH(CONCATENATE("I",Tabel!$N$4),Inst_forta_bani,0),0)&gt;0,Tabel!$AD901*1.2,0)</f>
        <v>0</v>
      </c>
      <c r="AE891" s="55">
        <f>IF(Tabel!$N$4="16751", Tabel!$AD901*1.2,0)</f>
        <v>0</v>
      </c>
      <c r="AF891" s="55">
        <f>IF(Tabel!$N$4="16606", Tabel!$AD901*0.3,0)</f>
        <v>0</v>
      </c>
      <c r="AG891" s="55">
        <f>IF(Tabel!$N$4="16668", Tabel!$AD901*0.4,0)</f>
        <v>0</v>
      </c>
      <c r="AH891" s="55">
        <f>IF(Tabel!$N$4="15677", Tabel!$AD901*0.2,0)</f>
        <v>0</v>
      </c>
      <c r="AI891" s="55">
        <f>IF(Tabel!$N$4="16958", Tabel!$AD901*0.2,0)</f>
        <v>0</v>
      </c>
      <c r="AJ891" s="55">
        <f>Tabel!$AD901*0.75</f>
        <v>0</v>
      </c>
      <c r="AK891" s="55">
        <f>(Tabel!$AD901+Tabel!$AF901)*0.1</f>
        <v>0</v>
      </c>
      <c r="AL891" s="55">
        <f>IF(Tabel!$B901="GRUP_F6", Tabel!$AD901*0.1,0)</f>
        <v>0</v>
      </c>
      <c r="AM891" s="55">
        <f>IF(IFERROR(MATCH(CONCATENATE("I",Tabel!$N$4),Inst_social,0),0)&gt;0,Tabel!$AD901*0.1,0)</f>
        <v>0</v>
      </c>
      <c r="AN891" s="55">
        <f>Tabel!$AD901*0.75</f>
        <v>0</v>
      </c>
    </row>
    <row r="892" spans="24:40" x14ac:dyDescent="0.2">
      <c r="X892" s="55">
        <f>IF(IFERROR(MATCH(CONCATENATE("I",Tabel!$N$4),Inst_SFSSV,0),0)&gt;0,Tabel!$AD902*0.9,0)</f>
        <v>0</v>
      </c>
      <c r="Y892" s="55">
        <f>IF(Tabel!$N$4="16341", Tabel!AD902*1,0)</f>
        <v>0</v>
      </c>
      <c r="Z892" s="55">
        <f>IF(Tabel!$N$4="00027", Tabel!AD902*0.4,0)</f>
        <v>0</v>
      </c>
      <c r="AA892" s="55">
        <f>IF(IFERROR(MATCH(CONCATENATE("I",Tabel!$N$4),Inst_audio,0),0)&gt;0,Tabel!$AD902*0.2,0)</f>
        <v>0</v>
      </c>
      <c r="AB892" s="55">
        <f>IF(Tabel!$N$4="00169", Tabel!AD902*0.4,0)</f>
        <v>0</v>
      </c>
      <c r="AC892" s="55">
        <f>IF(IFERROR(MATCH(CONCATENATE("I",Tabel!$N$4),Inst_forta,0),0)&gt;0,Tabel!$AD902*0.2,0)</f>
        <v>0</v>
      </c>
      <c r="AD892" s="55">
        <f>IF(IFERROR(MATCH(CONCATENATE("I",Tabel!$N$4),Inst_forta_bani,0),0)&gt;0,Tabel!$AD902*1.2,0)</f>
        <v>0</v>
      </c>
      <c r="AE892" s="55">
        <f>IF(Tabel!$N$4="16751", Tabel!$AD902*1.2,0)</f>
        <v>0</v>
      </c>
      <c r="AF892" s="55">
        <f>IF(Tabel!$N$4="16606", Tabel!$AD902*0.3,0)</f>
        <v>0</v>
      </c>
      <c r="AG892" s="55">
        <f>IF(Tabel!$N$4="16668", Tabel!$AD902*0.4,0)</f>
        <v>0</v>
      </c>
      <c r="AH892" s="55">
        <f>IF(Tabel!$N$4="15677", Tabel!$AD902*0.2,0)</f>
        <v>0</v>
      </c>
      <c r="AI892" s="55">
        <f>IF(Tabel!$N$4="16958", Tabel!$AD902*0.2,0)</f>
        <v>0</v>
      </c>
      <c r="AJ892" s="55">
        <f>Tabel!$AD902*0.75</f>
        <v>0</v>
      </c>
      <c r="AK892" s="55">
        <f>(Tabel!$AD902+Tabel!$AF902)*0.1</f>
        <v>0</v>
      </c>
      <c r="AL892" s="55">
        <f>IF(Tabel!$B902="GRUP_F6", Tabel!$AD902*0.1,0)</f>
        <v>0</v>
      </c>
      <c r="AM892" s="55">
        <f>IF(IFERROR(MATCH(CONCATENATE("I",Tabel!$N$4),Inst_social,0),0)&gt;0,Tabel!$AD902*0.1,0)</f>
        <v>0</v>
      </c>
      <c r="AN892" s="55">
        <f>Tabel!$AD902*0.75</f>
        <v>0</v>
      </c>
    </row>
    <row r="893" spans="24:40" x14ac:dyDescent="0.2">
      <c r="X893" s="55">
        <f>IF(IFERROR(MATCH(CONCATENATE("I",Tabel!$N$4),Inst_SFSSV,0),0)&gt;0,Tabel!$AD903*0.9,0)</f>
        <v>0</v>
      </c>
      <c r="Y893" s="55">
        <f>IF(Tabel!$N$4="16341", Tabel!AD903*1,0)</f>
        <v>0</v>
      </c>
      <c r="Z893" s="55">
        <f>IF(Tabel!$N$4="00027", Tabel!AD903*0.4,0)</f>
        <v>0</v>
      </c>
      <c r="AA893" s="55">
        <f>IF(IFERROR(MATCH(CONCATENATE("I",Tabel!$N$4),Inst_audio,0),0)&gt;0,Tabel!$AD903*0.2,0)</f>
        <v>0</v>
      </c>
      <c r="AB893" s="55">
        <f>IF(Tabel!$N$4="00169", Tabel!AD903*0.4,0)</f>
        <v>0</v>
      </c>
      <c r="AC893" s="55">
        <f>IF(IFERROR(MATCH(CONCATENATE("I",Tabel!$N$4),Inst_forta,0),0)&gt;0,Tabel!$AD903*0.2,0)</f>
        <v>0</v>
      </c>
      <c r="AD893" s="55">
        <f>IF(IFERROR(MATCH(CONCATENATE("I",Tabel!$N$4),Inst_forta_bani,0),0)&gt;0,Tabel!$AD903*1.2,0)</f>
        <v>0</v>
      </c>
      <c r="AE893" s="55">
        <f>IF(Tabel!$N$4="16751", Tabel!$AD903*1.2,0)</f>
        <v>0</v>
      </c>
      <c r="AF893" s="55">
        <f>IF(Tabel!$N$4="16606", Tabel!$AD903*0.3,0)</f>
        <v>0</v>
      </c>
      <c r="AG893" s="55">
        <f>IF(Tabel!$N$4="16668", Tabel!$AD903*0.4,0)</f>
        <v>0</v>
      </c>
      <c r="AH893" s="55">
        <f>IF(Tabel!$N$4="15677", Tabel!$AD903*0.2,0)</f>
        <v>0</v>
      </c>
      <c r="AI893" s="55">
        <f>IF(Tabel!$N$4="16958", Tabel!$AD903*0.2,0)</f>
        <v>0</v>
      </c>
      <c r="AJ893" s="55">
        <f>Tabel!$AD903*0.75</f>
        <v>0</v>
      </c>
      <c r="AK893" s="55">
        <f>(Tabel!$AD903+Tabel!$AF903)*0.1</f>
        <v>0</v>
      </c>
      <c r="AL893" s="55">
        <f>IF(Tabel!$B903="GRUP_F6", Tabel!$AD903*0.1,0)</f>
        <v>0</v>
      </c>
      <c r="AM893" s="55">
        <f>IF(IFERROR(MATCH(CONCATENATE("I",Tabel!$N$4),Inst_social,0),0)&gt;0,Tabel!$AD903*0.1,0)</f>
        <v>0</v>
      </c>
      <c r="AN893" s="55">
        <f>Tabel!$AD903*0.75</f>
        <v>0</v>
      </c>
    </row>
    <row r="894" spans="24:40" x14ac:dyDescent="0.2">
      <c r="X894" s="55">
        <f>IF(IFERROR(MATCH(CONCATENATE("I",Tabel!$N$4),Inst_SFSSV,0),0)&gt;0,Tabel!$AD904*0.9,0)</f>
        <v>0</v>
      </c>
      <c r="Y894" s="55">
        <f>IF(Tabel!$N$4="16341", Tabel!AD904*1,0)</f>
        <v>0</v>
      </c>
      <c r="Z894" s="55">
        <f>IF(Tabel!$N$4="00027", Tabel!AD904*0.4,0)</f>
        <v>0</v>
      </c>
      <c r="AA894" s="55">
        <f>IF(IFERROR(MATCH(CONCATENATE("I",Tabel!$N$4),Inst_audio,0),0)&gt;0,Tabel!$AD904*0.2,0)</f>
        <v>0</v>
      </c>
      <c r="AB894" s="55">
        <f>IF(Tabel!$N$4="00169", Tabel!AD904*0.4,0)</f>
        <v>0</v>
      </c>
      <c r="AC894" s="55">
        <f>IF(IFERROR(MATCH(CONCATENATE("I",Tabel!$N$4),Inst_forta,0),0)&gt;0,Tabel!$AD904*0.2,0)</f>
        <v>0</v>
      </c>
      <c r="AD894" s="55">
        <f>IF(IFERROR(MATCH(CONCATENATE("I",Tabel!$N$4),Inst_forta_bani,0),0)&gt;0,Tabel!$AD904*1.2,0)</f>
        <v>0</v>
      </c>
      <c r="AE894" s="55">
        <f>IF(Tabel!$N$4="16751", Tabel!$AD904*1.2,0)</f>
        <v>0</v>
      </c>
      <c r="AF894" s="55">
        <f>IF(Tabel!$N$4="16606", Tabel!$AD904*0.3,0)</f>
        <v>0</v>
      </c>
      <c r="AG894" s="55">
        <f>IF(Tabel!$N$4="16668", Tabel!$AD904*0.4,0)</f>
        <v>0</v>
      </c>
      <c r="AH894" s="55">
        <f>IF(Tabel!$N$4="15677", Tabel!$AD904*0.2,0)</f>
        <v>0</v>
      </c>
      <c r="AI894" s="55">
        <f>IF(Tabel!$N$4="16958", Tabel!$AD904*0.2,0)</f>
        <v>0</v>
      </c>
      <c r="AJ894" s="55">
        <f>Tabel!$AD904*0.75</f>
        <v>0</v>
      </c>
      <c r="AK894" s="55">
        <f>(Tabel!$AD904+Tabel!$AF904)*0.1</f>
        <v>0</v>
      </c>
      <c r="AL894" s="55">
        <f>IF(Tabel!$B904="GRUP_F6", Tabel!$AD904*0.1,0)</f>
        <v>0</v>
      </c>
      <c r="AM894" s="55">
        <f>IF(IFERROR(MATCH(CONCATENATE("I",Tabel!$N$4),Inst_social,0),0)&gt;0,Tabel!$AD904*0.1,0)</f>
        <v>0</v>
      </c>
      <c r="AN894" s="55">
        <f>Tabel!$AD904*0.75</f>
        <v>0</v>
      </c>
    </row>
    <row r="895" spans="24:40" x14ac:dyDescent="0.2">
      <c r="X895" s="55">
        <f>IF(IFERROR(MATCH(CONCATENATE("I",Tabel!$N$4),Inst_SFSSV,0),0)&gt;0,Tabel!$AD905*0.9,0)</f>
        <v>0</v>
      </c>
      <c r="Y895" s="55">
        <f>IF(Tabel!$N$4="16341", Tabel!AD905*1,0)</f>
        <v>0</v>
      </c>
      <c r="Z895" s="55">
        <f>IF(Tabel!$N$4="00027", Tabel!AD905*0.4,0)</f>
        <v>0</v>
      </c>
      <c r="AA895" s="55">
        <f>IF(IFERROR(MATCH(CONCATENATE("I",Tabel!$N$4),Inst_audio,0),0)&gt;0,Tabel!$AD905*0.2,0)</f>
        <v>0</v>
      </c>
      <c r="AB895" s="55">
        <f>IF(Tabel!$N$4="00169", Tabel!AD905*0.4,0)</f>
        <v>0</v>
      </c>
      <c r="AC895" s="55">
        <f>IF(IFERROR(MATCH(CONCATENATE("I",Tabel!$N$4),Inst_forta,0),0)&gt;0,Tabel!$AD905*0.2,0)</f>
        <v>0</v>
      </c>
      <c r="AD895" s="55">
        <f>IF(IFERROR(MATCH(CONCATENATE("I",Tabel!$N$4),Inst_forta_bani,0),0)&gt;0,Tabel!$AD905*1.2,0)</f>
        <v>0</v>
      </c>
      <c r="AE895" s="55">
        <f>IF(Tabel!$N$4="16751", Tabel!$AD905*1.2,0)</f>
        <v>0</v>
      </c>
      <c r="AF895" s="55">
        <f>IF(Tabel!$N$4="16606", Tabel!$AD905*0.3,0)</f>
        <v>0</v>
      </c>
      <c r="AG895" s="55">
        <f>IF(Tabel!$N$4="16668", Tabel!$AD905*0.4,0)</f>
        <v>0</v>
      </c>
      <c r="AH895" s="55">
        <f>IF(Tabel!$N$4="15677", Tabel!$AD905*0.2,0)</f>
        <v>0</v>
      </c>
      <c r="AI895" s="55">
        <f>IF(Tabel!$N$4="16958", Tabel!$AD905*0.2,0)</f>
        <v>0</v>
      </c>
      <c r="AJ895" s="55">
        <f>Tabel!$AD905*0.75</f>
        <v>0</v>
      </c>
      <c r="AK895" s="55">
        <f>(Tabel!$AD905+Tabel!$AF905)*0.1</f>
        <v>0</v>
      </c>
      <c r="AL895" s="55">
        <f>IF(Tabel!$B905="GRUP_F6", Tabel!$AD905*0.1,0)</f>
        <v>0</v>
      </c>
      <c r="AM895" s="55">
        <f>IF(IFERROR(MATCH(CONCATENATE("I",Tabel!$N$4),Inst_social,0),0)&gt;0,Tabel!$AD905*0.1,0)</f>
        <v>0</v>
      </c>
      <c r="AN895" s="55">
        <f>Tabel!$AD905*0.75</f>
        <v>0</v>
      </c>
    </row>
    <row r="896" spans="24:40" x14ac:dyDescent="0.2">
      <c r="X896" s="55">
        <f>IF(IFERROR(MATCH(CONCATENATE("I",Tabel!$N$4),Inst_SFSSV,0),0)&gt;0,Tabel!$AD906*0.9,0)</f>
        <v>0</v>
      </c>
      <c r="Y896" s="55">
        <f>IF(Tabel!$N$4="16341", Tabel!AD906*1,0)</f>
        <v>0</v>
      </c>
      <c r="Z896" s="55">
        <f>IF(Tabel!$N$4="00027", Tabel!AD906*0.4,0)</f>
        <v>0</v>
      </c>
      <c r="AA896" s="55">
        <f>IF(IFERROR(MATCH(CONCATENATE("I",Tabel!$N$4),Inst_audio,0),0)&gt;0,Tabel!$AD906*0.2,0)</f>
        <v>0</v>
      </c>
      <c r="AB896" s="55">
        <f>IF(Tabel!$N$4="00169", Tabel!AD906*0.4,0)</f>
        <v>0</v>
      </c>
      <c r="AC896" s="55">
        <f>IF(IFERROR(MATCH(CONCATENATE("I",Tabel!$N$4),Inst_forta,0),0)&gt;0,Tabel!$AD906*0.2,0)</f>
        <v>0</v>
      </c>
      <c r="AD896" s="55">
        <f>IF(IFERROR(MATCH(CONCATENATE("I",Tabel!$N$4),Inst_forta_bani,0),0)&gt;0,Tabel!$AD906*1.2,0)</f>
        <v>0</v>
      </c>
      <c r="AE896" s="55">
        <f>IF(Tabel!$N$4="16751", Tabel!$AD906*1.2,0)</f>
        <v>0</v>
      </c>
      <c r="AF896" s="55">
        <f>IF(Tabel!$N$4="16606", Tabel!$AD906*0.3,0)</f>
        <v>0</v>
      </c>
      <c r="AG896" s="55">
        <f>IF(Tabel!$N$4="16668", Tabel!$AD906*0.4,0)</f>
        <v>0</v>
      </c>
      <c r="AH896" s="55">
        <f>IF(Tabel!$N$4="15677", Tabel!$AD906*0.2,0)</f>
        <v>0</v>
      </c>
      <c r="AI896" s="55">
        <f>IF(Tabel!$N$4="16958", Tabel!$AD906*0.2,0)</f>
        <v>0</v>
      </c>
      <c r="AJ896" s="55">
        <f>Tabel!$AD906*0.75</f>
        <v>0</v>
      </c>
      <c r="AK896" s="55">
        <f>(Tabel!$AD906+Tabel!$AF906)*0.1</f>
        <v>0</v>
      </c>
      <c r="AL896" s="55">
        <f>IF(Tabel!$B906="GRUP_F6", Tabel!$AD906*0.1,0)</f>
        <v>0</v>
      </c>
      <c r="AM896" s="55">
        <f>IF(IFERROR(MATCH(CONCATENATE("I",Tabel!$N$4),Inst_social,0),0)&gt;0,Tabel!$AD906*0.1,0)</f>
        <v>0</v>
      </c>
      <c r="AN896" s="55">
        <f>Tabel!$AD906*0.75</f>
        <v>0</v>
      </c>
    </row>
    <row r="897" spans="24:40" x14ac:dyDescent="0.2">
      <c r="X897" s="55">
        <f>IF(IFERROR(MATCH(CONCATENATE("I",Tabel!$N$4),Inst_SFSSV,0),0)&gt;0,Tabel!$AD907*0.9,0)</f>
        <v>0</v>
      </c>
      <c r="Y897" s="55">
        <f>IF(Tabel!$N$4="16341", Tabel!AD907*1,0)</f>
        <v>0</v>
      </c>
      <c r="Z897" s="55">
        <f>IF(Tabel!$N$4="00027", Tabel!AD907*0.4,0)</f>
        <v>0</v>
      </c>
      <c r="AA897" s="55">
        <f>IF(IFERROR(MATCH(CONCATENATE("I",Tabel!$N$4),Inst_audio,0),0)&gt;0,Tabel!$AD907*0.2,0)</f>
        <v>0</v>
      </c>
      <c r="AB897" s="55">
        <f>IF(Tabel!$N$4="00169", Tabel!AD907*0.4,0)</f>
        <v>0</v>
      </c>
      <c r="AC897" s="55">
        <f>IF(IFERROR(MATCH(CONCATENATE("I",Tabel!$N$4),Inst_forta,0),0)&gt;0,Tabel!$AD907*0.2,0)</f>
        <v>0</v>
      </c>
      <c r="AD897" s="55">
        <f>IF(IFERROR(MATCH(CONCATENATE("I",Tabel!$N$4),Inst_forta_bani,0),0)&gt;0,Tabel!$AD907*1.2,0)</f>
        <v>0</v>
      </c>
      <c r="AE897" s="55">
        <f>IF(Tabel!$N$4="16751", Tabel!$AD907*1.2,0)</f>
        <v>0</v>
      </c>
      <c r="AF897" s="55">
        <f>IF(Tabel!$N$4="16606", Tabel!$AD907*0.3,0)</f>
        <v>0</v>
      </c>
      <c r="AG897" s="55">
        <f>IF(Tabel!$N$4="16668", Tabel!$AD907*0.4,0)</f>
        <v>0</v>
      </c>
      <c r="AH897" s="55">
        <f>IF(Tabel!$N$4="15677", Tabel!$AD907*0.2,0)</f>
        <v>0</v>
      </c>
      <c r="AI897" s="55">
        <f>IF(Tabel!$N$4="16958", Tabel!$AD907*0.2,0)</f>
        <v>0</v>
      </c>
      <c r="AJ897" s="55">
        <f>Tabel!$AD907*0.75</f>
        <v>0</v>
      </c>
      <c r="AK897" s="55">
        <f>(Tabel!$AD907+Tabel!$AF907)*0.1</f>
        <v>0</v>
      </c>
      <c r="AL897" s="55">
        <f>IF(Tabel!$B907="GRUP_F6", Tabel!$AD907*0.1,0)</f>
        <v>0</v>
      </c>
      <c r="AM897" s="55">
        <f>IF(IFERROR(MATCH(CONCATENATE("I",Tabel!$N$4),Inst_social,0),0)&gt;0,Tabel!$AD907*0.1,0)</f>
        <v>0</v>
      </c>
      <c r="AN897" s="55">
        <f>Tabel!$AD907*0.75</f>
        <v>0</v>
      </c>
    </row>
    <row r="898" spans="24:40" x14ac:dyDescent="0.2">
      <c r="X898" s="55">
        <f>IF(IFERROR(MATCH(CONCATENATE("I",Tabel!$N$4),Inst_SFSSV,0),0)&gt;0,Tabel!$AD908*0.9,0)</f>
        <v>0</v>
      </c>
      <c r="Y898" s="55">
        <f>IF(Tabel!$N$4="16341", Tabel!AD908*1,0)</f>
        <v>0</v>
      </c>
      <c r="Z898" s="55">
        <f>IF(Tabel!$N$4="00027", Tabel!AD908*0.4,0)</f>
        <v>0</v>
      </c>
      <c r="AA898" s="55">
        <f>IF(IFERROR(MATCH(CONCATENATE("I",Tabel!$N$4),Inst_audio,0),0)&gt;0,Tabel!$AD908*0.2,0)</f>
        <v>0</v>
      </c>
      <c r="AB898" s="55">
        <f>IF(Tabel!$N$4="00169", Tabel!AD908*0.4,0)</f>
        <v>0</v>
      </c>
      <c r="AC898" s="55">
        <f>IF(IFERROR(MATCH(CONCATENATE("I",Tabel!$N$4),Inst_forta,0),0)&gt;0,Tabel!$AD908*0.2,0)</f>
        <v>0</v>
      </c>
      <c r="AD898" s="55">
        <f>IF(IFERROR(MATCH(CONCATENATE("I",Tabel!$N$4),Inst_forta_bani,0),0)&gt;0,Tabel!$AD908*1.2,0)</f>
        <v>0</v>
      </c>
      <c r="AE898" s="55">
        <f>IF(Tabel!$N$4="16751", Tabel!$AD908*1.2,0)</f>
        <v>0</v>
      </c>
      <c r="AF898" s="55">
        <f>IF(Tabel!$N$4="16606", Tabel!$AD908*0.3,0)</f>
        <v>0</v>
      </c>
      <c r="AG898" s="55">
        <f>IF(Tabel!$N$4="16668", Tabel!$AD908*0.4,0)</f>
        <v>0</v>
      </c>
      <c r="AH898" s="55">
        <f>IF(Tabel!$N$4="15677", Tabel!$AD908*0.2,0)</f>
        <v>0</v>
      </c>
      <c r="AI898" s="55">
        <f>IF(Tabel!$N$4="16958", Tabel!$AD908*0.2,0)</f>
        <v>0</v>
      </c>
      <c r="AJ898" s="55">
        <f>Tabel!$AD908*0.75</f>
        <v>0</v>
      </c>
      <c r="AK898" s="55">
        <f>(Tabel!$AD908+Tabel!$AF908)*0.1</f>
        <v>0</v>
      </c>
      <c r="AL898" s="55">
        <f>IF(Tabel!$B908="GRUP_F6", Tabel!$AD908*0.1,0)</f>
        <v>0</v>
      </c>
      <c r="AM898" s="55">
        <f>IF(IFERROR(MATCH(CONCATENATE("I",Tabel!$N$4),Inst_social,0),0)&gt;0,Tabel!$AD908*0.1,0)</f>
        <v>0</v>
      </c>
      <c r="AN898" s="55">
        <f>Tabel!$AD908*0.75</f>
        <v>0</v>
      </c>
    </row>
    <row r="899" spans="24:40" x14ac:dyDescent="0.2">
      <c r="X899" s="55">
        <f>IF(IFERROR(MATCH(CONCATENATE("I",Tabel!$N$4),Inst_SFSSV,0),0)&gt;0,Tabel!$AD909*0.9,0)</f>
        <v>0</v>
      </c>
      <c r="Y899" s="55">
        <f>IF(Tabel!$N$4="16341", Tabel!AD909*1,0)</f>
        <v>0</v>
      </c>
      <c r="Z899" s="55">
        <f>IF(Tabel!$N$4="00027", Tabel!AD909*0.4,0)</f>
        <v>0</v>
      </c>
      <c r="AA899" s="55">
        <f>IF(IFERROR(MATCH(CONCATENATE("I",Tabel!$N$4),Inst_audio,0),0)&gt;0,Tabel!$AD909*0.2,0)</f>
        <v>0</v>
      </c>
      <c r="AB899" s="55">
        <f>IF(Tabel!$N$4="00169", Tabel!AD909*0.4,0)</f>
        <v>0</v>
      </c>
      <c r="AC899" s="55">
        <f>IF(IFERROR(MATCH(CONCATENATE("I",Tabel!$N$4),Inst_forta,0),0)&gt;0,Tabel!$AD909*0.2,0)</f>
        <v>0</v>
      </c>
      <c r="AD899" s="55">
        <f>IF(IFERROR(MATCH(CONCATENATE("I",Tabel!$N$4),Inst_forta_bani,0),0)&gt;0,Tabel!$AD909*1.2,0)</f>
        <v>0</v>
      </c>
      <c r="AE899" s="55">
        <f>IF(Tabel!$N$4="16751", Tabel!$AD909*1.2,0)</f>
        <v>0</v>
      </c>
      <c r="AF899" s="55">
        <f>IF(Tabel!$N$4="16606", Tabel!$AD909*0.3,0)</f>
        <v>0</v>
      </c>
      <c r="AG899" s="55">
        <f>IF(Tabel!$N$4="16668", Tabel!$AD909*0.4,0)</f>
        <v>0</v>
      </c>
      <c r="AH899" s="55">
        <f>IF(Tabel!$N$4="15677", Tabel!$AD909*0.2,0)</f>
        <v>0</v>
      </c>
      <c r="AI899" s="55">
        <f>IF(Tabel!$N$4="16958", Tabel!$AD909*0.2,0)</f>
        <v>0</v>
      </c>
      <c r="AJ899" s="55">
        <f>Tabel!$AD909*0.75</f>
        <v>0</v>
      </c>
      <c r="AK899" s="55">
        <f>(Tabel!$AD909+Tabel!$AF909)*0.1</f>
        <v>0</v>
      </c>
      <c r="AL899" s="55">
        <f>IF(Tabel!$B909="GRUP_F6", Tabel!$AD909*0.1,0)</f>
        <v>0</v>
      </c>
      <c r="AM899" s="55">
        <f>IF(IFERROR(MATCH(CONCATENATE("I",Tabel!$N$4),Inst_social,0),0)&gt;0,Tabel!$AD909*0.1,0)</f>
        <v>0</v>
      </c>
      <c r="AN899" s="55">
        <f>Tabel!$AD909*0.75</f>
        <v>0</v>
      </c>
    </row>
    <row r="900" spans="24:40" x14ac:dyDescent="0.2">
      <c r="X900" s="55">
        <f>IF(IFERROR(MATCH(CONCATENATE("I",Tabel!$N$4),Inst_SFSSV,0),0)&gt;0,Tabel!$AD910*0.9,0)</f>
        <v>0</v>
      </c>
      <c r="Y900" s="55">
        <f>IF(Tabel!$N$4="16341", Tabel!AD910*1,0)</f>
        <v>0</v>
      </c>
      <c r="Z900" s="55">
        <f>IF(Tabel!$N$4="00027", Tabel!AD910*0.4,0)</f>
        <v>0</v>
      </c>
      <c r="AA900" s="55">
        <f>IF(IFERROR(MATCH(CONCATENATE("I",Tabel!$N$4),Inst_audio,0),0)&gt;0,Tabel!$AD910*0.2,0)</f>
        <v>0</v>
      </c>
      <c r="AB900" s="55">
        <f>IF(Tabel!$N$4="00169", Tabel!AD910*0.4,0)</f>
        <v>0</v>
      </c>
      <c r="AC900" s="55">
        <f>IF(IFERROR(MATCH(CONCATENATE("I",Tabel!$N$4),Inst_forta,0),0)&gt;0,Tabel!$AD910*0.2,0)</f>
        <v>0</v>
      </c>
      <c r="AD900" s="55">
        <f>IF(IFERROR(MATCH(CONCATENATE("I",Tabel!$N$4),Inst_forta_bani,0),0)&gt;0,Tabel!$AD910*1.2,0)</f>
        <v>0</v>
      </c>
      <c r="AE900" s="55">
        <f>IF(Tabel!$N$4="16751", Tabel!$AD910*1.2,0)</f>
        <v>0</v>
      </c>
      <c r="AF900" s="55">
        <f>IF(Tabel!$N$4="16606", Tabel!$AD910*0.3,0)</f>
        <v>0</v>
      </c>
      <c r="AG900" s="55">
        <f>IF(Tabel!$N$4="16668", Tabel!$AD910*0.4,0)</f>
        <v>0</v>
      </c>
      <c r="AH900" s="55">
        <f>IF(Tabel!$N$4="15677", Tabel!$AD910*0.2,0)</f>
        <v>0</v>
      </c>
      <c r="AI900" s="55">
        <f>IF(Tabel!$N$4="16958", Tabel!$AD910*0.2,0)</f>
        <v>0</v>
      </c>
      <c r="AJ900" s="55">
        <f>Tabel!$AD910*0.75</f>
        <v>0</v>
      </c>
      <c r="AK900" s="55">
        <f>(Tabel!$AD910+Tabel!$AF910)*0.1</f>
        <v>0</v>
      </c>
      <c r="AL900" s="55">
        <f>IF(Tabel!$B910="GRUP_F6", Tabel!$AD910*0.1,0)</f>
        <v>0</v>
      </c>
      <c r="AM900" s="55">
        <f>IF(IFERROR(MATCH(CONCATENATE("I",Tabel!$N$4),Inst_social,0),0)&gt;0,Tabel!$AD910*0.1,0)</f>
        <v>0</v>
      </c>
      <c r="AN900" s="55">
        <f>Tabel!$AD910*0.75</f>
        <v>0</v>
      </c>
    </row>
    <row r="901" spans="24:40" x14ac:dyDescent="0.2">
      <c r="X901" s="55">
        <f>IF(IFERROR(MATCH(CONCATENATE("I",Tabel!$N$4),Inst_SFSSV,0),0)&gt;0,Tabel!$AD911*0.9,0)</f>
        <v>0</v>
      </c>
      <c r="Y901" s="55">
        <f>IF(Tabel!$N$4="16341", Tabel!AD911*1,0)</f>
        <v>0</v>
      </c>
      <c r="Z901" s="55">
        <f>IF(Tabel!$N$4="00027", Tabel!AD911*0.4,0)</f>
        <v>0</v>
      </c>
      <c r="AA901" s="55">
        <f>IF(IFERROR(MATCH(CONCATENATE("I",Tabel!$N$4),Inst_audio,0),0)&gt;0,Tabel!$AD911*0.2,0)</f>
        <v>0</v>
      </c>
      <c r="AB901" s="55">
        <f>IF(Tabel!$N$4="00169", Tabel!AD911*0.4,0)</f>
        <v>0</v>
      </c>
      <c r="AC901" s="55">
        <f>IF(IFERROR(MATCH(CONCATENATE("I",Tabel!$N$4),Inst_forta,0),0)&gt;0,Tabel!$AD911*0.2,0)</f>
        <v>0</v>
      </c>
      <c r="AD901" s="55">
        <f>IF(IFERROR(MATCH(CONCATENATE("I",Tabel!$N$4),Inst_forta_bani,0),0)&gt;0,Tabel!$AD911*1.2,0)</f>
        <v>0</v>
      </c>
      <c r="AE901" s="55">
        <f>IF(Tabel!$N$4="16751", Tabel!$AD911*1.2,0)</f>
        <v>0</v>
      </c>
      <c r="AF901" s="55">
        <f>IF(Tabel!$N$4="16606", Tabel!$AD911*0.3,0)</f>
        <v>0</v>
      </c>
      <c r="AG901" s="55">
        <f>IF(Tabel!$N$4="16668", Tabel!$AD911*0.4,0)</f>
        <v>0</v>
      </c>
      <c r="AH901" s="55">
        <f>IF(Tabel!$N$4="15677", Tabel!$AD911*0.2,0)</f>
        <v>0</v>
      </c>
      <c r="AI901" s="55">
        <f>IF(Tabel!$N$4="16958", Tabel!$AD911*0.2,0)</f>
        <v>0</v>
      </c>
      <c r="AJ901" s="55">
        <f>Tabel!$AD911*0.75</f>
        <v>0</v>
      </c>
      <c r="AK901" s="55">
        <f>(Tabel!$AD911+Tabel!$AF911)*0.1</f>
        <v>0</v>
      </c>
      <c r="AL901" s="55">
        <f>IF(Tabel!$B911="GRUP_F6", Tabel!$AD911*0.1,0)</f>
        <v>0</v>
      </c>
      <c r="AM901" s="55">
        <f>IF(IFERROR(MATCH(CONCATENATE("I",Tabel!$N$4),Inst_social,0),0)&gt;0,Tabel!$AD911*0.1,0)</f>
        <v>0</v>
      </c>
      <c r="AN901" s="55">
        <f>Tabel!$AD911*0.75</f>
        <v>0</v>
      </c>
    </row>
    <row r="902" spans="24:40" x14ac:dyDescent="0.2">
      <c r="X902" s="55">
        <f>IF(IFERROR(MATCH(CONCATENATE("I",Tabel!$N$4),Inst_SFSSV,0),0)&gt;0,Tabel!$AD912*0.9,0)</f>
        <v>0</v>
      </c>
      <c r="Y902" s="55">
        <f>IF(Tabel!$N$4="16341", Tabel!AD912*1,0)</f>
        <v>0</v>
      </c>
      <c r="Z902" s="55">
        <f>IF(Tabel!$N$4="00027", Tabel!AD912*0.4,0)</f>
        <v>0</v>
      </c>
      <c r="AA902" s="55">
        <f>IF(IFERROR(MATCH(CONCATENATE("I",Tabel!$N$4),Inst_audio,0),0)&gt;0,Tabel!$AD912*0.2,0)</f>
        <v>0</v>
      </c>
      <c r="AB902" s="55">
        <f>IF(Tabel!$N$4="00169", Tabel!AD912*0.4,0)</f>
        <v>0</v>
      </c>
      <c r="AC902" s="55">
        <f>IF(IFERROR(MATCH(CONCATENATE("I",Tabel!$N$4),Inst_forta,0),0)&gt;0,Tabel!$AD912*0.2,0)</f>
        <v>0</v>
      </c>
      <c r="AD902" s="55">
        <f>IF(IFERROR(MATCH(CONCATENATE("I",Tabel!$N$4),Inst_forta_bani,0),0)&gt;0,Tabel!$AD912*1.2,0)</f>
        <v>0</v>
      </c>
      <c r="AE902" s="55">
        <f>IF(Tabel!$N$4="16751", Tabel!$AD912*1.2,0)</f>
        <v>0</v>
      </c>
      <c r="AF902" s="55">
        <f>IF(Tabel!$N$4="16606", Tabel!$AD912*0.3,0)</f>
        <v>0</v>
      </c>
      <c r="AG902" s="55">
        <f>IF(Tabel!$N$4="16668", Tabel!$AD912*0.4,0)</f>
        <v>0</v>
      </c>
      <c r="AH902" s="55">
        <f>IF(Tabel!$N$4="15677", Tabel!$AD912*0.2,0)</f>
        <v>0</v>
      </c>
      <c r="AI902" s="55">
        <f>IF(Tabel!$N$4="16958", Tabel!$AD912*0.2,0)</f>
        <v>0</v>
      </c>
      <c r="AJ902" s="55">
        <f>Tabel!$AD912*0.75</f>
        <v>0</v>
      </c>
      <c r="AK902" s="55">
        <f>(Tabel!$AD912+Tabel!$AF912)*0.1</f>
        <v>0</v>
      </c>
      <c r="AL902" s="55">
        <f>IF(Tabel!$B912="GRUP_F6", Tabel!$AD912*0.1,0)</f>
        <v>0</v>
      </c>
      <c r="AM902" s="55">
        <f>IF(IFERROR(MATCH(CONCATENATE("I",Tabel!$N$4),Inst_social,0),0)&gt;0,Tabel!$AD912*0.1,0)</f>
        <v>0</v>
      </c>
      <c r="AN902" s="55">
        <f>Tabel!$AD912*0.75</f>
        <v>0</v>
      </c>
    </row>
    <row r="903" spans="24:40" x14ac:dyDescent="0.2">
      <c r="X903" s="55">
        <f>IF(IFERROR(MATCH(CONCATENATE("I",Tabel!$N$4),Inst_SFSSV,0),0)&gt;0,Tabel!$AD913*0.9,0)</f>
        <v>0</v>
      </c>
      <c r="Y903" s="55">
        <f>IF(Tabel!$N$4="16341", Tabel!AD913*1,0)</f>
        <v>0</v>
      </c>
      <c r="Z903" s="55">
        <f>IF(Tabel!$N$4="00027", Tabel!AD913*0.4,0)</f>
        <v>0</v>
      </c>
      <c r="AA903" s="55">
        <f>IF(IFERROR(MATCH(CONCATENATE("I",Tabel!$N$4),Inst_audio,0),0)&gt;0,Tabel!$AD913*0.2,0)</f>
        <v>0</v>
      </c>
      <c r="AB903" s="55">
        <f>IF(Tabel!$N$4="00169", Tabel!AD913*0.4,0)</f>
        <v>0</v>
      </c>
      <c r="AC903" s="55">
        <f>IF(IFERROR(MATCH(CONCATENATE("I",Tabel!$N$4),Inst_forta,0),0)&gt;0,Tabel!$AD913*0.2,0)</f>
        <v>0</v>
      </c>
      <c r="AD903" s="55">
        <f>IF(IFERROR(MATCH(CONCATENATE("I",Tabel!$N$4),Inst_forta_bani,0),0)&gt;0,Tabel!$AD913*1.2,0)</f>
        <v>0</v>
      </c>
      <c r="AE903" s="55">
        <f>IF(Tabel!$N$4="16751", Tabel!$AD913*1.2,0)</f>
        <v>0</v>
      </c>
      <c r="AF903" s="55">
        <f>IF(Tabel!$N$4="16606", Tabel!$AD913*0.3,0)</f>
        <v>0</v>
      </c>
      <c r="AG903" s="55">
        <f>IF(Tabel!$N$4="16668", Tabel!$AD913*0.4,0)</f>
        <v>0</v>
      </c>
      <c r="AH903" s="55">
        <f>IF(Tabel!$N$4="15677", Tabel!$AD913*0.2,0)</f>
        <v>0</v>
      </c>
      <c r="AI903" s="55">
        <f>IF(Tabel!$N$4="16958", Tabel!$AD913*0.2,0)</f>
        <v>0</v>
      </c>
      <c r="AJ903" s="55">
        <f>Tabel!$AD913*0.75</f>
        <v>0</v>
      </c>
      <c r="AK903" s="55">
        <f>(Tabel!$AD913+Tabel!$AF913)*0.1</f>
        <v>0</v>
      </c>
      <c r="AL903" s="55">
        <f>IF(Tabel!$B913="GRUP_F6", Tabel!$AD913*0.1,0)</f>
        <v>0</v>
      </c>
      <c r="AM903" s="55">
        <f>IF(IFERROR(MATCH(CONCATENATE("I",Tabel!$N$4),Inst_social,0),0)&gt;0,Tabel!$AD913*0.1,0)</f>
        <v>0</v>
      </c>
      <c r="AN903" s="55">
        <f>Tabel!$AD913*0.75</f>
        <v>0</v>
      </c>
    </row>
    <row r="904" spans="24:40" x14ac:dyDescent="0.2">
      <c r="X904" s="55">
        <f>IF(IFERROR(MATCH(CONCATENATE("I",Tabel!$N$4),Inst_SFSSV,0),0)&gt;0,Tabel!$AD914*0.9,0)</f>
        <v>0</v>
      </c>
      <c r="Y904" s="55">
        <f>IF(Tabel!$N$4="16341", Tabel!AD914*1,0)</f>
        <v>0</v>
      </c>
      <c r="Z904" s="55">
        <f>IF(Tabel!$N$4="00027", Tabel!AD914*0.4,0)</f>
        <v>0</v>
      </c>
      <c r="AA904" s="55">
        <f>IF(IFERROR(MATCH(CONCATENATE("I",Tabel!$N$4),Inst_audio,0),0)&gt;0,Tabel!$AD914*0.2,0)</f>
        <v>0</v>
      </c>
      <c r="AB904" s="55">
        <f>IF(Tabel!$N$4="00169", Tabel!AD914*0.4,0)</f>
        <v>0</v>
      </c>
      <c r="AC904" s="55">
        <f>IF(IFERROR(MATCH(CONCATENATE("I",Tabel!$N$4),Inst_forta,0),0)&gt;0,Tabel!$AD914*0.2,0)</f>
        <v>0</v>
      </c>
      <c r="AD904" s="55">
        <f>IF(IFERROR(MATCH(CONCATENATE("I",Tabel!$N$4),Inst_forta_bani,0),0)&gt;0,Tabel!$AD914*1.2,0)</f>
        <v>0</v>
      </c>
      <c r="AE904" s="55">
        <f>IF(Tabel!$N$4="16751", Tabel!$AD914*1.2,0)</f>
        <v>0</v>
      </c>
      <c r="AF904" s="55">
        <f>IF(Tabel!$N$4="16606", Tabel!$AD914*0.3,0)</f>
        <v>0</v>
      </c>
      <c r="AG904" s="55">
        <f>IF(Tabel!$N$4="16668", Tabel!$AD914*0.4,0)</f>
        <v>0</v>
      </c>
      <c r="AH904" s="55">
        <f>IF(Tabel!$N$4="15677", Tabel!$AD914*0.2,0)</f>
        <v>0</v>
      </c>
      <c r="AI904" s="55">
        <f>IF(Tabel!$N$4="16958", Tabel!$AD914*0.2,0)</f>
        <v>0</v>
      </c>
      <c r="AJ904" s="55">
        <f>Tabel!$AD914*0.75</f>
        <v>0</v>
      </c>
      <c r="AK904" s="55">
        <f>(Tabel!$AD914+Tabel!$AF914)*0.1</f>
        <v>0</v>
      </c>
      <c r="AL904" s="55">
        <f>IF(Tabel!$B914="GRUP_F6", Tabel!$AD914*0.1,0)</f>
        <v>0</v>
      </c>
      <c r="AM904" s="55">
        <f>IF(IFERROR(MATCH(CONCATENATE("I",Tabel!$N$4),Inst_social,0),0)&gt;0,Tabel!$AD914*0.1,0)</f>
        <v>0</v>
      </c>
      <c r="AN904" s="55">
        <f>Tabel!$AD914*0.75</f>
        <v>0</v>
      </c>
    </row>
    <row r="905" spans="24:40" x14ac:dyDescent="0.2">
      <c r="X905" s="55">
        <f>IF(IFERROR(MATCH(CONCATENATE("I",Tabel!$N$4),Inst_SFSSV,0),0)&gt;0,Tabel!$AD915*0.9,0)</f>
        <v>0</v>
      </c>
      <c r="Y905" s="55">
        <f>IF(Tabel!$N$4="16341", Tabel!AD915*1,0)</f>
        <v>0</v>
      </c>
      <c r="Z905" s="55">
        <f>IF(Tabel!$N$4="00027", Tabel!AD915*0.4,0)</f>
        <v>0</v>
      </c>
      <c r="AA905" s="55">
        <f>IF(IFERROR(MATCH(CONCATENATE("I",Tabel!$N$4),Inst_audio,0),0)&gt;0,Tabel!$AD915*0.2,0)</f>
        <v>0</v>
      </c>
      <c r="AB905" s="55">
        <f>IF(Tabel!$N$4="00169", Tabel!AD915*0.4,0)</f>
        <v>0</v>
      </c>
      <c r="AC905" s="55">
        <f>IF(IFERROR(MATCH(CONCATENATE("I",Tabel!$N$4),Inst_forta,0),0)&gt;0,Tabel!$AD915*0.2,0)</f>
        <v>0</v>
      </c>
      <c r="AD905" s="55">
        <f>IF(IFERROR(MATCH(CONCATENATE("I",Tabel!$N$4),Inst_forta_bani,0),0)&gt;0,Tabel!$AD915*1.2,0)</f>
        <v>0</v>
      </c>
      <c r="AE905" s="55">
        <f>IF(Tabel!$N$4="16751", Tabel!$AD915*1.2,0)</f>
        <v>0</v>
      </c>
      <c r="AF905" s="55">
        <f>IF(Tabel!$N$4="16606", Tabel!$AD915*0.3,0)</f>
        <v>0</v>
      </c>
      <c r="AG905" s="55">
        <f>IF(Tabel!$N$4="16668", Tabel!$AD915*0.4,0)</f>
        <v>0</v>
      </c>
      <c r="AH905" s="55">
        <f>IF(Tabel!$N$4="15677", Tabel!$AD915*0.2,0)</f>
        <v>0</v>
      </c>
      <c r="AI905" s="55">
        <f>IF(Tabel!$N$4="16958", Tabel!$AD915*0.2,0)</f>
        <v>0</v>
      </c>
      <c r="AJ905" s="55">
        <f>Tabel!$AD915*0.75</f>
        <v>0</v>
      </c>
      <c r="AK905" s="55">
        <f>(Tabel!$AD915+Tabel!$AF915)*0.1</f>
        <v>0</v>
      </c>
      <c r="AL905" s="55">
        <f>IF(Tabel!$B915="GRUP_F6", Tabel!$AD915*0.1,0)</f>
        <v>0</v>
      </c>
      <c r="AM905" s="55">
        <f>IF(IFERROR(MATCH(CONCATENATE("I",Tabel!$N$4),Inst_social,0),0)&gt;0,Tabel!$AD915*0.1,0)</f>
        <v>0</v>
      </c>
      <c r="AN905" s="55">
        <f>Tabel!$AD915*0.75</f>
        <v>0</v>
      </c>
    </row>
    <row r="906" spans="24:40" x14ac:dyDescent="0.2">
      <c r="X906" s="55">
        <f>IF(IFERROR(MATCH(CONCATENATE("I",Tabel!$N$4),Inst_SFSSV,0),0)&gt;0,Tabel!$AD916*0.9,0)</f>
        <v>0</v>
      </c>
      <c r="Y906" s="55">
        <f>IF(Tabel!$N$4="16341", Tabel!AD916*1,0)</f>
        <v>0</v>
      </c>
      <c r="Z906" s="55">
        <f>IF(Tabel!$N$4="00027", Tabel!AD916*0.4,0)</f>
        <v>0</v>
      </c>
      <c r="AA906" s="55">
        <f>IF(IFERROR(MATCH(CONCATENATE("I",Tabel!$N$4),Inst_audio,0),0)&gt;0,Tabel!$AD916*0.2,0)</f>
        <v>0</v>
      </c>
      <c r="AB906" s="55">
        <f>IF(Tabel!$N$4="00169", Tabel!AD916*0.4,0)</f>
        <v>0</v>
      </c>
      <c r="AC906" s="55">
        <f>IF(IFERROR(MATCH(CONCATENATE("I",Tabel!$N$4),Inst_forta,0),0)&gt;0,Tabel!$AD916*0.2,0)</f>
        <v>0</v>
      </c>
      <c r="AD906" s="55">
        <f>IF(IFERROR(MATCH(CONCATENATE("I",Tabel!$N$4),Inst_forta_bani,0),0)&gt;0,Tabel!$AD916*1.2,0)</f>
        <v>0</v>
      </c>
      <c r="AE906" s="55">
        <f>IF(Tabel!$N$4="16751", Tabel!$AD916*1.2,0)</f>
        <v>0</v>
      </c>
      <c r="AF906" s="55">
        <f>IF(Tabel!$N$4="16606", Tabel!$AD916*0.3,0)</f>
        <v>0</v>
      </c>
      <c r="AG906" s="55">
        <f>IF(Tabel!$N$4="16668", Tabel!$AD916*0.4,0)</f>
        <v>0</v>
      </c>
      <c r="AH906" s="55">
        <f>IF(Tabel!$N$4="15677", Tabel!$AD916*0.2,0)</f>
        <v>0</v>
      </c>
      <c r="AI906" s="55">
        <f>IF(Tabel!$N$4="16958", Tabel!$AD916*0.2,0)</f>
        <v>0</v>
      </c>
      <c r="AJ906" s="55">
        <f>Tabel!$AD916*0.75</f>
        <v>0</v>
      </c>
      <c r="AK906" s="55">
        <f>(Tabel!$AD916+Tabel!$AF916)*0.1</f>
        <v>0</v>
      </c>
      <c r="AL906" s="55">
        <f>IF(Tabel!$B916="GRUP_F6", Tabel!$AD916*0.1,0)</f>
        <v>0</v>
      </c>
      <c r="AM906" s="55">
        <f>IF(IFERROR(MATCH(CONCATENATE("I",Tabel!$N$4),Inst_social,0),0)&gt;0,Tabel!$AD916*0.1,0)</f>
        <v>0</v>
      </c>
      <c r="AN906" s="55">
        <f>Tabel!$AD916*0.75</f>
        <v>0</v>
      </c>
    </row>
    <row r="907" spans="24:40" x14ac:dyDescent="0.2">
      <c r="X907" s="55">
        <f>IF(IFERROR(MATCH(CONCATENATE("I",Tabel!$N$4),Inst_SFSSV,0),0)&gt;0,Tabel!$AD917*0.9,0)</f>
        <v>0</v>
      </c>
      <c r="Y907" s="55">
        <f>IF(Tabel!$N$4="16341", Tabel!AD917*1,0)</f>
        <v>0</v>
      </c>
      <c r="Z907" s="55">
        <f>IF(Tabel!$N$4="00027", Tabel!AD917*0.4,0)</f>
        <v>0</v>
      </c>
      <c r="AA907" s="55">
        <f>IF(IFERROR(MATCH(CONCATENATE("I",Tabel!$N$4),Inst_audio,0),0)&gt;0,Tabel!$AD917*0.2,0)</f>
        <v>0</v>
      </c>
      <c r="AB907" s="55">
        <f>IF(Tabel!$N$4="00169", Tabel!AD917*0.4,0)</f>
        <v>0</v>
      </c>
      <c r="AC907" s="55">
        <f>IF(IFERROR(MATCH(CONCATENATE("I",Tabel!$N$4),Inst_forta,0),0)&gt;0,Tabel!$AD917*0.2,0)</f>
        <v>0</v>
      </c>
      <c r="AD907" s="55">
        <f>IF(IFERROR(MATCH(CONCATENATE("I",Tabel!$N$4),Inst_forta_bani,0),0)&gt;0,Tabel!$AD917*1.2,0)</f>
        <v>0</v>
      </c>
      <c r="AE907" s="55">
        <f>IF(Tabel!$N$4="16751", Tabel!$AD917*1.2,0)</f>
        <v>0</v>
      </c>
      <c r="AF907" s="55">
        <f>IF(Tabel!$N$4="16606", Tabel!$AD917*0.3,0)</f>
        <v>0</v>
      </c>
      <c r="AG907" s="55">
        <f>IF(Tabel!$N$4="16668", Tabel!$AD917*0.4,0)</f>
        <v>0</v>
      </c>
      <c r="AH907" s="55">
        <f>IF(Tabel!$N$4="15677", Tabel!$AD917*0.2,0)</f>
        <v>0</v>
      </c>
      <c r="AI907" s="55">
        <f>IF(Tabel!$N$4="16958", Tabel!$AD917*0.2,0)</f>
        <v>0</v>
      </c>
      <c r="AJ907" s="55">
        <f>Tabel!$AD917*0.75</f>
        <v>0</v>
      </c>
      <c r="AK907" s="55">
        <f>(Tabel!$AD917+Tabel!$AF917)*0.1</f>
        <v>0</v>
      </c>
      <c r="AL907" s="55">
        <f>IF(Tabel!$B917="GRUP_F6", Tabel!$AD917*0.1,0)</f>
        <v>0</v>
      </c>
      <c r="AM907" s="55">
        <f>IF(IFERROR(MATCH(CONCATENATE("I",Tabel!$N$4),Inst_social,0),0)&gt;0,Tabel!$AD917*0.1,0)</f>
        <v>0</v>
      </c>
      <c r="AN907" s="55">
        <f>Tabel!$AD917*0.75</f>
        <v>0</v>
      </c>
    </row>
    <row r="908" spans="24:40" x14ac:dyDescent="0.2">
      <c r="X908" s="55">
        <f>IF(IFERROR(MATCH(CONCATENATE("I",Tabel!$N$4),Inst_SFSSV,0),0)&gt;0,Tabel!$AD918*0.9,0)</f>
        <v>0</v>
      </c>
      <c r="Y908" s="55">
        <f>IF(Tabel!$N$4="16341", Tabel!AD918*1,0)</f>
        <v>0</v>
      </c>
      <c r="Z908" s="55">
        <f>IF(Tabel!$N$4="00027", Tabel!AD918*0.4,0)</f>
        <v>0</v>
      </c>
      <c r="AA908" s="55">
        <f>IF(IFERROR(MATCH(CONCATENATE("I",Tabel!$N$4),Inst_audio,0),0)&gt;0,Tabel!$AD918*0.2,0)</f>
        <v>0</v>
      </c>
      <c r="AB908" s="55">
        <f>IF(Tabel!$N$4="00169", Tabel!AD918*0.4,0)</f>
        <v>0</v>
      </c>
      <c r="AC908" s="55">
        <f>IF(IFERROR(MATCH(CONCATENATE("I",Tabel!$N$4),Inst_forta,0),0)&gt;0,Tabel!$AD918*0.2,0)</f>
        <v>0</v>
      </c>
      <c r="AD908" s="55">
        <f>IF(IFERROR(MATCH(CONCATENATE("I",Tabel!$N$4),Inst_forta_bani,0),0)&gt;0,Tabel!$AD918*1.2,0)</f>
        <v>0</v>
      </c>
      <c r="AE908" s="55">
        <f>IF(Tabel!$N$4="16751", Tabel!$AD918*1.2,0)</f>
        <v>0</v>
      </c>
      <c r="AF908" s="55">
        <f>IF(Tabel!$N$4="16606", Tabel!$AD918*0.3,0)</f>
        <v>0</v>
      </c>
      <c r="AG908" s="55">
        <f>IF(Tabel!$N$4="16668", Tabel!$AD918*0.4,0)</f>
        <v>0</v>
      </c>
      <c r="AH908" s="55">
        <f>IF(Tabel!$N$4="15677", Tabel!$AD918*0.2,0)</f>
        <v>0</v>
      </c>
      <c r="AI908" s="55">
        <f>IF(Tabel!$N$4="16958", Tabel!$AD918*0.2,0)</f>
        <v>0</v>
      </c>
      <c r="AJ908" s="55">
        <f>Tabel!$AD918*0.75</f>
        <v>0</v>
      </c>
      <c r="AK908" s="55">
        <f>(Tabel!$AD918+Tabel!$AF918)*0.1</f>
        <v>0</v>
      </c>
      <c r="AL908" s="55">
        <f>IF(Tabel!$B918="GRUP_F6", Tabel!$AD918*0.1,0)</f>
        <v>0</v>
      </c>
      <c r="AM908" s="55">
        <f>IF(IFERROR(MATCH(CONCATENATE("I",Tabel!$N$4),Inst_social,0),0)&gt;0,Tabel!$AD918*0.1,0)</f>
        <v>0</v>
      </c>
      <c r="AN908" s="55">
        <f>Tabel!$AD918*0.75</f>
        <v>0</v>
      </c>
    </row>
    <row r="909" spans="24:40" x14ac:dyDescent="0.2">
      <c r="X909" s="55">
        <f>IF(IFERROR(MATCH(CONCATENATE("I",Tabel!$N$4),Inst_SFSSV,0),0)&gt;0,Tabel!$AD919*0.9,0)</f>
        <v>0</v>
      </c>
      <c r="Y909" s="55">
        <f>IF(Tabel!$N$4="16341", Tabel!AD919*1,0)</f>
        <v>0</v>
      </c>
      <c r="Z909" s="55">
        <f>IF(Tabel!$N$4="00027", Tabel!AD919*0.4,0)</f>
        <v>0</v>
      </c>
      <c r="AA909" s="55">
        <f>IF(IFERROR(MATCH(CONCATENATE("I",Tabel!$N$4),Inst_audio,0),0)&gt;0,Tabel!$AD919*0.2,0)</f>
        <v>0</v>
      </c>
      <c r="AB909" s="55">
        <f>IF(Tabel!$N$4="00169", Tabel!AD919*0.4,0)</f>
        <v>0</v>
      </c>
      <c r="AC909" s="55">
        <f>IF(IFERROR(MATCH(CONCATENATE("I",Tabel!$N$4),Inst_forta,0),0)&gt;0,Tabel!$AD919*0.2,0)</f>
        <v>0</v>
      </c>
      <c r="AD909" s="55">
        <f>IF(IFERROR(MATCH(CONCATENATE("I",Tabel!$N$4),Inst_forta_bani,0),0)&gt;0,Tabel!$AD919*1.2,0)</f>
        <v>0</v>
      </c>
      <c r="AE909" s="55">
        <f>IF(Tabel!$N$4="16751", Tabel!$AD919*1.2,0)</f>
        <v>0</v>
      </c>
      <c r="AF909" s="55">
        <f>IF(Tabel!$N$4="16606", Tabel!$AD919*0.3,0)</f>
        <v>0</v>
      </c>
      <c r="AG909" s="55">
        <f>IF(Tabel!$N$4="16668", Tabel!$AD919*0.4,0)</f>
        <v>0</v>
      </c>
      <c r="AH909" s="55">
        <f>IF(Tabel!$N$4="15677", Tabel!$AD919*0.2,0)</f>
        <v>0</v>
      </c>
      <c r="AI909" s="55">
        <f>IF(Tabel!$N$4="16958", Tabel!$AD919*0.2,0)</f>
        <v>0</v>
      </c>
      <c r="AJ909" s="55">
        <f>Tabel!$AD919*0.75</f>
        <v>0</v>
      </c>
      <c r="AK909" s="55">
        <f>(Tabel!$AD919+Tabel!$AF919)*0.1</f>
        <v>0</v>
      </c>
      <c r="AL909" s="55">
        <f>IF(Tabel!$B919="GRUP_F6", Tabel!$AD919*0.1,0)</f>
        <v>0</v>
      </c>
      <c r="AM909" s="55">
        <f>IF(IFERROR(MATCH(CONCATENATE("I",Tabel!$N$4),Inst_social,0),0)&gt;0,Tabel!$AD919*0.1,0)</f>
        <v>0</v>
      </c>
      <c r="AN909" s="55">
        <f>Tabel!$AD919*0.75</f>
        <v>0</v>
      </c>
    </row>
    <row r="910" spans="24:40" x14ac:dyDescent="0.2">
      <c r="X910" s="55">
        <f>IF(IFERROR(MATCH(CONCATENATE("I",Tabel!$N$4),Inst_SFSSV,0),0)&gt;0,Tabel!$AD920*0.9,0)</f>
        <v>0</v>
      </c>
      <c r="Y910" s="55">
        <f>IF(Tabel!$N$4="16341", Tabel!AD920*1,0)</f>
        <v>0</v>
      </c>
      <c r="Z910" s="55">
        <f>IF(Tabel!$N$4="00027", Tabel!AD920*0.4,0)</f>
        <v>0</v>
      </c>
      <c r="AA910" s="55">
        <f>IF(IFERROR(MATCH(CONCATENATE("I",Tabel!$N$4),Inst_audio,0),0)&gt;0,Tabel!$AD920*0.2,0)</f>
        <v>0</v>
      </c>
      <c r="AB910" s="55">
        <f>IF(Tabel!$N$4="00169", Tabel!AD920*0.4,0)</f>
        <v>0</v>
      </c>
      <c r="AC910" s="55">
        <f>IF(IFERROR(MATCH(CONCATENATE("I",Tabel!$N$4),Inst_forta,0),0)&gt;0,Tabel!$AD920*0.2,0)</f>
        <v>0</v>
      </c>
      <c r="AD910" s="55">
        <f>IF(IFERROR(MATCH(CONCATENATE("I",Tabel!$N$4),Inst_forta_bani,0),0)&gt;0,Tabel!$AD920*1.2,0)</f>
        <v>0</v>
      </c>
      <c r="AE910" s="55">
        <f>IF(Tabel!$N$4="16751", Tabel!$AD920*1.2,0)</f>
        <v>0</v>
      </c>
      <c r="AF910" s="55">
        <f>IF(Tabel!$N$4="16606", Tabel!$AD920*0.3,0)</f>
        <v>0</v>
      </c>
      <c r="AG910" s="55">
        <f>IF(Tabel!$N$4="16668", Tabel!$AD920*0.4,0)</f>
        <v>0</v>
      </c>
      <c r="AH910" s="55">
        <f>IF(Tabel!$N$4="15677", Tabel!$AD920*0.2,0)</f>
        <v>0</v>
      </c>
      <c r="AI910" s="55">
        <f>IF(Tabel!$N$4="16958", Tabel!$AD920*0.2,0)</f>
        <v>0</v>
      </c>
      <c r="AJ910" s="55">
        <f>Tabel!$AD920*0.75</f>
        <v>0</v>
      </c>
      <c r="AK910" s="55">
        <f>(Tabel!$AD920+Tabel!$AF920)*0.1</f>
        <v>0</v>
      </c>
      <c r="AL910" s="55">
        <f>IF(Tabel!$B920="GRUP_F6", Tabel!$AD920*0.1,0)</f>
        <v>0</v>
      </c>
      <c r="AM910" s="55">
        <f>IF(IFERROR(MATCH(CONCATENATE("I",Tabel!$N$4),Inst_social,0),0)&gt;0,Tabel!$AD920*0.1,0)</f>
        <v>0</v>
      </c>
      <c r="AN910" s="55">
        <f>Tabel!$AD920*0.75</f>
        <v>0</v>
      </c>
    </row>
    <row r="911" spans="24:40" x14ac:dyDescent="0.2">
      <c r="X911" s="55">
        <f>IF(IFERROR(MATCH(CONCATENATE("I",Tabel!$N$4),Inst_SFSSV,0),0)&gt;0,Tabel!$AD921*0.9,0)</f>
        <v>0</v>
      </c>
      <c r="Y911" s="55">
        <f>IF(Tabel!$N$4="16341", Tabel!AD921*1,0)</f>
        <v>0</v>
      </c>
      <c r="Z911" s="55">
        <f>IF(Tabel!$N$4="00027", Tabel!AD921*0.4,0)</f>
        <v>0</v>
      </c>
      <c r="AA911" s="55">
        <f>IF(IFERROR(MATCH(CONCATENATE("I",Tabel!$N$4),Inst_audio,0),0)&gt;0,Tabel!$AD921*0.2,0)</f>
        <v>0</v>
      </c>
      <c r="AB911" s="55">
        <f>IF(Tabel!$N$4="00169", Tabel!AD921*0.4,0)</f>
        <v>0</v>
      </c>
      <c r="AC911" s="55">
        <f>IF(IFERROR(MATCH(CONCATENATE("I",Tabel!$N$4),Inst_forta,0),0)&gt;0,Tabel!$AD921*0.2,0)</f>
        <v>0</v>
      </c>
      <c r="AD911" s="55">
        <f>IF(IFERROR(MATCH(CONCATENATE("I",Tabel!$N$4),Inst_forta_bani,0),0)&gt;0,Tabel!$AD921*1.2,0)</f>
        <v>0</v>
      </c>
      <c r="AE911" s="55">
        <f>IF(Tabel!$N$4="16751", Tabel!$AD921*1.2,0)</f>
        <v>0</v>
      </c>
      <c r="AF911" s="55">
        <f>IF(Tabel!$N$4="16606", Tabel!$AD921*0.3,0)</f>
        <v>0</v>
      </c>
      <c r="AG911" s="55">
        <f>IF(Tabel!$N$4="16668", Tabel!$AD921*0.4,0)</f>
        <v>0</v>
      </c>
      <c r="AH911" s="55">
        <f>IF(Tabel!$N$4="15677", Tabel!$AD921*0.2,0)</f>
        <v>0</v>
      </c>
      <c r="AI911" s="55">
        <f>IF(Tabel!$N$4="16958", Tabel!$AD921*0.2,0)</f>
        <v>0</v>
      </c>
      <c r="AJ911" s="55">
        <f>Tabel!$AD921*0.75</f>
        <v>0</v>
      </c>
      <c r="AK911" s="55">
        <f>(Tabel!$AD921+Tabel!$AF921)*0.1</f>
        <v>0</v>
      </c>
      <c r="AL911" s="55">
        <f>IF(Tabel!$B921="GRUP_F6", Tabel!$AD921*0.1,0)</f>
        <v>0</v>
      </c>
      <c r="AM911" s="55">
        <f>IF(IFERROR(MATCH(CONCATENATE("I",Tabel!$N$4),Inst_social,0),0)&gt;0,Tabel!$AD921*0.1,0)</f>
        <v>0</v>
      </c>
      <c r="AN911" s="55">
        <f>Tabel!$AD921*0.75</f>
        <v>0</v>
      </c>
    </row>
    <row r="912" spans="24:40" x14ac:dyDescent="0.2">
      <c r="X912" s="55">
        <f>IF(IFERROR(MATCH(CONCATENATE("I",Tabel!$N$4),Inst_SFSSV,0),0)&gt;0,Tabel!$AD922*0.9,0)</f>
        <v>0</v>
      </c>
      <c r="Y912" s="55">
        <f>IF(Tabel!$N$4="16341", Tabel!AD922*1,0)</f>
        <v>0</v>
      </c>
      <c r="Z912" s="55">
        <f>IF(Tabel!$N$4="00027", Tabel!AD922*0.4,0)</f>
        <v>0</v>
      </c>
      <c r="AA912" s="55">
        <f>IF(IFERROR(MATCH(CONCATENATE("I",Tabel!$N$4),Inst_audio,0),0)&gt;0,Tabel!$AD922*0.2,0)</f>
        <v>0</v>
      </c>
      <c r="AB912" s="55">
        <f>IF(Tabel!$N$4="00169", Tabel!AD922*0.4,0)</f>
        <v>0</v>
      </c>
      <c r="AC912" s="55">
        <f>IF(IFERROR(MATCH(CONCATENATE("I",Tabel!$N$4),Inst_forta,0),0)&gt;0,Tabel!$AD922*0.2,0)</f>
        <v>0</v>
      </c>
      <c r="AD912" s="55">
        <f>IF(IFERROR(MATCH(CONCATENATE("I",Tabel!$N$4),Inst_forta_bani,0),0)&gt;0,Tabel!$AD922*1.2,0)</f>
        <v>0</v>
      </c>
      <c r="AE912" s="55">
        <f>IF(Tabel!$N$4="16751", Tabel!$AD922*1.2,0)</f>
        <v>0</v>
      </c>
      <c r="AF912" s="55">
        <f>IF(Tabel!$N$4="16606", Tabel!$AD922*0.3,0)</f>
        <v>0</v>
      </c>
      <c r="AG912" s="55">
        <f>IF(Tabel!$N$4="16668", Tabel!$AD922*0.4,0)</f>
        <v>0</v>
      </c>
      <c r="AH912" s="55">
        <f>IF(Tabel!$N$4="15677", Tabel!$AD922*0.2,0)</f>
        <v>0</v>
      </c>
      <c r="AI912" s="55">
        <f>IF(Tabel!$N$4="16958", Tabel!$AD922*0.2,0)</f>
        <v>0</v>
      </c>
      <c r="AJ912" s="55">
        <f>Tabel!$AD922*0.75</f>
        <v>0</v>
      </c>
      <c r="AK912" s="55">
        <f>(Tabel!$AD922+Tabel!$AF922)*0.1</f>
        <v>0</v>
      </c>
      <c r="AL912" s="55">
        <f>IF(Tabel!$B922="GRUP_F6", Tabel!$AD922*0.1,0)</f>
        <v>0</v>
      </c>
      <c r="AM912" s="55">
        <f>IF(IFERROR(MATCH(CONCATENATE("I",Tabel!$N$4),Inst_social,0),0)&gt;0,Tabel!$AD922*0.1,0)</f>
        <v>0</v>
      </c>
      <c r="AN912" s="55">
        <f>Tabel!$AD922*0.75</f>
        <v>0</v>
      </c>
    </row>
    <row r="913" spans="24:40" x14ac:dyDescent="0.2">
      <c r="X913" s="55">
        <f>IF(IFERROR(MATCH(CONCATENATE("I",Tabel!$N$4),Inst_SFSSV,0),0)&gt;0,Tabel!$AD923*0.9,0)</f>
        <v>0</v>
      </c>
      <c r="Y913" s="55">
        <f>IF(Tabel!$N$4="16341", Tabel!AD923*1,0)</f>
        <v>0</v>
      </c>
      <c r="Z913" s="55">
        <f>IF(Tabel!$N$4="00027", Tabel!AD923*0.4,0)</f>
        <v>0</v>
      </c>
      <c r="AA913" s="55">
        <f>IF(IFERROR(MATCH(CONCATENATE("I",Tabel!$N$4),Inst_audio,0),0)&gt;0,Tabel!$AD923*0.2,0)</f>
        <v>0</v>
      </c>
      <c r="AB913" s="55">
        <f>IF(Tabel!$N$4="00169", Tabel!AD923*0.4,0)</f>
        <v>0</v>
      </c>
      <c r="AC913" s="55">
        <f>IF(IFERROR(MATCH(CONCATENATE("I",Tabel!$N$4),Inst_forta,0),0)&gt;0,Tabel!$AD923*0.2,0)</f>
        <v>0</v>
      </c>
      <c r="AD913" s="55">
        <f>IF(IFERROR(MATCH(CONCATENATE("I",Tabel!$N$4),Inst_forta_bani,0),0)&gt;0,Tabel!$AD923*1.2,0)</f>
        <v>0</v>
      </c>
      <c r="AE913" s="55">
        <f>IF(Tabel!$N$4="16751", Tabel!$AD923*1.2,0)</f>
        <v>0</v>
      </c>
      <c r="AF913" s="55">
        <f>IF(Tabel!$N$4="16606", Tabel!$AD923*0.3,0)</f>
        <v>0</v>
      </c>
      <c r="AG913" s="55">
        <f>IF(Tabel!$N$4="16668", Tabel!$AD923*0.4,0)</f>
        <v>0</v>
      </c>
      <c r="AH913" s="55">
        <f>IF(Tabel!$N$4="15677", Tabel!$AD923*0.2,0)</f>
        <v>0</v>
      </c>
      <c r="AI913" s="55">
        <f>IF(Tabel!$N$4="16958", Tabel!$AD923*0.2,0)</f>
        <v>0</v>
      </c>
      <c r="AJ913" s="55">
        <f>Tabel!$AD923*0.75</f>
        <v>0</v>
      </c>
      <c r="AK913" s="55">
        <f>(Tabel!$AD923+Tabel!$AF923)*0.1</f>
        <v>0</v>
      </c>
      <c r="AL913" s="55">
        <f>IF(Tabel!$B923="GRUP_F6", Tabel!$AD923*0.1,0)</f>
        <v>0</v>
      </c>
      <c r="AM913" s="55">
        <f>IF(IFERROR(MATCH(CONCATENATE("I",Tabel!$N$4),Inst_social,0),0)&gt;0,Tabel!$AD923*0.1,0)</f>
        <v>0</v>
      </c>
      <c r="AN913" s="55">
        <f>Tabel!$AD923*0.75</f>
        <v>0</v>
      </c>
    </row>
    <row r="914" spans="24:40" x14ac:dyDescent="0.2">
      <c r="X914" s="55">
        <f>IF(IFERROR(MATCH(CONCATENATE("I",Tabel!$N$4),Inst_SFSSV,0),0)&gt;0,Tabel!$AD924*0.9,0)</f>
        <v>0</v>
      </c>
      <c r="Y914" s="55">
        <f>IF(Tabel!$N$4="16341", Tabel!AD924*1,0)</f>
        <v>0</v>
      </c>
      <c r="Z914" s="55">
        <f>IF(Tabel!$N$4="00027", Tabel!AD924*0.4,0)</f>
        <v>0</v>
      </c>
      <c r="AA914" s="55">
        <f>IF(IFERROR(MATCH(CONCATENATE("I",Tabel!$N$4),Inst_audio,0),0)&gt;0,Tabel!$AD924*0.2,0)</f>
        <v>0</v>
      </c>
      <c r="AB914" s="55">
        <f>IF(Tabel!$N$4="00169", Tabel!AD924*0.4,0)</f>
        <v>0</v>
      </c>
      <c r="AC914" s="55">
        <f>IF(IFERROR(MATCH(CONCATENATE("I",Tabel!$N$4),Inst_forta,0),0)&gt;0,Tabel!$AD924*0.2,0)</f>
        <v>0</v>
      </c>
      <c r="AD914" s="55">
        <f>IF(IFERROR(MATCH(CONCATENATE("I",Tabel!$N$4),Inst_forta_bani,0),0)&gt;0,Tabel!$AD924*1.2,0)</f>
        <v>0</v>
      </c>
      <c r="AE914" s="55">
        <f>IF(Tabel!$N$4="16751", Tabel!$AD924*1.2,0)</f>
        <v>0</v>
      </c>
      <c r="AF914" s="55">
        <f>IF(Tabel!$N$4="16606", Tabel!$AD924*0.3,0)</f>
        <v>0</v>
      </c>
      <c r="AG914" s="55">
        <f>IF(Tabel!$N$4="16668", Tabel!$AD924*0.4,0)</f>
        <v>0</v>
      </c>
      <c r="AH914" s="55">
        <f>IF(Tabel!$N$4="15677", Tabel!$AD924*0.2,0)</f>
        <v>0</v>
      </c>
      <c r="AI914" s="55">
        <f>IF(Tabel!$N$4="16958", Tabel!$AD924*0.2,0)</f>
        <v>0</v>
      </c>
      <c r="AJ914" s="55">
        <f>Tabel!$AD924*0.75</f>
        <v>0</v>
      </c>
      <c r="AK914" s="55">
        <f>(Tabel!$AD924+Tabel!$AF924)*0.1</f>
        <v>0</v>
      </c>
      <c r="AL914" s="55">
        <f>IF(Tabel!$B924="GRUP_F6", Tabel!$AD924*0.1,0)</f>
        <v>0</v>
      </c>
      <c r="AM914" s="55">
        <f>IF(IFERROR(MATCH(CONCATENATE("I",Tabel!$N$4),Inst_social,0),0)&gt;0,Tabel!$AD924*0.1,0)</f>
        <v>0</v>
      </c>
      <c r="AN914" s="55">
        <f>Tabel!$AD924*0.75</f>
        <v>0</v>
      </c>
    </row>
    <row r="915" spans="24:40" x14ac:dyDescent="0.2">
      <c r="X915" s="55">
        <f>IF(IFERROR(MATCH(CONCATENATE("I",Tabel!$N$4),Inst_SFSSV,0),0)&gt;0,Tabel!$AD925*0.9,0)</f>
        <v>0</v>
      </c>
      <c r="Y915" s="55">
        <f>IF(Tabel!$N$4="16341", Tabel!AD925*1,0)</f>
        <v>0</v>
      </c>
      <c r="Z915" s="55">
        <f>IF(Tabel!$N$4="00027", Tabel!AD925*0.4,0)</f>
        <v>0</v>
      </c>
      <c r="AA915" s="55">
        <f>IF(IFERROR(MATCH(CONCATENATE("I",Tabel!$N$4),Inst_audio,0),0)&gt;0,Tabel!$AD925*0.2,0)</f>
        <v>0</v>
      </c>
      <c r="AB915" s="55">
        <f>IF(Tabel!$N$4="00169", Tabel!AD925*0.4,0)</f>
        <v>0</v>
      </c>
      <c r="AC915" s="55">
        <f>IF(IFERROR(MATCH(CONCATENATE("I",Tabel!$N$4),Inst_forta,0),0)&gt;0,Tabel!$AD925*0.2,0)</f>
        <v>0</v>
      </c>
      <c r="AD915" s="55">
        <f>IF(IFERROR(MATCH(CONCATENATE("I",Tabel!$N$4),Inst_forta_bani,0),0)&gt;0,Tabel!$AD925*1.2,0)</f>
        <v>0</v>
      </c>
      <c r="AE915" s="55">
        <f>IF(Tabel!$N$4="16751", Tabel!$AD925*1.2,0)</f>
        <v>0</v>
      </c>
      <c r="AF915" s="55">
        <f>IF(Tabel!$N$4="16606", Tabel!$AD925*0.3,0)</f>
        <v>0</v>
      </c>
      <c r="AG915" s="55">
        <f>IF(Tabel!$N$4="16668", Tabel!$AD925*0.4,0)</f>
        <v>0</v>
      </c>
      <c r="AH915" s="55">
        <f>IF(Tabel!$N$4="15677", Tabel!$AD925*0.2,0)</f>
        <v>0</v>
      </c>
      <c r="AI915" s="55">
        <f>IF(Tabel!$N$4="16958", Tabel!$AD925*0.2,0)</f>
        <v>0</v>
      </c>
      <c r="AJ915" s="55">
        <f>Tabel!$AD925*0.75</f>
        <v>0</v>
      </c>
      <c r="AK915" s="55">
        <f>(Tabel!$AD925+Tabel!$AF925)*0.1</f>
        <v>0</v>
      </c>
      <c r="AL915" s="55">
        <f>IF(Tabel!$B925="GRUP_F6", Tabel!$AD925*0.1,0)</f>
        <v>0</v>
      </c>
      <c r="AM915" s="55">
        <f>IF(IFERROR(MATCH(CONCATENATE("I",Tabel!$N$4),Inst_social,0),0)&gt;0,Tabel!$AD925*0.1,0)</f>
        <v>0</v>
      </c>
      <c r="AN915" s="55">
        <f>Tabel!$AD925*0.75</f>
        <v>0</v>
      </c>
    </row>
    <row r="916" spans="24:40" x14ac:dyDescent="0.2">
      <c r="X916" s="55">
        <f>IF(IFERROR(MATCH(CONCATENATE("I",Tabel!$N$4),Inst_SFSSV,0),0)&gt;0,Tabel!$AD926*0.9,0)</f>
        <v>0</v>
      </c>
      <c r="Y916" s="55">
        <f>IF(Tabel!$N$4="16341", Tabel!AD926*1,0)</f>
        <v>0</v>
      </c>
      <c r="Z916" s="55">
        <f>IF(Tabel!$N$4="00027", Tabel!AD926*0.4,0)</f>
        <v>0</v>
      </c>
      <c r="AA916" s="55">
        <f>IF(IFERROR(MATCH(CONCATENATE("I",Tabel!$N$4),Inst_audio,0),0)&gt;0,Tabel!$AD926*0.2,0)</f>
        <v>0</v>
      </c>
      <c r="AB916" s="55">
        <f>IF(Tabel!$N$4="00169", Tabel!AD926*0.4,0)</f>
        <v>0</v>
      </c>
      <c r="AC916" s="55">
        <f>IF(IFERROR(MATCH(CONCATENATE("I",Tabel!$N$4),Inst_forta,0),0)&gt;0,Tabel!$AD926*0.2,0)</f>
        <v>0</v>
      </c>
      <c r="AD916" s="55">
        <f>IF(IFERROR(MATCH(CONCATENATE("I",Tabel!$N$4),Inst_forta_bani,0),0)&gt;0,Tabel!$AD926*1.2,0)</f>
        <v>0</v>
      </c>
      <c r="AE916" s="55">
        <f>IF(Tabel!$N$4="16751", Tabel!$AD926*1.2,0)</f>
        <v>0</v>
      </c>
      <c r="AF916" s="55">
        <f>IF(Tabel!$N$4="16606", Tabel!$AD926*0.3,0)</f>
        <v>0</v>
      </c>
      <c r="AG916" s="55">
        <f>IF(Tabel!$N$4="16668", Tabel!$AD926*0.4,0)</f>
        <v>0</v>
      </c>
      <c r="AH916" s="55">
        <f>IF(Tabel!$N$4="15677", Tabel!$AD926*0.2,0)</f>
        <v>0</v>
      </c>
      <c r="AI916" s="55">
        <f>IF(Tabel!$N$4="16958", Tabel!$AD926*0.2,0)</f>
        <v>0</v>
      </c>
      <c r="AJ916" s="55">
        <f>Tabel!$AD926*0.75</f>
        <v>0</v>
      </c>
      <c r="AK916" s="55">
        <f>(Tabel!$AD926+Tabel!$AF926)*0.1</f>
        <v>0</v>
      </c>
      <c r="AL916" s="55">
        <f>IF(Tabel!$B926="GRUP_F6", Tabel!$AD926*0.1,0)</f>
        <v>0</v>
      </c>
      <c r="AM916" s="55">
        <f>IF(IFERROR(MATCH(CONCATENATE("I",Tabel!$N$4),Inst_social,0),0)&gt;0,Tabel!$AD926*0.1,0)</f>
        <v>0</v>
      </c>
      <c r="AN916" s="55">
        <f>Tabel!$AD926*0.75</f>
        <v>0</v>
      </c>
    </row>
    <row r="917" spans="24:40" x14ac:dyDescent="0.2">
      <c r="X917" s="55">
        <f>IF(IFERROR(MATCH(CONCATENATE("I",Tabel!$N$4),Inst_SFSSV,0),0)&gt;0,Tabel!$AD927*0.9,0)</f>
        <v>0</v>
      </c>
      <c r="Y917" s="55">
        <f>IF(Tabel!$N$4="16341", Tabel!AD927*1,0)</f>
        <v>0</v>
      </c>
      <c r="Z917" s="55">
        <f>IF(Tabel!$N$4="00027", Tabel!AD927*0.4,0)</f>
        <v>0</v>
      </c>
      <c r="AA917" s="55">
        <f>IF(IFERROR(MATCH(CONCATENATE("I",Tabel!$N$4),Inst_audio,0),0)&gt;0,Tabel!$AD927*0.2,0)</f>
        <v>0</v>
      </c>
      <c r="AB917" s="55">
        <f>IF(Tabel!$N$4="00169", Tabel!AD927*0.4,0)</f>
        <v>0</v>
      </c>
      <c r="AC917" s="55">
        <f>IF(IFERROR(MATCH(CONCATENATE("I",Tabel!$N$4),Inst_forta,0),0)&gt;0,Tabel!$AD927*0.2,0)</f>
        <v>0</v>
      </c>
      <c r="AD917" s="55">
        <f>IF(IFERROR(MATCH(CONCATENATE("I",Tabel!$N$4),Inst_forta_bani,0),0)&gt;0,Tabel!$AD927*1.2,0)</f>
        <v>0</v>
      </c>
      <c r="AE917" s="55">
        <f>IF(Tabel!$N$4="16751", Tabel!$AD927*1.2,0)</f>
        <v>0</v>
      </c>
      <c r="AF917" s="55">
        <f>IF(Tabel!$N$4="16606", Tabel!$AD927*0.3,0)</f>
        <v>0</v>
      </c>
      <c r="AG917" s="55">
        <f>IF(Tabel!$N$4="16668", Tabel!$AD927*0.4,0)</f>
        <v>0</v>
      </c>
      <c r="AH917" s="55">
        <f>IF(Tabel!$N$4="15677", Tabel!$AD927*0.2,0)</f>
        <v>0</v>
      </c>
      <c r="AI917" s="55">
        <f>IF(Tabel!$N$4="16958", Tabel!$AD927*0.2,0)</f>
        <v>0</v>
      </c>
      <c r="AJ917" s="55">
        <f>Tabel!$AD927*0.75</f>
        <v>0</v>
      </c>
      <c r="AK917" s="55">
        <f>(Tabel!$AD927+Tabel!$AF927)*0.1</f>
        <v>0</v>
      </c>
      <c r="AL917" s="55">
        <f>IF(Tabel!$B927="GRUP_F6", Tabel!$AD927*0.1,0)</f>
        <v>0</v>
      </c>
      <c r="AM917" s="55">
        <f>IF(IFERROR(MATCH(CONCATENATE("I",Tabel!$N$4),Inst_social,0),0)&gt;0,Tabel!$AD927*0.1,0)</f>
        <v>0</v>
      </c>
      <c r="AN917" s="55">
        <f>Tabel!$AD927*0.75</f>
        <v>0</v>
      </c>
    </row>
    <row r="918" spans="24:40" x14ac:dyDescent="0.2">
      <c r="X918" s="55">
        <f>IF(IFERROR(MATCH(CONCATENATE("I",Tabel!$N$4),Inst_SFSSV,0),0)&gt;0,Tabel!$AD928*0.9,0)</f>
        <v>0</v>
      </c>
      <c r="Y918" s="55">
        <f>IF(Tabel!$N$4="16341", Tabel!AD928*1,0)</f>
        <v>0</v>
      </c>
      <c r="Z918" s="55">
        <f>IF(Tabel!$N$4="00027", Tabel!AD928*0.4,0)</f>
        <v>0</v>
      </c>
      <c r="AA918" s="55">
        <f>IF(IFERROR(MATCH(CONCATENATE("I",Tabel!$N$4),Inst_audio,0),0)&gt;0,Tabel!$AD928*0.2,0)</f>
        <v>0</v>
      </c>
      <c r="AB918" s="55">
        <f>IF(Tabel!$N$4="00169", Tabel!AD928*0.4,0)</f>
        <v>0</v>
      </c>
      <c r="AC918" s="55">
        <f>IF(IFERROR(MATCH(CONCATENATE("I",Tabel!$N$4),Inst_forta,0),0)&gt;0,Tabel!$AD928*0.2,0)</f>
        <v>0</v>
      </c>
      <c r="AD918" s="55">
        <f>IF(IFERROR(MATCH(CONCATENATE("I",Tabel!$N$4),Inst_forta_bani,0),0)&gt;0,Tabel!$AD928*1.2,0)</f>
        <v>0</v>
      </c>
      <c r="AE918" s="55">
        <f>IF(Tabel!$N$4="16751", Tabel!$AD928*1.2,0)</f>
        <v>0</v>
      </c>
      <c r="AF918" s="55">
        <f>IF(Tabel!$N$4="16606", Tabel!$AD928*0.3,0)</f>
        <v>0</v>
      </c>
      <c r="AG918" s="55">
        <f>IF(Tabel!$N$4="16668", Tabel!$AD928*0.4,0)</f>
        <v>0</v>
      </c>
      <c r="AH918" s="55">
        <f>IF(Tabel!$N$4="15677", Tabel!$AD928*0.2,0)</f>
        <v>0</v>
      </c>
      <c r="AI918" s="55">
        <f>IF(Tabel!$N$4="16958", Tabel!$AD928*0.2,0)</f>
        <v>0</v>
      </c>
      <c r="AJ918" s="55">
        <f>Tabel!$AD928*0.75</f>
        <v>0</v>
      </c>
      <c r="AK918" s="55">
        <f>(Tabel!$AD928+Tabel!$AF928)*0.1</f>
        <v>0</v>
      </c>
      <c r="AL918" s="55">
        <f>IF(Tabel!$B928="GRUP_F6", Tabel!$AD928*0.1,0)</f>
        <v>0</v>
      </c>
      <c r="AM918" s="55">
        <f>IF(IFERROR(MATCH(CONCATENATE("I",Tabel!$N$4),Inst_social,0),0)&gt;0,Tabel!$AD928*0.1,0)</f>
        <v>0</v>
      </c>
      <c r="AN918" s="55">
        <f>Tabel!$AD928*0.75</f>
        <v>0</v>
      </c>
    </row>
    <row r="919" spans="24:40" x14ac:dyDescent="0.2">
      <c r="X919" s="55">
        <f>IF(IFERROR(MATCH(CONCATENATE("I",Tabel!$N$4),Inst_SFSSV,0),0)&gt;0,Tabel!$AD929*0.9,0)</f>
        <v>0</v>
      </c>
      <c r="Y919" s="55">
        <f>IF(Tabel!$N$4="16341", Tabel!AD929*1,0)</f>
        <v>0</v>
      </c>
      <c r="Z919" s="55">
        <f>IF(Tabel!$N$4="00027", Tabel!AD929*0.4,0)</f>
        <v>0</v>
      </c>
      <c r="AA919" s="55">
        <f>IF(IFERROR(MATCH(CONCATENATE("I",Tabel!$N$4),Inst_audio,0),0)&gt;0,Tabel!$AD929*0.2,0)</f>
        <v>0</v>
      </c>
      <c r="AB919" s="55">
        <f>IF(Tabel!$N$4="00169", Tabel!AD929*0.4,0)</f>
        <v>0</v>
      </c>
      <c r="AC919" s="55">
        <f>IF(IFERROR(MATCH(CONCATENATE("I",Tabel!$N$4),Inst_forta,0),0)&gt;0,Tabel!$AD929*0.2,0)</f>
        <v>0</v>
      </c>
      <c r="AD919" s="55">
        <f>IF(IFERROR(MATCH(CONCATENATE("I",Tabel!$N$4),Inst_forta_bani,0),0)&gt;0,Tabel!$AD929*1.2,0)</f>
        <v>0</v>
      </c>
      <c r="AE919" s="55">
        <f>IF(Tabel!$N$4="16751", Tabel!$AD929*1.2,0)</f>
        <v>0</v>
      </c>
      <c r="AF919" s="55">
        <f>IF(Tabel!$N$4="16606", Tabel!$AD929*0.3,0)</f>
        <v>0</v>
      </c>
      <c r="AG919" s="55">
        <f>IF(Tabel!$N$4="16668", Tabel!$AD929*0.4,0)</f>
        <v>0</v>
      </c>
      <c r="AH919" s="55">
        <f>IF(Tabel!$N$4="15677", Tabel!$AD929*0.2,0)</f>
        <v>0</v>
      </c>
      <c r="AI919" s="55">
        <f>IF(Tabel!$N$4="16958", Tabel!$AD929*0.2,0)</f>
        <v>0</v>
      </c>
      <c r="AJ919" s="55">
        <f>Tabel!$AD929*0.75</f>
        <v>0</v>
      </c>
      <c r="AK919" s="55">
        <f>(Tabel!$AD929+Tabel!$AF929)*0.1</f>
        <v>0</v>
      </c>
      <c r="AL919" s="55">
        <f>IF(Tabel!$B929="GRUP_F6", Tabel!$AD929*0.1,0)</f>
        <v>0</v>
      </c>
      <c r="AM919" s="55">
        <f>IF(IFERROR(MATCH(CONCATENATE("I",Tabel!$N$4),Inst_social,0),0)&gt;0,Tabel!$AD929*0.1,0)</f>
        <v>0</v>
      </c>
      <c r="AN919" s="55">
        <f>Tabel!$AD929*0.75</f>
        <v>0</v>
      </c>
    </row>
    <row r="920" spans="24:40" x14ac:dyDescent="0.2">
      <c r="X920" s="55">
        <f>IF(IFERROR(MATCH(CONCATENATE("I",Tabel!$N$4),Inst_SFSSV,0),0)&gt;0,Tabel!$AD930*0.9,0)</f>
        <v>0</v>
      </c>
      <c r="Y920" s="55">
        <f>IF(Tabel!$N$4="16341", Tabel!AD930*1,0)</f>
        <v>0</v>
      </c>
      <c r="Z920" s="55">
        <f>IF(Tabel!$N$4="00027", Tabel!AD930*0.4,0)</f>
        <v>0</v>
      </c>
      <c r="AA920" s="55">
        <f>IF(IFERROR(MATCH(CONCATENATE("I",Tabel!$N$4),Inst_audio,0),0)&gt;0,Tabel!$AD930*0.2,0)</f>
        <v>0</v>
      </c>
      <c r="AB920" s="55">
        <f>IF(Tabel!$N$4="00169", Tabel!AD930*0.4,0)</f>
        <v>0</v>
      </c>
      <c r="AC920" s="55">
        <f>IF(IFERROR(MATCH(CONCATENATE("I",Tabel!$N$4),Inst_forta,0),0)&gt;0,Tabel!$AD930*0.2,0)</f>
        <v>0</v>
      </c>
      <c r="AD920" s="55">
        <f>IF(IFERROR(MATCH(CONCATENATE("I",Tabel!$N$4),Inst_forta_bani,0),0)&gt;0,Tabel!$AD930*1.2,0)</f>
        <v>0</v>
      </c>
      <c r="AE920" s="55">
        <f>IF(Tabel!$N$4="16751", Tabel!$AD930*1.2,0)</f>
        <v>0</v>
      </c>
      <c r="AF920" s="55">
        <f>IF(Tabel!$N$4="16606", Tabel!$AD930*0.3,0)</f>
        <v>0</v>
      </c>
      <c r="AG920" s="55">
        <f>IF(Tabel!$N$4="16668", Tabel!$AD930*0.4,0)</f>
        <v>0</v>
      </c>
      <c r="AH920" s="55">
        <f>IF(Tabel!$N$4="15677", Tabel!$AD930*0.2,0)</f>
        <v>0</v>
      </c>
      <c r="AI920" s="55">
        <f>IF(Tabel!$N$4="16958", Tabel!$AD930*0.2,0)</f>
        <v>0</v>
      </c>
      <c r="AJ920" s="55">
        <f>Tabel!$AD930*0.75</f>
        <v>0</v>
      </c>
      <c r="AK920" s="55">
        <f>(Tabel!$AD930+Tabel!$AF930)*0.1</f>
        <v>0</v>
      </c>
      <c r="AL920" s="55">
        <f>IF(Tabel!$B930="GRUP_F6", Tabel!$AD930*0.1,0)</f>
        <v>0</v>
      </c>
      <c r="AM920" s="55">
        <f>IF(IFERROR(MATCH(CONCATENATE("I",Tabel!$N$4),Inst_social,0),0)&gt;0,Tabel!$AD930*0.1,0)</f>
        <v>0</v>
      </c>
      <c r="AN920" s="55">
        <f>Tabel!$AD930*0.75</f>
        <v>0</v>
      </c>
    </row>
    <row r="921" spans="24:40" x14ac:dyDescent="0.2">
      <c r="X921" s="55">
        <f>IF(IFERROR(MATCH(CONCATENATE("I",Tabel!$N$4),Inst_SFSSV,0),0)&gt;0,Tabel!$AD931*0.9,0)</f>
        <v>0</v>
      </c>
      <c r="Y921" s="55">
        <f>IF(Tabel!$N$4="16341", Tabel!AD931*1,0)</f>
        <v>0</v>
      </c>
      <c r="Z921" s="55">
        <f>IF(Tabel!$N$4="00027", Tabel!AD931*0.4,0)</f>
        <v>0</v>
      </c>
      <c r="AA921" s="55">
        <f>IF(IFERROR(MATCH(CONCATENATE("I",Tabel!$N$4),Inst_audio,0),0)&gt;0,Tabel!$AD931*0.2,0)</f>
        <v>0</v>
      </c>
      <c r="AB921" s="55">
        <f>IF(Tabel!$N$4="00169", Tabel!AD931*0.4,0)</f>
        <v>0</v>
      </c>
      <c r="AC921" s="55">
        <f>IF(IFERROR(MATCH(CONCATENATE("I",Tabel!$N$4),Inst_forta,0),0)&gt;0,Tabel!$AD931*0.2,0)</f>
        <v>0</v>
      </c>
      <c r="AD921" s="55">
        <f>IF(IFERROR(MATCH(CONCATENATE("I",Tabel!$N$4),Inst_forta_bani,0),0)&gt;0,Tabel!$AD931*1.2,0)</f>
        <v>0</v>
      </c>
      <c r="AE921" s="55">
        <f>IF(Tabel!$N$4="16751", Tabel!$AD931*1.2,0)</f>
        <v>0</v>
      </c>
      <c r="AF921" s="55">
        <f>IF(Tabel!$N$4="16606", Tabel!$AD931*0.3,0)</f>
        <v>0</v>
      </c>
      <c r="AG921" s="55">
        <f>IF(Tabel!$N$4="16668", Tabel!$AD931*0.4,0)</f>
        <v>0</v>
      </c>
      <c r="AH921" s="55">
        <f>IF(Tabel!$N$4="15677", Tabel!$AD931*0.2,0)</f>
        <v>0</v>
      </c>
      <c r="AI921" s="55">
        <f>IF(Tabel!$N$4="16958", Tabel!$AD931*0.2,0)</f>
        <v>0</v>
      </c>
      <c r="AJ921" s="55">
        <f>Tabel!$AD931*0.75</f>
        <v>0</v>
      </c>
      <c r="AK921" s="55">
        <f>(Tabel!$AD931+Tabel!$AF931)*0.1</f>
        <v>0</v>
      </c>
      <c r="AL921" s="55">
        <f>IF(Tabel!$B931="GRUP_F6", Tabel!$AD931*0.1,0)</f>
        <v>0</v>
      </c>
      <c r="AM921" s="55">
        <f>IF(IFERROR(MATCH(CONCATENATE("I",Tabel!$N$4),Inst_social,0),0)&gt;0,Tabel!$AD931*0.1,0)</f>
        <v>0</v>
      </c>
      <c r="AN921" s="55">
        <f>Tabel!$AD931*0.75</f>
        <v>0</v>
      </c>
    </row>
    <row r="922" spans="24:40" x14ac:dyDescent="0.2">
      <c r="X922" s="55">
        <f>IF(IFERROR(MATCH(CONCATENATE("I",Tabel!$N$4),Inst_SFSSV,0),0)&gt;0,Tabel!$AD932*0.9,0)</f>
        <v>0</v>
      </c>
      <c r="Y922" s="55">
        <f>IF(Tabel!$N$4="16341", Tabel!AD932*1,0)</f>
        <v>0</v>
      </c>
      <c r="Z922" s="55">
        <f>IF(Tabel!$N$4="00027", Tabel!AD932*0.4,0)</f>
        <v>0</v>
      </c>
      <c r="AA922" s="55">
        <f>IF(IFERROR(MATCH(CONCATENATE("I",Tabel!$N$4),Inst_audio,0),0)&gt;0,Tabel!$AD932*0.2,0)</f>
        <v>0</v>
      </c>
      <c r="AB922" s="55">
        <f>IF(Tabel!$N$4="00169", Tabel!AD932*0.4,0)</f>
        <v>0</v>
      </c>
      <c r="AC922" s="55">
        <f>IF(IFERROR(MATCH(CONCATENATE("I",Tabel!$N$4),Inst_forta,0),0)&gt;0,Tabel!$AD932*0.2,0)</f>
        <v>0</v>
      </c>
      <c r="AD922" s="55">
        <f>IF(IFERROR(MATCH(CONCATENATE("I",Tabel!$N$4),Inst_forta_bani,0),0)&gt;0,Tabel!$AD932*1.2,0)</f>
        <v>0</v>
      </c>
      <c r="AE922" s="55">
        <f>IF(Tabel!$N$4="16751", Tabel!$AD932*1.2,0)</f>
        <v>0</v>
      </c>
      <c r="AF922" s="55">
        <f>IF(Tabel!$N$4="16606", Tabel!$AD932*0.3,0)</f>
        <v>0</v>
      </c>
      <c r="AG922" s="55">
        <f>IF(Tabel!$N$4="16668", Tabel!$AD932*0.4,0)</f>
        <v>0</v>
      </c>
      <c r="AH922" s="55">
        <f>IF(Tabel!$N$4="15677", Tabel!$AD932*0.2,0)</f>
        <v>0</v>
      </c>
      <c r="AI922" s="55">
        <f>IF(Tabel!$N$4="16958", Tabel!$AD932*0.2,0)</f>
        <v>0</v>
      </c>
      <c r="AJ922" s="55">
        <f>Tabel!$AD932*0.75</f>
        <v>0</v>
      </c>
      <c r="AK922" s="55">
        <f>(Tabel!$AD932+Tabel!$AF932)*0.1</f>
        <v>0</v>
      </c>
      <c r="AL922" s="55">
        <f>IF(Tabel!$B932="GRUP_F6", Tabel!$AD932*0.1,0)</f>
        <v>0</v>
      </c>
      <c r="AM922" s="55">
        <f>IF(IFERROR(MATCH(CONCATENATE("I",Tabel!$N$4),Inst_social,0),0)&gt;0,Tabel!$AD932*0.1,0)</f>
        <v>0</v>
      </c>
      <c r="AN922" s="55">
        <f>Tabel!$AD932*0.75</f>
        <v>0</v>
      </c>
    </row>
    <row r="923" spans="24:40" x14ac:dyDescent="0.2">
      <c r="X923" s="55">
        <f>IF(IFERROR(MATCH(CONCATENATE("I",Tabel!$N$4),Inst_SFSSV,0),0)&gt;0,Tabel!$AD933*0.9,0)</f>
        <v>0</v>
      </c>
      <c r="Y923" s="55">
        <f>IF(Tabel!$N$4="16341", Tabel!AD933*1,0)</f>
        <v>0</v>
      </c>
      <c r="Z923" s="55">
        <f>IF(Tabel!$N$4="00027", Tabel!AD933*0.4,0)</f>
        <v>0</v>
      </c>
      <c r="AA923" s="55">
        <f>IF(IFERROR(MATCH(CONCATENATE("I",Tabel!$N$4),Inst_audio,0),0)&gt;0,Tabel!$AD933*0.2,0)</f>
        <v>0</v>
      </c>
      <c r="AB923" s="55">
        <f>IF(Tabel!$N$4="00169", Tabel!AD933*0.4,0)</f>
        <v>0</v>
      </c>
      <c r="AC923" s="55">
        <f>IF(IFERROR(MATCH(CONCATENATE("I",Tabel!$N$4),Inst_forta,0),0)&gt;0,Tabel!$AD933*0.2,0)</f>
        <v>0</v>
      </c>
      <c r="AD923" s="55">
        <f>IF(IFERROR(MATCH(CONCATENATE("I",Tabel!$N$4),Inst_forta_bani,0),0)&gt;0,Tabel!$AD933*1.2,0)</f>
        <v>0</v>
      </c>
      <c r="AE923" s="55">
        <f>IF(Tabel!$N$4="16751", Tabel!$AD933*1.2,0)</f>
        <v>0</v>
      </c>
      <c r="AF923" s="55">
        <f>IF(Tabel!$N$4="16606", Tabel!$AD933*0.3,0)</f>
        <v>0</v>
      </c>
      <c r="AG923" s="55">
        <f>IF(Tabel!$N$4="16668", Tabel!$AD933*0.4,0)</f>
        <v>0</v>
      </c>
      <c r="AH923" s="55">
        <f>IF(Tabel!$N$4="15677", Tabel!$AD933*0.2,0)</f>
        <v>0</v>
      </c>
      <c r="AI923" s="55">
        <f>IF(Tabel!$N$4="16958", Tabel!$AD933*0.2,0)</f>
        <v>0</v>
      </c>
      <c r="AJ923" s="55">
        <f>Tabel!$AD933*0.75</f>
        <v>0</v>
      </c>
      <c r="AK923" s="55">
        <f>(Tabel!$AD933+Tabel!$AF933)*0.1</f>
        <v>0</v>
      </c>
      <c r="AL923" s="55">
        <f>IF(Tabel!$B933="GRUP_F6", Tabel!$AD933*0.1,0)</f>
        <v>0</v>
      </c>
      <c r="AM923" s="55">
        <f>IF(IFERROR(MATCH(CONCATENATE("I",Tabel!$N$4),Inst_social,0),0)&gt;0,Tabel!$AD933*0.1,0)</f>
        <v>0</v>
      </c>
      <c r="AN923" s="55">
        <f>Tabel!$AD933*0.75</f>
        <v>0</v>
      </c>
    </row>
    <row r="924" spans="24:40" x14ac:dyDescent="0.2">
      <c r="X924" s="55">
        <f>IF(IFERROR(MATCH(CONCATENATE("I",Tabel!$N$4),Inst_SFSSV,0),0)&gt;0,Tabel!$AD934*0.9,0)</f>
        <v>0</v>
      </c>
      <c r="Y924" s="55">
        <f>IF(Tabel!$N$4="16341", Tabel!AD934*1,0)</f>
        <v>0</v>
      </c>
      <c r="Z924" s="55">
        <f>IF(Tabel!$N$4="00027", Tabel!AD934*0.4,0)</f>
        <v>0</v>
      </c>
      <c r="AA924" s="55">
        <f>IF(IFERROR(MATCH(CONCATENATE("I",Tabel!$N$4),Inst_audio,0),0)&gt;0,Tabel!$AD934*0.2,0)</f>
        <v>0</v>
      </c>
      <c r="AB924" s="55">
        <f>IF(Tabel!$N$4="00169", Tabel!AD934*0.4,0)</f>
        <v>0</v>
      </c>
      <c r="AC924" s="55">
        <f>IF(IFERROR(MATCH(CONCATENATE("I",Tabel!$N$4),Inst_forta,0),0)&gt;0,Tabel!$AD934*0.2,0)</f>
        <v>0</v>
      </c>
      <c r="AD924" s="55">
        <f>IF(IFERROR(MATCH(CONCATENATE("I",Tabel!$N$4),Inst_forta_bani,0),0)&gt;0,Tabel!$AD934*1.2,0)</f>
        <v>0</v>
      </c>
      <c r="AE924" s="55">
        <f>IF(Tabel!$N$4="16751", Tabel!$AD934*1.2,0)</f>
        <v>0</v>
      </c>
      <c r="AF924" s="55">
        <f>IF(Tabel!$N$4="16606", Tabel!$AD934*0.3,0)</f>
        <v>0</v>
      </c>
      <c r="AG924" s="55">
        <f>IF(Tabel!$N$4="16668", Tabel!$AD934*0.4,0)</f>
        <v>0</v>
      </c>
      <c r="AH924" s="55">
        <f>IF(Tabel!$N$4="15677", Tabel!$AD934*0.2,0)</f>
        <v>0</v>
      </c>
      <c r="AI924" s="55">
        <f>IF(Tabel!$N$4="16958", Tabel!$AD934*0.2,0)</f>
        <v>0</v>
      </c>
      <c r="AJ924" s="55">
        <f>Tabel!$AD934*0.75</f>
        <v>0</v>
      </c>
      <c r="AK924" s="55">
        <f>(Tabel!$AD934+Tabel!$AF934)*0.1</f>
        <v>0</v>
      </c>
      <c r="AL924" s="55">
        <f>IF(Tabel!$B934="GRUP_F6", Tabel!$AD934*0.1,0)</f>
        <v>0</v>
      </c>
      <c r="AM924" s="55">
        <f>IF(IFERROR(MATCH(CONCATENATE("I",Tabel!$N$4),Inst_social,0),0)&gt;0,Tabel!$AD934*0.1,0)</f>
        <v>0</v>
      </c>
      <c r="AN924" s="55">
        <f>Tabel!$AD934*0.75</f>
        <v>0</v>
      </c>
    </row>
    <row r="925" spans="24:40" x14ac:dyDescent="0.2">
      <c r="X925" s="55">
        <f>IF(IFERROR(MATCH(CONCATENATE("I",Tabel!$N$4),Inst_SFSSV,0),0)&gt;0,Tabel!$AD935*0.9,0)</f>
        <v>0</v>
      </c>
      <c r="Y925" s="55">
        <f>IF(Tabel!$N$4="16341", Tabel!AD935*1,0)</f>
        <v>0</v>
      </c>
      <c r="Z925" s="55">
        <f>IF(Tabel!$N$4="00027", Tabel!AD935*0.4,0)</f>
        <v>0</v>
      </c>
      <c r="AA925" s="55">
        <f>IF(IFERROR(MATCH(CONCATENATE("I",Tabel!$N$4),Inst_audio,0),0)&gt;0,Tabel!$AD935*0.2,0)</f>
        <v>0</v>
      </c>
      <c r="AB925" s="55">
        <f>IF(Tabel!$N$4="00169", Tabel!AD935*0.4,0)</f>
        <v>0</v>
      </c>
      <c r="AC925" s="55">
        <f>IF(IFERROR(MATCH(CONCATENATE("I",Tabel!$N$4),Inst_forta,0),0)&gt;0,Tabel!$AD935*0.2,0)</f>
        <v>0</v>
      </c>
      <c r="AD925" s="55">
        <f>IF(IFERROR(MATCH(CONCATENATE("I",Tabel!$N$4),Inst_forta_bani,0),0)&gt;0,Tabel!$AD935*1.2,0)</f>
        <v>0</v>
      </c>
      <c r="AE925" s="55">
        <f>IF(Tabel!$N$4="16751", Tabel!$AD935*1.2,0)</f>
        <v>0</v>
      </c>
      <c r="AF925" s="55">
        <f>IF(Tabel!$N$4="16606", Tabel!$AD935*0.3,0)</f>
        <v>0</v>
      </c>
      <c r="AG925" s="55">
        <f>IF(Tabel!$N$4="16668", Tabel!$AD935*0.4,0)</f>
        <v>0</v>
      </c>
      <c r="AH925" s="55">
        <f>IF(Tabel!$N$4="15677", Tabel!$AD935*0.2,0)</f>
        <v>0</v>
      </c>
      <c r="AI925" s="55">
        <f>IF(Tabel!$N$4="16958", Tabel!$AD935*0.2,0)</f>
        <v>0</v>
      </c>
      <c r="AJ925" s="55">
        <f>Tabel!$AD935*0.75</f>
        <v>0</v>
      </c>
      <c r="AK925" s="55">
        <f>(Tabel!$AD935+Tabel!$AF935)*0.1</f>
        <v>0</v>
      </c>
      <c r="AL925" s="55">
        <f>IF(Tabel!$B935="GRUP_F6", Tabel!$AD935*0.1,0)</f>
        <v>0</v>
      </c>
      <c r="AM925" s="55">
        <f>IF(IFERROR(MATCH(CONCATENATE("I",Tabel!$N$4),Inst_social,0),0)&gt;0,Tabel!$AD935*0.1,0)</f>
        <v>0</v>
      </c>
      <c r="AN925" s="55">
        <f>Tabel!$AD935*0.75</f>
        <v>0</v>
      </c>
    </row>
    <row r="926" spans="24:40" x14ac:dyDescent="0.2">
      <c r="X926" s="55">
        <f>IF(IFERROR(MATCH(CONCATENATE("I",Tabel!$N$4),Inst_SFSSV,0),0)&gt;0,Tabel!$AD936*0.9,0)</f>
        <v>0</v>
      </c>
      <c r="Y926" s="55">
        <f>IF(Tabel!$N$4="16341", Tabel!AD936*1,0)</f>
        <v>0</v>
      </c>
      <c r="Z926" s="55">
        <f>IF(Tabel!$N$4="00027", Tabel!AD936*0.4,0)</f>
        <v>0</v>
      </c>
      <c r="AA926" s="55">
        <f>IF(IFERROR(MATCH(CONCATENATE("I",Tabel!$N$4),Inst_audio,0),0)&gt;0,Tabel!$AD936*0.2,0)</f>
        <v>0</v>
      </c>
      <c r="AB926" s="55">
        <f>IF(Tabel!$N$4="00169", Tabel!AD936*0.4,0)</f>
        <v>0</v>
      </c>
      <c r="AC926" s="55">
        <f>IF(IFERROR(MATCH(CONCATENATE("I",Tabel!$N$4),Inst_forta,0),0)&gt;0,Tabel!$AD936*0.2,0)</f>
        <v>0</v>
      </c>
      <c r="AD926" s="55">
        <f>IF(IFERROR(MATCH(CONCATENATE("I",Tabel!$N$4),Inst_forta_bani,0),0)&gt;0,Tabel!$AD936*1.2,0)</f>
        <v>0</v>
      </c>
      <c r="AE926" s="55">
        <f>IF(Tabel!$N$4="16751", Tabel!$AD936*1.2,0)</f>
        <v>0</v>
      </c>
      <c r="AF926" s="55">
        <f>IF(Tabel!$N$4="16606", Tabel!$AD936*0.3,0)</f>
        <v>0</v>
      </c>
      <c r="AG926" s="55">
        <f>IF(Tabel!$N$4="16668", Tabel!$AD936*0.4,0)</f>
        <v>0</v>
      </c>
      <c r="AH926" s="55">
        <f>IF(Tabel!$N$4="15677", Tabel!$AD936*0.2,0)</f>
        <v>0</v>
      </c>
      <c r="AI926" s="55">
        <f>IF(Tabel!$N$4="16958", Tabel!$AD936*0.2,0)</f>
        <v>0</v>
      </c>
      <c r="AJ926" s="55">
        <f>Tabel!$AD936*0.75</f>
        <v>0</v>
      </c>
      <c r="AK926" s="55">
        <f>(Tabel!$AD936+Tabel!$AF936)*0.1</f>
        <v>0</v>
      </c>
      <c r="AL926" s="55">
        <f>IF(Tabel!$B936="GRUP_F6", Tabel!$AD936*0.1,0)</f>
        <v>0</v>
      </c>
      <c r="AM926" s="55">
        <f>IF(IFERROR(MATCH(CONCATENATE("I",Tabel!$N$4),Inst_social,0),0)&gt;0,Tabel!$AD936*0.1,0)</f>
        <v>0</v>
      </c>
      <c r="AN926" s="55">
        <f>Tabel!$AD936*0.75</f>
        <v>0</v>
      </c>
    </row>
    <row r="927" spans="24:40" x14ac:dyDescent="0.2">
      <c r="X927" s="55">
        <f>IF(IFERROR(MATCH(CONCATENATE("I",Tabel!$N$4),Inst_SFSSV,0),0)&gt;0,Tabel!$AD937*0.9,0)</f>
        <v>0</v>
      </c>
      <c r="Y927" s="55">
        <f>IF(Tabel!$N$4="16341", Tabel!AD937*1,0)</f>
        <v>0</v>
      </c>
      <c r="Z927" s="55">
        <f>IF(Tabel!$N$4="00027", Tabel!AD937*0.4,0)</f>
        <v>0</v>
      </c>
      <c r="AA927" s="55">
        <f>IF(IFERROR(MATCH(CONCATENATE("I",Tabel!$N$4),Inst_audio,0),0)&gt;0,Tabel!$AD937*0.2,0)</f>
        <v>0</v>
      </c>
      <c r="AB927" s="55">
        <f>IF(Tabel!$N$4="00169", Tabel!AD937*0.4,0)</f>
        <v>0</v>
      </c>
      <c r="AC927" s="55">
        <f>IF(IFERROR(MATCH(CONCATENATE("I",Tabel!$N$4),Inst_forta,0),0)&gt;0,Tabel!$AD937*0.2,0)</f>
        <v>0</v>
      </c>
      <c r="AD927" s="55">
        <f>IF(IFERROR(MATCH(CONCATENATE("I",Tabel!$N$4),Inst_forta_bani,0),0)&gt;0,Tabel!$AD937*1.2,0)</f>
        <v>0</v>
      </c>
      <c r="AE927" s="55">
        <f>IF(Tabel!$N$4="16751", Tabel!$AD937*1.2,0)</f>
        <v>0</v>
      </c>
      <c r="AF927" s="55">
        <f>IF(Tabel!$N$4="16606", Tabel!$AD937*0.3,0)</f>
        <v>0</v>
      </c>
      <c r="AG927" s="55">
        <f>IF(Tabel!$N$4="16668", Tabel!$AD937*0.4,0)</f>
        <v>0</v>
      </c>
      <c r="AH927" s="55">
        <f>IF(Tabel!$N$4="15677", Tabel!$AD937*0.2,0)</f>
        <v>0</v>
      </c>
      <c r="AI927" s="55">
        <f>IF(Tabel!$N$4="16958", Tabel!$AD937*0.2,0)</f>
        <v>0</v>
      </c>
      <c r="AJ927" s="55">
        <f>Tabel!$AD937*0.75</f>
        <v>0</v>
      </c>
      <c r="AK927" s="55">
        <f>(Tabel!$AD937+Tabel!$AF937)*0.1</f>
        <v>0</v>
      </c>
      <c r="AL927" s="55">
        <f>IF(Tabel!$B937="GRUP_F6", Tabel!$AD937*0.1,0)</f>
        <v>0</v>
      </c>
      <c r="AM927" s="55">
        <f>IF(IFERROR(MATCH(CONCATENATE("I",Tabel!$N$4),Inst_social,0),0)&gt;0,Tabel!$AD937*0.1,0)</f>
        <v>0</v>
      </c>
      <c r="AN927" s="55">
        <f>Tabel!$AD937*0.75</f>
        <v>0</v>
      </c>
    </row>
    <row r="928" spans="24:40" x14ac:dyDescent="0.2">
      <c r="X928" s="55">
        <f>IF(IFERROR(MATCH(CONCATENATE("I",Tabel!$N$4),Inst_SFSSV,0),0)&gt;0,Tabel!$AD938*0.9,0)</f>
        <v>0</v>
      </c>
      <c r="Y928" s="55">
        <f>IF(Tabel!$N$4="16341", Tabel!AD938*1,0)</f>
        <v>0</v>
      </c>
      <c r="Z928" s="55">
        <f>IF(Tabel!$N$4="00027", Tabel!AD938*0.4,0)</f>
        <v>0</v>
      </c>
      <c r="AA928" s="55">
        <f>IF(IFERROR(MATCH(CONCATENATE("I",Tabel!$N$4),Inst_audio,0),0)&gt;0,Tabel!$AD938*0.2,0)</f>
        <v>0</v>
      </c>
      <c r="AB928" s="55">
        <f>IF(Tabel!$N$4="00169", Tabel!AD938*0.4,0)</f>
        <v>0</v>
      </c>
      <c r="AC928" s="55">
        <f>IF(IFERROR(MATCH(CONCATENATE("I",Tabel!$N$4),Inst_forta,0),0)&gt;0,Tabel!$AD938*0.2,0)</f>
        <v>0</v>
      </c>
      <c r="AD928" s="55">
        <f>IF(IFERROR(MATCH(CONCATENATE("I",Tabel!$N$4),Inst_forta_bani,0),0)&gt;0,Tabel!$AD938*1.2,0)</f>
        <v>0</v>
      </c>
      <c r="AE928" s="55">
        <f>IF(Tabel!$N$4="16751", Tabel!$AD938*1.2,0)</f>
        <v>0</v>
      </c>
      <c r="AF928" s="55">
        <f>IF(Tabel!$N$4="16606", Tabel!$AD938*0.3,0)</f>
        <v>0</v>
      </c>
      <c r="AG928" s="55">
        <f>IF(Tabel!$N$4="16668", Tabel!$AD938*0.4,0)</f>
        <v>0</v>
      </c>
      <c r="AH928" s="55">
        <f>IF(Tabel!$N$4="15677", Tabel!$AD938*0.2,0)</f>
        <v>0</v>
      </c>
      <c r="AI928" s="55">
        <f>IF(Tabel!$N$4="16958", Tabel!$AD938*0.2,0)</f>
        <v>0</v>
      </c>
      <c r="AJ928" s="55">
        <f>Tabel!$AD938*0.75</f>
        <v>0</v>
      </c>
      <c r="AK928" s="55">
        <f>(Tabel!$AD938+Tabel!$AF938)*0.1</f>
        <v>0</v>
      </c>
      <c r="AL928" s="55">
        <f>IF(Tabel!$B938="GRUP_F6", Tabel!$AD938*0.1,0)</f>
        <v>0</v>
      </c>
      <c r="AM928" s="55">
        <f>IF(IFERROR(MATCH(CONCATENATE("I",Tabel!$N$4),Inst_social,0),0)&gt;0,Tabel!$AD938*0.1,0)</f>
        <v>0</v>
      </c>
      <c r="AN928" s="55">
        <f>Tabel!$AD938*0.75</f>
        <v>0</v>
      </c>
    </row>
    <row r="929" spans="24:40" x14ac:dyDescent="0.2">
      <c r="X929" s="55">
        <f>IF(IFERROR(MATCH(CONCATENATE("I",Tabel!$N$4),Inst_SFSSV,0),0)&gt;0,Tabel!$AD939*0.9,0)</f>
        <v>0</v>
      </c>
      <c r="Y929" s="55">
        <f>IF(Tabel!$N$4="16341", Tabel!AD939*1,0)</f>
        <v>0</v>
      </c>
      <c r="Z929" s="55">
        <f>IF(Tabel!$N$4="00027", Tabel!AD939*0.4,0)</f>
        <v>0</v>
      </c>
      <c r="AA929" s="55">
        <f>IF(IFERROR(MATCH(CONCATENATE("I",Tabel!$N$4),Inst_audio,0),0)&gt;0,Tabel!$AD939*0.2,0)</f>
        <v>0</v>
      </c>
      <c r="AB929" s="55">
        <f>IF(Tabel!$N$4="00169", Tabel!AD939*0.4,0)</f>
        <v>0</v>
      </c>
      <c r="AC929" s="55">
        <f>IF(IFERROR(MATCH(CONCATENATE("I",Tabel!$N$4),Inst_forta,0),0)&gt;0,Tabel!$AD939*0.2,0)</f>
        <v>0</v>
      </c>
      <c r="AD929" s="55">
        <f>IF(IFERROR(MATCH(CONCATENATE("I",Tabel!$N$4),Inst_forta_bani,0),0)&gt;0,Tabel!$AD939*1.2,0)</f>
        <v>0</v>
      </c>
      <c r="AE929" s="55">
        <f>IF(Tabel!$N$4="16751", Tabel!$AD939*1.2,0)</f>
        <v>0</v>
      </c>
      <c r="AF929" s="55">
        <f>IF(Tabel!$N$4="16606", Tabel!$AD939*0.3,0)</f>
        <v>0</v>
      </c>
      <c r="AG929" s="55">
        <f>IF(Tabel!$N$4="16668", Tabel!$AD939*0.4,0)</f>
        <v>0</v>
      </c>
      <c r="AH929" s="55">
        <f>IF(Tabel!$N$4="15677", Tabel!$AD939*0.2,0)</f>
        <v>0</v>
      </c>
      <c r="AI929" s="55">
        <f>IF(Tabel!$N$4="16958", Tabel!$AD939*0.2,0)</f>
        <v>0</v>
      </c>
      <c r="AJ929" s="55">
        <f>Tabel!$AD939*0.75</f>
        <v>0</v>
      </c>
      <c r="AK929" s="55">
        <f>(Tabel!$AD939+Tabel!$AF939)*0.1</f>
        <v>0</v>
      </c>
      <c r="AL929" s="55">
        <f>IF(Tabel!$B939="GRUP_F6", Tabel!$AD939*0.1,0)</f>
        <v>0</v>
      </c>
      <c r="AM929" s="55">
        <f>IF(IFERROR(MATCH(CONCATENATE("I",Tabel!$N$4),Inst_social,0),0)&gt;0,Tabel!$AD939*0.1,0)</f>
        <v>0</v>
      </c>
      <c r="AN929" s="55">
        <f>Tabel!$AD939*0.75</f>
        <v>0</v>
      </c>
    </row>
    <row r="930" spans="24:40" x14ac:dyDescent="0.2">
      <c r="X930" s="55">
        <f>IF(IFERROR(MATCH(CONCATENATE("I",Tabel!$N$4),Inst_SFSSV,0),0)&gt;0,Tabel!$AD940*0.9,0)</f>
        <v>0</v>
      </c>
      <c r="Y930" s="55">
        <f>IF(Tabel!$N$4="16341", Tabel!AD940*1,0)</f>
        <v>0</v>
      </c>
      <c r="Z930" s="55">
        <f>IF(Tabel!$N$4="00027", Tabel!AD940*0.4,0)</f>
        <v>0</v>
      </c>
      <c r="AA930" s="55">
        <f>IF(IFERROR(MATCH(CONCATENATE("I",Tabel!$N$4),Inst_audio,0),0)&gt;0,Tabel!$AD940*0.2,0)</f>
        <v>0</v>
      </c>
      <c r="AB930" s="55">
        <f>IF(Tabel!$N$4="00169", Tabel!AD940*0.4,0)</f>
        <v>0</v>
      </c>
      <c r="AC930" s="55">
        <f>IF(IFERROR(MATCH(CONCATENATE("I",Tabel!$N$4),Inst_forta,0),0)&gt;0,Tabel!$AD940*0.2,0)</f>
        <v>0</v>
      </c>
      <c r="AD930" s="55">
        <f>IF(IFERROR(MATCH(CONCATENATE("I",Tabel!$N$4),Inst_forta_bani,0),0)&gt;0,Tabel!$AD940*1.2,0)</f>
        <v>0</v>
      </c>
      <c r="AE930" s="55">
        <f>IF(Tabel!$N$4="16751", Tabel!$AD940*1.2,0)</f>
        <v>0</v>
      </c>
      <c r="AF930" s="55">
        <f>IF(Tabel!$N$4="16606", Tabel!$AD940*0.3,0)</f>
        <v>0</v>
      </c>
      <c r="AG930" s="55">
        <f>IF(Tabel!$N$4="16668", Tabel!$AD940*0.4,0)</f>
        <v>0</v>
      </c>
      <c r="AH930" s="55">
        <f>IF(Tabel!$N$4="15677", Tabel!$AD940*0.2,0)</f>
        <v>0</v>
      </c>
      <c r="AI930" s="55">
        <f>IF(Tabel!$N$4="16958", Tabel!$AD940*0.2,0)</f>
        <v>0</v>
      </c>
      <c r="AJ930" s="55">
        <f>Tabel!$AD940*0.75</f>
        <v>0</v>
      </c>
      <c r="AK930" s="55">
        <f>(Tabel!$AD940+Tabel!$AF940)*0.1</f>
        <v>0</v>
      </c>
      <c r="AL930" s="55">
        <f>IF(Tabel!$B940="GRUP_F6", Tabel!$AD940*0.1,0)</f>
        <v>0</v>
      </c>
      <c r="AM930" s="55">
        <f>IF(IFERROR(MATCH(CONCATENATE("I",Tabel!$N$4),Inst_social,0),0)&gt;0,Tabel!$AD940*0.1,0)</f>
        <v>0</v>
      </c>
      <c r="AN930" s="55">
        <f>Tabel!$AD940*0.75</f>
        <v>0</v>
      </c>
    </row>
    <row r="931" spans="24:40" x14ac:dyDescent="0.2">
      <c r="X931" s="55">
        <f>IF(IFERROR(MATCH(CONCATENATE("I",Tabel!$N$4),Inst_SFSSV,0),0)&gt;0,Tabel!$AD941*0.9,0)</f>
        <v>0</v>
      </c>
      <c r="Y931" s="55">
        <f>IF(Tabel!$N$4="16341", Tabel!AD941*1,0)</f>
        <v>0</v>
      </c>
      <c r="Z931" s="55">
        <f>IF(Tabel!$N$4="00027", Tabel!AD941*0.4,0)</f>
        <v>0</v>
      </c>
      <c r="AA931" s="55">
        <f>IF(IFERROR(MATCH(CONCATENATE("I",Tabel!$N$4),Inst_audio,0),0)&gt;0,Tabel!$AD941*0.2,0)</f>
        <v>0</v>
      </c>
      <c r="AB931" s="55">
        <f>IF(Tabel!$N$4="00169", Tabel!AD941*0.4,0)</f>
        <v>0</v>
      </c>
      <c r="AC931" s="55">
        <f>IF(IFERROR(MATCH(CONCATENATE("I",Tabel!$N$4),Inst_forta,0),0)&gt;0,Tabel!$AD941*0.2,0)</f>
        <v>0</v>
      </c>
      <c r="AD931" s="55">
        <f>IF(IFERROR(MATCH(CONCATENATE("I",Tabel!$N$4),Inst_forta_bani,0),0)&gt;0,Tabel!$AD941*1.2,0)</f>
        <v>0</v>
      </c>
      <c r="AE931" s="55">
        <f>IF(Tabel!$N$4="16751", Tabel!$AD941*1.2,0)</f>
        <v>0</v>
      </c>
      <c r="AF931" s="55">
        <f>IF(Tabel!$N$4="16606", Tabel!$AD941*0.3,0)</f>
        <v>0</v>
      </c>
      <c r="AG931" s="55">
        <f>IF(Tabel!$N$4="16668", Tabel!$AD941*0.4,0)</f>
        <v>0</v>
      </c>
      <c r="AH931" s="55">
        <f>IF(Tabel!$N$4="15677", Tabel!$AD941*0.2,0)</f>
        <v>0</v>
      </c>
      <c r="AI931" s="55">
        <f>IF(Tabel!$N$4="16958", Tabel!$AD941*0.2,0)</f>
        <v>0</v>
      </c>
      <c r="AJ931" s="55">
        <f>Tabel!$AD941*0.75</f>
        <v>0</v>
      </c>
      <c r="AK931" s="55">
        <f>(Tabel!$AD941+Tabel!$AF941)*0.1</f>
        <v>0</v>
      </c>
      <c r="AL931" s="55">
        <f>IF(Tabel!$B941="GRUP_F6", Tabel!$AD941*0.1,0)</f>
        <v>0</v>
      </c>
      <c r="AM931" s="55">
        <f>IF(IFERROR(MATCH(CONCATENATE("I",Tabel!$N$4),Inst_social,0),0)&gt;0,Tabel!$AD941*0.1,0)</f>
        <v>0</v>
      </c>
      <c r="AN931" s="55">
        <f>Tabel!$AD941*0.75</f>
        <v>0</v>
      </c>
    </row>
    <row r="932" spans="24:40" x14ac:dyDescent="0.2">
      <c r="X932" s="55">
        <f>IF(IFERROR(MATCH(CONCATENATE("I",Tabel!$N$4),Inst_SFSSV,0),0)&gt;0,Tabel!$AD942*0.9,0)</f>
        <v>0</v>
      </c>
      <c r="Y932" s="55">
        <f>IF(Tabel!$N$4="16341", Tabel!AD942*1,0)</f>
        <v>0</v>
      </c>
      <c r="Z932" s="55">
        <f>IF(Tabel!$N$4="00027", Tabel!AD942*0.4,0)</f>
        <v>0</v>
      </c>
      <c r="AA932" s="55">
        <f>IF(IFERROR(MATCH(CONCATENATE("I",Tabel!$N$4),Inst_audio,0),0)&gt;0,Tabel!$AD942*0.2,0)</f>
        <v>0</v>
      </c>
      <c r="AB932" s="55">
        <f>IF(Tabel!$N$4="00169", Tabel!AD942*0.4,0)</f>
        <v>0</v>
      </c>
      <c r="AC932" s="55">
        <f>IF(IFERROR(MATCH(CONCATENATE("I",Tabel!$N$4),Inst_forta,0),0)&gt;0,Tabel!$AD942*0.2,0)</f>
        <v>0</v>
      </c>
      <c r="AD932" s="55">
        <f>IF(IFERROR(MATCH(CONCATENATE("I",Tabel!$N$4),Inst_forta_bani,0),0)&gt;0,Tabel!$AD942*1.2,0)</f>
        <v>0</v>
      </c>
      <c r="AE932" s="55">
        <f>IF(Tabel!$N$4="16751", Tabel!$AD942*1.2,0)</f>
        <v>0</v>
      </c>
      <c r="AF932" s="55">
        <f>IF(Tabel!$N$4="16606", Tabel!$AD942*0.3,0)</f>
        <v>0</v>
      </c>
      <c r="AG932" s="55">
        <f>IF(Tabel!$N$4="16668", Tabel!$AD942*0.4,0)</f>
        <v>0</v>
      </c>
      <c r="AH932" s="55">
        <f>IF(Tabel!$N$4="15677", Tabel!$AD942*0.2,0)</f>
        <v>0</v>
      </c>
      <c r="AI932" s="55">
        <f>IF(Tabel!$N$4="16958", Tabel!$AD942*0.2,0)</f>
        <v>0</v>
      </c>
      <c r="AJ932" s="55">
        <f>Tabel!$AD942*0.75</f>
        <v>0</v>
      </c>
      <c r="AK932" s="55">
        <f>(Tabel!$AD942+Tabel!$AF942)*0.1</f>
        <v>0</v>
      </c>
      <c r="AL932" s="55">
        <f>IF(Tabel!$B942="GRUP_F6", Tabel!$AD942*0.1,0)</f>
        <v>0</v>
      </c>
      <c r="AM932" s="55">
        <f>IF(IFERROR(MATCH(CONCATENATE("I",Tabel!$N$4),Inst_social,0),0)&gt;0,Tabel!$AD942*0.1,0)</f>
        <v>0</v>
      </c>
      <c r="AN932" s="55">
        <f>Tabel!$AD942*0.75</f>
        <v>0</v>
      </c>
    </row>
    <row r="933" spans="24:40" x14ac:dyDescent="0.2">
      <c r="X933" s="55">
        <f>IF(IFERROR(MATCH(CONCATENATE("I",Tabel!$N$4),Inst_SFSSV,0),0)&gt;0,Tabel!$AD943*0.9,0)</f>
        <v>0</v>
      </c>
      <c r="Y933" s="55">
        <f>IF(Tabel!$N$4="16341", Tabel!AD943*1,0)</f>
        <v>0</v>
      </c>
      <c r="Z933" s="55">
        <f>IF(Tabel!$N$4="00027", Tabel!AD943*0.4,0)</f>
        <v>0</v>
      </c>
      <c r="AA933" s="55">
        <f>IF(IFERROR(MATCH(CONCATENATE("I",Tabel!$N$4),Inst_audio,0),0)&gt;0,Tabel!$AD943*0.2,0)</f>
        <v>0</v>
      </c>
      <c r="AB933" s="55">
        <f>IF(Tabel!$N$4="00169", Tabel!AD943*0.4,0)</f>
        <v>0</v>
      </c>
      <c r="AC933" s="55">
        <f>IF(IFERROR(MATCH(CONCATENATE("I",Tabel!$N$4),Inst_forta,0),0)&gt;0,Tabel!$AD943*0.2,0)</f>
        <v>0</v>
      </c>
      <c r="AD933" s="55">
        <f>IF(IFERROR(MATCH(CONCATENATE("I",Tabel!$N$4),Inst_forta_bani,0),0)&gt;0,Tabel!$AD943*1.2,0)</f>
        <v>0</v>
      </c>
      <c r="AE933" s="55">
        <f>IF(Tabel!$N$4="16751", Tabel!$AD943*1.2,0)</f>
        <v>0</v>
      </c>
      <c r="AF933" s="55">
        <f>IF(Tabel!$N$4="16606", Tabel!$AD943*0.3,0)</f>
        <v>0</v>
      </c>
      <c r="AG933" s="55">
        <f>IF(Tabel!$N$4="16668", Tabel!$AD943*0.4,0)</f>
        <v>0</v>
      </c>
      <c r="AH933" s="55">
        <f>IF(Tabel!$N$4="15677", Tabel!$AD943*0.2,0)</f>
        <v>0</v>
      </c>
      <c r="AI933" s="55">
        <f>IF(Tabel!$N$4="16958", Tabel!$AD943*0.2,0)</f>
        <v>0</v>
      </c>
      <c r="AJ933" s="55">
        <f>Tabel!$AD943*0.75</f>
        <v>0</v>
      </c>
      <c r="AK933" s="55">
        <f>(Tabel!$AD943+Tabel!$AF943)*0.1</f>
        <v>0</v>
      </c>
      <c r="AL933" s="55">
        <f>IF(Tabel!$B943="GRUP_F6", Tabel!$AD943*0.1,0)</f>
        <v>0</v>
      </c>
      <c r="AM933" s="55">
        <f>IF(IFERROR(MATCH(CONCATENATE("I",Tabel!$N$4),Inst_social,0),0)&gt;0,Tabel!$AD943*0.1,0)</f>
        <v>0</v>
      </c>
      <c r="AN933" s="55">
        <f>Tabel!$AD943*0.75</f>
        <v>0</v>
      </c>
    </row>
    <row r="934" spans="24:40" x14ac:dyDescent="0.2">
      <c r="X934" s="55">
        <f>IF(IFERROR(MATCH(CONCATENATE("I",Tabel!$N$4),Inst_SFSSV,0),0)&gt;0,Tabel!$AD944*0.9,0)</f>
        <v>0</v>
      </c>
      <c r="Y934" s="55">
        <f>IF(Tabel!$N$4="16341", Tabel!AD944*1,0)</f>
        <v>0</v>
      </c>
      <c r="Z934" s="55">
        <f>IF(Tabel!$N$4="00027", Tabel!AD944*0.4,0)</f>
        <v>0</v>
      </c>
      <c r="AA934" s="55">
        <f>IF(IFERROR(MATCH(CONCATENATE("I",Tabel!$N$4),Inst_audio,0),0)&gt;0,Tabel!$AD944*0.2,0)</f>
        <v>0</v>
      </c>
      <c r="AB934" s="55">
        <f>IF(Tabel!$N$4="00169", Tabel!AD944*0.4,0)</f>
        <v>0</v>
      </c>
      <c r="AC934" s="55">
        <f>IF(IFERROR(MATCH(CONCATENATE("I",Tabel!$N$4),Inst_forta,0),0)&gt;0,Tabel!$AD944*0.2,0)</f>
        <v>0</v>
      </c>
      <c r="AD934" s="55">
        <f>IF(IFERROR(MATCH(CONCATENATE("I",Tabel!$N$4),Inst_forta_bani,0),0)&gt;0,Tabel!$AD944*1.2,0)</f>
        <v>0</v>
      </c>
      <c r="AE934" s="55">
        <f>IF(Tabel!$N$4="16751", Tabel!$AD944*1.2,0)</f>
        <v>0</v>
      </c>
      <c r="AF934" s="55">
        <f>IF(Tabel!$N$4="16606", Tabel!$AD944*0.3,0)</f>
        <v>0</v>
      </c>
      <c r="AG934" s="55">
        <f>IF(Tabel!$N$4="16668", Tabel!$AD944*0.4,0)</f>
        <v>0</v>
      </c>
      <c r="AH934" s="55">
        <f>IF(Tabel!$N$4="15677", Tabel!$AD944*0.2,0)</f>
        <v>0</v>
      </c>
      <c r="AI934" s="55">
        <f>IF(Tabel!$N$4="16958", Tabel!$AD944*0.2,0)</f>
        <v>0</v>
      </c>
      <c r="AJ934" s="55">
        <f>Tabel!$AD944*0.75</f>
        <v>0</v>
      </c>
      <c r="AK934" s="55">
        <f>(Tabel!$AD944+Tabel!$AF944)*0.1</f>
        <v>0</v>
      </c>
      <c r="AL934" s="55">
        <f>IF(Tabel!$B944="GRUP_F6", Tabel!$AD944*0.1,0)</f>
        <v>0</v>
      </c>
      <c r="AM934" s="55">
        <f>IF(IFERROR(MATCH(CONCATENATE("I",Tabel!$N$4),Inst_social,0),0)&gt;0,Tabel!$AD944*0.1,0)</f>
        <v>0</v>
      </c>
      <c r="AN934" s="55">
        <f>Tabel!$AD944*0.75</f>
        <v>0</v>
      </c>
    </row>
    <row r="935" spans="24:40" x14ac:dyDescent="0.2">
      <c r="X935" s="55">
        <f>IF(IFERROR(MATCH(CONCATENATE("I",Tabel!$N$4),Inst_SFSSV,0),0)&gt;0,Tabel!$AD945*0.9,0)</f>
        <v>0</v>
      </c>
      <c r="Y935" s="55">
        <f>IF(Tabel!$N$4="16341", Tabel!AD945*1,0)</f>
        <v>0</v>
      </c>
      <c r="Z935" s="55">
        <f>IF(Tabel!$N$4="00027", Tabel!AD945*0.4,0)</f>
        <v>0</v>
      </c>
      <c r="AA935" s="55">
        <f>IF(IFERROR(MATCH(CONCATENATE("I",Tabel!$N$4),Inst_audio,0),0)&gt;0,Tabel!$AD945*0.2,0)</f>
        <v>0</v>
      </c>
      <c r="AB935" s="55">
        <f>IF(Tabel!$N$4="00169", Tabel!AD945*0.4,0)</f>
        <v>0</v>
      </c>
      <c r="AC935" s="55">
        <f>IF(IFERROR(MATCH(CONCATENATE("I",Tabel!$N$4),Inst_forta,0),0)&gt;0,Tabel!$AD945*0.2,0)</f>
        <v>0</v>
      </c>
      <c r="AD935" s="55">
        <f>IF(IFERROR(MATCH(CONCATENATE("I",Tabel!$N$4),Inst_forta_bani,0),0)&gt;0,Tabel!$AD945*1.2,0)</f>
        <v>0</v>
      </c>
      <c r="AE935" s="55">
        <f>IF(Tabel!$N$4="16751", Tabel!$AD945*1.2,0)</f>
        <v>0</v>
      </c>
      <c r="AF935" s="55">
        <f>IF(Tabel!$N$4="16606", Tabel!$AD945*0.3,0)</f>
        <v>0</v>
      </c>
      <c r="AG935" s="55">
        <f>IF(Tabel!$N$4="16668", Tabel!$AD945*0.4,0)</f>
        <v>0</v>
      </c>
      <c r="AH935" s="55">
        <f>IF(Tabel!$N$4="15677", Tabel!$AD945*0.2,0)</f>
        <v>0</v>
      </c>
      <c r="AI935" s="55">
        <f>IF(Tabel!$N$4="16958", Tabel!$AD945*0.2,0)</f>
        <v>0</v>
      </c>
      <c r="AJ935" s="55">
        <f>Tabel!$AD945*0.75</f>
        <v>0</v>
      </c>
      <c r="AK935" s="55">
        <f>(Tabel!$AD945+Tabel!$AF945)*0.1</f>
        <v>0</v>
      </c>
      <c r="AL935" s="55">
        <f>IF(Tabel!$B945="GRUP_F6", Tabel!$AD945*0.1,0)</f>
        <v>0</v>
      </c>
      <c r="AM935" s="55">
        <f>IF(IFERROR(MATCH(CONCATENATE("I",Tabel!$N$4),Inst_social,0),0)&gt;0,Tabel!$AD945*0.1,0)</f>
        <v>0</v>
      </c>
      <c r="AN935" s="55">
        <f>Tabel!$AD945*0.75</f>
        <v>0</v>
      </c>
    </row>
    <row r="936" spans="24:40" x14ac:dyDescent="0.2">
      <c r="X936" s="55">
        <f>IF(IFERROR(MATCH(CONCATENATE("I",Tabel!$N$4),Inst_SFSSV,0),0)&gt;0,Tabel!$AD946*0.9,0)</f>
        <v>0</v>
      </c>
      <c r="Y936" s="55">
        <f>IF(Tabel!$N$4="16341", Tabel!AD946*1,0)</f>
        <v>0</v>
      </c>
      <c r="Z936" s="55">
        <f>IF(Tabel!$N$4="00027", Tabel!AD946*0.4,0)</f>
        <v>0</v>
      </c>
      <c r="AA936" s="55">
        <f>IF(IFERROR(MATCH(CONCATENATE("I",Tabel!$N$4),Inst_audio,0),0)&gt;0,Tabel!$AD946*0.2,0)</f>
        <v>0</v>
      </c>
      <c r="AB936" s="55">
        <f>IF(Tabel!$N$4="00169", Tabel!AD946*0.4,0)</f>
        <v>0</v>
      </c>
      <c r="AC936" s="55">
        <f>IF(IFERROR(MATCH(CONCATENATE("I",Tabel!$N$4),Inst_forta,0),0)&gt;0,Tabel!$AD946*0.2,0)</f>
        <v>0</v>
      </c>
      <c r="AD936" s="55">
        <f>IF(IFERROR(MATCH(CONCATENATE("I",Tabel!$N$4),Inst_forta_bani,0),0)&gt;0,Tabel!$AD946*1.2,0)</f>
        <v>0</v>
      </c>
      <c r="AE936" s="55">
        <f>IF(Tabel!$N$4="16751", Tabel!$AD946*1.2,0)</f>
        <v>0</v>
      </c>
      <c r="AF936" s="55">
        <f>IF(Tabel!$N$4="16606", Tabel!$AD946*0.3,0)</f>
        <v>0</v>
      </c>
      <c r="AG936" s="55">
        <f>IF(Tabel!$N$4="16668", Tabel!$AD946*0.4,0)</f>
        <v>0</v>
      </c>
      <c r="AH936" s="55">
        <f>IF(Tabel!$N$4="15677", Tabel!$AD946*0.2,0)</f>
        <v>0</v>
      </c>
      <c r="AI936" s="55">
        <f>IF(Tabel!$N$4="16958", Tabel!$AD946*0.2,0)</f>
        <v>0</v>
      </c>
      <c r="AJ936" s="55">
        <f>Tabel!$AD946*0.75</f>
        <v>0</v>
      </c>
      <c r="AK936" s="55">
        <f>(Tabel!$AD946+Tabel!$AF946)*0.1</f>
        <v>0</v>
      </c>
      <c r="AL936" s="55">
        <f>IF(Tabel!$B946="GRUP_F6", Tabel!$AD946*0.1,0)</f>
        <v>0</v>
      </c>
      <c r="AM936" s="55">
        <f>IF(IFERROR(MATCH(CONCATENATE("I",Tabel!$N$4),Inst_social,0),0)&gt;0,Tabel!$AD946*0.1,0)</f>
        <v>0</v>
      </c>
      <c r="AN936" s="55">
        <f>Tabel!$AD946*0.75</f>
        <v>0</v>
      </c>
    </row>
    <row r="937" spans="24:40" x14ac:dyDescent="0.2">
      <c r="X937" s="55">
        <f>IF(IFERROR(MATCH(CONCATENATE("I",Tabel!$N$4),Inst_SFSSV,0),0)&gt;0,Tabel!$AD947*0.9,0)</f>
        <v>0</v>
      </c>
      <c r="Y937" s="55">
        <f>IF(Tabel!$N$4="16341", Tabel!AD947*1,0)</f>
        <v>0</v>
      </c>
      <c r="Z937" s="55">
        <f>IF(Tabel!$N$4="00027", Tabel!AD947*0.4,0)</f>
        <v>0</v>
      </c>
      <c r="AA937" s="55">
        <f>IF(IFERROR(MATCH(CONCATENATE("I",Tabel!$N$4),Inst_audio,0),0)&gt;0,Tabel!$AD947*0.2,0)</f>
        <v>0</v>
      </c>
      <c r="AB937" s="55">
        <f>IF(Tabel!$N$4="00169", Tabel!AD947*0.4,0)</f>
        <v>0</v>
      </c>
      <c r="AC937" s="55">
        <f>IF(IFERROR(MATCH(CONCATENATE("I",Tabel!$N$4),Inst_forta,0),0)&gt;0,Tabel!$AD947*0.2,0)</f>
        <v>0</v>
      </c>
      <c r="AD937" s="55">
        <f>IF(IFERROR(MATCH(CONCATENATE("I",Tabel!$N$4),Inst_forta_bani,0),0)&gt;0,Tabel!$AD947*1.2,0)</f>
        <v>0</v>
      </c>
      <c r="AE937" s="55">
        <f>IF(Tabel!$N$4="16751", Tabel!$AD947*1.2,0)</f>
        <v>0</v>
      </c>
      <c r="AF937" s="55">
        <f>IF(Tabel!$N$4="16606", Tabel!$AD947*0.3,0)</f>
        <v>0</v>
      </c>
      <c r="AG937" s="55">
        <f>IF(Tabel!$N$4="16668", Tabel!$AD947*0.4,0)</f>
        <v>0</v>
      </c>
      <c r="AH937" s="55">
        <f>IF(Tabel!$N$4="15677", Tabel!$AD947*0.2,0)</f>
        <v>0</v>
      </c>
      <c r="AI937" s="55">
        <f>IF(Tabel!$N$4="16958", Tabel!$AD947*0.2,0)</f>
        <v>0</v>
      </c>
      <c r="AJ937" s="55">
        <f>Tabel!$AD947*0.75</f>
        <v>0</v>
      </c>
      <c r="AK937" s="55">
        <f>(Tabel!$AD947+Tabel!$AF947)*0.1</f>
        <v>0</v>
      </c>
      <c r="AL937" s="55">
        <f>IF(Tabel!$B947="GRUP_F6", Tabel!$AD947*0.1,0)</f>
        <v>0</v>
      </c>
      <c r="AM937" s="55">
        <f>IF(IFERROR(MATCH(CONCATENATE("I",Tabel!$N$4),Inst_social,0),0)&gt;0,Tabel!$AD947*0.1,0)</f>
        <v>0</v>
      </c>
      <c r="AN937" s="55">
        <f>Tabel!$AD947*0.75</f>
        <v>0</v>
      </c>
    </row>
    <row r="938" spans="24:40" x14ac:dyDescent="0.2">
      <c r="X938" s="55">
        <f>IF(IFERROR(MATCH(CONCATENATE("I",Tabel!$N$4),Inst_SFSSV,0),0)&gt;0,Tabel!$AD948*0.9,0)</f>
        <v>0</v>
      </c>
      <c r="Y938" s="55">
        <f>IF(Tabel!$N$4="16341", Tabel!AD948*1,0)</f>
        <v>0</v>
      </c>
      <c r="Z938" s="55">
        <f>IF(Tabel!$N$4="00027", Tabel!AD948*0.4,0)</f>
        <v>0</v>
      </c>
      <c r="AA938" s="55">
        <f>IF(IFERROR(MATCH(CONCATENATE("I",Tabel!$N$4),Inst_audio,0),0)&gt;0,Tabel!$AD948*0.2,0)</f>
        <v>0</v>
      </c>
      <c r="AB938" s="55">
        <f>IF(Tabel!$N$4="00169", Tabel!AD948*0.4,0)</f>
        <v>0</v>
      </c>
      <c r="AC938" s="55">
        <f>IF(IFERROR(MATCH(CONCATENATE("I",Tabel!$N$4),Inst_forta,0),0)&gt;0,Tabel!$AD948*0.2,0)</f>
        <v>0</v>
      </c>
      <c r="AD938" s="55">
        <f>IF(IFERROR(MATCH(CONCATENATE("I",Tabel!$N$4),Inst_forta_bani,0),0)&gt;0,Tabel!$AD948*1.2,0)</f>
        <v>0</v>
      </c>
      <c r="AE938" s="55">
        <f>IF(Tabel!$N$4="16751", Tabel!$AD948*1.2,0)</f>
        <v>0</v>
      </c>
      <c r="AF938" s="55">
        <f>IF(Tabel!$N$4="16606", Tabel!$AD948*0.3,0)</f>
        <v>0</v>
      </c>
      <c r="AG938" s="55">
        <f>IF(Tabel!$N$4="16668", Tabel!$AD948*0.4,0)</f>
        <v>0</v>
      </c>
      <c r="AH938" s="55">
        <f>IF(Tabel!$N$4="15677", Tabel!$AD948*0.2,0)</f>
        <v>0</v>
      </c>
      <c r="AI938" s="55">
        <f>IF(Tabel!$N$4="16958", Tabel!$AD948*0.2,0)</f>
        <v>0</v>
      </c>
      <c r="AJ938" s="55">
        <f>Tabel!$AD948*0.75</f>
        <v>0</v>
      </c>
      <c r="AK938" s="55">
        <f>(Tabel!$AD948+Tabel!$AF948)*0.1</f>
        <v>0</v>
      </c>
      <c r="AL938" s="55">
        <f>IF(Tabel!$B948="GRUP_F6", Tabel!$AD948*0.1,0)</f>
        <v>0</v>
      </c>
      <c r="AM938" s="55">
        <f>IF(IFERROR(MATCH(CONCATENATE("I",Tabel!$N$4),Inst_social,0),0)&gt;0,Tabel!$AD948*0.1,0)</f>
        <v>0</v>
      </c>
      <c r="AN938" s="55">
        <f>Tabel!$AD948*0.75</f>
        <v>0</v>
      </c>
    </row>
    <row r="939" spans="24:40" x14ac:dyDescent="0.2">
      <c r="X939" s="55">
        <f>IF(IFERROR(MATCH(CONCATENATE("I",Tabel!$N$4),Inst_SFSSV,0),0)&gt;0,Tabel!$AD949*0.9,0)</f>
        <v>0</v>
      </c>
      <c r="Y939" s="55">
        <f>IF(Tabel!$N$4="16341", Tabel!AD949*1,0)</f>
        <v>0</v>
      </c>
      <c r="Z939" s="55">
        <f>IF(Tabel!$N$4="00027", Tabel!AD949*0.4,0)</f>
        <v>0</v>
      </c>
      <c r="AA939" s="55">
        <f>IF(IFERROR(MATCH(CONCATENATE("I",Tabel!$N$4),Inst_audio,0),0)&gt;0,Tabel!$AD949*0.2,0)</f>
        <v>0</v>
      </c>
      <c r="AB939" s="55">
        <f>IF(Tabel!$N$4="00169", Tabel!AD949*0.4,0)</f>
        <v>0</v>
      </c>
      <c r="AC939" s="55">
        <f>IF(IFERROR(MATCH(CONCATENATE("I",Tabel!$N$4),Inst_forta,0),0)&gt;0,Tabel!$AD949*0.2,0)</f>
        <v>0</v>
      </c>
      <c r="AD939" s="55">
        <f>IF(IFERROR(MATCH(CONCATENATE("I",Tabel!$N$4),Inst_forta_bani,0),0)&gt;0,Tabel!$AD949*1.2,0)</f>
        <v>0</v>
      </c>
      <c r="AE939" s="55">
        <f>IF(Tabel!$N$4="16751", Tabel!$AD949*1.2,0)</f>
        <v>0</v>
      </c>
      <c r="AF939" s="55">
        <f>IF(Tabel!$N$4="16606", Tabel!$AD949*0.3,0)</f>
        <v>0</v>
      </c>
      <c r="AG939" s="55">
        <f>IF(Tabel!$N$4="16668", Tabel!$AD949*0.4,0)</f>
        <v>0</v>
      </c>
      <c r="AH939" s="55">
        <f>IF(Tabel!$N$4="15677", Tabel!$AD949*0.2,0)</f>
        <v>0</v>
      </c>
      <c r="AI939" s="55">
        <f>IF(Tabel!$N$4="16958", Tabel!$AD949*0.2,0)</f>
        <v>0</v>
      </c>
      <c r="AJ939" s="55">
        <f>Tabel!$AD949*0.75</f>
        <v>0</v>
      </c>
      <c r="AK939" s="55">
        <f>(Tabel!$AD949+Tabel!$AF949)*0.1</f>
        <v>0</v>
      </c>
      <c r="AL939" s="55">
        <f>IF(Tabel!$B949="GRUP_F6", Tabel!$AD949*0.1,0)</f>
        <v>0</v>
      </c>
      <c r="AM939" s="55">
        <f>IF(IFERROR(MATCH(CONCATENATE("I",Tabel!$N$4),Inst_social,0),0)&gt;0,Tabel!$AD949*0.1,0)</f>
        <v>0</v>
      </c>
      <c r="AN939" s="55">
        <f>Tabel!$AD949*0.75</f>
        <v>0</v>
      </c>
    </row>
    <row r="940" spans="24:40" x14ac:dyDescent="0.2">
      <c r="X940" s="55">
        <f>IF(IFERROR(MATCH(CONCATENATE("I",Tabel!$N$4),Inst_SFSSV,0),0)&gt;0,Tabel!$AD950*0.9,0)</f>
        <v>0</v>
      </c>
      <c r="Y940" s="55">
        <f>IF(Tabel!$N$4="16341", Tabel!AD950*1,0)</f>
        <v>0</v>
      </c>
      <c r="Z940" s="55">
        <f>IF(Tabel!$N$4="00027", Tabel!AD950*0.4,0)</f>
        <v>0</v>
      </c>
      <c r="AA940" s="55">
        <f>IF(IFERROR(MATCH(CONCATENATE("I",Tabel!$N$4),Inst_audio,0),0)&gt;0,Tabel!$AD950*0.2,0)</f>
        <v>0</v>
      </c>
      <c r="AB940" s="55">
        <f>IF(Tabel!$N$4="00169", Tabel!AD950*0.4,0)</f>
        <v>0</v>
      </c>
      <c r="AC940" s="55">
        <f>IF(IFERROR(MATCH(CONCATENATE("I",Tabel!$N$4),Inst_forta,0),0)&gt;0,Tabel!$AD950*0.2,0)</f>
        <v>0</v>
      </c>
      <c r="AD940" s="55">
        <f>IF(IFERROR(MATCH(CONCATENATE("I",Tabel!$N$4),Inst_forta_bani,0),0)&gt;0,Tabel!$AD950*1.2,0)</f>
        <v>0</v>
      </c>
      <c r="AE940" s="55">
        <f>IF(Tabel!$N$4="16751", Tabel!$AD950*1.2,0)</f>
        <v>0</v>
      </c>
      <c r="AF940" s="55">
        <f>IF(Tabel!$N$4="16606", Tabel!$AD950*0.3,0)</f>
        <v>0</v>
      </c>
      <c r="AG940" s="55">
        <f>IF(Tabel!$N$4="16668", Tabel!$AD950*0.4,0)</f>
        <v>0</v>
      </c>
      <c r="AH940" s="55">
        <f>IF(Tabel!$N$4="15677", Tabel!$AD950*0.2,0)</f>
        <v>0</v>
      </c>
      <c r="AI940" s="55">
        <f>IF(Tabel!$N$4="16958", Tabel!$AD950*0.2,0)</f>
        <v>0</v>
      </c>
      <c r="AJ940" s="55">
        <f>Tabel!$AD950*0.75</f>
        <v>0</v>
      </c>
      <c r="AK940" s="55">
        <f>(Tabel!$AD950+Tabel!$AF950)*0.1</f>
        <v>0</v>
      </c>
      <c r="AL940" s="55">
        <f>IF(Tabel!$B950="GRUP_F6", Tabel!$AD950*0.1,0)</f>
        <v>0</v>
      </c>
      <c r="AM940" s="55">
        <f>IF(IFERROR(MATCH(CONCATENATE("I",Tabel!$N$4),Inst_social,0),0)&gt;0,Tabel!$AD950*0.1,0)</f>
        <v>0</v>
      </c>
      <c r="AN940" s="55">
        <f>Tabel!$AD950*0.75</f>
        <v>0</v>
      </c>
    </row>
    <row r="941" spans="24:40" x14ac:dyDescent="0.2">
      <c r="X941" s="55">
        <f>IF(IFERROR(MATCH(CONCATENATE("I",Tabel!$N$4),Inst_SFSSV,0),0)&gt;0,Tabel!$AD951*0.9,0)</f>
        <v>0</v>
      </c>
      <c r="Y941" s="55">
        <f>IF(Tabel!$N$4="16341", Tabel!AD951*1,0)</f>
        <v>0</v>
      </c>
      <c r="Z941" s="55">
        <f>IF(Tabel!$N$4="00027", Tabel!AD951*0.4,0)</f>
        <v>0</v>
      </c>
      <c r="AA941" s="55">
        <f>IF(IFERROR(MATCH(CONCATENATE("I",Tabel!$N$4),Inst_audio,0),0)&gt;0,Tabel!$AD951*0.2,0)</f>
        <v>0</v>
      </c>
      <c r="AB941" s="55">
        <f>IF(Tabel!$N$4="00169", Tabel!AD951*0.4,0)</f>
        <v>0</v>
      </c>
      <c r="AC941" s="55">
        <f>IF(IFERROR(MATCH(CONCATENATE("I",Tabel!$N$4),Inst_forta,0),0)&gt;0,Tabel!$AD951*0.2,0)</f>
        <v>0</v>
      </c>
      <c r="AD941" s="55">
        <f>IF(IFERROR(MATCH(CONCATENATE("I",Tabel!$N$4),Inst_forta_bani,0),0)&gt;0,Tabel!$AD951*1.2,0)</f>
        <v>0</v>
      </c>
      <c r="AE941" s="55">
        <f>IF(Tabel!$N$4="16751", Tabel!$AD951*1.2,0)</f>
        <v>0</v>
      </c>
      <c r="AF941" s="55">
        <f>IF(Tabel!$N$4="16606", Tabel!$AD951*0.3,0)</f>
        <v>0</v>
      </c>
      <c r="AG941" s="55">
        <f>IF(Tabel!$N$4="16668", Tabel!$AD951*0.4,0)</f>
        <v>0</v>
      </c>
      <c r="AH941" s="55">
        <f>IF(Tabel!$N$4="15677", Tabel!$AD951*0.2,0)</f>
        <v>0</v>
      </c>
      <c r="AI941" s="55">
        <f>IF(Tabel!$N$4="16958", Tabel!$AD951*0.2,0)</f>
        <v>0</v>
      </c>
      <c r="AJ941" s="55">
        <f>Tabel!$AD951*0.75</f>
        <v>0</v>
      </c>
      <c r="AK941" s="55">
        <f>(Tabel!$AD951+Tabel!$AF951)*0.1</f>
        <v>0</v>
      </c>
      <c r="AL941" s="55">
        <f>IF(Tabel!$B951="GRUP_F6", Tabel!$AD951*0.1,0)</f>
        <v>0</v>
      </c>
      <c r="AM941" s="55">
        <f>IF(IFERROR(MATCH(CONCATENATE("I",Tabel!$N$4),Inst_social,0),0)&gt;0,Tabel!$AD951*0.1,0)</f>
        <v>0</v>
      </c>
      <c r="AN941" s="55">
        <f>Tabel!$AD951*0.75</f>
        <v>0</v>
      </c>
    </row>
    <row r="942" spans="24:40" x14ac:dyDescent="0.2">
      <c r="X942" s="55">
        <f>IF(IFERROR(MATCH(CONCATENATE("I",Tabel!$N$4),Inst_SFSSV,0),0)&gt;0,Tabel!$AD952*0.9,0)</f>
        <v>0</v>
      </c>
      <c r="Y942" s="55">
        <f>IF(Tabel!$N$4="16341", Tabel!AD952*1,0)</f>
        <v>0</v>
      </c>
      <c r="Z942" s="55">
        <f>IF(Tabel!$N$4="00027", Tabel!AD952*0.4,0)</f>
        <v>0</v>
      </c>
      <c r="AA942" s="55">
        <f>IF(IFERROR(MATCH(CONCATENATE("I",Tabel!$N$4),Inst_audio,0),0)&gt;0,Tabel!$AD952*0.2,0)</f>
        <v>0</v>
      </c>
      <c r="AB942" s="55">
        <f>IF(Tabel!$N$4="00169", Tabel!AD952*0.4,0)</f>
        <v>0</v>
      </c>
      <c r="AC942" s="55">
        <f>IF(IFERROR(MATCH(CONCATENATE("I",Tabel!$N$4),Inst_forta,0),0)&gt;0,Tabel!$AD952*0.2,0)</f>
        <v>0</v>
      </c>
      <c r="AD942" s="55">
        <f>IF(IFERROR(MATCH(CONCATENATE("I",Tabel!$N$4),Inst_forta_bani,0),0)&gt;0,Tabel!$AD952*1.2,0)</f>
        <v>0</v>
      </c>
      <c r="AE942" s="55">
        <f>IF(Tabel!$N$4="16751", Tabel!$AD952*1.2,0)</f>
        <v>0</v>
      </c>
      <c r="AF942" s="55">
        <f>IF(Tabel!$N$4="16606", Tabel!$AD952*0.3,0)</f>
        <v>0</v>
      </c>
      <c r="AG942" s="55">
        <f>IF(Tabel!$N$4="16668", Tabel!$AD952*0.4,0)</f>
        <v>0</v>
      </c>
      <c r="AH942" s="55">
        <f>IF(Tabel!$N$4="15677", Tabel!$AD952*0.2,0)</f>
        <v>0</v>
      </c>
      <c r="AI942" s="55">
        <f>IF(Tabel!$N$4="16958", Tabel!$AD952*0.2,0)</f>
        <v>0</v>
      </c>
      <c r="AJ942" s="55">
        <f>Tabel!$AD952*0.75</f>
        <v>0</v>
      </c>
      <c r="AK942" s="55">
        <f>(Tabel!$AD952+Tabel!$AF952)*0.1</f>
        <v>0</v>
      </c>
      <c r="AL942" s="55">
        <f>IF(Tabel!$B952="GRUP_F6", Tabel!$AD952*0.1,0)</f>
        <v>0</v>
      </c>
      <c r="AM942" s="55">
        <f>IF(IFERROR(MATCH(CONCATENATE("I",Tabel!$N$4),Inst_social,0),0)&gt;0,Tabel!$AD952*0.1,0)</f>
        <v>0</v>
      </c>
      <c r="AN942" s="55">
        <f>Tabel!$AD952*0.75</f>
        <v>0</v>
      </c>
    </row>
    <row r="943" spans="24:40" x14ac:dyDescent="0.2">
      <c r="X943" s="55">
        <f>IF(IFERROR(MATCH(CONCATENATE("I",Tabel!$N$4),Inst_SFSSV,0),0)&gt;0,Tabel!$AD953*0.9,0)</f>
        <v>0</v>
      </c>
      <c r="Y943" s="55">
        <f>IF(Tabel!$N$4="16341", Tabel!AD953*1,0)</f>
        <v>0</v>
      </c>
      <c r="Z943" s="55">
        <f>IF(Tabel!$N$4="00027", Tabel!AD953*0.4,0)</f>
        <v>0</v>
      </c>
      <c r="AA943" s="55">
        <f>IF(IFERROR(MATCH(CONCATENATE("I",Tabel!$N$4),Inst_audio,0),0)&gt;0,Tabel!$AD953*0.2,0)</f>
        <v>0</v>
      </c>
      <c r="AB943" s="55">
        <f>IF(Tabel!$N$4="00169", Tabel!AD953*0.4,0)</f>
        <v>0</v>
      </c>
      <c r="AC943" s="55">
        <f>IF(IFERROR(MATCH(CONCATENATE("I",Tabel!$N$4),Inst_forta,0),0)&gt;0,Tabel!$AD953*0.2,0)</f>
        <v>0</v>
      </c>
      <c r="AD943" s="55">
        <f>IF(IFERROR(MATCH(CONCATENATE("I",Tabel!$N$4),Inst_forta_bani,0),0)&gt;0,Tabel!$AD953*1.2,0)</f>
        <v>0</v>
      </c>
      <c r="AE943" s="55">
        <f>IF(Tabel!$N$4="16751", Tabel!$AD953*1.2,0)</f>
        <v>0</v>
      </c>
      <c r="AF943" s="55">
        <f>IF(Tabel!$N$4="16606", Tabel!$AD953*0.3,0)</f>
        <v>0</v>
      </c>
      <c r="AG943" s="55">
        <f>IF(Tabel!$N$4="16668", Tabel!$AD953*0.4,0)</f>
        <v>0</v>
      </c>
      <c r="AH943" s="55">
        <f>IF(Tabel!$N$4="15677", Tabel!$AD953*0.2,0)</f>
        <v>0</v>
      </c>
      <c r="AI943" s="55">
        <f>IF(Tabel!$N$4="16958", Tabel!$AD953*0.2,0)</f>
        <v>0</v>
      </c>
      <c r="AJ943" s="55">
        <f>Tabel!$AD953*0.75</f>
        <v>0</v>
      </c>
      <c r="AK943" s="55">
        <f>(Tabel!$AD953+Tabel!$AF953)*0.1</f>
        <v>0</v>
      </c>
      <c r="AL943" s="55">
        <f>IF(Tabel!$B953="GRUP_F6", Tabel!$AD953*0.1,0)</f>
        <v>0</v>
      </c>
      <c r="AM943" s="55">
        <f>IF(IFERROR(MATCH(CONCATENATE("I",Tabel!$N$4),Inst_social,0),0)&gt;0,Tabel!$AD953*0.1,0)</f>
        <v>0</v>
      </c>
      <c r="AN943" s="55">
        <f>Tabel!$AD953*0.75</f>
        <v>0</v>
      </c>
    </row>
    <row r="944" spans="24:40" x14ac:dyDescent="0.2">
      <c r="X944" s="55">
        <f>IF(IFERROR(MATCH(CONCATENATE("I",Tabel!$N$4),Inst_SFSSV,0),0)&gt;0,Tabel!$AD954*0.9,0)</f>
        <v>0</v>
      </c>
      <c r="Y944" s="55">
        <f>IF(Tabel!$N$4="16341", Tabel!AD954*1,0)</f>
        <v>0</v>
      </c>
      <c r="Z944" s="55">
        <f>IF(Tabel!$N$4="00027", Tabel!AD954*0.4,0)</f>
        <v>0</v>
      </c>
      <c r="AA944" s="55">
        <f>IF(IFERROR(MATCH(CONCATENATE("I",Tabel!$N$4),Inst_audio,0),0)&gt;0,Tabel!$AD954*0.2,0)</f>
        <v>0</v>
      </c>
      <c r="AB944" s="55">
        <f>IF(Tabel!$N$4="00169", Tabel!AD954*0.4,0)</f>
        <v>0</v>
      </c>
      <c r="AC944" s="55">
        <f>IF(IFERROR(MATCH(CONCATENATE("I",Tabel!$N$4),Inst_forta,0),0)&gt;0,Tabel!$AD954*0.2,0)</f>
        <v>0</v>
      </c>
      <c r="AD944" s="55">
        <f>IF(IFERROR(MATCH(CONCATENATE("I",Tabel!$N$4),Inst_forta_bani,0),0)&gt;0,Tabel!$AD954*1.2,0)</f>
        <v>0</v>
      </c>
      <c r="AE944" s="55">
        <f>IF(Tabel!$N$4="16751", Tabel!$AD954*1.2,0)</f>
        <v>0</v>
      </c>
      <c r="AF944" s="55">
        <f>IF(Tabel!$N$4="16606", Tabel!$AD954*0.3,0)</f>
        <v>0</v>
      </c>
      <c r="AG944" s="55">
        <f>IF(Tabel!$N$4="16668", Tabel!$AD954*0.4,0)</f>
        <v>0</v>
      </c>
      <c r="AH944" s="55">
        <f>IF(Tabel!$N$4="15677", Tabel!$AD954*0.2,0)</f>
        <v>0</v>
      </c>
      <c r="AI944" s="55">
        <f>IF(Tabel!$N$4="16958", Tabel!$AD954*0.2,0)</f>
        <v>0</v>
      </c>
      <c r="AJ944" s="55">
        <f>Tabel!$AD954*0.75</f>
        <v>0</v>
      </c>
      <c r="AK944" s="55">
        <f>(Tabel!$AD954+Tabel!$AF954)*0.1</f>
        <v>0</v>
      </c>
      <c r="AL944" s="55">
        <f>IF(Tabel!$B954="GRUP_F6", Tabel!$AD954*0.1,0)</f>
        <v>0</v>
      </c>
      <c r="AM944" s="55">
        <f>IF(IFERROR(MATCH(CONCATENATE("I",Tabel!$N$4),Inst_social,0),0)&gt;0,Tabel!$AD954*0.1,0)</f>
        <v>0</v>
      </c>
      <c r="AN944" s="55">
        <f>Tabel!$AD954*0.75</f>
        <v>0</v>
      </c>
    </row>
    <row r="945" spans="24:40" x14ac:dyDescent="0.2">
      <c r="X945" s="55">
        <f>IF(IFERROR(MATCH(CONCATENATE("I",Tabel!$N$4),Inst_SFSSV,0),0)&gt;0,Tabel!$AD955*0.9,0)</f>
        <v>0</v>
      </c>
      <c r="Y945" s="55">
        <f>IF(Tabel!$N$4="16341", Tabel!AD955*1,0)</f>
        <v>0</v>
      </c>
      <c r="Z945" s="55">
        <f>IF(Tabel!$N$4="00027", Tabel!AD955*0.4,0)</f>
        <v>0</v>
      </c>
      <c r="AA945" s="55">
        <f>IF(IFERROR(MATCH(CONCATENATE("I",Tabel!$N$4),Inst_audio,0),0)&gt;0,Tabel!$AD955*0.2,0)</f>
        <v>0</v>
      </c>
      <c r="AB945" s="55">
        <f>IF(Tabel!$N$4="00169", Tabel!AD955*0.4,0)</f>
        <v>0</v>
      </c>
      <c r="AC945" s="55">
        <f>IF(IFERROR(MATCH(CONCATENATE("I",Tabel!$N$4),Inst_forta,0),0)&gt;0,Tabel!$AD955*0.2,0)</f>
        <v>0</v>
      </c>
      <c r="AD945" s="55">
        <f>IF(IFERROR(MATCH(CONCATENATE("I",Tabel!$N$4),Inst_forta_bani,0),0)&gt;0,Tabel!$AD955*1.2,0)</f>
        <v>0</v>
      </c>
      <c r="AE945" s="55">
        <f>IF(Tabel!$N$4="16751", Tabel!$AD955*1.2,0)</f>
        <v>0</v>
      </c>
      <c r="AF945" s="55">
        <f>IF(Tabel!$N$4="16606", Tabel!$AD955*0.3,0)</f>
        <v>0</v>
      </c>
      <c r="AG945" s="55">
        <f>IF(Tabel!$N$4="16668", Tabel!$AD955*0.4,0)</f>
        <v>0</v>
      </c>
      <c r="AH945" s="55">
        <f>IF(Tabel!$N$4="15677", Tabel!$AD955*0.2,0)</f>
        <v>0</v>
      </c>
      <c r="AI945" s="55">
        <f>IF(Tabel!$N$4="16958", Tabel!$AD955*0.2,0)</f>
        <v>0</v>
      </c>
      <c r="AJ945" s="55">
        <f>Tabel!$AD955*0.75</f>
        <v>0</v>
      </c>
      <c r="AK945" s="55">
        <f>(Tabel!$AD955+Tabel!$AF955)*0.1</f>
        <v>0</v>
      </c>
      <c r="AL945" s="55">
        <f>IF(Tabel!$B955="GRUP_F6", Tabel!$AD955*0.1,0)</f>
        <v>0</v>
      </c>
      <c r="AM945" s="55">
        <f>IF(IFERROR(MATCH(CONCATENATE("I",Tabel!$N$4),Inst_social,0),0)&gt;0,Tabel!$AD955*0.1,0)</f>
        <v>0</v>
      </c>
      <c r="AN945" s="55">
        <f>Tabel!$AD955*0.75</f>
        <v>0</v>
      </c>
    </row>
    <row r="946" spans="24:40" x14ac:dyDescent="0.2">
      <c r="X946" s="55">
        <f>IF(IFERROR(MATCH(CONCATENATE("I",Tabel!$N$4),Inst_SFSSV,0),0)&gt;0,Tabel!$AD956*0.9,0)</f>
        <v>0</v>
      </c>
      <c r="Y946" s="55">
        <f>IF(Tabel!$N$4="16341", Tabel!AD956*1,0)</f>
        <v>0</v>
      </c>
      <c r="Z946" s="55">
        <f>IF(Tabel!$N$4="00027", Tabel!AD956*0.4,0)</f>
        <v>0</v>
      </c>
      <c r="AA946" s="55">
        <f>IF(IFERROR(MATCH(CONCATENATE("I",Tabel!$N$4),Inst_audio,0),0)&gt;0,Tabel!$AD956*0.2,0)</f>
        <v>0</v>
      </c>
      <c r="AB946" s="55">
        <f>IF(Tabel!$N$4="00169", Tabel!AD956*0.4,0)</f>
        <v>0</v>
      </c>
      <c r="AC946" s="55">
        <f>IF(IFERROR(MATCH(CONCATENATE("I",Tabel!$N$4),Inst_forta,0),0)&gt;0,Tabel!$AD956*0.2,0)</f>
        <v>0</v>
      </c>
      <c r="AD946" s="55">
        <f>IF(IFERROR(MATCH(CONCATENATE("I",Tabel!$N$4),Inst_forta_bani,0),0)&gt;0,Tabel!$AD956*1.2,0)</f>
        <v>0</v>
      </c>
      <c r="AE946" s="55">
        <f>IF(Tabel!$N$4="16751", Tabel!$AD956*1.2,0)</f>
        <v>0</v>
      </c>
      <c r="AF946" s="55">
        <f>IF(Tabel!$N$4="16606", Tabel!$AD956*0.3,0)</f>
        <v>0</v>
      </c>
      <c r="AG946" s="55">
        <f>IF(Tabel!$N$4="16668", Tabel!$AD956*0.4,0)</f>
        <v>0</v>
      </c>
      <c r="AH946" s="55">
        <f>IF(Tabel!$N$4="15677", Tabel!$AD956*0.2,0)</f>
        <v>0</v>
      </c>
      <c r="AI946" s="55">
        <f>IF(Tabel!$N$4="16958", Tabel!$AD956*0.2,0)</f>
        <v>0</v>
      </c>
      <c r="AJ946" s="55">
        <f>Tabel!$AD956*0.75</f>
        <v>0</v>
      </c>
      <c r="AK946" s="55">
        <f>(Tabel!$AD956+Tabel!$AF956)*0.1</f>
        <v>0</v>
      </c>
      <c r="AL946" s="55">
        <f>IF(Tabel!$B956="GRUP_F6", Tabel!$AD956*0.1,0)</f>
        <v>0</v>
      </c>
      <c r="AM946" s="55">
        <f>IF(IFERROR(MATCH(CONCATENATE("I",Tabel!$N$4),Inst_social,0),0)&gt;0,Tabel!$AD956*0.1,0)</f>
        <v>0</v>
      </c>
      <c r="AN946" s="55">
        <f>Tabel!$AD956*0.75</f>
        <v>0</v>
      </c>
    </row>
    <row r="947" spans="24:40" x14ac:dyDescent="0.2">
      <c r="X947" s="55">
        <f>IF(IFERROR(MATCH(CONCATENATE("I",Tabel!$N$4),Inst_SFSSV,0),0)&gt;0,Tabel!$AD957*0.9,0)</f>
        <v>0</v>
      </c>
      <c r="Y947" s="55">
        <f>IF(Tabel!$N$4="16341", Tabel!AD957*1,0)</f>
        <v>0</v>
      </c>
      <c r="Z947" s="55">
        <f>IF(Tabel!$N$4="00027", Tabel!AD957*0.4,0)</f>
        <v>0</v>
      </c>
      <c r="AA947" s="55">
        <f>IF(IFERROR(MATCH(CONCATENATE("I",Tabel!$N$4),Inst_audio,0),0)&gt;0,Tabel!$AD957*0.2,0)</f>
        <v>0</v>
      </c>
      <c r="AB947" s="55">
        <f>IF(Tabel!$N$4="00169", Tabel!AD957*0.4,0)</f>
        <v>0</v>
      </c>
      <c r="AC947" s="55">
        <f>IF(IFERROR(MATCH(CONCATENATE("I",Tabel!$N$4),Inst_forta,0),0)&gt;0,Tabel!$AD957*0.2,0)</f>
        <v>0</v>
      </c>
      <c r="AD947" s="55">
        <f>IF(IFERROR(MATCH(CONCATENATE("I",Tabel!$N$4),Inst_forta_bani,0),0)&gt;0,Tabel!$AD957*1.2,0)</f>
        <v>0</v>
      </c>
      <c r="AE947" s="55">
        <f>IF(Tabel!$N$4="16751", Tabel!$AD957*1.2,0)</f>
        <v>0</v>
      </c>
      <c r="AF947" s="55">
        <f>IF(Tabel!$N$4="16606", Tabel!$AD957*0.3,0)</f>
        <v>0</v>
      </c>
      <c r="AG947" s="55">
        <f>IF(Tabel!$N$4="16668", Tabel!$AD957*0.4,0)</f>
        <v>0</v>
      </c>
      <c r="AH947" s="55">
        <f>IF(Tabel!$N$4="15677", Tabel!$AD957*0.2,0)</f>
        <v>0</v>
      </c>
      <c r="AI947" s="55">
        <f>IF(Tabel!$N$4="16958", Tabel!$AD957*0.2,0)</f>
        <v>0</v>
      </c>
      <c r="AJ947" s="55">
        <f>Tabel!$AD957*0.75</f>
        <v>0</v>
      </c>
      <c r="AK947" s="55">
        <f>(Tabel!$AD957+Tabel!$AF957)*0.1</f>
        <v>0</v>
      </c>
      <c r="AL947" s="55">
        <f>IF(Tabel!$B957="GRUP_F6", Tabel!$AD957*0.1,0)</f>
        <v>0</v>
      </c>
      <c r="AM947" s="55">
        <f>IF(IFERROR(MATCH(CONCATENATE("I",Tabel!$N$4),Inst_social,0),0)&gt;0,Tabel!$AD957*0.1,0)</f>
        <v>0</v>
      </c>
      <c r="AN947" s="55">
        <f>Tabel!$AD957*0.75</f>
        <v>0</v>
      </c>
    </row>
    <row r="948" spans="24:40" x14ac:dyDescent="0.2">
      <c r="X948" s="55">
        <f>IF(IFERROR(MATCH(CONCATENATE("I",Tabel!$N$4),Inst_SFSSV,0),0)&gt;0,Tabel!$AD958*0.9,0)</f>
        <v>0</v>
      </c>
      <c r="Y948" s="55">
        <f>IF(Tabel!$N$4="16341", Tabel!AD958*1,0)</f>
        <v>0</v>
      </c>
      <c r="Z948" s="55">
        <f>IF(Tabel!$N$4="00027", Tabel!AD958*0.4,0)</f>
        <v>0</v>
      </c>
      <c r="AA948" s="55">
        <f>IF(IFERROR(MATCH(CONCATENATE("I",Tabel!$N$4),Inst_audio,0),0)&gt;0,Tabel!$AD958*0.2,0)</f>
        <v>0</v>
      </c>
      <c r="AB948" s="55">
        <f>IF(Tabel!$N$4="00169", Tabel!AD958*0.4,0)</f>
        <v>0</v>
      </c>
      <c r="AC948" s="55">
        <f>IF(IFERROR(MATCH(CONCATENATE("I",Tabel!$N$4),Inst_forta,0),0)&gt;0,Tabel!$AD958*0.2,0)</f>
        <v>0</v>
      </c>
      <c r="AD948" s="55">
        <f>IF(IFERROR(MATCH(CONCATENATE("I",Tabel!$N$4),Inst_forta_bani,0),0)&gt;0,Tabel!$AD958*1.2,0)</f>
        <v>0</v>
      </c>
      <c r="AE948" s="55">
        <f>IF(Tabel!$N$4="16751", Tabel!$AD958*1.2,0)</f>
        <v>0</v>
      </c>
      <c r="AF948" s="55">
        <f>IF(Tabel!$N$4="16606", Tabel!$AD958*0.3,0)</f>
        <v>0</v>
      </c>
      <c r="AG948" s="55">
        <f>IF(Tabel!$N$4="16668", Tabel!$AD958*0.4,0)</f>
        <v>0</v>
      </c>
      <c r="AH948" s="55">
        <f>IF(Tabel!$N$4="15677", Tabel!$AD958*0.2,0)</f>
        <v>0</v>
      </c>
      <c r="AI948" s="55">
        <f>IF(Tabel!$N$4="16958", Tabel!$AD958*0.2,0)</f>
        <v>0</v>
      </c>
      <c r="AJ948" s="55">
        <f>Tabel!$AD958*0.75</f>
        <v>0</v>
      </c>
      <c r="AK948" s="55">
        <f>(Tabel!$AD958+Tabel!$AF958)*0.1</f>
        <v>0</v>
      </c>
      <c r="AL948" s="55">
        <f>IF(Tabel!$B958="GRUP_F6", Tabel!$AD958*0.1,0)</f>
        <v>0</v>
      </c>
      <c r="AM948" s="55">
        <f>IF(IFERROR(MATCH(CONCATENATE("I",Tabel!$N$4),Inst_social,0),0)&gt;0,Tabel!$AD958*0.1,0)</f>
        <v>0</v>
      </c>
      <c r="AN948" s="55">
        <f>Tabel!$AD958*0.75</f>
        <v>0</v>
      </c>
    </row>
    <row r="949" spans="24:40" x14ac:dyDescent="0.2">
      <c r="X949" s="55">
        <f>IF(IFERROR(MATCH(CONCATENATE("I",Tabel!$N$4),Inst_SFSSV,0),0)&gt;0,Tabel!$AD959*0.9,0)</f>
        <v>0</v>
      </c>
      <c r="Y949" s="55">
        <f>IF(Tabel!$N$4="16341", Tabel!AD959*1,0)</f>
        <v>0</v>
      </c>
      <c r="Z949" s="55">
        <f>IF(Tabel!$N$4="00027", Tabel!AD959*0.4,0)</f>
        <v>0</v>
      </c>
      <c r="AA949" s="55">
        <f>IF(IFERROR(MATCH(CONCATENATE("I",Tabel!$N$4),Inst_audio,0),0)&gt;0,Tabel!$AD959*0.2,0)</f>
        <v>0</v>
      </c>
      <c r="AB949" s="55">
        <f>IF(Tabel!$N$4="00169", Tabel!AD959*0.4,0)</f>
        <v>0</v>
      </c>
      <c r="AC949" s="55">
        <f>IF(IFERROR(MATCH(CONCATENATE("I",Tabel!$N$4),Inst_forta,0),0)&gt;0,Tabel!$AD959*0.2,0)</f>
        <v>0</v>
      </c>
      <c r="AD949" s="55">
        <f>IF(IFERROR(MATCH(CONCATENATE("I",Tabel!$N$4),Inst_forta_bani,0),0)&gt;0,Tabel!$AD959*1.2,0)</f>
        <v>0</v>
      </c>
      <c r="AE949" s="55">
        <f>IF(Tabel!$N$4="16751", Tabel!$AD959*1.2,0)</f>
        <v>0</v>
      </c>
      <c r="AF949" s="55">
        <f>IF(Tabel!$N$4="16606", Tabel!$AD959*0.3,0)</f>
        <v>0</v>
      </c>
      <c r="AG949" s="55">
        <f>IF(Tabel!$N$4="16668", Tabel!$AD959*0.4,0)</f>
        <v>0</v>
      </c>
      <c r="AH949" s="55">
        <f>IF(Tabel!$N$4="15677", Tabel!$AD959*0.2,0)</f>
        <v>0</v>
      </c>
      <c r="AI949" s="55">
        <f>IF(Tabel!$N$4="16958", Tabel!$AD959*0.2,0)</f>
        <v>0</v>
      </c>
      <c r="AJ949" s="55">
        <f>Tabel!$AD959*0.75</f>
        <v>0</v>
      </c>
      <c r="AK949" s="55">
        <f>(Tabel!$AD959+Tabel!$AF959)*0.1</f>
        <v>0</v>
      </c>
      <c r="AL949" s="55">
        <f>IF(Tabel!$B959="GRUP_F6", Tabel!$AD959*0.1,0)</f>
        <v>0</v>
      </c>
      <c r="AM949" s="55">
        <f>IF(IFERROR(MATCH(CONCATENATE("I",Tabel!$N$4),Inst_social,0),0)&gt;0,Tabel!$AD959*0.1,0)</f>
        <v>0</v>
      </c>
      <c r="AN949" s="55">
        <f>Tabel!$AD959*0.75</f>
        <v>0</v>
      </c>
    </row>
    <row r="950" spans="24:40" x14ac:dyDescent="0.2">
      <c r="X950" s="55">
        <f>IF(IFERROR(MATCH(CONCATENATE("I",Tabel!$N$4),Inst_SFSSV,0),0)&gt;0,Tabel!$AD960*0.9,0)</f>
        <v>0</v>
      </c>
      <c r="Y950" s="55">
        <f>IF(Tabel!$N$4="16341", Tabel!AD960*1,0)</f>
        <v>0</v>
      </c>
      <c r="Z950" s="55">
        <f>IF(Tabel!$N$4="00027", Tabel!AD960*0.4,0)</f>
        <v>0</v>
      </c>
      <c r="AA950" s="55">
        <f>IF(IFERROR(MATCH(CONCATENATE("I",Tabel!$N$4),Inst_audio,0),0)&gt;0,Tabel!$AD960*0.2,0)</f>
        <v>0</v>
      </c>
      <c r="AB950" s="55">
        <f>IF(Tabel!$N$4="00169", Tabel!AD960*0.4,0)</f>
        <v>0</v>
      </c>
      <c r="AC950" s="55">
        <f>IF(IFERROR(MATCH(CONCATENATE("I",Tabel!$N$4),Inst_forta,0),0)&gt;0,Tabel!$AD960*0.2,0)</f>
        <v>0</v>
      </c>
      <c r="AD950" s="55">
        <f>IF(IFERROR(MATCH(CONCATENATE("I",Tabel!$N$4),Inst_forta_bani,0),0)&gt;0,Tabel!$AD960*1.2,0)</f>
        <v>0</v>
      </c>
      <c r="AE950" s="55">
        <f>IF(Tabel!$N$4="16751", Tabel!$AD960*1.2,0)</f>
        <v>0</v>
      </c>
      <c r="AF950" s="55">
        <f>IF(Tabel!$N$4="16606", Tabel!$AD960*0.3,0)</f>
        <v>0</v>
      </c>
      <c r="AG950" s="55">
        <f>IF(Tabel!$N$4="16668", Tabel!$AD960*0.4,0)</f>
        <v>0</v>
      </c>
      <c r="AH950" s="55">
        <f>IF(Tabel!$N$4="15677", Tabel!$AD960*0.2,0)</f>
        <v>0</v>
      </c>
      <c r="AI950" s="55">
        <f>IF(Tabel!$N$4="16958", Tabel!$AD960*0.2,0)</f>
        <v>0</v>
      </c>
      <c r="AJ950" s="55">
        <f>Tabel!$AD960*0.75</f>
        <v>0</v>
      </c>
      <c r="AK950" s="55">
        <f>(Tabel!$AD960+Tabel!$AF960)*0.1</f>
        <v>0</v>
      </c>
      <c r="AL950" s="55">
        <f>IF(Tabel!$B960="GRUP_F6", Tabel!$AD960*0.1,0)</f>
        <v>0</v>
      </c>
      <c r="AM950" s="55">
        <f>IF(IFERROR(MATCH(CONCATENATE("I",Tabel!$N$4),Inst_social,0),0)&gt;0,Tabel!$AD960*0.1,0)</f>
        <v>0</v>
      </c>
      <c r="AN950" s="55">
        <f>Tabel!$AD960*0.75</f>
        <v>0</v>
      </c>
    </row>
    <row r="951" spans="24:40" x14ac:dyDescent="0.2">
      <c r="X951" s="55">
        <f>IF(IFERROR(MATCH(CONCATENATE("I",Tabel!$N$4),Inst_SFSSV,0),0)&gt;0,Tabel!$AD961*0.9,0)</f>
        <v>0</v>
      </c>
      <c r="Y951" s="55">
        <f>IF(Tabel!$N$4="16341", Tabel!AD961*1,0)</f>
        <v>0</v>
      </c>
      <c r="Z951" s="55">
        <f>IF(Tabel!$N$4="00027", Tabel!AD961*0.4,0)</f>
        <v>0</v>
      </c>
      <c r="AA951" s="55">
        <f>IF(IFERROR(MATCH(CONCATENATE("I",Tabel!$N$4),Inst_audio,0),0)&gt;0,Tabel!$AD961*0.2,0)</f>
        <v>0</v>
      </c>
      <c r="AB951" s="55">
        <f>IF(Tabel!$N$4="00169", Tabel!AD961*0.4,0)</f>
        <v>0</v>
      </c>
      <c r="AC951" s="55">
        <f>IF(IFERROR(MATCH(CONCATENATE("I",Tabel!$N$4),Inst_forta,0),0)&gt;0,Tabel!$AD961*0.2,0)</f>
        <v>0</v>
      </c>
      <c r="AD951" s="55">
        <f>IF(IFERROR(MATCH(CONCATENATE("I",Tabel!$N$4),Inst_forta_bani,0),0)&gt;0,Tabel!$AD961*1.2,0)</f>
        <v>0</v>
      </c>
      <c r="AE951" s="55">
        <f>IF(Tabel!$N$4="16751", Tabel!$AD961*1.2,0)</f>
        <v>0</v>
      </c>
      <c r="AF951" s="55">
        <f>IF(Tabel!$N$4="16606", Tabel!$AD961*0.3,0)</f>
        <v>0</v>
      </c>
      <c r="AG951" s="55">
        <f>IF(Tabel!$N$4="16668", Tabel!$AD961*0.4,0)</f>
        <v>0</v>
      </c>
      <c r="AH951" s="55">
        <f>IF(Tabel!$N$4="15677", Tabel!$AD961*0.2,0)</f>
        <v>0</v>
      </c>
      <c r="AI951" s="55">
        <f>IF(Tabel!$N$4="16958", Tabel!$AD961*0.2,0)</f>
        <v>0</v>
      </c>
      <c r="AJ951" s="55">
        <f>Tabel!$AD961*0.75</f>
        <v>0</v>
      </c>
      <c r="AK951" s="55">
        <f>(Tabel!$AD961+Tabel!$AF961)*0.1</f>
        <v>0</v>
      </c>
      <c r="AL951" s="55">
        <f>IF(Tabel!$B961="GRUP_F6", Tabel!$AD961*0.1,0)</f>
        <v>0</v>
      </c>
      <c r="AM951" s="55">
        <f>IF(IFERROR(MATCH(CONCATENATE("I",Tabel!$N$4),Inst_social,0),0)&gt;0,Tabel!$AD961*0.1,0)</f>
        <v>0</v>
      </c>
      <c r="AN951" s="55">
        <f>Tabel!$AD961*0.75</f>
        <v>0</v>
      </c>
    </row>
    <row r="952" spans="24:40" x14ac:dyDescent="0.2">
      <c r="X952" s="55">
        <f>IF(IFERROR(MATCH(CONCATENATE("I",Tabel!$N$4),Inst_SFSSV,0),0)&gt;0,Tabel!$AD962*0.9,0)</f>
        <v>0</v>
      </c>
      <c r="Y952" s="55">
        <f>IF(Tabel!$N$4="16341", Tabel!AD962*1,0)</f>
        <v>0</v>
      </c>
      <c r="Z952" s="55">
        <f>IF(Tabel!$N$4="00027", Tabel!AD962*0.4,0)</f>
        <v>0</v>
      </c>
      <c r="AA952" s="55">
        <f>IF(IFERROR(MATCH(CONCATENATE("I",Tabel!$N$4),Inst_audio,0),0)&gt;0,Tabel!$AD962*0.2,0)</f>
        <v>0</v>
      </c>
      <c r="AB952" s="55">
        <f>IF(Tabel!$N$4="00169", Tabel!AD962*0.4,0)</f>
        <v>0</v>
      </c>
      <c r="AC952" s="55">
        <f>IF(IFERROR(MATCH(CONCATENATE("I",Tabel!$N$4),Inst_forta,0),0)&gt;0,Tabel!$AD962*0.2,0)</f>
        <v>0</v>
      </c>
      <c r="AD952" s="55">
        <f>IF(IFERROR(MATCH(CONCATENATE("I",Tabel!$N$4),Inst_forta_bani,0),0)&gt;0,Tabel!$AD962*1.2,0)</f>
        <v>0</v>
      </c>
      <c r="AE952" s="55">
        <f>IF(Tabel!$N$4="16751", Tabel!$AD962*1.2,0)</f>
        <v>0</v>
      </c>
      <c r="AF952" s="55">
        <f>IF(Tabel!$N$4="16606", Tabel!$AD962*0.3,0)</f>
        <v>0</v>
      </c>
      <c r="AG952" s="55">
        <f>IF(Tabel!$N$4="16668", Tabel!$AD962*0.4,0)</f>
        <v>0</v>
      </c>
      <c r="AH952" s="55">
        <f>IF(Tabel!$N$4="15677", Tabel!$AD962*0.2,0)</f>
        <v>0</v>
      </c>
      <c r="AI952" s="55">
        <f>IF(Tabel!$N$4="16958", Tabel!$AD962*0.2,0)</f>
        <v>0</v>
      </c>
      <c r="AJ952" s="55">
        <f>Tabel!$AD962*0.75</f>
        <v>0</v>
      </c>
      <c r="AK952" s="55">
        <f>(Tabel!$AD962+Tabel!$AF962)*0.1</f>
        <v>0</v>
      </c>
      <c r="AL952" s="55">
        <f>IF(Tabel!$B962="GRUP_F6", Tabel!$AD962*0.1,0)</f>
        <v>0</v>
      </c>
      <c r="AM952" s="55">
        <f>IF(IFERROR(MATCH(CONCATENATE("I",Tabel!$N$4),Inst_social,0),0)&gt;0,Tabel!$AD962*0.1,0)</f>
        <v>0</v>
      </c>
      <c r="AN952" s="55">
        <f>Tabel!$AD962*0.75</f>
        <v>0</v>
      </c>
    </row>
    <row r="953" spans="24:40" x14ac:dyDescent="0.2">
      <c r="X953" s="55">
        <f>IF(IFERROR(MATCH(CONCATENATE("I",Tabel!$N$4),Inst_SFSSV,0),0)&gt;0,Tabel!$AD963*0.9,0)</f>
        <v>0</v>
      </c>
      <c r="Y953" s="55">
        <f>IF(Tabel!$N$4="16341", Tabel!AD963*1,0)</f>
        <v>0</v>
      </c>
      <c r="Z953" s="55">
        <f>IF(Tabel!$N$4="00027", Tabel!AD963*0.4,0)</f>
        <v>0</v>
      </c>
      <c r="AA953" s="55">
        <f>IF(IFERROR(MATCH(CONCATENATE("I",Tabel!$N$4),Inst_audio,0),0)&gt;0,Tabel!$AD963*0.2,0)</f>
        <v>0</v>
      </c>
      <c r="AB953" s="55">
        <f>IF(Tabel!$N$4="00169", Tabel!AD963*0.4,0)</f>
        <v>0</v>
      </c>
      <c r="AC953" s="55">
        <f>IF(IFERROR(MATCH(CONCATENATE("I",Tabel!$N$4),Inst_forta,0),0)&gt;0,Tabel!$AD963*0.2,0)</f>
        <v>0</v>
      </c>
      <c r="AD953" s="55">
        <f>IF(IFERROR(MATCH(CONCATENATE("I",Tabel!$N$4),Inst_forta_bani,0),0)&gt;0,Tabel!$AD963*1.2,0)</f>
        <v>0</v>
      </c>
      <c r="AE953" s="55">
        <f>IF(Tabel!$N$4="16751", Tabel!$AD963*1.2,0)</f>
        <v>0</v>
      </c>
      <c r="AF953" s="55">
        <f>IF(Tabel!$N$4="16606", Tabel!$AD963*0.3,0)</f>
        <v>0</v>
      </c>
      <c r="AG953" s="55">
        <f>IF(Tabel!$N$4="16668", Tabel!$AD963*0.4,0)</f>
        <v>0</v>
      </c>
      <c r="AH953" s="55">
        <f>IF(Tabel!$N$4="15677", Tabel!$AD963*0.2,0)</f>
        <v>0</v>
      </c>
      <c r="AI953" s="55">
        <f>IF(Tabel!$N$4="16958", Tabel!$AD963*0.2,0)</f>
        <v>0</v>
      </c>
      <c r="AJ953" s="55">
        <f>Tabel!$AD963*0.75</f>
        <v>0</v>
      </c>
      <c r="AK953" s="55">
        <f>(Tabel!$AD963+Tabel!$AF963)*0.1</f>
        <v>0</v>
      </c>
      <c r="AL953" s="55">
        <f>IF(Tabel!$B963="GRUP_F6", Tabel!$AD963*0.1,0)</f>
        <v>0</v>
      </c>
      <c r="AM953" s="55">
        <f>IF(IFERROR(MATCH(CONCATENATE("I",Tabel!$N$4),Inst_social,0),0)&gt;0,Tabel!$AD963*0.1,0)</f>
        <v>0</v>
      </c>
      <c r="AN953" s="55">
        <f>Tabel!$AD963*0.75</f>
        <v>0</v>
      </c>
    </row>
    <row r="954" spans="24:40" x14ac:dyDescent="0.2">
      <c r="X954" s="55">
        <f>IF(IFERROR(MATCH(CONCATENATE("I",Tabel!$N$4),Inst_SFSSV,0),0)&gt;0,Tabel!$AD964*0.9,0)</f>
        <v>0</v>
      </c>
      <c r="Y954" s="55">
        <f>IF(Tabel!$N$4="16341", Tabel!AD964*1,0)</f>
        <v>0</v>
      </c>
      <c r="Z954" s="55">
        <f>IF(Tabel!$N$4="00027", Tabel!AD964*0.4,0)</f>
        <v>0</v>
      </c>
      <c r="AA954" s="55">
        <f>IF(IFERROR(MATCH(CONCATENATE("I",Tabel!$N$4),Inst_audio,0),0)&gt;0,Tabel!$AD964*0.2,0)</f>
        <v>0</v>
      </c>
      <c r="AB954" s="55">
        <f>IF(Tabel!$N$4="00169", Tabel!AD964*0.4,0)</f>
        <v>0</v>
      </c>
      <c r="AC954" s="55">
        <f>IF(IFERROR(MATCH(CONCATENATE("I",Tabel!$N$4),Inst_forta,0),0)&gt;0,Tabel!$AD964*0.2,0)</f>
        <v>0</v>
      </c>
      <c r="AD954" s="55">
        <f>IF(IFERROR(MATCH(CONCATENATE("I",Tabel!$N$4),Inst_forta_bani,0),0)&gt;0,Tabel!$AD964*1.2,0)</f>
        <v>0</v>
      </c>
      <c r="AE954" s="55">
        <f>IF(Tabel!$N$4="16751", Tabel!$AD964*1.2,0)</f>
        <v>0</v>
      </c>
      <c r="AF954" s="55">
        <f>IF(Tabel!$N$4="16606", Tabel!$AD964*0.3,0)</f>
        <v>0</v>
      </c>
      <c r="AG954" s="55">
        <f>IF(Tabel!$N$4="16668", Tabel!$AD964*0.4,0)</f>
        <v>0</v>
      </c>
      <c r="AH954" s="55">
        <f>IF(Tabel!$N$4="15677", Tabel!$AD964*0.2,0)</f>
        <v>0</v>
      </c>
      <c r="AI954" s="55">
        <f>IF(Tabel!$N$4="16958", Tabel!$AD964*0.2,0)</f>
        <v>0</v>
      </c>
      <c r="AJ954" s="55">
        <f>Tabel!$AD964*0.75</f>
        <v>0</v>
      </c>
      <c r="AK954" s="55">
        <f>(Tabel!$AD964+Tabel!$AF964)*0.1</f>
        <v>0</v>
      </c>
      <c r="AL954" s="55">
        <f>IF(Tabel!$B964="GRUP_F6", Tabel!$AD964*0.1,0)</f>
        <v>0</v>
      </c>
      <c r="AM954" s="55">
        <f>IF(IFERROR(MATCH(CONCATENATE("I",Tabel!$N$4),Inst_social,0),0)&gt;0,Tabel!$AD964*0.1,0)</f>
        <v>0</v>
      </c>
      <c r="AN954" s="55">
        <f>Tabel!$AD964*0.75</f>
        <v>0</v>
      </c>
    </row>
    <row r="955" spans="24:40" x14ac:dyDescent="0.2">
      <c r="X955" s="55">
        <f>IF(IFERROR(MATCH(CONCATENATE("I",Tabel!$N$4),Inst_SFSSV,0),0)&gt;0,Tabel!$AD965*0.9,0)</f>
        <v>0</v>
      </c>
      <c r="Y955" s="55">
        <f>IF(Tabel!$N$4="16341", Tabel!AD965*1,0)</f>
        <v>0</v>
      </c>
      <c r="Z955" s="55">
        <f>IF(Tabel!$N$4="00027", Tabel!AD965*0.4,0)</f>
        <v>0</v>
      </c>
      <c r="AA955" s="55">
        <f>IF(IFERROR(MATCH(CONCATENATE("I",Tabel!$N$4),Inst_audio,0),0)&gt;0,Tabel!$AD965*0.2,0)</f>
        <v>0</v>
      </c>
      <c r="AB955" s="55">
        <f>IF(Tabel!$N$4="00169", Tabel!AD965*0.4,0)</f>
        <v>0</v>
      </c>
      <c r="AC955" s="55">
        <f>IF(IFERROR(MATCH(CONCATENATE("I",Tabel!$N$4),Inst_forta,0),0)&gt;0,Tabel!$AD965*0.2,0)</f>
        <v>0</v>
      </c>
      <c r="AD955" s="55">
        <f>IF(IFERROR(MATCH(CONCATENATE("I",Tabel!$N$4),Inst_forta_bani,0),0)&gt;0,Tabel!$AD965*1.2,0)</f>
        <v>0</v>
      </c>
      <c r="AE955" s="55">
        <f>IF(Tabel!$N$4="16751", Tabel!$AD965*1.2,0)</f>
        <v>0</v>
      </c>
      <c r="AF955" s="55">
        <f>IF(Tabel!$N$4="16606", Tabel!$AD965*0.3,0)</f>
        <v>0</v>
      </c>
      <c r="AG955" s="55">
        <f>IF(Tabel!$N$4="16668", Tabel!$AD965*0.4,0)</f>
        <v>0</v>
      </c>
      <c r="AH955" s="55">
        <f>IF(Tabel!$N$4="15677", Tabel!$AD965*0.2,0)</f>
        <v>0</v>
      </c>
      <c r="AI955" s="55">
        <f>IF(Tabel!$N$4="16958", Tabel!$AD965*0.2,0)</f>
        <v>0</v>
      </c>
      <c r="AJ955" s="55">
        <f>Tabel!$AD965*0.75</f>
        <v>0</v>
      </c>
      <c r="AK955" s="55">
        <f>(Tabel!$AD965+Tabel!$AF965)*0.1</f>
        <v>0</v>
      </c>
      <c r="AL955" s="55">
        <f>IF(Tabel!$B965="GRUP_F6", Tabel!$AD965*0.1,0)</f>
        <v>0</v>
      </c>
      <c r="AM955" s="55">
        <f>IF(IFERROR(MATCH(CONCATENATE("I",Tabel!$N$4),Inst_social,0),0)&gt;0,Tabel!$AD965*0.1,0)</f>
        <v>0</v>
      </c>
      <c r="AN955" s="55">
        <f>Tabel!$AD965*0.75</f>
        <v>0</v>
      </c>
    </row>
    <row r="956" spans="24:40" x14ac:dyDescent="0.2">
      <c r="X956" s="55">
        <f>IF(IFERROR(MATCH(CONCATENATE("I",Tabel!$N$4),Inst_SFSSV,0),0)&gt;0,Tabel!$AD966*0.9,0)</f>
        <v>0</v>
      </c>
      <c r="Y956" s="55">
        <f>IF(Tabel!$N$4="16341", Tabel!AD966*1,0)</f>
        <v>0</v>
      </c>
      <c r="Z956" s="55">
        <f>IF(Tabel!$N$4="00027", Tabel!AD966*0.4,0)</f>
        <v>0</v>
      </c>
      <c r="AA956" s="55">
        <f>IF(IFERROR(MATCH(CONCATENATE("I",Tabel!$N$4),Inst_audio,0),0)&gt;0,Tabel!$AD966*0.2,0)</f>
        <v>0</v>
      </c>
      <c r="AB956" s="55">
        <f>IF(Tabel!$N$4="00169", Tabel!AD966*0.4,0)</f>
        <v>0</v>
      </c>
      <c r="AC956" s="55">
        <f>IF(IFERROR(MATCH(CONCATENATE("I",Tabel!$N$4),Inst_forta,0),0)&gt;0,Tabel!$AD966*0.2,0)</f>
        <v>0</v>
      </c>
      <c r="AD956" s="55">
        <f>IF(IFERROR(MATCH(CONCATENATE("I",Tabel!$N$4),Inst_forta_bani,0),0)&gt;0,Tabel!$AD966*1.2,0)</f>
        <v>0</v>
      </c>
      <c r="AE956" s="55">
        <f>IF(Tabel!$N$4="16751", Tabel!$AD966*1.2,0)</f>
        <v>0</v>
      </c>
      <c r="AF956" s="55">
        <f>IF(Tabel!$N$4="16606", Tabel!$AD966*0.3,0)</f>
        <v>0</v>
      </c>
      <c r="AG956" s="55">
        <f>IF(Tabel!$N$4="16668", Tabel!$AD966*0.4,0)</f>
        <v>0</v>
      </c>
      <c r="AH956" s="55">
        <f>IF(Tabel!$N$4="15677", Tabel!$AD966*0.2,0)</f>
        <v>0</v>
      </c>
      <c r="AI956" s="55">
        <f>IF(Tabel!$N$4="16958", Tabel!$AD966*0.2,0)</f>
        <v>0</v>
      </c>
      <c r="AJ956" s="55">
        <f>Tabel!$AD966*0.75</f>
        <v>0</v>
      </c>
      <c r="AK956" s="55">
        <f>(Tabel!$AD966+Tabel!$AF966)*0.1</f>
        <v>0</v>
      </c>
      <c r="AL956" s="55">
        <f>IF(Tabel!$B966="GRUP_F6", Tabel!$AD966*0.1,0)</f>
        <v>0</v>
      </c>
      <c r="AM956" s="55">
        <f>IF(IFERROR(MATCH(CONCATENATE("I",Tabel!$N$4),Inst_social,0),0)&gt;0,Tabel!$AD966*0.1,0)</f>
        <v>0</v>
      </c>
      <c r="AN956" s="55">
        <f>Tabel!$AD966*0.75</f>
        <v>0</v>
      </c>
    </row>
    <row r="957" spans="24:40" x14ac:dyDescent="0.2">
      <c r="X957" s="55">
        <f>IF(IFERROR(MATCH(CONCATENATE("I",Tabel!$N$4),Inst_SFSSV,0),0)&gt;0,Tabel!$AD967*0.9,0)</f>
        <v>0</v>
      </c>
      <c r="Y957" s="55">
        <f>IF(Tabel!$N$4="16341", Tabel!AD967*1,0)</f>
        <v>0</v>
      </c>
      <c r="Z957" s="55">
        <f>IF(Tabel!$N$4="00027", Tabel!AD967*0.4,0)</f>
        <v>0</v>
      </c>
      <c r="AA957" s="55">
        <f>IF(IFERROR(MATCH(CONCATENATE("I",Tabel!$N$4),Inst_audio,0),0)&gt;0,Tabel!$AD967*0.2,0)</f>
        <v>0</v>
      </c>
      <c r="AB957" s="55">
        <f>IF(Tabel!$N$4="00169", Tabel!AD967*0.4,0)</f>
        <v>0</v>
      </c>
      <c r="AC957" s="55">
        <f>IF(IFERROR(MATCH(CONCATENATE("I",Tabel!$N$4),Inst_forta,0),0)&gt;0,Tabel!$AD967*0.2,0)</f>
        <v>0</v>
      </c>
      <c r="AD957" s="55">
        <f>IF(IFERROR(MATCH(CONCATENATE("I",Tabel!$N$4),Inst_forta_bani,0),0)&gt;0,Tabel!$AD967*1.2,0)</f>
        <v>0</v>
      </c>
      <c r="AE957" s="55">
        <f>IF(Tabel!$N$4="16751", Tabel!$AD967*1.2,0)</f>
        <v>0</v>
      </c>
      <c r="AF957" s="55">
        <f>IF(Tabel!$N$4="16606", Tabel!$AD967*0.3,0)</f>
        <v>0</v>
      </c>
      <c r="AG957" s="55">
        <f>IF(Tabel!$N$4="16668", Tabel!$AD967*0.4,0)</f>
        <v>0</v>
      </c>
      <c r="AH957" s="55">
        <f>IF(Tabel!$N$4="15677", Tabel!$AD967*0.2,0)</f>
        <v>0</v>
      </c>
      <c r="AI957" s="55">
        <f>IF(Tabel!$N$4="16958", Tabel!$AD967*0.2,0)</f>
        <v>0</v>
      </c>
      <c r="AJ957" s="55">
        <f>Tabel!$AD967*0.75</f>
        <v>0</v>
      </c>
      <c r="AK957" s="55">
        <f>(Tabel!$AD967+Tabel!$AF967)*0.1</f>
        <v>0</v>
      </c>
      <c r="AL957" s="55">
        <f>IF(Tabel!$B967="GRUP_F6", Tabel!$AD967*0.1,0)</f>
        <v>0</v>
      </c>
      <c r="AM957" s="55">
        <f>IF(IFERROR(MATCH(CONCATENATE("I",Tabel!$N$4),Inst_social,0),0)&gt;0,Tabel!$AD967*0.1,0)</f>
        <v>0</v>
      </c>
      <c r="AN957" s="55">
        <f>Tabel!$AD967*0.75</f>
        <v>0</v>
      </c>
    </row>
    <row r="958" spans="24:40" x14ac:dyDescent="0.2">
      <c r="X958" s="55">
        <f>IF(IFERROR(MATCH(CONCATENATE("I",Tabel!$N$4),Inst_SFSSV,0),0)&gt;0,Tabel!$AD968*0.9,0)</f>
        <v>0</v>
      </c>
      <c r="Y958" s="55">
        <f>IF(Tabel!$N$4="16341", Tabel!AD968*1,0)</f>
        <v>0</v>
      </c>
      <c r="Z958" s="55">
        <f>IF(Tabel!$N$4="00027", Tabel!AD968*0.4,0)</f>
        <v>0</v>
      </c>
      <c r="AA958" s="55">
        <f>IF(IFERROR(MATCH(CONCATENATE("I",Tabel!$N$4),Inst_audio,0),0)&gt;0,Tabel!$AD968*0.2,0)</f>
        <v>0</v>
      </c>
      <c r="AB958" s="55">
        <f>IF(Tabel!$N$4="00169", Tabel!AD968*0.4,0)</f>
        <v>0</v>
      </c>
      <c r="AC958" s="55">
        <f>IF(IFERROR(MATCH(CONCATENATE("I",Tabel!$N$4),Inst_forta,0),0)&gt;0,Tabel!$AD968*0.2,0)</f>
        <v>0</v>
      </c>
      <c r="AD958" s="55">
        <f>IF(IFERROR(MATCH(CONCATENATE("I",Tabel!$N$4),Inst_forta_bani,0),0)&gt;0,Tabel!$AD968*1.2,0)</f>
        <v>0</v>
      </c>
      <c r="AE958" s="55">
        <f>IF(Tabel!$N$4="16751", Tabel!$AD968*1.2,0)</f>
        <v>0</v>
      </c>
      <c r="AF958" s="55">
        <f>IF(Tabel!$N$4="16606", Tabel!$AD968*0.3,0)</f>
        <v>0</v>
      </c>
      <c r="AG958" s="55">
        <f>IF(Tabel!$N$4="16668", Tabel!$AD968*0.4,0)</f>
        <v>0</v>
      </c>
      <c r="AH958" s="55">
        <f>IF(Tabel!$N$4="15677", Tabel!$AD968*0.2,0)</f>
        <v>0</v>
      </c>
      <c r="AI958" s="55">
        <f>IF(Tabel!$N$4="16958", Tabel!$AD968*0.2,0)</f>
        <v>0</v>
      </c>
      <c r="AJ958" s="55">
        <f>Tabel!$AD968*0.75</f>
        <v>0</v>
      </c>
      <c r="AK958" s="55">
        <f>(Tabel!$AD968+Tabel!$AF968)*0.1</f>
        <v>0</v>
      </c>
      <c r="AL958" s="55">
        <f>IF(Tabel!$B968="GRUP_F6", Tabel!$AD968*0.1,0)</f>
        <v>0</v>
      </c>
      <c r="AM958" s="55">
        <f>IF(IFERROR(MATCH(CONCATENATE("I",Tabel!$N$4),Inst_social,0),0)&gt;0,Tabel!$AD968*0.1,0)</f>
        <v>0</v>
      </c>
      <c r="AN958" s="55">
        <f>Tabel!$AD968*0.75</f>
        <v>0</v>
      </c>
    </row>
    <row r="959" spans="24:40" x14ac:dyDescent="0.2">
      <c r="X959" s="55">
        <f>IF(IFERROR(MATCH(CONCATENATE("I",Tabel!$N$4),Inst_SFSSV,0),0)&gt;0,Tabel!$AD969*0.9,0)</f>
        <v>0</v>
      </c>
      <c r="Y959" s="55">
        <f>IF(Tabel!$N$4="16341", Tabel!AD969*1,0)</f>
        <v>0</v>
      </c>
      <c r="Z959" s="55">
        <f>IF(Tabel!$N$4="00027", Tabel!AD969*0.4,0)</f>
        <v>0</v>
      </c>
      <c r="AA959" s="55">
        <f>IF(IFERROR(MATCH(CONCATENATE("I",Tabel!$N$4),Inst_audio,0),0)&gt;0,Tabel!$AD969*0.2,0)</f>
        <v>0</v>
      </c>
      <c r="AB959" s="55">
        <f>IF(Tabel!$N$4="00169", Tabel!AD969*0.4,0)</f>
        <v>0</v>
      </c>
      <c r="AC959" s="55">
        <f>IF(IFERROR(MATCH(CONCATENATE("I",Tabel!$N$4),Inst_forta,0),0)&gt;0,Tabel!$AD969*0.2,0)</f>
        <v>0</v>
      </c>
      <c r="AD959" s="55">
        <f>IF(IFERROR(MATCH(CONCATENATE("I",Tabel!$N$4),Inst_forta_bani,0),0)&gt;0,Tabel!$AD969*1.2,0)</f>
        <v>0</v>
      </c>
      <c r="AE959" s="55">
        <f>IF(Tabel!$N$4="16751", Tabel!$AD969*1.2,0)</f>
        <v>0</v>
      </c>
      <c r="AF959" s="55">
        <f>IF(Tabel!$N$4="16606", Tabel!$AD969*0.3,0)</f>
        <v>0</v>
      </c>
      <c r="AG959" s="55">
        <f>IF(Tabel!$N$4="16668", Tabel!$AD969*0.4,0)</f>
        <v>0</v>
      </c>
      <c r="AH959" s="55">
        <f>IF(Tabel!$N$4="15677", Tabel!$AD969*0.2,0)</f>
        <v>0</v>
      </c>
      <c r="AI959" s="55">
        <f>IF(Tabel!$N$4="16958", Tabel!$AD969*0.2,0)</f>
        <v>0</v>
      </c>
      <c r="AJ959" s="55">
        <f>Tabel!$AD969*0.75</f>
        <v>0</v>
      </c>
      <c r="AK959" s="55">
        <f>(Tabel!$AD969+Tabel!$AF969)*0.1</f>
        <v>0</v>
      </c>
      <c r="AL959" s="55">
        <f>IF(Tabel!$B969="GRUP_F6", Tabel!$AD969*0.1,0)</f>
        <v>0</v>
      </c>
      <c r="AM959" s="55">
        <f>IF(IFERROR(MATCH(CONCATENATE("I",Tabel!$N$4),Inst_social,0),0)&gt;0,Tabel!$AD969*0.1,0)</f>
        <v>0</v>
      </c>
      <c r="AN959" s="55">
        <f>Tabel!$AD969*0.75</f>
        <v>0</v>
      </c>
    </row>
    <row r="960" spans="24:40" x14ac:dyDescent="0.2">
      <c r="X960" s="55">
        <f>IF(IFERROR(MATCH(CONCATENATE("I",Tabel!$N$4),Inst_SFSSV,0),0)&gt;0,Tabel!$AD970*0.9,0)</f>
        <v>0</v>
      </c>
      <c r="Y960" s="55">
        <f>IF(Tabel!$N$4="16341", Tabel!AD970*1,0)</f>
        <v>0</v>
      </c>
      <c r="Z960" s="55">
        <f>IF(Tabel!$N$4="00027", Tabel!AD970*0.4,0)</f>
        <v>0</v>
      </c>
      <c r="AA960" s="55">
        <f>IF(IFERROR(MATCH(CONCATENATE("I",Tabel!$N$4),Inst_audio,0),0)&gt;0,Tabel!$AD970*0.2,0)</f>
        <v>0</v>
      </c>
      <c r="AB960" s="55">
        <f>IF(Tabel!$N$4="00169", Tabel!AD970*0.4,0)</f>
        <v>0</v>
      </c>
      <c r="AC960" s="55">
        <f>IF(IFERROR(MATCH(CONCATENATE("I",Tabel!$N$4),Inst_forta,0),0)&gt;0,Tabel!$AD970*0.2,0)</f>
        <v>0</v>
      </c>
      <c r="AD960" s="55">
        <f>IF(IFERROR(MATCH(CONCATENATE("I",Tabel!$N$4),Inst_forta_bani,0),0)&gt;0,Tabel!$AD970*1.2,0)</f>
        <v>0</v>
      </c>
      <c r="AE960" s="55">
        <f>IF(Tabel!$N$4="16751", Tabel!$AD970*1.2,0)</f>
        <v>0</v>
      </c>
      <c r="AF960" s="55">
        <f>IF(Tabel!$N$4="16606", Tabel!$AD970*0.3,0)</f>
        <v>0</v>
      </c>
      <c r="AG960" s="55">
        <f>IF(Tabel!$N$4="16668", Tabel!$AD970*0.4,0)</f>
        <v>0</v>
      </c>
      <c r="AH960" s="55">
        <f>IF(Tabel!$N$4="15677", Tabel!$AD970*0.2,0)</f>
        <v>0</v>
      </c>
      <c r="AI960" s="55">
        <f>IF(Tabel!$N$4="16958", Tabel!$AD970*0.2,0)</f>
        <v>0</v>
      </c>
      <c r="AJ960" s="55">
        <f>Tabel!$AD970*0.75</f>
        <v>0</v>
      </c>
      <c r="AK960" s="55">
        <f>(Tabel!$AD970+Tabel!$AF970)*0.1</f>
        <v>0</v>
      </c>
      <c r="AL960" s="55">
        <f>IF(Tabel!$B970="GRUP_F6", Tabel!$AD970*0.1,0)</f>
        <v>0</v>
      </c>
      <c r="AM960" s="55">
        <f>IF(IFERROR(MATCH(CONCATENATE("I",Tabel!$N$4),Inst_social,0),0)&gt;0,Tabel!$AD970*0.1,0)</f>
        <v>0</v>
      </c>
      <c r="AN960" s="55">
        <f>Tabel!$AD970*0.75</f>
        <v>0</v>
      </c>
    </row>
    <row r="961" spans="24:40" x14ac:dyDescent="0.2">
      <c r="X961" s="55">
        <f>IF(IFERROR(MATCH(CONCATENATE("I",Tabel!$N$4),Inst_SFSSV,0),0)&gt;0,Tabel!$AD971*0.9,0)</f>
        <v>0</v>
      </c>
      <c r="Y961" s="55">
        <f>IF(Tabel!$N$4="16341", Tabel!AD971*1,0)</f>
        <v>0</v>
      </c>
      <c r="Z961" s="55">
        <f>IF(Tabel!$N$4="00027", Tabel!AD971*0.4,0)</f>
        <v>0</v>
      </c>
      <c r="AA961" s="55">
        <f>IF(IFERROR(MATCH(CONCATENATE("I",Tabel!$N$4),Inst_audio,0),0)&gt;0,Tabel!$AD971*0.2,0)</f>
        <v>0</v>
      </c>
      <c r="AB961" s="55">
        <f>IF(Tabel!$N$4="00169", Tabel!AD971*0.4,0)</f>
        <v>0</v>
      </c>
      <c r="AC961" s="55">
        <f>IF(IFERROR(MATCH(CONCATENATE("I",Tabel!$N$4),Inst_forta,0),0)&gt;0,Tabel!$AD971*0.2,0)</f>
        <v>0</v>
      </c>
      <c r="AD961" s="55">
        <f>IF(IFERROR(MATCH(CONCATENATE("I",Tabel!$N$4),Inst_forta_bani,0),0)&gt;0,Tabel!$AD971*1.2,0)</f>
        <v>0</v>
      </c>
      <c r="AE961" s="55">
        <f>IF(Tabel!$N$4="16751", Tabel!$AD971*1.2,0)</f>
        <v>0</v>
      </c>
      <c r="AF961" s="55">
        <f>IF(Tabel!$N$4="16606", Tabel!$AD971*0.3,0)</f>
        <v>0</v>
      </c>
      <c r="AG961" s="55">
        <f>IF(Tabel!$N$4="16668", Tabel!$AD971*0.4,0)</f>
        <v>0</v>
      </c>
      <c r="AH961" s="55">
        <f>IF(Tabel!$N$4="15677", Tabel!$AD971*0.2,0)</f>
        <v>0</v>
      </c>
      <c r="AI961" s="55">
        <f>IF(Tabel!$N$4="16958", Tabel!$AD971*0.2,0)</f>
        <v>0</v>
      </c>
      <c r="AJ961" s="55">
        <f>Tabel!$AD971*0.75</f>
        <v>0</v>
      </c>
      <c r="AK961" s="55">
        <f>(Tabel!$AD971+Tabel!$AF971)*0.1</f>
        <v>0</v>
      </c>
      <c r="AL961" s="55">
        <f>IF(Tabel!$B971="GRUP_F6", Tabel!$AD971*0.1,0)</f>
        <v>0</v>
      </c>
      <c r="AM961" s="55">
        <f>IF(IFERROR(MATCH(CONCATENATE("I",Tabel!$N$4),Inst_social,0),0)&gt;0,Tabel!$AD971*0.1,0)</f>
        <v>0</v>
      </c>
      <c r="AN961" s="55">
        <f>Tabel!$AD971*0.75</f>
        <v>0</v>
      </c>
    </row>
    <row r="962" spans="24:40" x14ac:dyDescent="0.2">
      <c r="X962" s="55">
        <f>IF(IFERROR(MATCH(CONCATENATE("I",Tabel!$N$4),Inst_SFSSV,0),0)&gt;0,Tabel!$AD972*0.9,0)</f>
        <v>0</v>
      </c>
      <c r="Y962" s="55">
        <f>IF(Tabel!$N$4="16341", Tabel!AD972*1,0)</f>
        <v>0</v>
      </c>
      <c r="Z962" s="55">
        <f>IF(Tabel!$N$4="00027", Tabel!AD972*0.4,0)</f>
        <v>0</v>
      </c>
      <c r="AA962" s="55">
        <f>IF(IFERROR(MATCH(CONCATENATE("I",Tabel!$N$4),Inst_audio,0),0)&gt;0,Tabel!$AD972*0.2,0)</f>
        <v>0</v>
      </c>
      <c r="AB962" s="55">
        <f>IF(Tabel!$N$4="00169", Tabel!AD972*0.4,0)</f>
        <v>0</v>
      </c>
      <c r="AC962" s="55">
        <f>IF(IFERROR(MATCH(CONCATENATE("I",Tabel!$N$4),Inst_forta,0),0)&gt;0,Tabel!$AD972*0.2,0)</f>
        <v>0</v>
      </c>
      <c r="AD962" s="55">
        <f>IF(IFERROR(MATCH(CONCATENATE("I",Tabel!$N$4),Inst_forta_bani,0),0)&gt;0,Tabel!$AD972*1.2,0)</f>
        <v>0</v>
      </c>
      <c r="AE962" s="55">
        <f>IF(Tabel!$N$4="16751", Tabel!$AD972*1.2,0)</f>
        <v>0</v>
      </c>
      <c r="AF962" s="55">
        <f>IF(Tabel!$N$4="16606", Tabel!$AD972*0.3,0)</f>
        <v>0</v>
      </c>
      <c r="AG962" s="55">
        <f>IF(Tabel!$N$4="16668", Tabel!$AD972*0.4,0)</f>
        <v>0</v>
      </c>
      <c r="AH962" s="55">
        <f>IF(Tabel!$N$4="15677", Tabel!$AD972*0.2,0)</f>
        <v>0</v>
      </c>
      <c r="AI962" s="55">
        <f>IF(Tabel!$N$4="16958", Tabel!$AD972*0.2,0)</f>
        <v>0</v>
      </c>
      <c r="AJ962" s="55">
        <f>Tabel!$AD972*0.75</f>
        <v>0</v>
      </c>
      <c r="AK962" s="55">
        <f>(Tabel!$AD972+Tabel!$AF972)*0.1</f>
        <v>0</v>
      </c>
      <c r="AL962" s="55">
        <f>IF(Tabel!$B972="GRUP_F6", Tabel!$AD972*0.1,0)</f>
        <v>0</v>
      </c>
      <c r="AM962" s="55">
        <f>IF(IFERROR(MATCH(CONCATENATE("I",Tabel!$N$4),Inst_social,0),0)&gt;0,Tabel!$AD972*0.1,0)</f>
        <v>0</v>
      </c>
      <c r="AN962" s="55">
        <f>Tabel!$AD972*0.75</f>
        <v>0</v>
      </c>
    </row>
    <row r="963" spans="24:40" x14ac:dyDescent="0.2">
      <c r="X963" s="55">
        <f>IF(IFERROR(MATCH(CONCATENATE("I",Tabel!$N$4),Inst_SFSSV,0),0)&gt;0,Tabel!$AD973*0.9,0)</f>
        <v>0</v>
      </c>
      <c r="Y963" s="55">
        <f>IF(Tabel!$N$4="16341", Tabel!AD973*1,0)</f>
        <v>0</v>
      </c>
      <c r="Z963" s="55">
        <f>IF(Tabel!$N$4="00027", Tabel!AD973*0.4,0)</f>
        <v>0</v>
      </c>
      <c r="AA963" s="55">
        <f>IF(IFERROR(MATCH(CONCATENATE("I",Tabel!$N$4),Inst_audio,0),0)&gt;0,Tabel!$AD973*0.2,0)</f>
        <v>0</v>
      </c>
      <c r="AB963" s="55">
        <f>IF(Tabel!$N$4="00169", Tabel!AD973*0.4,0)</f>
        <v>0</v>
      </c>
      <c r="AC963" s="55">
        <f>IF(IFERROR(MATCH(CONCATENATE("I",Tabel!$N$4),Inst_forta,0),0)&gt;0,Tabel!$AD973*0.2,0)</f>
        <v>0</v>
      </c>
      <c r="AD963" s="55">
        <f>IF(IFERROR(MATCH(CONCATENATE("I",Tabel!$N$4),Inst_forta_bani,0),0)&gt;0,Tabel!$AD973*1.2,0)</f>
        <v>0</v>
      </c>
      <c r="AE963" s="55">
        <f>IF(Tabel!$N$4="16751", Tabel!$AD973*1.2,0)</f>
        <v>0</v>
      </c>
      <c r="AF963" s="55">
        <f>IF(Tabel!$N$4="16606", Tabel!$AD973*0.3,0)</f>
        <v>0</v>
      </c>
      <c r="AG963" s="55">
        <f>IF(Tabel!$N$4="16668", Tabel!$AD973*0.4,0)</f>
        <v>0</v>
      </c>
      <c r="AH963" s="55">
        <f>IF(Tabel!$N$4="15677", Tabel!$AD973*0.2,0)</f>
        <v>0</v>
      </c>
      <c r="AI963" s="55">
        <f>IF(Tabel!$N$4="16958", Tabel!$AD973*0.2,0)</f>
        <v>0</v>
      </c>
      <c r="AJ963" s="55">
        <f>Tabel!$AD973*0.75</f>
        <v>0</v>
      </c>
      <c r="AK963" s="55">
        <f>(Tabel!$AD973+Tabel!$AF973)*0.1</f>
        <v>0</v>
      </c>
      <c r="AL963" s="55">
        <f>IF(Tabel!$B973="GRUP_F6", Tabel!$AD973*0.1,0)</f>
        <v>0</v>
      </c>
      <c r="AM963" s="55">
        <f>IF(IFERROR(MATCH(CONCATENATE("I",Tabel!$N$4),Inst_social,0),0)&gt;0,Tabel!$AD973*0.1,0)</f>
        <v>0</v>
      </c>
      <c r="AN963" s="55">
        <f>Tabel!$AD973*0.75</f>
        <v>0</v>
      </c>
    </row>
    <row r="964" spans="24:40" x14ac:dyDescent="0.2">
      <c r="X964" s="55">
        <f>IF(IFERROR(MATCH(CONCATENATE("I",Tabel!$N$4),Inst_SFSSV,0),0)&gt;0,Tabel!$AD974*0.9,0)</f>
        <v>0</v>
      </c>
      <c r="Y964" s="55">
        <f>IF(Tabel!$N$4="16341", Tabel!AD974*1,0)</f>
        <v>0</v>
      </c>
      <c r="Z964" s="55">
        <f>IF(Tabel!$N$4="00027", Tabel!AD974*0.4,0)</f>
        <v>0</v>
      </c>
      <c r="AA964" s="55">
        <f>IF(IFERROR(MATCH(CONCATENATE("I",Tabel!$N$4),Inst_audio,0),0)&gt;0,Tabel!$AD974*0.2,0)</f>
        <v>0</v>
      </c>
      <c r="AB964" s="55">
        <f>IF(Tabel!$N$4="00169", Tabel!AD974*0.4,0)</f>
        <v>0</v>
      </c>
      <c r="AC964" s="55">
        <f>IF(IFERROR(MATCH(CONCATENATE("I",Tabel!$N$4),Inst_forta,0),0)&gt;0,Tabel!$AD974*0.2,0)</f>
        <v>0</v>
      </c>
      <c r="AD964" s="55">
        <f>IF(IFERROR(MATCH(CONCATENATE("I",Tabel!$N$4),Inst_forta_bani,0),0)&gt;0,Tabel!$AD974*1.2,0)</f>
        <v>0</v>
      </c>
      <c r="AE964" s="55">
        <f>IF(Tabel!$N$4="16751", Tabel!$AD974*1.2,0)</f>
        <v>0</v>
      </c>
      <c r="AF964" s="55">
        <f>IF(Tabel!$N$4="16606", Tabel!$AD974*0.3,0)</f>
        <v>0</v>
      </c>
      <c r="AG964" s="55">
        <f>IF(Tabel!$N$4="16668", Tabel!$AD974*0.4,0)</f>
        <v>0</v>
      </c>
      <c r="AH964" s="55">
        <f>IF(Tabel!$N$4="15677", Tabel!$AD974*0.2,0)</f>
        <v>0</v>
      </c>
      <c r="AI964" s="55">
        <f>IF(Tabel!$N$4="16958", Tabel!$AD974*0.2,0)</f>
        <v>0</v>
      </c>
      <c r="AJ964" s="55">
        <f>Tabel!$AD974*0.75</f>
        <v>0</v>
      </c>
      <c r="AK964" s="55">
        <f>(Tabel!$AD974+Tabel!$AF974)*0.1</f>
        <v>0</v>
      </c>
      <c r="AL964" s="55">
        <f>IF(Tabel!$B974="GRUP_F6", Tabel!$AD974*0.1,0)</f>
        <v>0</v>
      </c>
      <c r="AM964" s="55">
        <f>IF(IFERROR(MATCH(CONCATENATE("I",Tabel!$N$4),Inst_social,0),0)&gt;0,Tabel!$AD974*0.1,0)</f>
        <v>0</v>
      </c>
      <c r="AN964" s="55">
        <f>Tabel!$AD974*0.75</f>
        <v>0</v>
      </c>
    </row>
    <row r="965" spans="24:40" x14ac:dyDescent="0.2">
      <c r="X965" s="55">
        <f>IF(IFERROR(MATCH(CONCATENATE("I",Tabel!$N$4),Inst_SFSSV,0),0)&gt;0,Tabel!$AD975*0.9,0)</f>
        <v>0</v>
      </c>
      <c r="Y965" s="55">
        <f>IF(Tabel!$N$4="16341", Tabel!AD975*1,0)</f>
        <v>0</v>
      </c>
      <c r="Z965" s="55">
        <f>IF(Tabel!$N$4="00027", Tabel!AD975*0.4,0)</f>
        <v>0</v>
      </c>
      <c r="AA965" s="55">
        <f>IF(IFERROR(MATCH(CONCATENATE("I",Tabel!$N$4),Inst_audio,0),0)&gt;0,Tabel!$AD975*0.2,0)</f>
        <v>0</v>
      </c>
      <c r="AB965" s="55">
        <f>IF(Tabel!$N$4="00169", Tabel!AD975*0.4,0)</f>
        <v>0</v>
      </c>
      <c r="AC965" s="55">
        <f>IF(IFERROR(MATCH(CONCATENATE("I",Tabel!$N$4),Inst_forta,0),0)&gt;0,Tabel!$AD975*0.2,0)</f>
        <v>0</v>
      </c>
      <c r="AD965" s="55">
        <f>IF(IFERROR(MATCH(CONCATENATE("I",Tabel!$N$4),Inst_forta_bani,0),0)&gt;0,Tabel!$AD975*1.2,0)</f>
        <v>0</v>
      </c>
      <c r="AE965" s="55">
        <f>IF(Tabel!$N$4="16751", Tabel!$AD975*1.2,0)</f>
        <v>0</v>
      </c>
      <c r="AF965" s="55">
        <f>IF(Tabel!$N$4="16606", Tabel!$AD975*0.3,0)</f>
        <v>0</v>
      </c>
      <c r="AG965" s="55">
        <f>IF(Tabel!$N$4="16668", Tabel!$AD975*0.4,0)</f>
        <v>0</v>
      </c>
      <c r="AH965" s="55">
        <f>IF(Tabel!$N$4="15677", Tabel!$AD975*0.2,0)</f>
        <v>0</v>
      </c>
      <c r="AI965" s="55">
        <f>IF(Tabel!$N$4="16958", Tabel!$AD975*0.2,0)</f>
        <v>0</v>
      </c>
      <c r="AJ965" s="55">
        <f>Tabel!$AD975*0.75</f>
        <v>0</v>
      </c>
      <c r="AK965" s="55">
        <f>(Tabel!$AD975+Tabel!$AF975)*0.1</f>
        <v>0</v>
      </c>
      <c r="AL965" s="55">
        <f>IF(Tabel!$B975="GRUP_F6", Tabel!$AD975*0.1,0)</f>
        <v>0</v>
      </c>
      <c r="AM965" s="55">
        <f>IF(IFERROR(MATCH(CONCATENATE("I",Tabel!$N$4),Inst_social,0),0)&gt;0,Tabel!$AD975*0.1,0)</f>
        <v>0</v>
      </c>
      <c r="AN965" s="55">
        <f>Tabel!$AD975*0.75</f>
        <v>0</v>
      </c>
    </row>
    <row r="966" spans="24:40" x14ac:dyDescent="0.2">
      <c r="X966" s="55">
        <f>IF(IFERROR(MATCH(CONCATENATE("I",Tabel!$N$4),Inst_SFSSV,0),0)&gt;0,Tabel!$AD976*0.9,0)</f>
        <v>0</v>
      </c>
      <c r="Y966" s="55">
        <f>IF(Tabel!$N$4="16341", Tabel!AD976*1,0)</f>
        <v>0</v>
      </c>
      <c r="Z966" s="55">
        <f>IF(Tabel!$N$4="00027", Tabel!AD976*0.4,0)</f>
        <v>0</v>
      </c>
      <c r="AA966" s="55">
        <f>IF(IFERROR(MATCH(CONCATENATE("I",Tabel!$N$4),Inst_audio,0),0)&gt;0,Tabel!$AD976*0.2,0)</f>
        <v>0</v>
      </c>
      <c r="AB966" s="55">
        <f>IF(Tabel!$N$4="00169", Tabel!AD976*0.4,0)</f>
        <v>0</v>
      </c>
      <c r="AC966" s="55">
        <f>IF(IFERROR(MATCH(CONCATENATE("I",Tabel!$N$4),Inst_forta,0),0)&gt;0,Tabel!$AD976*0.2,0)</f>
        <v>0</v>
      </c>
      <c r="AD966" s="55">
        <f>IF(IFERROR(MATCH(CONCATENATE("I",Tabel!$N$4),Inst_forta_bani,0),0)&gt;0,Tabel!$AD976*1.2,0)</f>
        <v>0</v>
      </c>
      <c r="AE966" s="55">
        <f>IF(Tabel!$N$4="16751", Tabel!$AD976*1.2,0)</f>
        <v>0</v>
      </c>
      <c r="AF966" s="55">
        <f>IF(Tabel!$N$4="16606", Tabel!$AD976*0.3,0)</f>
        <v>0</v>
      </c>
      <c r="AG966" s="55">
        <f>IF(Tabel!$N$4="16668", Tabel!$AD976*0.4,0)</f>
        <v>0</v>
      </c>
      <c r="AH966" s="55">
        <f>IF(Tabel!$N$4="15677", Tabel!$AD976*0.2,0)</f>
        <v>0</v>
      </c>
      <c r="AI966" s="55">
        <f>IF(Tabel!$N$4="16958", Tabel!$AD976*0.2,0)</f>
        <v>0</v>
      </c>
      <c r="AJ966" s="55">
        <f>Tabel!$AD976*0.75</f>
        <v>0</v>
      </c>
      <c r="AK966" s="55">
        <f>(Tabel!$AD976+Tabel!$AF976)*0.1</f>
        <v>0</v>
      </c>
      <c r="AL966" s="55">
        <f>IF(Tabel!$B976="GRUP_F6", Tabel!$AD976*0.1,0)</f>
        <v>0</v>
      </c>
      <c r="AM966" s="55">
        <f>IF(IFERROR(MATCH(CONCATENATE("I",Tabel!$N$4),Inst_social,0),0)&gt;0,Tabel!$AD976*0.1,0)</f>
        <v>0</v>
      </c>
      <c r="AN966" s="55">
        <f>Tabel!$AD976*0.75</f>
        <v>0</v>
      </c>
    </row>
    <row r="967" spans="24:40" x14ac:dyDescent="0.2">
      <c r="X967" s="55">
        <f>IF(IFERROR(MATCH(CONCATENATE("I",Tabel!$N$4),Inst_SFSSV,0),0)&gt;0,Tabel!$AD977*0.9,0)</f>
        <v>0</v>
      </c>
      <c r="Y967" s="55">
        <f>IF(Tabel!$N$4="16341", Tabel!AD977*1,0)</f>
        <v>0</v>
      </c>
      <c r="Z967" s="55">
        <f>IF(Tabel!$N$4="00027", Tabel!AD977*0.4,0)</f>
        <v>0</v>
      </c>
      <c r="AA967" s="55">
        <f>IF(IFERROR(MATCH(CONCATENATE("I",Tabel!$N$4),Inst_audio,0),0)&gt;0,Tabel!$AD977*0.2,0)</f>
        <v>0</v>
      </c>
      <c r="AB967" s="55">
        <f>IF(Tabel!$N$4="00169", Tabel!AD977*0.4,0)</f>
        <v>0</v>
      </c>
      <c r="AC967" s="55">
        <f>IF(IFERROR(MATCH(CONCATENATE("I",Tabel!$N$4),Inst_forta,0),0)&gt;0,Tabel!$AD977*0.2,0)</f>
        <v>0</v>
      </c>
      <c r="AD967" s="55">
        <f>IF(IFERROR(MATCH(CONCATENATE("I",Tabel!$N$4),Inst_forta_bani,0),0)&gt;0,Tabel!$AD977*1.2,0)</f>
        <v>0</v>
      </c>
      <c r="AE967" s="55">
        <f>IF(Tabel!$N$4="16751", Tabel!$AD977*1.2,0)</f>
        <v>0</v>
      </c>
      <c r="AF967" s="55">
        <f>IF(Tabel!$N$4="16606", Tabel!$AD977*0.3,0)</f>
        <v>0</v>
      </c>
      <c r="AG967" s="55">
        <f>IF(Tabel!$N$4="16668", Tabel!$AD977*0.4,0)</f>
        <v>0</v>
      </c>
      <c r="AH967" s="55">
        <f>IF(Tabel!$N$4="15677", Tabel!$AD977*0.2,0)</f>
        <v>0</v>
      </c>
      <c r="AI967" s="55">
        <f>IF(Tabel!$N$4="16958", Tabel!$AD977*0.2,0)</f>
        <v>0</v>
      </c>
      <c r="AJ967" s="55">
        <f>Tabel!$AD977*0.75</f>
        <v>0</v>
      </c>
      <c r="AK967" s="55">
        <f>(Tabel!$AD977+Tabel!$AF977)*0.1</f>
        <v>0</v>
      </c>
      <c r="AL967" s="55">
        <f>IF(Tabel!$B977="GRUP_F6", Tabel!$AD977*0.1,0)</f>
        <v>0</v>
      </c>
      <c r="AM967" s="55">
        <f>IF(IFERROR(MATCH(CONCATENATE("I",Tabel!$N$4),Inst_social,0),0)&gt;0,Tabel!$AD977*0.1,0)</f>
        <v>0</v>
      </c>
      <c r="AN967" s="55">
        <f>Tabel!$AD977*0.75</f>
        <v>0</v>
      </c>
    </row>
    <row r="968" spans="24:40" x14ac:dyDescent="0.2">
      <c r="X968" s="55">
        <f>IF(IFERROR(MATCH(CONCATENATE("I",Tabel!$N$4),Inst_SFSSV,0),0)&gt;0,Tabel!$AD978*0.9,0)</f>
        <v>0</v>
      </c>
      <c r="Y968" s="55">
        <f>IF(Tabel!$N$4="16341", Tabel!AD978*1,0)</f>
        <v>0</v>
      </c>
      <c r="Z968" s="55">
        <f>IF(Tabel!$N$4="00027", Tabel!AD978*0.4,0)</f>
        <v>0</v>
      </c>
      <c r="AA968" s="55">
        <f>IF(IFERROR(MATCH(CONCATENATE("I",Tabel!$N$4),Inst_audio,0),0)&gt;0,Tabel!$AD978*0.2,0)</f>
        <v>0</v>
      </c>
      <c r="AB968" s="55">
        <f>IF(Tabel!$N$4="00169", Tabel!AD978*0.4,0)</f>
        <v>0</v>
      </c>
      <c r="AC968" s="55">
        <f>IF(IFERROR(MATCH(CONCATENATE("I",Tabel!$N$4),Inst_forta,0),0)&gt;0,Tabel!$AD978*0.2,0)</f>
        <v>0</v>
      </c>
      <c r="AD968" s="55">
        <f>IF(IFERROR(MATCH(CONCATENATE("I",Tabel!$N$4),Inst_forta_bani,0),0)&gt;0,Tabel!$AD978*1.2,0)</f>
        <v>0</v>
      </c>
      <c r="AE968" s="55">
        <f>IF(Tabel!$N$4="16751", Tabel!$AD978*1.2,0)</f>
        <v>0</v>
      </c>
      <c r="AF968" s="55">
        <f>IF(Tabel!$N$4="16606", Tabel!$AD978*0.3,0)</f>
        <v>0</v>
      </c>
      <c r="AG968" s="55">
        <f>IF(Tabel!$N$4="16668", Tabel!$AD978*0.4,0)</f>
        <v>0</v>
      </c>
      <c r="AH968" s="55">
        <f>IF(Tabel!$N$4="15677", Tabel!$AD978*0.2,0)</f>
        <v>0</v>
      </c>
      <c r="AI968" s="55">
        <f>IF(Tabel!$N$4="16958", Tabel!$AD978*0.2,0)</f>
        <v>0</v>
      </c>
      <c r="AJ968" s="55">
        <f>Tabel!$AD978*0.75</f>
        <v>0</v>
      </c>
      <c r="AK968" s="55">
        <f>(Tabel!$AD978+Tabel!$AF978)*0.1</f>
        <v>0</v>
      </c>
      <c r="AL968" s="55">
        <f>IF(Tabel!$B978="GRUP_F6", Tabel!$AD978*0.1,0)</f>
        <v>0</v>
      </c>
      <c r="AM968" s="55">
        <f>IF(IFERROR(MATCH(CONCATENATE("I",Tabel!$N$4),Inst_social,0),0)&gt;0,Tabel!$AD978*0.1,0)</f>
        <v>0</v>
      </c>
      <c r="AN968" s="55">
        <f>Tabel!$AD978*0.75</f>
        <v>0</v>
      </c>
    </row>
    <row r="969" spans="24:40" x14ac:dyDescent="0.2">
      <c r="X969" s="55">
        <f>IF(IFERROR(MATCH(CONCATENATE("I",Tabel!$N$4),Inst_SFSSV,0),0)&gt;0,Tabel!$AD979*0.9,0)</f>
        <v>0</v>
      </c>
      <c r="Y969" s="55">
        <f>IF(Tabel!$N$4="16341", Tabel!AD979*1,0)</f>
        <v>0</v>
      </c>
      <c r="Z969" s="55">
        <f>IF(Tabel!$N$4="00027", Tabel!AD979*0.4,0)</f>
        <v>0</v>
      </c>
      <c r="AA969" s="55">
        <f>IF(IFERROR(MATCH(CONCATENATE("I",Tabel!$N$4),Inst_audio,0),0)&gt;0,Tabel!$AD979*0.2,0)</f>
        <v>0</v>
      </c>
      <c r="AB969" s="55">
        <f>IF(Tabel!$N$4="00169", Tabel!AD979*0.4,0)</f>
        <v>0</v>
      </c>
      <c r="AC969" s="55">
        <f>IF(IFERROR(MATCH(CONCATENATE("I",Tabel!$N$4),Inst_forta,0),0)&gt;0,Tabel!$AD979*0.2,0)</f>
        <v>0</v>
      </c>
      <c r="AD969" s="55">
        <f>IF(IFERROR(MATCH(CONCATENATE("I",Tabel!$N$4),Inst_forta_bani,0),0)&gt;0,Tabel!$AD979*1.2,0)</f>
        <v>0</v>
      </c>
      <c r="AE969" s="55">
        <f>IF(Tabel!$N$4="16751", Tabel!$AD979*1.2,0)</f>
        <v>0</v>
      </c>
      <c r="AF969" s="55">
        <f>IF(Tabel!$N$4="16606", Tabel!$AD979*0.3,0)</f>
        <v>0</v>
      </c>
      <c r="AG969" s="55">
        <f>IF(Tabel!$N$4="16668", Tabel!$AD979*0.4,0)</f>
        <v>0</v>
      </c>
      <c r="AH969" s="55">
        <f>IF(Tabel!$N$4="15677", Tabel!$AD979*0.2,0)</f>
        <v>0</v>
      </c>
      <c r="AI969" s="55">
        <f>IF(Tabel!$N$4="16958", Tabel!$AD979*0.2,0)</f>
        <v>0</v>
      </c>
      <c r="AJ969" s="55">
        <f>Tabel!$AD979*0.75</f>
        <v>0</v>
      </c>
      <c r="AK969" s="55">
        <f>(Tabel!$AD979+Tabel!$AF979)*0.1</f>
        <v>0</v>
      </c>
      <c r="AL969" s="55">
        <f>IF(Tabel!$B979="GRUP_F6", Tabel!$AD979*0.1,0)</f>
        <v>0</v>
      </c>
      <c r="AM969" s="55">
        <f>IF(IFERROR(MATCH(CONCATENATE("I",Tabel!$N$4),Inst_social,0),0)&gt;0,Tabel!$AD979*0.1,0)</f>
        <v>0</v>
      </c>
      <c r="AN969" s="55">
        <f>Tabel!$AD979*0.75</f>
        <v>0</v>
      </c>
    </row>
    <row r="970" spans="24:40" x14ac:dyDescent="0.2">
      <c r="X970" s="55">
        <f>IF(IFERROR(MATCH(CONCATENATE("I",Tabel!$N$4),Inst_SFSSV,0),0)&gt;0,Tabel!$AD980*0.9,0)</f>
        <v>0</v>
      </c>
      <c r="Y970" s="55">
        <f>IF(Tabel!$N$4="16341", Tabel!AD980*1,0)</f>
        <v>0</v>
      </c>
      <c r="Z970" s="55">
        <f>IF(Tabel!$N$4="00027", Tabel!AD980*0.4,0)</f>
        <v>0</v>
      </c>
      <c r="AA970" s="55">
        <f>IF(IFERROR(MATCH(CONCATENATE("I",Tabel!$N$4),Inst_audio,0),0)&gt;0,Tabel!$AD980*0.2,0)</f>
        <v>0</v>
      </c>
      <c r="AB970" s="55">
        <f>IF(Tabel!$N$4="00169", Tabel!AD980*0.4,0)</f>
        <v>0</v>
      </c>
      <c r="AC970" s="55">
        <f>IF(IFERROR(MATCH(CONCATENATE("I",Tabel!$N$4),Inst_forta,0),0)&gt;0,Tabel!$AD980*0.2,0)</f>
        <v>0</v>
      </c>
      <c r="AD970" s="55">
        <f>IF(IFERROR(MATCH(CONCATENATE("I",Tabel!$N$4),Inst_forta_bani,0),0)&gt;0,Tabel!$AD980*1.2,0)</f>
        <v>0</v>
      </c>
      <c r="AE970" s="55">
        <f>IF(Tabel!$N$4="16751", Tabel!$AD980*1.2,0)</f>
        <v>0</v>
      </c>
      <c r="AF970" s="55">
        <f>IF(Tabel!$N$4="16606", Tabel!$AD980*0.3,0)</f>
        <v>0</v>
      </c>
      <c r="AG970" s="55">
        <f>IF(Tabel!$N$4="16668", Tabel!$AD980*0.4,0)</f>
        <v>0</v>
      </c>
      <c r="AH970" s="55">
        <f>IF(Tabel!$N$4="15677", Tabel!$AD980*0.2,0)</f>
        <v>0</v>
      </c>
      <c r="AI970" s="55">
        <f>IF(Tabel!$N$4="16958", Tabel!$AD980*0.2,0)</f>
        <v>0</v>
      </c>
      <c r="AJ970" s="55">
        <f>Tabel!$AD980*0.75</f>
        <v>0</v>
      </c>
      <c r="AK970" s="55">
        <f>(Tabel!$AD980+Tabel!$AF980)*0.1</f>
        <v>0</v>
      </c>
      <c r="AL970" s="55">
        <f>IF(Tabel!$B980="GRUP_F6", Tabel!$AD980*0.1,0)</f>
        <v>0</v>
      </c>
      <c r="AM970" s="55">
        <f>IF(IFERROR(MATCH(CONCATENATE("I",Tabel!$N$4),Inst_social,0),0)&gt;0,Tabel!$AD980*0.1,0)</f>
        <v>0</v>
      </c>
      <c r="AN970" s="55">
        <f>Tabel!$AD980*0.75</f>
        <v>0</v>
      </c>
    </row>
    <row r="971" spans="24:40" x14ac:dyDescent="0.2">
      <c r="X971" s="55">
        <f>IF(IFERROR(MATCH(CONCATENATE("I",Tabel!$N$4),Inst_SFSSV,0),0)&gt;0,Tabel!$AD981*0.9,0)</f>
        <v>0</v>
      </c>
      <c r="Y971" s="55">
        <f>IF(Tabel!$N$4="16341", Tabel!AD981*1,0)</f>
        <v>0</v>
      </c>
      <c r="Z971" s="55">
        <f>IF(Tabel!$N$4="00027", Tabel!AD981*0.4,0)</f>
        <v>0</v>
      </c>
      <c r="AA971" s="55">
        <f>IF(IFERROR(MATCH(CONCATENATE("I",Tabel!$N$4),Inst_audio,0),0)&gt;0,Tabel!$AD981*0.2,0)</f>
        <v>0</v>
      </c>
      <c r="AB971" s="55">
        <f>IF(Tabel!$N$4="00169", Tabel!AD981*0.4,0)</f>
        <v>0</v>
      </c>
      <c r="AC971" s="55">
        <f>IF(IFERROR(MATCH(CONCATENATE("I",Tabel!$N$4),Inst_forta,0),0)&gt;0,Tabel!$AD981*0.2,0)</f>
        <v>0</v>
      </c>
      <c r="AD971" s="55">
        <f>IF(IFERROR(MATCH(CONCATENATE("I",Tabel!$N$4),Inst_forta_bani,0),0)&gt;0,Tabel!$AD981*1.2,0)</f>
        <v>0</v>
      </c>
      <c r="AE971" s="55">
        <f>IF(Tabel!$N$4="16751", Tabel!$AD981*1.2,0)</f>
        <v>0</v>
      </c>
      <c r="AF971" s="55">
        <f>IF(Tabel!$N$4="16606", Tabel!$AD981*0.3,0)</f>
        <v>0</v>
      </c>
      <c r="AG971" s="55">
        <f>IF(Tabel!$N$4="16668", Tabel!$AD981*0.4,0)</f>
        <v>0</v>
      </c>
      <c r="AH971" s="55">
        <f>IF(Tabel!$N$4="15677", Tabel!$AD981*0.2,0)</f>
        <v>0</v>
      </c>
      <c r="AI971" s="55">
        <f>IF(Tabel!$N$4="16958", Tabel!$AD981*0.2,0)</f>
        <v>0</v>
      </c>
      <c r="AJ971" s="55">
        <f>Tabel!$AD981*0.75</f>
        <v>0</v>
      </c>
      <c r="AK971" s="55">
        <f>(Tabel!$AD981+Tabel!$AF981)*0.1</f>
        <v>0</v>
      </c>
      <c r="AL971" s="55">
        <f>IF(Tabel!$B981="GRUP_F6", Tabel!$AD981*0.1,0)</f>
        <v>0</v>
      </c>
      <c r="AM971" s="55">
        <f>IF(IFERROR(MATCH(CONCATENATE("I",Tabel!$N$4),Inst_social,0),0)&gt;0,Tabel!$AD981*0.1,0)</f>
        <v>0</v>
      </c>
      <c r="AN971" s="55">
        <f>Tabel!$AD981*0.75</f>
        <v>0</v>
      </c>
    </row>
    <row r="972" spans="24:40" x14ac:dyDescent="0.2">
      <c r="X972" s="55">
        <f>IF(IFERROR(MATCH(CONCATENATE("I",Tabel!$N$4),Inst_SFSSV,0),0)&gt;0,Tabel!$AD982*0.9,0)</f>
        <v>0</v>
      </c>
      <c r="Y972" s="55">
        <f>IF(Tabel!$N$4="16341", Tabel!AD982*1,0)</f>
        <v>0</v>
      </c>
      <c r="Z972" s="55">
        <f>IF(Tabel!$N$4="00027", Tabel!AD982*0.4,0)</f>
        <v>0</v>
      </c>
      <c r="AA972" s="55">
        <f>IF(IFERROR(MATCH(CONCATENATE("I",Tabel!$N$4),Inst_audio,0),0)&gt;0,Tabel!$AD982*0.2,0)</f>
        <v>0</v>
      </c>
      <c r="AB972" s="55">
        <f>IF(Tabel!$N$4="00169", Tabel!AD982*0.4,0)</f>
        <v>0</v>
      </c>
      <c r="AC972" s="55">
        <f>IF(IFERROR(MATCH(CONCATENATE("I",Tabel!$N$4),Inst_forta,0),0)&gt;0,Tabel!$AD982*0.2,0)</f>
        <v>0</v>
      </c>
      <c r="AD972" s="55">
        <f>IF(IFERROR(MATCH(CONCATENATE("I",Tabel!$N$4),Inst_forta_bani,0),0)&gt;0,Tabel!$AD982*1.2,0)</f>
        <v>0</v>
      </c>
      <c r="AE972" s="55">
        <f>IF(Tabel!$N$4="16751", Tabel!$AD982*1.2,0)</f>
        <v>0</v>
      </c>
      <c r="AF972" s="55">
        <f>IF(Tabel!$N$4="16606", Tabel!$AD982*0.3,0)</f>
        <v>0</v>
      </c>
      <c r="AG972" s="55">
        <f>IF(Tabel!$N$4="16668", Tabel!$AD982*0.4,0)</f>
        <v>0</v>
      </c>
      <c r="AH972" s="55">
        <f>IF(Tabel!$N$4="15677", Tabel!$AD982*0.2,0)</f>
        <v>0</v>
      </c>
      <c r="AI972" s="55">
        <f>IF(Tabel!$N$4="16958", Tabel!$AD982*0.2,0)</f>
        <v>0</v>
      </c>
      <c r="AJ972" s="55">
        <f>Tabel!$AD982*0.75</f>
        <v>0</v>
      </c>
      <c r="AK972" s="55">
        <f>(Tabel!$AD982+Tabel!$AF982)*0.1</f>
        <v>0</v>
      </c>
      <c r="AL972" s="55">
        <f>IF(Tabel!$B982="GRUP_F6", Tabel!$AD982*0.1,0)</f>
        <v>0</v>
      </c>
      <c r="AM972" s="55">
        <f>IF(IFERROR(MATCH(CONCATENATE("I",Tabel!$N$4),Inst_social,0),0)&gt;0,Tabel!$AD982*0.1,0)</f>
        <v>0</v>
      </c>
      <c r="AN972" s="55">
        <f>Tabel!$AD982*0.75</f>
        <v>0</v>
      </c>
    </row>
    <row r="973" spans="24:40" x14ac:dyDescent="0.2">
      <c r="X973" s="55">
        <f>IF(IFERROR(MATCH(CONCATENATE("I",Tabel!$N$4),Inst_SFSSV,0),0)&gt;0,Tabel!$AD983*0.9,0)</f>
        <v>0</v>
      </c>
      <c r="Y973" s="55">
        <f>IF(Tabel!$N$4="16341", Tabel!AD983*1,0)</f>
        <v>0</v>
      </c>
      <c r="Z973" s="55">
        <f>IF(Tabel!$N$4="00027", Tabel!AD983*0.4,0)</f>
        <v>0</v>
      </c>
      <c r="AA973" s="55">
        <f>IF(IFERROR(MATCH(CONCATENATE("I",Tabel!$N$4),Inst_audio,0),0)&gt;0,Tabel!$AD983*0.2,0)</f>
        <v>0</v>
      </c>
      <c r="AB973" s="55">
        <f>IF(Tabel!$N$4="00169", Tabel!AD983*0.4,0)</f>
        <v>0</v>
      </c>
      <c r="AC973" s="55">
        <f>IF(IFERROR(MATCH(CONCATENATE("I",Tabel!$N$4),Inst_forta,0),0)&gt;0,Tabel!$AD983*0.2,0)</f>
        <v>0</v>
      </c>
      <c r="AD973" s="55">
        <f>IF(IFERROR(MATCH(CONCATENATE("I",Tabel!$N$4),Inst_forta_bani,0),0)&gt;0,Tabel!$AD983*1.2,0)</f>
        <v>0</v>
      </c>
      <c r="AE973" s="55">
        <f>IF(Tabel!$N$4="16751", Tabel!$AD983*1.2,0)</f>
        <v>0</v>
      </c>
      <c r="AF973" s="55">
        <f>IF(Tabel!$N$4="16606", Tabel!$AD983*0.3,0)</f>
        <v>0</v>
      </c>
      <c r="AG973" s="55">
        <f>IF(Tabel!$N$4="16668", Tabel!$AD983*0.4,0)</f>
        <v>0</v>
      </c>
      <c r="AH973" s="55">
        <f>IF(Tabel!$N$4="15677", Tabel!$AD983*0.2,0)</f>
        <v>0</v>
      </c>
      <c r="AI973" s="55">
        <f>IF(Tabel!$N$4="16958", Tabel!$AD983*0.2,0)</f>
        <v>0</v>
      </c>
      <c r="AJ973" s="55">
        <f>Tabel!$AD983*0.75</f>
        <v>0</v>
      </c>
      <c r="AK973" s="55">
        <f>(Tabel!$AD983+Tabel!$AF983)*0.1</f>
        <v>0</v>
      </c>
      <c r="AL973" s="55">
        <f>IF(Tabel!$B983="GRUP_F6", Tabel!$AD983*0.1,0)</f>
        <v>0</v>
      </c>
      <c r="AM973" s="55">
        <f>IF(IFERROR(MATCH(CONCATENATE("I",Tabel!$N$4),Inst_social,0),0)&gt;0,Tabel!$AD983*0.1,0)</f>
        <v>0</v>
      </c>
      <c r="AN973" s="55">
        <f>Tabel!$AD983*0.75</f>
        <v>0</v>
      </c>
    </row>
    <row r="974" spans="24:40" x14ac:dyDescent="0.2">
      <c r="X974" s="55">
        <f>IF(IFERROR(MATCH(CONCATENATE("I",Tabel!$N$4),Inst_SFSSV,0),0)&gt;0,Tabel!$AD984*0.9,0)</f>
        <v>0</v>
      </c>
      <c r="Y974" s="55">
        <f>IF(Tabel!$N$4="16341", Tabel!AD984*1,0)</f>
        <v>0</v>
      </c>
      <c r="Z974" s="55">
        <f>IF(Tabel!$N$4="00027", Tabel!AD984*0.4,0)</f>
        <v>0</v>
      </c>
      <c r="AA974" s="55">
        <f>IF(IFERROR(MATCH(CONCATENATE("I",Tabel!$N$4),Inst_audio,0),0)&gt;0,Tabel!$AD984*0.2,0)</f>
        <v>0</v>
      </c>
      <c r="AB974" s="55">
        <f>IF(Tabel!$N$4="00169", Tabel!AD984*0.4,0)</f>
        <v>0</v>
      </c>
      <c r="AC974" s="55">
        <f>IF(IFERROR(MATCH(CONCATENATE("I",Tabel!$N$4),Inst_forta,0),0)&gt;0,Tabel!$AD984*0.2,0)</f>
        <v>0</v>
      </c>
      <c r="AD974" s="55">
        <f>IF(IFERROR(MATCH(CONCATENATE("I",Tabel!$N$4),Inst_forta_bani,0),0)&gt;0,Tabel!$AD984*1.2,0)</f>
        <v>0</v>
      </c>
      <c r="AE974" s="55">
        <f>IF(Tabel!$N$4="16751", Tabel!$AD984*1.2,0)</f>
        <v>0</v>
      </c>
      <c r="AF974" s="55">
        <f>IF(Tabel!$N$4="16606", Tabel!$AD984*0.3,0)</f>
        <v>0</v>
      </c>
      <c r="AG974" s="55">
        <f>IF(Tabel!$N$4="16668", Tabel!$AD984*0.4,0)</f>
        <v>0</v>
      </c>
      <c r="AH974" s="55">
        <f>IF(Tabel!$N$4="15677", Tabel!$AD984*0.2,0)</f>
        <v>0</v>
      </c>
      <c r="AI974" s="55">
        <f>IF(Tabel!$N$4="16958", Tabel!$AD984*0.2,0)</f>
        <v>0</v>
      </c>
      <c r="AJ974" s="55">
        <f>Tabel!$AD984*0.75</f>
        <v>0</v>
      </c>
      <c r="AK974" s="55">
        <f>(Tabel!$AD984+Tabel!$AF984)*0.1</f>
        <v>0</v>
      </c>
      <c r="AL974" s="55">
        <f>IF(Tabel!$B984="GRUP_F6", Tabel!$AD984*0.1,0)</f>
        <v>0</v>
      </c>
      <c r="AM974" s="55">
        <f>IF(IFERROR(MATCH(CONCATENATE("I",Tabel!$N$4),Inst_social,0),0)&gt;0,Tabel!$AD984*0.1,0)</f>
        <v>0</v>
      </c>
      <c r="AN974" s="55">
        <f>Tabel!$AD984*0.75</f>
        <v>0</v>
      </c>
    </row>
    <row r="975" spans="24:40" x14ac:dyDescent="0.2">
      <c r="X975" s="55">
        <f>IF(IFERROR(MATCH(CONCATENATE("I",Tabel!$N$4),Inst_SFSSV,0),0)&gt;0,Tabel!$AD985*0.9,0)</f>
        <v>0</v>
      </c>
      <c r="Y975" s="55">
        <f>IF(Tabel!$N$4="16341", Tabel!AD985*1,0)</f>
        <v>0</v>
      </c>
      <c r="Z975" s="55">
        <f>IF(Tabel!$N$4="00027", Tabel!AD985*0.4,0)</f>
        <v>0</v>
      </c>
      <c r="AA975" s="55">
        <f>IF(IFERROR(MATCH(CONCATENATE("I",Tabel!$N$4),Inst_audio,0),0)&gt;0,Tabel!$AD985*0.2,0)</f>
        <v>0</v>
      </c>
      <c r="AB975" s="55">
        <f>IF(Tabel!$N$4="00169", Tabel!AD985*0.4,0)</f>
        <v>0</v>
      </c>
      <c r="AC975" s="55">
        <f>IF(IFERROR(MATCH(CONCATENATE("I",Tabel!$N$4),Inst_forta,0),0)&gt;0,Tabel!$AD985*0.2,0)</f>
        <v>0</v>
      </c>
      <c r="AD975" s="55">
        <f>IF(IFERROR(MATCH(CONCATENATE("I",Tabel!$N$4),Inst_forta_bani,0),0)&gt;0,Tabel!$AD985*1.2,0)</f>
        <v>0</v>
      </c>
      <c r="AE975" s="55">
        <f>IF(Tabel!$N$4="16751", Tabel!$AD985*1.2,0)</f>
        <v>0</v>
      </c>
      <c r="AF975" s="55">
        <f>IF(Tabel!$N$4="16606", Tabel!$AD985*0.3,0)</f>
        <v>0</v>
      </c>
      <c r="AG975" s="55">
        <f>IF(Tabel!$N$4="16668", Tabel!$AD985*0.4,0)</f>
        <v>0</v>
      </c>
      <c r="AH975" s="55">
        <f>IF(Tabel!$N$4="15677", Tabel!$AD985*0.2,0)</f>
        <v>0</v>
      </c>
      <c r="AI975" s="55">
        <f>IF(Tabel!$N$4="16958", Tabel!$AD985*0.2,0)</f>
        <v>0</v>
      </c>
      <c r="AJ975" s="55">
        <f>Tabel!$AD985*0.75</f>
        <v>0</v>
      </c>
      <c r="AK975" s="55">
        <f>(Tabel!$AD985+Tabel!$AF985)*0.1</f>
        <v>0</v>
      </c>
      <c r="AL975" s="55">
        <f>IF(Tabel!$B985="GRUP_F6", Tabel!$AD985*0.1,0)</f>
        <v>0</v>
      </c>
      <c r="AM975" s="55">
        <f>IF(IFERROR(MATCH(CONCATENATE("I",Tabel!$N$4),Inst_social,0),0)&gt;0,Tabel!$AD985*0.1,0)</f>
        <v>0</v>
      </c>
      <c r="AN975" s="55">
        <f>Tabel!$AD985*0.75</f>
        <v>0</v>
      </c>
    </row>
    <row r="976" spans="24:40" x14ac:dyDescent="0.2">
      <c r="X976" s="55">
        <f>IF(IFERROR(MATCH(CONCATENATE("I",Tabel!$N$4),Inst_SFSSV,0),0)&gt;0,Tabel!$AD986*0.9,0)</f>
        <v>0</v>
      </c>
      <c r="Y976" s="55">
        <f>IF(Tabel!$N$4="16341", Tabel!AD986*1,0)</f>
        <v>0</v>
      </c>
      <c r="Z976" s="55">
        <f>IF(Tabel!$N$4="00027", Tabel!AD986*0.4,0)</f>
        <v>0</v>
      </c>
      <c r="AA976" s="55">
        <f>IF(IFERROR(MATCH(CONCATENATE("I",Tabel!$N$4),Inst_audio,0),0)&gt;0,Tabel!$AD986*0.2,0)</f>
        <v>0</v>
      </c>
      <c r="AB976" s="55">
        <f>IF(Tabel!$N$4="00169", Tabel!AD986*0.4,0)</f>
        <v>0</v>
      </c>
      <c r="AC976" s="55">
        <f>IF(IFERROR(MATCH(CONCATENATE("I",Tabel!$N$4),Inst_forta,0),0)&gt;0,Tabel!$AD986*0.2,0)</f>
        <v>0</v>
      </c>
      <c r="AD976" s="55">
        <f>IF(IFERROR(MATCH(CONCATENATE("I",Tabel!$N$4),Inst_forta_bani,0),0)&gt;0,Tabel!$AD986*1.2,0)</f>
        <v>0</v>
      </c>
      <c r="AE976" s="55">
        <f>IF(Tabel!$N$4="16751", Tabel!$AD986*1.2,0)</f>
        <v>0</v>
      </c>
      <c r="AF976" s="55">
        <f>IF(Tabel!$N$4="16606", Tabel!$AD986*0.3,0)</f>
        <v>0</v>
      </c>
      <c r="AG976" s="55">
        <f>IF(Tabel!$N$4="16668", Tabel!$AD986*0.4,0)</f>
        <v>0</v>
      </c>
      <c r="AH976" s="55">
        <f>IF(Tabel!$N$4="15677", Tabel!$AD986*0.2,0)</f>
        <v>0</v>
      </c>
      <c r="AI976" s="55">
        <f>IF(Tabel!$N$4="16958", Tabel!$AD986*0.2,0)</f>
        <v>0</v>
      </c>
      <c r="AJ976" s="55">
        <f>Tabel!$AD986*0.75</f>
        <v>0</v>
      </c>
      <c r="AK976" s="55">
        <f>(Tabel!$AD986+Tabel!$AF986)*0.1</f>
        <v>0</v>
      </c>
      <c r="AL976" s="55">
        <f>IF(Tabel!$B986="GRUP_F6", Tabel!$AD986*0.1,0)</f>
        <v>0</v>
      </c>
      <c r="AM976" s="55">
        <f>IF(IFERROR(MATCH(CONCATENATE("I",Tabel!$N$4),Inst_social,0),0)&gt;0,Tabel!$AD986*0.1,0)</f>
        <v>0</v>
      </c>
      <c r="AN976" s="55">
        <f>Tabel!$AD986*0.75</f>
        <v>0</v>
      </c>
    </row>
    <row r="977" spans="24:40" x14ac:dyDescent="0.2">
      <c r="X977" s="55">
        <f>IF(IFERROR(MATCH(CONCATENATE("I",Tabel!$N$4),Inst_SFSSV,0),0)&gt;0,Tabel!$AD987*0.9,0)</f>
        <v>0</v>
      </c>
      <c r="Y977" s="55">
        <f>IF(Tabel!$N$4="16341", Tabel!AD987*1,0)</f>
        <v>0</v>
      </c>
      <c r="Z977" s="55">
        <f>IF(Tabel!$N$4="00027", Tabel!AD987*0.4,0)</f>
        <v>0</v>
      </c>
      <c r="AA977" s="55">
        <f>IF(IFERROR(MATCH(CONCATENATE("I",Tabel!$N$4),Inst_audio,0),0)&gt;0,Tabel!$AD987*0.2,0)</f>
        <v>0</v>
      </c>
      <c r="AB977" s="55">
        <f>IF(Tabel!$N$4="00169", Tabel!AD987*0.4,0)</f>
        <v>0</v>
      </c>
      <c r="AC977" s="55">
        <f>IF(IFERROR(MATCH(CONCATENATE("I",Tabel!$N$4),Inst_forta,0),0)&gt;0,Tabel!$AD987*0.2,0)</f>
        <v>0</v>
      </c>
      <c r="AD977" s="55">
        <f>IF(IFERROR(MATCH(CONCATENATE("I",Tabel!$N$4),Inst_forta_bani,0),0)&gt;0,Tabel!$AD987*1.2,0)</f>
        <v>0</v>
      </c>
      <c r="AE977" s="55">
        <f>IF(Tabel!$N$4="16751", Tabel!$AD987*1.2,0)</f>
        <v>0</v>
      </c>
      <c r="AF977" s="55">
        <f>IF(Tabel!$N$4="16606", Tabel!$AD987*0.3,0)</f>
        <v>0</v>
      </c>
      <c r="AG977" s="55">
        <f>IF(Tabel!$N$4="16668", Tabel!$AD987*0.4,0)</f>
        <v>0</v>
      </c>
      <c r="AH977" s="55">
        <f>IF(Tabel!$N$4="15677", Tabel!$AD987*0.2,0)</f>
        <v>0</v>
      </c>
      <c r="AI977" s="55">
        <f>IF(Tabel!$N$4="16958", Tabel!$AD987*0.2,0)</f>
        <v>0</v>
      </c>
      <c r="AJ977" s="55">
        <f>Tabel!$AD987*0.75</f>
        <v>0</v>
      </c>
      <c r="AK977" s="55">
        <f>(Tabel!$AD987+Tabel!$AF987)*0.1</f>
        <v>0</v>
      </c>
      <c r="AL977" s="55">
        <f>IF(Tabel!$B987="GRUP_F6", Tabel!$AD987*0.1,0)</f>
        <v>0</v>
      </c>
      <c r="AM977" s="55">
        <f>IF(IFERROR(MATCH(CONCATENATE("I",Tabel!$N$4),Inst_social,0),0)&gt;0,Tabel!$AD987*0.1,0)</f>
        <v>0</v>
      </c>
      <c r="AN977" s="55">
        <f>Tabel!$AD987*0.75</f>
        <v>0</v>
      </c>
    </row>
    <row r="978" spans="24:40" x14ac:dyDescent="0.2">
      <c r="X978" s="55">
        <f>IF(IFERROR(MATCH(CONCATENATE("I",Tabel!$N$4),Inst_SFSSV,0),0)&gt;0,Tabel!$AD988*0.9,0)</f>
        <v>0</v>
      </c>
      <c r="Y978" s="55">
        <f>IF(Tabel!$N$4="16341", Tabel!AD988*1,0)</f>
        <v>0</v>
      </c>
      <c r="Z978" s="55">
        <f>IF(Tabel!$N$4="00027", Tabel!AD988*0.4,0)</f>
        <v>0</v>
      </c>
      <c r="AA978" s="55">
        <f>IF(IFERROR(MATCH(CONCATENATE("I",Tabel!$N$4),Inst_audio,0),0)&gt;0,Tabel!$AD988*0.2,0)</f>
        <v>0</v>
      </c>
      <c r="AB978" s="55">
        <f>IF(Tabel!$N$4="00169", Tabel!AD988*0.4,0)</f>
        <v>0</v>
      </c>
      <c r="AC978" s="55">
        <f>IF(IFERROR(MATCH(CONCATENATE("I",Tabel!$N$4),Inst_forta,0),0)&gt;0,Tabel!$AD988*0.2,0)</f>
        <v>0</v>
      </c>
      <c r="AD978" s="55">
        <f>IF(IFERROR(MATCH(CONCATENATE("I",Tabel!$N$4),Inst_forta_bani,0),0)&gt;0,Tabel!$AD988*1.2,0)</f>
        <v>0</v>
      </c>
      <c r="AE978" s="55">
        <f>IF(Tabel!$N$4="16751", Tabel!$AD988*1.2,0)</f>
        <v>0</v>
      </c>
      <c r="AF978" s="55">
        <f>IF(Tabel!$N$4="16606", Tabel!$AD988*0.3,0)</f>
        <v>0</v>
      </c>
      <c r="AG978" s="55">
        <f>IF(Tabel!$N$4="16668", Tabel!$AD988*0.4,0)</f>
        <v>0</v>
      </c>
      <c r="AH978" s="55">
        <f>IF(Tabel!$N$4="15677", Tabel!$AD988*0.2,0)</f>
        <v>0</v>
      </c>
      <c r="AI978" s="55">
        <f>IF(Tabel!$N$4="16958", Tabel!$AD988*0.2,0)</f>
        <v>0</v>
      </c>
      <c r="AJ978" s="55">
        <f>Tabel!$AD988*0.75</f>
        <v>0</v>
      </c>
      <c r="AK978" s="55">
        <f>(Tabel!$AD988+Tabel!$AF988)*0.1</f>
        <v>0</v>
      </c>
      <c r="AL978" s="55">
        <f>IF(Tabel!$B988="GRUP_F6", Tabel!$AD988*0.1,0)</f>
        <v>0</v>
      </c>
      <c r="AM978" s="55">
        <f>IF(IFERROR(MATCH(CONCATENATE("I",Tabel!$N$4),Inst_social,0),0)&gt;0,Tabel!$AD988*0.1,0)</f>
        <v>0</v>
      </c>
      <c r="AN978" s="55">
        <f>Tabel!$AD988*0.75</f>
        <v>0</v>
      </c>
    </row>
    <row r="979" spans="24:40" x14ac:dyDescent="0.2">
      <c r="X979" s="55">
        <f>IF(IFERROR(MATCH(CONCATENATE("I",Tabel!$N$4),Inst_SFSSV,0),0)&gt;0,Tabel!$AD989*0.9,0)</f>
        <v>0</v>
      </c>
      <c r="Y979" s="55">
        <f>IF(Tabel!$N$4="16341", Tabel!AD989*1,0)</f>
        <v>0</v>
      </c>
      <c r="Z979" s="55">
        <f>IF(Tabel!$N$4="00027", Tabel!AD989*0.4,0)</f>
        <v>0</v>
      </c>
      <c r="AA979" s="55">
        <f>IF(IFERROR(MATCH(CONCATENATE("I",Tabel!$N$4),Inst_audio,0),0)&gt;0,Tabel!$AD989*0.2,0)</f>
        <v>0</v>
      </c>
      <c r="AB979" s="55">
        <f>IF(Tabel!$N$4="00169", Tabel!AD989*0.4,0)</f>
        <v>0</v>
      </c>
      <c r="AC979" s="55">
        <f>IF(IFERROR(MATCH(CONCATENATE("I",Tabel!$N$4),Inst_forta,0),0)&gt;0,Tabel!$AD989*0.2,0)</f>
        <v>0</v>
      </c>
      <c r="AD979" s="55">
        <f>IF(IFERROR(MATCH(CONCATENATE("I",Tabel!$N$4),Inst_forta_bani,0),0)&gt;0,Tabel!$AD989*1.2,0)</f>
        <v>0</v>
      </c>
      <c r="AE979" s="55">
        <f>IF(Tabel!$N$4="16751", Tabel!$AD989*1.2,0)</f>
        <v>0</v>
      </c>
      <c r="AF979" s="55">
        <f>IF(Tabel!$N$4="16606", Tabel!$AD989*0.3,0)</f>
        <v>0</v>
      </c>
      <c r="AG979" s="55">
        <f>IF(Tabel!$N$4="16668", Tabel!$AD989*0.4,0)</f>
        <v>0</v>
      </c>
      <c r="AH979" s="55">
        <f>IF(Tabel!$N$4="15677", Tabel!$AD989*0.2,0)</f>
        <v>0</v>
      </c>
      <c r="AI979" s="55">
        <f>IF(Tabel!$N$4="16958", Tabel!$AD989*0.2,0)</f>
        <v>0</v>
      </c>
      <c r="AJ979" s="55">
        <f>Tabel!$AD989*0.75</f>
        <v>0</v>
      </c>
      <c r="AK979" s="55">
        <f>(Tabel!$AD989+Tabel!$AF989)*0.1</f>
        <v>0</v>
      </c>
      <c r="AL979" s="55">
        <f>IF(Tabel!$B989="GRUP_F6", Tabel!$AD989*0.1,0)</f>
        <v>0</v>
      </c>
      <c r="AM979" s="55">
        <f>IF(IFERROR(MATCH(CONCATENATE("I",Tabel!$N$4),Inst_social,0),0)&gt;0,Tabel!$AD989*0.1,0)</f>
        <v>0</v>
      </c>
      <c r="AN979" s="55">
        <f>Tabel!$AD989*0.75</f>
        <v>0</v>
      </c>
    </row>
    <row r="980" spans="24:40" x14ac:dyDescent="0.2">
      <c r="X980" s="55">
        <f>IF(IFERROR(MATCH(CONCATENATE("I",Tabel!$N$4),Inst_SFSSV,0),0)&gt;0,Tabel!$AD990*0.9,0)</f>
        <v>0</v>
      </c>
      <c r="Y980" s="55">
        <f>IF(Tabel!$N$4="16341", Tabel!AD990*1,0)</f>
        <v>0</v>
      </c>
      <c r="Z980" s="55">
        <f>IF(Tabel!$N$4="00027", Tabel!AD990*0.4,0)</f>
        <v>0</v>
      </c>
      <c r="AA980" s="55">
        <f>IF(IFERROR(MATCH(CONCATENATE("I",Tabel!$N$4),Inst_audio,0),0)&gt;0,Tabel!$AD990*0.2,0)</f>
        <v>0</v>
      </c>
      <c r="AB980" s="55">
        <f>IF(Tabel!$N$4="00169", Tabel!AD990*0.4,0)</f>
        <v>0</v>
      </c>
      <c r="AC980" s="55">
        <f>IF(IFERROR(MATCH(CONCATENATE("I",Tabel!$N$4),Inst_forta,0),0)&gt;0,Tabel!$AD990*0.2,0)</f>
        <v>0</v>
      </c>
      <c r="AD980" s="55">
        <f>IF(IFERROR(MATCH(CONCATENATE("I",Tabel!$N$4),Inst_forta_bani,0),0)&gt;0,Tabel!$AD990*1.2,0)</f>
        <v>0</v>
      </c>
      <c r="AE980" s="55">
        <f>IF(Tabel!$N$4="16751", Tabel!$AD990*1.2,0)</f>
        <v>0</v>
      </c>
      <c r="AF980" s="55">
        <f>IF(Tabel!$N$4="16606", Tabel!$AD990*0.3,0)</f>
        <v>0</v>
      </c>
      <c r="AG980" s="55">
        <f>IF(Tabel!$N$4="16668", Tabel!$AD990*0.4,0)</f>
        <v>0</v>
      </c>
      <c r="AH980" s="55">
        <f>IF(Tabel!$N$4="15677", Tabel!$AD990*0.2,0)</f>
        <v>0</v>
      </c>
      <c r="AI980" s="55">
        <f>IF(Tabel!$N$4="16958", Tabel!$AD990*0.2,0)</f>
        <v>0</v>
      </c>
      <c r="AJ980" s="55">
        <f>Tabel!$AD990*0.75</f>
        <v>0</v>
      </c>
      <c r="AK980" s="55">
        <f>(Tabel!$AD990+Tabel!$AF990)*0.1</f>
        <v>0</v>
      </c>
      <c r="AL980" s="55">
        <f>IF(Tabel!$B990="GRUP_F6", Tabel!$AD990*0.1,0)</f>
        <v>0</v>
      </c>
      <c r="AM980" s="55">
        <f>IF(IFERROR(MATCH(CONCATENATE("I",Tabel!$N$4),Inst_social,0),0)&gt;0,Tabel!$AD990*0.1,0)</f>
        <v>0</v>
      </c>
      <c r="AN980" s="55">
        <f>Tabel!$AD990*0.75</f>
        <v>0</v>
      </c>
    </row>
    <row r="981" spans="24:40" x14ac:dyDescent="0.2">
      <c r="X981" s="55">
        <f>IF(IFERROR(MATCH(CONCATENATE("I",Tabel!$N$4),Inst_SFSSV,0),0)&gt;0,Tabel!$AD991*0.9,0)</f>
        <v>0</v>
      </c>
      <c r="Y981" s="55">
        <f>IF(Tabel!$N$4="16341", Tabel!AD991*1,0)</f>
        <v>0</v>
      </c>
      <c r="Z981" s="55">
        <f>IF(Tabel!$N$4="00027", Tabel!AD991*0.4,0)</f>
        <v>0</v>
      </c>
      <c r="AA981" s="55">
        <f>IF(IFERROR(MATCH(CONCATENATE("I",Tabel!$N$4),Inst_audio,0),0)&gt;0,Tabel!$AD991*0.2,0)</f>
        <v>0</v>
      </c>
      <c r="AB981" s="55">
        <f>IF(Tabel!$N$4="00169", Tabel!AD991*0.4,0)</f>
        <v>0</v>
      </c>
      <c r="AC981" s="55">
        <f>IF(IFERROR(MATCH(CONCATENATE("I",Tabel!$N$4),Inst_forta,0),0)&gt;0,Tabel!$AD991*0.2,0)</f>
        <v>0</v>
      </c>
      <c r="AD981" s="55">
        <f>IF(IFERROR(MATCH(CONCATENATE("I",Tabel!$N$4),Inst_forta_bani,0),0)&gt;0,Tabel!$AD991*1.2,0)</f>
        <v>0</v>
      </c>
      <c r="AE981" s="55">
        <f>IF(Tabel!$N$4="16751", Tabel!$AD991*1.2,0)</f>
        <v>0</v>
      </c>
      <c r="AF981" s="55">
        <f>IF(Tabel!$N$4="16606", Tabel!$AD991*0.3,0)</f>
        <v>0</v>
      </c>
      <c r="AG981" s="55">
        <f>IF(Tabel!$N$4="16668", Tabel!$AD991*0.4,0)</f>
        <v>0</v>
      </c>
      <c r="AH981" s="55">
        <f>IF(Tabel!$N$4="15677", Tabel!$AD991*0.2,0)</f>
        <v>0</v>
      </c>
      <c r="AI981" s="55">
        <f>IF(Tabel!$N$4="16958", Tabel!$AD991*0.2,0)</f>
        <v>0</v>
      </c>
      <c r="AJ981" s="55">
        <f>Tabel!$AD991*0.75</f>
        <v>0</v>
      </c>
      <c r="AK981" s="55">
        <f>(Tabel!$AD991+Tabel!$AF991)*0.1</f>
        <v>0</v>
      </c>
      <c r="AL981" s="55">
        <f>IF(Tabel!$B991="GRUP_F6", Tabel!$AD991*0.1,0)</f>
        <v>0</v>
      </c>
      <c r="AM981" s="55">
        <f>IF(IFERROR(MATCH(CONCATENATE("I",Tabel!$N$4),Inst_social,0),0)&gt;0,Tabel!$AD991*0.1,0)</f>
        <v>0</v>
      </c>
      <c r="AN981" s="55">
        <f>Tabel!$AD991*0.75</f>
        <v>0</v>
      </c>
    </row>
    <row r="982" spans="24:40" x14ac:dyDescent="0.2">
      <c r="X982" s="55">
        <f>IF(IFERROR(MATCH(CONCATENATE("I",Tabel!$N$4),Inst_SFSSV,0),0)&gt;0,Tabel!$AD992*0.9,0)</f>
        <v>0</v>
      </c>
      <c r="Y982" s="55">
        <f>IF(Tabel!$N$4="16341", Tabel!AD992*1,0)</f>
        <v>0</v>
      </c>
      <c r="Z982" s="55">
        <f>IF(Tabel!$N$4="00027", Tabel!AD992*0.4,0)</f>
        <v>0</v>
      </c>
      <c r="AA982" s="55">
        <f>IF(IFERROR(MATCH(CONCATENATE("I",Tabel!$N$4),Inst_audio,0),0)&gt;0,Tabel!$AD992*0.2,0)</f>
        <v>0</v>
      </c>
      <c r="AB982" s="55">
        <f>IF(Tabel!$N$4="00169", Tabel!AD992*0.4,0)</f>
        <v>0</v>
      </c>
      <c r="AC982" s="55">
        <f>IF(IFERROR(MATCH(CONCATENATE("I",Tabel!$N$4),Inst_forta,0),0)&gt;0,Tabel!$AD992*0.2,0)</f>
        <v>0</v>
      </c>
      <c r="AD982" s="55">
        <f>IF(IFERROR(MATCH(CONCATENATE("I",Tabel!$N$4),Inst_forta_bani,0),0)&gt;0,Tabel!$AD992*1.2,0)</f>
        <v>0</v>
      </c>
      <c r="AE982" s="55">
        <f>IF(Tabel!$N$4="16751", Tabel!$AD992*1.2,0)</f>
        <v>0</v>
      </c>
      <c r="AF982" s="55">
        <f>IF(Tabel!$N$4="16606", Tabel!$AD992*0.3,0)</f>
        <v>0</v>
      </c>
      <c r="AG982" s="55">
        <f>IF(Tabel!$N$4="16668", Tabel!$AD992*0.4,0)</f>
        <v>0</v>
      </c>
      <c r="AH982" s="55">
        <f>IF(Tabel!$N$4="15677", Tabel!$AD992*0.2,0)</f>
        <v>0</v>
      </c>
      <c r="AI982" s="55">
        <f>IF(Tabel!$N$4="16958", Tabel!$AD992*0.2,0)</f>
        <v>0</v>
      </c>
      <c r="AJ982" s="55">
        <f>Tabel!$AD992*0.75</f>
        <v>0</v>
      </c>
      <c r="AK982" s="55">
        <f>(Tabel!$AD992+Tabel!$AF992)*0.1</f>
        <v>0</v>
      </c>
      <c r="AL982" s="55">
        <f>IF(Tabel!$B992="GRUP_F6", Tabel!$AD992*0.1,0)</f>
        <v>0</v>
      </c>
      <c r="AM982" s="55">
        <f>IF(IFERROR(MATCH(CONCATENATE("I",Tabel!$N$4),Inst_social,0),0)&gt;0,Tabel!$AD992*0.1,0)</f>
        <v>0</v>
      </c>
      <c r="AN982" s="55">
        <f>Tabel!$AD992*0.75</f>
        <v>0</v>
      </c>
    </row>
    <row r="983" spans="24:40" x14ac:dyDescent="0.2">
      <c r="X983" s="55">
        <f>IF(IFERROR(MATCH(CONCATENATE("I",Tabel!$N$4),Inst_SFSSV,0),0)&gt;0,Tabel!$AD993*0.9,0)</f>
        <v>0</v>
      </c>
      <c r="Y983" s="55">
        <f>IF(Tabel!$N$4="16341", Tabel!AD993*1,0)</f>
        <v>0</v>
      </c>
      <c r="Z983" s="55">
        <f>IF(Tabel!$N$4="00027", Tabel!AD993*0.4,0)</f>
        <v>0</v>
      </c>
      <c r="AA983" s="55">
        <f>IF(IFERROR(MATCH(CONCATENATE("I",Tabel!$N$4),Inst_audio,0),0)&gt;0,Tabel!$AD993*0.2,0)</f>
        <v>0</v>
      </c>
      <c r="AB983" s="55">
        <f>IF(Tabel!$N$4="00169", Tabel!AD993*0.4,0)</f>
        <v>0</v>
      </c>
      <c r="AC983" s="55">
        <f>IF(IFERROR(MATCH(CONCATENATE("I",Tabel!$N$4),Inst_forta,0),0)&gt;0,Tabel!$AD993*0.2,0)</f>
        <v>0</v>
      </c>
      <c r="AD983" s="55">
        <f>IF(IFERROR(MATCH(CONCATENATE("I",Tabel!$N$4),Inst_forta_bani,0),0)&gt;0,Tabel!$AD993*1.2,0)</f>
        <v>0</v>
      </c>
      <c r="AE983" s="55">
        <f>IF(Tabel!$N$4="16751", Tabel!$AD993*1.2,0)</f>
        <v>0</v>
      </c>
      <c r="AF983" s="55">
        <f>IF(Tabel!$N$4="16606", Tabel!$AD993*0.3,0)</f>
        <v>0</v>
      </c>
      <c r="AG983" s="55">
        <f>IF(Tabel!$N$4="16668", Tabel!$AD993*0.4,0)</f>
        <v>0</v>
      </c>
      <c r="AH983" s="55">
        <f>IF(Tabel!$N$4="15677", Tabel!$AD993*0.2,0)</f>
        <v>0</v>
      </c>
      <c r="AI983" s="55">
        <f>IF(Tabel!$N$4="16958", Tabel!$AD993*0.2,0)</f>
        <v>0</v>
      </c>
      <c r="AJ983" s="55">
        <f>Tabel!$AD993*0.75</f>
        <v>0</v>
      </c>
      <c r="AK983" s="55">
        <f>(Tabel!$AD993+Tabel!$AF993)*0.1</f>
        <v>0</v>
      </c>
      <c r="AL983" s="55">
        <f>IF(Tabel!$B993="GRUP_F6", Tabel!$AD993*0.1,0)</f>
        <v>0</v>
      </c>
      <c r="AM983" s="55">
        <f>IF(IFERROR(MATCH(CONCATENATE("I",Tabel!$N$4),Inst_social,0),0)&gt;0,Tabel!$AD993*0.1,0)</f>
        <v>0</v>
      </c>
      <c r="AN983" s="55">
        <f>Tabel!$AD993*0.75</f>
        <v>0</v>
      </c>
    </row>
    <row r="984" spans="24:40" x14ac:dyDescent="0.2">
      <c r="X984" s="55">
        <f>IF(IFERROR(MATCH(CONCATENATE("I",Tabel!$N$4),Inst_SFSSV,0),0)&gt;0,Tabel!$AD994*0.9,0)</f>
        <v>0</v>
      </c>
      <c r="Y984" s="55">
        <f>IF(Tabel!$N$4="16341", Tabel!AD994*1,0)</f>
        <v>0</v>
      </c>
      <c r="Z984" s="55">
        <f>IF(Tabel!$N$4="00027", Tabel!AD994*0.4,0)</f>
        <v>0</v>
      </c>
      <c r="AA984" s="55">
        <f>IF(IFERROR(MATCH(CONCATENATE("I",Tabel!$N$4),Inst_audio,0),0)&gt;0,Tabel!$AD994*0.2,0)</f>
        <v>0</v>
      </c>
      <c r="AB984" s="55">
        <f>IF(Tabel!$N$4="00169", Tabel!AD994*0.4,0)</f>
        <v>0</v>
      </c>
      <c r="AC984" s="55">
        <f>IF(IFERROR(MATCH(CONCATENATE("I",Tabel!$N$4),Inst_forta,0),0)&gt;0,Tabel!$AD994*0.2,0)</f>
        <v>0</v>
      </c>
      <c r="AD984" s="55">
        <f>IF(IFERROR(MATCH(CONCATENATE("I",Tabel!$N$4),Inst_forta_bani,0),0)&gt;0,Tabel!$AD994*1.2,0)</f>
        <v>0</v>
      </c>
      <c r="AE984" s="55">
        <f>IF(Tabel!$N$4="16751", Tabel!$AD994*1.2,0)</f>
        <v>0</v>
      </c>
      <c r="AF984" s="55">
        <f>IF(Tabel!$N$4="16606", Tabel!$AD994*0.3,0)</f>
        <v>0</v>
      </c>
      <c r="AG984" s="55">
        <f>IF(Tabel!$N$4="16668", Tabel!$AD994*0.4,0)</f>
        <v>0</v>
      </c>
      <c r="AH984" s="55">
        <f>IF(Tabel!$N$4="15677", Tabel!$AD994*0.2,0)</f>
        <v>0</v>
      </c>
      <c r="AI984" s="55">
        <f>IF(Tabel!$N$4="16958", Tabel!$AD994*0.2,0)</f>
        <v>0</v>
      </c>
      <c r="AJ984" s="55">
        <f>Tabel!$AD994*0.75</f>
        <v>0</v>
      </c>
      <c r="AK984" s="55">
        <f>(Tabel!$AD994+Tabel!$AF994)*0.1</f>
        <v>0</v>
      </c>
      <c r="AL984" s="55">
        <f>IF(Tabel!$B994="GRUP_F6", Tabel!$AD994*0.1,0)</f>
        <v>0</v>
      </c>
      <c r="AM984" s="55">
        <f>IF(IFERROR(MATCH(CONCATENATE("I",Tabel!$N$4),Inst_social,0),0)&gt;0,Tabel!$AD994*0.1,0)</f>
        <v>0</v>
      </c>
      <c r="AN984" s="55">
        <f>Tabel!$AD994*0.75</f>
        <v>0</v>
      </c>
    </row>
    <row r="985" spans="24:40" x14ac:dyDescent="0.2">
      <c r="X985" s="55">
        <f>IF(IFERROR(MATCH(CONCATENATE("I",Tabel!$N$4),Inst_SFSSV,0),0)&gt;0,Tabel!$AD995*0.9,0)</f>
        <v>0</v>
      </c>
      <c r="Y985" s="55">
        <f>IF(Tabel!$N$4="16341", Tabel!AD995*1,0)</f>
        <v>0</v>
      </c>
      <c r="Z985" s="55">
        <f>IF(Tabel!$N$4="00027", Tabel!AD995*0.4,0)</f>
        <v>0</v>
      </c>
      <c r="AA985" s="55">
        <f>IF(IFERROR(MATCH(CONCATENATE("I",Tabel!$N$4),Inst_audio,0),0)&gt;0,Tabel!$AD995*0.2,0)</f>
        <v>0</v>
      </c>
      <c r="AB985" s="55">
        <f>IF(Tabel!$N$4="00169", Tabel!AD995*0.4,0)</f>
        <v>0</v>
      </c>
      <c r="AC985" s="55">
        <f>IF(IFERROR(MATCH(CONCATENATE("I",Tabel!$N$4),Inst_forta,0),0)&gt;0,Tabel!$AD995*0.2,0)</f>
        <v>0</v>
      </c>
      <c r="AD985" s="55">
        <f>IF(IFERROR(MATCH(CONCATENATE("I",Tabel!$N$4),Inst_forta_bani,0),0)&gt;0,Tabel!$AD995*1.2,0)</f>
        <v>0</v>
      </c>
      <c r="AE985" s="55">
        <f>IF(Tabel!$N$4="16751", Tabel!$AD995*1.2,0)</f>
        <v>0</v>
      </c>
      <c r="AF985" s="55">
        <f>IF(Tabel!$N$4="16606", Tabel!$AD995*0.3,0)</f>
        <v>0</v>
      </c>
      <c r="AG985" s="55">
        <f>IF(Tabel!$N$4="16668", Tabel!$AD995*0.4,0)</f>
        <v>0</v>
      </c>
      <c r="AH985" s="55">
        <f>IF(Tabel!$N$4="15677", Tabel!$AD995*0.2,0)</f>
        <v>0</v>
      </c>
      <c r="AI985" s="55">
        <f>IF(Tabel!$N$4="16958", Tabel!$AD995*0.2,0)</f>
        <v>0</v>
      </c>
      <c r="AJ985" s="55">
        <f>Tabel!$AD995*0.75</f>
        <v>0</v>
      </c>
      <c r="AK985" s="55">
        <f>(Tabel!$AD995+Tabel!$AF995)*0.1</f>
        <v>0</v>
      </c>
      <c r="AL985" s="55">
        <f>IF(Tabel!$B995="GRUP_F6", Tabel!$AD995*0.1,0)</f>
        <v>0</v>
      </c>
      <c r="AM985" s="55">
        <f>IF(IFERROR(MATCH(CONCATENATE("I",Tabel!$N$4),Inst_social,0),0)&gt;0,Tabel!$AD995*0.1,0)</f>
        <v>0</v>
      </c>
      <c r="AN985" s="55">
        <f>Tabel!$AD995*0.75</f>
        <v>0</v>
      </c>
    </row>
    <row r="986" spans="24:40" x14ac:dyDescent="0.2">
      <c r="X986" s="55">
        <f>IF(IFERROR(MATCH(CONCATENATE("I",Tabel!$N$4),Inst_SFSSV,0),0)&gt;0,Tabel!$AD996*0.9,0)</f>
        <v>0</v>
      </c>
      <c r="Y986" s="55">
        <f>IF(Tabel!$N$4="16341", Tabel!AD996*1,0)</f>
        <v>0</v>
      </c>
      <c r="Z986" s="55">
        <f>IF(Tabel!$N$4="00027", Tabel!AD996*0.4,0)</f>
        <v>0</v>
      </c>
      <c r="AA986" s="55">
        <f>IF(IFERROR(MATCH(CONCATENATE("I",Tabel!$N$4),Inst_audio,0),0)&gt;0,Tabel!$AD996*0.2,0)</f>
        <v>0</v>
      </c>
      <c r="AB986" s="55">
        <f>IF(Tabel!$N$4="00169", Tabel!AD996*0.4,0)</f>
        <v>0</v>
      </c>
      <c r="AC986" s="55">
        <f>IF(IFERROR(MATCH(CONCATENATE("I",Tabel!$N$4),Inst_forta,0),0)&gt;0,Tabel!$AD996*0.2,0)</f>
        <v>0</v>
      </c>
      <c r="AD986" s="55">
        <f>IF(IFERROR(MATCH(CONCATENATE("I",Tabel!$N$4),Inst_forta_bani,0),0)&gt;0,Tabel!$AD996*1.2,0)</f>
        <v>0</v>
      </c>
      <c r="AE986" s="55">
        <f>IF(Tabel!$N$4="16751", Tabel!$AD996*1.2,0)</f>
        <v>0</v>
      </c>
      <c r="AF986" s="55">
        <f>IF(Tabel!$N$4="16606", Tabel!$AD996*0.3,0)</f>
        <v>0</v>
      </c>
      <c r="AG986" s="55">
        <f>IF(Tabel!$N$4="16668", Tabel!$AD996*0.4,0)</f>
        <v>0</v>
      </c>
      <c r="AH986" s="55">
        <f>IF(Tabel!$N$4="15677", Tabel!$AD996*0.2,0)</f>
        <v>0</v>
      </c>
      <c r="AI986" s="55">
        <f>IF(Tabel!$N$4="16958", Tabel!$AD996*0.2,0)</f>
        <v>0</v>
      </c>
      <c r="AJ986" s="55">
        <f>Tabel!$AD996*0.75</f>
        <v>0</v>
      </c>
      <c r="AK986" s="55">
        <f>(Tabel!$AD996+Tabel!$AF996)*0.1</f>
        <v>0</v>
      </c>
      <c r="AL986" s="55">
        <f>IF(Tabel!$B996="GRUP_F6", Tabel!$AD996*0.1,0)</f>
        <v>0</v>
      </c>
      <c r="AM986" s="55">
        <f>IF(IFERROR(MATCH(CONCATENATE("I",Tabel!$N$4),Inst_social,0),0)&gt;0,Tabel!$AD996*0.1,0)</f>
        <v>0</v>
      </c>
      <c r="AN986" s="55">
        <f>Tabel!$AD996*0.75</f>
        <v>0</v>
      </c>
    </row>
    <row r="987" spans="24:40" x14ac:dyDescent="0.2">
      <c r="X987" s="55">
        <f>IF(IFERROR(MATCH(CONCATENATE("I",Tabel!$N$4),Inst_SFSSV,0),0)&gt;0,Tabel!$AD997*0.9,0)</f>
        <v>0</v>
      </c>
      <c r="Y987" s="55">
        <f>IF(Tabel!$N$4="16341", Tabel!AD997*1,0)</f>
        <v>0</v>
      </c>
      <c r="Z987" s="55">
        <f>IF(Tabel!$N$4="00027", Tabel!AD997*0.4,0)</f>
        <v>0</v>
      </c>
      <c r="AA987" s="55">
        <f>IF(IFERROR(MATCH(CONCATENATE("I",Tabel!$N$4),Inst_audio,0),0)&gt;0,Tabel!$AD997*0.2,0)</f>
        <v>0</v>
      </c>
      <c r="AB987" s="55">
        <f>IF(Tabel!$N$4="00169", Tabel!AD997*0.4,0)</f>
        <v>0</v>
      </c>
      <c r="AC987" s="55">
        <f>IF(IFERROR(MATCH(CONCATENATE("I",Tabel!$N$4),Inst_forta,0),0)&gt;0,Tabel!$AD997*0.2,0)</f>
        <v>0</v>
      </c>
      <c r="AD987" s="55">
        <f>IF(IFERROR(MATCH(CONCATENATE("I",Tabel!$N$4),Inst_forta_bani,0),0)&gt;0,Tabel!$AD997*1.2,0)</f>
        <v>0</v>
      </c>
      <c r="AE987" s="55">
        <f>IF(Tabel!$N$4="16751", Tabel!$AD997*1.2,0)</f>
        <v>0</v>
      </c>
      <c r="AF987" s="55">
        <f>IF(Tabel!$N$4="16606", Tabel!$AD997*0.3,0)</f>
        <v>0</v>
      </c>
      <c r="AG987" s="55">
        <f>IF(Tabel!$N$4="16668", Tabel!$AD997*0.4,0)</f>
        <v>0</v>
      </c>
      <c r="AH987" s="55">
        <f>IF(Tabel!$N$4="15677", Tabel!$AD997*0.2,0)</f>
        <v>0</v>
      </c>
      <c r="AI987" s="55">
        <f>IF(Tabel!$N$4="16958", Tabel!$AD997*0.2,0)</f>
        <v>0</v>
      </c>
      <c r="AJ987" s="55">
        <f>Tabel!$AD997*0.75</f>
        <v>0</v>
      </c>
      <c r="AK987" s="55">
        <f>(Tabel!$AD997+Tabel!$AF997)*0.1</f>
        <v>0</v>
      </c>
      <c r="AL987" s="55">
        <f>IF(Tabel!$B997="GRUP_F6", Tabel!$AD997*0.1,0)</f>
        <v>0</v>
      </c>
      <c r="AM987" s="55">
        <f>IF(IFERROR(MATCH(CONCATENATE("I",Tabel!$N$4),Inst_social,0),0)&gt;0,Tabel!$AD997*0.1,0)</f>
        <v>0</v>
      </c>
      <c r="AN987" s="55">
        <f>Tabel!$AD997*0.75</f>
        <v>0</v>
      </c>
    </row>
    <row r="988" spans="24:40" x14ac:dyDescent="0.2">
      <c r="X988" s="55">
        <f>IF(IFERROR(MATCH(CONCATENATE("I",Tabel!$N$4),Inst_SFSSV,0),0)&gt;0,Tabel!$AD998*0.9,0)</f>
        <v>0</v>
      </c>
      <c r="Y988" s="55">
        <f>IF(Tabel!$N$4="16341", Tabel!AD998*1,0)</f>
        <v>0</v>
      </c>
      <c r="Z988" s="55">
        <f>IF(Tabel!$N$4="00027", Tabel!AD998*0.4,0)</f>
        <v>0</v>
      </c>
      <c r="AA988" s="55">
        <f>IF(IFERROR(MATCH(CONCATENATE("I",Tabel!$N$4),Inst_audio,0),0)&gt;0,Tabel!$AD998*0.2,0)</f>
        <v>0</v>
      </c>
      <c r="AB988" s="55">
        <f>IF(Tabel!$N$4="00169", Tabel!AD998*0.4,0)</f>
        <v>0</v>
      </c>
      <c r="AC988" s="55">
        <f>IF(IFERROR(MATCH(CONCATENATE("I",Tabel!$N$4),Inst_forta,0),0)&gt;0,Tabel!$AD998*0.2,0)</f>
        <v>0</v>
      </c>
      <c r="AD988" s="55">
        <f>IF(IFERROR(MATCH(CONCATENATE("I",Tabel!$N$4),Inst_forta_bani,0),0)&gt;0,Tabel!$AD998*1.2,0)</f>
        <v>0</v>
      </c>
      <c r="AE988" s="55">
        <f>IF(Tabel!$N$4="16751", Tabel!$AD998*1.2,0)</f>
        <v>0</v>
      </c>
      <c r="AF988" s="55">
        <f>IF(Tabel!$N$4="16606", Tabel!$AD998*0.3,0)</f>
        <v>0</v>
      </c>
      <c r="AG988" s="55">
        <f>IF(Tabel!$N$4="16668", Tabel!$AD998*0.4,0)</f>
        <v>0</v>
      </c>
      <c r="AH988" s="55">
        <f>IF(Tabel!$N$4="15677", Tabel!$AD998*0.2,0)</f>
        <v>0</v>
      </c>
      <c r="AI988" s="55">
        <f>IF(Tabel!$N$4="16958", Tabel!$AD998*0.2,0)</f>
        <v>0</v>
      </c>
      <c r="AJ988" s="55">
        <f>Tabel!$AD998*0.75</f>
        <v>0</v>
      </c>
      <c r="AK988" s="55">
        <f>(Tabel!$AD998+Tabel!$AF998)*0.1</f>
        <v>0</v>
      </c>
      <c r="AL988" s="55">
        <f>IF(Tabel!$B998="GRUP_F6", Tabel!$AD998*0.1,0)</f>
        <v>0</v>
      </c>
      <c r="AM988" s="55">
        <f>IF(IFERROR(MATCH(CONCATENATE("I",Tabel!$N$4),Inst_social,0),0)&gt;0,Tabel!$AD998*0.1,0)</f>
        <v>0</v>
      </c>
      <c r="AN988" s="55">
        <f>Tabel!$AD998*0.75</f>
        <v>0</v>
      </c>
    </row>
    <row r="989" spans="24:40" x14ac:dyDescent="0.2">
      <c r="X989" s="55">
        <f>IF(IFERROR(MATCH(CONCATENATE("I",Tabel!$N$4),Inst_SFSSV,0),0)&gt;0,Tabel!$AD999*0.9,0)</f>
        <v>0</v>
      </c>
      <c r="Y989" s="55">
        <f>IF(Tabel!$N$4="16341", Tabel!AD999*1,0)</f>
        <v>0</v>
      </c>
      <c r="Z989" s="55">
        <f>IF(Tabel!$N$4="00027", Tabel!AD999*0.4,0)</f>
        <v>0</v>
      </c>
      <c r="AA989" s="55">
        <f>IF(IFERROR(MATCH(CONCATENATE("I",Tabel!$N$4),Inst_audio,0),0)&gt;0,Tabel!$AD999*0.2,0)</f>
        <v>0</v>
      </c>
      <c r="AB989" s="55">
        <f>IF(Tabel!$N$4="00169", Tabel!AD999*0.4,0)</f>
        <v>0</v>
      </c>
      <c r="AC989" s="55">
        <f>IF(IFERROR(MATCH(CONCATENATE("I",Tabel!$N$4),Inst_forta,0),0)&gt;0,Tabel!$AD999*0.2,0)</f>
        <v>0</v>
      </c>
      <c r="AD989" s="55">
        <f>IF(IFERROR(MATCH(CONCATENATE("I",Tabel!$N$4),Inst_forta_bani,0),0)&gt;0,Tabel!$AD999*1.2,0)</f>
        <v>0</v>
      </c>
      <c r="AE989" s="55">
        <f>IF(Tabel!$N$4="16751", Tabel!$AD999*1.2,0)</f>
        <v>0</v>
      </c>
      <c r="AF989" s="55">
        <f>IF(Tabel!$N$4="16606", Tabel!$AD999*0.3,0)</f>
        <v>0</v>
      </c>
      <c r="AG989" s="55">
        <f>IF(Tabel!$N$4="16668", Tabel!$AD999*0.4,0)</f>
        <v>0</v>
      </c>
      <c r="AH989" s="55">
        <f>IF(Tabel!$N$4="15677", Tabel!$AD999*0.2,0)</f>
        <v>0</v>
      </c>
      <c r="AI989" s="55">
        <f>IF(Tabel!$N$4="16958", Tabel!$AD999*0.2,0)</f>
        <v>0</v>
      </c>
      <c r="AJ989" s="55">
        <f>Tabel!$AD999*0.75</f>
        <v>0</v>
      </c>
      <c r="AK989" s="55">
        <f>(Tabel!$AD999+Tabel!$AF999)*0.1</f>
        <v>0</v>
      </c>
      <c r="AL989" s="55">
        <f>IF(Tabel!$B999="GRUP_F6", Tabel!$AD999*0.1,0)</f>
        <v>0</v>
      </c>
      <c r="AM989" s="55">
        <f>IF(IFERROR(MATCH(CONCATENATE("I",Tabel!$N$4),Inst_social,0),0)&gt;0,Tabel!$AD999*0.1,0)</f>
        <v>0</v>
      </c>
      <c r="AN989" s="55">
        <f>Tabel!$AD999*0.75</f>
        <v>0</v>
      </c>
    </row>
    <row r="990" spans="24:40" x14ac:dyDescent="0.2">
      <c r="X990" s="55">
        <f>IF(IFERROR(MATCH(CONCATENATE("I",Tabel!$N$4),Inst_SFSSV,0),0)&gt;0,Tabel!$AD1000*0.9,0)</f>
        <v>0</v>
      </c>
      <c r="Y990" s="55">
        <f>IF(Tabel!$N$4="16341", Tabel!AD1000*1,0)</f>
        <v>0</v>
      </c>
      <c r="Z990" s="55">
        <f>IF(Tabel!$N$4="00027", Tabel!AD1000*0.4,0)</f>
        <v>0</v>
      </c>
      <c r="AA990" s="55">
        <f>IF(IFERROR(MATCH(CONCATENATE("I",Tabel!$N$4),Inst_audio,0),0)&gt;0,Tabel!$AD1000*0.2,0)</f>
        <v>0</v>
      </c>
      <c r="AB990" s="55">
        <f>IF(Tabel!$N$4="00169", Tabel!AD1000*0.4,0)</f>
        <v>0</v>
      </c>
      <c r="AC990" s="55">
        <f>IF(IFERROR(MATCH(CONCATENATE("I",Tabel!$N$4),Inst_forta,0),0)&gt;0,Tabel!$AD1000*0.2,0)</f>
        <v>0</v>
      </c>
      <c r="AD990" s="55">
        <f>IF(IFERROR(MATCH(CONCATENATE("I",Tabel!$N$4),Inst_forta_bani,0),0)&gt;0,Tabel!$AD1000*1.2,0)</f>
        <v>0</v>
      </c>
      <c r="AE990" s="55">
        <f>IF(Tabel!$N$4="16751", Tabel!$AD1000*1.2,0)</f>
        <v>0</v>
      </c>
      <c r="AF990" s="55">
        <f>IF(Tabel!$N$4="16606", Tabel!$AD1000*0.3,0)</f>
        <v>0</v>
      </c>
      <c r="AG990" s="55">
        <f>IF(Tabel!$N$4="16668", Tabel!$AD1000*0.4,0)</f>
        <v>0</v>
      </c>
      <c r="AH990" s="55">
        <f>IF(Tabel!$N$4="15677", Tabel!$AD1000*0.2,0)</f>
        <v>0</v>
      </c>
      <c r="AI990" s="55">
        <f>IF(Tabel!$N$4="16958", Tabel!$AD1000*0.2,0)</f>
        <v>0</v>
      </c>
      <c r="AJ990" s="55">
        <f>Tabel!$AD1000*0.75</f>
        <v>0</v>
      </c>
      <c r="AK990" s="55">
        <f>(Tabel!$AD1000+Tabel!$AF1000)*0.1</f>
        <v>0</v>
      </c>
      <c r="AL990" s="55">
        <f>IF(Tabel!$B1000="GRUP_F6", Tabel!$AD1000*0.1,0)</f>
        <v>0</v>
      </c>
      <c r="AM990" s="55">
        <f>IF(IFERROR(MATCH(CONCATENATE("I",Tabel!$N$4),Inst_social,0),0)&gt;0,Tabel!$AD1000*0.1,0)</f>
        <v>0</v>
      </c>
      <c r="AN990" s="55">
        <f>Tabel!$AD1000*0.75</f>
        <v>0</v>
      </c>
    </row>
    <row r="991" spans="24:40" x14ac:dyDescent="0.2">
      <c r="X991" s="55">
        <f>IF(IFERROR(MATCH(CONCATENATE("I",Tabel!$N$4),Inst_SFSSV,0),0)&gt;0,Tabel!$AD1001*0.9,0)</f>
        <v>0</v>
      </c>
      <c r="Y991" s="55">
        <f>IF(Tabel!$N$4="16341", Tabel!AD1001*1,0)</f>
        <v>0</v>
      </c>
      <c r="Z991" s="55">
        <f>IF(Tabel!$N$4="00027", Tabel!AD1001*0.4,0)</f>
        <v>0</v>
      </c>
      <c r="AA991" s="55">
        <f>IF(IFERROR(MATCH(CONCATENATE("I",Tabel!$N$4),Inst_audio,0),0)&gt;0,Tabel!$AD1001*0.2,0)</f>
        <v>0</v>
      </c>
      <c r="AB991" s="55">
        <f>IF(Tabel!$N$4="00169", Tabel!AD1001*0.4,0)</f>
        <v>0</v>
      </c>
      <c r="AC991" s="55">
        <f>IF(IFERROR(MATCH(CONCATENATE("I",Tabel!$N$4),Inst_forta,0),0)&gt;0,Tabel!$AD1001*0.2,0)</f>
        <v>0</v>
      </c>
      <c r="AD991" s="55">
        <f>IF(IFERROR(MATCH(CONCATENATE("I",Tabel!$N$4),Inst_forta_bani,0),0)&gt;0,Tabel!$AD1001*1.2,0)</f>
        <v>0</v>
      </c>
      <c r="AE991" s="55">
        <f>IF(Tabel!$N$4="16751", Tabel!$AD1001*1.2,0)</f>
        <v>0</v>
      </c>
      <c r="AF991" s="55">
        <f>IF(Tabel!$N$4="16606", Tabel!$AD1001*0.3,0)</f>
        <v>0</v>
      </c>
      <c r="AG991" s="55">
        <f>IF(Tabel!$N$4="16668", Tabel!$AD1001*0.4,0)</f>
        <v>0</v>
      </c>
      <c r="AH991" s="55">
        <f>IF(Tabel!$N$4="15677", Tabel!$AD1001*0.2,0)</f>
        <v>0</v>
      </c>
      <c r="AI991" s="55">
        <f>IF(Tabel!$N$4="16958", Tabel!$AD1001*0.2,0)</f>
        <v>0</v>
      </c>
      <c r="AJ991" s="55">
        <f>Tabel!$AD1001*0.75</f>
        <v>0</v>
      </c>
      <c r="AK991" s="55">
        <f>(Tabel!$AD1001+Tabel!$AF1001)*0.1</f>
        <v>0</v>
      </c>
      <c r="AL991" s="55">
        <f>IF(Tabel!$B1001="GRUP_F6", Tabel!$AD1001*0.1,0)</f>
        <v>0</v>
      </c>
      <c r="AM991" s="55">
        <f>IF(IFERROR(MATCH(CONCATENATE("I",Tabel!$N$4),Inst_social,0),0)&gt;0,Tabel!$AD1001*0.1,0)</f>
        <v>0</v>
      </c>
      <c r="AN991" s="55">
        <f>Tabel!$AD1001*0.75</f>
        <v>0</v>
      </c>
    </row>
    <row r="992" spans="24:40" x14ac:dyDescent="0.2">
      <c r="X992" s="55">
        <f>IF(IFERROR(MATCH(CONCATENATE("I",Tabel!$N$4),Inst_SFSSV,0),0)&gt;0,Tabel!$AD1002*0.9,0)</f>
        <v>0</v>
      </c>
      <c r="Y992" s="55">
        <f>IF(Tabel!$N$4="16341", Tabel!AD1002*1,0)</f>
        <v>0</v>
      </c>
      <c r="Z992" s="55">
        <f>IF(Tabel!$N$4="00027", Tabel!AD1002*0.4,0)</f>
        <v>0</v>
      </c>
      <c r="AA992" s="55">
        <f>IF(IFERROR(MATCH(CONCATENATE("I",Tabel!$N$4),Inst_audio,0),0)&gt;0,Tabel!$AD1002*0.2,0)</f>
        <v>0</v>
      </c>
      <c r="AB992" s="55">
        <f>IF(Tabel!$N$4="00169", Tabel!AD1002*0.4,0)</f>
        <v>0</v>
      </c>
      <c r="AC992" s="55">
        <f>IF(IFERROR(MATCH(CONCATENATE("I",Tabel!$N$4),Inst_forta,0),0)&gt;0,Tabel!$AD1002*0.2,0)</f>
        <v>0</v>
      </c>
      <c r="AD992" s="55">
        <f>IF(IFERROR(MATCH(CONCATENATE("I",Tabel!$N$4),Inst_forta_bani,0),0)&gt;0,Tabel!$AD1002*1.2,0)</f>
        <v>0</v>
      </c>
      <c r="AE992" s="55">
        <f>IF(Tabel!$N$4="16751", Tabel!$AD1002*1.2,0)</f>
        <v>0</v>
      </c>
      <c r="AF992" s="55">
        <f>IF(Tabel!$N$4="16606", Tabel!$AD1002*0.3,0)</f>
        <v>0</v>
      </c>
      <c r="AG992" s="55">
        <f>IF(Tabel!$N$4="16668", Tabel!$AD1002*0.4,0)</f>
        <v>0</v>
      </c>
      <c r="AH992" s="55">
        <f>IF(Tabel!$N$4="15677", Tabel!$AD1002*0.2,0)</f>
        <v>0</v>
      </c>
      <c r="AI992" s="55">
        <f>IF(Tabel!$N$4="16958", Tabel!$AD1002*0.2,0)</f>
        <v>0</v>
      </c>
      <c r="AJ992" s="55">
        <f>Tabel!$AD1002*0.75</f>
        <v>0</v>
      </c>
      <c r="AK992" s="55">
        <f>(Tabel!$AD1002+Tabel!$AF1002)*0.1</f>
        <v>0</v>
      </c>
      <c r="AL992" s="55">
        <f>IF(Tabel!$B1002="GRUP_F6", Tabel!$AD1002*0.1,0)</f>
        <v>0</v>
      </c>
      <c r="AM992" s="55">
        <f>IF(IFERROR(MATCH(CONCATENATE("I",Tabel!$N$4),Inst_social,0),0)&gt;0,Tabel!$AD1002*0.1,0)</f>
        <v>0</v>
      </c>
      <c r="AN992" s="55">
        <f>Tabel!$AD1002*0.75</f>
        <v>0</v>
      </c>
    </row>
    <row r="993" spans="24:40" x14ac:dyDescent="0.2">
      <c r="X993" s="55">
        <f>IF(IFERROR(MATCH(CONCATENATE("I",Tabel!$N$4),Inst_SFSSV,0),0)&gt;0,Tabel!$AD1003*0.9,0)</f>
        <v>0</v>
      </c>
      <c r="Y993" s="55">
        <f>IF(Tabel!$N$4="16341", Tabel!AD1003*1,0)</f>
        <v>0</v>
      </c>
      <c r="Z993" s="55">
        <f>IF(Tabel!$N$4="00027", Tabel!AD1003*0.4,0)</f>
        <v>0</v>
      </c>
      <c r="AA993" s="55">
        <f>IF(IFERROR(MATCH(CONCATENATE("I",Tabel!$N$4),Inst_audio,0),0)&gt;0,Tabel!$AD1003*0.2,0)</f>
        <v>0</v>
      </c>
      <c r="AB993" s="55">
        <f>IF(Tabel!$N$4="00169", Tabel!AD1003*0.4,0)</f>
        <v>0</v>
      </c>
      <c r="AC993" s="55">
        <f>IF(IFERROR(MATCH(CONCATENATE("I",Tabel!$N$4),Inst_forta,0),0)&gt;0,Tabel!$AD1003*0.2,0)</f>
        <v>0</v>
      </c>
      <c r="AD993" s="55">
        <f>IF(IFERROR(MATCH(CONCATENATE("I",Tabel!$N$4),Inst_forta_bani,0),0)&gt;0,Tabel!$AD1003*1.2,0)</f>
        <v>0</v>
      </c>
      <c r="AE993" s="55">
        <f>IF(Tabel!$N$4="16751", Tabel!$AD1003*1.2,0)</f>
        <v>0</v>
      </c>
      <c r="AF993" s="55">
        <f>IF(Tabel!$N$4="16606", Tabel!$AD1003*0.3,0)</f>
        <v>0</v>
      </c>
      <c r="AG993" s="55">
        <f>IF(Tabel!$N$4="16668", Tabel!$AD1003*0.4,0)</f>
        <v>0</v>
      </c>
      <c r="AH993" s="55">
        <f>IF(Tabel!$N$4="15677", Tabel!$AD1003*0.2,0)</f>
        <v>0</v>
      </c>
      <c r="AI993" s="55">
        <f>IF(Tabel!$N$4="16958", Tabel!$AD1003*0.2,0)</f>
        <v>0</v>
      </c>
      <c r="AJ993" s="55">
        <f>Tabel!$AD1003*0.75</f>
        <v>0</v>
      </c>
      <c r="AK993" s="55">
        <f>(Tabel!$AD1003+Tabel!$AF1003)*0.1</f>
        <v>0</v>
      </c>
      <c r="AL993" s="55">
        <f>IF(Tabel!$B1003="GRUP_F6", Tabel!$AD1003*0.1,0)</f>
        <v>0</v>
      </c>
      <c r="AM993" s="55">
        <f>IF(IFERROR(MATCH(CONCATENATE("I",Tabel!$N$4),Inst_social,0),0)&gt;0,Tabel!$AD1003*0.1,0)</f>
        <v>0</v>
      </c>
      <c r="AN993" s="55">
        <f>Tabel!$AD1003*0.75</f>
        <v>0</v>
      </c>
    </row>
    <row r="994" spans="24:40" x14ac:dyDescent="0.2">
      <c r="X994" s="55">
        <f>IF(IFERROR(MATCH(CONCATENATE("I",Tabel!$N$4),Inst_SFSSV,0),0)&gt;0,Tabel!$AD1004*0.9,0)</f>
        <v>0</v>
      </c>
      <c r="Y994" s="55">
        <f>IF(Tabel!$N$4="16341", Tabel!AD1004*1,0)</f>
        <v>0</v>
      </c>
      <c r="Z994" s="55">
        <f>IF(Tabel!$N$4="00027", Tabel!AD1004*0.4,0)</f>
        <v>0</v>
      </c>
      <c r="AA994" s="55">
        <f>IF(IFERROR(MATCH(CONCATENATE("I",Tabel!$N$4),Inst_audio,0),0)&gt;0,Tabel!$AD1004*0.2,0)</f>
        <v>0</v>
      </c>
      <c r="AB994" s="55">
        <f>IF(Tabel!$N$4="00169", Tabel!AD1004*0.4,0)</f>
        <v>0</v>
      </c>
      <c r="AC994" s="55">
        <f>IF(IFERROR(MATCH(CONCATENATE("I",Tabel!$N$4),Inst_forta,0),0)&gt;0,Tabel!$AD1004*0.2,0)</f>
        <v>0</v>
      </c>
      <c r="AD994" s="55">
        <f>IF(IFERROR(MATCH(CONCATENATE("I",Tabel!$N$4),Inst_forta_bani,0),0)&gt;0,Tabel!$AD1004*1.2,0)</f>
        <v>0</v>
      </c>
      <c r="AE994" s="55">
        <f>IF(Tabel!$N$4="16751", Tabel!$AD1004*1.2,0)</f>
        <v>0</v>
      </c>
      <c r="AF994" s="55">
        <f>IF(Tabel!$N$4="16606", Tabel!$AD1004*0.3,0)</f>
        <v>0</v>
      </c>
      <c r="AG994" s="55">
        <f>IF(Tabel!$N$4="16668", Tabel!$AD1004*0.4,0)</f>
        <v>0</v>
      </c>
      <c r="AH994" s="55">
        <f>IF(Tabel!$N$4="15677", Tabel!$AD1004*0.2,0)</f>
        <v>0</v>
      </c>
      <c r="AI994" s="55">
        <f>IF(Tabel!$N$4="16958", Tabel!$AD1004*0.2,0)</f>
        <v>0</v>
      </c>
      <c r="AJ994" s="55">
        <f>Tabel!$AD1004*0.75</f>
        <v>0</v>
      </c>
      <c r="AK994" s="55">
        <f>(Tabel!$AD1004+Tabel!$AF1004)*0.1</f>
        <v>0</v>
      </c>
      <c r="AL994" s="55">
        <f>IF(Tabel!$B1004="GRUP_F6", Tabel!$AD1004*0.1,0)</f>
        <v>0</v>
      </c>
      <c r="AM994" s="55">
        <f>IF(IFERROR(MATCH(CONCATENATE("I",Tabel!$N$4),Inst_social,0),0)&gt;0,Tabel!$AD1004*0.1,0)</f>
        <v>0</v>
      </c>
      <c r="AN994" s="55">
        <f>Tabel!$AD1004*0.75</f>
        <v>0</v>
      </c>
    </row>
    <row r="995" spans="24:40" x14ac:dyDescent="0.2">
      <c r="X995" s="55">
        <f>IF(IFERROR(MATCH(CONCATENATE("I",Tabel!$N$4),Inst_SFSSV,0),0)&gt;0,Tabel!$AD1005*0.9,0)</f>
        <v>0</v>
      </c>
      <c r="Y995" s="55">
        <f>IF(Tabel!$N$4="16341", Tabel!AD1005*1,0)</f>
        <v>0</v>
      </c>
      <c r="Z995" s="55">
        <f>IF(Tabel!$N$4="00027", Tabel!AD1005*0.4,0)</f>
        <v>0</v>
      </c>
      <c r="AA995" s="55">
        <f>IF(IFERROR(MATCH(CONCATENATE("I",Tabel!$N$4),Inst_audio,0),0)&gt;0,Tabel!$AD1005*0.2,0)</f>
        <v>0</v>
      </c>
      <c r="AB995" s="55">
        <f>IF(Tabel!$N$4="00169", Tabel!AD1005*0.4,0)</f>
        <v>0</v>
      </c>
      <c r="AC995" s="55">
        <f>IF(IFERROR(MATCH(CONCATENATE("I",Tabel!$N$4),Inst_forta,0),0)&gt;0,Tabel!$AD1005*0.2,0)</f>
        <v>0</v>
      </c>
      <c r="AD995" s="55">
        <f>IF(IFERROR(MATCH(CONCATENATE("I",Tabel!$N$4),Inst_forta_bani,0),0)&gt;0,Tabel!$AD1005*1.2,0)</f>
        <v>0</v>
      </c>
      <c r="AE995" s="55">
        <f>IF(Tabel!$N$4="16751", Tabel!$AD1005*1.2,0)</f>
        <v>0</v>
      </c>
      <c r="AF995" s="55">
        <f>IF(Tabel!$N$4="16606", Tabel!$AD1005*0.3,0)</f>
        <v>0</v>
      </c>
      <c r="AG995" s="55">
        <f>IF(Tabel!$N$4="16668", Tabel!$AD1005*0.4,0)</f>
        <v>0</v>
      </c>
      <c r="AH995" s="55">
        <f>IF(Tabel!$N$4="15677", Tabel!$AD1005*0.2,0)</f>
        <v>0</v>
      </c>
      <c r="AI995" s="55">
        <f>IF(Tabel!$N$4="16958", Tabel!$AD1005*0.2,0)</f>
        <v>0</v>
      </c>
      <c r="AJ995" s="55">
        <f>Tabel!$AD1005*0.75</f>
        <v>0</v>
      </c>
      <c r="AK995" s="55">
        <f>(Tabel!$AD1005+Tabel!$AF1005)*0.1</f>
        <v>0</v>
      </c>
      <c r="AL995" s="55">
        <f>IF(Tabel!$B1005="GRUP_F6", Tabel!$AD1005*0.1,0)</f>
        <v>0</v>
      </c>
      <c r="AM995" s="55">
        <f>IF(IFERROR(MATCH(CONCATENATE("I",Tabel!$N$4),Inst_social,0),0)&gt;0,Tabel!$AD1005*0.1,0)</f>
        <v>0</v>
      </c>
      <c r="AN995" s="55">
        <f>Tabel!$AD1005*0.75</f>
        <v>0</v>
      </c>
    </row>
    <row r="996" spans="24:40" x14ac:dyDescent="0.2">
      <c r="X996" s="55">
        <f>IF(IFERROR(MATCH(CONCATENATE("I",Tabel!$N$4),Inst_SFSSV,0),0)&gt;0,Tabel!$AD1006*0.9,0)</f>
        <v>0</v>
      </c>
      <c r="Y996" s="55">
        <f>IF(Tabel!$N$4="16341", Tabel!AD1006*1,0)</f>
        <v>0</v>
      </c>
      <c r="Z996" s="55">
        <f>IF(Tabel!$N$4="00027", Tabel!AD1006*0.4,0)</f>
        <v>0</v>
      </c>
      <c r="AA996" s="55">
        <f>IF(IFERROR(MATCH(CONCATENATE("I",Tabel!$N$4),Inst_audio,0),0)&gt;0,Tabel!$AD1006*0.2,0)</f>
        <v>0</v>
      </c>
      <c r="AB996" s="55">
        <f>IF(Tabel!$N$4="00169", Tabel!AD1006*0.4,0)</f>
        <v>0</v>
      </c>
      <c r="AC996" s="55">
        <f>IF(IFERROR(MATCH(CONCATENATE("I",Tabel!$N$4),Inst_forta,0),0)&gt;0,Tabel!$AD1006*0.2,0)</f>
        <v>0</v>
      </c>
      <c r="AD996" s="55">
        <f>IF(IFERROR(MATCH(CONCATENATE("I",Tabel!$N$4),Inst_forta_bani,0),0)&gt;0,Tabel!$AD1006*1.2,0)</f>
        <v>0</v>
      </c>
      <c r="AE996" s="55">
        <f>IF(Tabel!$N$4="16751", Tabel!$AD1006*1.2,0)</f>
        <v>0</v>
      </c>
      <c r="AF996" s="55">
        <f>IF(Tabel!$N$4="16606", Tabel!$AD1006*0.3,0)</f>
        <v>0</v>
      </c>
      <c r="AG996" s="55">
        <f>IF(Tabel!$N$4="16668", Tabel!$AD1006*0.4,0)</f>
        <v>0</v>
      </c>
      <c r="AH996" s="55">
        <f>IF(Tabel!$N$4="15677", Tabel!$AD1006*0.2,0)</f>
        <v>0</v>
      </c>
      <c r="AI996" s="55">
        <f>IF(Tabel!$N$4="16958", Tabel!$AD1006*0.2,0)</f>
        <v>0</v>
      </c>
      <c r="AJ996" s="55">
        <f>Tabel!$AD1006*0.75</f>
        <v>0</v>
      </c>
      <c r="AK996" s="55">
        <f>(Tabel!$AD1006+Tabel!$AF1006)*0.1</f>
        <v>0</v>
      </c>
      <c r="AL996" s="55">
        <f>IF(Tabel!$B1006="GRUP_F6", Tabel!$AD1006*0.1,0)</f>
        <v>0</v>
      </c>
      <c r="AM996" s="55">
        <f>IF(IFERROR(MATCH(CONCATENATE("I",Tabel!$N$4),Inst_social,0),0)&gt;0,Tabel!$AD1006*0.1,0)</f>
        <v>0</v>
      </c>
      <c r="AN996" s="55">
        <f>Tabel!$AD1006*0.75</f>
        <v>0</v>
      </c>
    </row>
    <row r="997" spans="24:40" x14ac:dyDescent="0.2">
      <c r="X997" s="55">
        <f>IF(IFERROR(MATCH(CONCATENATE("I",Tabel!$N$4),Inst_SFSSV,0),0)&gt;0,Tabel!$AD1007*0.9,0)</f>
        <v>0</v>
      </c>
      <c r="Y997" s="55">
        <f>IF(Tabel!$N$4="16341", Tabel!AD1007*1,0)</f>
        <v>0</v>
      </c>
      <c r="Z997" s="55">
        <f>IF(Tabel!$N$4="00027", Tabel!AD1007*0.4,0)</f>
        <v>0</v>
      </c>
      <c r="AA997" s="55">
        <f>IF(IFERROR(MATCH(CONCATENATE("I",Tabel!$N$4),Inst_audio,0),0)&gt;0,Tabel!$AD1007*0.2,0)</f>
        <v>0</v>
      </c>
      <c r="AB997" s="55">
        <f>IF(Tabel!$N$4="00169", Tabel!AD1007*0.4,0)</f>
        <v>0</v>
      </c>
      <c r="AC997" s="55">
        <f>IF(IFERROR(MATCH(CONCATENATE("I",Tabel!$N$4),Inst_forta,0),0)&gt;0,Tabel!$AD1007*0.2,0)</f>
        <v>0</v>
      </c>
      <c r="AD997" s="55">
        <f>IF(IFERROR(MATCH(CONCATENATE("I",Tabel!$N$4),Inst_forta_bani,0),0)&gt;0,Tabel!$AD1007*1.2,0)</f>
        <v>0</v>
      </c>
      <c r="AE997" s="55">
        <f>IF(Tabel!$N$4="16751", Tabel!$AD1007*1.2,0)</f>
        <v>0</v>
      </c>
      <c r="AF997" s="55">
        <f>IF(Tabel!$N$4="16606", Tabel!$AD1007*0.3,0)</f>
        <v>0</v>
      </c>
      <c r="AG997" s="55">
        <f>IF(Tabel!$N$4="16668", Tabel!$AD1007*0.4,0)</f>
        <v>0</v>
      </c>
      <c r="AH997" s="55">
        <f>IF(Tabel!$N$4="15677", Tabel!$AD1007*0.2,0)</f>
        <v>0</v>
      </c>
      <c r="AI997" s="55">
        <f>IF(Tabel!$N$4="16958", Tabel!$AD1007*0.2,0)</f>
        <v>0</v>
      </c>
      <c r="AJ997" s="55">
        <f>Tabel!$AD1007*0.75</f>
        <v>0</v>
      </c>
      <c r="AK997" s="55">
        <f>(Tabel!$AD1007+Tabel!$AF1007)*0.1</f>
        <v>0</v>
      </c>
      <c r="AL997" s="55">
        <f>IF(Tabel!$B1007="GRUP_F6", Tabel!$AD1007*0.1,0)</f>
        <v>0</v>
      </c>
      <c r="AM997" s="55">
        <f>IF(IFERROR(MATCH(CONCATENATE("I",Tabel!$N$4),Inst_social,0),0)&gt;0,Tabel!$AD1007*0.1,0)</f>
        <v>0</v>
      </c>
      <c r="AN997" s="55">
        <f>Tabel!$AD1007*0.75</f>
        <v>0</v>
      </c>
    </row>
    <row r="998" spans="24:40" x14ac:dyDescent="0.2">
      <c r="X998" s="55">
        <f>IF(IFERROR(MATCH(CONCATENATE("I",Tabel!$N$4),Inst_SFSSV,0),0)&gt;0,Tabel!$AD1008*0.9,0)</f>
        <v>0</v>
      </c>
      <c r="Y998" s="55">
        <f>IF(Tabel!$N$4="16341", Tabel!AD1008*1,0)</f>
        <v>0</v>
      </c>
      <c r="Z998" s="55">
        <f>IF(Tabel!$N$4="00027", Tabel!AD1008*0.4,0)</f>
        <v>0</v>
      </c>
      <c r="AA998" s="55">
        <f>IF(IFERROR(MATCH(CONCATENATE("I",Tabel!$N$4),Inst_audio,0),0)&gt;0,Tabel!$AD1008*0.2,0)</f>
        <v>0</v>
      </c>
      <c r="AB998" s="55">
        <f>IF(Tabel!$N$4="00169", Tabel!AD1008*0.4,0)</f>
        <v>0</v>
      </c>
      <c r="AC998" s="55">
        <f>IF(IFERROR(MATCH(CONCATENATE("I",Tabel!$N$4),Inst_forta,0),0)&gt;0,Tabel!$AD1008*0.2,0)</f>
        <v>0</v>
      </c>
      <c r="AD998" s="55">
        <f>IF(IFERROR(MATCH(CONCATENATE("I",Tabel!$N$4),Inst_forta_bani,0),0)&gt;0,Tabel!$AD1008*1.2,0)</f>
        <v>0</v>
      </c>
      <c r="AE998" s="55">
        <f>IF(Tabel!$N$4="16751", Tabel!$AD1008*1.2,0)</f>
        <v>0</v>
      </c>
      <c r="AF998" s="55">
        <f>IF(Tabel!$N$4="16606", Tabel!$AD1008*0.3,0)</f>
        <v>0</v>
      </c>
      <c r="AG998" s="55">
        <f>IF(Tabel!$N$4="16668", Tabel!$AD1008*0.4,0)</f>
        <v>0</v>
      </c>
      <c r="AH998" s="55">
        <f>IF(Tabel!$N$4="15677", Tabel!$AD1008*0.2,0)</f>
        <v>0</v>
      </c>
      <c r="AI998" s="55">
        <f>IF(Tabel!$N$4="16958", Tabel!$AD1008*0.2,0)</f>
        <v>0</v>
      </c>
      <c r="AJ998" s="55">
        <f>Tabel!$AD1008*0.75</f>
        <v>0</v>
      </c>
      <c r="AK998" s="55">
        <f>(Tabel!$AD1008+Tabel!$AF1008)*0.1</f>
        <v>0</v>
      </c>
      <c r="AL998" s="55">
        <f>IF(Tabel!$B1008="GRUP_F6", Tabel!$AD1008*0.1,0)</f>
        <v>0</v>
      </c>
      <c r="AM998" s="55">
        <f>IF(IFERROR(MATCH(CONCATENATE("I",Tabel!$N$4),Inst_social,0),0)&gt;0,Tabel!$AD1008*0.1,0)</f>
        <v>0</v>
      </c>
      <c r="AN998" s="55">
        <f>Tabel!$AD1008*0.75</f>
        <v>0</v>
      </c>
    </row>
    <row r="999" spans="24:40" x14ac:dyDescent="0.2">
      <c r="X999" s="55">
        <f>IF(IFERROR(MATCH(CONCATENATE("I",Tabel!$N$4),Inst_SFSSV,0),0)&gt;0,Tabel!$AD1009*0.9,0)</f>
        <v>0</v>
      </c>
      <c r="Y999" s="55">
        <f>IF(Tabel!$N$4="16341", Tabel!AD1009*1,0)</f>
        <v>0</v>
      </c>
      <c r="Z999" s="55">
        <f>IF(Tabel!$N$4="00027", Tabel!AD1009*0.4,0)</f>
        <v>0</v>
      </c>
      <c r="AA999" s="55">
        <f>IF(IFERROR(MATCH(CONCATENATE("I",Tabel!$N$4),Inst_audio,0),0)&gt;0,Tabel!$AD1009*0.2,0)</f>
        <v>0</v>
      </c>
      <c r="AB999" s="55">
        <f>IF(Tabel!$N$4="00169", Tabel!AD1009*0.4,0)</f>
        <v>0</v>
      </c>
      <c r="AC999" s="55">
        <f>IF(IFERROR(MATCH(CONCATENATE("I",Tabel!$N$4),Inst_forta,0),0)&gt;0,Tabel!$AD1009*0.2,0)</f>
        <v>0</v>
      </c>
      <c r="AD999" s="55">
        <f>IF(IFERROR(MATCH(CONCATENATE("I",Tabel!$N$4),Inst_forta_bani,0),0)&gt;0,Tabel!$AD1009*1.2,0)</f>
        <v>0</v>
      </c>
      <c r="AE999" s="55">
        <f>IF(Tabel!$N$4="16751", Tabel!$AD1009*1.2,0)</f>
        <v>0</v>
      </c>
      <c r="AF999" s="55">
        <f>IF(Tabel!$N$4="16606", Tabel!$AD1009*0.3,0)</f>
        <v>0</v>
      </c>
      <c r="AG999" s="55">
        <f>IF(Tabel!$N$4="16668", Tabel!$AD1009*0.4,0)</f>
        <v>0</v>
      </c>
      <c r="AH999" s="55">
        <f>IF(Tabel!$N$4="15677", Tabel!$AD1009*0.2,0)</f>
        <v>0</v>
      </c>
      <c r="AI999" s="55">
        <f>IF(Tabel!$N$4="16958", Tabel!$AD1009*0.2,0)</f>
        <v>0</v>
      </c>
      <c r="AJ999" s="55">
        <f>Tabel!$AD1009*0.75</f>
        <v>0</v>
      </c>
      <c r="AK999" s="55">
        <f>(Tabel!$AD1009+Tabel!$AF1009)*0.1</f>
        <v>0</v>
      </c>
      <c r="AL999" s="55">
        <f>IF(Tabel!$B1009="GRUP_F6", Tabel!$AD1009*0.1,0)</f>
        <v>0</v>
      </c>
      <c r="AM999" s="55">
        <f>IF(IFERROR(MATCH(CONCATENATE("I",Tabel!$N$4),Inst_social,0),0)&gt;0,Tabel!$AD1009*0.1,0)</f>
        <v>0</v>
      </c>
      <c r="AN999" s="55">
        <f>Tabel!$AD1009*0.75</f>
        <v>0</v>
      </c>
    </row>
    <row r="1000" spans="24:40" x14ac:dyDescent="0.2">
      <c r="X1000" s="55">
        <f>IF(IFERROR(MATCH(CONCATENATE("I",Tabel!$N$4),Inst_SFSSV,0),0)&gt;0,Tabel!$AD1010*0.9,0)</f>
        <v>0</v>
      </c>
      <c r="Y1000" s="55">
        <f>IF(Tabel!$N$4="16341", Tabel!AD1010*1,0)</f>
        <v>0</v>
      </c>
      <c r="Z1000" s="55">
        <f>IF(Tabel!$N$4="00027", Tabel!AD1010*0.4,0)</f>
        <v>0</v>
      </c>
      <c r="AA1000" s="55">
        <f>IF(IFERROR(MATCH(CONCATENATE("I",Tabel!$N$4),Inst_audio,0),0)&gt;0,Tabel!$AD1010*0.2,0)</f>
        <v>0</v>
      </c>
      <c r="AB1000" s="55">
        <f>IF(Tabel!$N$4="00169", Tabel!AD1010*0.4,0)</f>
        <v>0</v>
      </c>
      <c r="AC1000" s="55">
        <f>IF(IFERROR(MATCH(CONCATENATE("I",Tabel!$N$4),Inst_forta,0),0)&gt;0,Tabel!$AD1010*0.2,0)</f>
        <v>0</v>
      </c>
      <c r="AD1000" s="55">
        <f>IF(IFERROR(MATCH(CONCATENATE("I",Tabel!$N$4),Inst_forta_bani,0),0)&gt;0,Tabel!$AD1010*1.2,0)</f>
        <v>0</v>
      </c>
      <c r="AE1000" s="55">
        <f>IF(Tabel!$N$4="16751", Tabel!$AD1010*1.2,0)</f>
        <v>0</v>
      </c>
      <c r="AF1000" s="55">
        <f>IF(Tabel!$N$4="16606", Tabel!$AD1010*0.3,0)</f>
        <v>0</v>
      </c>
      <c r="AG1000" s="55">
        <f>IF(Tabel!$N$4="16668", Tabel!$AD1010*0.4,0)</f>
        <v>0</v>
      </c>
      <c r="AH1000" s="55">
        <f>IF(Tabel!$N$4="15677", Tabel!$AD1010*0.2,0)</f>
        <v>0</v>
      </c>
      <c r="AI1000" s="55">
        <f>IF(Tabel!$N$4="16958", Tabel!$AD1010*0.2,0)</f>
        <v>0</v>
      </c>
      <c r="AJ1000" s="55">
        <f>Tabel!$AD1010*0.75</f>
        <v>0</v>
      </c>
      <c r="AK1000" s="55">
        <f>(Tabel!$AD1010+Tabel!$AF1010)*0.1</f>
        <v>0</v>
      </c>
      <c r="AL1000" s="55">
        <f>IF(Tabel!$B1010="GRUP_F6", Tabel!$AD1010*0.1,0)</f>
        <v>0</v>
      </c>
      <c r="AM1000" s="55">
        <f>IF(IFERROR(MATCH(CONCATENATE("I",Tabel!$N$4),Inst_social,0),0)&gt;0,Tabel!$AD1010*0.1,0)</f>
        <v>0</v>
      </c>
      <c r="AN1000" s="55">
        <f>Tabel!$AD1010*0.75</f>
        <v>0</v>
      </c>
    </row>
    <row r="1001" spans="24:40" x14ac:dyDescent="0.2">
      <c r="X1001" s="55">
        <f>IF(IFERROR(MATCH(CONCATENATE("I",Tabel!$N$4),Inst_SFSSV,0),0)&gt;0,Tabel!$AD1011*0.9,0)</f>
        <v>0</v>
      </c>
      <c r="Y1001" s="55">
        <f>IF(Tabel!$N$4="16341", Tabel!AD1011*1,0)</f>
        <v>0</v>
      </c>
      <c r="Z1001" s="55">
        <f>IF(Tabel!$N$4="00027", Tabel!AD1011*0.4,0)</f>
        <v>0</v>
      </c>
      <c r="AA1001" s="55">
        <f>IF(IFERROR(MATCH(CONCATENATE("I",Tabel!$N$4),Inst_audio,0),0)&gt;0,Tabel!$AD1011*0.2,0)</f>
        <v>0</v>
      </c>
      <c r="AB1001" s="55">
        <f>IF(Tabel!$N$4="00169", Tabel!AD1011*0.4,0)</f>
        <v>0</v>
      </c>
      <c r="AC1001" s="55">
        <f>IF(IFERROR(MATCH(CONCATENATE("I",Tabel!$N$4),Inst_forta,0),0)&gt;0,Tabel!$AD1011*0.2,0)</f>
        <v>0</v>
      </c>
      <c r="AD1001" s="55">
        <f>IF(IFERROR(MATCH(CONCATENATE("I",Tabel!$N$4),Inst_forta_bani,0),0)&gt;0,Tabel!$AD1011*1.2,0)</f>
        <v>0</v>
      </c>
      <c r="AE1001" s="55">
        <f>IF(Tabel!$N$4="16751", Tabel!$AD1011*1.2,0)</f>
        <v>0</v>
      </c>
      <c r="AF1001" s="55">
        <f>IF(Tabel!$N$4="16606", Tabel!$AD1011*0.3,0)</f>
        <v>0</v>
      </c>
      <c r="AG1001" s="55">
        <f>IF(Tabel!$N$4="16668", Tabel!$AD1011*0.4,0)</f>
        <v>0</v>
      </c>
      <c r="AH1001" s="55">
        <f>IF(Tabel!$N$4="15677", Tabel!$AD1011*0.2,0)</f>
        <v>0</v>
      </c>
      <c r="AI1001" s="55">
        <f>IF(Tabel!$N$4="16958", Tabel!$AD1011*0.2,0)</f>
        <v>0</v>
      </c>
      <c r="AJ1001" s="55">
        <f>Tabel!$AD1011*0.75</f>
        <v>0</v>
      </c>
      <c r="AK1001" s="55">
        <f>(Tabel!$AD1011+Tabel!$AF1011)*0.1</f>
        <v>0</v>
      </c>
      <c r="AL1001" s="55">
        <f>IF(Tabel!$B1011="GRUP_F6", Tabel!$AD1011*0.1,0)</f>
        <v>0</v>
      </c>
      <c r="AM1001" s="55">
        <f>IF(IFERROR(MATCH(CONCATENATE("I",Tabel!$N$4),Inst_social,0),0)&gt;0,Tabel!$AD1011*0.1,0)</f>
        <v>0</v>
      </c>
      <c r="AN1001" s="55">
        <f>Tabel!$AD1011*0.75</f>
        <v>0</v>
      </c>
    </row>
    <row r="1002" spans="24:40" x14ac:dyDescent="0.2">
      <c r="X1002" s="55">
        <f>IF(IFERROR(MATCH(CONCATENATE("I",Tabel!$N$4),Inst_SFSSV,0),0)&gt;0,Tabel!$AD1012*0.9,0)</f>
        <v>0</v>
      </c>
      <c r="Y1002" s="55">
        <f>IF(Tabel!$N$4="16341", Tabel!AD1012*1,0)</f>
        <v>0</v>
      </c>
      <c r="Z1002" s="55">
        <f>IF(Tabel!$N$4="00027", Tabel!AD1012*0.4,0)</f>
        <v>0</v>
      </c>
      <c r="AA1002" s="55">
        <f>IF(IFERROR(MATCH(CONCATENATE("I",Tabel!$N$4),Inst_audio,0),0)&gt;0,Tabel!$AD1012*0.2,0)</f>
        <v>0</v>
      </c>
      <c r="AB1002" s="55">
        <f>IF(Tabel!$N$4="00169", Tabel!AD1012*0.4,0)</f>
        <v>0</v>
      </c>
      <c r="AC1002" s="55">
        <f>IF(IFERROR(MATCH(CONCATENATE("I",Tabel!$N$4),Inst_forta,0),0)&gt;0,Tabel!$AD1012*0.2,0)</f>
        <v>0</v>
      </c>
      <c r="AD1002" s="55">
        <f>IF(IFERROR(MATCH(CONCATENATE("I",Tabel!$N$4),Inst_forta_bani,0),0)&gt;0,Tabel!$AD1012*1.2,0)</f>
        <v>0</v>
      </c>
      <c r="AE1002" s="55">
        <f>IF(Tabel!$N$4="16751", Tabel!$AD1012*1.2,0)</f>
        <v>0</v>
      </c>
      <c r="AF1002" s="55">
        <f>IF(Tabel!$N$4="16606", Tabel!$AD1012*0.3,0)</f>
        <v>0</v>
      </c>
      <c r="AG1002" s="55">
        <f>IF(Tabel!$N$4="16668", Tabel!$AD1012*0.4,0)</f>
        <v>0</v>
      </c>
      <c r="AH1002" s="55">
        <f>IF(Tabel!$N$4="15677", Tabel!$AD1012*0.2,0)</f>
        <v>0</v>
      </c>
      <c r="AI1002" s="55">
        <f>IF(Tabel!$N$4="16958", Tabel!$AD1012*0.2,0)</f>
        <v>0</v>
      </c>
      <c r="AJ1002" s="55">
        <f>Tabel!$AD1012*0.75</f>
        <v>0</v>
      </c>
      <c r="AK1002" s="55">
        <f>(Tabel!$AD1012+Tabel!$AF1012)*0.1</f>
        <v>0</v>
      </c>
      <c r="AL1002" s="55">
        <f>IF(Tabel!$B1012="GRUP_F6", Tabel!$AD1012*0.1,0)</f>
        <v>0</v>
      </c>
      <c r="AM1002" s="55">
        <f>IF(IFERROR(MATCH(CONCATENATE("I",Tabel!$N$4),Inst_social,0),0)&gt;0,Tabel!$AD1012*0.1,0)</f>
        <v>0</v>
      </c>
      <c r="AN1002" s="55">
        <f>Tabel!$AD1012*0.75</f>
        <v>0</v>
      </c>
    </row>
    <row r="1003" spans="24:40" x14ac:dyDescent="0.2">
      <c r="X1003" s="55">
        <f>IF(IFERROR(MATCH(CONCATENATE("I",Tabel!$N$4),Inst_SFSSV,0),0)&gt;0,Tabel!$AD1013*0.9,0)</f>
        <v>0</v>
      </c>
      <c r="Y1003" s="55">
        <f>IF(Tabel!$N$4="16341", Tabel!AD1013*1,0)</f>
        <v>0</v>
      </c>
      <c r="Z1003" s="55">
        <f>IF(Tabel!$N$4="00027", Tabel!AD1013*0.4,0)</f>
        <v>0</v>
      </c>
      <c r="AA1003" s="55">
        <f>IF(IFERROR(MATCH(CONCATENATE("I",Tabel!$N$4),Inst_audio,0),0)&gt;0,Tabel!$AD1013*0.2,0)</f>
        <v>0</v>
      </c>
      <c r="AB1003" s="55">
        <f>IF(Tabel!$N$4="00169", Tabel!AD1013*0.4,0)</f>
        <v>0</v>
      </c>
      <c r="AC1003" s="55">
        <f>IF(IFERROR(MATCH(CONCATENATE("I",Tabel!$N$4),Inst_forta,0),0)&gt;0,Tabel!$AD1013*0.2,0)</f>
        <v>0</v>
      </c>
      <c r="AD1003" s="55">
        <f>IF(IFERROR(MATCH(CONCATENATE("I",Tabel!$N$4),Inst_forta_bani,0),0)&gt;0,Tabel!$AD1013*1.2,0)</f>
        <v>0</v>
      </c>
      <c r="AE1003" s="55">
        <f>IF(Tabel!$N$4="16751", Tabel!$AD1013*1.2,0)</f>
        <v>0</v>
      </c>
      <c r="AF1003" s="55">
        <f>IF(Tabel!$N$4="16606", Tabel!$AD1013*0.3,0)</f>
        <v>0</v>
      </c>
      <c r="AG1003" s="55">
        <f>IF(Tabel!$N$4="16668", Tabel!$AD1013*0.4,0)</f>
        <v>0</v>
      </c>
      <c r="AH1003" s="55">
        <f>IF(Tabel!$N$4="15677", Tabel!$AD1013*0.2,0)</f>
        <v>0</v>
      </c>
      <c r="AI1003" s="55">
        <f>IF(Tabel!$N$4="16958", Tabel!$AD1013*0.2,0)</f>
        <v>0</v>
      </c>
      <c r="AJ1003" s="55">
        <f>Tabel!$AD1013*0.75</f>
        <v>0</v>
      </c>
      <c r="AK1003" s="55">
        <f>(Tabel!$AD1013+Tabel!$AF1013)*0.1</f>
        <v>0</v>
      </c>
      <c r="AL1003" s="55">
        <f>IF(Tabel!$B1013="GRUP_F6", Tabel!$AD1013*0.1,0)</f>
        <v>0</v>
      </c>
      <c r="AM1003" s="55">
        <f>IF(IFERROR(MATCH(CONCATENATE("I",Tabel!$N$4),Inst_social,0),0)&gt;0,Tabel!$AD1013*0.1,0)</f>
        <v>0</v>
      </c>
      <c r="AN1003" s="55">
        <f>Tabel!$AD1013*0.75</f>
        <v>0</v>
      </c>
    </row>
  </sheetData>
  <sheetProtection password="9017" sheet="1" objects="1" scenarios="1" selectLockedCells="1" selectUnlockedCells="1"/>
  <mergeCells count="3">
    <mergeCell ref="S23:S24"/>
    <mergeCell ref="S38:S39"/>
    <mergeCell ref="S40:S41"/>
  </mergeCells>
  <dataValidations count="1">
    <dataValidation type="list" allowBlank="1" showInputMessage="1" showErrorMessage="1" sqref="S110">
      <formula1>OFFSET($P$2,MATCH(MID(B13,1,6),$P$2:$P$66,0)-1,1,COUNTIF($P$2:$P$33,MID(B13,1,6)),1)</formula1>
      <formula2>0</formula2>
    </dataValidation>
  </dataValidations>
  <pageMargins left="0.7" right="0.7" top="0.75" bottom="0.75" header="0.511811023622047" footer="0.511811023622047"/>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List Box 1">
              <controlPr defaultSize="0" autoLine="0" autoPict="0">
                <anchor moveWithCells="1">
                  <from>
                    <xdr:col>4</xdr:col>
                    <xdr:colOff>542925</xdr:colOff>
                    <xdr:row>166</xdr:row>
                    <xdr:rowOff>114300</xdr:rowOff>
                  </from>
                  <to>
                    <xdr:col>7</xdr:col>
                    <xdr:colOff>190500</xdr:colOff>
                    <xdr:row>178</xdr:row>
                    <xdr:rowOff>123825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4</xdr:col>
                    <xdr:colOff>1304925</xdr:colOff>
                    <xdr:row>150</xdr:row>
                    <xdr:rowOff>95250</xdr:rowOff>
                  </from>
                  <to>
                    <xdr:col>7</xdr:col>
                    <xdr:colOff>1704975</xdr:colOff>
                    <xdr:row>167</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M1245"/>
  <sheetViews>
    <sheetView topLeftCell="A91" zoomScale="95" zoomScaleNormal="95" workbookViewId="0">
      <selection activeCell="A969" sqref="A969"/>
    </sheetView>
  </sheetViews>
  <sheetFormatPr defaultColWidth="9.140625" defaultRowHeight="12.75" x14ac:dyDescent="0.2"/>
  <cols>
    <col min="1" max="1" width="13.7109375" style="102" customWidth="1"/>
    <col min="2" max="2" width="16.28515625" style="102" customWidth="1"/>
    <col min="3" max="3" width="15.5703125" style="102" customWidth="1"/>
    <col min="4" max="4" width="3.7109375" style="102" customWidth="1"/>
    <col min="5" max="5" width="15.7109375" style="102" customWidth="1"/>
    <col min="6" max="6" width="32.28515625" style="102" customWidth="1"/>
    <col min="7" max="7" width="10" style="102" customWidth="1"/>
    <col min="8" max="8" width="38.85546875" style="102" customWidth="1"/>
    <col min="9" max="10" width="12.5703125" style="102" customWidth="1"/>
    <col min="11" max="11" width="32.7109375" style="102" customWidth="1"/>
    <col min="12" max="16384" width="9.140625" style="102"/>
  </cols>
  <sheetData>
    <row r="1" spans="1:13" x14ac:dyDescent="0.2">
      <c r="A1" s="103"/>
      <c r="B1" s="104"/>
      <c r="C1" s="105"/>
      <c r="D1" s="104"/>
      <c r="E1" s="104"/>
      <c r="F1" s="104"/>
      <c r="G1" s="104"/>
      <c r="H1" s="104"/>
      <c r="I1" s="106"/>
      <c r="J1" s="107"/>
      <c r="K1" s="104"/>
      <c r="L1" s="108"/>
      <c r="M1" s="109"/>
    </row>
    <row r="2" spans="1:13" x14ac:dyDescent="0.2">
      <c r="A2" s="408" t="s">
        <v>15998</v>
      </c>
      <c r="B2" s="408"/>
      <c r="C2" s="408"/>
      <c r="D2" s="104"/>
      <c r="E2" s="104"/>
      <c r="F2" s="104"/>
      <c r="G2" s="104"/>
      <c r="H2" s="104"/>
      <c r="I2" s="106"/>
      <c r="J2" s="107"/>
      <c r="K2" s="104"/>
      <c r="L2" s="108"/>
      <c r="M2" s="109"/>
    </row>
    <row r="3" spans="1:13" x14ac:dyDescent="0.2">
      <c r="A3" s="103"/>
      <c r="B3" s="104"/>
      <c r="C3" s="105"/>
      <c r="D3" s="104"/>
      <c r="E3" s="104" t="s">
        <v>15999</v>
      </c>
      <c r="F3" s="104"/>
      <c r="G3" s="104"/>
      <c r="H3" s="104"/>
      <c r="I3" s="106"/>
      <c r="J3" s="107"/>
      <c r="K3" s="104"/>
      <c r="L3" s="108"/>
      <c r="M3" s="109"/>
    </row>
    <row r="4" spans="1:13" x14ac:dyDescent="0.2">
      <c r="A4" s="110" t="s">
        <v>16000</v>
      </c>
      <c r="B4" s="111" t="s">
        <v>16001</v>
      </c>
      <c r="C4" s="112" t="s">
        <v>16002</v>
      </c>
      <c r="D4" s="103"/>
      <c r="E4" s="103"/>
      <c r="F4" s="113" t="s">
        <v>16003</v>
      </c>
      <c r="G4" s="113" t="s">
        <v>16004</v>
      </c>
      <c r="H4" s="113" t="s">
        <v>16005</v>
      </c>
      <c r="I4" s="114" t="s">
        <v>16006</v>
      </c>
      <c r="J4" s="103" t="s">
        <v>16007</v>
      </c>
      <c r="K4" s="103" t="s">
        <v>3</v>
      </c>
      <c r="L4" s="115" t="s">
        <v>16008</v>
      </c>
      <c r="M4" s="116" t="s">
        <v>16009</v>
      </c>
    </row>
    <row r="5" spans="1:13" x14ac:dyDescent="0.2">
      <c r="A5" s="117">
        <v>1</v>
      </c>
      <c r="B5" s="117">
        <v>1</v>
      </c>
      <c r="C5" s="118">
        <v>1</v>
      </c>
      <c r="D5" s="104"/>
      <c r="E5" s="104"/>
      <c r="F5" s="119" t="s">
        <v>16010</v>
      </c>
      <c r="G5" s="104" t="s">
        <v>16011</v>
      </c>
      <c r="H5" s="104" t="s">
        <v>16012</v>
      </c>
      <c r="I5" s="120" t="str">
        <f t="shared" ref="I5:I68" si="0">CONCATENATE("GRUP_",LEFT(J5,2))</f>
        <v>GRUP_A1</v>
      </c>
      <c r="J5" s="121" t="s">
        <v>16013</v>
      </c>
      <c r="K5" s="122" t="s">
        <v>16014</v>
      </c>
      <c r="L5" s="123">
        <v>130</v>
      </c>
      <c r="M5" s="124">
        <v>15</v>
      </c>
    </row>
    <row r="6" spans="1:13" ht="38.25" x14ac:dyDescent="0.2">
      <c r="A6" s="117">
        <v>1</v>
      </c>
      <c r="B6" s="117">
        <v>2</v>
      </c>
      <c r="C6" s="118">
        <v>1.02</v>
      </c>
      <c r="D6" s="104"/>
      <c r="E6" s="104"/>
      <c r="F6" s="119" t="s">
        <v>16015</v>
      </c>
      <c r="G6" s="104" t="s">
        <v>16016</v>
      </c>
      <c r="H6" s="104" t="s">
        <v>16012</v>
      </c>
      <c r="I6" s="120" t="str">
        <f t="shared" si="0"/>
        <v>GRUP_A1</v>
      </c>
      <c r="J6" s="125" t="s">
        <v>16017</v>
      </c>
      <c r="K6" s="126" t="s">
        <v>16018</v>
      </c>
      <c r="L6" s="127">
        <v>130</v>
      </c>
      <c r="M6" s="124">
        <v>15</v>
      </c>
    </row>
    <row r="7" spans="1:13" ht="25.5" x14ac:dyDescent="0.2">
      <c r="A7" s="117">
        <v>1</v>
      </c>
      <c r="B7" s="117">
        <v>3</v>
      </c>
      <c r="C7" s="118">
        <v>1.04</v>
      </c>
      <c r="D7" s="104"/>
      <c r="E7" s="104"/>
      <c r="F7" s="119" t="s">
        <v>16019</v>
      </c>
      <c r="G7" s="104" t="s">
        <v>16020</v>
      </c>
      <c r="H7" s="104" t="s">
        <v>16012</v>
      </c>
      <c r="I7" s="120" t="str">
        <f t="shared" si="0"/>
        <v>GRUP_A1</v>
      </c>
      <c r="J7" s="125" t="s">
        <v>16021</v>
      </c>
      <c r="K7" s="126" t="s">
        <v>16022</v>
      </c>
      <c r="L7" s="127">
        <v>130</v>
      </c>
      <c r="M7" s="124">
        <v>15</v>
      </c>
    </row>
    <row r="8" spans="1:13" x14ac:dyDescent="0.2">
      <c r="A8" s="117">
        <v>1</v>
      </c>
      <c r="B8" s="117">
        <v>4</v>
      </c>
      <c r="C8" s="118">
        <v>1.06</v>
      </c>
      <c r="D8" s="104"/>
      <c r="E8" s="104"/>
      <c r="F8" s="119" t="s">
        <v>16023</v>
      </c>
      <c r="G8" s="104" t="s">
        <v>16024</v>
      </c>
      <c r="H8" s="104" t="s">
        <v>16025</v>
      </c>
      <c r="I8" s="120" t="str">
        <f t="shared" si="0"/>
        <v>GRUP_A1</v>
      </c>
      <c r="J8" s="121" t="s">
        <v>16026</v>
      </c>
      <c r="K8" s="122" t="s">
        <v>16027</v>
      </c>
      <c r="L8" s="123">
        <v>127</v>
      </c>
      <c r="M8" s="124">
        <v>13.94</v>
      </c>
    </row>
    <row r="9" spans="1:13" ht="38.25" x14ac:dyDescent="0.2">
      <c r="A9" s="117">
        <v>1</v>
      </c>
      <c r="B9" s="117">
        <v>5</v>
      </c>
      <c r="C9" s="118">
        <v>1.0900000000000001</v>
      </c>
      <c r="D9" s="104"/>
      <c r="E9" s="104"/>
      <c r="F9" s="119" t="s">
        <v>16028</v>
      </c>
      <c r="G9" s="104" t="s">
        <v>16029</v>
      </c>
      <c r="H9" s="104" t="s">
        <v>16025</v>
      </c>
      <c r="I9" s="120" t="str">
        <f t="shared" si="0"/>
        <v>GRUP_A1</v>
      </c>
      <c r="J9" s="121" t="s">
        <v>16030</v>
      </c>
      <c r="K9" s="122" t="s">
        <v>16031</v>
      </c>
      <c r="L9" s="123">
        <v>129</v>
      </c>
      <c r="M9" s="124">
        <v>14.53</v>
      </c>
    </row>
    <row r="10" spans="1:13" ht="25.5" x14ac:dyDescent="0.2">
      <c r="A10" s="117">
        <v>1</v>
      </c>
      <c r="B10" s="117">
        <v>6</v>
      </c>
      <c r="C10" s="118">
        <v>1.1100000000000001</v>
      </c>
      <c r="D10" s="104"/>
      <c r="E10" s="104"/>
      <c r="F10" s="119" t="s">
        <v>16032</v>
      </c>
      <c r="G10" s="104" t="s">
        <v>16033</v>
      </c>
      <c r="H10" s="104" t="s">
        <v>16034</v>
      </c>
      <c r="I10" s="120" t="str">
        <f t="shared" si="0"/>
        <v>GRUP_A1</v>
      </c>
      <c r="J10" s="121" t="s">
        <v>16035</v>
      </c>
      <c r="K10" s="122" t="s">
        <v>16036</v>
      </c>
      <c r="L10" s="123">
        <v>129</v>
      </c>
      <c r="M10" s="124">
        <v>14.53</v>
      </c>
    </row>
    <row r="11" spans="1:13" ht="38.25" x14ac:dyDescent="0.2">
      <c r="A11" s="117">
        <v>1</v>
      </c>
      <c r="B11" s="117">
        <v>7</v>
      </c>
      <c r="C11" s="118">
        <v>1.1299999999999999</v>
      </c>
      <c r="D11" s="104"/>
      <c r="E11" s="104"/>
      <c r="F11" s="119" t="s">
        <v>16037</v>
      </c>
      <c r="G11" s="104" t="s">
        <v>16038</v>
      </c>
      <c r="H11" s="104" t="s">
        <v>16039</v>
      </c>
      <c r="I11" s="120" t="str">
        <f t="shared" si="0"/>
        <v>GRUP_A1</v>
      </c>
      <c r="J11" s="121" t="s">
        <v>16040</v>
      </c>
      <c r="K11" s="122" t="s">
        <v>16041</v>
      </c>
      <c r="L11" s="123">
        <v>127</v>
      </c>
      <c r="M11" s="124">
        <v>13.94</v>
      </c>
    </row>
    <row r="12" spans="1:13" ht="25.5" x14ac:dyDescent="0.2">
      <c r="A12" s="117">
        <v>1</v>
      </c>
      <c r="B12" s="117">
        <v>8</v>
      </c>
      <c r="C12" s="118">
        <v>1.1599999999999999</v>
      </c>
      <c r="D12" s="104"/>
      <c r="E12" s="104"/>
      <c r="F12" s="119" t="s">
        <v>16042</v>
      </c>
      <c r="G12" s="104" t="s">
        <v>16043</v>
      </c>
      <c r="H12" s="104" t="s">
        <v>16044</v>
      </c>
      <c r="I12" s="120" t="str">
        <f t="shared" si="0"/>
        <v>GRUP_A1</v>
      </c>
      <c r="J12" s="125" t="s">
        <v>16045</v>
      </c>
      <c r="K12" s="126" t="s">
        <v>16046</v>
      </c>
      <c r="L12" s="127">
        <v>127</v>
      </c>
      <c r="M12" s="124">
        <v>13.94</v>
      </c>
    </row>
    <row r="13" spans="1:13" ht="25.5" x14ac:dyDescent="0.2">
      <c r="A13" s="117">
        <v>2</v>
      </c>
      <c r="B13" s="117">
        <v>9</v>
      </c>
      <c r="C13" s="118">
        <v>1.18</v>
      </c>
      <c r="D13" s="104"/>
      <c r="E13" s="104"/>
      <c r="F13" s="119" t="s">
        <v>16047</v>
      </c>
      <c r="G13" s="104" t="s">
        <v>16048</v>
      </c>
      <c r="H13" s="104" t="s">
        <v>16044</v>
      </c>
      <c r="I13" s="120" t="str">
        <f t="shared" si="0"/>
        <v>GRUP_A1</v>
      </c>
      <c r="J13" s="125" t="s">
        <v>16049</v>
      </c>
      <c r="K13" s="126" t="s">
        <v>16050</v>
      </c>
      <c r="L13" s="127">
        <v>123</v>
      </c>
      <c r="M13" s="124">
        <v>12.82</v>
      </c>
    </row>
    <row r="14" spans="1:13" ht="38.25" x14ac:dyDescent="0.2">
      <c r="A14" s="117">
        <v>2</v>
      </c>
      <c r="B14" s="117">
        <v>10</v>
      </c>
      <c r="C14" s="118">
        <v>1.21</v>
      </c>
      <c r="D14" s="104"/>
      <c r="E14" s="104"/>
      <c r="F14" s="119" t="s">
        <v>16051</v>
      </c>
      <c r="G14" s="104" t="s">
        <v>16052</v>
      </c>
      <c r="H14" s="104" t="s">
        <v>16053</v>
      </c>
      <c r="I14" s="120" t="str">
        <f t="shared" si="0"/>
        <v>GRUP_A1</v>
      </c>
      <c r="J14" s="121" t="s">
        <v>16054</v>
      </c>
      <c r="K14" s="122" t="s">
        <v>16055</v>
      </c>
      <c r="L14" s="123">
        <v>128</v>
      </c>
      <c r="M14" s="124">
        <v>14.23</v>
      </c>
    </row>
    <row r="15" spans="1:13" ht="25.5" x14ac:dyDescent="0.2">
      <c r="A15" s="117">
        <v>2</v>
      </c>
      <c r="B15" s="117">
        <v>11</v>
      </c>
      <c r="C15" s="118">
        <v>1.23</v>
      </c>
      <c r="D15" s="104"/>
      <c r="E15" s="104"/>
      <c r="F15" s="119" t="s">
        <v>16056</v>
      </c>
      <c r="G15" s="104" t="s">
        <v>16057</v>
      </c>
      <c r="H15" s="104" t="s">
        <v>16058</v>
      </c>
      <c r="I15" s="120" t="str">
        <f t="shared" si="0"/>
        <v>GRUP_A1</v>
      </c>
      <c r="J15" s="121" t="s">
        <v>16059</v>
      </c>
      <c r="K15" s="122" t="s">
        <v>16060</v>
      </c>
      <c r="L15" s="123">
        <v>128</v>
      </c>
      <c r="M15" s="124">
        <v>14.23</v>
      </c>
    </row>
    <row r="16" spans="1:13" ht="25.5" x14ac:dyDescent="0.2">
      <c r="A16" s="117">
        <v>2</v>
      </c>
      <c r="B16" s="117">
        <v>12</v>
      </c>
      <c r="C16" s="118">
        <v>1.26</v>
      </c>
      <c r="D16" s="104"/>
      <c r="E16" s="104"/>
      <c r="F16" s="119" t="s">
        <v>16061</v>
      </c>
      <c r="G16" s="104" t="s">
        <v>16062</v>
      </c>
      <c r="H16" s="104" t="s">
        <v>16063</v>
      </c>
      <c r="I16" s="120" t="str">
        <f t="shared" si="0"/>
        <v>GRUP_A1</v>
      </c>
      <c r="J16" s="121" t="s">
        <v>16064</v>
      </c>
      <c r="K16" s="122" t="s">
        <v>16027</v>
      </c>
      <c r="L16" s="123">
        <v>125</v>
      </c>
      <c r="M16" s="124">
        <v>13.37</v>
      </c>
    </row>
    <row r="17" spans="1:13" x14ac:dyDescent="0.2">
      <c r="A17" s="117">
        <v>2</v>
      </c>
      <c r="B17" s="117">
        <v>13</v>
      </c>
      <c r="C17" s="118">
        <v>1.29</v>
      </c>
      <c r="D17" s="104"/>
      <c r="E17" s="104"/>
      <c r="F17" s="119"/>
      <c r="G17" s="104"/>
      <c r="H17" s="104"/>
      <c r="I17" s="120" t="str">
        <f t="shared" si="0"/>
        <v>GRUP_A1</v>
      </c>
      <c r="J17" s="121" t="s">
        <v>16065</v>
      </c>
      <c r="K17" s="122" t="s">
        <v>16066</v>
      </c>
      <c r="L17" s="123">
        <v>125</v>
      </c>
      <c r="M17" s="124">
        <v>13.37</v>
      </c>
    </row>
    <row r="18" spans="1:13" x14ac:dyDescent="0.2">
      <c r="A18" s="117">
        <v>2</v>
      </c>
      <c r="B18" s="117">
        <v>14</v>
      </c>
      <c r="C18" s="118">
        <v>1.31</v>
      </c>
      <c r="D18" s="104"/>
      <c r="E18" s="104"/>
      <c r="F18" s="104"/>
      <c r="G18" s="104"/>
      <c r="H18" s="104"/>
      <c r="I18" s="120" t="str">
        <f t="shared" si="0"/>
        <v>GRUP_A1</v>
      </c>
      <c r="J18" s="121" t="s">
        <v>16067</v>
      </c>
      <c r="K18" s="122" t="s">
        <v>16068</v>
      </c>
      <c r="L18" s="123">
        <v>125</v>
      </c>
      <c r="M18" s="124">
        <v>13.37</v>
      </c>
    </row>
    <row r="19" spans="1:13" x14ac:dyDescent="0.2">
      <c r="A19" s="117">
        <v>2</v>
      </c>
      <c r="B19" s="117">
        <v>15</v>
      </c>
      <c r="C19" s="118">
        <v>1.34</v>
      </c>
      <c r="D19" s="104"/>
      <c r="E19" s="104"/>
      <c r="F19" s="104"/>
      <c r="G19" s="104"/>
      <c r="H19" s="104"/>
      <c r="I19" s="120" t="str">
        <f t="shared" si="0"/>
        <v>GRUP_A1</v>
      </c>
      <c r="J19" s="121" t="s">
        <v>16069</v>
      </c>
      <c r="K19" s="122" t="s">
        <v>16070</v>
      </c>
      <c r="L19" s="123">
        <v>124</v>
      </c>
      <c r="M19" s="124">
        <v>13.09</v>
      </c>
    </row>
    <row r="20" spans="1:13" x14ac:dyDescent="0.2">
      <c r="A20" s="117">
        <v>2</v>
      </c>
      <c r="B20" s="117">
        <v>16</v>
      </c>
      <c r="C20" s="118">
        <v>1.37</v>
      </c>
      <c r="D20" s="104"/>
      <c r="E20" s="104"/>
      <c r="F20" s="104"/>
      <c r="G20" s="104"/>
      <c r="H20" s="104">
        <f>IF(G5=I5,100,0)</f>
        <v>100</v>
      </c>
      <c r="I20" s="120" t="str">
        <f t="shared" si="0"/>
        <v>GRUP_A1</v>
      </c>
      <c r="J20" s="125" t="s">
        <v>16071</v>
      </c>
      <c r="K20" s="126" t="s">
        <v>16072</v>
      </c>
      <c r="L20" s="127">
        <v>127</v>
      </c>
      <c r="M20" s="124">
        <v>13.94</v>
      </c>
    </row>
    <row r="21" spans="1:13" x14ac:dyDescent="0.2">
      <c r="A21" s="117">
        <v>3</v>
      </c>
      <c r="B21" s="117">
        <v>17</v>
      </c>
      <c r="C21" s="118">
        <v>1.4</v>
      </c>
      <c r="D21" s="104"/>
      <c r="E21" s="104"/>
      <c r="F21" s="104"/>
      <c r="G21" s="104"/>
      <c r="H21" s="104"/>
      <c r="I21" s="120" t="str">
        <f t="shared" si="0"/>
        <v>GRUP_A1</v>
      </c>
      <c r="J21" s="125" t="s">
        <v>16073</v>
      </c>
      <c r="K21" s="126" t="s">
        <v>16074</v>
      </c>
      <c r="L21" s="127">
        <v>127</v>
      </c>
      <c r="M21" s="124">
        <v>13.94</v>
      </c>
    </row>
    <row r="22" spans="1:13" x14ac:dyDescent="0.2">
      <c r="A22" s="117">
        <v>3</v>
      </c>
      <c r="B22" s="117">
        <v>18</v>
      </c>
      <c r="C22" s="118">
        <v>1.43</v>
      </c>
      <c r="D22" s="104"/>
      <c r="E22" s="104"/>
      <c r="F22" s="104"/>
      <c r="G22" s="104"/>
      <c r="H22" s="104"/>
      <c r="I22" s="120" t="str">
        <f t="shared" si="0"/>
        <v>GRUP_A1</v>
      </c>
      <c r="J22" s="121" t="s">
        <v>16075</v>
      </c>
      <c r="K22" s="122" t="s">
        <v>16076</v>
      </c>
      <c r="L22" s="123">
        <v>121</v>
      </c>
      <c r="M22" s="124">
        <v>12.29</v>
      </c>
    </row>
    <row r="23" spans="1:13" x14ac:dyDescent="0.2">
      <c r="A23" s="117">
        <v>3</v>
      </c>
      <c r="B23" s="117">
        <v>19</v>
      </c>
      <c r="C23" s="118">
        <v>1.46</v>
      </c>
      <c r="D23" s="104"/>
      <c r="E23" s="104"/>
      <c r="F23" s="104"/>
      <c r="G23" s="104"/>
      <c r="H23" s="104"/>
      <c r="I23" s="120" t="str">
        <f t="shared" si="0"/>
        <v>GRUP_A1</v>
      </c>
      <c r="J23" s="121" t="s">
        <v>16077</v>
      </c>
      <c r="K23" s="122" t="s">
        <v>16078</v>
      </c>
      <c r="L23" s="123">
        <v>121</v>
      </c>
      <c r="M23" s="124">
        <v>12.29</v>
      </c>
    </row>
    <row r="24" spans="1:13" x14ac:dyDescent="0.2">
      <c r="A24" s="117">
        <v>3</v>
      </c>
      <c r="B24" s="117">
        <v>20</v>
      </c>
      <c r="C24" s="118">
        <v>1.49</v>
      </c>
      <c r="D24" s="104"/>
      <c r="E24" s="104"/>
      <c r="F24" s="104"/>
      <c r="G24" s="104"/>
      <c r="H24" s="104"/>
      <c r="I24" s="120" t="str">
        <f t="shared" si="0"/>
        <v>GRUP_A1</v>
      </c>
      <c r="J24" s="121" t="s">
        <v>16079</v>
      </c>
      <c r="K24" s="122" t="s">
        <v>16080</v>
      </c>
      <c r="L24" s="123">
        <v>121</v>
      </c>
      <c r="M24" s="124">
        <v>12.29</v>
      </c>
    </row>
    <row r="25" spans="1:13" x14ac:dyDescent="0.2">
      <c r="A25" s="117">
        <v>3</v>
      </c>
      <c r="B25" s="117">
        <v>21</v>
      </c>
      <c r="C25" s="118">
        <v>1.52</v>
      </c>
      <c r="D25" s="104"/>
      <c r="E25" s="104"/>
      <c r="F25" s="104"/>
      <c r="G25" s="104"/>
      <c r="H25" s="104"/>
      <c r="I25" s="120" t="str">
        <f t="shared" si="0"/>
        <v>GRUP_A1</v>
      </c>
      <c r="J25" s="121" t="s">
        <v>16081</v>
      </c>
      <c r="K25" s="122" t="s">
        <v>16082</v>
      </c>
      <c r="L25" s="123">
        <v>121</v>
      </c>
      <c r="M25" s="124">
        <v>12.29</v>
      </c>
    </row>
    <row r="26" spans="1:13" x14ac:dyDescent="0.2">
      <c r="A26" s="117">
        <v>3</v>
      </c>
      <c r="B26" s="117">
        <v>22</v>
      </c>
      <c r="C26" s="118">
        <v>1.55</v>
      </c>
      <c r="D26" s="104"/>
      <c r="E26" s="104"/>
      <c r="F26" s="104"/>
      <c r="G26" s="104"/>
      <c r="H26" s="104"/>
      <c r="I26" s="120" t="str">
        <f t="shared" si="0"/>
        <v>GRUP_A1</v>
      </c>
      <c r="J26" s="121" t="s">
        <v>16083</v>
      </c>
      <c r="K26" s="122" t="s">
        <v>16084</v>
      </c>
      <c r="L26" s="123">
        <v>121</v>
      </c>
      <c r="M26" s="124">
        <v>12.29</v>
      </c>
    </row>
    <row r="27" spans="1:13" x14ac:dyDescent="0.2">
      <c r="A27" s="117">
        <v>3</v>
      </c>
      <c r="B27" s="117">
        <v>23</v>
      </c>
      <c r="C27" s="118">
        <v>1.58</v>
      </c>
      <c r="D27" s="104"/>
      <c r="E27" s="104"/>
      <c r="F27" s="104"/>
      <c r="G27" s="104"/>
      <c r="H27" s="104"/>
      <c r="I27" s="120" t="str">
        <f t="shared" si="0"/>
        <v>GRUP_A1</v>
      </c>
      <c r="J27" s="121" t="s">
        <v>16085</v>
      </c>
      <c r="K27" s="128" t="s">
        <v>16086</v>
      </c>
      <c r="L27" s="123">
        <v>127</v>
      </c>
      <c r="M27" s="124">
        <v>13.94</v>
      </c>
    </row>
    <row r="28" spans="1:13" x14ac:dyDescent="0.2">
      <c r="A28" s="117">
        <v>3</v>
      </c>
      <c r="B28" s="117">
        <v>24</v>
      </c>
      <c r="C28" s="118">
        <v>1.62</v>
      </c>
      <c r="D28" s="104"/>
      <c r="E28" s="104"/>
      <c r="F28" s="104"/>
      <c r="G28" s="104"/>
      <c r="H28" s="104"/>
      <c r="I28" s="120" t="str">
        <f t="shared" si="0"/>
        <v>GRUP_A1</v>
      </c>
      <c r="J28" s="121" t="s">
        <v>16087</v>
      </c>
      <c r="K28" s="122" t="s">
        <v>16088</v>
      </c>
      <c r="L28" s="123">
        <v>120</v>
      </c>
      <c r="M28" s="124">
        <v>12.04</v>
      </c>
    </row>
    <row r="29" spans="1:13" x14ac:dyDescent="0.2">
      <c r="A29" s="117">
        <v>3</v>
      </c>
      <c r="B29" s="117">
        <v>25</v>
      </c>
      <c r="C29" s="118">
        <v>1.65</v>
      </c>
      <c r="D29" s="104"/>
      <c r="E29" s="104"/>
      <c r="F29" s="104"/>
      <c r="G29" s="104"/>
      <c r="H29" s="104"/>
      <c r="I29" s="120" t="str">
        <f t="shared" si="0"/>
        <v>GRUP_A1</v>
      </c>
      <c r="J29" s="121" t="s">
        <v>16089</v>
      </c>
      <c r="K29" s="122" t="s">
        <v>16090</v>
      </c>
      <c r="L29" s="123">
        <v>120</v>
      </c>
      <c r="M29" s="124">
        <v>12.04</v>
      </c>
    </row>
    <row r="30" spans="1:13" x14ac:dyDescent="0.2">
      <c r="A30" s="117">
        <v>4</v>
      </c>
      <c r="B30" s="117">
        <v>26</v>
      </c>
      <c r="C30" s="118">
        <v>1.69</v>
      </c>
      <c r="D30" s="104"/>
      <c r="E30" s="104"/>
      <c r="F30" s="104"/>
      <c r="G30" s="104"/>
      <c r="H30" s="104"/>
      <c r="I30" s="120" t="str">
        <f t="shared" si="0"/>
        <v>GRUP_A1</v>
      </c>
      <c r="J30" s="121" t="s">
        <v>16091</v>
      </c>
      <c r="K30" s="122" t="s">
        <v>16092</v>
      </c>
      <c r="L30" s="123">
        <v>127</v>
      </c>
      <c r="M30" s="124">
        <v>13.94</v>
      </c>
    </row>
    <row r="31" spans="1:13" x14ac:dyDescent="0.2">
      <c r="A31" s="117">
        <v>4</v>
      </c>
      <c r="B31" s="117">
        <v>27</v>
      </c>
      <c r="C31" s="118">
        <v>1.72</v>
      </c>
      <c r="D31" s="104"/>
      <c r="E31" s="104"/>
      <c r="F31" s="104"/>
      <c r="G31" s="104"/>
      <c r="H31" s="104"/>
      <c r="I31" s="120" t="str">
        <f t="shared" si="0"/>
        <v>GRUP_A1</v>
      </c>
      <c r="J31" s="121" t="s">
        <v>16093</v>
      </c>
      <c r="K31" s="122" t="s">
        <v>16094</v>
      </c>
      <c r="L31" s="123">
        <v>117</v>
      </c>
      <c r="M31" s="124">
        <v>11.31</v>
      </c>
    </row>
    <row r="32" spans="1:13" x14ac:dyDescent="0.2">
      <c r="A32" s="117">
        <v>4</v>
      </c>
      <c r="B32" s="117">
        <v>28</v>
      </c>
      <c r="C32" s="118">
        <v>1.76</v>
      </c>
      <c r="D32" s="104"/>
      <c r="E32" s="104"/>
      <c r="F32" s="104"/>
      <c r="G32" s="104"/>
      <c r="H32" s="104"/>
      <c r="I32" s="120" t="str">
        <f t="shared" si="0"/>
        <v>GRUP_A1</v>
      </c>
      <c r="J32" s="121" t="s">
        <v>16095</v>
      </c>
      <c r="K32" s="122" t="s">
        <v>16096</v>
      </c>
      <c r="L32" s="123">
        <v>117</v>
      </c>
      <c r="M32" s="124">
        <v>11.31</v>
      </c>
    </row>
    <row r="33" spans="1:13" x14ac:dyDescent="0.2">
      <c r="A33" s="117">
        <v>4</v>
      </c>
      <c r="B33" s="117">
        <v>29</v>
      </c>
      <c r="C33" s="118">
        <v>1.8</v>
      </c>
      <c r="D33" s="104"/>
      <c r="E33" s="104"/>
      <c r="F33" s="104"/>
      <c r="G33" s="104"/>
      <c r="H33" s="104"/>
      <c r="I33" s="120" t="str">
        <f t="shared" si="0"/>
        <v>GRUP_A1</v>
      </c>
      <c r="J33" s="121" t="s">
        <v>16097</v>
      </c>
      <c r="K33" s="122" t="s">
        <v>16098</v>
      </c>
      <c r="L33" s="123">
        <v>116</v>
      </c>
      <c r="M33" s="124">
        <v>11.07</v>
      </c>
    </row>
    <row r="34" spans="1:13" x14ac:dyDescent="0.2">
      <c r="A34" s="117">
        <v>4</v>
      </c>
      <c r="B34" s="117">
        <v>30</v>
      </c>
      <c r="C34" s="118">
        <v>1.83</v>
      </c>
      <c r="D34" s="104"/>
      <c r="E34" s="104"/>
      <c r="F34" s="104"/>
      <c r="G34" s="104"/>
      <c r="H34" s="104"/>
      <c r="I34" s="120" t="str">
        <f t="shared" si="0"/>
        <v>GRUP_A1</v>
      </c>
      <c r="J34" s="121" t="s">
        <v>16099</v>
      </c>
      <c r="K34" s="122" t="s">
        <v>16100</v>
      </c>
      <c r="L34" s="123">
        <v>116</v>
      </c>
      <c r="M34" s="124">
        <v>11.07</v>
      </c>
    </row>
    <row r="35" spans="1:13" x14ac:dyDescent="0.2">
      <c r="A35" s="117">
        <v>4</v>
      </c>
      <c r="B35" s="117">
        <v>31</v>
      </c>
      <c r="C35" s="118">
        <v>1.87</v>
      </c>
      <c r="D35" s="104"/>
      <c r="E35" s="104"/>
      <c r="F35" s="104"/>
      <c r="G35" s="104"/>
      <c r="H35" s="104"/>
      <c r="I35" s="120" t="str">
        <f t="shared" si="0"/>
        <v>GRUP_A1</v>
      </c>
      <c r="J35" s="121" t="s">
        <v>16101</v>
      </c>
      <c r="K35" s="122" t="s">
        <v>16102</v>
      </c>
      <c r="L35" s="123">
        <v>114</v>
      </c>
      <c r="M35" s="124">
        <v>10.62</v>
      </c>
    </row>
    <row r="36" spans="1:13" x14ac:dyDescent="0.2">
      <c r="A36" s="117">
        <v>4</v>
      </c>
      <c r="B36" s="117">
        <v>32</v>
      </c>
      <c r="C36" s="118">
        <v>1.91</v>
      </c>
      <c r="D36" s="104"/>
      <c r="E36" s="104"/>
      <c r="F36" s="104"/>
      <c r="G36" s="104"/>
      <c r="H36" s="104"/>
      <c r="I36" s="120" t="str">
        <f t="shared" si="0"/>
        <v>GRUP_A1</v>
      </c>
      <c r="J36" s="121" t="s">
        <v>16103</v>
      </c>
      <c r="K36" s="122" t="s">
        <v>16104</v>
      </c>
      <c r="L36" s="123">
        <v>114</v>
      </c>
      <c r="M36" s="124">
        <v>10.62</v>
      </c>
    </row>
    <row r="37" spans="1:13" x14ac:dyDescent="0.2">
      <c r="A37" s="117">
        <v>4</v>
      </c>
      <c r="B37" s="117">
        <v>33</v>
      </c>
      <c r="C37" s="118">
        <v>1.95</v>
      </c>
      <c r="D37" s="104"/>
      <c r="E37" s="104"/>
      <c r="F37" s="104"/>
      <c r="G37" s="104"/>
      <c r="H37" s="104"/>
      <c r="I37" s="120" t="str">
        <f t="shared" si="0"/>
        <v>GRUP_A1</v>
      </c>
      <c r="J37" s="121" t="s">
        <v>16105</v>
      </c>
      <c r="K37" s="122" t="s">
        <v>16106</v>
      </c>
      <c r="L37" s="123">
        <v>113</v>
      </c>
      <c r="M37" s="124">
        <v>10.4</v>
      </c>
    </row>
    <row r="38" spans="1:13" x14ac:dyDescent="0.2">
      <c r="A38" s="117">
        <v>4</v>
      </c>
      <c r="B38" s="117">
        <v>34</v>
      </c>
      <c r="C38" s="118">
        <v>1.99</v>
      </c>
      <c r="D38" s="104"/>
      <c r="E38" s="104"/>
      <c r="F38" s="104"/>
      <c r="G38" s="104"/>
      <c r="H38" s="104"/>
      <c r="I38" s="120" t="str">
        <f t="shared" si="0"/>
        <v>GRUP_A1</v>
      </c>
      <c r="J38" s="121" t="s">
        <v>16107</v>
      </c>
      <c r="K38" s="122" t="s">
        <v>16076</v>
      </c>
      <c r="L38" s="123">
        <v>112</v>
      </c>
      <c r="M38" s="124">
        <v>10.19</v>
      </c>
    </row>
    <row r="39" spans="1:13" x14ac:dyDescent="0.2">
      <c r="A39" s="117">
        <v>4</v>
      </c>
      <c r="B39" s="117">
        <v>35</v>
      </c>
      <c r="C39" s="118">
        <v>2.04</v>
      </c>
      <c r="D39" s="104"/>
      <c r="E39" s="104"/>
      <c r="F39" s="104"/>
      <c r="G39" s="104"/>
      <c r="H39" s="104"/>
      <c r="I39" s="120" t="str">
        <f t="shared" si="0"/>
        <v>GRUP_A1</v>
      </c>
      <c r="J39" s="121" t="s">
        <v>16108</v>
      </c>
      <c r="K39" s="122" t="s">
        <v>16109</v>
      </c>
      <c r="L39" s="123">
        <v>111</v>
      </c>
      <c r="M39" s="124">
        <v>9.9700000000000006</v>
      </c>
    </row>
    <row r="40" spans="1:13" x14ac:dyDescent="0.2">
      <c r="A40" s="117">
        <v>5</v>
      </c>
      <c r="B40" s="117">
        <v>36</v>
      </c>
      <c r="C40" s="118">
        <v>2.08</v>
      </c>
      <c r="D40" s="104"/>
      <c r="E40" s="104"/>
      <c r="F40" s="104"/>
      <c r="G40" s="104"/>
      <c r="H40" s="104"/>
      <c r="I40" s="120" t="str">
        <f t="shared" si="0"/>
        <v>GRUP_A1</v>
      </c>
      <c r="J40" s="121" t="s">
        <v>16110</v>
      </c>
      <c r="K40" s="122" t="s">
        <v>16111</v>
      </c>
      <c r="L40" s="123">
        <v>125</v>
      </c>
      <c r="M40" s="124">
        <v>13.37</v>
      </c>
    </row>
    <row r="41" spans="1:13" x14ac:dyDescent="0.2">
      <c r="A41" s="117">
        <v>5</v>
      </c>
      <c r="B41" s="117">
        <v>37</v>
      </c>
      <c r="C41" s="118">
        <v>2.12</v>
      </c>
      <c r="D41" s="104"/>
      <c r="E41" s="104"/>
      <c r="F41" s="104"/>
      <c r="G41" s="104"/>
      <c r="H41" s="104"/>
      <c r="I41" s="120" t="str">
        <f t="shared" si="0"/>
        <v>GRUP_A1</v>
      </c>
      <c r="J41" s="121" t="s">
        <v>16112</v>
      </c>
      <c r="K41" s="122" t="s">
        <v>16113</v>
      </c>
      <c r="L41" s="123">
        <v>110</v>
      </c>
      <c r="M41" s="124">
        <v>9.77</v>
      </c>
    </row>
    <row r="42" spans="1:13" x14ac:dyDescent="0.2">
      <c r="A42" s="117">
        <v>5</v>
      </c>
      <c r="B42" s="117">
        <v>38</v>
      </c>
      <c r="C42" s="118">
        <v>2.17</v>
      </c>
      <c r="D42" s="104"/>
      <c r="E42" s="104"/>
      <c r="F42" s="104"/>
      <c r="G42" s="104"/>
      <c r="H42" s="104"/>
      <c r="I42" s="120" t="str">
        <f t="shared" si="0"/>
        <v>GRUP_A1</v>
      </c>
      <c r="J42" s="121" t="s">
        <v>16114</v>
      </c>
      <c r="K42" s="122" t="s">
        <v>16115</v>
      </c>
      <c r="L42" s="123">
        <v>110</v>
      </c>
      <c r="M42" s="124">
        <v>9.77</v>
      </c>
    </row>
    <row r="43" spans="1:13" x14ac:dyDescent="0.2">
      <c r="A43" s="117">
        <v>5</v>
      </c>
      <c r="B43" s="117">
        <v>39</v>
      </c>
      <c r="C43" s="118">
        <v>2.21</v>
      </c>
      <c r="D43" s="104"/>
      <c r="E43" s="104"/>
      <c r="F43" s="104"/>
      <c r="G43" s="104"/>
      <c r="H43" s="104"/>
      <c r="I43" s="120" t="str">
        <f t="shared" si="0"/>
        <v>GRUP_A1</v>
      </c>
      <c r="J43" s="121" t="s">
        <v>16116</v>
      </c>
      <c r="K43" s="122" t="s">
        <v>16117</v>
      </c>
      <c r="L43" s="123">
        <v>110</v>
      </c>
      <c r="M43" s="124">
        <v>9.77</v>
      </c>
    </row>
    <row r="44" spans="1:13" x14ac:dyDescent="0.2">
      <c r="A44" s="117">
        <v>5</v>
      </c>
      <c r="B44" s="117">
        <v>40</v>
      </c>
      <c r="C44" s="118">
        <v>2.2599999999999998</v>
      </c>
      <c r="D44" s="104"/>
      <c r="E44" s="104"/>
      <c r="F44" s="104"/>
      <c r="G44" s="104"/>
      <c r="H44" s="104"/>
      <c r="I44" s="120" t="str">
        <f t="shared" si="0"/>
        <v>GRUP_A1</v>
      </c>
      <c r="J44" s="121" t="s">
        <v>16118</v>
      </c>
      <c r="K44" s="122" t="s">
        <v>16119</v>
      </c>
      <c r="L44" s="123">
        <v>110</v>
      </c>
      <c r="M44" s="124">
        <v>9.77</v>
      </c>
    </row>
    <row r="45" spans="1:13" x14ac:dyDescent="0.2">
      <c r="A45" s="117">
        <v>5</v>
      </c>
      <c r="B45" s="117">
        <v>41</v>
      </c>
      <c r="C45" s="118">
        <v>2.31</v>
      </c>
      <c r="D45" s="104"/>
      <c r="E45" s="104"/>
      <c r="F45" s="104"/>
      <c r="G45" s="104"/>
      <c r="H45" s="104"/>
      <c r="I45" s="120" t="str">
        <f t="shared" si="0"/>
        <v>GRUP_A1</v>
      </c>
      <c r="J45" s="121" t="s">
        <v>16120</v>
      </c>
      <c r="K45" s="122" t="s">
        <v>16121</v>
      </c>
      <c r="L45" s="123">
        <v>121</v>
      </c>
      <c r="M45" s="124">
        <v>12.29</v>
      </c>
    </row>
    <row r="46" spans="1:13" x14ac:dyDescent="0.2">
      <c r="A46" s="117">
        <v>5</v>
      </c>
      <c r="B46" s="117">
        <v>42</v>
      </c>
      <c r="C46" s="118">
        <v>2.36</v>
      </c>
      <c r="D46" s="104"/>
      <c r="E46" s="104"/>
      <c r="F46" s="104"/>
      <c r="G46" s="104"/>
      <c r="H46" s="104"/>
      <c r="I46" s="120" t="str">
        <f t="shared" si="0"/>
        <v>GRUP_A1</v>
      </c>
      <c r="J46" s="121" t="s">
        <v>16122</v>
      </c>
      <c r="K46" s="122" t="s">
        <v>16123</v>
      </c>
      <c r="L46" s="123">
        <v>106</v>
      </c>
      <c r="M46" s="124">
        <v>8.98</v>
      </c>
    </row>
    <row r="47" spans="1:13" x14ac:dyDescent="0.2">
      <c r="A47" s="117">
        <v>5</v>
      </c>
      <c r="B47" s="117">
        <v>43</v>
      </c>
      <c r="C47" s="118">
        <v>2.41</v>
      </c>
      <c r="D47" s="104"/>
      <c r="E47" s="104"/>
      <c r="F47" s="104"/>
      <c r="G47" s="104"/>
      <c r="H47" s="104"/>
      <c r="I47" s="120" t="str">
        <f t="shared" si="0"/>
        <v>GRUP_A1</v>
      </c>
      <c r="J47" s="121" t="s">
        <v>16124</v>
      </c>
      <c r="K47" s="122" t="s">
        <v>16125</v>
      </c>
      <c r="L47" s="123">
        <v>106</v>
      </c>
      <c r="M47" s="124">
        <v>8.98</v>
      </c>
    </row>
    <row r="48" spans="1:13" x14ac:dyDescent="0.2">
      <c r="A48" s="117">
        <v>5</v>
      </c>
      <c r="B48" s="117">
        <v>44</v>
      </c>
      <c r="C48" s="118">
        <v>2.46</v>
      </c>
      <c r="D48" s="104"/>
      <c r="E48" s="104"/>
      <c r="F48" s="104"/>
      <c r="G48" s="104"/>
      <c r="H48" s="104"/>
      <c r="I48" s="120" t="str">
        <f t="shared" si="0"/>
        <v>GRUP_A1</v>
      </c>
      <c r="J48" s="121" t="s">
        <v>16126</v>
      </c>
      <c r="K48" s="122" t="s">
        <v>16127</v>
      </c>
      <c r="L48" s="123">
        <v>106</v>
      </c>
      <c r="M48" s="124">
        <v>8.98</v>
      </c>
    </row>
    <row r="49" spans="1:13" x14ac:dyDescent="0.2">
      <c r="A49" s="117">
        <v>5</v>
      </c>
      <c r="B49" s="117">
        <v>45</v>
      </c>
      <c r="C49" s="118">
        <v>2.5099999999999998</v>
      </c>
      <c r="D49" s="104"/>
      <c r="E49" s="104"/>
      <c r="F49" s="104"/>
      <c r="G49" s="104"/>
      <c r="H49" s="104"/>
      <c r="I49" s="120" t="str">
        <f t="shared" si="0"/>
        <v>GRUP_A1</v>
      </c>
      <c r="J49" s="121" t="s">
        <v>16128</v>
      </c>
      <c r="K49" s="122" t="s">
        <v>16129</v>
      </c>
      <c r="L49" s="123">
        <v>102</v>
      </c>
      <c r="M49" s="124">
        <v>8.26</v>
      </c>
    </row>
    <row r="50" spans="1:13" x14ac:dyDescent="0.2">
      <c r="A50" s="117">
        <v>5</v>
      </c>
      <c r="B50" s="117">
        <v>46</v>
      </c>
      <c r="C50" s="118">
        <v>2.56</v>
      </c>
      <c r="D50" s="104"/>
      <c r="E50" s="104"/>
      <c r="F50" s="104"/>
      <c r="G50" s="104"/>
      <c r="H50" s="104"/>
      <c r="I50" s="120" t="str">
        <f t="shared" si="0"/>
        <v>GRUP_A1</v>
      </c>
      <c r="J50" s="121" t="s">
        <v>16130</v>
      </c>
      <c r="K50" s="122" t="s">
        <v>16131</v>
      </c>
      <c r="L50" s="123">
        <v>99</v>
      </c>
      <c r="M50" s="124">
        <v>7.76</v>
      </c>
    </row>
    <row r="51" spans="1:13" x14ac:dyDescent="0.2">
      <c r="A51" s="117">
        <v>5</v>
      </c>
      <c r="B51" s="117">
        <v>47</v>
      </c>
      <c r="C51" s="118">
        <v>2.62</v>
      </c>
      <c r="D51" s="104"/>
      <c r="E51" s="104"/>
      <c r="F51" s="104"/>
      <c r="G51" s="104"/>
      <c r="H51" s="104"/>
      <c r="I51" s="120" t="str">
        <f t="shared" si="0"/>
        <v>GRUP_A1</v>
      </c>
      <c r="J51" s="121" t="s">
        <v>16132</v>
      </c>
      <c r="K51" s="122" t="s">
        <v>16133</v>
      </c>
      <c r="L51" s="123">
        <v>97</v>
      </c>
      <c r="M51" s="124">
        <v>7.44</v>
      </c>
    </row>
    <row r="52" spans="1:13" x14ac:dyDescent="0.2">
      <c r="A52" s="117">
        <v>5</v>
      </c>
      <c r="B52" s="117">
        <v>48</v>
      </c>
      <c r="C52" s="118">
        <v>2.67</v>
      </c>
      <c r="D52" s="104"/>
      <c r="E52" s="104"/>
      <c r="F52" s="104"/>
      <c r="G52" s="104"/>
      <c r="H52" s="104"/>
      <c r="I52" s="120" t="str">
        <f t="shared" si="0"/>
        <v>GRUP_A1</v>
      </c>
      <c r="J52" s="121" t="s">
        <v>16134</v>
      </c>
      <c r="K52" s="122" t="s">
        <v>16135</v>
      </c>
      <c r="L52" s="123">
        <v>93</v>
      </c>
      <c r="M52" s="124">
        <v>6.85</v>
      </c>
    </row>
    <row r="53" spans="1:13" x14ac:dyDescent="0.2">
      <c r="A53" s="117">
        <v>6</v>
      </c>
      <c r="B53" s="117">
        <v>49</v>
      </c>
      <c r="C53" s="118">
        <v>2.73</v>
      </c>
      <c r="D53" s="104"/>
      <c r="E53" s="104"/>
      <c r="F53" s="104"/>
      <c r="G53" s="104"/>
      <c r="H53" s="104"/>
      <c r="I53" s="120" t="str">
        <f t="shared" si="0"/>
        <v>GRUP_A1</v>
      </c>
      <c r="J53" s="121" t="s">
        <v>16136</v>
      </c>
      <c r="K53" s="122" t="s">
        <v>16137</v>
      </c>
      <c r="L53" s="123">
        <v>95</v>
      </c>
      <c r="M53" s="124">
        <v>7.14</v>
      </c>
    </row>
    <row r="54" spans="1:13" x14ac:dyDescent="0.2">
      <c r="A54" s="117">
        <v>6</v>
      </c>
      <c r="B54" s="117">
        <v>50</v>
      </c>
      <c r="C54" s="118">
        <v>2.79</v>
      </c>
      <c r="D54" s="104"/>
      <c r="E54" s="104"/>
      <c r="F54" s="104"/>
      <c r="G54" s="104"/>
      <c r="H54" s="104"/>
      <c r="I54" s="120" t="str">
        <f t="shared" si="0"/>
        <v>GRUP_A1</v>
      </c>
      <c r="J54" s="121" t="s">
        <v>16138</v>
      </c>
      <c r="K54" s="122" t="s">
        <v>16139</v>
      </c>
      <c r="L54" s="123">
        <v>93</v>
      </c>
      <c r="M54" s="124">
        <v>6.85</v>
      </c>
    </row>
    <row r="55" spans="1:13" x14ac:dyDescent="0.2">
      <c r="A55" s="117">
        <v>6</v>
      </c>
      <c r="B55" s="117">
        <v>51</v>
      </c>
      <c r="C55" s="118">
        <v>2.84</v>
      </c>
      <c r="D55" s="104"/>
      <c r="E55" s="104"/>
      <c r="F55" s="104"/>
      <c r="G55" s="104"/>
      <c r="H55" s="104"/>
      <c r="I55" s="120" t="str">
        <f t="shared" si="0"/>
        <v>GRUP_A1</v>
      </c>
      <c r="J55" s="121" t="s">
        <v>16140</v>
      </c>
      <c r="K55" s="122" t="s">
        <v>16141</v>
      </c>
      <c r="L55" s="123">
        <v>91</v>
      </c>
      <c r="M55" s="124">
        <v>6.57</v>
      </c>
    </row>
    <row r="56" spans="1:13" x14ac:dyDescent="0.2">
      <c r="A56" s="117">
        <v>6</v>
      </c>
      <c r="B56" s="117">
        <v>52</v>
      </c>
      <c r="C56" s="118">
        <v>2.9</v>
      </c>
      <c r="D56" s="104"/>
      <c r="E56" s="104"/>
      <c r="F56" s="104"/>
      <c r="G56" s="104"/>
      <c r="H56" s="104"/>
      <c r="I56" s="120" t="str">
        <f t="shared" si="0"/>
        <v>GRUP_A1</v>
      </c>
      <c r="J56" s="121" t="s">
        <v>16142</v>
      </c>
      <c r="K56" s="122" t="s">
        <v>16143</v>
      </c>
      <c r="L56" s="123">
        <v>89</v>
      </c>
      <c r="M56" s="124">
        <v>6.3</v>
      </c>
    </row>
    <row r="57" spans="1:13" x14ac:dyDescent="0.2">
      <c r="A57" s="117">
        <v>6</v>
      </c>
      <c r="B57" s="117">
        <v>53</v>
      </c>
      <c r="C57" s="118">
        <v>2.97</v>
      </c>
      <c r="D57" s="104"/>
      <c r="E57" s="104"/>
      <c r="F57" s="104"/>
      <c r="G57" s="104"/>
      <c r="H57" s="104"/>
      <c r="I57" s="120" t="str">
        <f t="shared" si="0"/>
        <v>GRUP_A1</v>
      </c>
      <c r="J57" s="121" t="s">
        <v>16144</v>
      </c>
      <c r="K57" s="122" t="s">
        <v>16145</v>
      </c>
      <c r="L57" s="123">
        <v>91</v>
      </c>
      <c r="M57" s="124">
        <v>6.57</v>
      </c>
    </row>
    <row r="58" spans="1:13" x14ac:dyDescent="0.2">
      <c r="A58" s="117">
        <v>6</v>
      </c>
      <c r="B58" s="117">
        <v>54</v>
      </c>
      <c r="C58" s="118">
        <v>3.03</v>
      </c>
      <c r="D58" s="104"/>
      <c r="E58" s="104"/>
      <c r="F58" s="104"/>
      <c r="G58" s="104"/>
      <c r="H58" s="104"/>
      <c r="I58" s="120" t="str">
        <f t="shared" si="0"/>
        <v>GRUP_A1</v>
      </c>
      <c r="J58" s="121" t="s">
        <v>16146</v>
      </c>
      <c r="K58" s="122" t="s">
        <v>16147</v>
      </c>
      <c r="L58" s="123">
        <v>89</v>
      </c>
      <c r="M58" s="124">
        <v>6.3</v>
      </c>
    </row>
    <row r="59" spans="1:13" x14ac:dyDescent="0.2">
      <c r="A59" s="117">
        <v>6</v>
      </c>
      <c r="B59" s="117">
        <v>55</v>
      </c>
      <c r="C59" s="118">
        <v>3.09</v>
      </c>
      <c r="D59" s="104"/>
      <c r="E59" s="104"/>
      <c r="F59" s="104"/>
      <c r="G59" s="104"/>
      <c r="H59" s="104"/>
      <c r="I59" s="120" t="str">
        <f t="shared" si="0"/>
        <v>GRUP_A1</v>
      </c>
      <c r="J59" s="121" t="s">
        <v>16148</v>
      </c>
      <c r="K59" s="122" t="s">
        <v>16149</v>
      </c>
      <c r="L59" s="123">
        <v>87</v>
      </c>
      <c r="M59" s="124">
        <v>6.04</v>
      </c>
    </row>
    <row r="60" spans="1:13" x14ac:dyDescent="0.2">
      <c r="A60" s="117">
        <v>6</v>
      </c>
      <c r="B60" s="117">
        <v>56</v>
      </c>
      <c r="C60" s="118">
        <v>3.16</v>
      </c>
      <c r="D60" s="104"/>
      <c r="E60" s="104"/>
      <c r="F60" s="104"/>
      <c r="G60" s="104"/>
      <c r="H60" s="104"/>
      <c r="I60" s="120" t="str">
        <f t="shared" si="0"/>
        <v>GRUP_A1</v>
      </c>
      <c r="J60" s="121" t="s">
        <v>16150</v>
      </c>
      <c r="K60" s="122" t="s">
        <v>16151</v>
      </c>
      <c r="L60" s="123">
        <v>127</v>
      </c>
      <c r="M60" s="124">
        <v>13.94</v>
      </c>
    </row>
    <row r="61" spans="1:13" x14ac:dyDescent="0.2">
      <c r="A61" s="117">
        <v>6</v>
      </c>
      <c r="B61" s="117">
        <v>57</v>
      </c>
      <c r="C61" s="118">
        <v>3.23</v>
      </c>
      <c r="D61" s="104"/>
      <c r="E61" s="104"/>
      <c r="F61" s="104"/>
      <c r="G61" s="104"/>
      <c r="H61" s="104"/>
      <c r="I61" s="120" t="str">
        <f t="shared" si="0"/>
        <v>GRUP_A1</v>
      </c>
      <c r="J61" s="121" t="s">
        <v>16152</v>
      </c>
      <c r="K61" s="122" t="s">
        <v>16153</v>
      </c>
      <c r="L61" s="123">
        <v>125</v>
      </c>
      <c r="M61" s="124">
        <v>13.37</v>
      </c>
    </row>
    <row r="62" spans="1:13" x14ac:dyDescent="0.2">
      <c r="A62" s="117">
        <v>6</v>
      </c>
      <c r="B62" s="117">
        <v>58</v>
      </c>
      <c r="C62" s="118">
        <v>3.29</v>
      </c>
      <c r="D62" s="104"/>
      <c r="E62" s="104"/>
      <c r="F62" s="104"/>
      <c r="G62" s="104"/>
      <c r="H62" s="104"/>
      <c r="I62" s="120" t="str">
        <f t="shared" si="0"/>
        <v>GRUP_A1</v>
      </c>
      <c r="J62" s="121" t="s">
        <v>16154</v>
      </c>
      <c r="K62" s="122" t="s">
        <v>16155</v>
      </c>
      <c r="L62" s="123">
        <v>106</v>
      </c>
      <c r="M62" s="124">
        <v>8.98</v>
      </c>
    </row>
    <row r="63" spans="1:13" x14ac:dyDescent="0.2">
      <c r="A63" s="117">
        <v>6</v>
      </c>
      <c r="B63" s="117">
        <v>59</v>
      </c>
      <c r="C63" s="118">
        <v>3.36</v>
      </c>
      <c r="D63" s="104"/>
      <c r="E63" s="104"/>
      <c r="F63" s="104"/>
      <c r="G63" s="104"/>
      <c r="H63" s="104"/>
      <c r="I63" s="120" t="str">
        <f t="shared" si="0"/>
        <v>GRUP_A1</v>
      </c>
      <c r="J63" s="121" t="s">
        <v>16156</v>
      </c>
      <c r="K63" s="122" t="s">
        <v>16157</v>
      </c>
      <c r="L63" s="123">
        <v>102</v>
      </c>
      <c r="M63" s="124">
        <v>8.26</v>
      </c>
    </row>
    <row r="64" spans="1:13" x14ac:dyDescent="0.2">
      <c r="A64" s="117">
        <v>6</v>
      </c>
      <c r="B64" s="117">
        <v>60</v>
      </c>
      <c r="C64" s="118">
        <v>3.43</v>
      </c>
      <c r="D64" s="104"/>
      <c r="E64" s="104"/>
      <c r="F64" s="104"/>
      <c r="G64" s="104"/>
      <c r="H64" s="104"/>
      <c r="I64" s="120" t="str">
        <f t="shared" si="0"/>
        <v>GRUP_A1</v>
      </c>
      <c r="J64" s="121" t="s">
        <v>16158</v>
      </c>
      <c r="K64" s="122" t="s">
        <v>16159</v>
      </c>
      <c r="L64" s="123">
        <v>99</v>
      </c>
      <c r="M64" s="124">
        <v>7.76</v>
      </c>
    </row>
    <row r="65" spans="1:13" x14ac:dyDescent="0.2">
      <c r="A65" s="117">
        <v>6</v>
      </c>
      <c r="B65" s="117">
        <v>61</v>
      </c>
      <c r="C65" s="118">
        <v>3.51</v>
      </c>
      <c r="D65" s="104"/>
      <c r="E65" s="104"/>
      <c r="F65" s="104"/>
      <c r="G65" s="104"/>
      <c r="H65" s="104"/>
      <c r="I65" s="129" t="str">
        <f t="shared" si="0"/>
        <v>GRUP_A1</v>
      </c>
      <c r="J65" s="130" t="s">
        <v>16160</v>
      </c>
      <c r="K65" s="131" t="s">
        <v>16161</v>
      </c>
      <c r="L65" s="132">
        <v>98</v>
      </c>
      <c r="M65" s="133">
        <v>7.6</v>
      </c>
    </row>
    <row r="66" spans="1:13" x14ac:dyDescent="0.2">
      <c r="A66" s="117">
        <v>6</v>
      </c>
      <c r="B66" s="117">
        <v>62</v>
      </c>
      <c r="C66" s="118">
        <v>3.58</v>
      </c>
      <c r="D66" s="104"/>
      <c r="E66" s="104"/>
      <c r="F66" s="104"/>
      <c r="G66" s="104"/>
      <c r="H66" s="104"/>
      <c r="I66" s="134" t="str">
        <f t="shared" si="0"/>
        <v>GRUP_A2</v>
      </c>
      <c r="J66" s="135" t="s">
        <v>16162</v>
      </c>
      <c r="K66" s="136" t="s">
        <v>16163</v>
      </c>
      <c r="L66" s="137">
        <v>125</v>
      </c>
      <c r="M66" s="138">
        <v>13.37</v>
      </c>
    </row>
    <row r="67" spans="1:13" x14ac:dyDescent="0.2">
      <c r="A67" s="117">
        <v>6</v>
      </c>
      <c r="B67" s="117">
        <v>63</v>
      </c>
      <c r="C67" s="118">
        <v>3.66</v>
      </c>
      <c r="D67" s="104"/>
      <c r="E67" s="104"/>
      <c r="F67" s="104"/>
      <c r="G67" s="104"/>
      <c r="H67" s="104"/>
      <c r="I67" s="120" t="str">
        <f t="shared" si="0"/>
        <v>GRUP_A2</v>
      </c>
      <c r="J67" s="139" t="s">
        <v>16164</v>
      </c>
      <c r="K67" s="140" t="s">
        <v>16165</v>
      </c>
      <c r="L67" s="141">
        <v>127</v>
      </c>
      <c r="M67" s="142">
        <v>13.94</v>
      </c>
    </row>
    <row r="68" spans="1:13" x14ac:dyDescent="0.2">
      <c r="A68" s="117">
        <v>6</v>
      </c>
      <c r="B68" s="117">
        <v>64</v>
      </c>
      <c r="C68" s="118">
        <v>3.73</v>
      </c>
      <c r="D68" s="104"/>
      <c r="E68" s="104"/>
      <c r="F68" s="104"/>
      <c r="G68" s="104"/>
      <c r="H68" s="104"/>
      <c r="I68" s="120" t="str">
        <f t="shared" si="0"/>
        <v>GRUP_A2</v>
      </c>
      <c r="J68" s="139" t="s">
        <v>16166</v>
      </c>
      <c r="K68" s="140" t="s">
        <v>16167</v>
      </c>
      <c r="L68" s="141">
        <v>125</v>
      </c>
      <c r="M68" s="142">
        <v>13.37</v>
      </c>
    </row>
    <row r="69" spans="1:13" x14ac:dyDescent="0.2">
      <c r="A69" s="117">
        <v>7</v>
      </c>
      <c r="B69" s="117">
        <v>65</v>
      </c>
      <c r="C69" s="118">
        <v>3.81</v>
      </c>
      <c r="D69" s="104"/>
      <c r="E69" s="104"/>
      <c r="F69" s="104"/>
      <c r="G69" s="104"/>
      <c r="H69" s="104"/>
      <c r="I69" s="120" t="str">
        <f t="shared" ref="I69:I132" si="1">CONCATENATE("GRUP_",LEFT(J69,2))</f>
        <v>GRUP_A2</v>
      </c>
      <c r="J69" s="139" t="s">
        <v>16168</v>
      </c>
      <c r="K69" s="140" t="s">
        <v>16169</v>
      </c>
      <c r="L69" s="141">
        <v>123</v>
      </c>
      <c r="M69" s="142">
        <v>12.82</v>
      </c>
    </row>
    <row r="70" spans="1:13" x14ac:dyDescent="0.2">
      <c r="A70" s="117">
        <v>7</v>
      </c>
      <c r="B70" s="117">
        <v>66</v>
      </c>
      <c r="C70" s="118">
        <v>3.89</v>
      </c>
      <c r="D70" s="104"/>
      <c r="E70" s="104"/>
      <c r="F70" s="104"/>
      <c r="G70" s="104"/>
      <c r="H70" s="104"/>
      <c r="I70" s="120" t="str">
        <f t="shared" si="1"/>
        <v>GRUP_A2</v>
      </c>
      <c r="J70" s="139" t="s">
        <v>16170</v>
      </c>
      <c r="K70" s="140" t="s">
        <v>16171</v>
      </c>
      <c r="L70" s="141">
        <v>116</v>
      </c>
      <c r="M70" s="142">
        <v>11.07</v>
      </c>
    </row>
    <row r="71" spans="1:13" x14ac:dyDescent="0.2">
      <c r="A71" s="117">
        <v>7</v>
      </c>
      <c r="B71" s="117">
        <v>67</v>
      </c>
      <c r="C71" s="118">
        <v>3.98</v>
      </c>
      <c r="D71" s="104"/>
      <c r="E71" s="104"/>
      <c r="F71" s="104"/>
      <c r="G71" s="104"/>
      <c r="H71" s="104"/>
      <c r="I71" s="120" t="str">
        <f t="shared" si="1"/>
        <v>GRUP_A2</v>
      </c>
      <c r="J71" s="139" t="s">
        <v>16172</v>
      </c>
      <c r="K71" s="140" t="s">
        <v>16173</v>
      </c>
      <c r="L71" s="141">
        <v>116</v>
      </c>
      <c r="M71" s="142">
        <v>11.07</v>
      </c>
    </row>
    <row r="72" spans="1:13" x14ac:dyDescent="0.2">
      <c r="A72" s="117">
        <v>7</v>
      </c>
      <c r="B72" s="117">
        <v>68</v>
      </c>
      <c r="C72" s="118">
        <v>4.0599999999999996</v>
      </c>
      <c r="D72" s="104"/>
      <c r="E72" s="104"/>
      <c r="F72" s="104"/>
      <c r="G72" s="104"/>
      <c r="H72" s="104"/>
      <c r="I72" s="120" t="str">
        <f t="shared" si="1"/>
        <v>GRUP_A2</v>
      </c>
      <c r="J72" s="139" t="s">
        <v>16174</v>
      </c>
      <c r="K72" s="140" t="s">
        <v>16175</v>
      </c>
      <c r="L72" s="141">
        <v>116</v>
      </c>
      <c r="M72" s="142">
        <v>11.07</v>
      </c>
    </row>
    <row r="73" spans="1:13" x14ac:dyDescent="0.2">
      <c r="A73" s="117">
        <v>7</v>
      </c>
      <c r="B73" s="117">
        <v>69</v>
      </c>
      <c r="C73" s="118">
        <v>4.1399999999999997</v>
      </c>
      <c r="D73" s="104"/>
      <c r="E73" s="104"/>
      <c r="F73" s="104"/>
      <c r="G73" s="104"/>
      <c r="H73" s="104"/>
      <c r="I73" s="120" t="str">
        <f t="shared" si="1"/>
        <v>GRUP_A2</v>
      </c>
      <c r="J73" s="139" t="s">
        <v>16176</v>
      </c>
      <c r="K73" s="140" t="s">
        <v>16177</v>
      </c>
      <c r="L73" s="141">
        <v>110</v>
      </c>
      <c r="M73" s="142">
        <v>9.77</v>
      </c>
    </row>
    <row r="74" spans="1:13" x14ac:dyDescent="0.2">
      <c r="A74" s="117">
        <v>7</v>
      </c>
      <c r="B74" s="117">
        <v>70</v>
      </c>
      <c r="C74" s="118">
        <v>4.2300000000000004</v>
      </c>
      <c r="D74" s="104"/>
      <c r="E74" s="104"/>
      <c r="F74" s="104"/>
      <c r="G74" s="104"/>
      <c r="H74" s="104"/>
      <c r="I74" s="120" t="str">
        <f t="shared" si="1"/>
        <v>GRUP_A2</v>
      </c>
      <c r="J74" s="139" t="s">
        <v>16178</v>
      </c>
      <c r="K74" s="140" t="s">
        <v>16179</v>
      </c>
      <c r="L74" s="141">
        <v>110</v>
      </c>
      <c r="M74" s="142">
        <v>9.77</v>
      </c>
    </row>
    <row r="75" spans="1:13" x14ac:dyDescent="0.2">
      <c r="A75" s="117">
        <v>7</v>
      </c>
      <c r="B75" s="117">
        <v>71</v>
      </c>
      <c r="C75" s="118">
        <v>4.32</v>
      </c>
      <c r="D75" s="104"/>
      <c r="E75" s="104"/>
      <c r="F75" s="104"/>
      <c r="G75" s="104"/>
      <c r="H75" s="104"/>
      <c r="I75" s="120" t="str">
        <f t="shared" si="1"/>
        <v>GRUP_A2</v>
      </c>
      <c r="J75" s="139" t="s">
        <v>16180</v>
      </c>
      <c r="K75" s="140" t="s">
        <v>16181</v>
      </c>
      <c r="L75" s="141">
        <v>110</v>
      </c>
      <c r="M75" s="142">
        <v>9.77</v>
      </c>
    </row>
    <row r="76" spans="1:13" x14ac:dyDescent="0.2">
      <c r="A76" s="117">
        <v>7</v>
      </c>
      <c r="B76" s="117">
        <v>72</v>
      </c>
      <c r="C76" s="118">
        <v>4.41</v>
      </c>
      <c r="D76" s="104"/>
      <c r="E76" s="104"/>
      <c r="F76" s="104"/>
      <c r="G76" s="104"/>
      <c r="H76" s="104"/>
      <c r="I76" s="120" t="str">
        <f t="shared" si="1"/>
        <v>GRUP_A2</v>
      </c>
      <c r="J76" s="139" t="s">
        <v>16182</v>
      </c>
      <c r="K76" s="140" t="s">
        <v>16183</v>
      </c>
      <c r="L76" s="141">
        <v>106</v>
      </c>
      <c r="M76" s="142">
        <v>8.98</v>
      </c>
    </row>
    <row r="77" spans="1:13" x14ac:dyDescent="0.2">
      <c r="A77" s="117">
        <v>7</v>
      </c>
      <c r="B77" s="117">
        <v>73</v>
      </c>
      <c r="C77" s="118">
        <v>4.51</v>
      </c>
      <c r="D77" s="104"/>
      <c r="E77" s="104"/>
      <c r="F77" s="104"/>
      <c r="G77" s="104"/>
      <c r="H77" s="104"/>
      <c r="I77" s="120" t="str">
        <f t="shared" si="1"/>
        <v>GRUP_A2</v>
      </c>
      <c r="J77" s="139" t="s">
        <v>16184</v>
      </c>
      <c r="K77" s="140" t="s">
        <v>16185</v>
      </c>
      <c r="L77" s="141">
        <v>106</v>
      </c>
      <c r="M77" s="142">
        <v>8.98</v>
      </c>
    </row>
    <row r="78" spans="1:13" x14ac:dyDescent="0.2">
      <c r="A78" s="117">
        <v>7</v>
      </c>
      <c r="B78" s="117">
        <v>74</v>
      </c>
      <c r="C78" s="118">
        <v>4.5999999999999996</v>
      </c>
      <c r="D78" s="104"/>
      <c r="E78" s="104"/>
      <c r="F78" s="104"/>
      <c r="G78" s="104"/>
      <c r="H78" s="104"/>
      <c r="I78" s="120" t="str">
        <f t="shared" si="1"/>
        <v>GRUP_A2</v>
      </c>
      <c r="J78" s="139" t="s">
        <v>16186</v>
      </c>
      <c r="K78" s="140" t="s">
        <v>16187</v>
      </c>
      <c r="L78" s="141">
        <v>102</v>
      </c>
      <c r="M78" s="142">
        <v>8.26</v>
      </c>
    </row>
    <row r="79" spans="1:13" x14ac:dyDescent="0.2">
      <c r="A79" s="117">
        <v>7</v>
      </c>
      <c r="B79" s="117">
        <v>75</v>
      </c>
      <c r="C79" s="118">
        <v>4.7</v>
      </c>
      <c r="D79" s="104"/>
      <c r="E79" s="104"/>
      <c r="F79" s="104"/>
      <c r="G79" s="104"/>
      <c r="H79" s="104"/>
      <c r="I79" s="120" t="str">
        <f t="shared" si="1"/>
        <v>GRUP_A2</v>
      </c>
      <c r="J79" s="139" t="s">
        <v>16188</v>
      </c>
      <c r="K79" s="140" t="s">
        <v>16187</v>
      </c>
      <c r="L79" s="141">
        <v>102</v>
      </c>
      <c r="M79" s="142">
        <v>8.26</v>
      </c>
    </row>
    <row r="80" spans="1:13" x14ac:dyDescent="0.2">
      <c r="A80" s="117">
        <v>7</v>
      </c>
      <c r="B80" s="117">
        <v>76</v>
      </c>
      <c r="C80" s="118">
        <v>4.8</v>
      </c>
      <c r="D80" s="104"/>
      <c r="E80" s="104"/>
      <c r="F80" s="104"/>
      <c r="G80" s="104"/>
      <c r="H80" s="104"/>
      <c r="I80" s="120" t="str">
        <f t="shared" si="1"/>
        <v>GRUP_A2</v>
      </c>
      <c r="J80" s="139" t="s">
        <v>16189</v>
      </c>
      <c r="K80" s="140" t="s">
        <v>16187</v>
      </c>
      <c r="L80" s="141">
        <v>102</v>
      </c>
      <c r="M80" s="142">
        <v>8.26</v>
      </c>
    </row>
    <row r="81" spans="1:13" x14ac:dyDescent="0.2">
      <c r="A81" s="117">
        <v>7</v>
      </c>
      <c r="B81" s="117">
        <v>77</v>
      </c>
      <c r="C81" s="118">
        <v>4.9000000000000004</v>
      </c>
      <c r="D81" s="104"/>
      <c r="E81" s="104"/>
      <c r="F81" s="104"/>
      <c r="G81" s="104"/>
      <c r="H81" s="104"/>
      <c r="I81" s="120" t="str">
        <f t="shared" si="1"/>
        <v>GRUP_A2</v>
      </c>
      <c r="J81" s="139" t="s">
        <v>16190</v>
      </c>
      <c r="K81" s="140" t="s">
        <v>16191</v>
      </c>
      <c r="L81" s="141">
        <v>102</v>
      </c>
      <c r="M81" s="142">
        <v>8.26</v>
      </c>
    </row>
    <row r="82" spans="1:13" x14ac:dyDescent="0.2">
      <c r="A82" s="117">
        <v>8</v>
      </c>
      <c r="B82" s="117">
        <v>78</v>
      </c>
      <c r="C82" s="118">
        <v>5</v>
      </c>
      <c r="D82" s="104"/>
      <c r="E82" s="104"/>
      <c r="F82" s="104"/>
      <c r="G82" s="104"/>
      <c r="H82" s="104"/>
      <c r="I82" s="120" t="str">
        <f t="shared" si="1"/>
        <v>GRUP_A2</v>
      </c>
      <c r="J82" s="139" t="s">
        <v>16192</v>
      </c>
      <c r="K82" s="140" t="s">
        <v>16193</v>
      </c>
      <c r="L82" s="141">
        <v>99</v>
      </c>
      <c r="M82" s="142">
        <v>7.76</v>
      </c>
    </row>
    <row r="83" spans="1:13" x14ac:dyDescent="0.2">
      <c r="A83" s="117">
        <v>8</v>
      </c>
      <c r="B83" s="117">
        <v>79</v>
      </c>
      <c r="C83" s="118">
        <v>5.1100000000000003</v>
      </c>
      <c r="D83" s="104"/>
      <c r="E83" s="104"/>
      <c r="F83" s="104"/>
      <c r="G83" s="104"/>
      <c r="H83" s="104"/>
      <c r="I83" s="120" t="str">
        <f t="shared" si="1"/>
        <v>GRUP_A2</v>
      </c>
      <c r="J83" s="139" t="s">
        <v>16194</v>
      </c>
      <c r="K83" s="140" t="s">
        <v>16193</v>
      </c>
      <c r="L83" s="141">
        <v>99</v>
      </c>
      <c r="M83" s="142">
        <v>7.76</v>
      </c>
    </row>
    <row r="84" spans="1:13" x14ac:dyDescent="0.2">
      <c r="A84" s="117">
        <v>8</v>
      </c>
      <c r="B84" s="117">
        <v>80</v>
      </c>
      <c r="C84" s="118">
        <v>5.22</v>
      </c>
      <c r="D84" s="104"/>
      <c r="E84" s="104"/>
      <c r="F84" s="104"/>
      <c r="G84" s="104"/>
      <c r="H84" s="104"/>
      <c r="I84" s="120" t="str">
        <f t="shared" si="1"/>
        <v>GRUP_A2</v>
      </c>
      <c r="J84" s="139" t="s">
        <v>16195</v>
      </c>
      <c r="K84" s="140" t="s">
        <v>16193</v>
      </c>
      <c r="L84" s="141">
        <v>99</v>
      </c>
      <c r="M84" s="142">
        <v>7.76</v>
      </c>
    </row>
    <row r="85" spans="1:13" x14ac:dyDescent="0.2">
      <c r="A85" s="117">
        <v>8</v>
      </c>
      <c r="B85" s="117">
        <v>81</v>
      </c>
      <c r="C85" s="118">
        <v>5.33</v>
      </c>
      <c r="D85" s="104"/>
      <c r="E85" s="104"/>
      <c r="F85" s="104"/>
      <c r="G85" s="104"/>
      <c r="H85" s="104"/>
      <c r="I85" s="120" t="str">
        <f t="shared" si="1"/>
        <v>GRUP_A2</v>
      </c>
      <c r="J85" s="139" t="s">
        <v>16196</v>
      </c>
      <c r="K85" s="140" t="s">
        <v>16197</v>
      </c>
      <c r="L85" s="141">
        <v>99</v>
      </c>
      <c r="M85" s="142">
        <v>7.76</v>
      </c>
    </row>
    <row r="86" spans="1:13" x14ac:dyDescent="0.2">
      <c r="A86" s="117">
        <v>8</v>
      </c>
      <c r="B86" s="117">
        <v>82</v>
      </c>
      <c r="C86" s="118">
        <v>5.44</v>
      </c>
      <c r="D86" s="104"/>
      <c r="E86" s="104"/>
      <c r="F86" s="104"/>
      <c r="G86" s="104"/>
      <c r="H86" s="104"/>
      <c r="I86" s="120" t="str">
        <f t="shared" si="1"/>
        <v>GRUP_A2</v>
      </c>
      <c r="J86" s="139" t="s">
        <v>16198</v>
      </c>
      <c r="K86" s="140" t="s">
        <v>16187</v>
      </c>
      <c r="L86" s="141">
        <v>99</v>
      </c>
      <c r="M86" s="142">
        <v>7.76</v>
      </c>
    </row>
    <row r="87" spans="1:13" x14ac:dyDescent="0.2">
      <c r="A87" s="117">
        <v>8</v>
      </c>
      <c r="B87" s="117">
        <v>83</v>
      </c>
      <c r="C87" s="118">
        <v>5.55</v>
      </c>
      <c r="D87" s="104"/>
      <c r="E87" s="104"/>
      <c r="F87" s="104"/>
      <c r="G87" s="104"/>
      <c r="H87" s="104"/>
      <c r="I87" s="120" t="str">
        <f t="shared" si="1"/>
        <v>GRUP_A2</v>
      </c>
      <c r="J87" s="139" t="s">
        <v>16199</v>
      </c>
      <c r="K87" s="140" t="s">
        <v>16200</v>
      </c>
      <c r="L87" s="141">
        <v>99</v>
      </c>
      <c r="M87" s="142">
        <v>7.76</v>
      </c>
    </row>
    <row r="88" spans="1:13" x14ac:dyDescent="0.2">
      <c r="A88" s="117">
        <v>8</v>
      </c>
      <c r="B88" s="117">
        <v>84</v>
      </c>
      <c r="C88" s="118">
        <v>5.67</v>
      </c>
      <c r="D88" s="104"/>
      <c r="E88" s="104"/>
      <c r="F88" s="104"/>
      <c r="G88" s="104"/>
      <c r="H88" s="104"/>
      <c r="I88" s="120" t="str">
        <f t="shared" si="1"/>
        <v>GRUP_A2</v>
      </c>
      <c r="J88" s="139" t="s">
        <v>16201</v>
      </c>
      <c r="K88" s="140" t="s">
        <v>16193</v>
      </c>
      <c r="L88" s="141">
        <v>99</v>
      </c>
      <c r="M88" s="142">
        <v>7.76</v>
      </c>
    </row>
    <row r="89" spans="1:13" x14ac:dyDescent="0.2">
      <c r="A89" s="117">
        <v>8</v>
      </c>
      <c r="B89" s="117">
        <v>85</v>
      </c>
      <c r="C89" s="118">
        <v>5.79</v>
      </c>
      <c r="D89" s="104"/>
      <c r="E89" s="104"/>
      <c r="F89" s="104"/>
      <c r="G89" s="104"/>
      <c r="H89" s="104"/>
      <c r="I89" s="120" t="str">
        <f t="shared" si="1"/>
        <v>GRUP_A2</v>
      </c>
      <c r="J89" s="139" t="s">
        <v>16202</v>
      </c>
      <c r="K89" s="140" t="s">
        <v>16203</v>
      </c>
      <c r="L89" s="141">
        <v>99</v>
      </c>
      <c r="M89" s="142">
        <v>7.76</v>
      </c>
    </row>
    <row r="90" spans="1:13" x14ac:dyDescent="0.2">
      <c r="A90" s="117">
        <v>8</v>
      </c>
      <c r="B90" s="117">
        <v>86</v>
      </c>
      <c r="C90" s="118">
        <v>5.91</v>
      </c>
      <c r="D90" s="104"/>
      <c r="E90" s="104"/>
      <c r="F90" s="104"/>
      <c r="G90" s="104"/>
      <c r="H90" s="104"/>
      <c r="I90" s="120" t="str">
        <f t="shared" si="1"/>
        <v>GRUP_A2</v>
      </c>
      <c r="J90" s="139" t="s">
        <v>16204</v>
      </c>
      <c r="K90" s="140" t="s">
        <v>16187</v>
      </c>
      <c r="L90" s="141">
        <v>99</v>
      </c>
      <c r="M90" s="142">
        <v>7.76</v>
      </c>
    </row>
    <row r="91" spans="1:13" x14ac:dyDescent="0.2">
      <c r="A91" s="117">
        <v>8</v>
      </c>
      <c r="B91" s="117">
        <v>87</v>
      </c>
      <c r="C91" s="118">
        <v>6.04</v>
      </c>
      <c r="D91" s="104"/>
      <c r="E91" s="104"/>
      <c r="F91" s="104"/>
      <c r="G91" s="104"/>
      <c r="H91" s="104"/>
      <c r="I91" s="120" t="str">
        <f t="shared" si="1"/>
        <v>GRUP_A2</v>
      </c>
      <c r="J91" s="139" t="s">
        <v>16205</v>
      </c>
      <c r="K91" s="140" t="s">
        <v>16206</v>
      </c>
      <c r="L91" s="141">
        <v>97</v>
      </c>
      <c r="M91" s="142">
        <v>7.44</v>
      </c>
    </row>
    <row r="92" spans="1:13" x14ac:dyDescent="0.2">
      <c r="A92" s="117">
        <v>8</v>
      </c>
      <c r="B92" s="117">
        <v>88</v>
      </c>
      <c r="C92" s="118">
        <v>6.17</v>
      </c>
      <c r="D92" s="104"/>
      <c r="E92" s="104"/>
      <c r="F92" s="104"/>
      <c r="G92" s="104"/>
      <c r="H92" s="104"/>
      <c r="I92" s="120" t="str">
        <f t="shared" si="1"/>
        <v>GRUP_A2</v>
      </c>
      <c r="J92" s="139" t="s">
        <v>16207</v>
      </c>
      <c r="K92" s="140" t="s">
        <v>16187</v>
      </c>
      <c r="L92" s="141">
        <v>97</v>
      </c>
      <c r="M92" s="142">
        <v>7.44</v>
      </c>
    </row>
    <row r="93" spans="1:13" x14ac:dyDescent="0.2">
      <c r="A93" s="117">
        <v>8</v>
      </c>
      <c r="B93" s="117">
        <v>89</v>
      </c>
      <c r="C93" s="118">
        <v>6.3</v>
      </c>
      <c r="D93" s="104"/>
      <c r="E93" s="104"/>
      <c r="F93" s="104"/>
      <c r="G93" s="104"/>
      <c r="H93" s="104"/>
      <c r="I93" s="120" t="str">
        <f t="shared" si="1"/>
        <v>GRUP_A2</v>
      </c>
      <c r="J93" s="139" t="s">
        <v>16208</v>
      </c>
      <c r="K93" s="140" t="s">
        <v>16209</v>
      </c>
      <c r="L93" s="141">
        <v>97</v>
      </c>
      <c r="M93" s="142">
        <v>7.44</v>
      </c>
    </row>
    <row r="94" spans="1:13" x14ac:dyDescent="0.2">
      <c r="A94" s="117">
        <v>9</v>
      </c>
      <c r="B94" s="117">
        <v>90</v>
      </c>
      <c r="C94" s="118">
        <v>6.43</v>
      </c>
      <c r="D94" s="104"/>
      <c r="E94" s="104"/>
      <c r="F94" s="104"/>
      <c r="G94" s="104"/>
      <c r="H94" s="104"/>
      <c r="I94" s="120" t="str">
        <f t="shared" si="1"/>
        <v>GRUP_A2</v>
      </c>
      <c r="J94" s="139" t="s">
        <v>16210</v>
      </c>
      <c r="K94" s="140" t="s">
        <v>16191</v>
      </c>
      <c r="L94" s="141">
        <v>97</v>
      </c>
      <c r="M94" s="142">
        <v>7.44</v>
      </c>
    </row>
    <row r="95" spans="1:13" x14ac:dyDescent="0.2">
      <c r="A95" s="117">
        <v>9</v>
      </c>
      <c r="B95" s="117">
        <v>91</v>
      </c>
      <c r="C95" s="118">
        <v>6.57</v>
      </c>
      <c r="D95" s="104"/>
      <c r="E95" s="104"/>
      <c r="F95" s="104"/>
      <c r="G95" s="104"/>
      <c r="H95" s="104"/>
      <c r="I95" s="120" t="str">
        <f t="shared" si="1"/>
        <v>GRUP_A2</v>
      </c>
      <c r="J95" s="139" t="s">
        <v>16211</v>
      </c>
      <c r="K95" s="140" t="s">
        <v>16212</v>
      </c>
      <c r="L95" s="141">
        <v>95</v>
      </c>
      <c r="M95" s="142">
        <v>7.14</v>
      </c>
    </row>
    <row r="96" spans="1:13" x14ac:dyDescent="0.2">
      <c r="A96" s="117">
        <v>9</v>
      </c>
      <c r="B96" s="117">
        <v>92</v>
      </c>
      <c r="C96" s="118">
        <v>6.7</v>
      </c>
      <c r="D96" s="104"/>
      <c r="E96" s="104"/>
      <c r="F96" s="104"/>
      <c r="G96" s="104"/>
      <c r="H96" s="104"/>
      <c r="I96" s="120" t="str">
        <f t="shared" si="1"/>
        <v>GRUP_A2</v>
      </c>
      <c r="J96" s="139" t="s">
        <v>16213</v>
      </c>
      <c r="K96" s="140" t="s">
        <v>16212</v>
      </c>
      <c r="L96" s="141">
        <v>95</v>
      </c>
      <c r="M96" s="142">
        <v>7.14</v>
      </c>
    </row>
    <row r="97" spans="1:13" x14ac:dyDescent="0.2">
      <c r="A97" s="117">
        <v>9</v>
      </c>
      <c r="B97" s="117">
        <v>93</v>
      </c>
      <c r="C97" s="118">
        <v>6.85</v>
      </c>
      <c r="D97" s="104"/>
      <c r="E97" s="104"/>
      <c r="F97" s="104"/>
      <c r="G97" s="104"/>
      <c r="H97" s="104"/>
      <c r="I97" s="120" t="str">
        <f t="shared" si="1"/>
        <v>GRUP_A2</v>
      </c>
      <c r="J97" s="139" t="s">
        <v>16214</v>
      </c>
      <c r="K97" s="140" t="s">
        <v>16212</v>
      </c>
      <c r="L97" s="141">
        <v>95</v>
      </c>
      <c r="M97" s="142">
        <v>7.14</v>
      </c>
    </row>
    <row r="98" spans="1:13" x14ac:dyDescent="0.2">
      <c r="A98" s="117">
        <v>9</v>
      </c>
      <c r="B98" s="117">
        <v>94</v>
      </c>
      <c r="C98" s="118">
        <v>6.99</v>
      </c>
      <c r="D98" s="104"/>
      <c r="E98" s="104"/>
      <c r="F98" s="104"/>
      <c r="G98" s="104"/>
      <c r="H98" s="104"/>
      <c r="I98" s="120" t="str">
        <f t="shared" si="1"/>
        <v>GRUP_A2</v>
      </c>
      <c r="J98" s="139" t="s">
        <v>16215</v>
      </c>
      <c r="K98" s="140" t="s">
        <v>16216</v>
      </c>
      <c r="L98" s="141">
        <v>95</v>
      </c>
      <c r="M98" s="142">
        <v>7.14</v>
      </c>
    </row>
    <row r="99" spans="1:13" x14ac:dyDescent="0.2">
      <c r="A99" s="117">
        <v>9</v>
      </c>
      <c r="B99" s="117">
        <v>95</v>
      </c>
      <c r="C99" s="118">
        <v>7.14</v>
      </c>
      <c r="D99" s="104"/>
      <c r="E99" s="104"/>
      <c r="F99" s="104"/>
      <c r="G99" s="104"/>
      <c r="H99" s="104"/>
      <c r="I99" s="120" t="str">
        <f t="shared" si="1"/>
        <v>GRUP_A2</v>
      </c>
      <c r="J99" s="139" t="s">
        <v>16217</v>
      </c>
      <c r="K99" s="140" t="s">
        <v>16193</v>
      </c>
      <c r="L99" s="141">
        <v>95</v>
      </c>
      <c r="M99" s="142">
        <v>7.14</v>
      </c>
    </row>
    <row r="100" spans="1:13" x14ac:dyDescent="0.2">
      <c r="A100" s="117">
        <v>9</v>
      </c>
      <c r="B100" s="117">
        <v>96</v>
      </c>
      <c r="C100" s="118">
        <v>7.29</v>
      </c>
      <c r="D100" s="104"/>
      <c r="E100" s="104"/>
      <c r="F100" s="104"/>
      <c r="G100" s="104"/>
      <c r="H100" s="104"/>
      <c r="I100" s="120" t="str">
        <f t="shared" si="1"/>
        <v>GRUP_A2</v>
      </c>
      <c r="J100" s="139" t="s">
        <v>16218</v>
      </c>
      <c r="K100" s="140" t="s">
        <v>16219</v>
      </c>
      <c r="L100" s="141">
        <v>95</v>
      </c>
      <c r="M100" s="142">
        <v>7.14</v>
      </c>
    </row>
    <row r="101" spans="1:13" x14ac:dyDescent="0.2">
      <c r="A101" s="117">
        <v>9</v>
      </c>
      <c r="B101" s="117">
        <v>97</v>
      </c>
      <c r="C101" s="118">
        <v>7.44</v>
      </c>
      <c r="D101" s="104"/>
      <c r="E101" s="104"/>
      <c r="F101" s="104"/>
      <c r="G101" s="104"/>
      <c r="H101" s="104"/>
      <c r="I101" s="120" t="str">
        <f t="shared" si="1"/>
        <v>GRUP_A2</v>
      </c>
      <c r="J101" s="139" t="s">
        <v>16220</v>
      </c>
      <c r="K101" s="140" t="s">
        <v>16193</v>
      </c>
      <c r="L101" s="141">
        <v>95</v>
      </c>
      <c r="M101" s="142">
        <v>7.14</v>
      </c>
    </row>
    <row r="102" spans="1:13" x14ac:dyDescent="0.2">
      <c r="A102" s="117">
        <v>9</v>
      </c>
      <c r="B102" s="117">
        <v>98</v>
      </c>
      <c r="C102" s="118">
        <v>7.6</v>
      </c>
      <c r="D102" s="104"/>
      <c r="E102" s="104"/>
      <c r="F102" s="104"/>
      <c r="G102" s="104"/>
      <c r="H102" s="104"/>
      <c r="I102" s="120" t="str">
        <f t="shared" si="1"/>
        <v>GRUP_A2</v>
      </c>
      <c r="J102" s="139" t="s">
        <v>16221</v>
      </c>
      <c r="K102" s="140" t="s">
        <v>16187</v>
      </c>
      <c r="L102" s="141">
        <v>95</v>
      </c>
      <c r="M102" s="142">
        <v>7.14</v>
      </c>
    </row>
    <row r="103" spans="1:13" x14ac:dyDescent="0.2">
      <c r="A103" s="117">
        <v>9</v>
      </c>
      <c r="B103" s="117">
        <v>99</v>
      </c>
      <c r="C103" s="118">
        <v>7.76</v>
      </c>
      <c r="D103" s="104"/>
      <c r="E103" s="104"/>
      <c r="F103" s="104"/>
      <c r="G103" s="104"/>
      <c r="H103" s="104"/>
      <c r="I103" s="120" t="str">
        <f t="shared" si="1"/>
        <v>GRUP_A2</v>
      </c>
      <c r="J103" s="139" t="s">
        <v>16222</v>
      </c>
      <c r="K103" s="140" t="s">
        <v>16223</v>
      </c>
      <c r="L103" s="141">
        <v>95</v>
      </c>
      <c r="M103" s="142">
        <v>7.14</v>
      </c>
    </row>
    <row r="104" spans="1:13" x14ac:dyDescent="0.2">
      <c r="A104" s="117">
        <v>9</v>
      </c>
      <c r="B104" s="117">
        <v>100</v>
      </c>
      <c r="C104" s="118">
        <v>7.93</v>
      </c>
      <c r="D104" s="104"/>
      <c r="E104" s="104"/>
      <c r="F104" s="104"/>
      <c r="G104" s="104"/>
      <c r="H104" s="104"/>
      <c r="I104" s="120" t="str">
        <f t="shared" si="1"/>
        <v>GRUP_A2</v>
      </c>
      <c r="J104" s="139" t="s">
        <v>16224</v>
      </c>
      <c r="K104" s="140" t="s">
        <v>16193</v>
      </c>
      <c r="L104" s="141">
        <v>93</v>
      </c>
      <c r="M104" s="142">
        <v>6.85</v>
      </c>
    </row>
    <row r="105" spans="1:13" x14ac:dyDescent="0.2">
      <c r="A105" s="117">
        <v>9</v>
      </c>
      <c r="B105" s="117">
        <v>101</v>
      </c>
      <c r="C105" s="118">
        <v>8.09</v>
      </c>
      <c r="D105" s="104"/>
      <c r="E105" s="104"/>
      <c r="F105" s="104"/>
      <c r="G105" s="104"/>
      <c r="H105" s="104"/>
      <c r="I105" s="120" t="str">
        <f t="shared" si="1"/>
        <v>GRUP_A2</v>
      </c>
      <c r="J105" s="139" t="s">
        <v>16225</v>
      </c>
      <c r="K105" s="140" t="s">
        <v>16212</v>
      </c>
      <c r="L105" s="141">
        <v>92</v>
      </c>
      <c r="M105" s="142">
        <v>6.7</v>
      </c>
    </row>
    <row r="106" spans="1:13" x14ac:dyDescent="0.2">
      <c r="A106" s="117">
        <v>10</v>
      </c>
      <c r="B106" s="117">
        <v>102</v>
      </c>
      <c r="C106" s="118">
        <v>8.26</v>
      </c>
      <c r="D106" s="104"/>
      <c r="E106" s="104"/>
      <c r="F106" s="104"/>
      <c r="G106" s="104"/>
      <c r="H106" s="104"/>
      <c r="I106" s="120" t="str">
        <f t="shared" si="1"/>
        <v>GRUP_A2</v>
      </c>
      <c r="J106" s="139" t="s">
        <v>16226</v>
      </c>
      <c r="K106" s="140" t="s">
        <v>16187</v>
      </c>
      <c r="L106" s="141">
        <v>92</v>
      </c>
      <c r="M106" s="142">
        <v>6.7</v>
      </c>
    </row>
    <row r="107" spans="1:13" x14ac:dyDescent="0.2">
      <c r="A107" s="117">
        <v>10</v>
      </c>
      <c r="B107" s="117">
        <v>103</v>
      </c>
      <c r="C107" s="118">
        <v>8.44</v>
      </c>
      <c r="D107" s="104"/>
      <c r="E107" s="104"/>
      <c r="F107" s="104"/>
      <c r="G107" s="104"/>
      <c r="H107" s="104"/>
      <c r="I107" s="120" t="str">
        <f t="shared" si="1"/>
        <v>GRUP_A2</v>
      </c>
      <c r="J107" s="139" t="s">
        <v>16227</v>
      </c>
      <c r="K107" s="140" t="s">
        <v>16193</v>
      </c>
      <c r="L107" s="141">
        <v>90</v>
      </c>
      <c r="M107" s="142">
        <v>6.43</v>
      </c>
    </row>
    <row r="108" spans="1:13" x14ac:dyDescent="0.2">
      <c r="A108" s="117">
        <v>10</v>
      </c>
      <c r="B108" s="117">
        <v>104</v>
      </c>
      <c r="C108" s="118">
        <v>8.6199999999999992</v>
      </c>
      <c r="D108" s="104"/>
      <c r="E108" s="104"/>
      <c r="F108" s="104"/>
      <c r="G108" s="104"/>
      <c r="H108" s="104"/>
      <c r="I108" s="120" t="str">
        <f t="shared" si="1"/>
        <v>GRUP_A2</v>
      </c>
      <c r="J108" s="139" t="s">
        <v>16228</v>
      </c>
      <c r="K108" s="140" t="s">
        <v>16229</v>
      </c>
      <c r="L108" s="141">
        <v>102</v>
      </c>
      <c r="M108" s="142">
        <v>8.26</v>
      </c>
    </row>
    <row r="109" spans="1:13" x14ac:dyDescent="0.2">
      <c r="A109" s="117">
        <v>10</v>
      </c>
      <c r="B109" s="117">
        <v>105</v>
      </c>
      <c r="C109" s="118">
        <v>8.8000000000000007</v>
      </c>
      <c r="D109" s="104"/>
      <c r="E109" s="104"/>
      <c r="F109" s="104"/>
      <c r="G109" s="104"/>
      <c r="H109" s="104"/>
      <c r="I109" s="120" t="str">
        <f t="shared" si="1"/>
        <v>GRUP_A2</v>
      </c>
      <c r="J109" s="139" t="s">
        <v>16230</v>
      </c>
      <c r="K109" s="140" t="s">
        <v>16212</v>
      </c>
      <c r="L109" s="141">
        <v>90</v>
      </c>
      <c r="M109" s="142">
        <v>6.43</v>
      </c>
    </row>
    <row r="110" spans="1:13" x14ac:dyDescent="0.2">
      <c r="A110" s="117">
        <v>10</v>
      </c>
      <c r="B110" s="117">
        <v>106</v>
      </c>
      <c r="C110" s="118">
        <v>8.98</v>
      </c>
      <c r="D110" s="104"/>
      <c r="E110" s="104"/>
      <c r="F110" s="104"/>
      <c r="G110" s="104"/>
      <c r="H110" s="104"/>
      <c r="I110" s="120" t="str">
        <f t="shared" si="1"/>
        <v>GRUP_A2</v>
      </c>
      <c r="J110" s="139" t="s">
        <v>16231</v>
      </c>
      <c r="K110" s="140" t="s">
        <v>16193</v>
      </c>
      <c r="L110" s="141">
        <v>90</v>
      </c>
      <c r="M110" s="142">
        <v>6.43</v>
      </c>
    </row>
    <row r="111" spans="1:13" x14ac:dyDescent="0.2">
      <c r="A111" s="117">
        <v>10</v>
      </c>
      <c r="B111" s="117">
        <v>107</v>
      </c>
      <c r="C111" s="118">
        <v>9.17</v>
      </c>
      <c r="D111" s="104"/>
      <c r="E111" s="104"/>
      <c r="F111" s="104"/>
      <c r="G111" s="104"/>
      <c r="H111" s="104"/>
      <c r="I111" s="120" t="str">
        <f t="shared" si="1"/>
        <v>GRUP_A2</v>
      </c>
      <c r="J111" s="139" t="s">
        <v>16232</v>
      </c>
      <c r="K111" s="140" t="s">
        <v>16212</v>
      </c>
      <c r="L111" s="141">
        <v>88</v>
      </c>
      <c r="M111" s="142">
        <v>6.17</v>
      </c>
    </row>
    <row r="112" spans="1:13" x14ac:dyDescent="0.2">
      <c r="A112" s="117">
        <v>10</v>
      </c>
      <c r="B112" s="117">
        <v>108</v>
      </c>
      <c r="C112" s="118">
        <v>9.3699999999999992</v>
      </c>
      <c r="D112" s="104"/>
      <c r="E112" s="104"/>
      <c r="F112" s="104"/>
      <c r="G112" s="104"/>
      <c r="H112" s="104"/>
      <c r="I112" s="120" t="str">
        <f t="shared" si="1"/>
        <v>GRUP_A2</v>
      </c>
      <c r="J112" s="139" t="s">
        <v>16233</v>
      </c>
      <c r="K112" s="140" t="s">
        <v>16234</v>
      </c>
      <c r="L112" s="141">
        <v>87</v>
      </c>
      <c r="M112" s="142">
        <v>6.04</v>
      </c>
    </row>
    <row r="113" spans="1:13" x14ac:dyDescent="0.2">
      <c r="A113" s="117">
        <v>10</v>
      </c>
      <c r="B113" s="117">
        <v>109</v>
      </c>
      <c r="C113" s="118">
        <v>9.57</v>
      </c>
      <c r="D113" s="104"/>
      <c r="E113" s="104"/>
      <c r="F113" s="104"/>
      <c r="G113" s="104"/>
      <c r="H113" s="104"/>
      <c r="I113" s="120" t="str">
        <f t="shared" si="1"/>
        <v>GRUP_A2</v>
      </c>
      <c r="J113" s="139" t="s">
        <v>16235</v>
      </c>
      <c r="K113" s="140" t="s">
        <v>16234</v>
      </c>
      <c r="L113" s="141">
        <v>87</v>
      </c>
      <c r="M113" s="142">
        <v>6.04</v>
      </c>
    </row>
    <row r="114" spans="1:13" x14ac:dyDescent="0.2">
      <c r="A114" s="117">
        <v>10</v>
      </c>
      <c r="B114" s="117">
        <v>110</v>
      </c>
      <c r="C114" s="118">
        <v>9.77</v>
      </c>
      <c r="D114" s="104"/>
      <c r="E114" s="104"/>
      <c r="F114" s="104"/>
      <c r="G114" s="104"/>
      <c r="H114" s="104"/>
      <c r="I114" s="120" t="str">
        <f t="shared" si="1"/>
        <v>GRUP_A2</v>
      </c>
      <c r="J114" s="139" t="s">
        <v>16236</v>
      </c>
      <c r="K114" s="140" t="s">
        <v>16237</v>
      </c>
      <c r="L114" s="141">
        <v>87</v>
      </c>
      <c r="M114" s="142">
        <v>6.04</v>
      </c>
    </row>
    <row r="115" spans="1:13" x14ac:dyDescent="0.2">
      <c r="A115" s="117">
        <v>10</v>
      </c>
      <c r="B115" s="117">
        <v>111</v>
      </c>
      <c r="C115" s="118">
        <v>9.9700000000000006</v>
      </c>
      <c r="D115" s="104"/>
      <c r="E115" s="104"/>
      <c r="F115" s="104"/>
      <c r="G115" s="104"/>
      <c r="H115" s="104"/>
      <c r="I115" s="120" t="str">
        <f t="shared" si="1"/>
        <v>GRUP_A2</v>
      </c>
      <c r="J115" s="139" t="s">
        <v>16238</v>
      </c>
      <c r="K115" s="140" t="s">
        <v>16239</v>
      </c>
      <c r="L115" s="141">
        <v>87</v>
      </c>
      <c r="M115" s="142">
        <v>6.04</v>
      </c>
    </row>
    <row r="116" spans="1:13" x14ac:dyDescent="0.2">
      <c r="A116" s="117">
        <v>11</v>
      </c>
      <c r="B116" s="117">
        <v>112</v>
      </c>
      <c r="C116" s="118">
        <v>10.19</v>
      </c>
      <c r="D116" s="104"/>
      <c r="E116" s="104"/>
      <c r="F116" s="104"/>
      <c r="G116" s="104"/>
      <c r="H116" s="104"/>
      <c r="I116" s="120" t="str">
        <f t="shared" si="1"/>
        <v>GRUP_A2</v>
      </c>
      <c r="J116" s="139" t="s">
        <v>16240</v>
      </c>
      <c r="K116" s="140" t="s">
        <v>16234</v>
      </c>
      <c r="L116" s="141">
        <v>87</v>
      </c>
      <c r="M116" s="142">
        <v>6.04</v>
      </c>
    </row>
    <row r="117" spans="1:13" x14ac:dyDescent="0.2">
      <c r="A117" s="117">
        <v>11</v>
      </c>
      <c r="B117" s="117">
        <v>113</v>
      </c>
      <c r="C117" s="118">
        <v>10.4</v>
      </c>
      <c r="D117" s="104"/>
      <c r="E117" s="104"/>
      <c r="F117" s="104"/>
      <c r="G117" s="104"/>
      <c r="H117" s="104"/>
      <c r="I117" s="120" t="str">
        <f t="shared" si="1"/>
        <v>GRUP_A2</v>
      </c>
      <c r="J117" s="139" t="s">
        <v>16241</v>
      </c>
      <c r="K117" s="140" t="s">
        <v>16234</v>
      </c>
      <c r="L117" s="141">
        <v>87</v>
      </c>
      <c r="M117" s="142">
        <v>6.04</v>
      </c>
    </row>
    <row r="118" spans="1:13" x14ac:dyDescent="0.2">
      <c r="A118" s="117">
        <v>11</v>
      </c>
      <c r="B118" s="117">
        <v>114</v>
      </c>
      <c r="C118" s="118">
        <v>10.62</v>
      </c>
      <c r="D118" s="104"/>
      <c r="E118" s="104"/>
      <c r="F118" s="104"/>
      <c r="G118" s="104"/>
      <c r="H118" s="104"/>
      <c r="I118" s="120" t="str">
        <f t="shared" si="1"/>
        <v>GRUP_A2</v>
      </c>
      <c r="J118" s="139" t="s">
        <v>16242</v>
      </c>
      <c r="K118" s="140" t="s">
        <v>16229</v>
      </c>
      <c r="L118" s="141">
        <v>95</v>
      </c>
      <c r="M118" s="142">
        <v>7.14</v>
      </c>
    </row>
    <row r="119" spans="1:13" x14ac:dyDescent="0.2">
      <c r="A119" s="117">
        <v>11</v>
      </c>
      <c r="B119" s="117">
        <v>115</v>
      </c>
      <c r="C119" s="118">
        <v>10.85</v>
      </c>
      <c r="D119" s="104"/>
      <c r="E119" s="104"/>
      <c r="F119" s="104"/>
      <c r="G119" s="104"/>
      <c r="H119" s="104"/>
      <c r="I119" s="120" t="str">
        <f t="shared" si="1"/>
        <v>GRUP_A2</v>
      </c>
      <c r="J119" s="139" t="s">
        <v>16243</v>
      </c>
      <c r="K119" s="140" t="s">
        <v>16244</v>
      </c>
      <c r="L119" s="141">
        <v>85</v>
      </c>
      <c r="M119" s="142">
        <v>5.79</v>
      </c>
    </row>
    <row r="120" spans="1:13" x14ac:dyDescent="0.2">
      <c r="A120" s="117">
        <v>11</v>
      </c>
      <c r="B120" s="117">
        <v>116</v>
      </c>
      <c r="C120" s="118">
        <v>11.07</v>
      </c>
      <c r="D120" s="104"/>
      <c r="E120" s="104"/>
      <c r="F120" s="104"/>
      <c r="G120" s="104"/>
      <c r="H120" s="104"/>
      <c r="I120" s="120" t="str">
        <f t="shared" si="1"/>
        <v>GRUP_A2</v>
      </c>
      <c r="J120" s="139" t="s">
        <v>16245</v>
      </c>
      <c r="K120" s="140" t="s">
        <v>16244</v>
      </c>
      <c r="L120" s="141">
        <v>85</v>
      </c>
      <c r="M120" s="142">
        <v>5.79</v>
      </c>
    </row>
    <row r="121" spans="1:13" x14ac:dyDescent="0.2">
      <c r="A121" s="117">
        <v>11</v>
      </c>
      <c r="B121" s="117">
        <v>117</v>
      </c>
      <c r="C121" s="118">
        <v>11.31</v>
      </c>
      <c r="D121" s="104"/>
      <c r="E121" s="104"/>
      <c r="F121" s="104"/>
      <c r="G121" s="104"/>
      <c r="H121" s="104"/>
      <c r="I121" s="120" t="str">
        <f t="shared" si="1"/>
        <v>GRUP_A2</v>
      </c>
      <c r="J121" s="139" t="s">
        <v>16246</v>
      </c>
      <c r="K121" s="140" t="s">
        <v>16244</v>
      </c>
      <c r="L121" s="141">
        <v>85</v>
      </c>
      <c r="M121" s="142">
        <v>5.79</v>
      </c>
    </row>
    <row r="122" spans="1:13" x14ac:dyDescent="0.2">
      <c r="A122" s="117">
        <v>11</v>
      </c>
      <c r="B122" s="117">
        <v>118</v>
      </c>
      <c r="C122" s="118">
        <v>11.55</v>
      </c>
      <c r="D122" s="104"/>
      <c r="E122" s="104"/>
      <c r="F122" s="104"/>
      <c r="G122" s="104"/>
      <c r="H122" s="104"/>
      <c r="I122" s="120" t="str">
        <f t="shared" si="1"/>
        <v>GRUP_A2</v>
      </c>
      <c r="J122" s="139" t="s">
        <v>16247</v>
      </c>
      <c r="K122" s="140" t="s">
        <v>16244</v>
      </c>
      <c r="L122" s="141">
        <v>85</v>
      </c>
      <c r="M122" s="142">
        <v>5.79</v>
      </c>
    </row>
    <row r="123" spans="1:13" x14ac:dyDescent="0.2">
      <c r="A123" s="117">
        <v>11</v>
      </c>
      <c r="B123" s="117">
        <v>119</v>
      </c>
      <c r="C123" s="118">
        <v>11.79</v>
      </c>
      <c r="D123" s="104"/>
      <c r="E123" s="104"/>
      <c r="F123" s="104"/>
      <c r="G123" s="104"/>
      <c r="H123" s="104"/>
      <c r="I123" s="120" t="str">
        <f t="shared" si="1"/>
        <v>GRUP_A2</v>
      </c>
      <c r="J123" s="139" t="s">
        <v>16248</v>
      </c>
      <c r="K123" s="140" t="s">
        <v>16193</v>
      </c>
      <c r="L123" s="141">
        <v>95</v>
      </c>
      <c r="M123" s="142">
        <v>7.14</v>
      </c>
    </row>
    <row r="124" spans="1:13" x14ac:dyDescent="0.2">
      <c r="A124" s="117">
        <v>11</v>
      </c>
      <c r="B124" s="117">
        <v>120</v>
      </c>
      <c r="C124" s="118">
        <v>12.04</v>
      </c>
      <c r="D124" s="104"/>
      <c r="E124" s="104"/>
      <c r="F124" s="104"/>
      <c r="G124" s="104"/>
      <c r="H124" s="104"/>
      <c r="I124" s="120" t="str">
        <f t="shared" si="1"/>
        <v>GRUP_A2</v>
      </c>
      <c r="J124" s="139" t="s">
        <v>16249</v>
      </c>
      <c r="K124" s="140" t="s">
        <v>16250</v>
      </c>
      <c r="L124" s="141">
        <v>85</v>
      </c>
      <c r="M124" s="142">
        <v>5.79</v>
      </c>
    </row>
    <row r="125" spans="1:13" x14ac:dyDescent="0.2">
      <c r="A125" s="117">
        <v>11</v>
      </c>
      <c r="B125" s="117">
        <v>121</v>
      </c>
      <c r="C125" s="118">
        <v>12.29</v>
      </c>
      <c r="D125" s="104"/>
      <c r="E125" s="104"/>
      <c r="F125" s="104"/>
      <c r="G125" s="104"/>
      <c r="H125" s="104"/>
      <c r="I125" s="120" t="str">
        <f t="shared" si="1"/>
        <v>GRUP_A2</v>
      </c>
      <c r="J125" s="139" t="s">
        <v>16251</v>
      </c>
      <c r="K125" s="140" t="s">
        <v>16212</v>
      </c>
      <c r="L125" s="141">
        <v>85</v>
      </c>
      <c r="M125" s="142">
        <v>5.79</v>
      </c>
    </row>
    <row r="126" spans="1:13" x14ac:dyDescent="0.2">
      <c r="A126" s="117">
        <v>11</v>
      </c>
      <c r="B126" s="117">
        <v>122</v>
      </c>
      <c r="C126" s="118">
        <v>12.55</v>
      </c>
      <c r="D126" s="104"/>
      <c r="E126" s="104"/>
      <c r="F126" s="104"/>
      <c r="G126" s="104"/>
      <c r="H126" s="104"/>
      <c r="I126" s="120" t="str">
        <f t="shared" si="1"/>
        <v>GRUP_A2</v>
      </c>
      <c r="J126" s="139" t="s">
        <v>16252</v>
      </c>
      <c r="K126" s="140" t="s">
        <v>16253</v>
      </c>
      <c r="L126" s="141">
        <v>98</v>
      </c>
      <c r="M126" s="142">
        <v>7.6</v>
      </c>
    </row>
    <row r="127" spans="1:13" x14ac:dyDescent="0.2">
      <c r="A127" s="103">
        <v>12</v>
      </c>
      <c r="B127" s="107">
        <v>123</v>
      </c>
      <c r="C127" s="107">
        <v>12.82</v>
      </c>
      <c r="D127" s="104"/>
      <c r="E127" s="104"/>
      <c r="F127" s="104"/>
      <c r="G127" s="104"/>
      <c r="H127" s="104"/>
      <c r="I127" s="120" t="str">
        <f t="shared" si="1"/>
        <v>GRUP_A2</v>
      </c>
      <c r="J127" s="139" t="s">
        <v>16254</v>
      </c>
      <c r="K127" s="140" t="s">
        <v>16255</v>
      </c>
      <c r="L127" s="141">
        <v>83</v>
      </c>
      <c r="M127" s="142">
        <v>5.55</v>
      </c>
    </row>
    <row r="128" spans="1:13" x14ac:dyDescent="0.2">
      <c r="A128" s="103">
        <v>12</v>
      </c>
      <c r="B128" s="107">
        <v>124</v>
      </c>
      <c r="C128" s="107">
        <v>13.09</v>
      </c>
      <c r="D128" s="104"/>
      <c r="E128" s="104"/>
      <c r="F128" s="104"/>
      <c r="G128" s="104"/>
      <c r="H128" s="104"/>
      <c r="I128" s="120" t="str">
        <f t="shared" si="1"/>
        <v>GRUP_A2</v>
      </c>
      <c r="J128" s="139" t="s">
        <v>16256</v>
      </c>
      <c r="K128" s="140" t="s">
        <v>16255</v>
      </c>
      <c r="L128" s="141">
        <v>83</v>
      </c>
      <c r="M128" s="142">
        <v>5.55</v>
      </c>
    </row>
    <row r="129" spans="1:13" x14ac:dyDescent="0.2">
      <c r="A129" s="103">
        <v>12</v>
      </c>
      <c r="B129" s="107">
        <v>125</v>
      </c>
      <c r="C129" s="143">
        <v>13.37</v>
      </c>
      <c r="D129" s="104"/>
      <c r="E129" s="104"/>
      <c r="F129" s="104"/>
      <c r="G129" s="104"/>
      <c r="H129" s="104"/>
      <c r="I129" s="120" t="str">
        <f t="shared" si="1"/>
        <v>GRUP_A2</v>
      </c>
      <c r="J129" s="139" t="s">
        <v>16257</v>
      </c>
      <c r="K129" s="140" t="s">
        <v>16258</v>
      </c>
      <c r="L129" s="141">
        <v>83</v>
      </c>
      <c r="M129" s="142">
        <v>5.55</v>
      </c>
    </row>
    <row r="130" spans="1:13" x14ac:dyDescent="0.2">
      <c r="A130" s="103">
        <v>12</v>
      </c>
      <c r="B130" s="107">
        <v>126</v>
      </c>
      <c r="C130" s="143">
        <v>13.65</v>
      </c>
      <c r="D130" s="104"/>
      <c r="E130" s="104"/>
      <c r="F130" s="104"/>
      <c r="G130" s="104"/>
      <c r="H130" s="104"/>
      <c r="I130" s="120" t="str">
        <f t="shared" si="1"/>
        <v>GRUP_A2</v>
      </c>
      <c r="J130" s="139" t="s">
        <v>16259</v>
      </c>
      <c r="K130" s="140" t="s">
        <v>16260</v>
      </c>
      <c r="L130" s="141">
        <v>83</v>
      </c>
      <c r="M130" s="142">
        <v>5.55</v>
      </c>
    </row>
    <row r="131" spans="1:13" x14ac:dyDescent="0.2">
      <c r="A131" s="103">
        <v>12</v>
      </c>
      <c r="B131" s="107">
        <v>127</v>
      </c>
      <c r="C131" s="143">
        <v>13.94</v>
      </c>
      <c r="D131" s="104"/>
      <c r="E131" s="104"/>
      <c r="F131" s="104"/>
      <c r="G131" s="104"/>
      <c r="H131" s="104"/>
      <c r="I131" s="120" t="str">
        <f t="shared" si="1"/>
        <v>GRUP_A2</v>
      </c>
      <c r="J131" s="139" t="s">
        <v>16261</v>
      </c>
      <c r="K131" s="140" t="s">
        <v>16260</v>
      </c>
      <c r="L131" s="141">
        <v>83</v>
      </c>
      <c r="M131" s="142">
        <v>5.55</v>
      </c>
    </row>
    <row r="132" spans="1:13" x14ac:dyDescent="0.2">
      <c r="A132" s="103">
        <v>12</v>
      </c>
      <c r="B132" s="107">
        <v>128</v>
      </c>
      <c r="C132" s="143">
        <v>14.23</v>
      </c>
      <c r="D132" s="104"/>
      <c r="E132" s="104"/>
      <c r="F132" s="104"/>
      <c r="G132" s="104"/>
      <c r="H132" s="104"/>
      <c r="I132" s="120" t="str">
        <f t="shared" si="1"/>
        <v>GRUP_A2</v>
      </c>
      <c r="J132" s="139" t="s">
        <v>16262</v>
      </c>
      <c r="K132" s="140" t="s">
        <v>16255</v>
      </c>
      <c r="L132" s="141">
        <v>83</v>
      </c>
      <c r="M132" s="142">
        <v>5.55</v>
      </c>
    </row>
    <row r="133" spans="1:13" x14ac:dyDescent="0.2">
      <c r="A133" s="103">
        <v>12</v>
      </c>
      <c r="B133" s="107">
        <v>129</v>
      </c>
      <c r="C133" s="143">
        <v>14.53</v>
      </c>
      <c r="D133" s="104"/>
      <c r="E133" s="104"/>
      <c r="F133" s="104"/>
      <c r="G133" s="104"/>
      <c r="H133" s="104"/>
      <c r="I133" s="120" t="str">
        <f t="shared" ref="I133:I196" si="2">CONCATENATE("GRUP_",LEFT(J133,2))</f>
        <v>GRUP_A2</v>
      </c>
      <c r="J133" s="139" t="s">
        <v>16263</v>
      </c>
      <c r="K133" s="140" t="s">
        <v>16260</v>
      </c>
      <c r="L133" s="141">
        <v>83</v>
      </c>
      <c r="M133" s="142">
        <v>5.55</v>
      </c>
    </row>
    <row r="134" spans="1:13" x14ac:dyDescent="0.2">
      <c r="A134" s="103">
        <v>12</v>
      </c>
      <c r="B134" s="107">
        <v>130</v>
      </c>
      <c r="C134" s="143">
        <v>15</v>
      </c>
      <c r="D134" s="104"/>
      <c r="E134" s="104"/>
      <c r="F134" s="104"/>
      <c r="G134" s="104"/>
      <c r="H134" s="104"/>
      <c r="I134" s="120" t="str">
        <f t="shared" si="2"/>
        <v>GRUP_A2</v>
      </c>
      <c r="J134" s="139" t="s">
        <v>16264</v>
      </c>
      <c r="K134" s="140" t="s">
        <v>16234</v>
      </c>
      <c r="L134" s="141">
        <v>83</v>
      </c>
      <c r="M134" s="142">
        <v>5.55</v>
      </c>
    </row>
    <row r="135" spans="1:13" x14ac:dyDescent="0.2">
      <c r="A135" s="103"/>
      <c r="B135" s="104"/>
      <c r="C135" s="105"/>
      <c r="D135" s="104"/>
      <c r="E135" s="104"/>
      <c r="F135" s="104"/>
      <c r="G135" s="104"/>
      <c r="H135" s="104"/>
      <c r="I135" s="120" t="str">
        <f t="shared" si="2"/>
        <v>GRUP_A2</v>
      </c>
      <c r="J135" s="139" t="s">
        <v>16265</v>
      </c>
      <c r="K135" s="140" t="s">
        <v>16255</v>
      </c>
      <c r="L135" s="141">
        <v>83</v>
      </c>
      <c r="M135" s="142">
        <v>5.55</v>
      </c>
    </row>
    <row r="136" spans="1:13" x14ac:dyDescent="0.2">
      <c r="A136" s="103"/>
      <c r="B136" s="104"/>
      <c r="C136" s="105"/>
      <c r="D136" s="104"/>
      <c r="E136" s="104"/>
      <c r="F136" s="104"/>
      <c r="G136" s="104"/>
      <c r="H136" s="104"/>
      <c r="I136" s="120" t="str">
        <f t="shared" si="2"/>
        <v>GRUP_A2</v>
      </c>
      <c r="J136" s="139" t="s">
        <v>16266</v>
      </c>
      <c r="K136" s="140" t="s">
        <v>16260</v>
      </c>
      <c r="L136" s="141">
        <v>83</v>
      </c>
      <c r="M136" s="142">
        <v>5.55</v>
      </c>
    </row>
    <row r="137" spans="1:13" x14ac:dyDescent="0.2">
      <c r="A137" s="103"/>
      <c r="B137" s="104"/>
      <c r="C137" s="105"/>
      <c r="D137" s="104"/>
      <c r="E137" s="104"/>
      <c r="F137" s="104"/>
      <c r="G137" s="104"/>
      <c r="H137" s="104"/>
      <c r="I137" s="120" t="str">
        <f t="shared" si="2"/>
        <v>GRUP_A2</v>
      </c>
      <c r="J137" s="139" t="s">
        <v>16267</v>
      </c>
      <c r="K137" s="140" t="s">
        <v>16234</v>
      </c>
      <c r="L137" s="141">
        <v>83</v>
      </c>
      <c r="M137" s="142">
        <v>5.55</v>
      </c>
    </row>
    <row r="138" spans="1:13" x14ac:dyDescent="0.2">
      <c r="A138" s="103"/>
      <c r="B138" s="104"/>
      <c r="C138" s="105"/>
      <c r="D138" s="104"/>
      <c r="E138" s="104"/>
      <c r="F138" s="104"/>
      <c r="G138" s="104"/>
      <c r="H138" s="104"/>
      <c r="I138" s="120" t="str">
        <f t="shared" si="2"/>
        <v>GRUP_A2</v>
      </c>
      <c r="J138" s="139" t="s">
        <v>16268</v>
      </c>
      <c r="K138" s="140" t="s">
        <v>16269</v>
      </c>
      <c r="L138" s="141">
        <v>81</v>
      </c>
      <c r="M138" s="142">
        <v>5.33</v>
      </c>
    </row>
    <row r="139" spans="1:13" x14ac:dyDescent="0.2">
      <c r="A139" s="103"/>
      <c r="B139" s="104"/>
      <c r="C139" s="105"/>
      <c r="D139" s="104"/>
      <c r="E139" s="104"/>
      <c r="F139" s="104"/>
      <c r="G139" s="104"/>
      <c r="H139" s="104"/>
      <c r="I139" s="120" t="str">
        <f t="shared" si="2"/>
        <v>GRUP_A2</v>
      </c>
      <c r="J139" s="139" t="s">
        <v>16270</v>
      </c>
      <c r="K139" s="140" t="s">
        <v>16271</v>
      </c>
      <c r="L139" s="141">
        <v>87</v>
      </c>
      <c r="M139" s="142">
        <v>6.04</v>
      </c>
    </row>
    <row r="140" spans="1:13" x14ac:dyDescent="0.2">
      <c r="A140" s="103"/>
      <c r="B140" s="104"/>
      <c r="C140" s="105"/>
      <c r="D140" s="104"/>
      <c r="E140" s="104"/>
      <c r="F140" s="104"/>
      <c r="G140" s="104"/>
      <c r="H140" s="104"/>
      <c r="I140" s="120" t="str">
        <f t="shared" si="2"/>
        <v>GRUP_A2</v>
      </c>
      <c r="J140" s="139" t="s">
        <v>16272</v>
      </c>
      <c r="K140" s="140" t="s">
        <v>16193</v>
      </c>
      <c r="L140" s="141">
        <v>85</v>
      </c>
      <c r="M140" s="142">
        <v>5.79</v>
      </c>
    </row>
    <row r="141" spans="1:13" x14ac:dyDescent="0.2">
      <c r="A141" s="103"/>
      <c r="B141" s="104"/>
      <c r="C141" s="105"/>
      <c r="D141" s="104"/>
      <c r="E141" s="104"/>
      <c r="F141" s="104"/>
      <c r="G141" s="104"/>
      <c r="H141" s="104"/>
      <c r="I141" s="120" t="str">
        <f t="shared" si="2"/>
        <v>GRUP_A2</v>
      </c>
      <c r="J141" s="139" t="s">
        <v>16273</v>
      </c>
      <c r="K141" s="140" t="s">
        <v>16244</v>
      </c>
      <c r="L141" s="141">
        <v>81</v>
      </c>
      <c r="M141" s="142">
        <v>5.33</v>
      </c>
    </row>
    <row r="142" spans="1:13" x14ac:dyDescent="0.2">
      <c r="A142" s="103"/>
      <c r="B142" s="104"/>
      <c r="C142" s="105"/>
      <c r="D142" s="104"/>
      <c r="E142" s="104"/>
      <c r="F142" s="104"/>
      <c r="G142" s="104"/>
      <c r="H142" s="104"/>
      <c r="I142" s="120" t="str">
        <f t="shared" si="2"/>
        <v>GRUP_A2</v>
      </c>
      <c r="J142" s="139" t="s">
        <v>16274</v>
      </c>
      <c r="K142" s="140" t="s">
        <v>16234</v>
      </c>
      <c r="L142" s="141">
        <v>81</v>
      </c>
      <c r="M142" s="142">
        <v>5.33</v>
      </c>
    </row>
    <row r="143" spans="1:13" x14ac:dyDescent="0.2">
      <c r="A143" s="103"/>
      <c r="B143" s="104"/>
      <c r="C143" s="105"/>
      <c r="D143" s="104"/>
      <c r="E143" s="104"/>
      <c r="F143" s="104"/>
      <c r="G143" s="104"/>
      <c r="H143" s="104"/>
      <c r="I143" s="120" t="str">
        <f t="shared" si="2"/>
        <v>GRUP_A2</v>
      </c>
      <c r="J143" s="139" t="s">
        <v>16275</v>
      </c>
      <c r="K143" s="140" t="s">
        <v>16244</v>
      </c>
      <c r="L143" s="141">
        <v>80</v>
      </c>
      <c r="M143" s="142">
        <v>5.22</v>
      </c>
    </row>
    <row r="144" spans="1:13" x14ac:dyDescent="0.2">
      <c r="A144" s="103"/>
      <c r="B144" s="104"/>
      <c r="C144" s="105"/>
      <c r="D144" s="104"/>
      <c r="E144" s="104"/>
      <c r="F144" s="104"/>
      <c r="G144" s="104"/>
      <c r="H144" s="104"/>
      <c r="I144" s="120" t="str">
        <f t="shared" si="2"/>
        <v>GRUP_A2</v>
      </c>
      <c r="J144" s="139" t="s">
        <v>16276</v>
      </c>
      <c r="K144" s="140" t="s">
        <v>16277</v>
      </c>
      <c r="L144" s="141">
        <v>78</v>
      </c>
      <c r="M144" s="142">
        <v>5</v>
      </c>
    </row>
    <row r="145" spans="1:13" x14ac:dyDescent="0.2">
      <c r="A145" s="103"/>
      <c r="B145" s="104"/>
      <c r="C145" s="105"/>
      <c r="D145" s="104"/>
      <c r="E145" s="104"/>
      <c r="F145" s="104"/>
      <c r="G145" s="104"/>
      <c r="H145" s="104"/>
      <c r="I145" s="120" t="str">
        <f t="shared" si="2"/>
        <v>GRUP_A2</v>
      </c>
      <c r="J145" s="139" t="s">
        <v>16278</v>
      </c>
      <c r="K145" s="140" t="s">
        <v>16255</v>
      </c>
      <c r="L145" s="141">
        <v>78</v>
      </c>
      <c r="M145" s="142">
        <v>5</v>
      </c>
    </row>
    <row r="146" spans="1:13" x14ac:dyDescent="0.2">
      <c r="A146" s="103"/>
      <c r="B146" s="104"/>
      <c r="C146" s="105"/>
      <c r="D146" s="104"/>
      <c r="E146" s="104"/>
      <c r="F146" s="104"/>
      <c r="G146" s="104"/>
      <c r="H146" s="104"/>
      <c r="I146" s="120" t="str">
        <f t="shared" si="2"/>
        <v>GRUP_A2</v>
      </c>
      <c r="J146" s="139" t="s">
        <v>16279</v>
      </c>
      <c r="K146" s="140" t="s">
        <v>16260</v>
      </c>
      <c r="L146" s="141">
        <v>78</v>
      </c>
      <c r="M146" s="142">
        <v>5</v>
      </c>
    </row>
    <row r="147" spans="1:13" x14ac:dyDescent="0.2">
      <c r="A147" s="103"/>
      <c r="B147" s="104"/>
      <c r="C147" s="105"/>
      <c r="D147" s="104"/>
      <c r="E147" s="104"/>
      <c r="F147" s="104"/>
      <c r="G147" s="104"/>
      <c r="H147" s="104"/>
      <c r="I147" s="120" t="str">
        <f t="shared" si="2"/>
        <v>GRUP_A2</v>
      </c>
      <c r="J147" s="139" t="s">
        <v>16280</v>
      </c>
      <c r="K147" s="140" t="s">
        <v>16234</v>
      </c>
      <c r="L147" s="141">
        <v>78</v>
      </c>
      <c r="M147" s="142">
        <v>5</v>
      </c>
    </row>
    <row r="148" spans="1:13" x14ac:dyDescent="0.2">
      <c r="A148" s="103"/>
      <c r="B148" s="104"/>
      <c r="C148" s="105"/>
      <c r="D148" s="104"/>
      <c r="E148" s="104"/>
      <c r="F148" s="104"/>
      <c r="G148" s="104"/>
      <c r="H148" s="104"/>
      <c r="I148" s="120" t="str">
        <f t="shared" si="2"/>
        <v>GRUP_A2</v>
      </c>
      <c r="J148" s="139" t="s">
        <v>16281</v>
      </c>
      <c r="K148" s="140" t="s">
        <v>16234</v>
      </c>
      <c r="L148" s="141">
        <v>87</v>
      </c>
      <c r="M148" s="142">
        <v>6.04</v>
      </c>
    </row>
    <row r="149" spans="1:13" x14ac:dyDescent="0.2">
      <c r="A149" s="103"/>
      <c r="B149" s="104"/>
      <c r="C149" s="105"/>
      <c r="D149" s="104"/>
      <c r="E149" s="104"/>
      <c r="F149" s="104"/>
      <c r="G149" s="104"/>
      <c r="H149" s="104"/>
      <c r="I149" s="120" t="str">
        <f t="shared" si="2"/>
        <v>GRUP_A2</v>
      </c>
      <c r="J149" s="139" t="s">
        <v>16282</v>
      </c>
      <c r="K149" s="140" t="s">
        <v>16255</v>
      </c>
      <c r="L149" s="141">
        <v>78</v>
      </c>
      <c r="M149" s="142">
        <v>5</v>
      </c>
    </row>
    <row r="150" spans="1:13" x14ac:dyDescent="0.2">
      <c r="A150" s="103"/>
      <c r="B150" s="104"/>
      <c r="C150" s="105"/>
      <c r="D150" s="104"/>
      <c r="E150" s="104"/>
      <c r="F150" s="104"/>
      <c r="G150" s="104"/>
      <c r="H150" s="104"/>
      <c r="I150" s="120" t="str">
        <f t="shared" si="2"/>
        <v>GRUP_A2</v>
      </c>
      <c r="J150" s="139" t="s">
        <v>16283</v>
      </c>
      <c r="K150" s="140" t="s">
        <v>16284</v>
      </c>
      <c r="L150" s="141">
        <v>78</v>
      </c>
      <c r="M150" s="142">
        <v>5</v>
      </c>
    </row>
    <row r="151" spans="1:13" x14ac:dyDescent="0.2">
      <c r="A151" s="103"/>
      <c r="B151" s="104"/>
      <c r="C151" s="105"/>
      <c r="D151" s="104"/>
      <c r="E151" s="104"/>
      <c r="F151" s="104"/>
      <c r="G151" s="104"/>
      <c r="H151" s="104"/>
      <c r="I151" s="120" t="str">
        <f t="shared" si="2"/>
        <v>GRUP_A2</v>
      </c>
      <c r="J151" s="139" t="s">
        <v>16285</v>
      </c>
      <c r="K151" s="140" t="s">
        <v>16260</v>
      </c>
      <c r="L151" s="141">
        <v>78</v>
      </c>
      <c r="M151" s="142">
        <v>5</v>
      </c>
    </row>
    <row r="152" spans="1:13" x14ac:dyDescent="0.2">
      <c r="A152" s="103"/>
      <c r="B152" s="104"/>
      <c r="C152" s="105"/>
      <c r="D152" s="104"/>
      <c r="E152" s="104"/>
      <c r="F152" s="104"/>
      <c r="G152" s="104"/>
      <c r="H152" s="104"/>
      <c r="I152" s="120" t="str">
        <f t="shared" si="2"/>
        <v>GRUP_A2</v>
      </c>
      <c r="J152" s="139" t="s">
        <v>16286</v>
      </c>
      <c r="K152" s="140" t="s">
        <v>16234</v>
      </c>
      <c r="L152" s="141">
        <v>78</v>
      </c>
      <c r="M152" s="142">
        <v>5</v>
      </c>
    </row>
    <row r="153" spans="1:13" x14ac:dyDescent="0.2">
      <c r="A153" s="103"/>
      <c r="B153" s="104"/>
      <c r="C153" s="105"/>
      <c r="D153" s="104"/>
      <c r="E153" s="104"/>
      <c r="F153" s="104"/>
      <c r="G153" s="104"/>
      <c r="H153" s="104"/>
      <c r="I153" s="120" t="str">
        <f t="shared" si="2"/>
        <v>GRUP_A2</v>
      </c>
      <c r="J153" s="139" t="s">
        <v>16287</v>
      </c>
      <c r="K153" s="140" t="s">
        <v>16288</v>
      </c>
      <c r="L153" s="141">
        <v>77</v>
      </c>
      <c r="M153" s="142">
        <v>4.9000000000000004</v>
      </c>
    </row>
    <row r="154" spans="1:13" x14ac:dyDescent="0.2">
      <c r="A154" s="103"/>
      <c r="B154" s="104"/>
      <c r="C154" s="105"/>
      <c r="D154" s="104"/>
      <c r="E154" s="104"/>
      <c r="F154" s="104"/>
      <c r="G154" s="104"/>
      <c r="H154" s="104"/>
      <c r="I154" s="120" t="str">
        <f t="shared" si="2"/>
        <v>GRUP_A2</v>
      </c>
      <c r="J154" s="139" t="s">
        <v>16289</v>
      </c>
      <c r="K154" s="140" t="s">
        <v>16288</v>
      </c>
      <c r="L154" s="141">
        <v>77</v>
      </c>
      <c r="M154" s="142">
        <v>4.9000000000000004</v>
      </c>
    </row>
    <row r="155" spans="1:13" x14ac:dyDescent="0.2">
      <c r="A155" s="103"/>
      <c r="B155" s="104"/>
      <c r="C155" s="105"/>
      <c r="D155" s="104"/>
      <c r="E155" s="104"/>
      <c r="F155" s="104"/>
      <c r="G155" s="104"/>
      <c r="H155" s="104"/>
      <c r="I155" s="120" t="str">
        <f t="shared" si="2"/>
        <v>GRUP_A2</v>
      </c>
      <c r="J155" s="139" t="s">
        <v>16290</v>
      </c>
      <c r="K155" s="140" t="s">
        <v>16288</v>
      </c>
      <c r="L155" s="141">
        <v>77</v>
      </c>
      <c r="M155" s="142">
        <v>4.9000000000000004</v>
      </c>
    </row>
    <row r="156" spans="1:13" x14ac:dyDescent="0.2">
      <c r="A156" s="103"/>
      <c r="B156" s="104"/>
      <c r="C156" s="105"/>
      <c r="D156" s="104"/>
      <c r="E156" s="104"/>
      <c r="F156" s="104"/>
      <c r="G156" s="104"/>
      <c r="H156" s="104"/>
      <c r="I156" s="120" t="str">
        <f t="shared" si="2"/>
        <v>GRUP_A2</v>
      </c>
      <c r="J156" s="121" t="s">
        <v>16291</v>
      </c>
      <c r="K156" s="122" t="s">
        <v>16244</v>
      </c>
      <c r="L156" s="123">
        <v>77</v>
      </c>
      <c r="M156" s="124">
        <v>4.9000000000000004</v>
      </c>
    </row>
    <row r="157" spans="1:13" x14ac:dyDescent="0.2">
      <c r="A157" s="103"/>
      <c r="B157" s="104"/>
      <c r="C157" s="105"/>
      <c r="D157" s="104"/>
      <c r="E157" s="104"/>
      <c r="F157" s="104"/>
      <c r="G157" s="104"/>
      <c r="H157" s="104"/>
      <c r="I157" s="120" t="str">
        <f t="shared" si="2"/>
        <v>GRUP_A2</v>
      </c>
      <c r="J157" s="121" t="s">
        <v>16292</v>
      </c>
      <c r="K157" s="122" t="s">
        <v>16293</v>
      </c>
      <c r="L157" s="123">
        <v>77</v>
      </c>
      <c r="M157" s="124">
        <v>4.9000000000000004</v>
      </c>
    </row>
    <row r="158" spans="1:13" x14ac:dyDescent="0.2">
      <c r="A158" s="103"/>
      <c r="B158" s="104"/>
      <c r="C158" s="105"/>
      <c r="D158" s="104"/>
      <c r="E158" s="104"/>
      <c r="F158" s="104"/>
      <c r="G158" s="104"/>
      <c r="H158" s="104"/>
      <c r="I158" s="120" t="str">
        <f t="shared" si="2"/>
        <v>GRUP_A2</v>
      </c>
      <c r="J158" s="139" t="s">
        <v>16294</v>
      </c>
      <c r="K158" s="140" t="s">
        <v>16295</v>
      </c>
      <c r="L158" s="141">
        <v>75</v>
      </c>
      <c r="M158" s="142">
        <v>4.7</v>
      </c>
    </row>
    <row r="159" spans="1:13" x14ac:dyDescent="0.2">
      <c r="A159" s="103"/>
      <c r="B159" s="104"/>
      <c r="C159" s="105"/>
      <c r="D159" s="104"/>
      <c r="E159" s="104"/>
      <c r="F159" s="104"/>
      <c r="G159" s="104"/>
      <c r="H159" s="104"/>
      <c r="I159" s="120" t="str">
        <f t="shared" si="2"/>
        <v>GRUP_A2</v>
      </c>
      <c r="J159" s="139" t="s">
        <v>16296</v>
      </c>
      <c r="K159" s="140" t="s">
        <v>16297</v>
      </c>
      <c r="L159" s="141">
        <v>83</v>
      </c>
      <c r="M159" s="142">
        <v>5.55</v>
      </c>
    </row>
    <row r="160" spans="1:13" x14ac:dyDescent="0.2">
      <c r="A160" s="103"/>
      <c r="B160" s="104"/>
      <c r="C160" s="105"/>
      <c r="D160" s="104"/>
      <c r="E160" s="104"/>
      <c r="F160" s="104"/>
      <c r="G160" s="104"/>
      <c r="H160" s="104"/>
      <c r="I160" s="120" t="str">
        <f t="shared" si="2"/>
        <v>GRUP_A2</v>
      </c>
      <c r="J160" s="139" t="s">
        <v>16298</v>
      </c>
      <c r="K160" s="140" t="s">
        <v>16299</v>
      </c>
      <c r="L160" s="141">
        <v>75</v>
      </c>
      <c r="M160" s="142">
        <v>4.7</v>
      </c>
    </row>
    <row r="161" spans="1:13" x14ac:dyDescent="0.2">
      <c r="A161" s="103"/>
      <c r="B161" s="104"/>
      <c r="C161" s="105"/>
      <c r="D161" s="104"/>
      <c r="E161" s="104"/>
      <c r="F161" s="104"/>
      <c r="G161" s="104"/>
      <c r="H161" s="104"/>
      <c r="I161" s="120" t="str">
        <f t="shared" si="2"/>
        <v>GRUP_A2</v>
      </c>
      <c r="J161" s="139" t="s">
        <v>16300</v>
      </c>
      <c r="K161" s="140" t="s">
        <v>16293</v>
      </c>
      <c r="L161" s="141">
        <v>75</v>
      </c>
      <c r="M161" s="142">
        <v>4.7</v>
      </c>
    </row>
    <row r="162" spans="1:13" x14ac:dyDescent="0.2">
      <c r="A162" s="103"/>
      <c r="B162" s="104"/>
      <c r="C162" s="105"/>
      <c r="D162" s="104"/>
      <c r="E162" s="104"/>
      <c r="F162" s="104"/>
      <c r="G162" s="104"/>
      <c r="H162" s="104"/>
      <c r="I162" s="120" t="str">
        <f t="shared" si="2"/>
        <v>GRUP_A2</v>
      </c>
      <c r="J162" s="139" t="s">
        <v>16301</v>
      </c>
      <c r="K162" s="140" t="s">
        <v>16293</v>
      </c>
      <c r="L162" s="141">
        <v>75</v>
      </c>
      <c r="M162" s="142">
        <v>4.7</v>
      </c>
    </row>
    <row r="163" spans="1:13" x14ac:dyDescent="0.2">
      <c r="A163" s="103"/>
      <c r="B163" s="104"/>
      <c r="C163" s="105"/>
      <c r="D163" s="104"/>
      <c r="E163" s="104"/>
      <c r="F163" s="104"/>
      <c r="G163" s="104"/>
      <c r="H163" s="104"/>
      <c r="I163" s="120" t="str">
        <f t="shared" si="2"/>
        <v>GRUP_A2</v>
      </c>
      <c r="J163" s="139" t="s">
        <v>16302</v>
      </c>
      <c r="K163" s="140" t="s">
        <v>16244</v>
      </c>
      <c r="L163" s="141">
        <v>75</v>
      </c>
      <c r="M163" s="142">
        <v>4.7</v>
      </c>
    </row>
    <row r="164" spans="1:13" x14ac:dyDescent="0.2">
      <c r="A164" s="103"/>
      <c r="B164" s="104"/>
      <c r="C164" s="105"/>
      <c r="D164" s="104"/>
      <c r="E164" s="104"/>
      <c r="F164" s="104"/>
      <c r="G164" s="104"/>
      <c r="H164" s="104"/>
      <c r="I164" s="120" t="str">
        <f t="shared" si="2"/>
        <v>GRUP_A2</v>
      </c>
      <c r="J164" s="139" t="s">
        <v>16303</v>
      </c>
      <c r="K164" s="140" t="s">
        <v>16304</v>
      </c>
      <c r="L164" s="141">
        <v>85</v>
      </c>
      <c r="M164" s="142">
        <v>5.79</v>
      </c>
    </row>
    <row r="165" spans="1:13" x14ac:dyDescent="0.2">
      <c r="A165" s="103"/>
      <c r="B165" s="104"/>
      <c r="C165" s="105"/>
      <c r="D165" s="104"/>
      <c r="E165" s="104"/>
      <c r="F165" s="104"/>
      <c r="G165" s="104"/>
      <c r="H165" s="104"/>
      <c r="I165" s="120" t="str">
        <f t="shared" si="2"/>
        <v>GRUP_A2</v>
      </c>
      <c r="J165" s="139" t="s">
        <v>16305</v>
      </c>
      <c r="K165" s="140" t="s">
        <v>16306</v>
      </c>
      <c r="L165" s="141">
        <v>75</v>
      </c>
      <c r="M165" s="142">
        <v>4.7</v>
      </c>
    </row>
    <row r="166" spans="1:13" x14ac:dyDescent="0.2">
      <c r="A166" s="103"/>
      <c r="B166" s="104"/>
      <c r="C166" s="105"/>
      <c r="D166" s="104"/>
      <c r="E166" s="104"/>
      <c r="F166" s="104"/>
      <c r="G166" s="104"/>
      <c r="H166" s="104"/>
      <c r="I166" s="120" t="str">
        <f t="shared" si="2"/>
        <v>GRUP_A2</v>
      </c>
      <c r="J166" s="139" t="s">
        <v>16307</v>
      </c>
      <c r="K166" s="140" t="s">
        <v>16293</v>
      </c>
      <c r="L166" s="141">
        <v>77</v>
      </c>
      <c r="M166" s="142">
        <v>4.9000000000000004</v>
      </c>
    </row>
    <row r="167" spans="1:13" x14ac:dyDescent="0.2">
      <c r="A167" s="103"/>
      <c r="B167" s="104"/>
      <c r="C167" s="105"/>
      <c r="D167" s="104"/>
      <c r="E167" s="104"/>
      <c r="F167" s="104"/>
      <c r="G167" s="104"/>
      <c r="H167" s="104"/>
      <c r="I167" s="120" t="str">
        <f t="shared" si="2"/>
        <v>GRUP_A2</v>
      </c>
      <c r="J167" s="139" t="s">
        <v>16308</v>
      </c>
      <c r="K167" s="140" t="s">
        <v>16244</v>
      </c>
      <c r="L167" s="141">
        <v>85</v>
      </c>
      <c r="M167" s="142">
        <v>5.79</v>
      </c>
    </row>
    <row r="168" spans="1:13" x14ac:dyDescent="0.2">
      <c r="A168" s="103"/>
      <c r="B168" s="104"/>
      <c r="C168" s="105"/>
      <c r="D168" s="104"/>
      <c r="E168" s="104"/>
      <c r="F168" s="104"/>
      <c r="G168" s="104"/>
      <c r="H168" s="104"/>
      <c r="I168" s="120" t="str">
        <f t="shared" si="2"/>
        <v>GRUP_A2</v>
      </c>
      <c r="J168" s="139" t="s">
        <v>16309</v>
      </c>
      <c r="K168" s="140" t="s">
        <v>16304</v>
      </c>
      <c r="L168" s="141">
        <v>85</v>
      </c>
      <c r="M168" s="142">
        <v>5.79</v>
      </c>
    </row>
    <row r="169" spans="1:13" x14ac:dyDescent="0.2">
      <c r="A169" s="103"/>
      <c r="B169" s="104"/>
      <c r="C169" s="105"/>
      <c r="D169" s="104"/>
      <c r="E169" s="104"/>
      <c r="F169" s="104"/>
      <c r="G169" s="104"/>
      <c r="H169" s="104"/>
      <c r="I169" s="120" t="str">
        <f t="shared" si="2"/>
        <v>GRUP_A2</v>
      </c>
      <c r="J169" s="139" t="s">
        <v>16310</v>
      </c>
      <c r="K169" s="140" t="s">
        <v>16311</v>
      </c>
      <c r="L169" s="141">
        <v>75</v>
      </c>
      <c r="M169" s="142">
        <v>4.7</v>
      </c>
    </row>
    <row r="170" spans="1:13" x14ac:dyDescent="0.2">
      <c r="A170" s="103"/>
      <c r="B170" s="104"/>
      <c r="C170" s="105"/>
      <c r="D170" s="104"/>
      <c r="E170" s="104"/>
      <c r="F170" s="104"/>
      <c r="G170" s="104"/>
      <c r="H170" s="104"/>
      <c r="I170" s="120" t="str">
        <f t="shared" si="2"/>
        <v>GRUP_A2</v>
      </c>
      <c r="J170" s="139" t="s">
        <v>16312</v>
      </c>
      <c r="K170" s="140" t="s">
        <v>16313</v>
      </c>
      <c r="L170" s="141">
        <v>75</v>
      </c>
      <c r="M170" s="142">
        <v>4.7</v>
      </c>
    </row>
    <row r="171" spans="1:13" x14ac:dyDescent="0.2">
      <c r="A171" s="103"/>
      <c r="B171" s="104"/>
      <c r="C171" s="105"/>
      <c r="D171" s="104"/>
      <c r="E171" s="104"/>
      <c r="F171" s="104"/>
      <c r="G171" s="104"/>
      <c r="H171" s="104"/>
      <c r="I171" s="120" t="str">
        <f t="shared" si="2"/>
        <v>GRUP_A2</v>
      </c>
      <c r="J171" s="139" t="s">
        <v>16314</v>
      </c>
      <c r="K171" s="140" t="s">
        <v>16255</v>
      </c>
      <c r="L171" s="141">
        <v>75</v>
      </c>
      <c r="M171" s="142">
        <v>4.7</v>
      </c>
    </row>
    <row r="172" spans="1:13" x14ac:dyDescent="0.2">
      <c r="A172" s="103"/>
      <c r="B172" s="104"/>
      <c r="C172" s="105"/>
      <c r="D172" s="104"/>
      <c r="E172" s="104"/>
      <c r="F172" s="104"/>
      <c r="G172" s="104"/>
      <c r="H172" s="104"/>
      <c r="I172" s="120" t="str">
        <f t="shared" si="2"/>
        <v>GRUP_A2</v>
      </c>
      <c r="J172" s="139" t="s">
        <v>16315</v>
      </c>
      <c r="K172" s="140" t="s">
        <v>16284</v>
      </c>
      <c r="L172" s="141">
        <v>75</v>
      </c>
      <c r="M172" s="142">
        <v>4.7</v>
      </c>
    </row>
    <row r="173" spans="1:13" x14ac:dyDescent="0.2">
      <c r="A173" s="103"/>
      <c r="B173" s="104"/>
      <c r="C173" s="105"/>
      <c r="D173" s="104"/>
      <c r="E173" s="104"/>
      <c r="F173" s="104"/>
      <c r="G173" s="104"/>
      <c r="H173" s="104"/>
      <c r="I173" s="120" t="str">
        <f t="shared" si="2"/>
        <v>GRUP_A2</v>
      </c>
      <c r="J173" s="139" t="s">
        <v>16316</v>
      </c>
      <c r="K173" s="140" t="s">
        <v>16260</v>
      </c>
      <c r="L173" s="141">
        <v>75</v>
      </c>
      <c r="M173" s="142">
        <v>4.7</v>
      </c>
    </row>
    <row r="174" spans="1:13" x14ac:dyDescent="0.2">
      <c r="A174" s="103"/>
      <c r="B174" s="104"/>
      <c r="C174" s="105"/>
      <c r="D174" s="104"/>
      <c r="E174" s="104"/>
      <c r="F174" s="104"/>
      <c r="G174" s="104"/>
      <c r="H174" s="104"/>
      <c r="I174" s="120" t="str">
        <f t="shared" si="2"/>
        <v>GRUP_A2</v>
      </c>
      <c r="J174" s="139" t="s">
        <v>16317</v>
      </c>
      <c r="K174" s="140" t="s">
        <v>16244</v>
      </c>
      <c r="L174" s="141">
        <v>75</v>
      </c>
      <c r="M174" s="142">
        <v>4.7</v>
      </c>
    </row>
    <row r="175" spans="1:13" x14ac:dyDescent="0.2">
      <c r="A175" s="103"/>
      <c r="B175" s="104"/>
      <c r="C175" s="105"/>
      <c r="D175" s="104"/>
      <c r="E175" s="104"/>
      <c r="F175" s="104"/>
      <c r="G175" s="104"/>
      <c r="H175" s="104"/>
      <c r="I175" s="120" t="str">
        <f t="shared" si="2"/>
        <v>GRUP_A2</v>
      </c>
      <c r="J175" s="139" t="s">
        <v>16318</v>
      </c>
      <c r="K175" s="140" t="s">
        <v>16255</v>
      </c>
      <c r="L175" s="141">
        <v>73</v>
      </c>
      <c r="M175" s="142">
        <v>4.51</v>
      </c>
    </row>
    <row r="176" spans="1:13" x14ac:dyDescent="0.2">
      <c r="A176" s="103"/>
      <c r="B176" s="104"/>
      <c r="C176" s="105"/>
      <c r="D176" s="104"/>
      <c r="E176" s="104"/>
      <c r="F176" s="104"/>
      <c r="G176" s="104"/>
      <c r="H176" s="104"/>
      <c r="I176" s="120" t="str">
        <f t="shared" si="2"/>
        <v>GRUP_A2</v>
      </c>
      <c r="J176" s="139" t="s">
        <v>16319</v>
      </c>
      <c r="K176" s="140" t="s">
        <v>16260</v>
      </c>
      <c r="L176" s="141">
        <v>73</v>
      </c>
      <c r="M176" s="142">
        <v>4.51</v>
      </c>
    </row>
    <row r="177" spans="1:13" x14ac:dyDescent="0.2">
      <c r="A177" s="103"/>
      <c r="B177" s="104"/>
      <c r="C177" s="105"/>
      <c r="D177" s="104"/>
      <c r="E177" s="104"/>
      <c r="F177" s="104"/>
      <c r="G177" s="104"/>
      <c r="H177" s="104"/>
      <c r="I177" s="120" t="str">
        <f t="shared" si="2"/>
        <v>GRUP_A2</v>
      </c>
      <c r="J177" s="139" t="s">
        <v>16320</v>
      </c>
      <c r="K177" s="140" t="s">
        <v>16255</v>
      </c>
      <c r="L177" s="141">
        <v>83</v>
      </c>
      <c r="M177" s="142">
        <v>5.55</v>
      </c>
    </row>
    <row r="178" spans="1:13" x14ac:dyDescent="0.2">
      <c r="A178" s="103"/>
      <c r="B178" s="104"/>
      <c r="C178" s="105"/>
      <c r="D178" s="104"/>
      <c r="E178" s="104"/>
      <c r="F178" s="104"/>
      <c r="G178" s="104"/>
      <c r="H178" s="104"/>
      <c r="I178" s="120" t="str">
        <f t="shared" si="2"/>
        <v>GRUP_A2</v>
      </c>
      <c r="J178" s="139" t="s">
        <v>16321</v>
      </c>
      <c r="K178" s="140" t="s">
        <v>16260</v>
      </c>
      <c r="L178" s="141">
        <v>83</v>
      </c>
      <c r="M178" s="142">
        <v>5.55</v>
      </c>
    </row>
    <row r="179" spans="1:13" x14ac:dyDescent="0.2">
      <c r="A179" s="103"/>
      <c r="B179" s="104"/>
      <c r="C179" s="105"/>
      <c r="D179" s="104"/>
      <c r="E179" s="104"/>
      <c r="F179" s="104"/>
      <c r="G179" s="104"/>
      <c r="H179" s="104"/>
      <c r="I179" s="120" t="str">
        <f t="shared" si="2"/>
        <v>GRUP_A2</v>
      </c>
      <c r="J179" s="139" t="s">
        <v>16322</v>
      </c>
      <c r="K179" s="140" t="s">
        <v>16234</v>
      </c>
      <c r="L179" s="141">
        <v>78</v>
      </c>
      <c r="M179" s="142">
        <v>5</v>
      </c>
    </row>
    <row r="180" spans="1:13" x14ac:dyDescent="0.2">
      <c r="A180" s="103"/>
      <c r="B180" s="104"/>
      <c r="C180" s="105"/>
      <c r="D180" s="104"/>
      <c r="E180" s="104"/>
      <c r="F180" s="104"/>
      <c r="G180" s="104"/>
      <c r="H180" s="104"/>
      <c r="I180" s="120" t="str">
        <f t="shared" si="2"/>
        <v>GRUP_A2</v>
      </c>
      <c r="J180" s="139" t="s">
        <v>16323</v>
      </c>
      <c r="K180" s="140" t="s">
        <v>16306</v>
      </c>
      <c r="L180" s="141">
        <v>73</v>
      </c>
      <c r="M180" s="142">
        <v>4.51</v>
      </c>
    </row>
    <row r="181" spans="1:13" x14ac:dyDescent="0.2">
      <c r="A181" s="103"/>
      <c r="B181" s="104"/>
      <c r="C181" s="105"/>
      <c r="D181" s="104"/>
      <c r="E181" s="104"/>
      <c r="F181" s="104"/>
      <c r="G181" s="104"/>
      <c r="H181" s="104"/>
      <c r="I181" s="120" t="str">
        <f t="shared" si="2"/>
        <v>GRUP_A2</v>
      </c>
      <c r="J181" s="139" t="s">
        <v>16324</v>
      </c>
      <c r="K181" s="140" t="s">
        <v>16255</v>
      </c>
      <c r="L181" s="141">
        <v>73</v>
      </c>
      <c r="M181" s="142">
        <v>4.51</v>
      </c>
    </row>
    <row r="182" spans="1:13" x14ac:dyDescent="0.2">
      <c r="A182" s="103"/>
      <c r="B182" s="104"/>
      <c r="C182" s="105"/>
      <c r="D182" s="104"/>
      <c r="E182" s="104"/>
      <c r="F182" s="104"/>
      <c r="G182" s="104"/>
      <c r="H182" s="104"/>
      <c r="I182" s="120" t="str">
        <f t="shared" si="2"/>
        <v>GRUP_A2</v>
      </c>
      <c r="J182" s="139" t="s">
        <v>16325</v>
      </c>
      <c r="K182" s="140" t="s">
        <v>16284</v>
      </c>
      <c r="L182" s="141">
        <v>73</v>
      </c>
      <c r="M182" s="142">
        <v>4.51</v>
      </c>
    </row>
    <row r="183" spans="1:13" x14ac:dyDescent="0.2">
      <c r="A183" s="103"/>
      <c r="B183" s="104"/>
      <c r="C183" s="105"/>
      <c r="D183" s="104"/>
      <c r="E183" s="104"/>
      <c r="F183" s="104"/>
      <c r="G183" s="104"/>
      <c r="H183" s="104"/>
      <c r="I183" s="120" t="str">
        <f t="shared" si="2"/>
        <v>GRUP_A2</v>
      </c>
      <c r="J183" s="139" t="s">
        <v>16326</v>
      </c>
      <c r="K183" s="140" t="s">
        <v>16260</v>
      </c>
      <c r="L183" s="141">
        <v>73</v>
      </c>
      <c r="M183" s="142">
        <v>4.51</v>
      </c>
    </row>
    <row r="184" spans="1:13" x14ac:dyDescent="0.2">
      <c r="A184" s="103"/>
      <c r="B184" s="104"/>
      <c r="C184" s="105"/>
      <c r="D184" s="104"/>
      <c r="E184" s="104"/>
      <c r="F184" s="104"/>
      <c r="G184" s="104"/>
      <c r="H184" s="104"/>
      <c r="I184" s="120" t="str">
        <f t="shared" si="2"/>
        <v>GRUP_A2</v>
      </c>
      <c r="J184" s="139" t="s">
        <v>16327</v>
      </c>
      <c r="K184" s="140" t="s">
        <v>16328</v>
      </c>
      <c r="L184" s="141">
        <v>72</v>
      </c>
      <c r="M184" s="142">
        <v>4.41</v>
      </c>
    </row>
    <row r="185" spans="1:13" x14ac:dyDescent="0.2">
      <c r="A185" s="103"/>
      <c r="B185" s="104"/>
      <c r="C185" s="105"/>
      <c r="D185" s="104"/>
      <c r="E185" s="104"/>
      <c r="F185" s="104"/>
      <c r="G185" s="104"/>
      <c r="H185" s="104"/>
      <c r="I185" s="120" t="str">
        <f t="shared" si="2"/>
        <v>GRUP_A2</v>
      </c>
      <c r="J185" s="139" t="s">
        <v>16329</v>
      </c>
      <c r="K185" s="140" t="s">
        <v>16328</v>
      </c>
      <c r="L185" s="141">
        <v>72</v>
      </c>
      <c r="M185" s="142">
        <v>4.41</v>
      </c>
    </row>
    <row r="186" spans="1:13" x14ac:dyDescent="0.2">
      <c r="A186" s="103"/>
      <c r="B186" s="104"/>
      <c r="C186" s="105"/>
      <c r="D186" s="104"/>
      <c r="E186" s="104"/>
      <c r="F186" s="104"/>
      <c r="G186" s="104"/>
      <c r="H186" s="104"/>
      <c r="I186" s="120" t="str">
        <f t="shared" si="2"/>
        <v>GRUP_A2</v>
      </c>
      <c r="J186" s="139" t="s">
        <v>16330</v>
      </c>
      <c r="K186" s="140" t="s">
        <v>16328</v>
      </c>
      <c r="L186" s="141">
        <v>72</v>
      </c>
      <c r="M186" s="142">
        <v>4.41</v>
      </c>
    </row>
    <row r="187" spans="1:13" x14ac:dyDescent="0.2">
      <c r="A187" s="103"/>
      <c r="B187" s="104"/>
      <c r="C187" s="105"/>
      <c r="D187" s="104"/>
      <c r="E187" s="104"/>
      <c r="F187" s="104"/>
      <c r="G187" s="104"/>
      <c r="H187" s="104"/>
      <c r="I187" s="120" t="str">
        <f t="shared" si="2"/>
        <v>GRUP_A2</v>
      </c>
      <c r="J187" s="139" t="s">
        <v>16331</v>
      </c>
      <c r="K187" s="140" t="s">
        <v>16288</v>
      </c>
      <c r="L187" s="141">
        <v>72</v>
      </c>
      <c r="M187" s="142">
        <v>4.41</v>
      </c>
    </row>
    <row r="188" spans="1:13" x14ac:dyDescent="0.2">
      <c r="A188" s="103"/>
      <c r="B188" s="104"/>
      <c r="C188" s="105"/>
      <c r="D188" s="104"/>
      <c r="E188" s="104"/>
      <c r="F188" s="104"/>
      <c r="G188" s="104"/>
      <c r="H188" s="104"/>
      <c r="I188" s="120" t="str">
        <f t="shared" si="2"/>
        <v>GRUP_A2</v>
      </c>
      <c r="J188" s="139" t="s">
        <v>16332</v>
      </c>
      <c r="K188" s="140" t="s">
        <v>16288</v>
      </c>
      <c r="L188" s="141">
        <v>72</v>
      </c>
      <c r="M188" s="142">
        <v>4.41</v>
      </c>
    </row>
    <row r="189" spans="1:13" x14ac:dyDescent="0.2">
      <c r="A189" s="103"/>
      <c r="B189" s="104"/>
      <c r="C189" s="105"/>
      <c r="D189" s="104"/>
      <c r="E189" s="104"/>
      <c r="F189" s="104"/>
      <c r="G189" s="104"/>
      <c r="H189" s="104"/>
      <c r="I189" s="120" t="str">
        <f t="shared" si="2"/>
        <v>GRUP_A2</v>
      </c>
      <c r="J189" s="139" t="s">
        <v>16333</v>
      </c>
      <c r="K189" s="140" t="s">
        <v>16288</v>
      </c>
      <c r="L189" s="141">
        <v>72</v>
      </c>
      <c r="M189" s="142">
        <v>4.41</v>
      </c>
    </row>
    <row r="190" spans="1:13" x14ac:dyDescent="0.2">
      <c r="A190" s="103"/>
      <c r="B190" s="104"/>
      <c r="C190" s="105"/>
      <c r="D190" s="104"/>
      <c r="E190" s="104"/>
      <c r="F190" s="104"/>
      <c r="G190" s="104"/>
      <c r="H190" s="104"/>
      <c r="I190" s="120" t="str">
        <f t="shared" si="2"/>
        <v>GRUP_A2</v>
      </c>
      <c r="J190" s="139" t="s">
        <v>16334</v>
      </c>
      <c r="K190" s="140" t="s">
        <v>16335</v>
      </c>
      <c r="L190" s="141">
        <v>72</v>
      </c>
      <c r="M190" s="142">
        <v>4.41</v>
      </c>
    </row>
    <row r="191" spans="1:13" x14ac:dyDescent="0.2">
      <c r="A191" s="103"/>
      <c r="B191" s="104"/>
      <c r="C191" s="105"/>
      <c r="D191" s="104"/>
      <c r="E191" s="104"/>
      <c r="F191" s="104"/>
      <c r="G191" s="104"/>
      <c r="H191" s="104"/>
      <c r="I191" s="120" t="str">
        <f t="shared" si="2"/>
        <v>GRUP_A2</v>
      </c>
      <c r="J191" s="139" t="s">
        <v>16336</v>
      </c>
      <c r="K191" s="140" t="s">
        <v>16337</v>
      </c>
      <c r="L191" s="141">
        <v>70</v>
      </c>
      <c r="M191" s="142">
        <v>4.2300000000000004</v>
      </c>
    </row>
    <row r="192" spans="1:13" x14ac:dyDescent="0.2">
      <c r="A192" s="103"/>
      <c r="B192" s="104"/>
      <c r="C192" s="105"/>
      <c r="D192" s="104"/>
      <c r="E192" s="104"/>
      <c r="F192" s="104"/>
      <c r="G192" s="104"/>
      <c r="H192" s="104"/>
      <c r="I192" s="120" t="str">
        <f t="shared" si="2"/>
        <v>GRUP_A2</v>
      </c>
      <c r="J192" s="139" t="s">
        <v>16338</v>
      </c>
      <c r="K192" s="140" t="s">
        <v>16339</v>
      </c>
      <c r="L192" s="141">
        <v>78</v>
      </c>
      <c r="M192" s="142">
        <v>5</v>
      </c>
    </row>
    <row r="193" spans="1:13" x14ac:dyDescent="0.2">
      <c r="A193" s="103"/>
      <c r="B193" s="104"/>
      <c r="C193" s="105"/>
      <c r="D193" s="104"/>
      <c r="E193" s="104"/>
      <c r="F193" s="104"/>
      <c r="G193" s="104"/>
      <c r="H193" s="104"/>
      <c r="I193" s="120" t="str">
        <f t="shared" si="2"/>
        <v>GRUP_A2</v>
      </c>
      <c r="J193" s="139" t="s">
        <v>16340</v>
      </c>
      <c r="K193" s="140" t="s">
        <v>16335</v>
      </c>
      <c r="L193" s="141">
        <v>70</v>
      </c>
      <c r="M193" s="142">
        <v>4.2300000000000004</v>
      </c>
    </row>
    <row r="194" spans="1:13" x14ac:dyDescent="0.2">
      <c r="A194" s="103"/>
      <c r="B194" s="104"/>
      <c r="C194" s="105"/>
      <c r="D194" s="104"/>
      <c r="E194" s="104"/>
      <c r="F194" s="104"/>
      <c r="G194" s="104"/>
      <c r="H194" s="104"/>
      <c r="I194" s="120" t="str">
        <f t="shared" si="2"/>
        <v>GRUP_A2</v>
      </c>
      <c r="J194" s="139" t="s">
        <v>16341</v>
      </c>
      <c r="K194" s="140" t="s">
        <v>16342</v>
      </c>
      <c r="L194" s="141">
        <v>70</v>
      </c>
      <c r="M194" s="142">
        <v>4.2300000000000004</v>
      </c>
    </row>
    <row r="195" spans="1:13" x14ac:dyDescent="0.2">
      <c r="A195" s="103"/>
      <c r="B195" s="104"/>
      <c r="C195" s="105"/>
      <c r="D195" s="104"/>
      <c r="E195" s="104"/>
      <c r="F195" s="104"/>
      <c r="G195" s="104"/>
      <c r="H195" s="104"/>
      <c r="I195" s="120" t="str">
        <f t="shared" si="2"/>
        <v>GRUP_A2</v>
      </c>
      <c r="J195" s="139" t="s">
        <v>16343</v>
      </c>
      <c r="K195" s="140" t="s">
        <v>16335</v>
      </c>
      <c r="L195" s="141">
        <v>70</v>
      </c>
      <c r="M195" s="142">
        <v>4.2300000000000004</v>
      </c>
    </row>
    <row r="196" spans="1:13" x14ac:dyDescent="0.2">
      <c r="A196" s="103"/>
      <c r="B196" s="104"/>
      <c r="C196" s="105"/>
      <c r="D196" s="104"/>
      <c r="E196" s="104"/>
      <c r="F196" s="104"/>
      <c r="G196" s="104"/>
      <c r="H196" s="104"/>
      <c r="I196" s="120" t="str">
        <f t="shared" si="2"/>
        <v>GRUP_A2</v>
      </c>
      <c r="J196" s="139" t="s">
        <v>16344</v>
      </c>
      <c r="K196" s="140" t="s">
        <v>16293</v>
      </c>
      <c r="L196" s="141">
        <v>70</v>
      </c>
      <c r="M196" s="142">
        <v>4.2300000000000004</v>
      </c>
    </row>
    <row r="197" spans="1:13" x14ac:dyDescent="0.2">
      <c r="A197" s="103"/>
      <c r="B197" s="104"/>
      <c r="C197" s="105"/>
      <c r="D197" s="104"/>
      <c r="E197" s="104"/>
      <c r="F197" s="104"/>
      <c r="G197" s="104"/>
      <c r="H197" s="104"/>
      <c r="I197" s="120" t="str">
        <f t="shared" ref="I197:I260" si="3">CONCATENATE("GRUP_",LEFT(J197,2))</f>
        <v>GRUP_A2</v>
      </c>
      <c r="J197" s="139" t="s">
        <v>16345</v>
      </c>
      <c r="K197" s="140" t="s">
        <v>16328</v>
      </c>
      <c r="L197" s="141">
        <v>70</v>
      </c>
      <c r="M197" s="142">
        <v>4.2300000000000004</v>
      </c>
    </row>
    <row r="198" spans="1:13" x14ac:dyDescent="0.2">
      <c r="A198" s="103"/>
      <c r="B198" s="104"/>
      <c r="C198" s="105"/>
      <c r="D198" s="104"/>
      <c r="E198" s="104"/>
      <c r="F198" s="104"/>
      <c r="G198" s="104"/>
      <c r="H198" s="104"/>
      <c r="I198" s="120" t="str">
        <f t="shared" si="3"/>
        <v>GRUP_A2</v>
      </c>
      <c r="J198" s="139" t="s">
        <v>16346</v>
      </c>
      <c r="K198" s="140" t="s">
        <v>16299</v>
      </c>
      <c r="L198" s="141">
        <v>70</v>
      </c>
      <c r="M198" s="142">
        <v>4.2300000000000004</v>
      </c>
    </row>
    <row r="199" spans="1:13" x14ac:dyDescent="0.2">
      <c r="A199" s="103"/>
      <c r="B199" s="104"/>
      <c r="C199" s="105"/>
      <c r="D199" s="104"/>
      <c r="E199" s="104"/>
      <c r="F199" s="104"/>
      <c r="G199" s="104"/>
      <c r="H199" s="104"/>
      <c r="I199" s="120" t="str">
        <f t="shared" si="3"/>
        <v>GRUP_A2</v>
      </c>
      <c r="J199" s="139" t="s">
        <v>16347</v>
      </c>
      <c r="K199" s="140" t="s">
        <v>16348</v>
      </c>
      <c r="L199" s="141">
        <v>70</v>
      </c>
      <c r="M199" s="142">
        <v>4.2300000000000004</v>
      </c>
    </row>
    <row r="200" spans="1:13" x14ac:dyDescent="0.2">
      <c r="A200" s="103"/>
      <c r="B200" s="104"/>
      <c r="C200" s="105"/>
      <c r="D200" s="104"/>
      <c r="E200" s="104"/>
      <c r="F200" s="104"/>
      <c r="G200" s="104"/>
      <c r="H200" s="104"/>
      <c r="I200" s="120" t="str">
        <f t="shared" si="3"/>
        <v>GRUP_A2</v>
      </c>
      <c r="J200" s="139" t="s">
        <v>16349</v>
      </c>
      <c r="K200" s="140" t="s">
        <v>16335</v>
      </c>
      <c r="L200" s="141">
        <v>72</v>
      </c>
      <c r="M200" s="142">
        <v>4.41</v>
      </c>
    </row>
    <row r="201" spans="1:13" x14ac:dyDescent="0.2">
      <c r="A201" s="103"/>
      <c r="B201" s="104"/>
      <c r="C201" s="105"/>
      <c r="D201" s="104"/>
      <c r="E201" s="104"/>
      <c r="F201" s="104"/>
      <c r="G201" s="104"/>
      <c r="H201" s="104"/>
      <c r="I201" s="120" t="str">
        <f t="shared" si="3"/>
        <v>GRUP_A2</v>
      </c>
      <c r="J201" s="139" t="s">
        <v>16350</v>
      </c>
      <c r="K201" s="140" t="s">
        <v>16351</v>
      </c>
      <c r="L201" s="141">
        <v>70</v>
      </c>
      <c r="M201" s="142">
        <v>4.2300000000000004</v>
      </c>
    </row>
    <row r="202" spans="1:13" x14ac:dyDescent="0.2">
      <c r="A202" s="103"/>
      <c r="B202" s="104"/>
      <c r="C202" s="105"/>
      <c r="D202" s="104"/>
      <c r="E202" s="104"/>
      <c r="F202" s="104"/>
      <c r="G202" s="104"/>
      <c r="H202" s="104"/>
      <c r="I202" s="120" t="str">
        <f t="shared" si="3"/>
        <v>GRUP_A2</v>
      </c>
      <c r="J202" s="139" t="s">
        <v>16352</v>
      </c>
      <c r="K202" s="140" t="s">
        <v>16244</v>
      </c>
      <c r="L202" s="141">
        <v>75</v>
      </c>
      <c r="M202" s="142">
        <v>4.7</v>
      </c>
    </row>
    <row r="203" spans="1:13" x14ac:dyDescent="0.2">
      <c r="A203" s="103"/>
      <c r="B203" s="104"/>
      <c r="C203" s="105"/>
      <c r="D203" s="104"/>
      <c r="E203" s="104"/>
      <c r="F203" s="104"/>
      <c r="G203" s="104"/>
      <c r="H203" s="104"/>
      <c r="I203" s="120" t="str">
        <f t="shared" si="3"/>
        <v>GRUP_A2</v>
      </c>
      <c r="J203" s="139" t="s">
        <v>16353</v>
      </c>
      <c r="K203" s="140" t="s">
        <v>16304</v>
      </c>
      <c r="L203" s="141">
        <v>75</v>
      </c>
      <c r="M203" s="142">
        <v>4.7</v>
      </c>
    </row>
    <row r="204" spans="1:13" x14ac:dyDescent="0.2">
      <c r="A204" s="103"/>
      <c r="B204" s="104"/>
      <c r="C204" s="105"/>
      <c r="D204" s="104"/>
      <c r="E204" s="104"/>
      <c r="F204" s="104"/>
      <c r="G204" s="104"/>
      <c r="H204" s="104"/>
      <c r="I204" s="120" t="str">
        <f t="shared" si="3"/>
        <v>GRUP_A2</v>
      </c>
      <c r="J204" s="139" t="s">
        <v>16354</v>
      </c>
      <c r="K204" s="140" t="s">
        <v>16355</v>
      </c>
      <c r="L204" s="141">
        <v>70</v>
      </c>
      <c r="M204" s="142">
        <v>4.2300000000000004</v>
      </c>
    </row>
    <row r="205" spans="1:13" x14ac:dyDescent="0.2">
      <c r="A205" s="103"/>
      <c r="B205" s="104"/>
      <c r="C205" s="105"/>
      <c r="D205" s="104"/>
      <c r="E205" s="104"/>
      <c r="F205" s="104"/>
      <c r="G205" s="104"/>
      <c r="H205" s="104"/>
      <c r="I205" s="120" t="str">
        <f t="shared" si="3"/>
        <v>GRUP_A2</v>
      </c>
      <c r="J205" s="139" t="s">
        <v>16356</v>
      </c>
      <c r="K205" s="140" t="s">
        <v>16328</v>
      </c>
      <c r="L205" s="141">
        <v>70</v>
      </c>
      <c r="M205" s="142">
        <v>4.2300000000000004</v>
      </c>
    </row>
    <row r="206" spans="1:13" x14ac:dyDescent="0.2">
      <c r="A206" s="103"/>
      <c r="B206" s="104"/>
      <c r="C206" s="105"/>
      <c r="D206" s="104"/>
      <c r="E206" s="104"/>
      <c r="F206" s="104"/>
      <c r="G206" s="104"/>
      <c r="H206" s="104"/>
      <c r="I206" s="120" t="str">
        <f t="shared" si="3"/>
        <v>GRUP_A2</v>
      </c>
      <c r="J206" s="139" t="s">
        <v>16357</v>
      </c>
      <c r="K206" s="140" t="s">
        <v>16328</v>
      </c>
      <c r="L206" s="141">
        <v>70</v>
      </c>
      <c r="M206" s="142">
        <v>4.2300000000000004</v>
      </c>
    </row>
    <row r="207" spans="1:13" x14ac:dyDescent="0.2">
      <c r="A207" s="103"/>
      <c r="B207" s="104"/>
      <c r="C207" s="105"/>
      <c r="D207" s="104"/>
      <c r="E207" s="104"/>
      <c r="F207" s="104"/>
      <c r="G207" s="104"/>
      <c r="H207" s="104"/>
      <c r="I207" s="120" t="str">
        <f t="shared" si="3"/>
        <v>GRUP_A2</v>
      </c>
      <c r="J207" s="139" t="s">
        <v>16358</v>
      </c>
      <c r="K207" s="140" t="s">
        <v>16335</v>
      </c>
      <c r="L207" s="141">
        <v>68</v>
      </c>
      <c r="M207" s="142">
        <v>4.0599999999999996</v>
      </c>
    </row>
    <row r="208" spans="1:13" x14ac:dyDescent="0.2">
      <c r="A208" s="103"/>
      <c r="B208" s="104"/>
      <c r="C208" s="105"/>
      <c r="D208" s="104"/>
      <c r="E208" s="104"/>
      <c r="F208" s="104"/>
      <c r="G208" s="104"/>
      <c r="H208" s="104"/>
      <c r="I208" s="120" t="str">
        <f t="shared" si="3"/>
        <v>GRUP_A2</v>
      </c>
      <c r="J208" s="139" t="s">
        <v>16359</v>
      </c>
      <c r="K208" s="140" t="s">
        <v>16342</v>
      </c>
      <c r="L208" s="141">
        <v>68</v>
      </c>
      <c r="M208" s="142">
        <v>4.0599999999999996</v>
      </c>
    </row>
    <row r="209" spans="1:13" x14ac:dyDescent="0.2">
      <c r="A209" s="103"/>
      <c r="B209" s="104"/>
      <c r="C209" s="105"/>
      <c r="D209" s="104"/>
      <c r="E209" s="104"/>
      <c r="F209" s="104"/>
      <c r="G209" s="104"/>
      <c r="H209" s="104"/>
      <c r="I209" s="120" t="str">
        <f t="shared" si="3"/>
        <v>GRUP_A2</v>
      </c>
      <c r="J209" s="139" t="s">
        <v>16360</v>
      </c>
      <c r="K209" s="140" t="s">
        <v>16299</v>
      </c>
      <c r="L209" s="141">
        <v>68</v>
      </c>
      <c r="M209" s="142">
        <v>4.0599999999999996</v>
      </c>
    </row>
    <row r="210" spans="1:13" x14ac:dyDescent="0.2">
      <c r="A210" s="103"/>
      <c r="B210" s="104"/>
      <c r="C210" s="105"/>
      <c r="D210" s="104"/>
      <c r="E210" s="104"/>
      <c r="F210" s="104"/>
      <c r="G210" s="104"/>
      <c r="H210" s="104"/>
      <c r="I210" s="120" t="str">
        <f t="shared" si="3"/>
        <v>GRUP_A2</v>
      </c>
      <c r="J210" s="139" t="s">
        <v>16361</v>
      </c>
      <c r="K210" s="140" t="s">
        <v>16255</v>
      </c>
      <c r="L210" s="141">
        <v>73</v>
      </c>
      <c r="M210" s="142">
        <v>4.51</v>
      </c>
    </row>
    <row r="211" spans="1:13" x14ac:dyDescent="0.2">
      <c r="A211" s="103"/>
      <c r="B211" s="104"/>
      <c r="C211" s="105"/>
      <c r="D211" s="104"/>
      <c r="E211" s="104"/>
      <c r="F211" s="104"/>
      <c r="G211" s="104"/>
      <c r="H211" s="104"/>
      <c r="I211" s="120" t="str">
        <f t="shared" si="3"/>
        <v>GRUP_A2</v>
      </c>
      <c r="J211" s="139" t="s">
        <v>16362</v>
      </c>
      <c r="K211" s="140" t="s">
        <v>16260</v>
      </c>
      <c r="L211" s="141">
        <v>73</v>
      </c>
      <c r="M211" s="142">
        <v>4.51</v>
      </c>
    </row>
    <row r="212" spans="1:13" x14ac:dyDescent="0.2">
      <c r="A212" s="103"/>
      <c r="B212" s="104"/>
      <c r="C212" s="105"/>
      <c r="D212" s="104"/>
      <c r="E212" s="104"/>
      <c r="F212" s="104"/>
      <c r="G212" s="104"/>
      <c r="H212" s="104"/>
      <c r="I212" s="120" t="str">
        <f t="shared" si="3"/>
        <v>GRUP_A2</v>
      </c>
      <c r="J212" s="139" t="s">
        <v>16363</v>
      </c>
      <c r="K212" s="140" t="s">
        <v>16364</v>
      </c>
      <c r="L212" s="141">
        <v>68</v>
      </c>
      <c r="M212" s="142">
        <v>4.0599999999999996</v>
      </c>
    </row>
    <row r="213" spans="1:13" x14ac:dyDescent="0.2">
      <c r="A213" s="103"/>
      <c r="B213" s="104"/>
      <c r="C213" s="105"/>
      <c r="D213" s="104"/>
      <c r="E213" s="104"/>
      <c r="F213" s="104"/>
      <c r="G213" s="104"/>
      <c r="H213" s="104"/>
      <c r="I213" s="120" t="str">
        <f t="shared" si="3"/>
        <v>GRUP_A2</v>
      </c>
      <c r="J213" s="139" t="s">
        <v>16365</v>
      </c>
      <c r="K213" s="140" t="s">
        <v>16284</v>
      </c>
      <c r="L213" s="141">
        <v>66</v>
      </c>
      <c r="M213" s="142">
        <v>3.89</v>
      </c>
    </row>
    <row r="214" spans="1:13" x14ac:dyDescent="0.2">
      <c r="A214" s="103"/>
      <c r="B214" s="104"/>
      <c r="C214" s="105"/>
      <c r="D214" s="104"/>
      <c r="E214" s="104"/>
      <c r="F214" s="104"/>
      <c r="G214" s="104"/>
      <c r="H214" s="104"/>
      <c r="I214" s="120" t="str">
        <f t="shared" si="3"/>
        <v>GRUP_A2</v>
      </c>
      <c r="J214" s="139" t="s">
        <v>16366</v>
      </c>
      <c r="K214" s="140" t="s">
        <v>16260</v>
      </c>
      <c r="L214" s="141">
        <v>66</v>
      </c>
      <c r="M214" s="142">
        <v>3.89</v>
      </c>
    </row>
    <row r="215" spans="1:13" x14ac:dyDescent="0.2">
      <c r="A215" s="103"/>
      <c r="B215" s="104"/>
      <c r="C215" s="105"/>
      <c r="D215" s="104"/>
      <c r="E215" s="104"/>
      <c r="F215" s="104"/>
      <c r="G215" s="104"/>
      <c r="H215" s="104"/>
      <c r="I215" s="120" t="str">
        <f t="shared" si="3"/>
        <v>GRUP_A2</v>
      </c>
      <c r="J215" s="139" t="s">
        <v>16367</v>
      </c>
      <c r="K215" s="140" t="s">
        <v>16368</v>
      </c>
      <c r="L215" s="141">
        <v>65</v>
      </c>
      <c r="M215" s="142">
        <v>3.81</v>
      </c>
    </row>
    <row r="216" spans="1:13" x14ac:dyDescent="0.2">
      <c r="A216" s="103"/>
      <c r="B216" s="104"/>
      <c r="C216" s="105"/>
      <c r="D216" s="104"/>
      <c r="E216" s="104"/>
      <c r="F216" s="104"/>
      <c r="G216" s="104"/>
      <c r="H216" s="104"/>
      <c r="I216" s="120" t="str">
        <f t="shared" si="3"/>
        <v>GRUP_A2</v>
      </c>
      <c r="J216" s="139" t="s">
        <v>16369</v>
      </c>
      <c r="K216" s="140" t="s">
        <v>16370</v>
      </c>
      <c r="L216" s="141">
        <v>65</v>
      </c>
      <c r="M216" s="142">
        <v>3.81</v>
      </c>
    </row>
    <row r="217" spans="1:13" x14ac:dyDescent="0.2">
      <c r="A217" s="103"/>
      <c r="B217" s="104"/>
      <c r="C217" s="105"/>
      <c r="D217" s="104"/>
      <c r="E217" s="104"/>
      <c r="F217" s="104"/>
      <c r="G217" s="104"/>
      <c r="H217" s="104"/>
      <c r="I217" s="120" t="str">
        <f t="shared" si="3"/>
        <v>GRUP_A2</v>
      </c>
      <c r="J217" s="139" t="s">
        <v>16371</v>
      </c>
      <c r="K217" s="140" t="s">
        <v>16372</v>
      </c>
      <c r="L217" s="141">
        <v>65</v>
      </c>
      <c r="M217" s="142">
        <v>3.81</v>
      </c>
    </row>
    <row r="218" spans="1:13" x14ac:dyDescent="0.2">
      <c r="A218" s="103"/>
      <c r="B218" s="104"/>
      <c r="C218" s="105"/>
      <c r="D218" s="104"/>
      <c r="E218" s="104"/>
      <c r="F218" s="104"/>
      <c r="G218" s="104"/>
      <c r="H218" s="104"/>
      <c r="I218" s="120" t="str">
        <f t="shared" si="3"/>
        <v>GRUP_A2</v>
      </c>
      <c r="J218" s="139" t="s">
        <v>16373</v>
      </c>
      <c r="K218" s="140" t="s">
        <v>16370</v>
      </c>
      <c r="L218" s="141">
        <v>65</v>
      </c>
      <c r="M218" s="142">
        <v>3.81</v>
      </c>
    </row>
    <row r="219" spans="1:13" x14ac:dyDescent="0.2">
      <c r="A219" s="103"/>
      <c r="B219" s="104"/>
      <c r="C219" s="105"/>
      <c r="D219" s="104"/>
      <c r="E219" s="104"/>
      <c r="F219" s="104"/>
      <c r="G219" s="104"/>
      <c r="H219" s="104"/>
      <c r="I219" s="120" t="str">
        <f t="shared" si="3"/>
        <v>GRUP_A2</v>
      </c>
      <c r="J219" s="139" t="s">
        <v>16374</v>
      </c>
      <c r="K219" s="140" t="s">
        <v>16368</v>
      </c>
      <c r="L219" s="141">
        <v>65</v>
      </c>
      <c r="M219" s="142">
        <v>3.81</v>
      </c>
    </row>
    <row r="220" spans="1:13" x14ac:dyDescent="0.2">
      <c r="A220" s="103"/>
      <c r="B220" s="104"/>
      <c r="C220" s="105"/>
      <c r="D220" s="104"/>
      <c r="E220" s="104"/>
      <c r="F220" s="104"/>
      <c r="G220" s="104"/>
      <c r="H220" s="104"/>
      <c r="I220" s="120" t="str">
        <f t="shared" si="3"/>
        <v>GRUP_A2</v>
      </c>
      <c r="J220" s="139" t="s">
        <v>16375</v>
      </c>
      <c r="K220" s="140" t="s">
        <v>16376</v>
      </c>
      <c r="L220" s="141">
        <v>65</v>
      </c>
      <c r="M220" s="142">
        <v>3.81</v>
      </c>
    </row>
    <row r="221" spans="1:13" x14ac:dyDescent="0.2">
      <c r="A221" s="103"/>
      <c r="B221" s="104"/>
      <c r="C221" s="105"/>
      <c r="D221" s="104"/>
      <c r="E221" s="104"/>
      <c r="F221" s="104"/>
      <c r="G221" s="104"/>
      <c r="H221" s="104"/>
      <c r="I221" s="120" t="str">
        <f t="shared" si="3"/>
        <v>GRUP_A2</v>
      </c>
      <c r="J221" s="139" t="s">
        <v>16377</v>
      </c>
      <c r="K221" s="140" t="s">
        <v>16372</v>
      </c>
      <c r="L221" s="141">
        <v>65</v>
      </c>
      <c r="M221" s="142">
        <v>3.81</v>
      </c>
    </row>
    <row r="222" spans="1:13" x14ac:dyDescent="0.2">
      <c r="A222" s="103"/>
      <c r="B222" s="104"/>
      <c r="C222" s="105"/>
      <c r="D222" s="104"/>
      <c r="E222" s="104"/>
      <c r="F222" s="104"/>
      <c r="G222" s="104"/>
      <c r="H222" s="104"/>
      <c r="I222" s="120" t="str">
        <f t="shared" si="3"/>
        <v>GRUP_A2</v>
      </c>
      <c r="J222" s="139" t="s">
        <v>16378</v>
      </c>
      <c r="K222" s="140" t="s">
        <v>16368</v>
      </c>
      <c r="L222" s="141">
        <v>65</v>
      </c>
      <c r="M222" s="142">
        <v>3.81</v>
      </c>
    </row>
    <row r="223" spans="1:13" x14ac:dyDescent="0.2">
      <c r="A223" s="103"/>
      <c r="B223" s="104"/>
      <c r="C223" s="105"/>
      <c r="D223" s="104"/>
      <c r="E223" s="104"/>
      <c r="F223" s="104"/>
      <c r="G223" s="104"/>
      <c r="H223" s="104"/>
      <c r="I223" s="120" t="str">
        <f t="shared" si="3"/>
        <v>GRUP_A2</v>
      </c>
      <c r="J223" s="139" t="s">
        <v>16379</v>
      </c>
      <c r="K223" s="140" t="s">
        <v>16370</v>
      </c>
      <c r="L223" s="141">
        <v>65</v>
      </c>
      <c r="M223" s="142">
        <v>3.81</v>
      </c>
    </row>
    <row r="224" spans="1:13" x14ac:dyDescent="0.2">
      <c r="A224" s="103"/>
      <c r="B224" s="104"/>
      <c r="C224" s="105"/>
      <c r="D224" s="104"/>
      <c r="E224" s="104"/>
      <c r="F224" s="104"/>
      <c r="G224" s="104"/>
      <c r="H224" s="104"/>
      <c r="I224" s="120" t="str">
        <f t="shared" si="3"/>
        <v>GRUP_A2</v>
      </c>
      <c r="J224" s="139" t="s">
        <v>16380</v>
      </c>
      <c r="K224" s="140" t="s">
        <v>16372</v>
      </c>
      <c r="L224" s="141">
        <v>65</v>
      </c>
      <c r="M224" s="142">
        <v>3.81</v>
      </c>
    </row>
    <row r="225" spans="1:13" x14ac:dyDescent="0.2">
      <c r="A225" s="103"/>
      <c r="B225" s="104"/>
      <c r="C225" s="105"/>
      <c r="D225" s="104"/>
      <c r="E225" s="104"/>
      <c r="F225" s="104"/>
      <c r="G225" s="104"/>
      <c r="H225" s="104"/>
      <c r="I225" s="120" t="str">
        <f t="shared" si="3"/>
        <v>GRUP_A2</v>
      </c>
      <c r="J225" s="139" t="s">
        <v>16381</v>
      </c>
      <c r="K225" s="140" t="s">
        <v>16370</v>
      </c>
      <c r="L225" s="141">
        <v>65</v>
      </c>
      <c r="M225" s="142">
        <v>3.81</v>
      </c>
    </row>
    <row r="226" spans="1:13" x14ac:dyDescent="0.2">
      <c r="A226" s="103"/>
      <c r="B226" s="104"/>
      <c r="C226" s="105"/>
      <c r="D226" s="104"/>
      <c r="E226" s="104"/>
      <c r="F226" s="104"/>
      <c r="G226" s="104"/>
      <c r="H226" s="104"/>
      <c r="I226" s="120" t="str">
        <f t="shared" si="3"/>
        <v>GRUP_A2</v>
      </c>
      <c r="J226" s="139" t="s">
        <v>16382</v>
      </c>
      <c r="K226" s="140" t="s">
        <v>16383</v>
      </c>
      <c r="L226" s="141">
        <v>65</v>
      </c>
      <c r="M226" s="142">
        <v>3.81</v>
      </c>
    </row>
    <row r="227" spans="1:13" x14ac:dyDescent="0.2">
      <c r="A227" s="103"/>
      <c r="B227" s="104"/>
      <c r="C227" s="105"/>
      <c r="D227" s="104"/>
      <c r="E227" s="104"/>
      <c r="F227" s="104"/>
      <c r="G227" s="104"/>
      <c r="H227" s="104"/>
      <c r="I227" s="120" t="str">
        <f t="shared" si="3"/>
        <v>GRUP_A2</v>
      </c>
      <c r="J227" s="139" t="s">
        <v>16384</v>
      </c>
      <c r="K227" s="140" t="s">
        <v>16368</v>
      </c>
      <c r="L227" s="141">
        <v>65</v>
      </c>
      <c r="M227" s="142">
        <v>3.81</v>
      </c>
    </row>
    <row r="228" spans="1:13" x14ac:dyDescent="0.2">
      <c r="A228" s="103"/>
      <c r="B228" s="104"/>
      <c r="C228" s="105"/>
      <c r="D228" s="104"/>
      <c r="E228" s="104"/>
      <c r="F228" s="104"/>
      <c r="G228" s="104"/>
      <c r="H228" s="104"/>
      <c r="I228" s="120" t="str">
        <f t="shared" si="3"/>
        <v>GRUP_A2</v>
      </c>
      <c r="J228" s="139" t="s">
        <v>16385</v>
      </c>
      <c r="K228" s="140" t="s">
        <v>16372</v>
      </c>
      <c r="L228" s="141">
        <v>65</v>
      </c>
      <c r="M228" s="142">
        <v>3.81</v>
      </c>
    </row>
    <row r="229" spans="1:13" x14ac:dyDescent="0.2">
      <c r="A229" s="103"/>
      <c r="B229" s="104"/>
      <c r="C229" s="105"/>
      <c r="D229" s="104"/>
      <c r="E229" s="104"/>
      <c r="F229" s="104"/>
      <c r="G229" s="104"/>
      <c r="H229" s="104"/>
      <c r="I229" s="120" t="str">
        <f t="shared" si="3"/>
        <v>GRUP_A2</v>
      </c>
      <c r="J229" s="139" t="s">
        <v>16386</v>
      </c>
      <c r="K229" s="140" t="s">
        <v>16351</v>
      </c>
      <c r="L229" s="141">
        <v>70</v>
      </c>
      <c r="M229" s="142">
        <v>4.2300000000000004</v>
      </c>
    </row>
    <row r="230" spans="1:13" x14ac:dyDescent="0.2">
      <c r="A230" s="103"/>
      <c r="B230" s="104"/>
      <c r="C230" s="105"/>
      <c r="D230" s="104"/>
      <c r="E230" s="104"/>
      <c r="F230" s="104"/>
      <c r="G230" s="104"/>
      <c r="H230" s="104"/>
      <c r="I230" s="120" t="str">
        <f t="shared" si="3"/>
        <v>GRUP_A2</v>
      </c>
      <c r="J230" s="139" t="s">
        <v>16387</v>
      </c>
      <c r="K230" s="140" t="s">
        <v>16388</v>
      </c>
      <c r="L230" s="141">
        <v>65</v>
      </c>
      <c r="M230" s="142">
        <v>3.81</v>
      </c>
    </row>
    <row r="231" spans="1:13" x14ac:dyDescent="0.2">
      <c r="A231" s="103"/>
      <c r="B231" s="104"/>
      <c r="C231" s="105"/>
      <c r="D231" s="104"/>
      <c r="E231" s="104"/>
      <c r="F231" s="104"/>
      <c r="G231" s="104"/>
      <c r="H231" s="104"/>
      <c r="I231" s="120" t="str">
        <f t="shared" si="3"/>
        <v>GRUP_A2</v>
      </c>
      <c r="J231" s="139" t="s">
        <v>16389</v>
      </c>
      <c r="K231" s="140" t="s">
        <v>16370</v>
      </c>
      <c r="L231" s="141">
        <v>65</v>
      </c>
      <c r="M231" s="142">
        <v>3.81</v>
      </c>
    </row>
    <row r="232" spans="1:13" x14ac:dyDescent="0.2">
      <c r="A232" s="103"/>
      <c r="B232" s="104"/>
      <c r="C232" s="105"/>
      <c r="D232" s="104"/>
      <c r="E232" s="104"/>
      <c r="F232" s="104"/>
      <c r="G232" s="104"/>
      <c r="H232" s="104"/>
      <c r="I232" s="120" t="str">
        <f t="shared" si="3"/>
        <v>GRUP_A2</v>
      </c>
      <c r="J232" s="139" t="s">
        <v>16390</v>
      </c>
      <c r="K232" s="140" t="s">
        <v>16370</v>
      </c>
      <c r="L232" s="141">
        <v>65</v>
      </c>
      <c r="M232" s="142">
        <v>3.81</v>
      </c>
    </row>
    <row r="233" spans="1:13" x14ac:dyDescent="0.2">
      <c r="A233" s="103"/>
      <c r="B233" s="104"/>
      <c r="C233" s="105"/>
      <c r="D233" s="104"/>
      <c r="E233" s="104"/>
      <c r="F233" s="104"/>
      <c r="G233" s="104"/>
      <c r="H233" s="104"/>
      <c r="I233" s="120" t="str">
        <f t="shared" si="3"/>
        <v>GRUP_A2</v>
      </c>
      <c r="J233" s="139" t="s">
        <v>16391</v>
      </c>
      <c r="K233" s="140" t="s">
        <v>16342</v>
      </c>
      <c r="L233" s="141">
        <v>63</v>
      </c>
      <c r="M233" s="142">
        <v>3.66</v>
      </c>
    </row>
    <row r="234" spans="1:13" x14ac:dyDescent="0.2">
      <c r="A234" s="103"/>
      <c r="B234" s="104"/>
      <c r="C234" s="105"/>
      <c r="D234" s="104"/>
      <c r="E234" s="104"/>
      <c r="F234" s="104"/>
      <c r="G234" s="104"/>
      <c r="H234" s="104"/>
      <c r="I234" s="120" t="str">
        <f t="shared" si="3"/>
        <v>GRUP_A2</v>
      </c>
      <c r="J234" s="139" t="s">
        <v>16392</v>
      </c>
      <c r="K234" s="140" t="s">
        <v>16368</v>
      </c>
      <c r="L234" s="141">
        <v>61</v>
      </c>
      <c r="M234" s="142">
        <v>3.51</v>
      </c>
    </row>
    <row r="235" spans="1:13" x14ac:dyDescent="0.2">
      <c r="A235" s="103"/>
      <c r="B235" s="104"/>
      <c r="C235" s="105"/>
      <c r="D235" s="104"/>
      <c r="E235" s="104"/>
      <c r="F235" s="104"/>
      <c r="G235" s="104"/>
      <c r="H235" s="104"/>
      <c r="I235" s="120" t="str">
        <f t="shared" si="3"/>
        <v>GRUP_A2</v>
      </c>
      <c r="J235" s="139" t="s">
        <v>16393</v>
      </c>
      <c r="K235" s="140" t="s">
        <v>16376</v>
      </c>
      <c r="L235" s="141">
        <v>61</v>
      </c>
      <c r="M235" s="142">
        <v>3.51</v>
      </c>
    </row>
    <row r="236" spans="1:13" x14ac:dyDescent="0.2">
      <c r="A236" s="103"/>
      <c r="B236" s="104"/>
      <c r="C236" s="105"/>
      <c r="D236" s="104"/>
      <c r="E236" s="104"/>
      <c r="F236" s="104"/>
      <c r="G236" s="104"/>
      <c r="H236" s="104"/>
      <c r="I236" s="120" t="str">
        <f t="shared" si="3"/>
        <v>GRUP_A2</v>
      </c>
      <c r="J236" s="139" t="s">
        <v>16394</v>
      </c>
      <c r="K236" s="140" t="s">
        <v>16372</v>
      </c>
      <c r="L236" s="141">
        <v>61</v>
      </c>
      <c r="M236" s="142">
        <v>3.51</v>
      </c>
    </row>
    <row r="237" spans="1:13" x14ac:dyDescent="0.2">
      <c r="A237" s="103"/>
      <c r="B237" s="104"/>
      <c r="C237" s="105"/>
      <c r="D237" s="104"/>
      <c r="E237" s="104"/>
      <c r="F237" s="104"/>
      <c r="G237" s="104"/>
      <c r="H237" s="104"/>
      <c r="I237" s="120" t="str">
        <f t="shared" si="3"/>
        <v>GRUP_A2</v>
      </c>
      <c r="J237" s="139" t="s">
        <v>16395</v>
      </c>
      <c r="K237" s="140" t="s">
        <v>16372</v>
      </c>
      <c r="L237" s="141">
        <v>65</v>
      </c>
      <c r="M237" s="142">
        <v>3.81</v>
      </c>
    </row>
    <row r="238" spans="1:13" x14ac:dyDescent="0.2">
      <c r="A238" s="103"/>
      <c r="B238" s="104"/>
      <c r="C238" s="105"/>
      <c r="D238" s="104"/>
      <c r="E238" s="104"/>
      <c r="F238" s="104"/>
      <c r="G238" s="104"/>
      <c r="H238" s="104"/>
      <c r="I238" s="120" t="str">
        <f t="shared" si="3"/>
        <v>GRUP_A2</v>
      </c>
      <c r="J238" s="139" t="s">
        <v>16396</v>
      </c>
      <c r="K238" s="140" t="s">
        <v>16351</v>
      </c>
      <c r="L238" s="141">
        <v>65</v>
      </c>
      <c r="M238" s="142">
        <v>3.81</v>
      </c>
    </row>
    <row r="239" spans="1:13" x14ac:dyDescent="0.2">
      <c r="A239" s="103"/>
      <c r="B239" s="104"/>
      <c r="C239" s="105"/>
      <c r="D239" s="104"/>
      <c r="E239" s="104"/>
      <c r="F239" s="104"/>
      <c r="G239" s="104"/>
      <c r="H239" s="104"/>
      <c r="I239" s="120" t="str">
        <f t="shared" si="3"/>
        <v>GRUP_A2</v>
      </c>
      <c r="J239" s="139" t="s">
        <v>16397</v>
      </c>
      <c r="K239" s="140" t="s">
        <v>16398</v>
      </c>
      <c r="L239" s="141">
        <v>61</v>
      </c>
      <c r="M239" s="142">
        <v>3.51</v>
      </c>
    </row>
    <row r="240" spans="1:13" x14ac:dyDescent="0.2">
      <c r="A240" s="103"/>
      <c r="B240" s="104"/>
      <c r="C240" s="105"/>
      <c r="D240" s="104"/>
      <c r="E240" s="104"/>
      <c r="F240" s="104"/>
      <c r="G240" s="104"/>
      <c r="H240" s="104"/>
      <c r="I240" s="120" t="str">
        <f t="shared" si="3"/>
        <v>GRUP_A2</v>
      </c>
      <c r="J240" s="139" t="s">
        <v>16399</v>
      </c>
      <c r="K240" s="140" t="s">
        <v>16400</v>
      </c>
      <c r="L240" s="141">
        <v>61</v>
      </c>
      <c r="M240" s="142">
        <v>3.51</v>
      </c>
    </row>
    <row r="241" spans="1:13" x14ac:dyDescent="0.2">
      <c r="A241" s="103"/>
      <c r="B241" s="104"/>
      <c r="C241" s="105"/>
      <c r="D241" s="104"/>
      <c r="E241" s="104"/>
      <c r="F241" s="104"/>
      <c r="G241" s="104"/>
      <c r="H241" s="104"/>
      <c r="I241" s="120" t="str">
        <f t="shared" si="3"/>
        <v>GRUP_A2</v>
      </c>
      <c r="J241" s="139" t="s">
        <v>16401</v>
      </c>
      <c r="K241" s="140" t="s">
        <v>16402</v>
      </c>
      <c r="L241" s="141">
        <v>61</v>
      </c>
      <c r="M241" s="142">
        <v>3.51</v>
      </c>
    </row>
    <row r="242" spans="1:13" x14ac:dyDescent="0.2">
      <c r="A242" s="103"/>
      <c r="B242" s="104"/>
      <c r="C242" s="105"/>
      <c r="D242" s="104"/>
      <c r="E242" s="104"/>
      <c r="F242" s="104"/>
      <c r="G242" s="104"/>
      <c r="H242" s="104"/>
      <c r="I242" s="120" t="str">
        <f t="shared" si="3"/>
        <v>GRUP_A2</v>
      </c>
      <c r="J242" s="139" t="s">
        <v>16403</v>
      </c>
      <c r="K242" s="140" t="s">
        <v>16372</v>
      </c>
      <c r="L242" s="141">
        <v>61</v>
      </c>
      <c r="M242" s="142">
        <v>3.51</v>
      </c>
    </row>
    <row r="243" spans="1:13" x14ac:dyDescent="0.2">
      <c r="A243" s="103"/>
      <c r="B243" s="104"/>
      <c r="C243" s="105"/>
      <c r="D243" s="104"/>
      <c r="E243" s="104"/>
      <c r="F243" s="104"/>
      <c r="G243" s="104"/>
      <c r="H243" s="104"/>
      <c r="I243" s="120" t="str">
        <f t="shared" si="3"/>
        <v>GRUP_A2</v>
      </c>
      <c r="J243" s="139" t="s">
        <v>16404</v>
      </c>
      <c r="K243" s="140" t="s">
        <v>16405</v>
      </c>
      <c r="L243" s="141">
        <v>60</v>
      </c>
      <c r="M243" s="142">
        <v>3.43</v>
      </c>
    </row>
    <row r="244" spans="1:13" x14ac:dyDescent="0.2">
      <c r="A244" s="103"/>
      <c r="B244" s="104"/>
      <c r="C244" s="105"/>
      <c r="D244" s="104"/>
      <c r="E244" s="104"/>
      <c r="F244" s="104"/>
      <c r="G244" s="104"/>
      <c r="H244" s="104"/>
      <c r="I244" s="120" t="str">
        <f t="shared" si="3"/>
        <v>GRUP_A2</v>
      </c>
      <c r="J244" s="139" t="s">
        <v>16406</v>
      </c>
      <c r="K244" s="140" t="s">
        <v>16405</v>
      </c>
      <c r="L244" s="141">
        <v>60</v>
      </c>
      <c r="M244" s="142">
        <v>3.43</v>
      </c>
    </row>
    <row r="245" spans="1:13" x14ac:dyDescent="0.2">
      <c r="A245" s="103"/>
      <c r="B245" s="104"/>
      <c r="C245" s="105"/>
      <c r="D245" s="104"/>
      <c r="E245" s="104"/>
      <c r="F245" s="104"/>
      <c r="G245" s="104"/>
      <c r="H245" s="104"/>
      <c r="I245" s="120" t="str">
        <f t="shared" si="3"/>
        <v>GRUP_A2</v>
      </c>
      <c r="J245" s="139" t="s">
        <v>16407</v>
      </c>
      <c r="K245" s="140" t="s">
        <v>16405</v>
      </c>
      <c r="L245" s="141">
        <v>60</v>
      </c>
      <c r="M245" s="142">
        <v>3.43</v>
      </c>
    </row>
    <row r="246" spans="1:13" x14ac:dyDescent="0.2">
      <c r="A246" s="103"/>
      <c r="B246" s="104"/>
      <c r="C246" s="105"/>
      <c r="D246" s="104"/>
      <c r="E246" s="104"/>
      <c r="F246" s="104"/>
      <c r="G246" s="104"/>
      <c r="H246" s="104"/>
      <c r="I246" s="120" t="str">
        <f t="shared" si="3"/>
        <v>GRUP_A2</v>
      </c>
      <c r="J246" s="139" t="s">
        <v>16408</v>
      </c>
      <c r="K246" s="140" t="s">
        <v>16405</v>
      </c>
      <c r="L246" s="141">
        <v>60</v>
      </c>
      <c r="M246" s="142">
        <v>3.43</v>
      </c>
    </row>
    <row r="247" spans="1:13" x14ac:dyDescent="0.2">
      <c r="A247" s="103"/>
      <c r="B247" s="104"/>
      <c r="C247" s="105"/>
      <c r="D247" s="104"/>
      <c r="E247" s="104"/>
      <c r="F247" s="104"/>
      <c r="G247" s="104"/>
      <c r="H247" s="104"/>
      <c r="I247" s="120" t="str">
        <f t="shared" si="3"/>
        <v>GRUP_A2</v>
      </c>
      <c r="J247" s="139" t="s">
        <v>16409</v>
      </c>
      <c r="K247" s="140" t="s">
        <v>16288</v>
      </c>
      <c r="L247" s="141">
        <v>59</v>
      </c>
      <c r="M247" s="142">
        <v>3.36</v>
      </c>
    </row>
    <row r="248" spans="1:13" x14ac:dyDescent="0.2">
      <c r="A248" s="103"/>
      <c r="B248" s="104"/>
      <c r="C248" s="105"/>
      <c r="D248" s="104"/>
      <c r="E248" s="104"/>
      <c r="F248" s="104"/>
      <c r="G248" s="104"/>
      <c r="H248" s="104"/>
      <c r="I248" s="120" t="str">
        <f t="shared" si="3"/>
        <v>GRUP_A2</v>
      </c>
      <c r="J248" s="139" t="s">
        <v>16410</v>
      </c>
      <c r="K248" s="140" t="s">
        <v>16411</v>
      </c>
      <c r="L248" s="141">
        <v>58</v>
      </c>
      <c r="M248" s="142">
        <v>3.29</v>
      </c>
    </row>
    <row r="249" spans="1:13" x14ac:dyDescent="0.2">
      <c r="A249" s="103"/>
      <c r="B249" s="104"/>
      <c r="C249" s="105"/>
      <c r="D249" s="104"/>
      <c r="E249" s="104"/>
      <c r="F249" s="104"/>
      <c r="G249" s="104"/>
      <c r="H249" s="104"/>
      <c r="I249" s="120" t="str">
        <f t="shared" si="3"/>
        <v>GRUP_A2</v>
      </c>
      <c r="J249" s="139" t="s">
        <v>16412</v>
      </c>
      <c r="K249" s="140" t="s">
        <v>16372</v>
      </c>
      <c r="L249" s="141">
        <v>58</v>
      </c>
      <c r="M249" s="142">
        <v>3.29</v>
      </c>
    </row>
    <row r="250" spans="1:13" x14ac:dyDescent="0.2">
      <c r="A250" s="103"/>
      <c r="B250" s="104"/>
      <c r="C250" s="105"/>
      <c r="D250" s="104"/>
      <c r="E250" s="104"/>
      <c r="F250" s="104"/>
      <c r="G250" s="104"/>
      <c r="H250" s="104"/>
      <c r="I250" s="120" t="str">
        <f t="shared" si="3"/>
        <v>GRUP_A2</v>
      </c>
      <c r="J250" s="139" t="s">
        <v>16413</v>
      </c>
      <c r="K250" s="140" t="s">
        <v>16372</v>
      </c>
      <c r="L250" s="141">
        <v>58</v>
      </c>
      <c r="M250" s="142">
        <v>3.29</v>
      </c>
    </row>
    <row r="251" spans="1:13" x14ac:dyDescent="0.2">
      <c r="A251" s="103"/>
      <c r="B251" s="104"/>
      <c r="C251" s="105"/>
      <c r="D251" s="104"/>
      <c r="E251" s="104"/>
      <c r="F251" s="104"/>
      <c r="G251" s="104"/>
      <c r="H251" s="104"/>
      <c r="I251" s="120" t="str">
        <f t="shared" si="3"/>
        <v>GRUP_A2</v>
      </c>
      <c r="J251" s="139" t="s">
        <v>16414</v>
      </c>
      <c r="K251" s="140" t="s">
        <v>16372</v>
      </c>
      <c r="L251" s="141">
        <v>58</v>
      </c>
      <c r="M251" s="142">
        <v>3.29</v>
      </c>
    </row>
    <row r="252" spans="1:13" x14ac:dyDescent="0.2">
      <c r="A252" s="103"/>
      <c r="B252" s="104"/>
      <c r="C252" s="105"/>
      <c r="D252" s="104"/>
      <c r="E252" s="104"/>
      <c r="F252" s="104"/>
      <c r="G252" s="104"/>
      <c r="H252" s="104"/>
      <c r="I252" s="120" t="str">
        <f t="shared" si="3"/>
        <v>GRUP_A2</v>
      </c>
      <c r="J252" s="139" t="s">
        <v>16415</v>
      </c>
      <c r="K252" s="140" t="s">
        <v>16372</v>
      </c>
      <c r="L252" s="141">
        <v>58</v>
      </c>
      <c r="M252" s="142">
        <v>3.29</v>
      </c>
    </row>
    <row r="253" spans="1:13" x14ac:dyDescent="0.2">
      <c r="A253" s="103"/>
      <c r="B253" s="104"/>
      <c r="C253" s="105"/>
      <c r="D253" s="104"/>
      <c r="E253" s="104"/>
      <c r="F253" s="104"/>
      <c r="G253" s="104"/>
      <c r="H253" s="104"/>
      <c r="I253" s="120" t="str">
        <f t="shared" si="3"/>
        <v>GRUP_A2</v>
      </c>
      <c r="J253" s="139" t="s">
        <v>16416</v>
      </c>
      <c r="K253" s="140" t="s">
        <v>16372</v>
      </c>
      <c r="L253" s="141">
        <v>58</v>
      </c>
      <c r="M253" s="142">
        <v>3.29</v>
      </c>
    </row>
    <row r="254" spans="1:13" x14ac:dyDescent="0.2">
      <c r="A254" s="103"/>
      <c r="B254" s="104"/>
      <c r="C254" s="105"/>
      <c r="D254" s="104"/>
      <c r="E254" s="104"/>
      <c r="F254" s="104"/>
      <c r="G254" s="104"/>
      <c r="H254" s="104"/>
      <c r="I254" s="120" t="str">
        <f t="shared" si="3"/>
        <v>GRUP_A2</v>
      </c>
      <c r="J254" s="139" t="s">
        <v>16417</v>
      </c>
      <c r="K254" s="140" t="s">
        <v>16372</v>
      </c>
      <c r="L254" s="141">
        <v>58</v>
      </c>
      <c r="M254" s="142">
        <v>3.29</v>
      </c>
    </row>
    <row r="255" spans="1:13" x14ac:dyDescent="0.2">
      <c r="A255" s="103"/>
      <c r="B255" s="104"/>
      <c r="C255" s="105"/>
      <c r="D255" s="104"/>
      <c r="E255" s="104"/>
      <c r="F255" s="104"/>
      <c r="G255" s="104"/>
      <c r="H255" s="104"/>
      <c r="I255" s="120" t="str">
        <f t="shared" si="3"/>
        <v>GRUP_A2</v>
      </c>
      <c r="J255" s="139" t="s">
        <v>16418</v>
      </c>
      <c r="K255" s="140" t="s">
        <v>16328</v>
      </c>
      <c r="L255" s="141">
        <v>57</v>
      </c>
      <c r="M255" s="142">
        <v>3.23</v>
      </c>
    </row>
    <row r="256" spans="1:13" x14ac:dyDescent="0.2">
      <c r="A256" s="103"/>
      <c r="B256" s="104"/>
      <c r="C256" s="105"/>
      <c r="D256" s="104"/>
      <c r="E256" s="104"/>
      <c r="F256" s="104"/>
      <c r="G256" s="104"/>
      <c r="H256" s="104"/>
      <c r="I256" s="120" t="str">
        <f t="shared" si="3"/>
        <v>GRUP_A2</v>
      </c>
      <c r="J256" s="139" t="s">
        <v>16419</v>
      </c>
      <c r="K256" s="140" t="s">
        <v>16420</v>
      </c>
      <c r="L256" s="141">
        <v>55</v>
      </c>
      <c r="M256" s="142">
        <v>3.09</v>
      </c>
    </row>
    <row r="257" spans="1:13" x14ac:dyDescent="0.2">
      <c r="A257" s="103"/>
      <c r="B257" s="104"/>
      <c r="C257" s="105"/>
      <c r="D257" s="104"/>
      <c r="E257" s="104"/>
      <c r="F257" s="104"/>
      <c r="G257" s="104"/>
      <c r="H257" s="104"/>
      <c r="I257" s="120" t="str">
        <f t="shared" si="3"/>
        <v>GRUP_A2</v>
      </c>
      <c r="J257" s="139" t="s">
        <v>16421</v>
      </c>
      <c r="K257" s="140" t="s">
        <v>16420</v>
      </c>
      <c r="L257" s="141">
        <v>55</v>
      </c>
      <c r="M257" s="142">
        <v>3.09</v>
      </c>
    </row>
    <row r="258" spans="1:13" x14ac:dyDescent="0.2">
      <c r="A258" s="103"/>
      <c r="B258" s="104"/>
      <c r="C258" s="105"/>
      <c r="D258" s="104"/>
      <c r="E258" s="104"/>
      <c r="F258" s="104"/>
      <c r="G258" s="104"/>
      <c r="H258" s="104"/>
      <c r="I258" s="120" t="str">
        <f t="shared" si="3"/>
        <v>GRUP_A2</v>
      </c>
      <c r="J258" s="139" t="s">
        <v>16422</v>
      </c>
      <c r="K258" s="140" t="s">
        <v>16420</v>
      </c>
      <c r="L258" s="141">
        <v>55</v>
      </c>
      <c r="M258" s="142">
        <v>3.09</v>
      </c>
    </row>
    <row r="259" spans="1:13" x14ac:dyDescent="0.2">
      <c r="A259" s="103"/>
      <c r="B259" s="104"/>
      <c r="C259" s="105"/>
      <c r="D259" s="104"/>
      <c r="E259" s="104"/>
      <c r="F259" s="104"/>
      <c r="G259" s="104"/>
      <c r="H259" s="104"/>
      <c r="I259" s="120" t="str">
        <f t="shared" si="3"/>
        <v>GRUP_A2</v>
      </c>
      <c r="J259" s="139" t="s">
        <v>16423</v>
      </c>
      <c r="K259" s="140" t="s">
        <v>16405</v>
      </c>
      <c r="L259" s="141">
        <v>55</v>
      </c>
      <c r="M259" s="142">
        <v>3.09</v>
      </c>
    </row>
    <row r="260" spans="1:13" x14ac:dyDescent="0.2">
      <c r="A260" s="103"/>
      <c r="B260" s="104"/>
      <c r="C260" s="105"/>
      <c r="D260" s="104"/>
      <c r="E260" s="104"/>
      <c r="F260" s="104"/>
      <c r="G260" s="104"/>
      <c r="H260" s="104"/>
      <c r="I260" s="120" t="str">
        <f t="shared" si="3"/>
        <v>GRUP_A2</v>
      </c>
      <c r="J260" s="139" t="s">
        <v>16424</v>
      </c>
      <c r="K260" s="140" t="s">
        <v>16376</v>
      </c>
      <c r="L260" s="141">
        <v>55</v>
      </c>
      <c r="M260" s="142">
        <v>3.09</v>
      </c>
    </row>
    <row r="261" spans="1:13" x14ac:dyDescent="0.2">
      <c r="A261" s="103"/>
      <c r="B261" s="104"/>
      <c r="C261" s="105"/>
      <c r="D261" s="104"/>
      <c r="E261" s="104"/>
      <c r="F261" s="104"/>
      <c r="G261" s="104"/>
      <c r="H261" s="104"/>
      <c r="I261" s="120" t="str">
        <f t="shared" ref="I261:I324" si="4">CONCATENATE("GRUP_",LEFT(J261,2))</f>
        <v>GRUP_A2</v>
      </c>
      <c r="J261" s="139" t="s">
        <v>16425</v>
      </c>
      <c r="K261" s="140" t="s">
        <v>16420</v>
      </c>
      <c r="L261" s="141">
        <v>55</v>
      </c>
      <c r="M261" s="142">
        <v>3.09</v>
      </c>
    </row>
    <row r="262" spans="1:13" x14ac:dyDescent="0.2">
      <c r="A262" s="103"/>
      <c r="B262" s="104"/>
      <c r="C262" s="105"/>
      <c r="D262" s="104"/>
      <c r="E262" s="104"/>
      <c r="F262" s="104"/>
      <c r="G262" s="104"/>
      <c r="H262" s="104"/>
      <c r="I262" s="120" t="str">
        <f t="shared" si="4"/>
        <v>GRUP_A2</v>
      </c>
      <c r="J262" s="139" t="s">
        <v>16426</v>
      </c>
      <c r="K262" s="140" t="s">
        <v>16405</v>
      </c>
      <c r="L262" s="141">
        <v>60</v>
      </c>
      <c r="M262" s="142">
        <v>3.43</v>
      </c>
    </row>
    <row r="263" spans="1:13" x14ac:dyDescent="0.2">
      <c r="A263" s="103"/>
      <c r="B263" s="104"/>
      <c r="C263" s="105"/>
      <c r="D263" s="104"/>
      <c r="E263" s="104"/>
      <c r="F263" s="104"/>
      <c r="G263" s="104"/>
      <c r="H263" s="104"/>
      <c r="I263" s="120" t="str">
        <f t="shared" si="4"/>
        <v>GRUP_A2</v>
      </c>
      <c r="J263" s="139" t="s">
        <v>16427</v>
      </c>
      <c r="K263" s="140" t="s">
        <v>16428</v>
      </c>
      <c r="L263" s="141">
        <v>55</v>
      </c>
      <c r="M263" s="142">
        <v>3.09</v>
      </c>
    </row>
    <row r="264" spans="1:13" x14ac:dyDescent="0.2">
      <c r="A264" s="103"/>
      <c r="B264" s="104"/>
      <c r="C264" s="105"/>
      <c r="D264" s="104"/>
      <c r="E264" s="104"/>
      <c r="F264" s="104"/>
      <c r="G264" s="104"/>
      <c r="H264" s="104"/>
      <c r="I264" s="120" t="str">
        <f t="shared" si="4"/>
        <v>GRUP_A2</v>
      </c>
      <c r="J264" s="139" t="s">
        <v>16429</v>
      </c>
      <c r="K264" s="140" t="s">
        <v>16405</v>
      </c>
      <c r="L264" s="141">
        <v>55</v>
      </c>
      <c r="M264" s="142">
        <v>3.09</v>
      </c>
    </row>
    <row r="265" spans="1:13" x14ac:dyDescent="0.2">
      <c r="A265" s="103"/>
      <c r="B265" s="104"/>
      <c r="C265" s="105"/>
      <c r="D265" s="104"/>
      <c r="E265" s="104"/>
      <c r="F265" s="104"/>
      <c r="G265" s="104"/>
      <c r="H265" s="104"/>
      <c r="I265" s="120" t="str">
        <f t="shared" si="4"/>
        <v>GRUP_A2</v>
      </c>
      <c r="J265" s="139" t="s">
        <v>16430</v>
      </c>
      <c r="K265" s="140" t="s">
        <v>16420</v>
      </c>
      <c r="L265" s="141">
        <v>52</v>
      </c>
      <c r="M265" s="142">
        <v>2.9</v>
      </c>
    </row>
    <row r="266" spans="1:13" x14ac:dyDescent="0.2">
      <c r="A266" s="103"/>
      <c r="B266" s="104"/>
      <c r="C266" s="105"/>
      <c r="D266" s="104"/>
      <c r="E266" s="104"/>
      <c r="F266" s="104"/>
      <c r="G266" s="104"/>
      <c r="H266" s="104"/>
      <c r="I266" s="120" t="str">
        <f t="shared" si="4"/>
        <v>GRUP_A2</v>
      </c>
      <c r="J266" s="139" t="s">
        <v>16431</v>
      </c>
      <c r="K266" s="140" t="s">
        <v>16405</v>
      </c>
      <c r="L266" s="141">
        <v>52</v>
      </c>
      <c r="M266" s="142">
        <v>2.9</v>
      </c>
    </row>
    <row r="267" spans="1:13" x14ac:dyDescent="0.2">
      <c r="A267" s="103"/>
      <c r="B267" s="104"/>
      <c r="C267" s="105"/>
      <c r="D267" s="104"/>
      <c r="E267" s="104"/>
      <c r="F267" s="104"/>
      <c r="G267" s="104"/>
      <c r="H267" s="104"/>
      <c r="I267" s="120" t="str">
        <f t="shared" si="4"/>
        <v>GRUP_A2</v>
      </c>
      <c r="J267" s="139" t="s">
        <v>16432</v>
      </c>
      <c r="K267" s="140" t="s">
        <v>16420</v>
      </c>
      <c r="L267" s="141">
        <v>55</v>
      </c>
      <c r="M267" s="142">
        <v>3.09</v>
      </c>
    </row>
    <row r="268" spans="1:13" x14ac:dyDescent="0.2">
      <c r="A268" s="103"/>
      <c r="B268" s="104"/>
      <c r="C268" s="105"/>
      <c r="D268" s="104"/>
      <c r="E268" s="104"/>
      <c r="F268" s="104"/>
      <c r="G268" s="104"/>
      <c r="H268" s="104"/>
      <c r="I268" s="120" t="str">
        <f t="shared" si="4"/>
        <v>GRUP_A2</v>
      </c>
      <c r="J268" s="139" t="s">
        <v>16433</v>
      </c>
      <c r="K268" s="140" t="s">
        <v>16405</v>
      </c>
      <c r="L268" s="141">
        <v>52</v>
      </c>
      <c r="M268" s="142">
        <v>2.9</v>
      </c>
    </row>
    <row r="269" spans="1:13" x14ac:dyDescent="0.2">
      <c r="A269" s="103"/>
      <c r="B269" s="104"/>
      <c r="C269" s="105"/>
      <c r="D269" s="104"/>
      <c r="E269" s="104"/>
      <c r="F269" s="104"/>
      <c r="G269" s="104"/>
      <c r="H269" s="104"/>
      <c r="I269" s="120" t="str">
        <f t="shared" si="4"/>
        <v>GRUP_A2</v>
      </c>
      <c r="J269" s="139" t="s">
        <v>16434</v>
      </c>
      <c r="K269" s="140" t="s">
        <v>16405</v>
      </c>
      <c r="L269" s="141">
        <v>52</v>
      </c>
      <c r="M269" s="142">
        <v>2.9</v>
      </c>
    </row>
    <row r="270" spans="1:13" x14ac:dyDescent="0.2">
      <c r="A270" s="103"/>
      <c r="B270" s="104"/>
      <c r="C270" s="105"/>
      <c r="D270" s="104"/>
      <c r="E270" s="104"/>
      <c r="F270" s="104"/>
      <c r="G270" s="104"/>
      <c r="H270" s="104"/>
      <c r="I270" s="120" t="str">
        <f t="shared" si="4"/>
        <v>GRUP_A2</v>
      </c>
      <c r="J270" s="139" t="s">
        <v>16435</v>
      </c>
      <c r="K270" s="140" t="s">
        <v>16420</v>
      </c>
      <c r="L270" s="141">
        <v>52</v>
      </c>
      <c r="M270" s="142">
        <v>2.9</v>
      </c>
    </row>
    <row r="271" spans="1:13" x14ac:dyDescent="0.2">
      <c r="A271" s="103"/>
      <c r="B271" s="104"/>
      <c r="C271" s="105"/>
      <c r="D271" s="104"/>
      <c r="E271" s="104"/>
      <c r="F271" s="104"/>
      <c r="G271" s="104"/>
      <c r="H271" s="104"/>
      <c r="I271" s="120" t="str">
        <f t="shared" si="4"/>
        <v>GRUP_A2</v>
      </c>
      <c r="J271" s="139" t="s">
        <v>16436</v>
      </c>
      <c r="K271" s="140" t="s">
        <v>16405</v>
      </c>
      <c r="L271" s="141">
        <v>52</v>
      </c>
      <c r="M271" s="142">
        <v>2.9</v>
      </c>
    </row>
    <row r="272" spans="1:13" x14ac:dyDescent="0.2">
      <c r="A272" s="103"/>
      <c r="B272" s="104"/>
      <c r="C272" s="105"/>
      <c r="D272" s="104"/>
      <c r="E272" s="104"/>
      <c r="F272" s="104"/>
      <c r="G272" s="104"/>
      <c r="H272" s="104"/>
      <c r="I272" s="120" t="str">
        <f t="shared" si="4"/>
        <v>GRUP_A2</v>
      </c>
      <c r="J272" s="139" t="s">
        <v>16437</v>
      </c>
      <c r="K272" s="140" t="s">
        <v>16370</v>
      </c>
      <c r="L272" s="141">
        <v>52</v>
      </c>
      <c r="M272" s="142">
        <v>2.9</v>
      </c>
    </row>
    <row r="273" spans="1:13" x14ac:dyDescent="0.2">
      <c r="A273" s="103"/>
      <c r="B273" s="104"/>
      <c r="C273" s="105"/>
      <c r="D273" s="104"/>
      <c r="E273" s="104"/>
      <c r="F273" s="104"/>
      <c r="G273" s="104"/>
      <c r="H273" s="104"/>
      <c r="I273" s="120" t="str">
        <f t="shared" si="4"/>
        <v>GRUP_A2</v>
      </c>
      <c r="J273" s="139" t="s">
        <v>16438</v>
      </c>
      <c r="K273" s="140" t="s">
        <v>16405</v>
      </c>
      <c r="L273" s="141">
        <v>52</v>
      </c>
      <c r="M273" s="142">
        <v>2.9</v>
      </c>
    </row>
    <row r="274" spans="1:13" x14ac:dyDescent="0.2">
      <c r="A274" s="103"/>
      <c r="B274" s="104"/>
      <c r="C274" s="105"/>
      <c r="D274" s="104"/>
      <c r="E274" s="104"/>
      <c r="F274" s="104"/>
      <c r="G274" s="104"/>
      <c r="H274" s="104"/>
      <c r="I274" s="120" t="str">
        <f t="shared" si="4"/>
        <v>GRUP_A2</v>
      </c>
      <c r="J274" s="139" t="s">
        <v>16439</v>
      </c>
      <c r="K274" s="140" t="s">
        <v>16405</v>
      </c>
      <c r="L274" s="141">
        <v>52</v>
      </c>
      <c r="M274" s="142">
        <v>2.9</v>
      </c>
    </row>
    <row r="275" spans="1:13" x14ac:dyDescent="0.2">
      <c r="A275" s="103"/>
      <c r="B275" s="104"/>
      <c r="C275" s="105"/>
      <c r="D275" s="104"/>
      <c r="E275" s="104"/>
      <c r="F275" s="104"/>
      <c r="G275" s="104"/>
      <c r="H275" s="104"/>
      <c r="I275" s="120" t="str">
        <f t="shared" si="4"/>
        <v>GRUP_A2</v>
      </c>
      <c r="J275" s="139" t="s">
        <v>16440</v>
      </c>
      <c r="K275" s="140" t="s">
        <v>16420</v>
      </c>
      <c r="L275" s="141">
        <v>50</v>
      </c>
      <c r="M275" s="142">
        <v>2.79</v>
      </c>
    </row>
    <row r="276" spans="1:13" x14ac:dyDescent="0.2">
      <c r="A276" s="103"/>
      <c r="B276" s="104"/>
      <c r="C276" s="105"/>
      <c r="D276" s="104"/>
      <c r="E276" s="104"/>
      <c r="F276" s="104"/>
      <c r="G276" s="104"/>
      <c r="H276" s="104"/>
      <c r="I276" s="120" t="str">
        <f t="shared" si="4"/>
        <v>GRUP_A2</v>
      </c>
      <c r="J276" s="139" t="s">
        <v>16441</v>
      </c>
      <c r="K276" s="140" t="s">
        <v>16420</v>
      </c>
      <c r="L276" s="141">
        <v>50</v>
      </c>
      <c r="M276" s="142">
        <v>2.79</v>
      </c>
    </row>
    <row r="277" spans="1:13" x14ac:dyDescent="0.2">
      <c r="A277" s="103"/>
      <c r="B277" s="104"/>
      <c r="C277" s="105"/>
      <c r="D277" s="104"/>
      <c r="E277" s="104"/>
      <c r="F277" s="104"/>
      <c r="G277" s="104"/>
      <c r="H277" s="104"/>
      <c r="I277" s="120" t="str">
        <f t="shared" si="4"/>
        <v>GRUP_A2</v>
      </c>
      <c r="J277" s="139" t="s">
        <v>16442</v>
      </c>
      <c r="K277" s="140" t="s">
        <v>16420</v>
      </c>
      <c r="L277" s="141">
        <v>50</v>
      </c>
      <c r="M277" s="142">
        <v>2.79</v>
      </c>
    </row>
    <row r="278" spans="1:13" x14ac:dyDescent="0.2">
      <c r="A278" s="103"/>
      <c r="B278" s="104"/>
      <c r="C278" s="105"/>
      <c r="D278" s="104"/>
      <c r="E278" s="104"/>
      <c r="F278" s="104"/>
      <c r="G278" s="104"/>
      <c r="H278" s="104"/>
      <c r="I278" s="120" t="str">
        <f t="shared" si="4"/>
        <v>GRUP_A2</v>
      </c>
      <c r="J278" s="139" t="s">
        <v>16443</v>
      </c>
      <c r="K278" s="140" t="s">
        <v>16420</v>
      </c>
      <c r="L278" s="141">
        <v>50</v>
      </c>
      <c r="M278" s="142">
        <v>2.79</v>
      </c>
    </row>
    <row r="279" spans="1:13" x14ac:dyDescent="0.2">
      <c r="A279" s="103"/>
      <c r="B279" s="104"/>
      <c r="C279" s="105"/>
      <c r="D279" s="104"/>
      <c r="E279" s="104"/>
      <c r="F279" s="104"/>
      <c r="G279" s="104"/>
      <c r="H279" s="104"/>
      <c r="I279" s="120" t="str">
        <f t="shared" si="4"/>
        <v>GRUP_A2</v>
      </c>
      <c r="J279" s="139" t="s">
        <v>16444</v>
      </c>
      <c r="K279" s="140" t="s">
        <v>16420</v>
      </c>
      <c r="L279" s="141">
        <v>50</v>
      </c>
      <c r="M279" s="142">
        <v>2.79</v>
      </c>
    </row>
    <row r="280" spans="1:13" x14ac:dyDescent="0.2">
      <c r="A280" s="103"/>
      <c r="B280" s="104"/>
      <c r="C280" s="105"/>
      <c r="D280" s="104"/>
      <c r="E280" s="104"/>
      <c r="F280" s="104"/>
      <c r="G280" s="104"/>
      <c r="H280" s="104"/>
      <c r="I280" s="120" t="str">
        <f t="shared" si="4"/>
        <v>GRUP_A2</v>
      </c>
      <c r="J280" s="139" t="s">
        <v>16445</v>
      </c>
      <c r="K280" s="140" t="s">
        <v>16420</v>
      </c>
      <c r="L280" s="141">
        <v>50</v>
      </c>
      <c r="M280" s="142">
        <v>2.79</v>
      </c>
    </row>
    <row r="281" spans="1:13" x14ac:dyDescent="0.2">
      <c r="A281" s="103"/>
      <c r="B281" s="104"/>
      <c r="C281" s="105"/>
      <c r="D281" s="104"/>
      <c r="E281" s="104"/>
      <c r="F281" s="104"/>
      <c r="G281" s="104"/>
      <c r="H281" s="104"/>
      <c r="I281" s="120" t="str">
        <f t="shared" si="4"/>
        <v>GRUP_A2</v>
      </c>
      <c r="J281" s="121" t="s">
        <v>16446</v>
      </c>
      <c r="K281" s="122" t="s">
        <v>16447</v>
      </c>
      <c r="L281" s="123">
        <v>78</v>
      </c>
      <c r="M281" s="124">
        <v>5</v>
      </c>
    </row>
    <row r="282" spans="1:13" x14ac:dyDescent="0.2">
      <c r="A282" s="103"/>
      <c r="B282" s="104"/>
      <c r="C282" s="105"/>
      <c r="D282" s="104"/>
      <c r="E282" s="104"/>
      <c r="F282" s="104"/>
      <c r="G282" s="104"/>
      <c r="H282" s="104"/>
      <c r="I282" s="120" t="str">
        <f t="shared" si="4"/>
        <v>GRUP_A2</v>
      </c>
      <c r="J282" s="121" t="s">
        <v>16448</v>
      </c>
      <c r="K282" s="122" t="s">
        <v>16449</v>
      </c>
      <c r="L282" s="123">
        <v>85</v>
      </c>
      <c r="M282" s="124">
        <v>5.79</v>
      </c>
    </row>
    <row r="283" spans="1:13" x14ac:dyDescent="0.2">
      <c r="A283" s="103"/>
      <c r="B283" s="104"/>
      <c r="C283" s="105"/>
      <c r="D283" s="104"/>
      <c r="E283" s="104"/>
      <c r="F283" s="104"/>
      <c r="G283" s="104"/>
      <c r="H283" s="104"/>
      <c r="I283" s="120" t="str">
        <f t="shared" si="4"/>
        <v>GRUP_A2</v>
      </c>
      <c r="J283" s="121" t="s">
        <v>16450</v>
      </c>
      <c r="K283" s="122" t="s">
        <v>16288</v>
      </c>
      <c r="L283" s="123">
        <v>77</v>
      </c>
      <c r="M283" s="124">
        <v>4.9000000000000004</v>
      </c>
    </row>
    <row r="284" spans="1:13" x14ac:dyDescent="0.2">
      <c r="A284" s="103"/>
      <c r="B284" s="104"/>
      <c r="C284" s="105"/>
      <c r="D284" s="104"/>
      <c r="E284" s="104"/>
      <c r="F284" s="104"/>
      <c r="G284" s="104"/>
      <c r="H284" s="104"/>
      <c r="I284" s="120" t="str">
        <f t="shared" si="4"/>
        <v>GRUP_A2</v>
      </c>
      <c r="J284" s="121" t="s">
        <v>16451</v>
      </c>
      <c r="K284" s="122" t="s">
        <v>16328</v>
      </c>
      <c r="L284" s="123">
        <v>72</v>
      </c>
      <c r="M284" s="124">
        <v>4.41</v>
      </c>
    </row>
    <row r="285" spans="1:13" x14ac:dyDescent="0.2">
      <c r="A285" s="103"/>
      <c r="B285" s="104"/>
      <c r="C285" s="105"/>
      <c r="D285" s="104"/>
      <c r="E285" s="104"/>
      <c r="F285" s="104"/>
      <c r="G285" s="104"/>
      <c r="H285" s="104"/>
      <c r="I285" s="120" t="str">
        <f t="shared" si="4"/>
        <v>GRUP_A2</v>
      </c>
      <c r="J285" s="121" t="s">
        <v>16452</v>
      </c>
      <c r="K285" s="122" t="s">
        <v>16370</v>
      </c>
      <c r="L285" s="123">
        <v>65</v>
      </c>
      <c r="M285" s="124">
        <v>3.81</v>
      </c>
    </row>
    <row r="286" spans="1:13" x14ac:dyDescent="0.2">
      <c r="A286" s="103"/>
      <c r="B286" s="104"/>
      <c r="C286" s="105"/>
      <c r="D286" s="104"/>
      <c r="E286" s="104"/>
      <c r="F286" s="104"/>
      <c r="G286" s="104"/>
      <c r="H286" s="104"/>
      <c r="I286" s="120" t="str">
        <f t="shared" si="4"/>
        <v>GRUP_A2</v>
      </c>
      <c r="J286" s="121" t="s">
        <v>16453</v>
      </c>
      <c r="K286" s="122" t="s">
        <v>16454</v>
      </c>
      <c r="L286" s="123">
        <v>116</v>
      </c>
      <c r="M286" s="124">
        <v>11.07</v>
      </c>
    </row>
    <row r="287" spans="1:13" x14ac:dyDescent="0.2">
      <c r="A287" s="103"/>
      <c r="B287" s="104"/>
      <c r="C287" s="105"/>
      <c r="D287" s="104"/>
      <c r="E287" s="104"/>
      <c r="F287" s="104"/>
      <c r="G287" s="104"/>
      <c r="H287" s="104"/>
      <c r="I287" s="120" t="str">
        <f t="shared" si="4"/>
        <v>GRUP_A2</v>
      </c>
      <c r="J287" s="121" t="s">
        <v>16455</v>
      </c>
      <c r="K287" s="122" t="s">
        <v>16288</v>
      </c>
      <c r="L287" s="123">
        <v>59</v>
      </c>
      <c r="M287" s="124">
        <v>3.36</v>
      </c>
    </row>
    <row r="288" spans="1:13" x14ac:dyDescent="0.2">
      <c r="A288" s="103"/>
      <c r="B288" s="104"/>
      <c r="C288" s="105"/>
      <c r="D288" s="104"/>
      <c r="E288" s="104"/>
      <c r="F288" s="104"/>
      <c r="G288" s="104"/>
      <c r="H288" s="104"/>
      <c r="I288" s="120" t="str">
        <f t="shared" si="4"/>
        <v>GRUP_A2</v>
      </c>
      <c r="J288" s="121" t="s">
        <v>16456</v>
      </c>
      <c r="K288" s="122" t="s">
        <v>16328</v>
      </c>
      <c r="L288" s="123">
        <v>57</v>
      </c>
      <c r="M288" s="124">
        <v>3.23</v>
      </c>
    </row>
    <row r="289" spans="1:13" x14ac:dyDescent="0.2">
      <c r="A289" s="103"/>
      <c r="B289" s="104"/>
      <c r="C289" s="105"/>
      <c r="D289" s="104"/>
      <c r="E289" s="104"/>
      <c r="F289" s="104"/>
      <c r="G289" s="104"/>
      <c r="H289" s="104"/>
      <c r="I289" s="120" t="str">
        <f t="shared" si="4"/>
        <v>GRUP_A2</v>
      </c>
      <c r="J289" s="121" t="s">
        <v>16457</v>
      </c>
      <c r="K289" s="122" t="s">
        <v>16370</v>
      </c>
      <c r="L289" s="123">
        <v>52</v>
      </c>
      <c r="M289" s="124">
        <v>2.9</v>
      </c>
    </row>
    <row r="290" spans="1:13" x14ac:dyDescent="0.2">
      <c r="A290" s="103"/>
      <c r="B290" s="104"/>
      <c r="C290" s="105"/>
      <c r="D290" s="104"/>
      <c r="E290" s="104"/>
      <c r="F290" s="104"/>
      <c r="G290" s="104"/>
      <c r="H290" s="104"/>
      <c r="I290" s="120" t="str">
        <f t="shared" si="4"/>
        <v>GRUP_A2</v>
      </c>
      <c r="J290" s="121" t="s">
        <v>16458</v>
      </c>
      <c r="K290" s="122" t="s">
        <v>16459</v>
      </c>
      <c r="L290" s="123">
        <v>116</v>
      </c>
      <c r="M290" s="124">
        <v>11.07</v>
      </c>
    </row>
    <row r="291" spans="1:13" x14ac:dyDescent="0.2">
      <c r="A291" s="103"/>
      <c r="B291" s="104"/>
      <c r="C291" s="105"/>
      <c r="D291" s="104"/>
      <c r="E291" s="104"/>
      <c r="F291" s="104"/>
      <c r="G291" s="104"/>
      <c r="H291" s="104"/>
      <c r="I291" s="120" t="str">
        <f t="shared" si="4"/>
        <v>GRUP_A2</v>
      </c>
      <c r="J291" s="121" t="s">
        <v>16460</v>
      </c>
      <c r="K291" s="122" t="s">
        <v>16461</v>
      </c>
      <c r="L291" s="123">
        <v>99</v>
      </c>
      <c r="M291" s="124">
        <v>7.76</v>
      </c>
    </row>
    <row r="292" spans="1:13" x14ac:dyDescent="0.2">
      <c r="A292" s="103"/>
      <c r="B292" s="104"/>
      <c r="C292" s="105"/>
      <c r="D292" s="104"/>
      <c r="E292" s="104"/>
      <c r="F292" s="104"/>
      <c r="G292" s="104"/>
      <c r="H292" s="104"/>
      <c r="I292" s="120" t="str">
        <f t="shared" si="4"/>
        <v>GRUP_A2</v>
      </c>
      <c r="J292" s="121" t="s">
        <v>16462</v>
      </c>
      <c r="K292" s="122" t="s">
        <v>16463</v>
      </c>
      <c r="L292" s="123">
        <v>78</v>
      </c>
      <c r="M292" s="124">
        <v>5</v>
      </c>
    </row>
    <row r="293" spans="1:13" x14ac:dyDescent="0.2">
      <c r="A293" s="103"/>
      <c r="B293" s="104"/>
      <c r="C293" s="105"/>
      <c r="D293" s="104"/>
      <c r="E293" s="104"/>
      <c r="F293" s="104"/>
      <c r="G293" s="104"/>
      <c r="H293" s="104"/>
      <c r="I293" s="120" t="str">
        <f t="shared" si="4"/>
        <v>GRUP_A2</v>
      </c>
      <c r="J293" s="130" t="s">
        <v>16464</v>
      </c>
      <c r="K293" s="131" t="s">
        <v>16465</v>
      </c>
      <c r="L293" s="132">
        <v>99</v>
      </c>
      <c r="M293" s="133">
        <v>7.76</v>
      </c>
    </row>
    <row r="294" spans="1:13" x14ac:dyDescent="0.2">
      <c r="A294" s="103"/>
      <c r="B294" s="104"/>
      <c r="C294" s="105"/>
      <c r="D294" s="104"/>
      <c r="E294" s="104"/>
      <c r="F294" s="104"/>
      <c r="G294" s="104"/>
      <c r="H294" s="104"/>
      <c r="I294" s="120" t="str">
        <f t="shared" si="4"/>
        <v>GRUP_A5</v>
      </c>
      <c r="J294" s="135" t="s">
        <v>16466</v>
      </c>
      <c r="K294" s="136" t="s">
        <v>16467</v>
      </c>
      <c r="L294" s="137">
        <v>125</v>
      </c>
      <c r="M294" s="138">
        <v>13.37</v>
      </c>
    </row>
    <row r="295" spans="1:13" x14ac:dyDescent="0.2">
      <c r="A295" s="103"/>
      <c r="B295" s="104"/>
      <c r="C295" s="105"/>
      <c r="D295" s="104"/>
      <c r="E295" s="104"/>
      <c r="F295" s="104"/>
      <c r="G295" s="104"/>
      <c r="H295" s="104"/>
      <c r="I295" s="120" t="str">
        <f t="shared" si="4"/>
        <v>GRUP_A5</v>
      </c>
      <c r="J295" s="139" t="s">
        <v>16468</v>
      </c>
      <c r="K295" s="140" t="s">
        <v>16311</v>
      </c>
      <c r="L295" s="141">
        <v>121</v>
      </c>
      <c r="M295" s="142">
        <v>12.29</v>
      </c>
    </row>
    <row r="296" spans="1:13" x14ac:dyDescent="0.2">
      <c r="A296" s="103"/>
      <c r="B296" s="104"/>
      <c r="C296" s="105"/>
      <c r="D296" s="104"/>
      <c r="E296" s="104"/>
      <c r="F296" s="104"/>
      <c r="G296" s="104"/>
      <c r="H296" s="104"/>
      <c r="I296" s="120" t="str">
        <f t="shared" si="4"/>
        <v>GRUP_A5</v>
      </c>
      <c r="J296" s="139" t="s">
        <v>16469</v>
      </c>
      <c r="K296" s="140" t="s">
        <v>16467</v>
      </c>
      <c r="L296" s="141">
        <v>100</v>
      </c>
      <c r="M296" s="142">
        <v>7.93</v>
      </c>
    </row>
    <row r="297" spans="1:13" x14ac:dyDescent="0.2">
      <c r="A297" s="103"/>
      <c r="B297" s="104"/>
      <c r="C297" s="105"/>
      <c r="D297" s="104"/>
      <c r="E297" s="104"/>
      <c r="F297" s="104"/>
      <c r="G297" s="104"/>
      <c r="H297" s="104"/>
      <c r="I297" s="120" t="str">
        <f t="shared" si="4"/>
        <v>GRUP_A5</v>
      </c>
      <c r="J297" s="139" t="s">
        <v>16470</v>
      </c>
      <c r="K297" s="140" t="s">
        <v>16467</v>
      </c>
      <c r="L297" s="141">
        <v>94</v>
      </c>
      <c r="M297" s="142">
        <v>6.99</v>
      </c>
    </row>
    <row r="298" spans="1:13" x14ac:dyDescent="0.2">
      <c r="A298" s="103"/>
      <c r="B298" s="104"/>
      <c r="C298" s="105"/>
      <c r="D298" s="104"/>
      <c r="E298" s="104"/>
      <c r="F298" s="104"/>
      <c r="G298" s="104"/>
      <c r="H298" s="104"/>
      <c r="I298" s="120" t="str">
        <f t="shared" si="4"/>
        <v>GRUP_A5</v>
      </c>
      <c r="J298" s="139" t="s">
        <v>16471</v>
      </c>
      <c r="K298" s="140" t="s">
        <v>16311</v>
      </c>
      <c r="L298" s="141">
        <v>93</v>
      </c>
      <c r="M298" s="142">
        <v>6.85</v>
      </c>
    </row>
    <row r="299" spans="1:13" x14ac:dyDescent="0.2">
      <c r="A299" s="103"/>
      <c r="B299" s="104"/>
      <c r="C299" s="105"/>
      <c r="D299" s="104"/>
      <c r="E299" s="104"/>
      <c r="F299" s="104"/>
      <c r="G299" s="104"/>
      <c r="H299" s="104"/>
      <c r="I299" s="120" t="str">
        <f t="shared" si="4"/>
        <v>GRUP_A5</v>
      </c>
      <c r="J299" s="139" t="s">
        <v>16472</v>
      </c>
      <c r="K299" s="140" t="s">
        <v>16311</v>
      </c>
      <c r="L299" s="141">
        <v>90</v>
      </c>
      <c r="M299" s="142">
        <v>6.43</v>
      </c>
    </row>
    <row r="300" spans="1:13" x14ac:dyDescent="0.2">
      <c r="A300" s="103"/>
      <c r="B300" s="104"/>
      <c r="C300" s="105"/>
      <c r="D300" s="104"/>
      <c r="E300" s="104"/>
      <c r="F300" s="104"/>
      <c r="G300" s="104"/>
      <c r="H300" s="104"/>
      <c r="I300" s="120" t="str">
        <f t="shared" si="4"/>
        <v>GRUP_A5</v>
      </c>
      <c r="J300" s="121" t="s">
        <v>16473</v>
      </c>
      <c r="K300" s="122" t="s">
        <v>16474</v>
      </c>
      <c r="L300" s="123">
        <v>78</v>
      </c>
      <c r="M300" s="124">
        <v>5</v>
      </c>
    </row>
    <row r="301" spans="1:13" x14ac:dyDescent="0.2">
      <c r="A301" s="103"/>
      <c r="B301" s="104"/>
      <c r="C301" s="105"/>
      <c r="D301" s="104"/>
      <c r="E301" s="104"/>
      <c r="F301" s="104"/>
      <c r="G301" s="104"/>
      <c r="H301" s="104"/>
      <c r="I301" s="120" t="str">
        <f t="shared" si="4"/>
        <v>GRUP_A5</v>
      </c>
      <c r="J301" s="139" t="s">
        <v>16475</v>
      </c>
      <c r="K301" s="140" t="s">
        <v>16474</v>
      </c>
      <c r="L301" s="141">
        <v>75</v>
      </c>
      <c r="M301" s="142">
        <v>4.7</v>
      </c>
    </row>
    <row r="302" spans="1:13" x14ac:dyDescent="0.2">
      <c r="A302" s="103"/>
      <c r="B302" s="104"/>
      <c r="C302" s="105"/>
      <c r="D302" s="104"/>
      <c r="E302" s="104"/>
      <c r="F302" s="104"/>
      <c r="G302" s="104"/>
      <c r="H302" s="104"/>
      <c r="I302" s="120" t="str">
        <f t="shared" si="4"/>
        <v>GRUP_A5</v>
      </c>
      <c r="J302" s="139" t="s">
        <v>16476</v>
      </c>
      <c r="K302" s="140" t="s">
        <v>16474</v>
      </c>
      <c r="L302" s="141">
        <v>73</v>
      </c>
      <c r="M302" s="142">
        <v>4.51</v>
      </c>
    </row>
    <row r="303" spans="1:13" x14ac:dyDescent="0.2">
      <c r="A303" s="103"/>
      <c r="B303" s="104"/>
      <c r="C303" s="105"/>
      <c r="D303" s="104"/>
      <c r="E303" s="104"/>
      <c r="F303" s="104"/>
      <c r="G303" s="104"/>
      <c r="H303" s="104"/>
      <c r="I303" s="120" t="str">
        <f t="shared" si="4"/>
        <v>GRUP_A5</v>
      </c>
      <c r="J303" s="121" t="s">
        <v>16477</v>
      </c>
      <c r="K303" s="122" t="s">
        <v>16080</v>
      </c>
      <c r="L303" s="123">
        <v>62</v>
      </c>
      <c r="M303" s="124">
        <v>3.58</v>
      </c>
    </row>
    <row r="304" spans="1:13" x14ac:dyDescent="0.2">
      <c r="A304" s="103"/>
      <c r="B304" s="104"/>
      <c r="C304" s="105"/>
      <c r="D304" s="104"/>
      <c r="E304" s="104"/>
      <c r="F304" s="104"/>
      <c r="G304" s="104"/>
      <c r="H304" s="104"/>
      <c r="I304" s="120" t="str">
        <f t="shared" si="4"/>
        <v>GRUP_A5</v>
      </c>
      <c r="J304" s="139" t="s">
        <v>16478</v>
      </c>
      <c r="K304" s="140" t="s">
        <v>16080</v>
      </c>
      <c r="L304" s="141">
        <v>59</v>
      </c>
      <c r="M304" s="142">
        <v>3.36</v>
      </c>
    </row>
    <row r="305" spans="1:13" x14ac:dyDescent="0.2">
      <c r="A305" s="103"/>
      <c r="B305" s="104"/>
      <c r="C305" s="105"/>
      <c r="D305" s="104"/>
      <c r="E305" s="104"/>
      <c r="F305" s="104"/>
      <c r="G305" s="104"/>
      <c r="H305" s="104"/>
      <c r="I305" s="120" t="str">
        <f t="shared" si="4"/>
        <v>GRUP_A5</v>
      </c>
      <c r="J305" s="144" t="s">
        <v>16479</v>
      </c>
      <c r="K305" s="145" t="s">
        <v>16080</v>
      </c>
      <c r="L305" s="146">
        <v>55</v>
      </c>
      <c r="M305" s="147">
        <v>3.09</v>
      </c>
    </row>
    <row r="306" spans="1:13" x14ac:dyDescent="0.2">
      <c r="A306" s="103"/>
      <c r="B306" s="104"/>
      <c r="C306" s="105"/>
      <c r="D306" s="104"/>
      <c r="E306" s="104"/>
      <c r="F306" s="104"/>
      <c r="G306" s="104"/>
      <c r="H306" s="104"/>
      <c r="I306" s="120" t="str">
        <f t="shared" si="4"/>
        <v>GRUP_B1</v>
      </c>
      <c r="J306" s="148" t="s">
        <v>16480</v>
      </c>
      <c r="K306" s="149" t="s">
        <v>16027</v>
      </c>
      <c r="L306" s="150">
        <v>130</v>
      </c>
      <c r="M306" s="151">
        <v>15</v>
      </c>
    </row>
    <row r="307" spans="1:13" x14ac:dyDescent="0.2">
      <c r="A307" s="103"/>
      <c r="B307" s="104"/>
      <c r="C307" s="105"/>
      <c r="D307" s="104"/>
      <c r="E307" s="104"/>
      <c r="F307" s="104"/>
      <c r="G307" s="104"/>
      <c r="H307" s="104"/>
      <c r="I307" s="120" t="str">
        <f t="shared" si="4"/>
        <v>GRUP_B1</v>
      </c>
      <c r="J307" s="139" t="s">
        <v>16481</v>
      </c>
      <c r="K307" s="140" t="s">
        <v>16482</v>
      </c>
      <c r="L307" s="141">
        <v>129</v>
      </c>
      <c r="M307" s="142">
        <v>14.53</v>
      </c>
    </row>
    <row r="308" spans="1:13" x14ac:dyDescent="0.2">
      <c r="A308" s="103"/>
      <c r="B308" s="104"/>
      <c r="C308" s="105"/>
      <c r="D308" s="104"/>
      <c r="E308" s="104"/>
      <c r="F308" s="104"/>
      <c r="G308" s="104"/>
      <c r="H308" s="104"/>
      <c r="I308" s="120" t="str">
        <f t="shared" si="4"/>
        <v>GRUP_B1</v>
      </c>
      <c r="J308" s="139" t="s">
        <v>16483</v>
      </c>
      <c r="K308" s="140" t="s">
        <v>16027</v>
      </c>
      <c r="L308" s="141">
        <v>127</v>
      </c>
      <c r="M308" s="142">
        <v>13.94</v>
      </c>
    </row>
    <row r="309" spans="1:13" x14ac:dyDescent="0.2">
      <c r="A309" s="103"/>
      <c r="B309" s="104"/>
      <c r="C309" s="105"/>
      <c r="D309" s="104"/>
      <c r="E309" s="104"/>
      <c r="F309" s="104"/>
      <c r="G309" s="104"/>
      <c r="H309" s="104"/>
      <c r="I309" s="120" t="str">
        <f t="shared" si="4"/>
        <v>GRUP_B1</v>
      </c>
      <c r="J309" s="139" t="s">
        <v>16484</v>
      </c>
      <c r="K309" s="140" t="s">
        <v>16078</v>
      </c>
      <c r="L309" s="141">
        <v>126</v>
      </c>
      <c r="M309" s="142">
        <v>13.65</v>
      </c>
    </row>
    <row r="310" spans="1:13" x14ac:dyDescent="0.2">
      <c r="A310" s="103"/>
      <c r="B310" s="104"/>
      <c r="C310" s="105"/>
      <c r="D310" s="104"/>
      <c r="E310" s="104"/>
      <c r="F310" s="104"/>
      <c r="G310" s="104"/>
      <c r="H310" s="104"/>
      <c r="I310" s="120" t="str">
        <f t="shared" si="4"/>
        <v>GRUP_B1</v>
      </c>
      <c r="J310" s="139" t="s">
        <v>16485</v>
      </c>
      <c r="K310" s="140" t="s">
        <v>16027</v>
      </c>
      <c r="L310" s="141">
        <v>127</v>
      </c>
      <c r="M310" s="142">
        <v>13.94</v>
      </c>
    </row>
    <row r="311" spans="1:13" x14ac:dyDescent="0.2">
      <c r="A311" s="103"/>
      <c r="B311" s="104"/>
      <c r="C311" s="105"/>
      <c r="D311" s="104"/>
      <c r="E311" s="104"/>
      <c r="F311" s="104"/>
      <c r="G311" s="104"/>
      <c r="H311" s="104"/>
      <c r="I311" s="120" t="str">
        <f t="shared" si="4"/>
        <v>GRUP_B1</v>
      </c>
      <c r="J311" s="139" t="s">
        <v>16486</v>
      </c>
      <c r="K311" s="140" t="s">
        <v>16487</v>
      </c>
      <c r="L311" s="141">
        <v>127</v>
      </c>
      <c r="M311" s="142">
        <v>13.94</v>
      </c>
    </row>
    <row r="312" spans="1:13" x14ac:dyDescent="0.2">
      <c r="A312" s="103"/>
      <c r="B312" s="104"/>
      <c r="C312" s="105"/>
      <c r="D312" s="104"/>
      <c r="E312" s="104"/>
      <c r="F312" s="104"/>
      <c r="G312" s="104"/>
      <c r="H312" s="104"/>
      <c r="I312" s="120" t="str">
        <f t="shared" si="4"/>
        <v>GRUP_B1</v>
      </c>
      <c r="J312" s="139" t="s">
        <v>16488</v>
      </c>
      <c r="K312" s="140" t="s">
        <v>16489</v>
      </c>
      <c r="L312" s="141">
        <v>123</v>
      </c>
      <c r="M312" s="142">
        <v>12.82</v>
      </c>
    </row>
    <row r="313" spans="1:13" x14ac:dyDescent="0.2">
      <c r="A313" s="103"/>
      <c r="B313" s="104"/>
      <c r="C313" s="105"/>
      <c r="D313" s="104"/>
      <c r="E313" s="104"/>
      <c r="F313" s="104"/>
      <c r="G313" s="104"/>
      <c r="H313" s="104"/>
      <c r="I313" s="120" t="str">
        <f t="shared" si="4"/>
        <v>GRUP_B1</v>
      </c>
      <c r="J313" s="139" t="s">
        <v>16490</v>
      </c>
      <c r="K313" s="140" t="s">
        <v>16491</v>
      </c>
      <c r="L313" s="141">
        <v>123</v>
      </c>
      <c r="M313" s="142">
        <v>12.82</v>
      </c>
    </row>
    <row r="314" spans="1:13" x14ac:dyDescent="0.2">
      <c r="A314" s="103"/>
      <c r="B314" s="104"/>
      <c r="C314" s="105"/>
      <c r="D314" s="104"/>
      <c r="E314" s="104"/>
      <c r="F314" s="104"/>
      <c r="G314" s="104"/>
      <c r="H314" s="104"/>
      <c r="I314" s="120" t="str">
        <f t="shared" si="4"/>
        <v>GRUP_B1</v>
      </c>
      <c r="J314" s="139" t="s">
        <v>16492</v>
      </c>
      <c r="K314" s="140" t="s">
        <v>16493</v>
      </c>
      <c r="L314" s="141">
        <v>122</v>
      </c>
      <c r="M314" s="142">
        <v>12.55</v>
      </c>
    </row>
    <row r="315" spans="1:13" x14ac:dyDescent="0.2">
      <c r="A315" s="103"/>
      <c r="B315" s="104"/>
      <c r="C315" s="105"/>
      <c r="D315" s="104"/>
      <c r="E315" s="104"/>
      <c r="F315" s="104"/>
      <c r="G315" s="104"/>
      <c r="H315" s="104"/>
      <c r="I315" s="120" t="str">
        <f t="shared" si="4"/>
        <v>GRUP_B1</v>
      </c>
      <c r="J315" s="139" t="s">
        <v>16494</v>
      </c>
      <c r="K315" s="140" t="s">
        <v>16495</v>
      </c>
      <c r="L315" s="141">
        <v>122</v>
      </c>
      <c r="M315" s="142">
        <v>12.55</v>
      </c>
    </row>
    <row r="316" spans="1:13" x14ac:dyDescent="0.2">
      <c r="A316" s="103"/>
      <c r="B316" s="104"/>
      <c r="C316" s="105"/>
      <c r="D316" s="104"/>
      <c r="E316" s="104"/>
      <c r="F316" s="104"/>
      <c r="G316" s="104"/>
      <c r="H316" s="104"/>
      <c r="I316" s="120" t="str">
        <f t="shared" si="4"/>
        <v>GRUP_B1</v>
      </c>
      <c r="J316" s="139" t="s">
        <v>16496</v>
      </c>
      <c r="K316" s="140" t="s">
        <v>16497</v>
      </c>
      <c r="L316" s="141">
        <v>122</v>
      </c>
      <c r="M316" s="142">
        <v>12.55</v>
      </c>
    </row>
    <row r="317" spans="1:13" x14ac:dyDescent="0.2">
      <c r="A317" s="103"/>
      <c r="B317" s="104"/>
      <c r="C317" s="105"/>
      <c r="D317" s="104"/>
      <c r="E317" s="104"/>
      <c r="F317" s="104"/>
      <c r="G317" s="104"/>
      <c r="H317" s="104"/>
      <c r="I317" s="120" t="str">
        <f t="shared" si="4"/>
        <v>GRUP_B1</v>
      </c>
      <c r="J317" s="139" t="s">
        <v>16498</v>
      </c>
      <c r="K317" s="140" t="s">
        <v>16499</v>
      </c>
      <c r="L317" s="141">
        <v>122</v>
      </c>
      <c r="M317" s="142">
        <v>12.55</v>
      </c>
    </row>
    <row r="318" spans="1:13" x14ac:dyDescent="0.2">
      <c r="A318" s="103"/>
      <c r="B318" s="104"/>
      <c r="C318" s="105"/>
      <c r="D318" s="104"/>
      <c r="E318" s="104"/>
      <c r="F318" s="104"/>
      <c r="G318" s="104"/>
      <c r="H318" s="104"/>
      <c r="I318" s="120" t="str">
        <f t="shared" si="4"/>
        <v>GRUP_B1</v>
      </c>
      <c r="J318" s="139" t="s">
        <v>16500</v>
      </c>
      <c r="K318" s="140" t="s">
        <v>16501</v>
      </c>
      <c r="L318" s="141">
        <v>122</v>
      </c>
      <c r="M318" s="142">
        <v>12.55</v>
      </c>
    </row>
    <row r="319" spans="1:13" x14ac:dyDescent="0.2">
      <c r="A319" s="103"/>
      <c r="B319" s="104"/>
      <c r="C319" s="105"/>
      <c r="D319" s="104"/>
      <c r="E319" s="104"/>
      <c r="F319" s="104"/>
      <c r="G319" s="104"/>
      <c r="H319" s="104"/>
      <c r="I319" s="120" t="str">
        <f t="shared" si="4"/>
        <v>GRUP_B1</v>
      </c>
      <c r="J319" s="139" t="s">
        <v>16502</v>
      </c>
      <c r="K319" s="140" t="s">
        <v>16503</v>
      </c>
      <c r="L319" s="141">
        <v>126</v>
      </c>
      <c r="M319" s="142">
        <v>13.65</v>
      </c>
    </row>
    <row r="320" spans="1:13" x14ac:dyDescent="0.2">
      <c r="A320" s="103"/>
      <c r="B320" s="104"/>
      <c r="C320" s="105"/>
      <c r="D320" s="104"/>
      <c r="E320" s="104"/>
      <c r="F320" s="104"/>
      <c r="G320" s="104"/>
      <c r="H320" s="104"/>
      <c r="I320" s="120" t="str">
        <f t="shared" si="4"/>
        <v>GRUP_B1</v>
      </c>
      <c r="J320" s="139" t="s">
        <v>16504</v>
      </c>
      <c r="K320" s="140" t="s">
        <v>16505</v>
      </c>
      <c r="L320" s="141">
        <v>121</v>
      </c>
      <c r="M320" s="142">
        <v>12.29</v>
      </c>
    </row>
    <row r="321" spans="1:13" x14ac:dyDescent="0.2">
      <c r="A321" s="103"/>
      <c r="B321" s="104"/>
      <c r="C321" s="105"/>
      <c r="D321" s="104"/>
      <c r="E321" s="104"/>
      <c r="F321" s="104"/>
      <c r="G321" s="104"/>
      <c r="H321" s="104"/>
      <c r="I321" s="120" t="str">
        <f t="shared" si="4"/>
        <v>GRUP_B1</v>
      </c>
      <c r="J321" s="139" t="s">
        <v>16506</v>
      </c>
      <c r="K321" s="140" t="s">
        <v>16503</v>
      </c>
      <c r="L321" s="141">
        <v>121</v>
      </c>
      <c r="M321" s="142">
        <v>12.29</v>
      </c>
    </row>
    <row r="322" spans="1:13" x14ac:dyDescent="0.2">
      <c r="A322" s="103"/>
      <c r="B322" s="104"/>
      <c r="C322" s="105"/>
      <c r="D322" s="104"/>
      <c r="E322" s="104"/>
      <c r="F322" s="104"/>
      <c r="G322" s="104"/>
      <c r="H322" s="104"/>
      <c r="I322" s="120" t="str">
        <f t="shared" si="4"/>
        <v>GRUP_B1</v>
      </c>
      <c r="J322" s="139" t="s">
        <v>16507</v>
      </c>
      <c r="K322" s="140" t="s">
        <v>16508</v>
      </c>
      <c r="L322" s="141">
        <v>121</v>
      </c>
      <c r="M322" s="142">
        <v>12.29</v>
      </c>
    </row>
    <row r="323" spans="1:13" x14ac:dyDescent="0.2">
      <c r="A323" s="103"/>
      <c r="B323" s="104"/>
      <c r="C323" s="105"/>
      <c r="D323" s="104"/>
      <c r="E323" s="104"/>
      <c r="F323" s="104"/>
      <c r="G323" s="104"/>
      <c r="H323" s="104"/>
      <c r="I323" s="120" t="str">
        <f t="shared" si="4"/>
        <v>GRUP_B1</v>
      </c>
      <c r="J323" s="139" t="s">
        <v>16509</v>
      </c>
      <c r="K323" s="140" t="s">
        <v>16510</v>
      </c>
      <c r="L323" s="141">
        <v>120</v>
      </c>
      <c r="M323" s="142">
        <v>12.04</v>
      </c>
    </row>
    <row r="324" spans="1:13" x14ac:dyDescent="0.2">
      <c r="A324" s="103"/>
      <c r="B324" s="104"/>
      <c r="C324" s="105"/>
      <c r="D324" s="104"/>
      <c r="E324" s="104"/>
      <c r="F324" s="104"/>
      <c r="G324" s="104"/>
      <c r="H324" s="104"/>
      <c r="I324" s="120" t="str">
        <f t="shared" si="4"/>
        <v>GRUP_B1</v>
      </c>
      <c r="J324" s="139" t="s">
        <v>16511</v>
      </c>
      <c r="K324" s="140" t="s">
        <v>16512</v>
      </c>
      <c r="L324" s="141">
        <v>120</v>
      </c>
      <c r="M324" s="142">
        <v>12.04</v>
      </c>
    </row>
    <row r="325" spans="1:13" x14ac:dyDescent="0.2">
      <c r="A325" s="103"/>
      <c r="B325" s="104"/>
      <c r="C325" s="105"/>
      <c r="D325" s="104"/>
      <c r="E325" s="104"/>
      <c r="F325" s="104"/>
      <c r="G325" s="104"/>
      <c r="H325" s="104"/>
      <c r="I325" s="120" t="str">
        <f t="shared" ref="I325:I388" si="5">CONCATENATE("GRUP_",LEFT(J325,2))</f>
        <v>GRUP_B1</v>
      </c>
      <c r="J325" s="139" t="s">
        <v>16513</v>
      </c>
      <c r="K325" s="152" t="s">
        <v>16514</v>
      </c>
      <c r="L325" s="141">
        <v>120</v>
      </c>
      <c r="M325" s="142">
        <v>12.04</v>
      </c>
    </row>
    <row r="326" spans="1:13" x14ac:dyDescent="0.2">
      <c r="A326" s="103"/>
      <c r="B326" s="104"/>
      <c r="C326" s="105"/>
      <c r="D326" s="104"/>
      <c r="E326" s="104"/>
      <c r="F326" s="104"/>
      <c r="G326" s="104"/>
      <c r="H326" s="104"/>
      <c r="I326" s="120" t="str">
        <f t="shared" si="5"/>
        <v>GRUP_B1</v>
      </c>
      <c r="J326" s="139" t="s">
        <v>16515</v>
      </c>
      <c r="K326" s="140" t="s">
        <v>16516</v>
      </c>
      <c r="L326" s="141">
        <v>119</v>
      </c>
      <c r="M326" s="142">
        <v>11.79</v>
      </c>
    </row>
    <row r="327" spans="1:13" x14ac:dyDescent="0.2">
      <c r="A327" s="103"/>
      <c r="B327" s="104"/>
      <c r="C327" s="105"/>
      <c r="D327" s="104"/>
      <c r="E327" s="104"/>
      <c r="F327" s="104"/>
      <c r="G327" s="104"/>
      <c r="H327" s="104"/>
      <c r="I327" s="120" t="str">
        <f t="shared" si="5"/>
        <v>GRUP_B1</v>
      </c>
      <c r="J327" s="139" t="s">
        <v>16517</v>
      </c>
      <c r="K327" s="140" t="s">
        <v>16518</v>
      </c>
      <c r="L327" s="141">
        <v>119</v>
      </c>
      <c r="M327" s="142">
        <v>11.79</v>
      </c>
    </row>
    <row r="328" spans="1:13" x14ac:dyDescent="0.2">
      <c r="A328" s="103"/>
      <c r="B328" s="104"/>
      <c r="C328" s="105"/>
      <c r="D328" s="104"/>
      <c r="E328" s="104"/>
      <c r="F328" s="104"/>
      <c r="G328" s="104"/>
      <c r="H328" s="104"/>
      <c r="I328" s="120" t="str">
        <f t="shared" si="5"/>
        <v>GRUP_B1</v>
      </c>
      <c r="J328" s="139" t="s">
        <v>16519</v>
      </c>
      <c r="K328" s="140" t="s">
        <v>16520</v>
      </c>
      <c r="L328" s="141">
        <v>118</v>
      </c>
      <c r="M328" s="142">
        <v>11.55</v>
      </c>
    </row>
    <row r="329" spans="1:13" x14ac:dyDescent="0.2">
      <c r="A329" s="103"/>
      <c r="B329" s="104"/>
      <c r="C329" s="105"/>
      <c r="D329" s="104"/>
      <c r="E329" s="104"/>
      <c r="F329" s="104"/>
      <c r="G329" s="104"/>
      <c r="H329" s="104"/>
      <c r="I329" s="120" t="str">
        <f t="shared" si="5"/>
        <v>GRUP_B1</v>
      </c>
      <c r="J329" s="139" t="s">
        <v>16521</v>
      </c>
      <c r="K329" s="140" t="s">
        <v>16522</v>
      </c>
      <c r="L329" s="141">
        <v>117</v>
      </c>
      <c r="M329" s="142">
        <v>11.31</v>
      </c>
    </row>
    <row r="330" spans="1:13" x14ac:dyDescent="0.2">
      <c r="A330" s="103"/>
      <c r="B330" s="104"/>
      <c r="C330" s="105"/>
      <c r="D330" s="104"/>
      <c r="E330" s="104"/>
      <c r="F330" s="104"/>
      <c r="G330" s="104"/>
      <c r="H330" s="104"/>
      <c r="I330" s="120" t="str">
        <f t="shared" si="5"/>
        <v>GRUP_B1</v>
      </c>
      <c r="J330" s="139" t="s">
        <v>16523</v>
      </c>
      <c r="K330" s="140" t="s">
        <v>16522</v>
      </c>
      <c r="L330" s="141">
        <v>117</v>
      </c>
      <c r="M330" s="142">
        <v>11.31</v>
      </c>
    </row>
    <row r="331" spans="1:13" x14ac:dyDescent="0.2">
      <c r="A331" s="103"/>
      <c r="B331" s="104"/>
      <c r="C331" s="105"/>
      <c r="D331" s="104"/>
      <c r="E331" s="104"/>
      <c r="F331" s="104"/>
      <c r="G331" s="104"/>
      <c r="H331" s="104"/>
      <c r="I331" s="120" t="str">
        <f t="shared" si="5"/>
        <v>GRUP_B1</v>
      </c>
      <c r="J331" s="139" t="s">
        <v>16524</v>
      </c>
      <c r="K331" s="140" t="s">
        <v>16525</v>
      </c>
      <c r="L331" s="141">
        <v>116</v>
      </c>
      <c r="M331" s="142">
        <v>11.07</v>
      </c>
    </row>
    <row r="332" spans="1:13" x14ac:dyDescent="0.2">
      <c r="A332" s="103"/>
      <c r="B332" s="104"/>
      <c r="C332" s="105"/>
      <c r="D332" s="104"/>
      <c r="E332" s="104"/>
      <c r="F332" s="104"/>
      <c r="G332" s="104"/>
      <c r="H332" s="104"/>
      <c r="I332" s="120" t="str">
        <f t="shared" si="5"/>
        <v>GRUP_B1</v>
      </c>
      <c r="J332" s="139" t="s">
        <v>16526</v>
      </c>
      <c r="K332" s="140" t="s">
        <v>16527</v>
      </c>
      <c r="L332" s="141">
        <v>115</v>
      </c>
      <c r="M332" s="142">
        <v>10.85</v>
      </c>
    </row>
    <row r="333" spans="1:13" x14ac:dyDescent="0.2">
      <c r="A333" s="103"/>
      <c r="B333" s="104"/>
      <c r="C333" s="105"/>
      <c r="D333" s="104"/>
      <c r="E333" s="104"/>
      <c r="F333" s="104"/>
      <c r="G333" s="104"/>
      <c r="H333" s="104"/>
      <c r="I333" s="120" t="str">
        <f t="shared" si="5"/>
        <v>GRUP_B1</v>
      </c>
      <c r="J333" s="139" t="s">
        <v>16528</v>
      </c>
      <c r="K333" s="140" t="s">
        <v>16527</v>
      </c>
      <c r="L333" s="141">
        <v>115</v>
      </c>
      <c r="M333" s="142">
        <v>10.85</v>
      </c>
    </row>
    <row r="334" spans="1:13" x14ac:dyDescent="0.2">
      <c r="A334" s="103"/>
      <c r="B334" s="104"/>
      <c r="C334" s="105"/>
      <c r="D334" s="104"/>
      <c r="E334" s="104"/>
      <c r="F334" s="104"/>
      <c r="G334" s="104"/>
      <c r="H334" s="104"/>
      <c r="I334" s="120" t="str">
        <f t="shared" si="5"/>
        <v>GRUP_B1</v>
      </c>
      <c r="J334" s="139" t="s">
        <v>16529</v>
      </c>
      <c r="K334" s="140" t="s">
        <v>16530</v>
      </c>
      <c r="L334" s="141">
        <v>114</v>
      </c>
      <c r="M334" s="142">
        <v>10.62</v>
      </c>
    </row>
    <row r="335" spans="1:13" x14ac:dyDescent="0.2">
      <c r="A335" s="103"/>
      <c r="B335" s="104"/>
      <c r="C335" s="105"/>
      <c r="D335" s="104"/>
      <c r="E335" s="104"/>
      <c r="F335" s="104"/>
      <c r="G335" s="104"/>
      <c r="H335" s="104"/>
      <c r="I335" s="120" t="str">
        <f t="shared" si="5"/>
        <v>GRUP_B1</v>
      </c>
      <c r="J335" s="139" t="s">
        <v>16531</v>
      </c>
      <c r="K335" s="140" t="s">
        <v>16532</v>
      </c>
      <c r="L335" s="141">
        <v>113</v>
      </c>
      <c r="M335" s="142">
        <v>10.4</v>
      </c>
    </row>
    <row r="336" spans="1:13" x14ac:dyDescent="0.2">
      <c r="A336" s="103"/>
      <c r="B336" s="104"/>
      <c r="C336" s="105"/>
      <c r="D336" s="104"/>
      <c r="E336" s="104"/>
      <c r="F336" s="104"/>
      <c r="G336" s="104"/>
      <c r="H336" s="104"/>
      <c r="I336" s="120" t="str">
        <f t="shared" si="5"/>
        <v>GRUP_B1</v>
      </c>
      <c r="J336" s="139" t="s">
        <v>16533</v>
      </c>
      <c r="K336" s="140" t="s">
        <v>16534</v>
      </c>
      <c r="L336" s="141">
        <v>112</v>
      </c>
      <c r="M336" s="142">
        <v>10.19</v>
      </c>
    </row>
    <row r="337" spans="1:13" x14ac:dyDescent="0.2">
      <c r="A337" s="103"/>
      <c r="B337" s="104"/>
      <c r="C337" s="105"/>
      <c r="D337" s="104"/>
      <c r="E337" s="104"/>
      <c r="F337" s="104"/>
      <c r="G337" s="104"/>
      <c r="H337" s="104"/>
      <c r="I337" s="120" t="str">
        <f t="shared" si="5"/>
        <v>GRUP_B1</v>
      </c>
      <c r="J337" s="139" t="s">
        <v>16535</v>
      </c>
      <c r="K337" s="140" t="s">
        <v>16536</v>
      </c>
      <c r="L337" s="141">
        <v>111</v>
      </c>
      <c r="M337" s="142">
        <v>9.9700000000000006</v>
      </c>
    </row>
    <row r="338" spans="1:13" x14ac:dyDescent="0.2">
      <c r="A338" s="103"/>
      <c r="B338" s="104"/>
      <c r="C338" s="105"/>
      <c r="D338" s="104"/>
      <c r="E338" s="104"/>
      <c r="F338" s="104"/>
      <c r="G338" s="104"/>
      <c r="H338" s="104"/>
      <c r="I338" s="120" t="str">
        <f t="shared" si="5"/>
        <v>GRUP_B1</v>
      </c>
      <c r="J338" s="139" t="s">
        <v>16537</v>
      </c>
      <c r="K338" s="140" t="s">
        <v>16538</v>
      </c>
      <c r="L338" s="141">
        <v>111</v>
      </c>
      <c r="M338" s="142">
        <v>9.9700000000000006</v>
      </c>
    </row>
    <row r="339" spans="1:13" x14ac:dyDescent="0.2">
      <c r="A339" s="103"/>
      <c r="B339" s="104"/>
      <c r="C339" s="105"/>
      <c r="D339" s="104"/>
      <c r="E339" s="104"/>
      <c r="F339" s="104"/>
      <c r="G339" s="104"/>
      <c r="H339" s="104"/>
      <c r="I339" s="120" t="str">
        <f t="shared" si="5"/>
        <v>GRUP_B1</v>
      </c>
      <c r="J339" s="139" t="s">
        <v>16539</v>
      </c>
      <c r="K339" s="140" t="s">
        <v>16540</v>
      </c>
      <c r="L339" s="141">
        <v>110</v>
      </c>
      <c r="M339" s="142">
        <v>9.77</v>
      </c>
    </row>
    <row r="340" spans="1:13" x14ac:dyDescent="0.2">
      <c r="A340" s="103"/>
      <c r="B340" s="104"/>
      <c r="C340" s="105"/>
      <c r="D340" s="104"/>
      <c r="E340" s="104"/>
      <c r="F340" s="104"/>
      <c r="G340" s="104"/>
      <c r="H340" s="104"/>
      <c r="I340" s="120" t="str">
        <f t="shared" si="5"/>
        <v>GRUP_B1</v>
      </c>
      <c r="J340" s="139" t="s">
        <v>16541</v>
      </c>
      <c r="K340" s="140" t="s">
        <v>16542</v>
      </c>
      <c r="L340" s="141">
        <v>110</v>
      </c>
      <c r="M340" s="142">
        <v>9.77</v>
      </c>
    </row>
    <row r="341" spans="1:13" x14ac:dyDescent="0.2">
      <c r="A341" s="103"/>
      <c r="B341" s="104"/>
      <c r="C341" s="105"/>
      <c r="D341" s="104"/>
      <c r="E341" s="104"/>
      <c r="F341" s="104"/>
      <c r="G341" s="104"/>
      <c r="H341" s="104"/>
      <c r="I341" s="120" t="str">
        <f t="shared" si="5"/>
        <v>GRUP_B1</v>
      </c>
      <c r="J341" s="139" t="s">
        <v>16543</v>
      </c>
      <c r="K341" s="140" t="s">
        <v>16544</v>
      </c>
      <c r="L341" s="141">
        <v>108</v>
      </c>
      <c r="M341" s="142">
        <v>9.3699999999999992</v>
      </c>
    </row>
    <row r="342" spans="1:13" x14ac:dyDescent="0.2">
      <c r="A342" s="103"/>
      <c r="B342" s="104"/>
      <c r="C342" s="105"/>
      <c r="D342" s="104"/>
      <c r="E342" s="104"/>
      <c r="F342" s="104"/>
      <c r="G342" s="104"/>
      <c r="H342" s="104"/>
      <c r="I342" s="120" t="str">
        <f t="shared" si="5"/>
        <v>GRUP_B1</v>
      </c>
      <c r="J342" s="139" t="s">
        <v>16545</v>
      </c>
      <c r="K342" s="140" t="s">
        <v>16546</v>
      </c>
      <c r="L342" s="141">
        <v>108</v>
      </c>
      <c r="M342" s="142">
        <v>9.3699999999999992</v>
      </c>
    </row>
    <row r="343" spans="1:13" x14ac:dyDescent="0.2">
      <c r="A343" s="103"/>
      <c r="B343" s="104"/>
      <c r="C343" s="105"/>
      <c r="D343" s="104"/>
      <c r="E343" s="104"/>
      <c r="F343" s="104"/>
      <c r="G343" s="104"/>
      <c r="H343" s="104"/>
      <c r="I343" s="120" t="str">
        <f t="shared" si="5"/>
        <v>GRUP_B1</v>
      </c>
      <c r="J343" s="139" t="s">
        <v>16547</v>
      </c>
      <c r="K343" s="140" t="s">
        <v>16548</v>
      </c>
      <c r="L343" s="141">
        <v>108</v>
      </c>
      <c r="M343" s="142">
        <v>9.3699999999999992</v>
      </c>
    </row>
    <row r="344" spans="1:13" x14ac:dyDescent="0.2">
      <c r="A344" s="103"/>
      <c r="B344" s="104"/>
      <c r="C344" s="105"/>
      <c r="D344" s="104"/>
      <c r="E344" s="104"/>
      <c r="F344" s="104"/>
      <c r="G344" s="104"/>
      <c r="H344" s="104"/>
      <c r="I344" s="120" t="str">
        <f t="shared" si="5"/>
        <v>GRUP_B1</v>
      </c>
      <c r="J344" s="139" t="s">
        <v>16549</v>
      </c>
      <c r="K344" s="140" t="s">
        <v>16550</v>
      </c>
      <c r="L344" s="141">
        <v>106</v>
      </c>
      <c r="M344" s="142">
        <v>8.98</v>
      </c>
    </row>
    <row r="345" spans="1:13" x14ac:dyDescent="0.2">
      <c r="A345" s="103"/>
      <c r="B345" s="104"/>
      <c r="C345" s="105"/>
      <c r="D345" s="104"/>
      <c r="E345" s="104"/>
      <c r="F345" s="104"/>
      <c r="G345" s="104"/>
      <c r="H345" s="104"/>
      <c r="I345" s="120" t="str">
        <f t="shared" si="5"/>
        <v>GRUP_B1</v>
      </c>
      <c r="J345" s="139" t="s">
        <v>16551</v>
      </c>
      <c r="K345" s="140" t="s">
        <v>16552</v>
      </c>
      <c r="L345" s="141">
        <v>106</v>
      </c>
      <c r="M345" s="142">
        <v>8.98</v>
      </c>
    </row>
    <row r="346" spans="1:13" x14ac:dyDescent="0.2">
      <c r="A346" s="103"/>
      <c r="B346" s="104"/>
      <c r="C346" s="105"/>
      <c r="D346" s="104"/>
      <c r="E346" s="104"/>
      <c r="F346" s="104"/>
      <c r="G346" s="104"/>
      <c r="H346" s="104"/>
      <c r="I346" s="120" t="str">
        <f t="shared" si="5"/>
        <v>GRUP_B1</v>
      </c>
      <c r="J346" s="139" t="s">
        <v>16553</v>
      </c>
      <c r="K346" s="140" t="s">
        <v>16554</v>
      </c>
      <c r="L346" s="141">
        <v>106</v>
      </c>
      <c r="M346" s="142">
        <v>8.98</v>
      </c>
    </row>
    <row r="347" spans="1:13" x14ac:dyDescent="0.2">
      <c r="A347" s="103"/>
      <c r="B347" s="104"/>
      <c r="C347" s="105"/>
      <c r="D347" s="104"/>
      <c r="E347" s="104"/>
      <c r="F347" s="104"/>
      <c r="G347" s="104"/>
      <c r="H347" s="104"/>
      <c r="I347" s="120" t="str">
        <f t="shared" si="5"/>
        <v>GRUP_B1</v>
      </c>
      <c r="J347" s="139" t="s">
        <v>16555</v>
      </c>
      <c r="K347" s="140" t="s">
        <v>16556</v>
      </c>
      <c r="L347" s="141">
        <v>106</v>
      </c>
      <c r="M347" s="142">
        <v>8.98</v>
      </c>
    </row>
    <row r="348" spans="1:13" x14ac:dyDescent="0.2">
      <c r="A348" s="103"/>
      <c r="B348" s="104"/>
      <c r="C348" s="105"/>
      <c r="D348" s="104"/>
      <c r="E348" s="104"/>
      <c r="F348" s="104"/>
      <c r="G348" s="104"/>
      <c r="H348" s="104"/>
      <c r="I348" s="120" t="str">
        <f t="shared" si="5"/>
        <v>GRUP_B1</v>
      </c>
      <c r="J348" s="139" t="s">
        <v>16557</v>
      </c>
      <c r="K348" s="140" t="s">
        <v>16558</v>
      </c>
      <c r="L348" s="141">
        <v>104</v>
      </c>
      <c r="M348" s="142">
        <v>8.6199999999999992</v>
      </c>
    </row>
    <row r="349" spans="1:13" x14ac:dyDescent="0.2">
      <c r="A349" s="103"/>
      <c r="B349" s="104"/>
      <c r="C349" s="105"/>
      <c r="D349" s="104"/>
      <c r="E349" s="104"/>
      <c r="F349" s="104"/>
      <c r="G349" s="104"/>
      <c r="H349" s="104"/>
      <c r="I349" s="120" t="str">
        <f t="shared" si="5"/>
        <v>GRUP_B1</v>
      </c>
      <c r="J349" s="139" t="s">
        <v>16559</v>
      </c>
      <c r="K349" s="140" t="s">
        <v>16560</v>
      </c>
      <c r="L349" s="141">
        <v>104</v>
      </c>
      <c r="M349" s="142">
        <v>8.6199999999999992</v>
      </c>
    </row>
    <row r="350" spans="1:13" x14ac:dyDescent="0.2">
      <c r="A350" s="103"/>
      <c r="B350" s="104"/>
      <c r="C350" s="105"/>
      <c r="D350" s="104"/>
      <c r="E350" s="104"/>
      <c r="F350" s="104"/>
      <c r="G350" s="104"/>
      <c r="H350" s="104"/>
      <c r="I350" s="120" t="str">
        <f t="shared" si="5"/>
        <v>GRUP_B1</v>
      </c>
      <c r="J350" s="139" t="s">
        <v>16561</v>
      </c>
      <c r="K350" s="140" t="s">
        <v>16562</v>
      </c>
      <c r="L350" s="141">
        <v>104</v>
      </c>
      <c r="M350" s="142">
        <v>8.6199999999999992</v>
      </c>
    </row>
    <row r="351" spans="1:13" x14ac:dyDescent="0.2">
      <c r="A351" s="103"/>
      <c r="B351" s="104"/>
      <c r="C351" s="105"/>
      <c r="D351" s="104"/>
      <c r="E351" s="104"/>
      <c r="F351" s="104"/>
      <c r="G351" s="104"/>
      <c r="H351" s="104"/>
      <c r="I351" s="120" t="str">
        <f t="shared" si="5"/>
        <v>GRUP_B1</v>
      </c>
      <c r="J351" s="139" t="s">
        <v>16563</v>
      </c>
      <c r="K351" s="140" t="s">
        <v>16564</v>
      </c>
      <c r="L351" s="141">
        <v>104</v>
      </c>
      <c r="M351" s="142">
        <v>8.6199999999999992</v>
      </c>
    </row>
    <row r="352" spans="1:13" x14ac:dyDescent="0.2">
      <c r="A352" s="103"/>
      <c r="B352" s="104"/>
      <c r="C352" s="105"/>
      <c r="D352" s="104"/>
      <c r="E352" s="104"/>
      <c r="F352" s="104"/>
      <c r="G352" s="104"/>
      <c r="H352" s="104"/>
      <c r="I352" s="120" t="str">
        <f t="shared" si="5"/>
        <v>GRUP_B1</v>
      </c>
      <c r="J352" s="139" t="s">
        <v>16565</v>
      </c>
      <c r="K352" s="140" t="s">
        <v>16566</v>
      </c>
      <c r="L352" s="141">
        <v>102</v>
      </c>
      <c r="M352" s="142">
        <v>8.26</v>
      </c>
    </row>
    <row r="353" spans="1:13" x14ac:dyDescent="0.2">
      <c r="A353" s="103"/>
      <c r="B353" s="104"/>
      <c r="C353" s="105"/>
      <c r="D353" s="104"/>
      <c r="E353" s="104"/>
      <c r="F353" s="104"/>
      <c r="G353" s="104"/>
      <c r="H353" s="104"/>
      <c r="I353" s="120" t="str">
        <f t="shared" si="5"/>
        <v>GRUP_B1</v>
      </c>
      <c r="J353" s="139" t="s">
        <v>16567</v>
      </c>
      <c r="K353" s="140" t="s">
        <v>16568</v>
      </c>
      <c r="L353" s="141">
        <v>102</v>
      </c>
      <c r="M353" s="142">
        <v>8.26</v>
      </c>
    </row>
    <row r="354" spans="1:13" x14ac:dyDescent="0.2">
      <c r="A354" s="103"/>
      <c r="B354" s="104"/>
      <c r="C354" s="105"/>
      <c r="D354" s="104"/>
      <c r="E354" s="104"/>
      <c r="F354" s="104"/>
      <c r="G354" s="104"/>
      <c r="H354" s="104"/>
      <c r="I354" s="120" t="str">
        <f t="shared" si="5"/>
        <v>GRUP_B1</v>
      </c>
      <c r="J354" s="139" t="s">
        <v>16569</v>
      </c>
      <c r="K354" s="140" t="s">
        <v>16570</v>
      </c>
      <c r="L354" s="141">
        <v>100</v>
      </c>
      <c r="M354" s="142">
        <v>7.93</v>
      </c>
    </row>
    <row r="355" spans="1:13" x14ac:dyDescent="0.2">
      <c r="A355" s="103"/>
      <c r="B355" s="104"/>
      <c r="C355" s="105"/>
      <c r="D355" s="104"/>
      <c r="E355" s="104"/>
      <c r="F355" s="104"/>
      <c r="G355" s="104"/>
      <c r="H355" s="104"/>
      <c r="I355" s="120" t="str">
        <f t="shared" si="5"/>
        <v>GRUP_B1</v>
      </c>
      <c r="J355" s="139" t="s">
        <v>16571</v>
      </c>
      <c r="K355" s="140" t="s">
        <v>16572</v>
      </c>
      <c r="L355" s="141">
        <v>100</v>
      </c>
      <c r="M355" s="142">
        <v>7.93</v>
      </c>
    </row>
    <row r="356" spans="1:13" x14ac:dyDescent="0.2">
      <c r="A356" s="103"/>
      <c r="B356" s="104"/>
      <c r="C356" s="105"/>
      <c r="D356" s="104"/>
      <c r="E356" s="104"/>
      <c r="F356" s="104"/>
      <c r="G356" s="104"/>
      <c r="H356" s="104"/>
      <c r="I356" s="120" t="str">
        <f t="shared" si="5"/>
        <v>GRUP_B1</v>
      </c>
      <c r="J356" s="139" t="s">
        <v>16573</v>
      </c>
      <c r="K356" s="140" t="s">
        <v>16574</v>
      </c>
      <c r="L356" s="141">
        <v>98</v>
      </c>
      <c r="M356" s="142">
        <v>7.6</v>
      </c>
    </row>
    <row r="357" spans="1:13" x14ac:dyDescent="0.2">
      <c r="A357" s="103"/>
      <c r="B357" s="104"/>
      <c r="C357" s="105"/>
      <c r="D357" s="104"/>
      <c r="E357" s="104"/>
      <c r="F357" s="104"/>
      <c r="G357" s="104"/>
      <c r="H357" s="104"/>
      <c r="I357" s="120" t="str">
        <f t="shared" si="5"/>
        <v>GRUP_B1</v>
      </c>
      <c r="J357" s="139" t="s">
        <v>16575</v>
      </c>
      <c r="K357" s="140" t="s">
        <v>16576</v>
      </c>
      <c r="L357" s="141">
        <v>96</v>
      </c>
      <c r="M357" s="142">
        <v>7.29</v>
      </c>
    </row>
    <row r="358" spans="1:13" x14ac:dyDescent="0.2">
      <c r="A358" s="103"/>
      <c r="B358" s="104"/>
      <c r="C358" s="105"/>
      <c r="D358" s="104"/>
      <c r="E358" s="104"/>
      <c r="F358" s="104"/>
      <c r="G358" s="104"/>
      <c r="H358" s="104"/>
      <c r="I358" s="120" t="str">
        <f t="shared" si="5"/>
        <v>GRUP_B1</v>
      </c>
      <c r="J358" s="139" t="s">
        <v>16577</v>
      </c>
      <c r="K358" s="140" t="s">
        <v>16578</v>
      </c>
      <c r="L358" s="141">
        <v>121</v>
      </c>
      <c r="M358" s="142">
        <v>12.29</v>
      </c>
    </row>
    <row r="359" spans="1:13" x14ac:dyDescent="0.2">
      <c r="A359" s="103"/>
      <c r="B359" s="104"/>
      <c r="C359" s="105"/>
      <c r="D359" s="104"/>
      <c r="E359" s="104"/>
      <c r="F359" s="104"/>
      <c r="G359" s="104"/>
      <c r="H359" s="104"/>
      <c r="I359" s="120" t="str">
        <f t="shared" si="5"/>
        <v>GRUP_B1</v>
      </c>
      <c r="J359" s="139" t="s">
        <v>16579</v>
      </c>
      <c r="K359" s="140" t="s">
        <v>16580</v>
      </c>
      <c r="L359" s="141">
        <v>119</v>
      </c>
      <c r="M359" s="142">
        <v>11.79</v>
      </c>
    </row>
    <row r="360" spans="1:13" x14ac:dyDescent="0.2">
      <c r="A360" s="103"/>
      <c r="B360" s="104"/>
      <c r="C360" s="105"/>
      <c r="D360" s="104"/>
      <c r="E360" s="104"/>
      <c r="F360" s="104"/>
      <c r="G360" s="104"/>
      <c r="H360" s="104"/>
      <c r="I360" s="120" t="str">
        <f t="shared" si="5"/>
        <v>GRUP_B1</v>
      </c>
      <c r="J360" s="139" t="s">
        <v>16581</v>
      </c>
      <c r="K360" s="140" t="s">
        <v>16582</v>
      </c>
      <c r="L360" s="141">
        <v>115</v>
      </c>
      <c r="M360" s="142">
        <v>10.85</v>
      </c>
    </row>
    <row r="361" spans="1:13" x14ac:dyDescent="0.2">
      <c r="A361" s="103"/>
      <c r="B361" s="104"/>
      <c r="C361" s="105"/>
      <c r="D361" s="104"/>
      <c r="E361" s="104"/>
      <c r="F361" s="104"/>
      <c r="G361" s="104"/>
      <c r="H361" s="104"/>
      <c r="I361" s="120" t="str">
        <f t="shared" si="5"/>
        <v>GRUP_B1</v>
      </c>
      <c r="J361" s="139" t="s">
        <v>16583</v>
      </c>
      <c r="K361" s="140" t="s">
        <v>16584</v>
      </c>
      <c r="L361" s="141">
        <v>108</v>
      </c>
      <c r="M361" s="142">
        <v>9.3699999999999992</v>
      </c>
    </row>
    <row r="362" spans="1:13" x14ac:dyDescent="0.2">
      <c r="A362" s="103"/>
      <c r="B362" s="104"/>
      <c r="C362" s="105"/>
      <c r="D362" s="104"/>
      <c r="E362" s="104"/>
      <c r="F362" s="104"/>
      <c r="G362" s="104"/>
      <c r="H362" s="104"/>
      <c r="I362" s="129" t="str">
        <f t="shared" si="5"/>
        <v>GRUP_B1</v>
      </c>
      <c r="J362" s="144" t="s">
        <v>16585</v>
      </c>
      <c r="K362" s="145" t="s">
        <v>16586</v>
      </c>
      <c r="L362" s="146">
        <v>106</v>
      </c>
      <c r="M362" s="147">
        <v>8.98</v>
      </c>
    </row>
    <row r="363" spans="1:13" x14ac:dyDescent="0.2">
      <c r="A363" s="103"/>
      <c r="B363" s="104"/>
      <c r="C363" s="105"/>
      <c r="D363" s="104"/>
      <c r="E363" s="104"/>
      <c r="F363" s="104"/>
      <c r="G363" s="104"/>
      <c r="H363" s="104"/>
      <c r="I363" s="134" t="str">
        <f t="shared" si="5"/>
        <v>GRUP_B6</v>
      </c>
      <c r="J363" s="148" t="s">
        <v>16587</v>
      </c>
      <c r="K363" s="149" t="s">
        <v>16588</v>
      </c>
      <c r="L363" s="150">
        <v>110</v>
      </c>
      <c r="M363" s="151">
        <v>9.77</v>
      </c>
    </row>
    <row r="364" spans="1:13" x14ac:dyDescent="0.2">
      <c r="A364" s="103"/>
      <c r="B364" s="104"/>
      <c r="C364" s="105"/>
      <c r="D364" s="104"/>
      <c r="E364" s="104"/>
      <c r="F364" s="104"/>
      <c r="G364" s="104"/>
      <c r="H364" s="104"/>
      <c r="I364" s="120" t="str">
        <f t="shared" si="5"/>
        <v>GRUP_B6</v>
      </c>
      <c r="J364" s="121" t="s">
        <v>16589</v>
      </c>
      <c r="K364" s="122" t="s">
        <v>16590</v>
      </c>
      <c r="L364" s="123">
        <v>89</v>
      </c>
      <c r="M364" s="124">
        <v>6.3</v>
      </c>
    </row>
    <row r="365" spans="1:13" x14ac:dyDescent="0.2">
      <c r="A365" s="103"/>
      <c r="B365" s="104"/>
      <c r="C365" s="105"/>
      <c r="D365" s="104"/>
      <c r="E365" s="104"/>
      <c r="F365" s="104"/>
      <c r="G365" s="104"/>
      <c r="H365" s="104"/>
      <c r="I365" s="120" t="str">
        <f t="shared" si="5"/>
        <v>GRUP_B6</v>
      </c>
      <c r="J365" s="121" t="s">
        <v>16591</v>
      </c>
      <c r="K365" s="122" t="s">
        <v>16234</v>
      </c>
      <c r="L365" s="123">
        <v>81</v>
      </c>
      <c r="M365" s="124">
        <v>5.33</v>
      </c>
    </row>
    <row r="366" spans="1:13" x14ac:dyDescent="0.2">
      <c r="A366" s="103"/>
      <c r="B366" s="104"/>
      <c r="C366" s="105"/>
      <c r="D366" s="104"/>
      <c r="E366" s="104"/>
      <c r="F366" s="104"/>
      <c r="G366" s="104"/>
      <c r="H366" s="104"/>
      <c r="I366" s="120" t="str">
        <f t="shared" si="5"/>
        <v>GRUP_B6</v>
      </c>
      <c r="J366" s="121" t="s">
        <v>16592</v>
      </c>
      <c r="K366" s="122" t="s">
        <v>16255</v>
      </c>
      <c r="L366" s="123">
        <v>80</v>
      </c>
      <c r="M366" s="124">
        <v>5.22</v>
      </c>
    </row>
    <row r="367" spans="1:13" x14ac:dyDescent="0.2">
      <c r="A367" s="103"/>
      <c r="B367" s="104"/>
      <c r="C367" s="105"/>
      <c r="D367" s="104"/>
      <c r="E367" s="104"/>
      <c r="F367" s="104"/>
      <c r="G367" s="104"/>
      <c r="H367" s="104"/>
      <c r="I367" s="120" t="str">
        <f t="shared" si="5"/>
        <v>GRUP_B6</v>
      </c>
      <c r="J367" s="121" t="s">
        <v>16593</v>
      </c>
      <c r="K367" s="122" t="s">
        <v>16594</v>
      </c>
      <c r="L367" s="123">
        <v>92</v>
      </c>
      <c r="M367" s="124">
        <v>6.7</v>
      </c>
    </row>
    <row r="368" spans="1:13" x14ac:dyDescent="0.2">
      <c r="A368" s="103"/>
      <c r="B368" s="104"/>
      <c r="C368" s="105"/>
      <c r="D368" s="104"/>
      <c r="E368" s="104"/>
      <c r="F368" s="104"/>
      <c r="G368" s="104"/>
      <c r="H368" s="104"/>
      <c r="I368" s="120" t="str">
        <f t="shared" si="5"/>
        <v>GRUP_B6</v>
      </c>
      <c r="J368" s="139" t="s">
        <v>16595</v>
      </c>
      <c r="K368" s="140" t="s">
        <v>16596</v>
      </c>
      <c r="L368" s="141">
        <v>90</v>
      </c>
      <c r="M368" s="142">
        <v>6.43</v>
      </c>
    </row>
    <row r="369" spans="1:13" x14ac:dyDescent="0.2">
      <c r="A369" s="103"/>
      <c r="B369" s="104"/>
      <c r="C369" s="105"/>
      <c r="D369" s="104"/>
      <c r="E369" s="104"/>
      <c r="F369" s="104"/>
      <c r="G369" s="104"/>
      <c r="H369" s="104"/>
      <c r="I369" s="120" t="str">
        <f t="shared" si="5"/>
        <v>GRUP_B6</v>
      </c>
      <c r="J369" s="139" t="s">
        <v>16597</v>
      </c>
      <c r="K369" s="140" t="s">
        <v>16598</v>
      </c>
      <c r="L369" s="141">
        <v>88</v>
      </c>
      <c r="M369" s="142">
        <v>6.17</v>
      </c>
    </row>
    <row r="370" spans="1:13" x14ac:dyDescent="0.2">
      <c r="A370" s="103"/>
      <c r="B370" s="104"/>
      <c r="C370" s="105"/>
      <c r="D370" s="104"/>
      <c r="E370" s="104"/>
      <c r="F370" s="104"/>
      <c r="G370" s="104"/>
      <c r="H370" s="104"/>
      <c r="I370" s="120" t="str">
        <f t="shared" si="5"/>
        <v>GRUP_B6</v>
      </c>
      <c r="J370" s="139" t="s">
        <v>16599</v>
      </c>
      <c r="K370" s="140" t="s">
        <v>16600</v>
      </c>
      <c r="L370" s="141">
        <v>86</v>
      </c>
      <c r="M370" s="142">
        <v>5.91</v>
      </c>
    </row>
    <row r="371" spans="1:13" x14ac:dyDescent="0.2">
      <c r="A371" s="103"/>
      <c r="B371" s="104"/>
      <c r="C371" s="105"/>
      <c r="D371" s="104"/>
      <c r="E371" s="104"/>
      <c r="F371" s="104"/>
      <c r="G371" s="104"/>
      <c r="H371" s="104"/>
      <c r="I371" s="120" t="str">
        <f t="shared" si="5"/>
        <v>GRUP_B6</v>
      </c>
      <c r="J371" s="139" t="s">
        <v>16601</v>
      </c>
      <c r="K371" s="140" t="s">
        <v>16602</v>
      </c>
      <c r="L371" s="141">
        <v>80</v>
      </c>
      <c r="M371" s="142">
        <v>5.22</v>
      </c>
    </row>
    <row r="372" spans="1:13" x14ac:dyDescent="0.2">
      <c r="A372" s="103"/>
      <c r="B372" s="104"/>
      <c r="C372" s="105"/>
      <c r="D372" s="104"/>
      <c r="E372" s="104"/>
      <c r="F372" s="104"/>
      <c r="G372" s="104"/>
      <c r="H372" s="104"/>
      <c r="I372" s="120" t="str">
        <f t="shared" si="5"/>
        <v>GRUP_B6</v>
      </c>
      <c r="J372" s="139" t="s">
        <v>16603</v>
      </c>
      <c r="K372" s="140" t="s">
        <v>16604</v>
      </c>
      <c r="L372" s="141">
        <v>78</v>
      </c>
      <c r="M372" s="142">
        <v>5</v>
      </c>
    </row>
    <row r="373" spans="1:13" x14ac:dyDescent="0.2">
      <c r="A373" s="103"/>
      <c r="B373" s="104"/>
      <c r="C373" s="105"/>
      <c r="D373" s="104"/>
      <c r="E373" s="104"/>
      <c r="F373" s="104"/>
      <c r="G373" s="104"/>
      <c r="H373" s="104"/>
      <c r="I373" s="120" t="str">
        <f t="shared" si="5"/>
        <v>GRUP_B6</v>
      </c>
      <c r="J373" s="139" t="s">
        <v>16605</v>
      </c>
      <c r="K373" s="140" t="s">
        <v>16606</v>
      </c>
      <c r="L373" s="141">
        <v>76</v>
      </c>
      <c r="M373" s="142">
        <v>4.8</v>
      </c>
    </row>
    <row r="374" spans="1:13" x14ac:dyDescent="0.2">
      <c r="A374" s="103"/>
      <c r="B374" s="104"/>
      <c r="C374" s="105"/>
      <c r="D374" s="104"/>
      <c r="E374" s="104"/>
      <c r="F374" s="104"/>
      <c r="G374" s="104"/>
      <c r="H374" s="104"/>
      <c r="I374" s="120" t="str">
        <f t="shared" si="5"/>
        <v>GRUP_B6</v>
      </c>
      <c r="J374" s="139" t="s">
        <v>16607</v>
      </c>
      <c r="K374" s="140" t="s">
        <v>16608</v>
      </c>
      <c r="L374" s="141">
        <v>74</v>
      </c>
      <c r="M374" s="142">
        <v>4.5999999999999996</v>
      </c>
    </row>
    <row r="375" spans="1:13" x14ac:dyDescent="0.2">
      <c r="A375" s="103"/>
      <c r="B375" s="104"/>
      <c r="C375" s="105"/>
      <c r="D375" s="104"/>
      <c r="E375" s="104"/>
      <c r="F375" s="104"/>
      <c r="G375" s="104"/>
      <c r="H375" s="104"/>
      <c r="I375" s="120" t="str">
        <f t="shared" si="5"/>
        <v>GRUP_B6</v>
      </c>
      <c r="J375" s="121" t="s">
        <v>16609</v>
      </c>
      <c r="K375" s="122" t="s">
        <v>16610</v>
      </c>
      <c r="L375" s="123">
        <v>99</v>
      </c>
      <c r="M375" s="124">
        <v>7.76</v>
      </c>
    </row>
    <row r="376" spans="1:13" x14ac:dyDescent="0.2">
      <c r="A376" s="103"/>
      <c r="B376" s="104"/>
      <c r="C376" s="105"/>
      <c r="D376" s="104"/>
      <c r="E376" s="104"/>
      <c r="F376" s="104"/>
      <c r="G376" s="104"/>
      <c r="H376" s="104"/>
      <c r="I376" s="120" t="str">
        <f t="shared" si="5"/>
        <v>GRUP_B6</v>
      </c>
      <c r="J376" s="121" t="s">
        <v>16611</v>
      </c>
      <c r="K376" s="122" t="s">
        <v>16193</v>
      </c>
      <c r="L376" s="123">
        <v>90</v>
      </c>
      <c r="M376" s="124">
        <v>6.43</v>
      </c>
    </row>
    <row r="377" spans="1:13" x14ac:dyDescent="0.2">
      <c r="A377" s="103"/>
      <c r="B377" s="104"/>
      <c r="C377" s="105"/>
      <c r="D377" s="104"/>
      <c r="E377" s="104"/>
      <c r="F377" s="104"/>
      <c r="G377" s="104"/>
      <c r="H377" s="104"/>
      <c r="I377" s="120" t="str">
        <f t="shared" si="5"/>
        <v>GRUP_B6</v>
      </c>
      <c r="J377" s="121" t="s">
        <v>16612</v>
      </c>
      <c r="K377" s="122" t="s">
        <v>16613</v>
      </c>
      <c r="L377" s="123">
        <v>83</v>
      </c>
      <c r="M377" s="124">
        <v>5.55</v>
      </c>
    </row>
    <row r="378" spans="1:13" x14ac:dyDescent="0.2">
      <c r="A378" s="103"/>
      <c r="B378" s="104"/>
      <c r="C378" s="105"/>
      <c r="D378" s="104"/>
      <c r="E378" s="104"/>
      <c r="F378" s="104"/>
      <c r="G378" s="104"/>
      <c r="H378" s="104"/>
      <c r="I378" s="120" t="str">
        <f t="shared" si="5"/>
        <v>GRUP_B6</v>
      </c>
      <c r="J378" s="121" t="s">
        <v>16614</v>
      </c>
      <c r="K378" s="122" t="s">
        <v>16260</v>
      </c>
      <c r="L378" s="123">
        <v>73</v>
      </c>
      <c r="M378" s="124">
        <v>4.51</v>
      </c>
    </row>
    <row r="379" spans="1:13" x14ac:dyDescent="0.2">
      <c r="A379" s="103"/>
      <c r="B379" s="104"/>
      <c r="C379" s="105"/>
      <c r="D379" s="104"/>
      <c r="E379" s="104"/>
      <c r="F379" s="104"/>
      <c r="G379" s="104"/>
      <c r="H379" s="104"/>
      <c r="I379" s="120" t="str">
        <f t="shared" si="5"/>
        <v>GRUP_B6</v>
      </c>
      <c r="J379" s="121" t="s">
        <v>16615</v>
      </c>
      <c r="K379" s="122" t="s">
        <v>16311</v>
      </c>
      <c r="L379" s="123">
        <v>78</v>
      </c>
      <c r="M379" s="124">
        <v>5</v>
      </c>
    </row>
    <row r="380" spans="1:13" x14ac:dyDescent="0.2">
      <c r="A380" s="103"/>
      <c r="B380" s="104"/>
      <c r="C380" s="105"/>
      <c r="D380" s="104"/>
      <c r="E380" s="104"/>
      <c r="F380" s="104"/>
      <c r="G380" s="104"/>
      <c r="H380" s="104"/>
      <c r="I380" s="120" t="str">
        <f t="shared" si="5"/>
        <v>GRUP_B6</v>
      </c>
      <c r="J380" s="121" t="s">
        <v>16616</v>
      </c>
      <c r="K380" s="122" t="s">
        <v>16617</v>
      </c>
      <c r="L380" s="123">
        <v>97</v>
      </c>
      <c r="M380" s="124">
        <v>7.44</v>
      </c>
    </row>
    <row r="381" spans="1:13" x14ac:dyDescent="0.2">
      <c r="A381" s="103"/>
      <c r="B381" s="104"/>
      <c r="C381" s="105"/>
      <c r="D381" s="104"/>
      <c r="E381" s="104"/>
      <c r="F381" s="104"/>
      <c r="G381" s="104"/>
      <c r="H381" s="104"/>
      <c r="I381" s="129" t="str">
        <f t="shared" si="5"/>
        <v>GRUP_B6</v>
      </c>
      <c r="J381" s="130" t="s">
        <v>16618</v>
      </c>
      <c r="K381" s="131" t="s">
        <v>16372</v>
      </c>
      <c r="L381" s="132">
        <v>75</v>
      </c>
      <c r="M381" s="133">
        <v>4.7</v>
      </c>
    </row>
    <row r="382" spans="1:13" x14ac:dyDescent="0.2">
      <c r="A382" s="103"/>
      <c r="B382" s="104"/>
      <c r="C382" s="105"/>
      <c r="D382" s="104"/>
      <c r="E382" s="104"/>
      <c r="F382" s="104"/>
      <c r="G382" s="104"/>
      <c r="H382" s="104"/>
      <c r="I382" s="134" t="str">
        <f t="shared" si="5"/>
        <v>GRUP_C3</v>
      </c>
      <c r="J382" s="148" t="s">
        <v>16619</v>
      </c>
      <c r="K382" s="149" t="s">
        <v>16620</v>
      </c>
      <c r="L382" s="150">
        <v>125</v>
      </c>
      <c r="M382" s="151">
        <v>13.37</v>
      </c>
    </row>
    <row r="383" spans="1:13" x14ac:dyDescent="0.2">
      <c r="A383" s="103"/>
      <c r="B383" s="104"/>
      <c r="C383" s="105"/>
      <c r="D383" s="104"/>
      <c r="E383" s="104"/>
      <c r="F383" s="104"/>
      <c r="G383" s="104"/>
      <c r="H383" s="104"/>
      <c r="I383" s="120" t="str">
        <f t="shared" si="5"/>
        <v>GRUP_C3</v>
      </c>
      <c r="J383" s="139" t="s">
        <v>16621</v>
      </c>
      <c r="K383" s="140" t="s">
        <v>16588</v>
      </c>
      <c r="L383" s="141">
        <v>110</v>
      </c>
      <c r="M383" s="142">
        <v>9.77</v>
      </c>
    </row>
    <row r="384" spans="1:13" x14ac:dyDescent="0.2">
      <c r="A384" s="103"/>
      <c r="B384" s="104"/>
      <c r="C384" s="105"/>
      <c r="D384" s="104"/>
      <c r="E384" s="104"/>
      <c r="F384" s="104"/>
      <c r="G384" s="104"/>
      <c r="H384" s="104"/>
      <c r="I384" s="120" t="str">
        <f t="shared" si="5"/>
        <v>GRUP_C3</v>
      </c>
      <c r="J384" s="139" t="s">
        <v>16622</v>
      </c>
      <c r="K384" s="140" t="s">
        <v>16623</v>
      </c>
      <c r="L384" s="141">
        <v>110</v>
      </c>
      <c r="M384" s="142">
        <v>9.77</v>
      </c>
    </row>
    <row r="385" spans="1:13" x14ac:dyDescent="0.2">
      <c r="A385" s="103"/>
      <c r="B385" s="104"/>
      <c r="C385" s="105"/>
      <c r="D385" s="104"/>
      <c r="E385" s="104"/>
      <c r="F385" s="104"/>
      <c r="G385" s="104"/>
      <c r="H385" s="104"/>
      <c r="I385" s="120" t="str">
        <f t="shared" si="5"/>
        <v>GRUP_C3</v>
      </c>
      <c r="J385" s="139" t="s">
        <v>16624</v>
      </c>
      <c r="K385" s="140" t="s">
        <v>16187</v>
      </c>
      <c r="L385" s="141">
        <v>102</v>
      </c>
      <c r="M385" s="142">
        <v>8.26</v>
      </c>
    </row>
    <row r="386" spans="1:13" x14ac:dyDescent="0.2">
      <c r="A386" s="103"/>
      <c r="B386" s="104"/>
      <c r="C386" s="105"/>
      <c r="D386" s="104"/>
      <c r="E386" s="104"/>
      <c r="F386" s="104"/>
      <c r="G386" s="104"/>
      <c r="H386" s="104"/>
      <c r="I386" s="120" t="str">
        <f t="shared" si="5"/>
        <v>GRUP_C3</v>
      </c>
      <c r="J386" s="139" t="s">
        <v>16625</v>
      </c>
      <c r="K386" s="140" t="s">
        <v>16193</v>
      </c>
      <c r="L386" s="141">
        <v>99</v>
      </c>
      <c r="M386" s="142">
        <v>7.76</v>
      </c>
    </row>
    <row r="387" spans="1:13" x14ac:dyDescent="0.2">
      <c r="A387" s="103"/>
      <c r="B387" s="104"/>
      <c r="C387" s="105"/>
      <c r="D387" s="104"/>
      <c r="E387" s="104"/>
      <c r="F387" s="104"/>
      <c r="G387" s="104"/>
      <c r="H387" s="104"/>
      <c r="I387" s="120" t="str">
        <f t="shared" si="5"/>
        <v>GRUP_C3</v>
      </c>
      <c r="J387" s="139" t="s">
        <v>16626</v>
      </c>
      <c r="K387" s="140" t="s">
        <v>16627</v>
      </c>
      <c r="L387" s="141">
        <v>97</v>
      </c>
      <c r="M387" s="142">
        <v>7.44</v>
      </c>
    </row>
    <row r="388" spans="1:13" x14ac:dyDescent="0.2">
      <c r="A388" s="103"/>
      <c r="B388" s="104"/>
      <c r="C388" s="105"/>
      <c r="D388" s="104"/>
      <c r="E388" s="104"/>
      <c r="F388" s="104"/>
      <c r="G388" s="104"/>
      <c r="H388" s="104"/>
      <c r="I388" s="120" t="str">
        <f t="shared" si="5"/>
        <v>GRUP_C3</v>
      </c>
      <c r="J388" s="121" t="s">
        <v>16628</v>
      </c>
      <c r="K388" s="122" t="s">
        <v>16234</v>
      </c>
      <c r="L388" s="123">
        <v>87</v>
      </c>
      <c r="M388" s="124">
        <v>6.04</v>
      </c>
    </row>
    <row r="389" spans="1:13" x14ac:dyDescent="0.2">
      <c r="A389" s="103"/>
      <c r="B389" s="104"/>
      <c r="C389" s="105"/>
      <c r="D389" s="104"/>
      <c r="E389" s="104"/>
      <c r="F389" s="104"/>
      <c r="G389" s="104"/>
      <c r="H389" s="104"/>
      <c r="I389" s="120" t="str">
        <f t="shared" ref="I389:I452" si="6">CONCATENATE("GRUP_",LEFT(J389,2))</f>
        <v>GRUP_C3</v>
      </c>
      <c r="J389" s="121" t="s">
        <v>16629</v>
      </c>
      <c r="K389" s="122" t="s">
        <v>16630</v>
      </c>
      <c r="L389" s="123">
        <v>92</v>
      </c>
      <c r="M389" s="124">
        <v>6.7</v>
      </c>
    </row>
    <row r="390" spans="1:13" x14ac:dyDescent="0.2">
      <c r="A390" s="103"/>
      <c r="B390" s="104"/>
      <c r="C390" s="105"/>
      <c r="D390" s="104"/>
      <c r="E390" s="104"/>
      <c r="F390" s="104"/>
      <c r="G390" s="104"/>
      <c r="H390" s="104"/>
      <c r="I390" s="120" t="str">
        <f t="shared" si="6"/>
        <v>GRUP_C3</v>
      </c>
      <c r="J390" s="121" t="s">
        <v>16631</v>
      </c>
      <c r="K390" s="122" t="s">
        <v>16632</v>
      </c>
      <c r="L390" s="123">
        <v>90</v>
      </c>
      <c r="M390" s="124">
        <v>6.43</v>
      </c>
    </row>
    <row r="391" spans="1:13" x14ac:dyDescent="0.2">
      <c r="A391" s="103"/>
      <c r="B391" s="104"/>
      <c r="C391" s="105"/>
      <c r="D391" s="104"/>
      <c r="E391" s="104"/>
      <c r="F391" s="104"/>
      <c r="G391" s="104"/>
      <c r="H391" s="104"/>
      <c r="I391" s="120" t="str">
        <f t="shared" si="6"/>
        <v>GRUP_C3</v>
      </c>
      <c r="J391" s="139" t="s">
        <v>16633</v>
      </c>
      <c r="K391" s="140" t="s">
        <v>16634</v>
      </c>
      <c r="L391" s="141">
        <v>87</v>
      </c>
      <c r="M391" s="142">
        <v>6.04</v>
      </c>
    </row>
    <row r="392" spans="1:13" x14ac:dyDescent="0.2">
      <c r="A392" s="103"/>
      <c r="B392" s="104"/>
      <c r="C392" s="105"/>
      <c r="D392" s="104"/>
      <c r="E392" s="104"/>
      <c r="F392" s="104"/>
      <c r="G392" s="104"/>
      <c r="H392" s="104"/>
      <c r="I392" s="120" t="str">
        <f t="shared" si="6"/>
        <v>GRUP_C3</v>
      </c>
      <c r="J392" s="139" t="s">
        <v>16635</v>
      </c>
      <c r="K392" s="140" t="s">
        <v>16613</v>
      </c>
      <c r="L392" s="141">
        <v>87</v>
      </c>
      <c r="M392" s="142">
        <v>6.04</v>
      </c>
    </row>
    <row r="393" spans="1:13" x14ac:dyDescent="0.2">
      <c r="A393" s="103"/>
      <c r="B393" s="104"/>
      <c r="C393" s="105"/>
      <c r="D393" s="104"/>
      <c r="E393" s="104"/>
      <c r="F393" s="104"/>
      <c r="G393" s="104"/>
      <c r="H393" s="104"/>
      <c r="I393" s="120" t="str">
        <f t="shared" si="6"/>
        <v>GRUP_C3</v>
      </c>
      <c r="J393" s="139" t="s">
        <v>16636</v>
      </c>
      <c r="K393" s="140" t="s">
        <v>16637</v>
      </c>
      <c r="L393" s="141">
        <v>85</v>
      </c>
      <c r="M393" s="142">
        <v>5.79</v>
      </c>
    </row>
    <row r="394" spans="1:13" x14ac:dyDescent="0.2">
      <c r="A394" s="103"/>
      <c r="B394" s="104"/>
      <c r="C394" s="105"/>
      <c r="D394" s="104"/>
      <c r="E394" s="104"/>
      <c r="F394" s="104"/>
      <c r="G394" s="104"/>
      <c r="H394" s="104"/>
      <c r="I394" s="120" t="str">
        <f t="shared" si="6"/>
        <v>GRUP_C3</v>
      </c>
      <c r="J394" s="121" t="s">
        <v>16638</v>
      </c>
      <c r="K394" s="122" t="s">
        <v>16255</v>
      </c>
      <c r="L394" s="123">
        <v>83</v>
      </c>
      <c r="M394" s="124">
        <v>5.55</v>
      </c>
    </row>
    <row r="395" spans="1:13" x14ac:dyDescent="0.2">
      <c r="A395" s="103"/>
      <c r="B395" s="104"/>
      <c r="C395" s="105"/>
      <c r="D395" s="104"/>
      <c r="E395" s="104"/>
      <c r="F395" s="104"/>
      <c r="G395" s="104"/>
      <c r="H395" s="104"/>
      <c r="I395" s="120" t="str">
        <f t="shared" si="6"/>
        <v>GRUP_C3</v>
      </c>
      <c r="J395" s="139" t="s">
        <v>16639</v>
      </c>
      <c r="K395" s="140" t="s">
        <v>16640</v>
      </c>
      <c r="L395" s="141">
        <v>83</v>
      </c>
      <c r="M395" s="142">
        <v>5.55</v>
      </c>
    </row>
    <row r="396" spans="1:13" x14ac:dyDescent="0.2">
      <c r="A396" s="103"/>
      <c r="B396" s="104"/>
      <c r="C396" s="105"/>
      <c r="D396" s="104"/>
      <c r="E396" s="104"/>
      <c r="F396" s="104"/>
      <c r="G396" s="104"/>
      <c r="H396" s="104"/>
      <c r="I396" s="120" t="str">
        <f t="shared" si="6"/>
        <v>GRUP_C3</v>
      </c>
      <c r="J396" s="121" t="s">
        <v>16641</v>
      </c>
      <c r="K396" s="122" t="s">
        <v>16642</v>
      </c>
      <c r="L396" s="123">
        <v>80</v>
      </c>
      <c r="M396" s="124">
        <v>5.22</v>
      </c>
    </row>
    <row r="397" spans="1:13" x14ac:dyDescent="0.2">
      <c r="A397" s="103"/>
      <c r="B397" s="104"/>
      <c r="C397" s="105"/>
      <c r="D397" s="104"/>
      <c r="E397" s="104"/>
      <c r="F397" s="104"/>
      <c r="G397" s="104"/>
      <c r="H397" s="104"/>
      <c r="I397" s="120" t="str">
        <f t="shared" si="6"/>
        <v>GRUP_C3</v>
      </c>
      <c r="J397" s="121" t="s">
        <v>16643</v>
      </c>
      <c r="K397" s="122" t="s">
        <v>16644</v>
      </c>
      <c r="L397" s="123">
        <v>75</v>
      </c>
      <c r="M397" s="124">
        <v>4.7</v>
      </c>
    </row>
    <row r="398" spans="1:13" x14ac:dyDescent="0.2">
      <c r="A398" s="103"/>
      <c r="B398" s="104"/>
      <c r="C398" s="105"/>
      <c r="D398" s="104"/>
      <c r="E398" s="104"/>
      <c r="F398" s="104"/>
      <c r="G398" s="104"/>
      <c r="H398" s="104"/>
      <c r="I398" s="120" t="str">
        <f t="shared" si="6"/>
        <v>GRUP_C3</v>
      </c>
      <c r="J398" s="139" t="s">
        <v>16645</v>
      </c>
      <c r="K398" s="140" t="s">
        <v>16299</v>
      </c>
      <c r="L398" s="141">
        <v>75</v>
      </c>
      <c r="M398" s="142">
        <v>4.7</v>
      </c>
    </row>
    <row r="399" spans="1:13" x14ac:dyDescent="0.2">
      <c r="A399" s="103"/>
      <c r="B399" s="104"/>
      <c r="C399" s="105"/>
      <c r="D399" s="104"/>
      <c r="E399" s="104"/>
      <c r="F399" s="104"/>
      <c r="G399" s="104"/>
      <c r="H399" s="104"/>
      <c r="I399" s="120" t="str">
        <f t="shared" si="6"/>
        <v>GRUP_C3</v>
      </c>
      <c r="J399" s="139" t="s">
        <v>16646</v>
      </c>
      <c r="K399" s="140" t="s">
        <v>16234</v>
      </c>
      <c r="L399" s="141">
        <v>73</v>
      </c>
      <c r="M399" s="142">
        <v>4.51</v>
      </c>
    </row>
    <row r="400" spans="1:13" x14ac:dyDescent="0.2">
      <c r="A400" s="103"/>
      <c r="B400" s="104"/>
      <c r="C400" s="105"/>
      <c r="D400" s="104"/>
      <c r="E400" s="104"/>
      <c r="F400" s="104"/>
      <c r="G400" s="104"/>
      <c r="H400" s="104"/>
      <c r="I400" s="120" t="str">
        <f t="shared" si="6"/>
        <v>GRUP_C3</v>
      </c>
      <c r="J400" s="139" t="s">
        <v>16647</v>
      </c>
      <c r="K400" s="140" t="s">
        <v>16648</v>
      </c>
      <c r="L400" s="141">
        <v>70</v>
      </c>
      <c r="M400" s="142">
        <v>4.2300000000000004</v>
      </c>
    </row>
    <row r="401" spans="1:13" x14ac:dyDescent="0.2">
      <c r="A401" s="103"/>
      <c r="B401" s="104"/>
      <c r="C401" s="105"/>
      <c r="D401" s="104"/>
      <c r="E401" s="104"/>
      <c r="F401" s="104"/>
      <c r="G401" s="104"/>
      <c r="H401" s="104"/>
      <c r="I401" s="120" t="str">
        <f t="shared" si="6"/>
        <v>GRUP_C3</v>
      </c>
      <c r="J401" s="139" t="s">
        <v>16649</v>
      </c>
      <c r="K401" s="140" t="s">
        <v>16342</v>
      </c>
      <c r="L401" s="141">
        <v>70</v>
      </c>
      <c r="M401" s="142">
        <v>4.2300000000000004</v>
      </c>
    </row>
    <row r="402" spans="1:13" x14ac:dyDescent="0.2">
      <c r="A402" s="103"/>
      <c r="B402" s="104"/>
      <c r="C402" s="105"/>
      <c r="D402" s="104"/>
      <c r="E402" s="104"/>
      <c r="F402" s="104"/>
      <c r="G402" s="104"/>
      <c r="H402" s="104"/>
      <c r="I402" s="120" t="str">
        <f t="shared" si="6"/>
        <v>GRUP_C3</v>
      </c>
      <c r="J402" s="139" t="s">
        <v>16650</v>
      </c>
      <c r="K402" s="140" t="s">
        <v>16255</v>
      </c>
      <c r="L402" s="141">
        <v>72</v>
      </c>
      <c r="M402" s="142">
        <v>4.41</v>
      </c>
    </row>
    <row r="403" spans="1:13" x14ac:dyDescent="0.2">
      <c r="A403" s="103"/>
      <c r="B403" s="104"/>
      <c r="C403" s="105"/>
      <c r="D403" s="104"/>
      <c r="E403" s="104"/>
      <c r="F403" s="104"/>
      <c r="G403" s="104"/>
      <c r="H403" s="104"/>
      <c r="I403" s="120" t="str">
        <f t="shared" si="6"/>
        <v>GRUP_C3</v>
      </c>
      <c r="J403" s="139" t="s">
        <v>16651</v>
      </c>
      <c r="K403" s="140" t="s">
        <v>16652</v>
      </c>
      <c r="L403" s="141">
        <v>72</v>
      </c>
      <c r="M403" s="142">
        <v>4.41</v>
      </c>
    </row>
    <row r="404" spans="1:13" x14ac:dyDescent="0.2">
      <c r="A404" s="103"/>
      <c r="B404" s="104"/>
      <c r="C404" s="105"/>
      <c r="D404" s="104"/>
      <c r="E404" s="104"/>
      <c r="F404" s="104"/>
      <c r="G404" s="104"/>
      <c r="H404" s="104"/>
      <c r="I404" s="120" t="str">
        <f t="shared" si="6"/>
        <v>GRUP_C3</v>
      </c>
      <c r="J404" s="139" t="s">
        <v>16653</v>
      </c>
      <c r="K404" s="140" t="s">
        <v>16654</v>
      </c>
      <c r="L404" s="141">
        <v>70</v>
      </c>
      <c r="M404" s="142">
        <v>4.2300000000000004</v>
      </c>
    </row>
    <row r="405" spans="1:13" x14ac:dyDescent="0.2">
      <c r="A405" s="103"/>
      <c r="B405" s="104"/>
      <c r="C405" s="105"/>
      <c r="D405" s="104"/>
      <c r="E405" s="104"/>
      <c r="F405" s="104"/>
      <c r="G405" s="104"/>
      <c r="H405" s="104"/>
      <c r="I405" s="120" t="str">
        <f t="shared" si="6"/>
        <v>GRUP_C3</v>
      </c>
      <c r="J405" s="139" t="s">
        <v>16655</v>
      </c>
      <c r="K405" s="140" t="s">
        <v>16656</v>
      </c>
      <c r="L405" s="141">
        <v>71</v>
      </c>
      <c r="M405" s="142">
        <v>4.32</v>
      </c>
    </row>
    <row r="406" spans="1:13" x14ac:dyDescent="0.2">
      <c r="A406" s="103"/>
      <c r="B406" s="104"/>
      <c r="C406" s="105"/>
      <c r="D406" s="104"/>
      <c r="E406" s="104"/>
      <c r="F406" s="104"/>
      <c r="G406" s="104"/>
      <c r="H406" s="104"/>
      <c r="I406" s="120" t="str">
        <f t="shared" si="6"/>
        <v>GRUP_C3</v>
      </c>
      <c r="J406" s="139" t="s">
        <v>16657</v>
      </c>
      <c r="K406" s="140" t="s">
        <v>16658</v>
      </c>
      <c r="L406" s="141">
        <v>65</v>
      </c>
      <c r="M406" s="142">
        <v>3.81</v>
      </c>
    </row>
    <row r="407" spans="1:13" x14ac:dyDescent="0.2">
      <c r="A407" s="103"/>
      <c r="B407" s="104"/>
      <c r="C407" s="105"/>
      <c r="D407" s="104"/>
      <c r="E407" s="104"/>
      <c r="F407" s="104"/>
      <c r="G407" s="104"/>
      <c r="H407" s="104"/>
      <c r="I407" s="120" t="str">
        <f t="shared" si="6"/>
        <v>GRUP_C3</v>
      </c>
      <c r="J407" s="139" t="s">
        <v>16659</v>
      </c>
      <c r="K407" s="140" t="s">
        <v>16376</v>
      </c>
      <c r="L407" s="141">
        <v>65</v>
      </c>
      <c r="M407" s="142">
        <v>3.81</v>
      </c>
    </row>
    <row r="408" spans="1:13" x14ac:dyDescent="0.2">
      <c r="A408" s="103"/>
      <c r="B408" s="104"/>
      <c r="C408" s="105"/>
      <c r="D408" s="104"/>
      <c r="E408" s="104"/>
      <c r="F408" s="104"/>
      <c r="G408" s="104"/>
      <c r="H408" s="104"/>
      <c r="I408" s="120" t="str">
        <f t="shared" si="6"/>
        <v>GRUP_C3</v>
      </c>
      <c r="J408" s="139" t="s">
        <v>16660</v>
      </c>
      <c r="K408" s="140" t="s">
        <v>16372</v>
      </c>
      <c r="L408" s="141">
        <v>65</v>
      </c>
      <c r="M408" s="142">
        <v>3.81</v>
      </c>
    </row>
    <row r="409" spans="1:13" x14ac:dyDescent="0.2">
      <c r="A409" s="103"/>
      <c r="B409" s="104"/>
      <c r="C409" s="105"/>
      <c r="D409" s="104"/>
      <c r="E409" s="104"/>
      <c r="F409" s="104"/>
      <c r="G409" s="104"/>
      <c r="H409" s="104"/>
      <c r="I409" s="120" t="str">
        <f t="shared" si="6"/>
        <v>GRUP_C3</v>
      </c>
      <c r="J409" s="139" t="s">
        <v>16661</v>
      </c>
      <c r="K409" s="140" t="s">
        <v>16662</v>
      </c>
      <c r="L409" s="141">
        <v>65</v>
      </c>
      <c r="M409" s="142">
        <v>3.81</v>
      </c>
    </row>
    <row r="410" spans="1:13" x14ac:dyDescent="0.2">
      <c r="A410" s="103"/>
      <c r="B410" s="104"/>
      <c r="C410" s="105"/>
      <c r="D410" s="104"/>
      <c r="E410" s="104"/>
      <c r="F410" s="104"/>
      <c r="G410" s="104"/>
      <c r="H410" s="104"/>
      <c r="I410" s="120" t="str">
        <f t="shared" si="6"/>
        <v>GRUP_C3</v>
      </c>
      <c r="J410" s="139" t="s">
        <v>16663</v>
      </c>
      <c r="K410" s="140" t="s">
        <v>16664</v>
      </c>
      <c r="L410" s="141">
        <v>65</v>
      </c>
      <c r="M410" s="142">
        <v>3.81</v>
      </c>
    </row>
    <row r="411" spans="1:13" x14ac:dyDescent="0.2">
      <c r="A411" s="103"/>
      <c r="B411" s="104"/>
      <c r="C411" s="105"/>
      <c r="D411" s="104"/>
      <c r="E411" s="104"/>
      <c r="F411" s="104"/>
      <c r="G411" s="104"/>
      <c r="H411" s="104"/>
      <c r="I411" s="120" t="str">
        <f t="shared" si="6"/>
        <v>GRUP_C3</v>
      </c>
      <c r="J411" s="121" t="s">
        <v>16665</v>
      </c>
      <c r="K411" s="122" t="s">
        <v>16644</v>
      </c>
      <c r="L411" s="123">
        <v>70</v>
      </c>
      <c r="M411" s="124">
        <v>4.2300000000000004</v>
      </c>
    </row>
    <row r="412" spans="1:13" x14ac:dyDescent="0.2">
      <c r="A412" s="103"/>
      <c r="B412" s="104"/>
      <c r="C412" s="105"/>
      <c r="D412" s="104"/>
      <c r="E412" s="104"/>
      <c r="F412" s="104"/>
      <c r="G412" s="104"/>
      <c r="H412" s="104"/>
      <c r="I412" s="120" t="str">
        <f t="shared" si="6"/>
        <v>GRUP_C3</v>
      </c>
      <c r="J412" s="139" t="s">
        <v>16666</v>
      </c>
      <c r="K412" s="140" t="s">
        <v>16405</v>
      </c>
      <c r="L412" s="141">
        <v>60</v>
      </c>
      <c r="M412" s="142">
        <v>3.43</v>
      </c>
    </row>
    <row r="413" spans="1:13" x14ac:dyDescent="0.2">
      <c r="A413" s="103"/>
      <c r="B413" s="104"/>
      <c r="C413" s="105"/>
      <c r="D413" s="104"/>
      <c r="E413" s="104"/>
      <c r="F413" s="104"/>
      <c r="G413" s="104"/>
      <c r="H413" s="104"/>
      <c r="I413" s="120" t="str">
        <f t="shared" si="6"/>
        <v>GRUP_C3</v>
      </c>
      <c r="J413" s="121" t="s">
        <v>16667</v>
      </c>
      <c r="K413" s="122" t="s">
        <v>16648</v>
      </c>
      <c r="L413" s="123">
        <v>65</v>
      </c>
      <c r="M413" s="124">
        <v>3.81</v>
      </c>
    </row>
    <row r="414" spans="1:13" x14ac:dyDescent="0.2">
      <c r="A414" s="103"/>
      <c r="B414" s="104"/>
      <c r="C414" s="105"/>
      <c r="D414" s="104"/>
      <c r="E414" s="104"/>
      <c r="F414" s="104"/>
      <c r="G414" s="104"/>
      <c r="H414" s="104"/>
      <c r="I414" s="120" t="str">
        <f t="shared" si="6"/>
        <v>GRUP_C3</v>
      </c>
      <c r="J414" s="139" t="s">
        <v>16668</v>
      </c>
      <c r="K414" s="140" t="s">
        <v>16669</v>
      </c>
      <c r="L414" s="141">
        <v>58</v>
      </c>
      <c r="M414" s="142">
        <v>3.29</v>
      </c>
    </row>
    <row r="415" spans="1:13" x14ac:dyDescent="0.2">
      <c r="A415" s="103"/>
      <c r="B415" s="104"/>
      <c r="C415" s="105"/>
      <c r="D415" s="104"/>
      <c r="E415" s="104"/>
      <c r="F415" s="104"/>
      <c r="G415" s="104"/>
      <c r="H415" s="104"/>
      <c r="I415" s="120" t="str">
        <f t="shared" si="6"/>
        <v>GRUP_C3</v>
      </c>
      <c r="J415" s="139" t="s">
        <v>16670</v>
      </c>
      <c r="K415" s="140" t="s">
        <v>16671</v>
      </c>
      <c r="L415" s="141">
        <v>55</v>
      </c>
      <c r="M415" s="142">
        <v>3.09</v>
      </c>
    </row>
    <row r="416" spans="1:13" x14ac:dyDescent="0.2">
      <c r="A416" s="103"/>
      <c r="B416" s="104"/>
      <c r="C416" s="105"/>
      <c r="D416" s="104"/>
      <c r="E416" s="104"/>
      <c r="F416" s="104"/>
      <c r="G416" s="104"/>
      <c r="H416" s="104"/>
      <c r="I416" s="120" t="str">
        <f t="shared" si="6"/>
        <v>GRUP_C3</v>
      </c>
      <c r="J416" s="121" t="s">
        <v>16672</v>
      </c>
      <c r="K416" s="122" t="s">
        <v>16673</v>
      </c>
      <c r="L416" s="123">
        <v>55</v>
      </c>
      <c r="M416" s="124">
        <v>3.09</v>
      </c>
    </row>
    <row r="417" spans="1:13" x14ac:dyDescent="0.2">
      <c r="A417" s="103"/>
      <c r="B417" s="104"/>
      <c r="C417" s="105"/>
      <c r="D417" s="104"/>
      <c r="E417" s="104"/>
      <c r="F417" s="104"/>
      <c r="G417" s="104"/>
      <c r="H417" s="104"/>
      <c r="I417" s="120" t="str">
        <f t="shared" si="6"/>
        <v>GRUP_C3</v>
      </c>
      <c r="J417" s="139" t="s">
        <v>16674</v>
      </c>
      <c r="K417" s="140" t="s">
        <v>16420</v>
      </c>
      <c r="L417" s="141">
        <v>55</v>
      </c>
      <c r="M417" s="142">
        <v>3.09</v>
      </c>
    </row>
    <row r="418" spans="1:13" x14ac:dyDescent="0.2">
      <c r="A418" s="103"/>
      <c r="B418" s="104"/>
      <c r="C418" s="105"/>
      <c r="D418" s="104"/>
      <c r="E418" s="104"/>
      <c r="F418" s="104"/>
      <c r="G418" s="104"/>
      <c r="H418" s="104"/>
      <c r="I418" s="120" t="str">
        <f t="shared" si="6"/>
        <v>GRUP_C3</v>
      </c>
      <c r="J418" s="139" t="s">
        <v>16675</v>
      </c>
      <c r="K418" s="140" t="s">
        <v>16676</v>
      </c>
      <c r="L418" s="141">
        <v>60</v>
      </c>
      <c r="M418" s="142">
        <v>3.43</v>
      </c>
    </row>
    <row r="419" spans="1:13" x14ac:dyDescent="0.2">
      <c r="A419" s="103"/>
      <c r="B419" s="104"/>
      <c r="C419" s="105"/>
      <c r="D419" s="104"/>
      <c r="E419" s="104"/>
      <c r="F419" s="104"/>
      <c r="G419" s="104"/>
      <c r="H419" s="104"/>
      <c r="I419" s="120" t="str">
        <f t="shared" si="6"/>
        <v>GRUP_C3</v>
      </c>
      <c r="J419" s="121" t="s">
        <v>16677</v>
      </c>
      <c r="K419" s="122" t="s">
        <v>16658</v>
      </c>
      <c r="L419" s="123">
        <v>60</v>
      </c>
      <c r="M419" s="124">
        <v>3.43</v>
      </c>
    </row>
    <row r="420" spans="1:13" x14ac:dyDescent="0.2">
      <c r="A420" s="103"/>
      <c r="B420" s="104"/>
      <c r="C420" s="105"/>
      <c r="D420" s="104"/>
      <c r="E420" s="104"/>
      <c r="F420" s="104"/>
      <c r="G420" s="104"/>
      <c r="H420" s="104"/>
      <c r="I420" s="120" t="str">
        <f t="shared" si="6"/>
        <v>GRUP_C3</v>
      </c>
      <c r="J420" s="139" t="s">
        <v>16678</v>
      </c>
      <c r="K420" s="140" t="s">
        <v>16679</v>
      </c>
      <c r="L420" s="141">
        <v>54</v>
      </c>
      <c r="M420" s="142">
        <v>3.03</v>
      </c>
    </row>
    <row r="421" spans="1:13" x14ac:dyDescent="0.2">
      <c r="A421" s="103"/>
      <c r="B421" s="104"/>
      <c r="C421" s="105"/>
      <c r="D421" s="104"/>
      <c r="E421" s="104"/>
      <c r="F421" s="104"/>
      <c r="G421" s="104"/>
      <c r="H421" s="104"/>
      <c r="I421" s="120" t="str">
        <f t="shared" si="6"/>
        <v>GRUP_C3</v>
      </c>
      <c r="J421" s="139" t="s">
        <v>16680</v>
      </c>
      <c r="K421" s="140" t="s">
        <v>16681</v>
      </c>
      <c r="L421" s="141">
        <v>50</v>
      </c>
      <c r="M421" s="142">
        <v>2.79</v>
      </c>
    </row>
    <row r="422" spans="1:13" x14ac:dyDescent="0.2">
      <c r="A422" s="103"/>
      <c r="B422" s="104"/>
      <c r="C422" s="105"/>
      <c r="D422" s="104"/>
      <c r="E422" s="104"/>
      <c r="F422" s="104"/>
      <c r="G422" s="104"/>
      <c r="H422" s="104"/>
      <c r="I422" s="120" t="str">
        <f t="shared" si="6"/>
        <v>GRUP_C3</v>
      </c>
      <c r="J422" s="139" t="s">
        <v>16682</v>
      </c>
      <c r="K422" s="140" t="s">
        <v>16683</v>
      </c>
      <c r="L422" s="141">
        <v>49</v>
      </c>
      <c r="M422" s="142">
        <v>2.73</v>
      </c>
    </row>
    <row r="423" spans="1:13" x14ac:dyDescent="0.2">
      <c r="A423" s="103"/>
      <c r="B423" s="104"/>
      <c r="C423" s="105"/>
      <c r="D423" s="104"/>
      <c r="E423" s="104"/>
      <c r="F423" s="104"/>
      <c r="G423" s="104"/>
      <c r="H423" s="104"/>
      <c r="I423" s="120" t="str">
        <f t="shared" si="6"/>
        <v>GRUP_C3</v>
      </c>
      <c r="J423" s="153" t="s">
        <v>16684</v>
      </c>
      <c r="K423" s="154" t="s">
        <v>16449</v>
      </c>
      <c r="L423" s="155">
        <v>95</v>
      </c>
      <c r="M423" s="142">
        <v>7.14</v>
      </c>
    </row>
    <row r="424" spans="1:13" x14ac:dyDescent="0.2">
      <c r="A424" s="103"/>
      <c r="B424" s="104"/>
      <c r="C424" s="105"/>
      <c r="D424" s="104"/>
      <c r="E424" s="104"/>
      <c r="F424" s="104"/>
      <c r="G424" s="104"/>
      <c r="H424" s="104"/>
      <c r="I424" s="120" t="str">
        <f t="shared" si="6"/>
        <v>GRUP_C3</v>
      </c>
      <c r="J424" s="121" t="s">
        <v>16685</v>
      </c>
      <c r="K424" s="122" t="s">
        <v>16686</v>
      </c>
      <c r="L424" s="123">
        <v>85</v>
      </c>
      <c r="M424" s="124">
        <v>5.79</v>
      </c>
    </row>
    <row r="425" spans="1:13" x14ac:dyDescent="0.2">
      <c r="A425" s="103"/>
      <c r="B425" s="104"/>
      <c r="C425" s="105"/>
      <c r="D425" s="104"/>
      <c r="E425" s="104"/>
      <c r="F425" s="104"/>
      <c r="G425" s="104"/>
      <c r="H425" s="104"/>
      <c r="I425" s="120" t="str">
        <f t="shared" si="6"/>
        <v>GRUP_C3</v>
      </c>
      <c r="J425" s="121" t="s">
        <v>16687</v>
      </c>
      <c r="K425" s="122" t="s">
        <v>16688</v>
      </c>
      <c r="L425" s="123">
        <v>75</v>
      </c>
      <c r="M425" s="124">
        <v>4.7</v>
      </c>
    </row>
    <row r="426" spans="1:13" x14ac:dyDescent="0.2">
      <c r="A426" s="103"/>
      <c r="B426" s="104"/>
      <c r="C426" s="105"/>
      <c r="D426" s="104"/>
      <c r="E426" s="104"/>
      <c r="F426" s="104"/>
      <c r="G426" s="104"/>
      <c r="H426" s="104"/>
      <c r="I426" s="120" t="str">
        <f t="shared" si="6"/>
        <v>GRUP_C3</v>
      </c>
      <c r="J426" s="121" t="s">
        <v>16689</v>
      </c>
      <c r="K426" s="122" t="s">
        <v>16690</v>
      </c>
      <c r="L426" s="123">
        <v>92</v>
      </c>
      <c r="M426" s="124">
        <v>6.7</v>
      </c>
    </row>
    <row r="427" spans="1:13" x14ac:dyDescent="0.2">
      <c r="A427" s="103"/>
      <c r="B427" s="104"/>
      <c r="C427" s="105"/>
      <c r="D427" s="104"/>
      <c r="E427" s="104"/>
      <c r="F427" s="104"/>
      <c r="G427" s="104"/>
      <c r="H427" s="104"/>
      <c r="I427" s="120" t="str">
        <f t="shared" si="6"/>
        <v>GRUP_C3</v>
      </c>
      <c r="J427" s="121" t="s">
        <v>16691</v>
      </c>
      <c r="K427" s="122" t="s">
        <v>16692</v>
      </c>
      <c r="L427" s="123">
        <v>90</v>
      </c>
      <c r="M427" s="124">
        <v>6.43</v>
      </c>
    </row>
    <row r="428" spans="1:13" x14ac:dyDescent="0.2">
      <c r="A428" s="103"/>
      <c r="B428" s="104"/>
      <c r="C428" s="105"/>
      <c r="D428" s="104"/>
      <c r="E428" s="104"/>
      <c r="F428" s="104"/>
      <c r="G428" s="104"/>
      <c r="H428" s="104"/>
      <c r="I428" s="120" t="str">
        <f t="shared" si="6"/>
        <v>GRUP_C3</v>
      </c>
      <c r="J428" s="121" t="s">
        <v>16693</v>
      </c>
      <c r="K428" s="122" t="s">
        <v>16694</v>
      </c>
      <c r="L428" s="123">
        <v>75</v>
      </c>
      <c r="M428" s="124">
        <v>4.7</v>
      </c>
    </row>
    <row r="429" spans="1:13" x14ac:dyDescent="0.2">
      <c r="A429" s="103"/>
      <c r="B429" s="104"/>
      <c r="C429" s="105"/>
      <c r="D429" s="104"/>
      <c r="E429" s="104"/>
      <c r="F429" s="104"/>
      <c r="G429" s="104"/>
      <c r="H429" s="104"/>
      <c r="I429" s="120" t="str">
        <f t="shared" si="6"/>
        <v>GRUP_C3</v>
      </c>
      <c r="J429" s="121" t="s">
        <v>16695</v>
      </c>
      <c r="K429" s="122" t="s">
        <v>16696</v>
      </c>
      <c r="L429" s="123">
        <v>65</v>
      </c>
      <c r="M429" s="124">
        <v>3.81</v>
      </c>
    </row>
    <row r="430" spans="1:13" x14ac:dyDescent="0.2">
      <c r="A430" s="103"/>
      <c r="B430" s="104"/>
      <c r="C430" s="105"/>
      <c r="D430" s="104"/>
      <c r="E430" s="104"/>
      <c r="F430" s="104"/>
      <c r="G430" s="104"/>
      <c r="H430" s="104"/>
      <c r="I430" s="120" t="str">
        <f t="shared" si="6"/>
        <v>GRUP_C3</v>
      </c>
      <c r="J430" s="121" t="s">
        <v>16697</v>
      </c>
      <c r="K430" s="122" t="s">
        <v>16698</v>
      </c>
      <c r="L430" s="123">
        <v>70</v>
      </c>
      <c r="M430" s="124">
        <v>4.2300000000000004</v>
      </c>
    </row>
    <row r="431" spans="1:13" x14ac:dyDescent="0.2">
      <c r="A431" s="103"/>
      <c r="B431" s="104"/>
      <c r="C431" s="105"/>
      <c r="D431" s="104"/>
      <c r="E431" s="104"/>
      <c r="F431" s="104"/>
      <c r="G431" s="104"/>
      <c r="H431" s="104"/>
      <c r="I431" s="120" t="str">
        <f t="shared" si="6"/>
        <v>GRUP_C3</v>
      </c>
      <c r="J431" s="121" t="s">
        <v>16699</v>
      </c>
      <c r="K431" s="122" t="s">
        <v>16700</v>
      </c>
      <c r="L431" s="123">
        <v>68</v>
      </c>
      <c r="M431" s="124">
        <v>4.0599999999999996</v>
      </c>
    </row>
    <row r="432" spans="1:13" x14ac:dyDescent="0.2">
      <c r="A432" s="103"/>
      <c r="B432" s="104"/>
      <c r="C432" s="105"/>
      <c r="D432" s="104"/>
      <c r="E432" s="104"/>
      <c r="F432" s="104"/>
      <c r="G432" s="104"/>
      <c r="H432" s="104"/>
      <c r="I432" s="120" t="str">
        <f t="shared" si="6"/>
        <v>GRUP_C3</v>
      </c>
      <c r="J432" s="121" t="s">
        <v>16701</v>
      </c>
      <c r="K432" s="122" t="s">
        <v>16702</v>
      </c>
      <c r="L432" s="123">
        <v>102</v>
      </c>
      <c r="M432" s="124">
        <v>8.26</v>
      </c>
    </row>
    <row r="433" spans="1:13" x14ac:dyDescent="0.2">
      <c r="A433" s="103"/>
      <c r="B433" s="104"/>
      <c r="C433" s="105"/>
      <c r="D433" s="104"/>
      <c r="E433" s="104"/>
      <c r="F433" s="104"/>
      <c r="G433" s="104"/>
      <c r="H433" s="104"/>
      <c r="I433" s="120" t="str">
        <f t="shared" si="6"/>
        <v>GRUP_C3</v>
      </c>
      <c r="J433" s="121" t="s">
        <v>16703</v>
      </c>
      <c r="K433" s="122" t="s">
        <v>16704</v>
      </c>
      <c r="L433" s="123">
        <v>65</v>
      </c>
      <c r="M433" s="124">
        <v>3.81</v>
      </c>
    </row>
    <row r="434" spans="1:13" x14ac:dyDescent="0.2">
      <c r="A434" s="103"/>
      <c r="B434" s="104"/>
      <c r="C434" s="105"/>
      <c r="D434" s="104"/>
      <c r="E434" s="104"/>
      <c r="F434" s="104"/>
      <c r="G434" s="104"/>
      <c r="H434" s="104"/>
      <c r="I434" s="120" t="str">
        <f t="shared" si="6"/>
        <v>GRUP_C3</v>
      </c>
      <c r="J434" s="121" t="s">
        <v>16705</v>
      </c>
      <c r="K434" s="122" t="s">
        <v>16706</v>
      </c>
      <c r="L434" s="123">
        <v>60</v>
      </c>
      <c r="M434" s="124">
        <v>3.43</v>
      </c>
    </row>
    <row r="435" spans="1:13" x14ac:dyDescent="0.2">
      <c r="A435" s="103"/>
      <c r="B435" s="104"/>
      <c r="C435" s="105"/>
      <c r="D435" s="104"/>
      <c r="E435" s="104"/>
      <c r="F435" s="104"/>
      <c r="G435" s="104"/>
      <c r="H435" s="104"/>
      <c r="I435" s="120" t="str">
        <f t="shared" si="6"/>
        <v>GRUP_C3</v>
      </c>
      <c r="J435" s="121" t="s">
        <v>16707</v>
      </c>
      <c r="K435" s="122" t="s">
        <v>16708</v>
      </c>
      <c r="L435" s="123">
        <v>58</v>
      </c>
      <c r="M435" s="124">
        <v>3.29</v>
      </c>
    </row>
    <row r="436" spans="1:13" x14ac:dyDescent="0.2">
      <c r="A436" s="103"/>
      <c r="B436" s="104"/>
      <c r="C436" s="105"/>
      <c r="D436" s="104"/>
      <c r="E436" s="104"/>
      <c r="F436" s="104"/>
      <c r="G436" s="104"/>
      <c r="H436" s="104"/>
      <c r="I436" s="129" t="str">
        <f t="shared" si="6"/>
        <v>GRUP_C3</v>
      </c>
      <c r="J436" s="130" t="s">
        <v>16709</v>
      </c>
      <c r="K436" s="131" t="s">
        <v>16710</v>
      </c>
      <c r="L436" s="132">
        <v>65</v>
      </c>
      <c r="M436" s="133">
        <v>3.81</v>
      </c>
    </row>
    <row r="437" spans="1:13" x14ac:dyDescent="0.2">
      <c r="A437" s="103"/>
      <c r="B437" s="104"/>
      <c r="C437" s="105"/>
      <c r="D437" s="104"/>
      <c r="E437" s="104"/>
      <c r="F437" s="104"/>
      <c r="G437" s="104"/>
      <c r="H437" s="104"/>
      <c r="I437" s="134" t="str">
        <f t="shared" si="6"/>
        <v>GRUP_D3</v>
      </c>
      <c r="J437" s="148" t="s">
        <v>16711</v>
      </c>
      <c r="K437" s="149" t="s">
        <v>16712</v>
      </c>
      <c r="L437" s="150">
        <v>120</v>
      </c>
      <c r="M437" s="151">
        <v>12.04</v>
      </c>
    </row>
    <row r="438" spans="1:13" x14ac:dyDescent="0.2">
      <c r="A438" s="103"/>
      <c r="B438" s="104"/>
      <c r="C438" s="105"/>
      <c r="D438" s="104"/>
      <c r="E438" s="104"/>
      <c r="F438" s="104"/>
      <c r="G438" s="104"/>
      <c r="H438" s="104"/>
      <c r="I438" s="120" t="str">
        <f t="shared" si="6"/>
        <v>GRUP_D3</v>
      </c>
      <c r="J438" s="139" t="s">
        <v>16713</v>
      </c>
      <c r="K438" s="140" t="s">
        <v>16714</v>
      </c>
      <c r="L438" s="141">
        <v>110</v>
      </c>
      <c r="M438" s="142">
        <v>9.77</v>
      </c>
    </row>
    <row r="439" spans="1:13" x14ac:dyDescent="0.2">
      <c r="A439" s="103"/>
      <c r="B439" s="104"/>
      <c r="C439" s="105"/>
      <c r="D439" s="104"/>
      <c r="E439" s="104"/>
      <c r="F439" s="104"/>
      <c r="G439" s="104"/>
      <c r="H439" s="104"/>
      <c r="I439" s="120" t="str">
        <f t="shared" si="6"/>
        <v>GRUP_D3</v>
      </c>
      <c r="J439" s="139" t="s">
        <v>16715</v>
      </c>
      <c r="K439" s="140" t="s">
        <v>16588</v>
      </c>
      <c r="L439" s="141">
        <v>110</v>
      </c>
      <c r="M439" s="142">
        <v>9.77</v>
      </c>
    </row>
    <row r="440" spans="1:13" x14ac:dyDescent="0.2">
      <c r="A440" s="103"/>
      <c r="B440" s="104"/>
      <c r="C440" s="105"/>
      <c r="D440" s="104"/>
      <c r="E440" s="104"/>
      <c r="F440" s="104"/>
      <c r="G440" s="104"/>
      <c r="H440" s="104"/>
      <c r="I440" s="120" t="str">
        <f t="shared" si="6"/>
        <v>GRUP_D3</v>
      </c>
      <c r="J440" s="139" t="s">
        <v>16716</v>
      </c>
      <c r="K440" s="140" t="s">
        <v>16588</v>
      </c>
      <c r="L440" s="141">
        <v>120</v>
      </c>
      <c r="M440" s="142">
        <v>12.04</v>
      </c>
    </row>
    <row r="441" spans="1:13" x14ac:dyDescent="0.2">
      <c r="A441" s="103"/>
      <c r="B441" s="104"/>
      <c r="C441" s="105"/>
      <c r="D441" s="104"/>
      <c r="E441" s="104"/>
      <c r="F441" s="104"/>
      <c r="G441" s="104"/>
      <c r="H441" s="104"/>
      <c r="I441" s="120" t="str">
        <f t="shared" si="6"/>
        <v>GRUP_D3</v>
      </c>
      <c r="J441" s="139" t="s">
        <v>16717</v>
      </c>
      <c r="K441" s="140" t="s">
        <v>16187</v>
      </c>
      <c r="L441" s="141">
        <v>102</v>
      </c>
      <c r="M441" s="142">
        <v>8.26</v>
      </c>
    </row>
    <row r="442" spans="1:13" x14ac:dyDescent="0.2">
      <c r="A442" s="103"/>
      <c r="B442" s="104"/>
      <c r="C442" s="105"/>
      <c r="D442" s="104"/>
      <c r="E442" s="104"/>
      <c r="F442" s="104"/>
      <c r="G442" s="104"/>
      <c r="H442" s="104"/>
      <c r="I442" s="120" t="str">
        <f t="shared" si="6"/>
        <v>GRUP_D3</v>
      </c>
      <c r="J442" s="139" t="s">
        <v>16718</v>
      </c>
      <c r="K442" s="140" t="s">
        <v>16719</v>
      </c>
      <c r="L442" s="141">
        <v>102</v>
      </c>
      <c r="M442" s="142">
        <v>8.26</v>
      </c>
    </row>
    <row r="443" spans="1:13" x14ac:dyDescent="0.2">
      <c r="A443" s="103"/>
      <c r="B443" s="104"/>
      <c r="C443" s="105"/>
      <c r="D443" s="104"/>
      <c r="E443" s="104"/>
      <c r="F443" s="104"/>
      <c r="G443" s="104"/>
      <c r="H443" s="104"/>
      <c r="I443" s="120" t="str">
        <f t="shared" si="6"/>
        <v>GRUP_D3</v>
      </c>
      <c r="J443" s="139" t="s">
        <v>16720</v>
      </c>
      <c r="K443" s="140" t="s">
        <v>16721</v>
      </c>
      <c r="L443" s="141">
        <v>102</v>
      </c>
      <c r="M443" s="142">
        <v>8.26</v>
      </c>
    </row>
    <row r="444" spans="1:13" x14ac:dyDescent="0.2">
      <c r="A444" s="103"/>
      <c r="B444" s="104"/>
      <c r="C444" s="105"/>
      <c r="D444" s="104"/>
      <c r="E444" s="104"/>
      <c r="F444" s="104"/>
      <c r="G444" s="104"/>
      <c r="H444" s="104"/>
      <c r="I444" s="120" t="str">
        <f t="shared" si="6"/>
        <v>GRUP_D3</v>
      </c>
      <c r="J444" s="139" t="s">
        <v>16722</v>
      </c>
      <c r="K444" s="140" t="s">
        <v>16187</v>
      </c>
      <c r="L444" s="141">
        <v>102</v>
      </c>
      <c r="M444" s="142">
        <v>8.26</v>
      </c>
    </row>
    <row r="445" spans="1:13" x14ac:dyDescent="0.2">
      <c r="A445" s="103"/>
      <c r="B445" s="104"/>
      <c r="C445" s="105"/>
      <c r="D445" s="104"/>
      <c r="E445" s="104"/>
      <c r="F445" s="104"/>
      <c r="G445" s="104"/>
      <c r="H445" s="104"/>
      <c r="I445" s="120" t="str">
        <f t="shared" si="6"/>
        <v>GRUP_D3</v>
      </c>
      <c r="J445" s="139" t="s">
        <v>16723</v>
      </c>
      <c r="K445" s="140" t="s">
        <v>16187</v>
      </c>
      <c r="L445" s="141">
        <v>102</v>
      </c>
      <c r="M445" s="142">
        <v>8.26</v>
      </c>
    </row>
    <row r="446" spans="1:13" x14ac:dyDescent="0.2">
      <c r="A446" s="103"/>
      <c r="B446" s="104"/>
      <c r="C446" s="105"/>
      <c r="D446" s="104"/>
      <c r="E446" s="104"/>
      <c r="F446" s="104"/>
      <c r="G446" s="104"/>
      <c r="H446" s="104"/>
      <c r="I446" s="120" t="str">
        <f t="shared" si="6"/>
        <v>GRUP_D3</v>
      </c>
      <c r="J446" s="139" t="s">
        <v>16724</v>
      </c>
      <c r="K446" s="140" t="s">
        <v>16187</v>
      </c>
      <c r="L446" s="141">
        <v>102</v>
      </c>
      <c r="M446" s="142">
        <v>8.26</v>
      </c>
    </row>
    <row r="447" spans="1:13" x14ac:dyDescent="0.2">
      <c r="A447" s="103"/>
      <c r="B447" s="104"/>
      <c r="C447" s="105"/>
      <c r="D447" s="104"/>
      <c r="E447" s="104"/>
      <c r="F447" s="104"/>
      <c r="G447" s="104"/>
      <c r="H447" s="104"/>
      <c r="I447" s="120" t="str">
        <f t="shared" si="6"/>
        <v>GRUP_D3</v>
      </c>
      <c r="J447" s="121" t="s">
        <v>16725</v>
      </c>
      <c r="K447" s="122" t="s">
        <v>16726</v>
      </c>
      <c r="L447" s="123">
        <v>102</v>
      </c>
      <c r="M447" s="124">
        <v>8.26</v>
      </c>
    </row>
    <row r="448" spans="1:13" x14ac:dyDescent="0.2">
      <c r="A448" s="103"/>
      <c r="B448" s="104"/>
      <c r="C448" s="105"/>
      <c r="D448" s="104"/>
      <c r="E448" s="104"/>
      <c r="F448" s="104"/>
      <c r="G448" s="104"/>
      <c r="H448" s="104"/>
      <c r="I448" s="120" t="str">
        <f t="shared" si="6"/>
        <v>GRUP_D3</v>
      </c>
      <c r="J448" s="139" t="s">
        <v>16727</v>
      </c>
      <c r="K448" s="140" t="s">
        <v>16728</v>
      </c>
      <c r="L448" s="141">
        <v>101</v>
      </c>
      <c r="M448" s="142">
        <v>8.09</v>
      </c>
    </row>
    <row r="449" spans="1:13" x14ac:dyDescent="0.2">
      <c r="A449" s="103"/>
      <c r="B449" s="104"/>
      <c r="C449" s="105"/>
      <c r="D449" s="104"/>
      <c r="E449" s="104"/>
      <c r="F449" s="104"/>
      <c r="G449" s="104"/>
      <c r="H449" s="104"/>
      <c r="I449" s="120" t="str">
        <f t="shared" si="6"/>
        <v>GRUP_D3</v>
      </c>
      <c r="J449" s="139" t="s">
        <v>16729</v>
      </c>
      <c r="K449" s="140" t="s">
        <v>16193</v>
      </c>
      <c r="L449" s="141">
        <v>99</v>
      </c>
      <c r="M449" s="142">
        <v>7.76</v>
      </c>
    </row>
    <row r="450" spans="1:13" x14ac:dyDescent="0.2">
      <c r="A450" s="103"/>
      <c r="B450" s="104"/>
      <c r="C450" s="105"/>
      <c r="D450" s="104"/>
      <c r="E450" s="104"/>
      <c r="F450" s="104"/>
      <c r="G450" s="104"/>
      <c r="H450" s="104"/>
      <c r="I450" s="120" t="str">
        <f t="shared" si="6"/>
        <v>GRUP_D3</v>
      </c>
      <c r="J450" s="139" t="s">
        <v>16730</v>
      </c>
      <c r="K450" s="140" t="s">
        <v>16193</v>
      </c>
      <c r="L450" s="141">
        <v>99</v>
      </c>
      <c r="M450" s="142">
        <v>7.76</v>
      </c>
    </row>
    <row r="451" spans="1:13" x14ac:dyDescent="0.2">
      <c r="A451" s="103"/>
      <c r="B451" s="104"/>
      <c r="C451" s="105"/>
      <c r="D451" s="104"/>
      <c r="E451" s="104"/>
      <c r="F451" s="104"/>
      <c r="G451" s="104"/>
      <c r="H451" s="104"/>
      <c r="I451" s="120" t="str">
        <f t="shared" si="6"/>
        <v>GRUP_D3</v>
      </c>
      <c r="J451" s="139" t="s">
        <v>16731</v>
      </c>
      <c r="K451" s="140" t="s">
        <v>16193</v>
      </c>
      <c r="L451" s="141">
        <v>99</v>
      </c>
      <c r="M451" s="142">
        <v>7.76</v>
      </c>
    </row>
    <row r="452" spans="1:13" x14ac:dyDescent="0.2">
      <c r="A452" s="103"/>
      <c r="B452" s="104"/>
      <c r="C452" s="105"/>
      <c r="D452" s="104"/>
      <c r="E452" s="104"/>
      <c r="F452" s="104"/>
      <c r="G452" s="104"/>
      <c r="H452" s="104"/>
      <c r="I452" s="120" t="str">
        <f t="shared" si="6"/>
        <v>GRUP_D3</v>
      </c>
      <c r="J452" s="139" t="s">
        <v>16732</v>
      </c>
      <c r="K452" s="140" t="s">
        <v>16193</v>
      </c>
      <c r="L452" s="141">
        <v>99</v>
      </c>
      <c r="M452" s="142">
        <v>7.76</v>
      </c>
    </row>
    <row r="453" spans="1:13" x14ac:dyDescent="0.2">
      <c r="A453" s="103"/>
      <c r="B453" s="104"/>
      <c r="C453" s="105"/>
      <c r="D453" s="104"/>
      <c r="E453" s="104"/>
      <c r="F453" s="104"/>
      <c r="G453" s="104"/>
      <c r="H453" s="104"/>
      <c r="I453" s="120" t="str">
        <f t="shared" ref="I453:I516" si="7">CONCATENATE("GRUP_",LEFT(J453,2))</f>
        <v>GRUP_D3</v>
      </c>
      <c r="J453" s="139" t="s">
        <v>16733</v>
      </c>
      <c r="K453" s="140" t="s">
        <v>16187</v>
      </c>
      <c r="L453" s="141">
        <v>97</v>
      </c>
      <c r="M453" s="142">
        <v>7.44</v>
      </c>
    </row>
    <row r="454" spans="1:13" x14ac:dyDescent="0.2">
      <c r="A454" s="103"/>
      <c r="B454" s="104"/>
      <c r="C454" s="105"/>
      <c r="D454" s="104"/>
      <c r="E454" s="104"/>
      <c r="F454" s="104"/>
      <c r="G454" s="104"/>
      <c r="H454" s="104"/>
      <c r="I454" s="120" t="str">
        <f t="shared" si="7"/>
        <v>GRUP_D3</v>
      </c>
      <c r="J454" s="139" t="s">
        <v>16734</v>
      </c>
      <c r="K454" s="140" t="s">
        <v>16627</v>
      </c>
      <c r="L454" s="141">
        <v>97</v>
      </c>
      <c r="M454" s="142">
        <v>7.44</v>
      </c>
    </row>
    <row r="455" spans="1:13" x14ac:dyDescent="0.2">
      <c r="A455" s="103"/>
      <c r="B455" s="104"/>
      <c r="C455" s="105"/>
      <c r="D455" s="104"/>
      <c r="E455" s="104"/>
      <c r="F455" s="104"/>
      <c r="G455" s="104"/>
      <c r="H455" s="104"/>
      <c r="I455" s="120" t="str">
        <f t="shared" si="7"/>
        <v>GRUP_D3</v>
      </c>
      <c r="J455" s="139" t="s">
        <v>16735</v>
      </c>
      <c r="K455" s="140" t="s">
        <v>16736</v>
      </c>
      <c r="L455" s="141">
        <v>97</v>
      </c>
      <c r="M455" s="142">
        <v>7.44</v>
      </c>
    </row>
    <row r="456" spans="1:13" x14ac:dyDescent="0.2">
      <c r="A456" s="103"/>
      <c r="B456" s="104"/>
      <c r="C456" s="105"/>
      <c r="D456" s="104"/>
      <c r="E456" s="104"/>
      <c r="F456" s="104"/>
      <c r="G456" s="104"/>
      <c r="H456" s="104"/>
      <c r="I456" s="120" t="str">
        <f t="shared" si="7"/>
        <v>GRUP_D3</v>
      </c>
      <c r="J456" s="139" t="s">
        <v>16737</v>
      </c>
      <c r="K456" s="140" t="s">
        <v>16627</v>
      </c>
      <c r="L456" s="141">
        <v>97</v>
      </c>
      <c r="M456" s="142">
        <v>7.44</v>
      </c>
    </row>
    <row r="457" spans="1:13" x14ac:dyDescent="0.2">
      <c r="A457" s="103"/>
      <c r="B457" s="104"/>
      <c r="C457" s="105"/>
      <c r="D457" s="104"/>
      <c r="E457" s="104"/>
      <c r="F457" s="104"/>
      <c r="G457" s="104"/>
      <c r="H457" s="104"/>
      <c r="I457" s="120" t="str">
        <f t="shared" si="7"/>
        <v>GRUP_D3</v>
      </c>
      <c r="J457" s="121" t="s">
        <v>16738</v>
      </c>
      <c r="K457" s="122" t="s">
        <v>16187</v>
      </c>
      <c r="L457" s="123">
        <v>102</v>
      </c>
      <c r="M457" s="124">
        <v>8.26</v>
      </c>
    </row>
    <row r="458" spans="1:13" x14ac:dyDescent="0.2">
      <c r="A458" s="103"/>
      <c r="B458" s="104"/>
      <c r="C458" s="105"/>
      <c r="D458" s="104"/>
      <c r="E458" s="104"/>
      <c r="F458" s="104"/>
      <c r="G458" s="104"/>
      <c r="H458" s="104"/>
      <c r="I458" s="120" t="str">
        <f t="shared" si="7"/>
        <v>GRUP_D3</v>
      </c>
      <c r="J458" s="121" t="s">
        <v>16739</v>
      </c>
      <c r="K458" s="122" t="s">
        <v>16193</v>
      </c>
      <c r="L458" s="123">
        <v>99</v>
      </c>
      <c r="M458" s="124">
        <v>7.76</v>
      </c>
    </row>
    <row r="459" spans="1:13" x14ac:dyDescent="0.2">
      <c r="A459" s="103"/>
      <c r="B459" s="104"/>
      <c r="C459" s="105"/>
      <c r="D459" s="104"/>
      <c r="E459" s="104"/>
      <c r="F459" s="104"/>
      <c r="G459" s="104"/>
      <c r="H459" s="104"/>
      <c r="I459" s="120" t="str">
        <f t="shared" si="7"/>
        <v>GRUP_D3</v>
      </c>
      <c r="J459" s="121" t="s">
        <v>16740</v>
      </c>
      <c r="K459" s="122" t="s">
        <v>16741</v>
      </c>
      <c r="L459" s="123">
        <v>102</v>
      </c>
      <c r="M459" s="124">
        <v>8.26</v>
      </c>
    </row>
    <row r="460" spans="1:13" x14ac:dyDescent="0.2">
      <c r="A460" s="103"/>
      <c r="B460" s="104"/>
      <c r="C460" s="105"/>
      <c r="D460" s="104"/>
      <c r="E460" s="104"/>
      <c r="F460" s="104"/>
      <c r="G460" s="104"/>
      <c r="H460" s="104"/>
      <c r="I460" s="120" t="str">
        <f t="shared" si="7"/>
        <v>GRUP_D3</v>
      </c>
      <c r="J460" s="139" t="s">
        <v>16742</v>
      </c>
      <c r="K460" s="140" t="s">
        <v>16743</v>
      </c>
      <c r="L460" s="141">
        <v>93</v>
      </c>
      <c r="M460" s="142">
        <v>6.85</v>
      </c>
    </row>
    <row r="461" spans="1:13" x14ac:dyDescent="0.2">
      <c r="A461" s="103"/>
      <c r="B461" s="104"/>
      <c r="C461" s="105"/>
      <c r="D461" s="104"/>
      <c r="E461" s="104"/>
      <c r="F461" s="104"/>
      <c r="G461" s="104"/>
      <c r="H461" s="104"/>
      <c r="I461" s="120" t="str">
        <f t="shared" si="7"/>
        <v>GRUP_D3</v>
      </c>
      <c r="J461" s="139" t="s">
        <v>16744</v>
      </c>
      <c r="K461" s="140" t="s">
        <v>16745</v>
      </c>
      <c r="L461" s="141">
        <v>93</v>
      </c>
      <c r="M461" s="142">
        <v>6.85</v>
      </c>
    </row>
    <row r="462" spans="1:13" x14ac:dyDescent="0.2">
      <c r="A462" s="103"/>
      <c r="B462" s="104"/>
      <c r="C462" s="105"/>
      <c r="D462" s="104"/>
      <c r="E462" s="104"/>
      <c r="F462" s="104"/>
      <c r="G462" s="104"/>
      <c r="H462" s="104"/>
      <c r="I462" s="120" t="str">
        <f t="shared" si="7"/>
        <v>GRUP_D3</v>
      </c>
      <c r="J462" s="139" t="s">
        <v>16746</v>
      </c>
      <c r="K462" s="140" t="s">
        <v>16747</v>
      </c>
      <c r="L462" s="141">
        <v>90</v>
      </c>
      <c r="M462" s="142">
        <v>6.43</v>
      </c>
    </row>
    <row r="463" spans="1:13" x14ac:dyDescent="0.2">
      <c r="A463" s="103"/>
      <c r="B463" s="104"/>
      <c r="C463" s="105"/>
      <c r="D463" s="104"/>
      <c r="E463" s="104"/>
      <c r="F463" s="104"/>
      <c r="G463" s="104"/>
      <c r="H463" s="104"/>
      <c r="I463" s="120" t="str">
        <f t="shared" si="7"/>
        <v>GRUP_D3</v>
      </c>
      <c r="J463" s="139" t="s">
        <v>16748</v>
      </c>
      <c r="K463" s="140" t="s">
        <v>16749</v>
      </c>
      <c r="L463" s="141">
        <v>90</v>
      </c>
      <c r="M463" s="142">
        <v>6.43</v>
      </c>
    </row>
    <row r="464" spans="1:13" x14ac:dyDescent="0.2">
      <c r="A464" s="103"/>
      <c r="B464" s="104"/>
      <c r="C464" s="105"/>
      <c r="D464" s="104"/>
      <c r="E464" s="104"/>
      <c r="F464" s="104"/>
      <c r="G464" s="104"/>
      <c r="H464" s="104"/>
      <c r="I464" s="120" t="str">
        <f t="shared" si="7"/>
        <v>GRUP_D3</v>
      </c>
      <c r="J464" s="139" t="s">
        <v>16750</v>
      </c>
      <c r="K464" s="140" t="s">
        <v>16234</v>
      </c>
      <c r="L464" s="141">
        <v>87</v>
      </c>
      <c r="M464" s="142">
        <v>6.04</v>
      </c>
    </row>
    <row r="465" spans="1:13" x14ac:dyDescent="0.2">
      <c r="A465" s="103"/>
      <c r="B465" s="104"/>
      <c r="C465" s="105"/>
      <c r="D465" s="104"/>
      <c r="E465" s="104"/>
      <c r="F465" s="104"/>
      <c r="G465" s="104"/>
      <c r="H465" s="104"/>
      <c r="I465" s="120" t="str">
        <f t="shared" si="7"/>
        <v>GRUP_D3</v>
      </c>
      <c r="J465" s="139" t="s">
        <v>16751</v>
      </c>
      <c r="K465" s="140" t="s">
        <v>16752</v>
      </c>
      <c r="L465" s="141">
        <v>87</v>
      </c>
      <c r="M465" s="142">
        <v>6.04</v>
      </c>
    </row>
    <row r="466" spans="1:13" x14ac:dyDescent="0.2">
      <c r="A466" s="103"/>
      <c r="B466" s="104"/>
      <c r="C466" s="105"/>
      <c r="D466" s="104"/>
      <c r="E466" s="104"/>
      <c r="F466" s="104"/>
      <c r="G466" s="104"/>
      <c r="H466" s="104"/>
      <c r="I466" s="120" t="str">
        <f t="shared" si="7"/>
        <v>GRUP_D3</v>
      </c>
      <c r="J466" s="139" t="s">
        <v>16753</v>
      </c>
      <c r="K466" s="140" t="s">
        <v>16754</v>
      </c>
      <c r="L466" s="141">
        <v>87</v>
      </c>
      <c r="M466" s="142">
        <v>6.04</v>
      </c>
    </row>
    <row r="467" spans="1:13" x14ac:dyDescent="0.2">
      <c r="A467" s="103"/>
      <c r="B467" s="104"/>
      <c r="C467" s="105"/>
      <c r="D467" s="104"/>
      <c r="E467" s="104"/>
      <c r="F467" s="104"/>
      <c r="G467" s="104"/>
      <c r="H467" s="104"/>
      <c r="I467" s="120" t="str">
        <f t="shared" si="7"/>
        <v>GRUP_D3</v>
      </c>
      <c r="J467" s="139" t="s">
        <v>16755</v>
      </c>
      <c r="K467" s="140" t="s">
        <v>16756</v>
      </c>
      <c r="L467" s="141">
        <v>87</v>
      </c>
      <c r="M467" s="142">
        <v>6.04</v>
      </c>
    </row>
    <row r="468" spans="1:13" x14ac:dyDescent="0.2">
      <c r="A468" s="103"/>
      <c r="B468" s="104"/>
      <c r="C468" s="105"/>
      <c r="D468" s="104"/>
      <c r="E468" s="104"/>
      <c r="F468" s="104"/>
      <c r="G468" s="104"/>
      <c r="H468" s="104"/>
      <c r="I468" s="120" t="str">
        <f t="shared" si="7"/>
        <v>GRUP_D3</v>
      </c>
      <c r="J468" s="139" t="s">
        <v>16757</v>
      </c>
      <c r="K468" s="140" t="s">
        <v>16193</v>
      </c>
      <c r="L468" s="141">
        <v>87</v>
      </c>
      <c r="M468" s="142">
        <v>6.04</v>
      </c>
    </row>
    <row r="469" spans="1:13" x14ac:dyDescent="0.2">
      <c r="A469" s="103"/>
      <c r="B469" s="104"/>
      <c r="C469" s="105"/>
      <c r="D469" s="104"/>
      <c r="E469" s="104"/>
      <c r="F469" s="104"/>
      <c r="G469" s="104"/>
      <c r="H469" s="104"/>
      <c r="I469" s="120" t="str">
        <f t="shared" si="7"/>
        <v>GRUP_D3</v>
      </c>
      <c r="J469" s="139" t="s">
        <v>16758</v>
      </c>
      <c r="K469" s="140" t="s">
        <v>16630</v>
      </c>
      <c r="L469" s="141">
        <v>87</v>
      </c>
      <c r="M469" s="142">
        <v>6.04</v>
      </c>
    </row>
    <row r="470" spans="1:13" x14ac:dyDescent="0.2">
      <c r="A470" s="103"/>
      <c r="B470" s="104"/>
      <c r="C470" s="105"/>
      <c r="D470" s="104"/>
      <c r="E470" s="104"/>
      <c r="F470" s="104"/>
      <c r="G470" s="104"/>
      <c r="H470" s="104"/>
      <c r="I470" s="120" t="str">
        <f t="shared" si="7"/>
        <v>GRUP_D3</v>
      </c>
      <c r="J470" s="139" t="s">
        <v>16759</v>
      </c>
      <c r="K470" s="140" t="s">
        <v>16760</v>
      </c>
      <c r="L470" s="141">
        <v>87</v>
      </c>
      <c r="M470" s="142">
        <v>6.04</v>
      </c>
    </row>
    <row r="471" spans="1:13" x14ac:dyDescent="0.2">
      <c r="A471" s="103"/>
      <c r="B471" s="104"/>
      <c r="C471" s="105"/>
      <c r="D471" s="104"/>
      <c r="E471" s="104"/>
      <c r="F471" s="104"/>
      <c r="G471" s="104"/>
      <c r="H471" s="104"/>
      <c r="I471" s="120" t="str">
        <f t="shared" si="7"/>
        <v>GRUP_D3</v>
      </c>
      <c r="J471" s="139" t="s">
        <v>16761</v>
      </c>
      <c r="K471" s="140" t="s">
        <v>16234</v>
      </c>
      <c r="L471" s="141">
        <v>87</v>
      </c>
      <c r="M471" s="142">
        <v>6.04</v>
      </c>
    </row>
    <row r="472" spans="1:13" x14ac:dyDescent="0.2">
      <c r="A472" s="103"/>
      <c r="B472" s="104"/>
      <c r="C472" s="105"/>
      <c r="D472" s="104"/>
      <c r="E472" s="104"/>
      <c r="F472" s="104"/>
      <c r="G472" s="104"/>
      <c r="H472" s="104"/>
      <c r="I472" s="120" t="str">
        <f t="shared" si="7"/>
        <v>GRUP_D3</v>
      </c>
      <c r="J472" s="139" t="s">
        <v>16762</v>
      </c>
      <c r="K472" s="140" t="s">
        <v>16234</v>
      </c>
      <c r="L472" s="141">
        <v>87</v>
      </c>
      <c r="M472" s="142">
        <v>6.04</v>
      </c>
    </row>
    <row r="473" spans="1:13" x14ac:dyDescent="0.2">
      <c r="A473" s="103"/>
      <c r="B473" s="104"/>
      <c r="C473" s="105"/>
      <c r="D473" s="104"/>
      <c r="E473" s="104"/>
      <c r="F473" s="104"/>
      <c r="G473" s="104"/>
      <c r="H473" s="104"/>
      <c r="I473" s="120" t="str">
        <f t="shared" si="7"/>
        <v>GRUP_D3</v>
      </c>
      <c r="J473" s="139" t="s">
        <v>16763</v>
      </c>
      <c r="K473" s="140" t="s">
        <v>16234</v>
      </c>
      <c r="L473" s="141">
        <v>87</v>
      </c>
      <c r="M473" s="142">
        <v>6.04</v>
      </c>
    </row>
    <row r="474" spans="1:13" x14ac:dyDescent="0.2">
      <c r="A474" s="103"/>
      <c r="B474" s="104"/>
      <c r="C474" s="105"/>
      <c r="D474" s="104"/>
      <c r="E474" s="104"/>
      <c r="F474" s="104"/>
      <c r="G474" s="104"/>
      <c r="H474" s="104"/>
      <c r="I474" s="120" t="str">
        <f t="shared" si="7"/>
        <v>GRUP_D3</v>
      </c>
      <c r="J474" s="139" t="s">
        <v>16764</v>
      </c>
      <c r="K474" s="140" t="s">
        <v>16747</v>
      </c>
      <c r="L474" s="141">
        <v>85</v>
      </c>
      <c r="M474" s="142">
        <v>5.79</v>
      </c>
    </row>
    <row r="475" spans="1:13" x14ac:dyDescent="0.2">
      <c r="A475" s="103"/>
      <c r="B475" s="104"/>
      <c r="C475" s="105"/>
      <c r="D475" s="104"/>
      <c r="E475" s="104"/>
      <c r="F475" s="104"/>
      <c r="G475" s="104"/>
      <c r="H475" s="104"/>
      <c r="I475" s="120" t="str">
        <f t="shared" si="7"/>
        <v>GRUP_D3</v>
      </c>
      <c r="J475" s="139" t="s">
        <v>16765</v>
      </c>
      <c r="K475" s="140" t="s">
        <v>16766</v>
      </c>
      <c r="L475" s="141">
        <v>85</v>
      </c>
      <c r="M475" s="142">
        <v>5.79</v>
      </c>
    </row>
    <row r="476" spans="1:13" x14ac:dyDescent="0.2">
      <c r="A476" s="103"/>
      <c r="B476" s="104"/>
      <c r="C476" s="105"/>
      <c r="D476" s="104"/>
      <c r="E476" s="104"/>
      <c r="F476" s="104"/>
      <c r="G476" s="104"/>
      <c r="H476" s="104"/>
      <c r="I476" s="120" t="str">
        <f t="shared" si="7"/>
        <v>GRUP_D3</v>
      </c>
      <c r="J476" s="139" t="s">
        <v>16767</v>
      </c>
      <c r="K476" s="140" t="s">
        <v>16255</v>
      </c>
      <c r="L476" s="141">
        <v>83</v>
      </c>
      <c r="M476" s="142">
        <v>5.55</v>
      </c>
    </row>
    <row r="477" spans="1:13" x14ac:dyDescent="0.2">
      <c r="A477" s="103"/>
      <c r="B477" s="104"/>
      <c r="C477" s="105"/>
      <c r="D477" s="104"/>
      <c r="E477" s="104"/>
      <c r="F477" s="104"/>
      <c r="G477" s="104"/>
      <c r="H477" s="104"/>
      <c r="I477" s="120" t="str">
        <f t="shared" si="7"/>
        <v>GRUP_D3</v>
      </c>
      <c r="J477" s="139" t="s">
        <v>16768</v>
      </c>
      <c r="K477" s="140" t="s">
        <v>16234</v>
      </c>
      <c r="L477" s="141">
        <v>83</v>
      </c>
      <c r="M477" s="142">
        <v>5.55</v>
      </c>
    </row>
    <row r="478" spans="1:13" x14ac:dyDescent="0.2">
      <c r="A478" s="103"/>
      <c r="B478" s="104"/>
      <c r="C478" s="105"/>
      <c r="D478" s="104"/>
      <c r="E478" s="104"/>
      <c r="F478" s="104"/>
      <c r="G478" s="104"/>
      <c r="H478" s="104"/>
      <c r="I478" s="120" t="str">
        <f t="shared" si="7"/>
        <v>GRUP_D3</v>
      </c>
      <c r="J478" s="139" t="s">
        <v>16769</v>
      </c>
      <c r="K478" s="140" t="s">
        <v>16770</v>
      </c>
      <c r="L478" s="141">
        <v>83</v>
      </c>
      <c r="M478" s="142">
        <v>5.55</v>
      </c>
    </row>
    <row r="479" spans="1:13" x14ac:dyDescent="0.2">
      <c r="A479" s="103"/>
      <c r="B479" s="104"/>
      <c r="C479" s="105"/>
      <c r="D479" s="104"/>
      <c r="E479" s="104"/>
      <c r="F479" s="104"/>
      <c r="G479" s="104"/>
      <c r="H479" s="104"/>
      <c r="I479" s="120" t="str">
        <f t="shared" si="7"/>
        <v>GRUP_D3</v>
      </c>
      <c r="J479" s="139" t="s">
        <v>16771</v>
      </c>
      <c r="K479" s="140" t="s">
        <v>16255</v>
      </c>
      <c r="L479" s="141">
        <v>83</v>
      </c>
      <c r="M479" s="142">
        <v>5.55</v>
      </c>
    </row>
    <row r="480" spans="1:13" x14ac:dyDescent="0.2">
      <c r="A480" s="103"/>
      <c r="B480" s="104"/>
      <c r="C480" s="105"/>
      <c r="D480" s="104"/>
      <c r="E480" s="104"/>
      <c r="F480" s="104"/>
      <c r="G480" s="104"/>
      <c r="H480" s="104"/>
      <c r="I480" s="120" t="str">
        <f t="shared" si="7"/>
        <v>GRUP_D3</v>
      </c>
      <c r="J480" s="139" t="s">
        <v>16772</v>
      </c>
      <c r="K480" s="140" t="s">
        <v>16255</v>
      </c>
      <c r="L480" s="141">
        <v>83</v>
      </c>
      <c r="M480" s="142">
        <v>5.55</v>
      </c>
    </row>
    <row r="481" spans="1:13" x14ac:dyDescent="0.2">
      <c r="A481" s="103"/>
      <c r="B481" s="104"/>
      <c r="C481" s="105"/>
      <c r="D481" s="104"/>
      <c r="E481" s="104"/>
      <c r="F481" s="104"/>
      <c r="G481" s="104"/>
      <c r="H481" s="104"/>
      <c r="I481" s="120" t="str">
        <f t="shared" si="7"/>
        <v>GRUP_D3</v>
      </c>
      <c r="J481" s="139" t="s">
        <v>16773</v>
      </c>
      <c r="K481" s="140" t="s">
        <v>16255</v>
      </c>
      <c r="L481" s="141">
        <v>83</v>
      </c>
      <c r="M481" s="142">
        <v>5.55</v>
      </c>
    </row>
    <row r="482" spans="1:13" x14ac:dyDescent="0.2">
      <c r="A482" s="103"/>
      <c r="B482" s="104"/>
      <c r="C482" s="105"/>
      <c r="D482" s="104"/>
      <c r="E482" s="104"/>
      <c r="F482" s="104"/>
      <c r="G482" s="104"/>
      <c r="H482" s="104"/>
      <c r="I482" s="120" t="str">
        <f t="shared" si="7"/>
        <v>GRUP_D3</v>
      </c>
      <c r="J482" s="121" t="s">
        <v>16774</v>
      </c>
      <c r="K482" s="122" t="s">
        <v>16234</v>
      </c>
      <c r="L482" s="123">
        <v>87</v>
      </c>
      <c r="M482" s="124">
        <v>6.04</v>
      </c>
    </row>
    <row r="483" spans="1:13" x14ac:dyDescent="0.2">
      <c r="A483" s="103"/>
      <c r="B483" s="104"/>
      <c r="C483" s="105"/>
      <c r="D483" s="104"/>
      <c r="E483" s="104"/>
      <c r="F483" s="104"/>
      <c r="G483" s="104"/>
      <c r="H483" s="104"/>
      <c r="I483" s="120" t="str">
        <f t="shared" si="7"/>
        <v>GRUP_D3</v>
      </c>
      <c r="J483" s="139" t="s">
        <v>16775</v>
      </c>
      <c r="K483" s="140" t="s">
        <v>16776</v>
      </c>
      <c r="L483" s="141">
        <v>81</v>
      </c>
      <c r="M483" s="142">
        <v>5.33</v>
      </c>
    </row>
    <row r="484" spans="1:13" x14ac:dyDescent="0.2">
      <c r="A484" s="103"/>
      <c r="B484" s="104"/>
      <c r="C484" s="105"/>
      <c r="D484" s="104"/>
      <c r="E484" s="104"/>
      <c r="F484" s="104"/>
      <c r="G484" s="104"/>
      <c r="H484" s="104"/>
      <c r="I484" s="120" t="str">
        <f t="shared" si="7"/>
        <v>GRUP_D3</v>
      </c>
      <c r="J484" s="139" t="s">
        <v>16777</v>
      </c>
      <c r="K484" s="140" t="s">
        <v>16673</v>
      </c>
      <c r="L484" s="141">
        <v>78</v>
      </c>
      <c r="M484" s="142">
        <v>5</v>
      </c>
    </row>
    <row r="485" spans="1:13" x14ac:dyDescent="0.2">
      <c r="A485" s="103"/>
      <c r="B485" s="104"/>
      <c r="C485" s="105"/>
      <c r="D485" s="104"/>
      <c r="E485" s="104"/>
      <c r="F485" s="104"/>
      <c r="G485" s="104"/>
      <c r="H485" s="104"/>
      <c r="I485" s="120" t="str">
        <f t="shared" si="7"/>
        <v>GRUP_D3</v>
      </c>
      <c r="J485" s="121" t="s">
        <v>16778</v>
      </c>
      <c r="K485" s="122" t="s">
        <v>16255</v>
      </c>
      <c r="L485" s="123">
        <v>83</v>
      </c>
      <c r="M485" s="124">
        <v>5.55</v>
      </c>
    </row>
    <row r="486" spans="1:13" x14ac:dyDescent="0.2">
      <c r="A486" s="103"/>
      <c r="B486" s="104"/>
      <c r="C486" s="105"/>
      <c r="D486" s="104"/>
      <c r="E486" s="104"/>
      <c r="F486" s="104"/>
      <c r="G486" s="104"/>
      <c r="H486" s="104"/>
      <c r="I486" s="120" t="str">
        <f t="shared" si="7"/>
        <v>GRUP_D3</v>
      </c>
      <c r="J486" s="139" t="s">
        <v>16779</v>
      </c>
      <c r="K486" s="140" t="s">
        <v>16780</v>
      </c>
      <c r="L486" s="141">
        <v>75</v>
      </c>
      <c r="M486" s="142">
        <v>4.7</v>
      </c>
    </row>
    <row r="487" spans="1:13" x14ac:dyDescent="0.2">
      <c r="A487" s="103"/>
      <c r="B487" s="104"/>
      <c r="C487" s="105"/>
      <c r="D487" s="104"/>
      <c r="E487" s="104"/>
      <c r="F487" s="104"/>
      <c r="G487" s="104"/>
      <c r="H487" s="104"/>
      <c r="I487" s="120" t="str">
        <f t="shared" si="7"/>
        <v>GRUP_D3</v>
      </c>
      <c r="J487" s="139" t="s">
        <v>16781</v>
      </c>
      <c r="K487" s="140" t="s">
        <v>16782</v>
      </c>
      <c r="L487" s="141">
        <v>75</v>
      </c>
      <c r="M487" s="142">
        <v>4.7</v>
      </c>
    </row>
    <row r="488" spans="1:13" x14ac:dyDescent="0.2">
      <c r="A488" s="103"/>
      <c r="B488" s="104"/>
      <c r="C488" s="105"/>
      <c r="D488" s="104"/>
      <c r="E488" s="104"/>
      <c r="F488" s="104"/>
      <c r="G488" s="104"/>
      <c r="H488" s="104"/>
      <c r="I488" s="120" t="str">
        <f t="shared" si="7"/>
        <v>GRUP_D3</v>
      </c>
      <c r="J488" s="139" t="s">
        <v>16783</v>
      </c>
      <c r="K488" s="140" t="s">
        <v>16784</v>
      </c>
      <c r="L488" s="141">
        <v>75</v>
      </c>
      <c r="M488" s="142">
        <v>4.7</v>
      </c>
    </row>
    <row r="489" spans="1:13" x14ac:dyDescent="0.2">
      <c r="A489" s="103"/>
      <c r="B489" s="104"/>
      <c r="C489" s="105"/>
      <c r="D489" s="104"/>
      <c r="E489" s="104"/>
      <c r="F489" s="104"/>
      <c r="G489" s="104"/>
      <c r="H489" s="104"/>
      <c r="I489" s="120" t="str">
        <f t="shared" si="7"/>
        <v>GRUP_D3</v>
      </c>
      <c r="J489" s="139" t="s">
        <v>16785</v>
      </c>
      <c r="K489" s="140" t="s">
        <v>16786</v>
      </c>
      <c r="L489" s="141">
        <v>75</v>
      </c>
      <c r="M489" s="142">
        <v>4.7</v>
      </c>
    </row>
    <row r="490" spans="1:13" x14ac:dyDescent="0.2">
      <c r="A490" s="103"/>
      <c r="B490" s="104"/>
      <c r="C490" s="105"/>
      <c r="D490" s="104"/>
      <c r="E490" s="104"/>
      <c r="F490" s="104"/>
      <c r="G490" s="104"/>
      <c r="H490" s="104"/>
      <c r="I490" s="120" t="str">
        <f t="shared" si="7"/>
        <v>GRUP_D3</v>
      </c>
      <c r="J490" s="139" t="s">
        <v>16787</v>
      </c>
      <c r="K490" s="140" t="s">
        <v>16788</v>
      </c>
      <c r="L490" s="141">
        <v>75</v>
      </c>
      <c r="M490" s="142">
        <v>4.7</v>
      </c>
    </row>
    <row r="491" spans="1:13" x14ac:dyDescent="0.2">
      <c r="A491" s="103"/>
      <c r="B491" s="104"/>
      <c r="C491" s="105"/>
      <c r="D491" s="104"/>
      <c r="E491" s="104"/>
      <c r="F491" s="104"/>
      <c r="G491" s="104"/>
      <c r="H491" s="104"/>
      <c r="I491" s="120" t="str">
        <f t="shared" si="7"/>
        <v>GRUP_D3</v>
      </c>
      <c r="J491" s="139" t="s">
        <v>16789</v>
      </c>
      <c r="K491" s="140" t="s">
        <v>16299</v>
      </c>
      <c r="L491" s="141">
        <v>75</v>
      </c>
      <c r="M491" s="142">
        <v>4.7</v>
      </c>
    </row>
    <row r="492" spans="1:13" x14ac:dyDescent="0.2">
      <c r="A492" s="103"/>
      <c r="B492" s="104"/>
      <c r="C492" s="105"/>
      <c r="D492" s="104"/>
      <c r="E492" s="104"/>
      <c r="F492" s="104"/>
      <c r="G492" s="104"/>
      <c r="H492" s="104"/>
      <c r="I492" s="120" t="str">
        <f t="shared" si="7"/>
        <v>GRUP_D3</v>
      </c>
      <c r="J492" s="139" t="s">
        <v>16790</v>
      </c>
      <c r="K492" s="140" t="s">
        <v>16791</v>
      </c>
      <c r="L492" s="141">
        <v>75</v>
      </c>
      <c r="M492" s="142">
        <v>4.7</v>
      </c>
    </row>
    <row r="493" spans="1:13" x14ac:dyDescent="0.2">
      <c r="A493" s="103"/>
      <c r="B493" s="104"/>
      <c r="C493" s="105"/>
      <c r="D493" s="104"/>
      <c r="E493" s="104"/>
      <c r="F493" s="104"/>
      <c r="G493" s="104"/>
      <c r="H493" s="104"/>
      <c r="I493" s="120" t="str">
        <f t="shared" si="7"/>
        <v>GRUP_D3</v>
      </c>
      <c r="J493" s="139" t="s">
        <v>16792</v>
      </c>
      <c r="K493" s="140" t="s">
        <v>16793</v>
      </c>
      <c r="L493" s="141">
        <v>75</v>
      </c>
      <c r="M493" s="142">
        <v>4.7</v>
      </c>
    </row>
    <row r="494" spans="1:13" x14ac:dyDescent="0.2">
      <c r="A494" s="103"/>
      <c r="B494" s="104"/>
      <c r="C494" s="105"/>
      <c r="D494" s="104"/>
      <c r="E494" s="104"/>
      <c r="F494" s="104"/>
      <c r="G494" s="104"/>
      <c r="H494" s="104"/>
      <c r="I494" s="120" t="str">
        <f t="shared" si="7"/>
        <v>GRUP_D3</v>
      </c>
      <c r="J494" s="121" t="s">
        <v>16794</v>
      </c>
      <c r="K494" s="122" t="s">
        <v>16644</v>
      </c>
      <c r="L494" s="123">
        <v>75</v>
      </c>
      <c r="M494" s="124">
        <v>4.7</v>
      </c>
    </row>
    <row r="495" spans="1:13" x14ac:dyDescent="0.2">
      <c r="A495" s="103"/>
      <c r="B495" s="104"/>
      <c r="C495" s="105"/>
      <c r="D495" s="104"/>
      <c r="E495" s="104"/>
      <c r="F495" s="104"/>
      <c r="G495" s="104"/>
      <c r="H495" s="104"/>
      <c r="I495" s="120" t="str">
        <f t="shared" si="7"/>
        <v>GRUP_D3</v>
      </c>
      <c r="J495" s="139" t="s">
        <v>16795</v>
      </c>
      <c r="K495" s="140" t="s">
        <v>16644</v>
      </c>
      <c r="L495" s="141">
        <v>75</v>
      </c>
      <c r="M495" s="142">
        <v>4.7</v>
      </c>
    </row>
    <row r="496" spans="1:13" x14ac:dyDescent="0.2">
      <c r="A496" s="103"/>
      <c r="B496" s="104"/>
      <c r="C496" s="105"/>
      <c r="D496" s="104"/>
      <c r="E496" s="104"/>
      <c r="F496" s="104"/>
      <c r="G496" s="104"/>
      <c r="H496" s="104"/>
      <c r="I496" s="120" t="str">
        <f t="shared" si="7"/>
        <v>GRUP_D3</v>
      </c>
      <c r="J496" s="139" t="s">
        <v>16796</v>
      </c>
      <c r="K496" s="140" t="s">
        <v>16255</v>
      </c>
      <c r="L496" s="141">
        <v>73</v>
      </c>
      <c r="M496" s="142">
        <v>4.51</v>
      </c>
    </row>
    <row r="497" spans="1:13" x14ac:dyDescent="0.2">
      <c r="A497" s="103"/>
      <c r="B497" s="104"/>
      <c r="C497" s="105"/>
      <c r="D497" s="104"/>
      <c r="E497" s="104"/>
      <c r="F497" s="104"/>
      <c r="G497" s="104"/>
      <c r="H497" s="104"/>
      <c r="I497" s="120" t="str">
        <f t="shared" si="7"/>
        <v>GRUP_D3</v>
      </c>
      <c r="J497" s="139" t="s">
        <v>16797</v>
      </c>
      <c r="K497" s="140" t="s">
        <v>16234</v>
      </c>
      <c r="L497" s="141">
        <v>73</v>
      </c>
      <c r="M497" s="142">
        <v>4.51</v>
      </c>
    </row>
    <row r="498" spans="1:13" x14ac:dyDescent="0.2">
      <c r="A498" s="103"/>
      <c r="B498" s="104"/>
      <c r="C498" s="105"/>
      <c r="D498" s="104"/>
      <c r="E498" s="104"/>
      <c r="F498" s="104"/>
      <c r="G498" s="104"/>
      <c r="H498" s="104"/>
      <c r="I498" s="120" t="str">
        <f t="shared" si="7"/>
        <v>GRUP_D3</v>
      </c>
      <c r="J498" s="139" t="s">
        <v>16798</v>
      </c>
      <c r="K498" s="140" t="s">
        <v>16671</v>
      </c>
      <c r="L498" s="141">
        <v>73</v>
      </c>
      <c r="M498" s="142">
        <v>4.51</v>
      </c>
    </row>
    <row r="499" spans="1:13" x14ac:dyDescent="0.2">
      <c r="A499" s="103"/>
      <c r="B499" s="104"/>
      <c r="C499" s="105"/>
      <c r="D499" s="104"/>
      <c r="E499" s="104"/>
      <c r="F499" s="104"/>
      <c r="G499" s="104"/>
      <c r="H499" s="104"/>
      <c r="I499" s="120" t="str">
        <f t="shared" si="7"/>
        <v>GRUP_D3</v>
      </c>
      <c r="J499" s="121" t="s">
        <v>16799</v>
      </c>
      <c r="K499" s="122" t="s">
        <v>16234</v>
      </c>
      <c r="L499" s="123">
        <v>83</v>
      </c>
      <c r="M499" s="124">
        <v>5.55</v>
      </c>
    </row>
    <row r="500" spans="1:13" x14ac:dyDescent="0.2">
      <c r="A500" s="103"/>
      <c r="B500" s="104"/>
      <c r="C500" s="105"/>
      <c r="D500" s="104"/>
      <c r="E500" s="104"/>
      <c r="F500" s="104"/>
      <c r="G500" s="104"/>
      <c r="H500" s="104"/>
      <c r="I500" s="120" t="str">
        <f t="shared" si="7"/>
        <v>GRUP_D3</v>
      </c>
      <c r="J500" s="139" t="s">
        <v>16800</v>
      </c>
      <c r="K500" s="140" t="s">
        <v>16648</v>
      </c>
      <c r="L500" s="141">
        <v>70</v>
      </c>
      <c r="M500" s="142">
        <v>4.2300000000000004</v>
      </c>
    </row>
    <row r="501" spans="1:13" x14ac:dyDescent="0.2">
      <c r="A501" s="103"/>
      <c r="B501" s="104"/>
      <c r="C501" s="105"/>
      <c r="D501" s="104"/>
      <c r="E501" s="104"/>
      <c r="F501" s="104"/>
      <c r="G501" s="104"/>
      <c r="H501" s="104"/>
      <c r="I501" s="120" t="str">
        <f t="shared" si="7"/>
        <v>GRUP_D3</v>
      </c>
      <c r="J501" s="139" t="s">
        <v>16801</v>
      </c>
      <c r="K501" s="140" t="s">
        <v>16802</v>
      </c>
      <c r="L501" s="141">
        <v>70</v>
      </c>
      <c r="M501" s="142">
        <v>4.2300000000000004</v>
      </c>
    </row>
    <row r="502" spans="1:13" x14ac:dyDescent="0.2">
      <c r="A502" s="103"/>
      <c r="B502" s="104"/>
      <c r="C502" s="105"/>
      <c r="D502" s="104"/>
      <c r="E502" s="104"/>
      <c r="F502" s="104"/>
      <c r="G502" s="104"/>
      <c r="H502" s="104"/>
      <c r="I502" s="120" t="str">
        <f t="shared" si="7"/>
        <v>GRUP_D3</v>
      </c>
      <c r="J502" s="139" t="s">
        <v>16803</v>
      </c>
      <c r="K502" s="140" t="s">
        <v>16644</v>
      </c>
      <c r="L502" s="141">
        <v>70</v>
      </c>
      <c r="M502" s="142">
        <v>4.2300000000000004</v>
      </c>
    </row>
    <row r="503" spans="1:13" x14ac:dyDescent="0.2">
      <c r="A503" s="103"/>
      <c r="B503" s="104"/>
      <c r="C503" s="105"/>
      <c r="D503" s="104"/>
      <c r="E503" s="104"/>
      <c r="F503" s="104"/>
      <c r="G503" s="104"/>
      <c r="H503" s="104"/>
      <c r="I503" s="120" t="str">
        <f t="shared" si="7"/>
        <v>GRUP_D3</v>
      </c>
      <c r="J503" s="139" t="s">
        <v>16804</v>
      </c>
      <c r="K503" s="140" t="s">
        <v>16805</v>
      </c>
      <c r="L503" s="141">
        <v>70</v>
      </c>
      <c r="M503" s="142">
        <v>4.2300000000000004</v>
      </c>
    </row>
    <row r="504" spans="1:13" x14ac:dyDescent="0.2">
      <c r="A504" s="103"/>
      <c r="B504" s="104"/>
      <c r="C504" s="105"/>
      <c r="D504" s="104"/>
      <c r="E504" s="104"/>
      <c r="F504" s="104"/>
      <c r="G504" s="104"/>
      <c r="H504" s="104"/>
      <c r="I504" s="120" t="str">
        <f t="shared" si="7"/>
        <v>GRUP_D3</v>
      </c>
      <c r="J504" s="139" t="s">
        <v>16806</v>
      </c>
      <c r="K504" s="140" t="s">
        <v>16255</v>
      </c>
      <c r="L504" s="141">
        <v>70</v>
      </c>
      <c r="M504" s="142">
        <v>4.2300000000000004</v>
      </c>
    </row>
    <row r="505" spans="1:13" x14ac:dyDescent="0.2">
      <c r="A505" s="103"/>
      <c r="B505" s="104"/>
      <c r="C505" s="105"/>
      <c r="D505" s="104"/>
      <c r="E505" s="104"/>
      <c r="F505" s="104"/>
      <c r="G505" s="104"/>
      <c r="H505" s="104"/>
      <c r="I505" s="120" t="str">
        <f t="shared" si="7"/>
        <v>GRUP_D3</v>
      </c>
      <c r="J505" s="139" t="s">
        <v>16807</v>
      </c>
      <c r="K505" s="140" t="s">
        <v>16802</v>
      </c>
      <c r="L505" s="141">
        <v>70</v>
      </c>
      <c r="M505" s="142">
        <v>4.2300000000000004</v>
      </c>
    </row>
    <row r="506" spans="1:13" x14ac:dyDescent="0.2">
      <c r="A506" s="103"/>
      <c r="B506" s="104"/>
      <c r="C506" s="105"/>
      <c r="D506" s="104"/>
      <c r="E506" s="104"/>
      <c r="F506" s="104"/>
      <c r="G506" s="104"/>
      <c r="H506" s="104"/>
      <c r="I506" s="120" t="str">
        <f t="shared" si="7"/>
        <v>GRUP_D3</v>
      </c>
      <c r="J506" s="139" t="s">
        <v>16808</v>
      </c>
      <c r="K506" s="140" t="s">
        <v>16809</v>
      </c>
      <c r="L506" s="141">
        <v>70</v>
      </c>
      <c r="M506" s="142">
        <v>4.2300000000000004</v>
      </c>
    </row>
    <row r="507" spans="1:13" x14ac:dyDescent="0.2">
      <c r="A507" s="103"/>
      <c r="B507" s="104"/>
      <c r="C507" s="105"/>
      <c r="D507" s="104"/>
      <c r="E507" s="104"/>
      <c r="F507" s="104"/>
      <c r="G507" s="104"/>
      <c r="H507" s="104"/>
      <c r="I507" s="120" t="str">
        <f t="shared" si="7"/>
        <v>GRUP_D3</v>
      </c>
      <c r="J507" s="139" t="s">
        <v>16810</v>
      </c>
      <c r="K507" s="140" t="s">
        <v>16811</v>
      </c>
      <c r="L507" s="141">
        <v>70</v>
      </c>
      <c r="M507" s="142">
        <v>4.2300000000000004</v>
      </c>
    </row>
    <row r="508" spans="1:13" x14ac:dyDescent="0.2">
      <c r="A508" s="103"/>
      <c r="B508" s="104"/>
      <c r="C508" s="105"/>
      <c r="D508" s="104"/>
      <c r="E508" s="104"/>
      <c r="F508" s="104"/>
      <c r="G508" s="104"/>
      <c r="H508" s="104"/>
      <c r="I508" s="120" t="str">
        <f t="shared" si="7"/>
        <v>GRUP_D3</v>
      </c>
      <c r="J508" s="139" t="s">
        <v>16812</v>
      </c>
      <c r="K508" s="140" t="s">
        <v>16342</v>
      </c>
      <c r="L508" s="141">
        <v>70</v>
      </c>
      <c r="M508" s="142">
        <v>4.2300000000000004</v>
      </c>
    </row>
    <row r="509" spans="1:13" x14ac:dyDescent="0.2">
      <c r="A509" s="103"/>
      <c r="B509" s="104"/>
      <c r="C509" s="105"/>
      <c r="D509" s="104"/>
      <c r="E509" s="104"/>
      <c r="F509" s="104"/>
      <c r="G509" s="104"/>
      <c r="H509" s="104"/>
      <c r="I509" s="120" t="str">
        <f t="shared" si="7"/>
        <v>GRUP_D3</v>
      </c>
      <c r="J509" s="139" t="s">
        <v>16813</v>
      </c>
      <c r="K509" s="140" t="s">
        <v>16814</v>
      </c>
      <c r="L509" s="141">
        <v>70</v>
      </c>
      <c r="M509" s="142">
        <v>4.2300000000000004</v>
      </c>
    </row>
    <row r="510" spans="1:13" x14ac:dyDescent="0.2">
      <c r="A510" s="103"/>
      <c r="B510" s="104"/>
      <c r="C510" s="105"/>
      <c r="D510" s="104"/>
      <c r="E510" s="104"/>
      <c r="F510" s="104"/>
      <c r="G510" s="104"/>
      <c r="H510" s="104"/>
      <c r="I510" s="120" t="str">
        <f t="shared" si="7"/>
        <v>GRUP_D3</v>
      </c>
      <c r="J510" s="139" t="s">
        <v>16815</v>
      </c>
      <c r="K510" s="140" t="s">
        <v>16816</v>
      </c>
      <c r="L510" s="141">
        <v>70</v>
      </c>
      <c r="M510" s="142">
        <v>4.2300000000000004</v>
      </c>
    </row>
    <row r="511" spans="1:13" x14ac:dyDescent="0.2">
      <c r="A511" s="103"/>
      <c r="B511" s="104"/>
      <c r="C511" s="105"/>
      <c r="D511" s="104"/>
      <c r="E511" s="104"/>
      <c r="F511" s="104"/>
      <c r="G511" s="104"/>
      <c r="H511" s="104"/>
      <c r="I511" s="120" t="str">
        <f t="shared" si="7"/>
        <v>GRUP_D3</v>
      </c>
      <c r="J511" s="139" t="s">
        <v>16817</v>
      </c>
      <c r="K511" s="140" t="s">
        <v>16648</v>
      </c>
      <c r="L511" s="141">
        <v>70</v>
      </c>
      <c r="M511" s="142">
        <v>4.2300000000000004</v>
      </c>
    </row>
    <row r="512" spans="1:13" x14ac:dyDescent="0.2">
      <c r="A512" s="103"/>
      <c r="B512" s="104"/>
      <c r="C512" s="105"/>
      <c r="D512" s="104"/>
      <c r="E512" s="104"/>
      <c r="F512" s="104"/>
      <c r="G512" s="104"/>
      <c r="H512" s="104"/>
      <c r="I512" s="120" t="str">
        <f t="shared" si="7"/>
        <v>GRUP_D3</v>
      </c>
      <c r="J512" s="139" t="s">
        <v>16818</v>
      </c>
      <c r="K512" s="140" t="s">
        <v>16299</v>
      </c>
      <c r="L512" s="141">
        <v>70</v>
      </c>
      <c r="M512" s="142">
        <v>4.2300000000000004</v>
      </c>
    </row>
    <row r="513" spans="1:13" x14ac:dyDescent="0.2">
      <c r="A513" s="103"/>
      <c r="B513" s="104"/>
      <c r="C513" s="105"/>
      <c r="D513" s="104"/>
      <c r="E513" s="104"/>
      <c r="F513" s="104"/>
      <c r="G513" s="104"/>
      <c r="H513" s="104"/>
      <c r="I513" s="120" t="str">
        <f t="shared" si="7"/>
        <v>GRUP_D3</v>
      </c>
      <c r="J513" s="139" t="s">
        <v>16819</v>
      </c>
      <c r="K513" s="140" t="s">
        <v>16648</v>
      </c>
      <c r="L513" s="141">
        <v>70</v>
      </c>
      <c r="M513" s="142">
        <v>4.2300000000000004</v>
      </c>
    </row>
    <row r="514" spans="1:13" x14ac:dyDescent="0.2">
      <c r="A514" s="103"/>
      <c r="B514" s="104"/>
      <c r="C514" s="105"/>
      <c r="D514" s="104"/>
      <c r="E514" s="104"/>
      <c r="F514" s="104"/>
      <c r="G514" s="104"/>
      <c r="H514" s="104"/>
      <c r="I514" s="120" t="str">
        <f t="shared" si="7"/>
        <v>GRUP_D3</v>
      </c>
      <c r="J514" s="139" t="s">
        <v>16820</v>
      </c>
      <c r="K514" s="140" t="s">
        <v>16299</v>
      </c>
      <c r="L514" s="141">
        <v>75</v>
      </c>
      <c r="M514" s="142">
        <v>4.7</v>
      </c>
    </row>
    <row r="515" spans="1:13" x14ac:dyDescent="0.2">
      <c r="A515" s="103"/>
      <c r="B515" s="104"/>
      <c r="C515" s="105"/>
      <c r="D515" s="104"/>
      <c r="E515" s="104"/>
      <c r="F515" s="104"/>
      <c r="G515" s="104"/>
      <c r="H515" s="104"/>
      <c r="I515" s="120" t="str">
        <f t="shared" si="7"/>
        <v>GRUP_D3</v>
      </c>
      <c r="J515" s="139" t="s">
        <v>16821</v>
      </c>
      <c r="K515" s="140" t="s">
        <v>16822</v>
      </c>
      <c r="L515" s="141">
        <v>68</v>
      </c>
      <c r="M515" s="142">
        <v>4.0599999999999996</v>
      </c>
    </row>
    <row r="516" spans="1:13" x14ac:dyDescent="0.2">
      <c r="A516" s="103"/>
      <c r="B516" s="104"/>
      <c r="C516" s="105"/>
      <c r="D516" s="104"/>
      <c r="E516" s="104"/>
      <c r="F516" s="104"/>
      <c r="G516" s="104"/>
      <c r="H516" s="104"/>
      <c r="I516" s="120" t="str">
        <f t="shared" si="7"/>
        <v>GRUP_D3</v>
      </c>
      <c r="J516" s="139" t="s">
        <v>16823</v>
      </c>
      <c r="K516" s="140" t="s">
        <v>16824</v>
      </c>
      <c r="L516" s="141">
        <v>68</v>
      </c>
      <c r="M516" s="142">
        <v>4.0599999999999996</v>
      </c>
    </row>
    <row r="517" spans="1:13" x14ac:dyDescent="0.2">
      <c r="A517" s="103"/>
      <c r="B517" s="104"/>
      <c r="C517" s="105"/>
      <c r="D517" s="104"/>
      <c r="E517" s="104"/>
      <c r="F517" s="104"/>
      <c r="G517" s="104"/>
      <c r="H517" s="104"/>
      <c r="I517" s="120" t="str">
        <f t="shared" ref="I517:I580" si="8">CONCATENATE("GRUP_",LEFT(J517,2))</f>
        <v>GRUP_D3</v>
      </c>
      <c r="J517" s="139" t="s">
        <v>16825</v>
      </c>
      <c r="K517" s="140" t="s">
        <v>16673</v>
      </c>
      <c r="L517" s="141">
        <v>68</v>
      </c>
      <c r="M517" s="142">
        <v>4.0599999999999996</v>
      </c>
    </row>
    <row r="518" spans="1:13" x14ac:dyDescent="0.2">
      <c r="A518" s="103"/>
      <c r="B518" s="104"/>
      <c r="C518" s="105"/>
      <c r="D518" s="104"/>
      <c r="E518" s="104"/>
      <c r="F518" s="104"/>
      <c r="G518" s="104"/>
      <c r="H518" s="104"/>
      <c r="I518" s="120" t="str">
        <f t="shared" si="8"/>
        <v>GRUP_D3</v>
      </c>
      <c r="J518" s="139" t="s">
        <v>16826</v>
      </c>
      <c r="K518" s="140" t="s">
        <v>16827</v>
      </c>
      <c r="L518" s="141">
        <v>68</v>
      </c>
      <c r="M518" s="142">
        <v>4.0599999999999996</v>
      </c>
    </row>
    <row r="519" spans="1:13" x14ac:dyDescent="0.2">
      <c r="A519" s="103"/>
      <c r="B519" s="104"/>
      <c r="C519" s="105"/>
      <c r="D519" s="104"/>
      <c r="E519" s="104"/>
      <c r="F519" s="104"/>
      <c r="G519" s="104"/>
      <c r="H519" s="104"/>
      <c r="I519" s="120" t="str">
        <f t="shared" si="8"/>
        <v>GRUP_D3</v>
      </c>
      <c r="J519" s="139" t="s">
        <v>16828</v>
      </c>
      <c r="K519" s="140" t="s">
        <v>16829</v>
      </c>
      <c r="L519" s="141">
        <v>68</v>
      </c>
      <c r="M519" s="142">
        <v>4.0599999999999996</v>
      </c>
    </row>
    <row r="520" spans="1:13" x14ac:dyDescent="0.2">
      <c r="A520" s="103"/>
      <c r="B520" s="104"/>
      <c r="C520" s="105"/>
      <c r="D520" s="104"/>
      <c r="E520" s="104"/>
      <c r="F520" s="104"/>
      <c r="G520" s="104"/>
      <c r="H520" s="104"/>
      <c r="I520" s="120" t="str">
        <f t="shared" si="8"/>
        <v>GRUP_D3</v>
      </c>
      <c r="J520" s="139" t="s">
        <v>16830</v>
      </c>
      <c r="K520" s="140" t="s">
        <v>16831</v>
      </c>
      <c r="L520" s="141">
        <v>68</v>
      </c>
      <c r="M520" s="142">
        <v>4.0599999999999996</v>
      </c>
    </row>
    <row r="521" spans="1:13" x14ac:dyDescent="0.2">
      <c r="A521" s="103"/>
      <c r="B521" s="104"/>
      <c r="C521" s="105"/>
      <c r="D521" s="104"/>
      <c r="E521" s="104"/>
      <c r="F521" s="104"/>
      <c r="G521" s="104"/>
      <c r="H521" s="104"/>
      <c r="I521" s="120" t="str">
        <f t="shared" si="8"/>
        <v>GRUP_D3</v>
      </c>
      <c r="J521" s="139" t="s">
        <v>16832</v>
      </c>
      <c r="K521" s="140" t="s">
        <v>16644</v>
      </c>
      <c r="L521" s="141">
        <v>68</v>
      </c>
      <c r="M521" s="142">
        <v>4.0599999999999996</v>
      </c>
    </row>
    <row r="522" spans="1:13" x14ac:dyDescent="0.2">
      <c r="A522" s="103"/>
      <c r="B522" s="104"/>
      <c r="C522" s="105"/>
      <c r="D522" s="104"/>
      <c r="E522" s="104"/>
      <c r="F522" s="104"/>
      <c r="G522" s="104"/>
      <c r="H522" s="104"/>
      <c r="I522" s="120" t="str">
        <f t="shared" si="8"/>
        <v>GRUP_D3</v>
      </c>
      <c r="J522" s="139" t="s">
        <v>16833</v>
      </c>
      <c r="K522" s="140" t="s">
        <v>16805</v>
      </c>
      <c r="L522" s="141">
        <v>68</v>
      </c>
      <c r="M522" s="142">
        <v>4.0599999999999996</v>
      </c>
    </row>
    <row r="523" spans="1:13" x14ac:dyDescent="0.2">
      <c r="A523" s="103"/>
      <c r="B523" s="104"/>
      <c r="C523" s="105"/>
      <c r="D523" s="104"/>
      <c r="E523" s="104"/>
      <c r="F523" s="104"/>
      <c r="G523" s="104"/>
      <c r="H523" s="104"/>
      <c r="I523" s="120" t="str">
        <f t="shared" si="8"/>
        <v>GRUP_D3</v>
      </c>
      <c r="J523" s="139" t="s">
        <v>16834</v>
      </c>
      <c r="K523" s="140" t="s">
        <v>16299</v>
      </c>
      <c r="L523" s="141">
        <v>68</v>
      </c>
      <c r="M523" s="142">
        <v>4.0599999999999996</v>
      </c>
    </row>
    <row r="524" spans="1:13" x14ac:dyDescent="0.2">
      <c r="A524" s="103"/>
      <c r="B524" s="104"/>
      <c r="C524" s="105"/>
      <c r="D524" s="104"/>
      <c r="E524" s="104"/>
      <c r="F524" s="104"/>
      <c r="G524" s="104"/>
      <c r="H524" s="104"/>
      <c r="I524" s="120" t="str">
        <f t="shared" si="8"/>
        <v>GRUP_D3</v>
      </c>
      <c r="J524" s="139" t="s">
        <v>16835</v>
      </c>
      <c r="K524" s="140" t="s">
        <v>16658</v>
      </c>
      <c r="L524" s="141">
        <v>65</v>
      </c>
      <c r="M524" s="142">
        <v>3.81</v>
      </c>
    </row>
    <row r="525" spans="1:13" x14ac:dyDescent="0.2">
      <c r="A525" s="103"/>
      <c r="B525" s="104"/>
      <c r="C525" s="105"/>
      <c r="D525" s="104"/>
      <c r="E525" s="104"/>
      <c r="F525" s="104"/>
      <c r="G525" s="104"/>
      <c r="H525" s="104"/>
      <c r="I525" s="120" t="str">
        <f t="shared" si="8"/>
        <v>GRUP_D3</v>
      </c>
      <c r="J525" s="139" t="s">
        <v>16836</v>
      </c>
      <c r="K525" s="140" t="s">
        <v>16372</v>
      </c>
      <c r="L525" s="141">
        <v>65</v>
      </c>
      <c r="M525" s="142">
        <v>3.81</v>
      </c>
    </row>
    <row r="526" spans="1:13" x14ac:dyDescent="0.2">
      <c r="A526" s="103"/>
      <c r="B526" s="104"/>
      <c r="C526" s="105"/>
      <c r="D526" s="104"/>
      <c r="E526" s="104"/>
      <c r="F526" s="104"/>
      <c r="G526" s="104"/>
      <c r="H526" s="104"/>
      <c r="I526" s="120" t="str">
        <f t="shared" si="8"/>
        <v>GRUP_D3</v>
      </c>
      <c r="J526" s="139" t="s">
        <v>16837</v>
      </c>
      <c r="K526" s="140" t="s">
        <v>16838</v>
      </c>
      <c r="L526" s="141">
        <v>65</v>
      </c>
      <c r="M526" s="142">
        <v>3.81</v>
      </c>
    </row>
    <row r="527" spans="1:13" x14ac:dyDescent="0.2">
      <c r="A527" s="103"/>
      <c r="B527" s="104"/>
      <c r="C527" s="105"/>
      <c r="D527" s="104"/>
      <c r="E527" s="104"/>
      <c r="F527" s="104"/>
      <c r="G527" s="104"/>
      <c r="H527" s="104"/>
      <c r="I527" s="120" t="str">
        <f t="shared" si="8"/>
        <v>GRUP_D3</v>
      </c>
      <c r="J527" s="139" t="s">
        <v>16839</v>
      </c>
      <c r="K527" s="140" t="s">
        <v>16648</v>
      </c>
      <c r="L527" s="141">
        <v>65</v>
      </c>
      <c r="M527" s="142">
        <v>3.81</v>
      </c>
    </row>
    <row r="528" spans="1:13" x14ac:dyDescent="0.2">
      <c r="A528" s="103"/>
      <c r="B528" s="104"/>
      <c r="C528" s="105"/>
      <c r="D528" s="104"/>
      <c r="E528" s="104"/>
      <c r="F528" s="104"/>
      <c r="G528" s="104"/>
      <c r="H528" s="104"/>
      <c r="I528" s="120" t="str">
        <f t="shared" si="8"/>
        <v>GRUP_D3</v>
      </c>
      <c r="J528" s="139" t="s">
        <v>16840</v>
      </c>
      <c r="K528" s="140" t="s">
        <v>16841</v>
      </c>
      <c r="L528" s="141">
        <v>65</v>
      </c>
      <c r="M528" s="142">
        <v>3.81</v>
      </c>
    </row>
    <row r="529" spans="1:13" x14ac:dyDescent="0.2">
      <c r="A529" s="103"/>
      <c r="B529" s="104"/>
      <c r="C529" s="105"/>
      <c r="D529" s="104"/>
      <c r="E529" s="104"/>
      <c r="F529" s="104"/>
      <c r="G529" s="104"/>
      <c r="H529" s="104"/>
      <c r="I529" s="120" t="str">
        <f t="shared" si="8"/>
        <v>GRUP_D3</v>
      </c>
      <c r="J529" s="139" t="s">
        <v>16842</v>
      </c>
      <c r="K529" s="140" t="s">
        <v>16843</v>
      </c>
      <c r="L529" s="141">
        <v>65</v>
      </c>
      <c r="M529" s="142">
        <v>3.81</v>
      </c>
    </row>
    <row r="530" spans="1:13" x14ac:dyDescent="0.2">
      <c r="A530" s="103"/>
      <c r="B530" s="104"/>
      <c r="C530" s="105"/>
      <c r="D530" s="104"/>
      <c r="E530" s="104"/>
      <c r="F530" s="104"/>
      <c r="G530" s="104"/>
      <c r="H530" s="104"/>
      <c r="I530" s="120" t="str">
        <f t="shared" si="8"/>
        <v>GRUP_D3</v>
      </c>
      <c r="J530" s="139" t="s">
        <v>16844</v>
      </c>
      <c r="K530" s="140" t="s">
        <v>16838</v>
      </c>
      <c r="L530" s="141">
        <v>65</v>
      </c>
      <c r="M530" s="142">
        <v>3.81</v>
      </c>
    </row>
    <row r="531" spans="1:13" x14ac:dyDescent="0.2">
      <c r="A531" s="103"/>
      <c r="B531" s="104"/>
      <c r="C531" s="105"/>
      <c r="D531" s="104"/>
      <c r="E531" s="104"/>
      <c r="F531" s="104"/>
      <c r="G531" s="104"/>
      <c r="H531" s="104"/>
      <c r="I531" s="120" t="str">
        <f t="shared" si="8"/>
        <v>GRUP_D3</v>
      </c>
      <c r="J531" s="139" t="s">
        <v>16845</v>
      </c>
      <c r="K531" s="140" t="s">
        <v>16846</v>
      </c>
      <c r="L531" s="141">
        <v>65</v>
      </c>
      <c r="M531" s="142">
        <v>3.81</v>
      </c>
    </row>
    <row r="532" spans="1:13" x14ac:dyDescent="0.2">
      <c r="A532" s="103"/>
      <c r="B532" s="104"/>
      <c r="C532" s="105"/>
      <c r="D532" s="104"/>
      <c r="E532" s="104"/>
      <c r="F532" s="104"/>
      <c r="G532" s="104"/>
      <c r="H532" s="104"/>
      <c r="I532" s="120" t="str">
        <f t="shared" si="8"/>
        <v>GRUP_D3</v>
      </c>
      <c r="J532" s="139" t="s">
        <v>16847</v>
      </c>
      <c r="K532" s="140" t="s">
        <v>16848</v>
      </c>
      <c r="L532" s="141">
        <v>65</v>
      </c>
      <c r="M532" s="142">
        <v>3.81</v>
      </c>
    </row>
    <row r="533" spans="1:13" x14ac:dyDescent="0.2">
      <c r="A533" s="103"/>
      <c r="B533" s="104"/>
      <c r="C533" s="105"/>
      <c r="D533" s="104"/>
      <c r="E533" s="104"/>
      <c r="F533" s="104"/>
      <c r="G533" s="104"/>
      <c r="H533" s="104"/>
      <c r="I533" s="120" t="str">
        <f t="shared" si="8"/>
        <v>GRUP_D3</v>
      </c>
      <c r="J533" s="139" t="s">
        <v>16849</v>
      </c>
      <c r="K533" s="140" t="s">
        <v>16376</v>
      </c>
      <c r="L533" s="141">
        <v>65</v>
      </c>
      <c r="M533" s="142">
        <v>3.81</v>
      </c>
    </row>
    <row r="534" spans="1:13" x14ac:dyDescent="0.2">
      <c r="A534" s="103"/>
      <c r="B534" s="104"/>
      <c r="C534" s="105"/>
      <c r="D534" s="104"/>
      <c r="E534" s="104"/>
      <c r="F534" s="104"/>
      <c r="G534" s="104"/>
      <c r="H534" s="104"/>
      <c r="I534" s="120" t="str">
        <f t="shared" si="8"/>
        <v>GRUP_D3</v>
      </c>
      <c r="J534" s="139" t="s">
        <v>16850</v>
      </c>
      <c r="K534" s="140" t="s">
        <v>16851</v>
      </c>
      <c r="L534" s="141">
        <v>65</v>
      </c>
      <c r="M534" s="142">
        <v>3.81</v>
      </c>
    </row>
    <row r="535" spans="1:13" x14ac:dyDescent="0.2">
      <c r="A535" s="103"/>
      <c r="B535" s="104"/>
      <c r="C535" s="105"/>
      <c r="D535" s="104"/>
      <c r="E535" s="104"/>
      <c r="F535" s="104"/>
      <c r="G535" s="104"/>
      <c r="H535" s="104"/>
      <c r="I535" s="120" t="str">
        <f t="shared" si="8"/>
        <v>GRUP_D3</v>
      </c>
      <c r="J535" s="139" t="s">
        <v>16852</v>
      </c>
      <c r="K535" s="140" t="s">
        <v>16372</v>
      </c>
      <c r="L535" s="141">
        <v>65</v>
      </c>
      <c r="M535" s="142">
        <v>3.81</v>
      </c>
    </row>
    <row r="536" spans="1:13" x14ac:dyDescent="0.2">
      <c r="A536" s="103"/>
      <c r="B536" s="104"/>
      <c r="C536" s="105"/>
      <c r="D536" s="104"/>
      <c r="E536" s="104"/>
      <c r="F536" s="104"/>
      <c r="G536" s="104"/>
      <c r="H536" s="104"/>
      <c r="I536" s="120" t="str">
        <f t="shared" si="8"/>
        <v>GRUP_D3</v>
      </c>
      <c r="J536" s="139" t="s">
        <v>16853</v>
      </c>
      <c r="K536" s="140" t="s">
        <v>16848</v>
      </c>
      <c r="L536" s="141">
        <v>65</v>
      </c>
      <c r="M536" s="142">
        <v>3.81</v>
      </c>
    </row>
    <row r="537" spans="1:13" x14ac:dyDescent="0.2">
      <c r="A537" s="103"/>
      <c r="B537" s="104"/>
      <c r="C537" s="105"/>
      <c r="D537" s="104"/>
      <c r="E537" s="104"/>
      <c r="F537" s="104"/>
      <c r="G537" s="104"/>
      <c r="H537" s="104"/>
      <c r="I537" s="120" t="str">
        <f t="shared" si="8"/>
        <v>GRUP_D3</v>
      </c>
      <c r="J537" s="121" t="s">
        <v>16854</v>
      </c>
      <c r="K537" s="122" t="s">
        <v>16658</v>
      </c>
      <c r="L537" s="123">
        <v>65</v>
      </c>
      <c r="M537" s="124">
        <v>3.81</v>
      </c>
    </row>
    <row r="538" spans="1:13" x14ac:dyDescent="0.2">
      <c r="A538" s="103"/>
      <c r="B538" s="104"/>
      <c r="C538" s="105"/>
      <c r="D538" s="104"/>
      <c r="E538" s="104"/>
      <c r="F538" s="104"/>
      <c r="G538" s="104"/>
      <c r="H538" s="104"/>
      <c r="I538" s="120" t="str">
        <f t="shared" si="8"/>
        <v>GRUP_D3</v>
      </c>
      <c r="J538" s="139" t="s">
        <v>16855</v>
      </c>
      <c r="K538" s="140" t="s">
        <v>16342</v>
      </c>
      <c r="L538" s="141">
        <v>65</v>
      </c>
      <c r="M538" s="156">
        <v>3.81</v>
      </c>
    </row>
    <row r="539" spans="1:13" x14ac:dyDescent="0.2">
      <c r="A539" s="103"/>
      <c r="B539" s="104"/>
      <c r="C539" s="105"/>
      <c r="D539" s="104"/>
      <c r="E539" s="104"/>
      <c r="F539" s="104"/>
      <c r="G539" s="104"/>
      <c r="H539" s="104"/>
      <c r="I539" s="120" t="str">
        <f t="shared" si="8"/>
        <v>GRUP_D3</v>
      </c>
      <c r="J539" s="139" t="s">
        <v>16856</v>
      </c>
      <c r="K539" s="140" t="s">
        <v>16372</v>
      </c>
      <c r="L539" s="141">
        <v>65</v>
      </c>
      <c r="M539" s="142">
        <v>3.81</v>
      </c>
    </row>
    <row r="540" spans="1:13" x14ac:dyDescent="0.2">
      <c r="A540" s="103"/>
      <c r="B540" s="104"/>
      <c r="C540" s="105"/>
      <c r="D540" s="104"/>
      <c r="E540" s="104"/>
      <c r="F540" s="104"/>
      <c r="G540" s="104"/>
      <c r="H540" s="104"/>
      <c r="I540" s="120" t="str">
        <f t="shared" si="8"/>
        <v>GRUP_D3</v>
      </c>
      <c r="J540" s="139" t="s">
        <v>16857</v>
      </c>
      <c r="K540" s="140" t="s">
        <v>16658</v>
      </c>
      <c r="L540" s="141">
        <v>65</v>
      </c>
      <c r="M540" s="142">
        <v>3.81</v>
      </c>
    </row>
    <row r="541" spans="1:13" x14ac:dyDescent="0.2">
      <c r="A541" s="103"/>
      <c r="B541" s="104"/>
      <c r="C541" s="105"/>
      <c r="D541" s="104"/>
      <c r="E541" s="104"/>
      <c r="F541" s="104"/>
      <c r="G541" s="104"/>
      <c r="H541" s="104"/>
      <c r="I541" s="120" t="str">
        <f t="shared" si="8"/>
        <v>GRUP_D3</v>
      </c>
      <c r="J541" s="139" t="s">
        <v>16858</v>
      </c>
      <c r="K541" s="140" t="s">
        <v>16342</v>
      </c>
      <c r="L541" s="141">
        <v>70</v>
      </c>
      <c r="M541" s="142">
        <v>4.2300000000000004</v>
      </c>
    </row>
    <row r="542" spans="1:13" x14ac:dyDescent="0.2">
      <c r="A542" s="103"/>
      <c r="B542" s="104"/>
      <c r="C542" s="105"/>
      <c r="D542" s="104"/>
      <c r="E542" s="104"/>
      <c r="F542" s="104"/>
      <c r="G542" s="104"/>
      <c r="H542" s="104"/>
      <c r="I542" s="120" t="str">
        <f t="shared" si="8"/>
        <v>GRUP_D3</v>
      </c>
      <c r="J542" s="139" t="s">
        <v>16859</v>
      </c>
      <c r="K542" s="140" t="s">
        <v>16372</v>
      </c>
      <c r="L542" s="141">
        <v>65</v>
      </c>
      <c r="M542" s="142">
        <v>3.81</v>
      </c>
    </row>
    <row r="543" spans="1:13" x14ac:dyDescent="0.2">
      <c r="A543" s="103"/>
      <c r="B543" s="104"/>
      <c r="C543" s="105"/>
      <c r="D543" s="104"/>
      <c r="E543" s="104"/>
      <c r="F543" s="104"/>
      <c r="G543" s="104"/>
      <c r="H543" s="104"/>
      <c r="I543" s="120" t="str">
        <f t="shared" si="8"/>
        <v>GRUP_D3</v>
      </c>
      <c r="J543" s="121" t="s">
        <v>16860</v>
      </c>
      <c r="K543" s="122" t="s">
        <v>16255</v>
      </c>
      <c r="L543" s="123">
        <v>73</v>
      </c>
      <c r="M543" s="124">
        <v>4.51</v>
      </c>
    </row>
    <row r="544" spans="1:13" x14ac:dyDescent="0.2">
      <c r="A544" s="103"/>
      <c r="B544" s="104"/>
      <c r="C544" s="105"/>
      <c r="D544" s="104"/>
      <c r="E544" s="104"/>
      <c r="F544" s="104"/>
      <c r="G544" s="104"/>
      <c r="H544" s="104"/>
      <c r="I544" s="120" t="str">
        <f t="shared" si="8"/>
        <v>GRUP_D3</v>
      </c>
      <c r="J544" s="139" t="s">
        <v>16861</v>
      </c>
      <c r="K544" s="140" t="s">
        <v>16862</v>
      </c>
      <c r="L544" s="141">
        <v>61</v>
      </c>
      <c r="M544" s="142">
        <v>3.51</v>
      </c>
    </row>
    <row r="545" spans="1:13" x14ac:dyDescent="0.2">
      <c r="A545" s="103"/>
      <c r="B545" s="104"/>
      <c r="C545" s="105"/>
      <c r="D545" s="104"/>
      <c r="E545" s="104"/>
      <c r="F545" s="104"/>
      <c r="G545" s="104"/>
      <c r="H545" s="104"/>
      <c r="I545" s="120" t="str">
        <f t="shared" si="8"/>
        <v>GRUP_D3</v>
      </c>
      <c r="J545" s="139" t="s">
        <v>16863</v>
      </c>
      <c r="K545" s="140" t="s">
        <v>16372</v>
      </c>
      <c r="L545" s="141">
        <v>61</v>
      </c>
      <c r="M545" s="142">
        <v>3.51</v>
      </c>
    </row>
    <row r="546" spans="1:13" x14ac:dyDescent="0.2">
      <c r="A546" s="103"/>
      <c r="B546" s="104"/>
      <c r="C546" s="105"/>
      <c r="D546" s="104"/>
      <c r="E546" s="104"/>
      <c r="F546" s="104"/>
      <c r="G546" s="104"/>
      <c r="H546" s="104"/>
      <c r="I546" s="120" t="str">
        <f t="shared" si="8"/>
        <v>GRUP_D3</v>
      </c>
      <c r="J546" s="139" t="s">
        <v>16864</v>
      </c>
      <c r="K546" s="140" t="s">
        <v>16865</v>
      </c>
      <c r="L546" s="141">
        <v>61</v>
      </c>
      <c r="M546" s="142">
        <v>3.51</v>
      </c>
    </row>
    <row r="547" spans="1:13" x14ac:dyDescent="0.2">
      <c r="A547" s="103"/>
      <c r="B547" s="104"/>
      <c r="C547" s="105"/>
      <c r="D547" s="104"/>
      <c r="E547" s="104"/>
      <c r="F547" s="104"/>
      <c r="G547" s="104"/>
      <c r="H547" s="104"/>
      <c r="I547" s="120" t="str">
        <f t="shared" si="8"/>
        <v>GRUP_D3</v>
      </c>
      <c r="J547" s="139" t="s">
        <v>16866</v>
      </c>
      <c r="K547" s="140" t="s">
        <v>16862</v>
      </c>
      <c r="L547" s="141">
        <v>61</v>
      </c>
      <c r="M547" s="142">
        <v>3.51</v>
      </c>
    </row>
    <row r="548" spans="1:13" x14ac:dyDescent="0.2">
      <c r="A548" s="103"/>
      <c r="B548" s="104"/>
      <c r="C548" s="105"/>
      <c r="D548" s="104"/>
      <c r="E548" s="104"/>
      <c r="F548" s="104"/>
      <c r="G548" s="104"/>
      <c r="H548" s="104"/>
      <c r="I548" s="120" t="str">
        <f t="shared" si="8"/>
        <v>GRUP_D3</v>
      </c>
      <c r="J548" s="139" t="s">
        <v>16867</v>
      </c>
      <c r="K548" s="140" t="s">
        <v>16868</v>
      </c>
      <c r="L548" s="141">
        <v>61</v>
      </c>
      <c r="M548" s="142">
        <v>3.51</v>
      </c>
    </row>
    <row r="549" spans="1:13" x14ac:dyDescent="0.2">
      <c r="A549" s="103"/>
      <c r="B549" s="104"/>
      <c r="C549" s="105"/>
      <c r="D549" s="104"/>
      <c r="E549" s="104"/>
      <c r="F549" s="104"/>
      <c r="G549" s="104"/>
      <c r="H549" s="104"/>
      <c r="I549" s="120" t="str">
        <f t="shared" si="8"/>
        <v>GRUP_D3</v>
      </c>
      <c r="J549" s="139" t="s">
        <v>16869</v>
      </c>
      <c r="K549" s="140" t="s">
        <v>16870</v>
      </c>
      <c r="L549" s="141">
        <v>61</v>
      </c>
      <c r="M549" s="142">
        <v>3.51</v>
      </c>
    </row>
    <row r="550" spans="1:13" x14ac:dyDescent="0.2">
      <c r="A550" s="103"/>
      <c r="B550" s="104"/>
      <c r="C550" s="105"/>
      <c r="D550" s="104"/>
      <c r="E550" s="104"/>
      <c r="F550" s="104"/>
      <c r="G550" s="104"/>
      <c r="H550" s="104"/>
      <c r="I550" s="120" t="str">
        <f t="shared" si="8"/>
        <v>GRUP_D3</v>
      </c>
      <c r="J550" s="139" t="s">
        <v>16871</v>
      </c>
      <c r="K550" s="140" t="s">
        <v>16648</v>
      </c>
      <c r="L550" s="141">
        <v>61</v>
      </c>
      <c r="M550" s="142">
        <v>3.51</v>
      </c>
    </row>
    <row r="551" spans="1:13" x14ac:dyDescent="0.2">
      <c r="A551" s="103"/>
      <c r="B551" s="104"/>
      <c r="C551" s="105"/>
      <c r="D551" s="104"/>
      <c r="E551" s="104"/>
      <c r="F551" s="104"/>
      <c r="G551" s="104"/>
      <c r="H551" s="104"/>
      <c r="I551" s="120" t="str">
        <f t="shared" si="8"/>
        <v>GRUP_D3</v>
      </c>
      <c r="J551" s="139" t="s">
        <v>16872</v>
      </c>
      <c r="K551" s="140" t="s">
        <v>16841</v>
      </c>
      <c r="L551" s="141">
        <v>61</v>
      </c>
      <c r="M551" s="142">
        <v>3.51</v>
      </c>
    </row>
    <row r="552" spans="1:13" x14ac:dyDescent="0.2">
      <c r="A552" s="103"/>
      <c r="B552" s="104"/>
      <c r="C552" s="105"/>
      <c r="D552" s="104"/>
      <c r="E552" s="104"/>
      <c r="F552" s="104"/>
      <c r="G552" s="104"/>
      <c r="H552" s="104"/>
      <c r="I552" s="120" t="str">
        <f t="shared" si="8"/>
        <v>GRUP_D3</v>
      </c>
      <c r="J552" s="139" t="s">
        <v>16873</v>
      </c>
      <c r="K552" s="140" t="s">
        <v>16342</v>
      </c>
      <c r="L552" s="141">
        <v>61</v>
      </c>
      <c r="M552" s="142">
        <v>3.51</v>
      </c>
    </row>
    <row r="553" spans="1:13" x14ac:dyDescent="0.2">
      <c r="A553" s="103"/>
      <c r="B553" s="104"/>
      <c r="C553" s="105"/>
      <c r="D553" s="104"/>
      <c r="E553" s="104"/>
      <c r="F553" s="104"/>
      <c r="G553" s="104"/>
      <c r="H553" s="104"/>
      <c r="I553" s="120" t="str">
        <f t="shared" si="8"/>
        <v>GRUP_D3</v>
      </c>
      <c r="J553" s="139" t="s">
        <v>16874</v>
      </c>
      <c r="K553" s="140" t="s">
        <v>16405</v>
      </c>
      <c r="L553" s="141">
        <v>60</v>
      </c>
      <c r="M553" s="142">
        <v>3.43</v>
      </c>
    </row>
    <row r="554" spans="1:13" x14ac:dyDescent="0.2">
      <c r="A554" s="103"/>
      <c r="B554" s="104"/>
      <c r="C554" s="105"/>
      <c r="D554" s="104"/>
      <c r="E554" s="104"/>
      <c r="F554" s="104"/>
      <c r="G554" s="104"/>
      <c r="H554" s="104"/>
      <c r="I554" s="120" t="str">
        <f t="shared" si="8"/>
        <v>GRUP_D3</v>
      </c>
      <c r="J554" s="139" t="s">
        <v>16875</v>
      </c>
      <c r="K554" s="140" t="s">
        <v>16405</v>
      </c>
      <c r="L554" s="141">
        <v>60</v>
      </c>
      <c r="M554" s="142">
        <v>3.43</v>
      </c>
    </row>
    <row r="555" spans="1:13" x14ac:dyDescent="0.2">
      <c r="A555" s="103"/>
      <c r="B555" s="104"/>
      <c r="C555" s="105"/>
      <c r="D555" s="104"/>
      <c r="E555" s="104"/>
      <c r="F555" s="104"/>
      <c r="G555" s="104"/>
      <c r="H555" s="104"/>
      <c r="I555" s="120" t="str">
        <f t="shared" si="8"/>
        <v>GRUP_D3</v>
      </c>
      <c r="J555" s="139" t="s">
        <v>16876</v>
      </c>
      <c r="K555" s="140" t="s">
        <v>16405</v>
      </c>
      <c r="L555" s="141">
        <v>60</v>
      </c>
      <c r="M555" s="142">
        <v>3.43</v>
      </c>
    </row>
    <row r="556" spans="1:13" x14ac:dyDescent="0.2">
      <c r="A556" s="103"/>
      <c r="B556" s="104"/>
      <c r="C556" s="105"/>
      <c r="D556" s="104"/>
      <c r="E556" s="104"/>
      <c r="F556" s="104"/>
      <c r="G556" s="104"/>
      <c r="H556" s="104"/>
      <c r="I556" s="120" t="str">
        <f t="shared" si="8"/>
        <v>GRUP_D3</v>
      </c>
      <c r="J556" s="139" t="s">
        <v>16877</v>
      </c>
      <c r="K556" s="140" t="s">
        <v>16405</v>
      </c>
      <c r="L556" s="141">
        <v>60</v>
      </c>
      <c r="M556" s="142">
        <v>3.43</v>
      </c>
    </row>
    <row r="557" spans="1:13" x14ac:dyDescent="0.2">
      <c r="A557" s="103"/>
      <c r="B557" s="104"/>
      <c r="C557" s="105"/>
      <c r="D557" s="104"/>
      <c r="E557" s="104"/>
      <c r="F557" s="104"/>
      <c r="G557" s="104"/>
      <c r="H557" s="104"/>
      <c r="I557" s="120" t="str">
        <f t="shared" si="8"/>
        <v>GRUP_D3</v>
      </c>
      <c r="J557" s="139" t="s">
        <v>16878</v>
      </c>
      <c r="K557" s="140" t="s">
        <v>16879</v>
      </c>
      <c r="L557" s="141">
        <v>58</v>
      </c>
      <c r="M557" s="142">
        <v>3.29</v>
      </c>
    </row>
    <row r="558" spans="1:13" x14ac:dyDescent="0.2">
      <c r="A558" s="103"/>
      <c r="B558" s="104"/>
      <c r="C558" s="105"/>
      <c r="D558" s="104"/>
      <c r="E558" s="104"/>
      <c r="F558" s="104"/>
      <c r="G558" s="104"/>
      <c r="H558" s="104"/>
      <c r="I558" s="120" t="str">
        <f t="shared" si="8"/>
        <v>GRUP_D3</v>
      </c>
      <c r="J558" s="139" t="s">
        <v>16880</v>
      </c>
      <c r="K558" s="140" t="s">
        <v>16658</v>
      </c>
      <c r="L558" s="141">
        <v>58</v>
      </c>
      <c r="M558" s="142">
        <v>3.29</v>
      </c>
    </row>
    <row r="559" spans="1:13" x14ac:dyDescent="0.2">
      <c r="A559" s="103"/>
      <c r="B559" s="104"/>
      <c r="C559" s="105"/>
      <c r="D559" s="104"/>
      <c r="E559" s="104"/>
      <c r="F559" s="104"/>
      <c r="G559" s="104"/>
      <c r="H559" s="104"/>
      <c r="I559" s="120" t="str">
        <f t="shared" si="8"/>
        <v>GRUP_D3</v>
      </c>
      <c r="J559" s="139" t="s">
        <v>16881</v>
      </c>
      <c r="K559" s="140" t="s">
        <v>16882</v>
      </c>
      <c r="L559" s="141">
        <v>58</v>
      </c>
      <c r="M559" s="142">
        <v>3.29</v>
      </c>
    </row>
    <row r="560" spans="1:13" x14ac:dyDescent="0.2">
      <c r="A560" s="103"/>
      <c r="B560" s="104"/>
      <c r="C560" s="105"/>
      <c r="D560" s="104"/>
      <c r="E560" s="104"/>
      <c r="F560" s="104"/>
      <c r="G560" s="104"/>
      <c r="H560" s="104"/>
      <c r="I560" s="120" t="str">
        <f t="shared" si="8"/>
        <v>GRUP_D3</v>
      </c>
      <c r="J560" s="139" t="s">
        <v>16883</v>
      </c>
      <c r="K560" s="140" t="s">
        <v>16372</v>
      </c>
      <c r="L560" s="141">
        <v>58</v>
      </c>
      <c r="M560" s="142">
        <v>3.29</v>
      </c>
    </row>
    <row r="561" spans="1:13" x14ac:dyDescent="0.2">
      <c r="A561" s="103"/>
      <c r="B561" s="104"/>
      <c r="C561" s="105"/>
      <c r="D561" s="104"/>
      <c r="E561" s="104"/>
      <c r="F561" s="104"/>
      <c r="G561" s="104"/>
      <c r="H561" s="104"/>
      <c r="I561" s="120" t="str">
        <f t="shared" si="8"/>
        <v>GRUP_D3</v>
      </c>
      <c r="J561" s="139" t="s">
        <v>16884</v>
      </c>
      <c r="K561" s="140" t="s">
        <v>16376</v>
      </c>
      <c r="L561" s="141">
        <v>58</v>
      </c>
      <c r="M561" s="142">
        <v>3.29</v>
      </c>
    </row>
    <row r="562" spans="1:13" x14ac:dyDescent="0.2">
      <c r="A562" s="103"/>
      <c r="B562" s="104"/>
      <c r="C562" s="105"/>
      <c r="D562" s="104"/>
      <c r="E562" s="104"/>
      <c r="F562" s="104"/>
      <c r="G562" s="104"/>
      <c r="H562" s="104"/>
      <c r="I562" s="120" t="str">
        <f t="shared" si="8"/>
        <v>GRUP_D3</v>
      </c>
      <c r="J562" s="139" t="s">
        <v>16885</v>
      </c>
      <c r="K562" s="140" t="s">
        <v>16376</v>
      </c>
      <c r="L562" s="141">
        <v>65</v>
      </c>
      <c r="M562" s="142">
        <v>3.81</v>
      </c>
    </row>
    <row r="563" spans="1:13" x14ac:dyDescent="0.2">
      <c r="A563" s="103"/>
      <c r="B563" s="104"/>
      <c r="C563" s="105"/>
      <c r="D563" s="104"/>
      <c r="E563" s="104"/>
      <c r="F563" s="104"/>
      <c r="G563" s="104"/>
      <c r="H563" s="104"/>
      <c r="I563" s="120" t="str">
        <f t="shared" si="8"/>
        <v>GRUP_D3</v>
      </c>
      <c r="J563" s="139" t="s">
        <v>16886</v>
      </c>
      <c r="K563" s="140" t="s">
        <v>16887</v>
      </c>
      <c r="L563" s="141">
        <v>56</v>
      </c>
      <c r="M563" s="142">
        <v>3.16</v>
      </c>
    </row>
    <row r="564" spans="1:13" x14ac:dyDescent="0.2">
      <c r="A564" s="103"/>
      <c r="B564" s="104"/>
      <c r="C564" s="105"/>
      <c r="D564" s="104"/>
      <c r="E564" s="104"/>
      <c r="F564" s="104"/>
      <c r="G564" s="104"/>
      <c r="H564" s="104"/>
      <c r="I564" s="120" t="str">
        <f t="shared" si="8"/>
        <v>GRUP_D3</v>
      </c>
      <c r="J564" s="139" t="s">
        <v>16888</v>
      </c>
      <c r="K564" s="140" t="s">
        <v>16889</v>
      </c>
      <c r="L564" s="141">
        <v>56</v>
      </c>
      <c r="M564" s="142">
        <v>3.16</v>
      </c>
    </row>
    <row r="565" spans="1:13" x14ac:dyDescent="0.2">
      <c r="A565" s="103"/>
      <c r="B565" s="104"/>
      <c r="C565" s="105"/>
      <c r="D565" s="104"/>
      <c r="E565" s="104"/>
      <c r="F565" s="104"/>
      <c r="G565" s="104"/>
      <c r="H565" s="104"/>
      <c r="I565" s="120" t="str">
        <f t="shared" si="8"/>
        <v>GRUP_D3</v>
      </c>
      <c r="J565" s="139" t="s">
        <v>16890</v>
      </c>
      <c r="K565" s="140" t="s">
        <v>16420</v>
      </c>
      <c r="L565" s="141">
        <v>55</v>
      </c>
      <c r="M565" s="142">
        <v>3.09</v>
      </c>
    </row>
    <row r="566" spans="1:13" x14ac:dyDescent="0.2">
      <c r="A566" s="103"/>
      <c r="B566" s="104"/>
      <c r="C566" s="105"/>
      <c r="D566" s="104"/>
      <c r="E566" s="104"/>
      <c r="F566" s="104"/>
      <c r="G566" s="104"/>
      <c r="H566" s="104"/>
      <c r="I566" s="120" t="str">
        <f t="shared" si="8"/>
        <v>GRUP_D3</v>
      </c>
      <c r="J566" s="139" t="s">
        <v>16891</v>
      </c>
      <c r="K566" s="140" t="s">
        <v>16892</v>
      </c>
      <c r="L566" s="141">
        <v>55</v>
      </c>
      <c r="M566" s="142">
        <v>3.09</v>
      </c>
    </row>
    <row r="567" spans="1:13" x14ac:dyDescent="0.2">
      <c r="A567" s="103"/>
      <c r="B567" s="104"/>
      <c r="C567" s="105"/>
      <c r="D567" s="104"/>
      <c r="E567" s="104"/>
      <c r="F567" s="104"/>
      <c r="G567" s="104"/>
      <c r="H567" s="104"/>
      <c r="I567" s="120" t="str">
        <f t="shared" si="8"/>
        <v>GRUP_D3</v>
      </c>
      <c r="J567" s="139" t="s">
        <v>16893</v>
      </c>
      <c r="K567" s="140" t="s">
        <v>16405</v>
      </c>
      <c r="L567" s="141">
        <v>55</v>
      </c>
      <c r="M567" s="142">
        <v>3.09</v>
      </c>
    </row>
    <row r="568" spans="1:13" x14ac:dyDescent="0.2">
      <c r="A568" s="103"/>
      <c r="B568" s="104"/>
      <c r="C568" s="105"/>
      <c r="D568" s="104"/>
      <c r="E568" s="104"/>
      <c r="F568" s="104"/>
      <c r="G568" s="104"/>
      <c r="H568" s="104"/>
      <c r="I568" s="120" t="str">
        <f t="shared" si="8"/>
        <v>GRUP_D3</v>
      </c>
      <c r="J568" s="139" t="s">
        <v>16894</v>
      </c>
      <c r="K568" s="140" t="s">
        <v>16895</v>
      </c>
      <c r="L568" s="141">
        <v>55</v>
      </c>
      <c r="M568" s="142">
        <v>3.09</v>
      </c>
    </row>
    <row r="569" spans="1:13" x14ac:dyDescent="0.2">
      <c r="A569" s="103"/>
      <c r="B569" s="104"/>
      <c r="C569" s="105"/>
      <c r="D569" s="104"/>
      <c r="E569" s="104"/>
      <c r="F569" s="104"/>
      <c r="G569" s="104"/>
      <c r="H569" s="104"/>
      <c r="I569" s="120" t="str">
        <f t="shared" si="8"/>
        <v>GRUP_D3</v>
      </c>
      <c r="J569" s="139" t="s">
        <v>16896</v>
      </c>
      <c r="K569" s="140" t="s">
        <v>16897</v>
      </c>
      <c r="L569" s="141">
        <v>55</v>
      </c>
      <c r="M569" s="142">
        <v>3.09</v>
      </c>
    </row>
    <row r="570" spans="1:13" x14ac:dyDescent="0.2">
      <c r="A570" s="103"/>
      <c r="B570" s="104"/>
      <c r="C570" s="105"/>
      <c r="D570" s="104"/>
      <c r="E570" s="104"/>
      <c r="F570" s="104"/>
      <c r="G570" s="104"/>
      <c r="H570" s="104"/>
      <c r="I570" s="120" t="str">
        <f t="shared" si="8"/>
        <v>GRUP_D3</v>
      </c>
      <c r="J570" s="139" t="s">
        <v>16898</v>
      </c>
      <c r="K570" s="140" t="s">
        <v>16899</v>
      </c>
      <c r="L570" s="141">
        <v>55</v>
      </c>
      <c r="M570" s="142">
        <v>3.09</v>
      </c>
    </row>
    <row r="571" spans="1:13" x14ac:dyDescent="0.2">
      <c r="A571" s="103"/>
      <c r="B571" s="104"/>
      <c r="C571" s="105"/>
      <c r="D571" s="104"/>
      <c r="E571" s="104"/>
      <c r="F571" s="104"/>
      <c r="G571" s="104"/>
      <c r="H571" s="104"/>
      <c r="I571" s="120" t="str">
        <f t="shared" si="8"/>
        <v>GRUP_D3</v>
      </c>
      <c r="J571" s="139" t="s">
        <v>16900</v>
      </c>
      <c r="K571" s="140" t="s">
        <v>16658</v>
      </c>
      <c r="L571" s="141">
        <v>55</v>
      </c>
      <c r="M571" s="142">
        <v>3.09</v>
      </c>
    </row>
    <row r="572" spans="1:13" x14ac:dyDescent="0.2">
      <c r="A572" s="103"/>
      <c r="B572" s="104"/>
      <c r="C572" s="105"/>
      <c r="D572" s="104"/>
      <c r="E572" s="104"/>
      <c r="F572" s="104"/>
      <c r="G572" s="104"/>
      <c r="H572" s="104"/>
      <c r="I572" s="120" t="str">
        <f t="shared" si="8"/>
        <v>GRUP_D3</v>
      </c>
      <c r="J572" s="139" t="s">
        <v>16901</v>
      </c>
      <c r="K572" s="140" t="s">
        <v>16882</v>
      </c>
      <c r="L572" s="141">
        <v>55</v>
      </c>
      <c r="M572" s="142">
        <v>3.09</v>
      </c>
    </row>
    <row r="573" spans="1:13" x14ac:dyDescent="0.2">
      <c r="A573" s="103"/>
      <c r="B573" s="104"/>
      <c r="C573" s="105"/>
      <c r="D573" s="104"/>
      <c r="E573" s="104"/>
      <c r="F573" s="104"/>
      <c r="G573" s="104"/>
      <c r="H573" s="104"/>
      <c r="I573" s="120" t="str">
        <f t="shared" si="8"/>
        <v>GRUP_D3</v>
      </c>
      <c r="J573" s="139" t="s">
        <v>16902</v>
      </c>
      <c r="K573" s="140" t="s">
        <v>16376</v>
      </c>
      <c r="L573" s="141">
        <v>55</v>
      </c>
      <c r="M573" s="142">
        <v>3.09</v>
      </c>
    </row>
    <row r="574" spans="1:13" x14ac:dyDescent="0.2">
      <c r="A574" s="103"/>
      <c r="B574" s="104"/>
      <c r="C574" s="105"/>
      <c r="D574" s="104"/>
      <c r="E574" s="104"/>
      <c r="F574" s="104"/>
      <c r="G574" s="104"/>
      <c r="H574" s="104"/>
      <c r="I574" s="120" t="str">
        <f t="shared" si="8"/>
        <v>GRUP_D3</v>
      </c>
      <c r="J574" s="139" t="s">
        <v>16903</v>
      </c>
      <c r="K574" s="140" t="s">
        <v>16420</v>
      </c>
      <c r="L574" s="141">
        <v>55</v>
      </c>
      <c r="M574" s="142">
        <v>3.09</v>
      </c>
    </row>
    <row r="575" spans="1:13" x14ac:dyDescent="0.2">
      <c r="A575" s="103"/>
      <c r="B575" s="104"/>
      <c r="C575" s="105"/>
      <c r="D575" s="104"/>
      <c r="E575" s="104"/>
      <c r="F575" s="104"/>
      <c r="G575" s="104"/>
      <c r="H575" s="104"/>
      <c r="I575" s="120" t="str">
        <f t="shared" si="8"/>
        <v>GRUP_D3</v>
      </c>
      <c r="J575" s="139" t="s">
        <v>16904</v>
      </c>
      <c r="K575" s="140" t="s">
        <v>16420</v>
      </c>
      <c r="L575" s="141">
        <v>55</v>
      </c>
      <c r="M575" s="142">
        <v>3.09</v>
      </c>
    </row>
    <row r="576" spans="1:13" x14ac:dyDescent="0.2">
      <c r="A576" s="103"/>
      <c r="B576" s="104"/>
      <c r="C576" s="105"/>
      <c r="D576" s="104"/>
      <c r="E576" s="104"/>
      <c r="F576" s="104"/>
      <c r="G576" s="104"/>
      <c r="H576" s="104"/>
      <c r="I576" s="120" t="str">
        <f t="shared" si="8"/>
        <v>GRUP_D3</v>
      </c>
      <c r="J576" s="139" t="s">
        <v>16905</v>
      </c>
      <c r="K576" s="140" t="s">
        <v>16420</v>
      </c>
      <c r="L576" s="141">
        <v>55</v>
      </c>
      <c r="M576" s="142">
        <v>3.09</v>
      </c>
    </row>
    <row r="577" spans="1:13" x14ac:dyDescent="0.2">
      <c r="A577" s="103"/>
      <c r="B577" s="104"/>
      <c r="C577" s="105"/>
      <c r="D577" s="104"/>
      <c r="E577" s="104"/>
      <c r="F577" s="104"/>
      <c r="G577" s="104"/>
      <c r="H577" s="104"/>
      <c r="I577" s="120" t="str">
        <f t="shared" si="8"/>
        <v>GRUP_D3</v>
      </c>
      <c r="J577" s="139" t="s">
        <v>16906</v>
      </c>
      <c r="K577" s="140" t="s">
        <v>16420</v>
      </c>
      <c r="L577" s="141">
        <v>52</v>
      </c>
      <c r="M577" s="142">
        <v>2.9</v>
      </c>
    </row>
    <row r="578" spans="1:13" x14ac:dyDescent="0.2">
      <c r="A578" s="103"/>
      <c r="B578" s="104"/>
      <c r="C578" s="105"/>
      <c r="D578" s="104"/>
      <c r="E578" s="104"/>
      <c r="F578" s="104"/>
      <c r="G578" s="104"/>
      <c r="H578" s="104"/>
      <c r="I578" s="120" t="str">
        <f t="shared" si="8"/>
        <v>GRUP_D3</v>
      </c>
      <c r="J578" s="139" t="s">
        <v>16907</v>
      </c>
      <c r="K578" s="140" t="s">
        <v>16908</v>
      </c>
      <c r="L578" s="141">
        <v>52</v>
      </c>
      <c r="M578" s="142">
        <v>2.9</v>
      </c>
    </row>
    <row r="579" spans="1:13" x14ac:dyDescent="0.2">
      <c r="A579" s="103"/>
      <c r="B579" s="104"/>
      <c r="C579" s="105"/>
      <c r="D579" s="104"/>
      <c r="E579" s="104"/>
      <c r="F579" s="104"/>
      <c r="G579" s="104"/>
      <c r="H579" s="104"/>
      <c r="I579" s="120" t="str">
        <f t="shared" si="8"/>
        <v>GRUP_D3</v>
      </c>
      <c r="J579" s="139" t="s">
        <v>16909</v>
      </c>
      <c r="K579" s="140" t="s">
        <v>16910</v>
      </c>
      <c r="L579" s="141">
        <v>52</v>
      </c>
      <c r="M579" s="142">
        <v>2.9</v>
      </c>
    </row>
    <row r="580" spans="1:13" x14ac:dyDescent="0.2">
      <c r="A580" s="103"/>
      <c r="B580" s="104"/>
      <c r="C580" s="105"/>
      <c r="D580" s="104"/>
      <c r="E580" s="104"/>
      <c r="F580" s="104"/>
      <c r="G580" s="104"/>
      <c r="H580" s="104"/>
      <c r="I580" s="120" t="str">
        <f t="shared" si="8"/>
        <v>GRUP_D3</v>
      </c>
      <c r="J580" s="139" t="s">
        <v>16911</v>
      </c>
      <c r="K580" s="140" t="s">
        <v>16405</v>
      </c>
      <c r="L580" s="141">
        <v>52</v>
      </c>
      <c r="M580" s="142">
        <v>2.9</v>
      </c>
    </row>
    <row r="581" spans="1:13" x14ac:dyDescent="0.2">
      <c r="A581" s="103"/>
      <c r="B581" s="104"/>
      <c r="C581" s="105"/>
      <c r="D581" s="104"/>
      <c r="E581" s="104"/>
      <c r="F581" s="104"/>
      <c r="G581" s="104"/>
      <c r="H581" s="104"/>
      <c r="I581" s="120" t="str">
        <f t="shared" ref="I581:I644" si="9">CONCATENATE("GRUP_",LEFT(J581,2))</f>
        <v>GRUP_D3</v>
      </c>
      <c r="J581" s="139" t="s">
        <v>16912</v>
      </c>
      <c r="K581" s="140" t="s">
        <v>16908</v>
      </c>
      <c r="L581" s="141">
        <v>52</v>
      </c>
      <c r="M581" s="142">
        <v>2.9</v>
      </c>
    </row>
    <row r="582" spans="1:13" x14ac:dyDescent="0.2">
      <c r="A582" s="103"/>
      <c r="B582" s="104"/>
      <c r="C582" s="105"/>
      <c r="D582" s="104"/>
      <c r="E582" s="104"/>
      <c r="F582" s="104"/>
      <c r="G582" s="104"/>
      <c r="H582" s="104"/>
      <c r="I582" s="120" t="str">
        <f t="shared" si="9"/>
        <v>GRUP_D3</v>
      </c>
      <c r="J582" s="139" t="s">
        <v>16913</v>
      </c>
      <c r="K582" s="140" t="s">
        <v>16914</v>
      </c>
      <c r="L582" s="141">
        <v>52</v>
      </c>
      <c r="M582" s="142">
        <v>2.9</v>
      </c>
    </row>
    <row r="583" spans="1:13" x14ac:dyDescent="0.2">
      <c r="A583" s="103"/>
      <c r="B583" s="104"/>
      <c r="C583" s="105"/>
      <c r="D583" s="104"/>
      <c r="E583" s="104"/>
      <c r="F583" s="104"/>
      <c r="G583" s="104"/>
      <c r="H583" s="104"/>
      <c r="I583" s="120" t="str">
        <f t="shared" si="9"/>
        <v>GRUP_D3</v>
      </c>
      <c r="J583" s="139" t="s">
        <v>16915</v>
      </c>
      <c r="K583" s="140" t="s">
        <v>16916</v>
      </c>
      <c r="L583" s="141">
        <v>52</v>
      </c>
      <c r="M583" s="142">
        <v>2.9</v>
      </c>
    </row>
    <row r="584" spans="1:13" x14ac:dyDescent="0.2">
      <c r="A584" s="103"/>
      <c r="B584" s="104"/>
      <c r="C584" s="105"/>
      <c r="D584" s="104"/>
      <c r="E584" s="104"/>
      <c r="F584" s="104"/>
      <c r="G584" s="104"/>
      <c r="H584" s="104"/>
      <c r="I584" s="120" t="str">
        <f t="shared" si="9"/>
        <v>GRUP_D3</v>
      </c>
      <c r="J584" s="139" t="s">
        <v>16917</v>
      </c>
      <c r="K584" s="140" t="s">
        <v>16420</v>
      </c>
      <c r="L584" s="141">
        <v>50</v>
      </c>
      <c r="M584" s="142">
        <v>2.79</v>
      </c>
    </row>
    <row r="585" spans="1:13" x14ac:dyDescent="0.2">
      <c r="A585" s="103"/>
      <c r="B585" s="104"/>
      <c r="C585" s="105"/>
      <c r="D585" s="104"/>
      <c r="E585" s="104"/>
      <c r="F585" s="104"/>
      <c r="G585" s="104"/>
      <c r="H585" s="104"/>
      <c r="I585" s="120" t="str">
        <f t="shared" si="9"/>
        <v>GRUP_D3</v>
      </c>
      <c r="J585" s="139" t="s">
        <v>16918</v>
      </c>
      <c r="K585" s="140" t="s">
        <v>16683</v>
      </c>
      <c r="L585" s="141">
        <v>49</v>
      </c>
      <c r="M585" s="142">
        <v>2.73</v>
      </c>
    </row>
    <row r="586" spans="1:13" x14ac:dyDescent="0.2">
      <c r="A586" s="103"/>
      <c r="B586" s="104"/>
      <c r="C586" s="105"/>
      <c r="D586" s="104"/>
      <c r="E586" s="104"/>
      <c r="F586" s="104"/>
      <c r="G586" s="104"/>
      <c r="H586" s="104"/>
      <c r="I586" s="120" t="str">
        <f t="shared" si="9"/>
        <v>GRUP_D3</v>
      </c>
      <c r="J586" s="139" t="s">
        <v>16919</v>
      </c>
      <c r="K586" s="140" t="s">
        <v>16683</v>
      </c>
      <c r="L586" s="141">
        <v>49</v>
      </c>
      <c r="M586" s="142">
        <v>2.73</v>
      </c>
    </row>
    <row r="587" spans="1:13" x14ac:dyDescent="0.2">
      <c r="A587" s="103"/>
      <c r="B587" s="104"/>
      <c r="C587" s="105"/>
      <c r="D587" s="104"/>
      <c r="E587" s="104"/>
      <c r="F587" s="104"/>
      <c r="G587" s="104"/>
      <c r="H587" s="104"/>
      <c r="I587" s="120" t="str">
        <f t="shared" si="9"/>
        <v>GRUP_D3</v>
      </c>
      <c r="J587" s="121" t="s">
        <v>16920</v>
      </c>
      <c r="K587" s="122" t="s">
        <v>16671</v>
      </c>
      <c r="L587" s="123">
        <v>52</v>
      </c>
      <c r="M587" s="124">
        <v>2.9</v>
      </c>
    </row>
    <row r="588" spans="1:13" x14ac:dyDescent="0.2">
      <c r="A588" s="103"/>
      <c r="B588" s="104"/>
      <c r="C588" s="105"/>
      <c r="D588" s="104"/>
      <c r="E588" s="104"/>
      <c r="F588" s="104"/>
      <c r="G588" s="104"/>
      <c r="H588" s="104"/>
      <c r="I588" s="120" t="str">
        <f t="shared" si="9"/>
        <v>GRUP_D3</v>
      </c>
      <c r="J588" s="121" t="s">
        <v>16921</v>
      </c>
      <c r="K588" s="122" t="s">
        <v>16922</v>
      </c>
      <c r="L588" s="123">
        <v>52</v>
      </c>
      <c r="M588" s="124">
        <v>2.9</v>
      </c>
    </row>
    <row r="589" spans="1:13" x14ac:dyDescent="0.2">
      <c r="A589" s="103"/>
      <c r="B589" s="104"/>
      <c r="C589" s="105"/>
      <c r="D589" s="104"/>
      <c r="E589" s="104"/>
      <c r="F589" s="104"/>
      <c r="G589" s="104"/>
      <c r="H589" s="104"/>
      <c r="I589" s="120" t="str">
        <f t="shared" si="9"/>
        <v>GRUP_D3</v>
      </c>
      <c r="J589" s="139" t="s">
        <v>16923</v>
      </c>
      <c r="K589" s="140" t="s">
        <v>16924</v>
      </c>
      <c r="L589" s="141">
        <v>44</v>
      </c>
      <c r="M589" s="142">
        <v>2.46</v>
      </c>
    </row>
    <row r="590" spans="1:13" x14ac:dyDescent="0.2">
      <c r="A590" s="103"/>
      <c r="B590" s="104"/>
      <c r="C590" s="105"/>
      <c r="D590" s="104"/>
      <c r="E590" s="104"/>
      <c r="F590" s="104"/>
      <c r="G590" s="104"/>
      <c r="H590" s="104"/>
      <c r="I590" s="120" t="str">
        <f t="shared" si="9"/>
        <v>GRUP_D3</v>
      </c>
      <c r="J590" s="139" t="s">
        <v>16925</v>
      </c>
      <c r="K590" s="140" t="s">
        <v>16926</v>
      </c>
      <c r="L590" s="141">
        <v>44</v>
      </c>
      <c r="M590" s="142">
        <v>2.46</v>
      </c>
    </row>
    <row r="591" spans="1:13" x14ac:dyDescent="0.2">
      <c r="A591" s="103"/>
      <c r="B591" s="104"/>
      <c r="C591" s="105"/>
      <c r="D591" s="104"/>
      <c r="E591" s="104"/>
      <c r="F591" s="104"/>
      <c r="G591" s="104"/>
      <c r="H591" s="104"/>
      <c r="I591" s="120" t="str">
        <f t="shared" si="9"/>
        <v>GRUP_D3</v>
      </c>
      <c r="J591" s="121" t="s">
        <v>16927</v>
      </c>
      <c r="K591" s="122" t="s">
        <v>16928</v>
      </c>
      <c r="L591" s="123">
        <v>50</v>
      </c>
      <c r="M591" s="124">
        <v>2.79</v>
      </c>
    </row>
    <row r="592" spans="1:13" x14ac:dyDescent="0.2">
      <c r="A592" s="103"/>
      <c r="B592" s="104"/>
      <c r="C592" s="105"/>
      <c r="D592" s="104"/>
      <c r="E592" s="104"/>
      <c r="F592" s="104"/>
      <c r="G592" s="104"/>
      <c r="H592" s="104"/>
      <c r="I592" s="120" t="str">
        <f t="shared" si="9"/>
        <v>GRUP_D3</v>
      </c>
      <c r="J592" s="121" t="s">
        <v>16929</v>
      </c>
      <c r="K592" s="122" t="s">
        <v>16930</v>
      </c>
      <c r="L592" s="123">
        <v>50</v>
      </c>
      <c r="M592" s="124">
        <v>2.79</v>
      </c>
    </row>
    <row r="593" spans="1:13" x14ac:dyDescent="0.2">
      <c r="A593" s="103"/>
      <c r="B593" s="104"/>
      <c r="C593" s="105"/>
      <c r="D593" s="104"/>
      <c r="E593" s="104"/>
      <c r="F593" s="104"/>
      <c r="G593" s="104"/>
      <c r="H593" s="104"/>
      <c r="I593" s="120" t="str">
        <f t="shared" si="9"/>
        <v>GRUP_D3</v>
      </c>
      <c r="J593" s="121" t="s">
        <v>16931</v>
      </c>
      <c r="K593" s="122" t="s">
        <v>16932</v>
      </c>
      <c r="L593" s="123">
        <v>50</v>
      </c>
      <c r="M593" s="124">
        <v>2.79</v>
      </c>
    </row>
    <row r="594" spans="1:13" x14ac:dyDescent="0.2">
      <c r="A594" s="103"/>
      <c r="B594" s="104"/>
      <c r="C594" s="105"/>
      <c r="D594" s="104"/>
      <c r="E594" s="104"/>
      <c r="F594" s="104"/>
      <c r="G594" s="104"/>
      <c r="H594" s="104"/>
      <c r="I594" s="120" t="str">
        <f t="shared" si="9"/>
        <v>GRUP_D3</v>
      </c>
      <c r="J594" s="121" t="s">
        <v>16933</v>
      </c>
      <c r="K594" s="122" t="s">
        <v>16934</v>
      </c>
      <c r="L594" s="123">
        <v>50</v>
      </c>
      <c r="M594" s="124">
        <v>2.79</v>
      </c>
    </row>
    <row r="595" spans="1:13" x14ac:dyDescent="0.2">
      <c r="A595" s="103"/>
      <c r="B595" s="104"/>
      <c r="C595" s="105"/>
      <c r="D595" s="104"/>
      <c r="E595" s="104"/>
      <c r="F595" s="104"/>
      <c r="G595" s="104"/>
      <c r="H595" s="104"/>
      <c r="I595" s="120" t="str">
        <f t="shared" si="9"/>
        <v>GRUP_D3</v>
      </c>
      <c r="J595" s="139" t="s">
        <v>16935</v>
      </c>
      <c r="K595" s="140" t="s">
        <v>16936</v>
      </c>
      <c r="L595" s="141">
        <v>44</v>
      </c>
      <c r="M595" s="142">
        <v>2.46</v>
      </c>
    </row>
    <row r="596" spans="1:13" x14ac:dyDescent="0.2">
      <c r="A596" s="103"/>
      <c r="B596" s="104"/>
      <c r="C596" s="105"/>
      <c r="D596" s="104"/>
      <c r="E596" s="104"/>
      <c r="F596" s="104"/>
      <c r="G596" s="104"/>
      <c r="H596" s="104"/>
      <c r="I596" s="120" t="str">
        <f t="shared" si="9"/>
        <v>GRUP_D3</v>
      </c>
      <c r="J596" s="139" t="s">
        <v>16937</v>
      </c>
      <c r="K596" s="140" t="s">
        <v>16938</v>
      </c>
      <c r="L596" s="141">
        <v>44</v>
      </c>
      <c r="M596" s="142">
        <v>2.46</v>
      </c>
    </row>
    <row r="597" spans="1:13" x14ac:dyDescent="0.2">
      <c r="A597" s="103"/>
      <c r="B597" s="104"/>
      <c r="C597" s="105"/>
      <c r="D597" s="104"/>
      <c r="E597" s="104"/>
      <c r="F597" s="104"/>
      <c r="G597" s="104"/>
      <c r="H597" s="104"/>
      <c r="I597" s="120" t="str">
        <f t="shared" si="9"/>
        <v>GRUP_D3</v>
      </c>
      <c r="J597" s="121" t="s">
        <v>16939</v>
      </c>
      <c r="K597" s="122" t="s">
        <v>16938</v>
      </c>
      <c r="L597" s="123">
        <v>44</v>
      </c>
      <c r="M597" s="124">
        <v>2.46</v>
      </c>
    </row>
    <row r="598" spans="1:13" x14ac:dyDescent="0.2">
      <c r="A598" s="103"/>
      <c r="B598" s="104"/>
      <c r="C598" s="105"/>
      <c r="D598" s="104"/>
      <c r="E598" s="104"/>
      <c r="F598" s="104"/>
      <c r="G598" s="104"/>
      <c r="H598" s="104"/>
      <c r="I598" s="120" t="str">
        <f t="shared" si="9"/>
        <v>GRUP_D3</v>
      </c>
      <c r="J598" s="121" t="s">
        <v>16940</v>
      </c>
      <c r="K598" s="122" t="s">
        <v>16941</v>
      </c>
      <c r="L598" s="123">
        <v>42</v>
      </c>
      <c r="M598" s="124">
        <v>2.36</v>
      </c>
    </row>
    <row r="599" spans="1:13" x14ac:dyDescent="0.2">
      <c r="A599" s="103"/>
      <c r="B599" s="104"/>
      <c r="C599" s="105"/>
      <c r="D599" s="104"/>
      <c r="E599" s="104"/>
      <c r="F599" s="104"/>
      <c r="G599" s="104"/>
      <c r="H599" s="104"/>
      <c r="I599" s="120" t="str">
        <f t="shared" si="9"/>
        <v>GRUP_D3</v>
      </c>
      <c r="J599" s="121" t="s">
        <v>16942</v>
      </c>
      <c r="K599" s="122" t="s">
        <v>16943</v>
      </c>
      <c r="L599" s="123">
        <v>40</v>
      </c>
      <c r="M599" s="124">
        <v>2.2599999999999998</v>
      </c>
    </row>
    <row r="600" spans="1:13" x14ac:dyDescent="0.2">
      <c r="A600" s="103"/>
      <c r="B600" s="104"/>
      <c r="C600" s="105"/>
      <c r="D600" s="104"/>
      <c r="E600" s="104"/>
      <c r="F600" s="104"/>
      <c r="G600" s="104"/>
      <c r="H600" s="104"/>
      <c r="I600" s="120" t="str">
        <f t="shared" si="9"/>
        <v>GRUP_D3</v>
      </c>
      <c r="J600" s="121" t="s">
        <v>16944</v>
      </c>
      <c r="K600" s="122" t="s">
        <v>16938</v>
      </c>
      <c r="L600" s="123">
        <v>40</v>
      </c>
      <c r="M600" s="124">
        <v>2.2599999999999998</v>
      </c>
    </row>
    <row r="601" spans="1:13" x14ac:dyDescent="0.2">
      <c r="A601" s="103"/>
      <c r="B601" s="104"/>
      <c r="C601" s="105"/>
      <c r="D601" s="104"/>
      <c r="E601" s="104"/>
      <c r="F601" s="104"/>
      <c r="G601" s="104"/>
      <c r="H601" s="104"/>
      <c r="I601" s="120" t="str">
        <f t="shared" si="9"/>
        <v>GRUP_D3</v>
      </c>
      <c r="J601" s="121" t="s">
        <v>16945</v>
      </c>
      <c r="K601" s="122" t="s">
        <v>16938</v>
      </c>
      <c r="L601" s="123">
        <v>40</v>
      </c>
      <c r="M601" s="124">
        <v>2.2599999999999998</v>
      </c>
    </row>
    <row r="602" spans="1:13" x14ac:dyDescent="0.2">
      <c r="A602" s="103"/>
      <c r="B602" s="104"/>
      <c r="C602" s="105"/>
      <c r="D602" s="104"/>
      <c r="E602" s="104"/>
      <c r="F602" s="104"/>
      <c r="G602" s="104"/>
      <c r="H602" s="104"/>
      <c r="I602" s="120" t="str">
        <f t="shared" si="9"/>
        <v>GRUP_D3</v>
      </c>
      <c r="J602" s="121" t="s">
        <v>16946</v>
      </c>
      <c r="K602" s="122" t="s">
        <v>16947</v>
      </c>
      <c r="L602" s="123">
        <v>40</v>
      </c>
      <c r="M602" s="124">
        <v>2.2599999999999998</v>
      </c>
    </row>
    <row r="603" spans="1:13" x14ac:dyDescent="0.2">
      <c r="A603" s="103"/>
      <c r="B603" s="104"/>
      <c r="C603" s="105"/>
      <c r="D603" s="104"/>
      <c r="E603" s="104"/>
      <c r="F603" s="104"/>
      <c r="G603" s="104"/>
      <c r="H603" s="104"/>
      <c r="I603" s="120" t="str">
        <f t="shared" si="9"/>
        <v>GRUP_D3</v>
      </c>
      <c r="J603" s="121" t="s">
        <v>16948</v>
      </c>
      <c r="K603" s="122" t="s">
        <v>16449</v>
      </c>
      <c r="L603" s="123">
        <v>95</v>
      </c>
      <c r="M603" s="124">
        <v>7.14</v>
      </c>
    </row>
    <row r="604" spans="1:13" x14ac:dyDescent="0.2">
      <c r="A604" s="103"/>
      <c r="B604" s="104"/>
      <c r="C604" s="105"/>
      <c r="D604" s="104"/>
      <c r="E604" s="104"/>
      <c r="F604" s="104"/>
      <c r="G604" s="104"/>
      <c r="H604" s="104"/>
      <c r="I604" s="120" t="str">
        <f t="shared" si="9"/>
        <v>GRUP_D3</v>
      </c>
      <c r="J604" s="121" t="s">
        <v>16949</v>
      </c>
      <c r="K604" s="122" t="s">
        <v>16686</v>
      </c>
      <c r="L604" s="123">
        <v>85</v>
      </c>
      <c r="M604" s="124">
        <v>5.79</v>
      </c>
    </row>
    <row r="605" spans="1:13" x14ac:dyDescent="0.2">
      <c r="A605" s="103"/>
      <c r="B605" s="104"/>
      <c r="C605" s="105"/>
      <c r="D605" s="104"/>
      <c r="E605" s="104"/>
      <c r="F605" s="104"/>
      <c r="G605" s="104"/>
      <c r="H605" s="104"/>
      <c r="I605" s="120" t="str">
        <f t="shared" si="9"/>
        <v>GRUP_D3</v>
      </c>
      <c r="J605" s="121" t="s">
        <v>16950</v>
      </c>
      <c r="K605" s="122" t="s">
        <v>16449</v>
      </c>
      <c r="L605" s="123">
        <v>92</v>
      </c>
      <c r="M605" s="124">
        <v>6.7</v>
      </c>
    </row>
    <row r="606" spans="1:13" x14ac:dyDescent="0.2">
      <c r="A606" s="103"/>
      <c r="B606" s="104"/>
      <c r="C606" s="105"/>
      <c r="D606" s="104"/>
      <c r="E606" s="104"/>
      <c r="F606" s="104"/>
      <c r="G606" s="104"/>
      <c r="H606" s="104"/>
      <c r="I606" s="120" t="str">
        <f t="shared" si="9"/>
        <v>GRUP_D3</v>
      </c>
      <c r="J606" s="121" t="s">
        <v>16951</v>
      </c>
      <c r="K606" s="122" t="s">
        <v>16686</v>
      </c>
      <c r="L606" s="123">
        <v>80</v>
      </c>
      <c r="M606" s="124">
        <v>5.22</v>
      </c>
    </row>
    <row r="607" spans="1:13" x14ac:dyDescent="0.2">
      <c r="A607" s="103"/>
      <c r="B607" s="104"/>
      <c r="C607" s="105"/>
      <c r="D607" s="104"/>
      <c r="E607" s="104"/>
      <c r="F607" s="104"/>
      <c r="G607" s="104"/>
      <c r="H607" s="104"/>
      <c r="I607" s="120" t="str">
        <f t="shared" si="9"/>
        <v>GRUP_D3</v>
      </c>
      <c r="J607" s="121" t="s">
        <v>16952</v>
      </c>
      <c r="K607" s="122" t="s">
        <v>16449</v>
      </c>
      <c r="L607" s="123">
        <v>95</v>
      </c>
      <c r="M607" s="124">
        <v>7.14</v>
      </c>
    </row>
    <row r="608" spans="1:13" x14ac:dyDescent="0.2">
      <c r="A608" s="103"/>
      <c r="B608" s="104"/>
      <c r="C608" s="105"/>
      <c r="D608" s="104"/>
      <c r="E608" s="104"/>
      <c r="F608" s="104"/>
      <c r="G608" s="104"/>
      <c r="H608" s="104"/>
      <c r="I608" s="120" t="str">
        <f t="shared" si="9"/>
        <v>GRUP_D3</v>
      </c>
      <c r="J608" s="121" t="s">
        <v>16953</v>
      </c>
      <c r="K608" s="122" t="s">
        <v>16686</v>
      </c>
      <c r="L608" s="123">
        <v>85</v>
      </c>
      <c r="M608" s="124">
        <v>5.79</v>
      </c>
    </row>
    <row r="609" spans="1:13" x14ac:dyDescent="0.2">
      <c r="A609" s="103"/>
      <c r="B609" s="104"/>
      <c r="C609" s="105"/>
      <c r="D609" s="104"/>
      <c r="E609" s="104"/>
      <c r="F609" s="104"/>
      <c r="G609" s="104"/>
      <c r="H609" s="104"/>
      <c r="I609" s="120" t="str">
        <f t="shared" si="9"/>
        <v>GRUP_D3</v>
      </c>
      <c r="J609" s="153" t="s">
        <v>16954</v>
      </c>
      <c r="K609" s="154" t="s">
        <v>16449</v>
      </c>
      <c r="L609" s="155">
        <v>95</v>
      </c>
      <c r="M609" s="142">
        <v>7.14</v>
      </c>
    </row>
    <row r="610" spans="1:13" x14ac:dyDescent="0.2">
      <c r="A610" s="103"/>
      <c r="B610" s="104"/>
      <c r="C610" s="105"/>
      <c r="D610" s="104"/>
      <c r="E610" s="104"/>
      <c r="F610" s="104"/>
      <c r="G610" s="104"/>
      <c r="H610" s="104"/>
      <c r="I610" s="120" t="str">
        <f t="shared" si="9"/>
        <v>GRUP_D3</v>
      </c>
      <c r="J610" s="153" t="s">
        <v>16955</v>
      </c>
      <c r="K610" s="154" t="s">
        <v>16686</v>
      </c>
      <c r="L610" s="155">
        <v>85</v>
      </c>
      <c r="M610" s="142">
        <v>5.79</v>
      </c>
    </row>
    <row r="611" spans="1:13" x14ac:dyDescent="0.2">
      <c r="A611" s="103"/>
      <c r="B611" s="104"/>
      <c r="C611" s="105"/>
      <c r="D611" s="104"/>
      <c r="E611" s="104"/>
      <c r="F611" s="104"/>
      <c r="G611" s="104"/>
      <c r="H611" s="104"/>
      <c r="I611" s="120" t="str">
        <f t="shared" si="9"/>
        <v>GRUP_D3</v>
      </c>
      <c r="J611" s="153" t="s">
        <v>16956</v>
      </c>
      <c r="K611" s="154" t="s">
        <v>16449</v>
      </c>
      <c r="L611" s="155">
        <v>95</v>
      </c>
      <c r="M611" s="142">
        <v>7.14</v>
      </c>
    </row>
    <row r="612" spans="1:13" x14ac:dyDescent="0.2">
      <c r="A612" s="103"/>
      <c r="B612" s="104"/>
      <c r="C612" s="105"/>
      <c r="D612" s="104"/>
      <c r="E612" s="104"/>
      <c r="F612" s="104"/>
      <c r="G612" s="104"/>
      <c r="H612" s="104"/>
      <c r="I612" s="120" t="str">
        <f t="shared" si="9"/>
        <v>GRUP_D3</v>
      </c>
      <c r="J612" s="153" t="s">
        <v>16957</v>
      </c>
      <c r="K612" s="154" t="s">
        <v>16686</v>
      </c>
      <c r="L612" s="155">
        <v>85</v>
      </c>
      <c r="M612" s="142">
        <v>5.79</v>
      </c>
    </row>
    <row r="613" spans="1:13" x14ac:dyDescent="0.2">
      <c r="A613" s="103"/>
      <c r="B613" s="104"/>
      <c r="C613" s="105"/>
      <c r="D613" s="104"/>
      <c r="E613" s="104"/>
      <c r="F613" s="104"/>
      <c r="G613" s="104"/>
      <c r="H613" s="104"/>
      <c r="I613" s="120" t="str">
        <f t="shared" si="9"/>
        <v>GRUP_D3</v>
      </c>
      <c r="J613" s="121" t="s">
        <v>16958</v>
      </c>
      <c r="K613" s="122" t="s">
        <v>16959</v>
      </c>
      <c r="L613" s="123">
        <v>95</v>
      </c>
      <c r="M613" s="124">
        <v>7.14</v>
      </c>
    </row>
    <row r="614" spans="1:13" x14ac:dyDescent="0.2">
      <c r="A614" s="103"/>
      <c r="B614" s="104"/>
      <c r="C614" s="105"/>
      <c r="D614" s="104"/>
      <c r="E614" s="104"/>
      <c r="F614" s="104"/>
      <c r="G614" s="104"/>
      <c r="H614" s="104"/>
      <c r="I614" s="120" t="str">
        <f t="shared" si="9"/>
        <v>GRUP_D3</v>
      </c>
      <c r="J614" s="121" t="s">
        <v>16960</v>
      </c>
      <c r="K614" s="122" t="s">
        <v>16961</v>
      </c>
      <c r="L614" s="123">
        <v>85</v>
      </c>
      <c r="M614" s="124">
        <v>5.79</v>
      </c>
    </row>
    <row r="615" spans="1:13" x14ac:dyDescent="0.2">
      <c r="A615" s="103"/>
      <c r="B615" s="104"/>
      <c r="C615" s="105"/>
      <c r="D615" s="104"/>
      <c r="E615" s="104"/>
      <c r="F615" s="104"/>
      <c r="G615" s="104"/>
      <c r="H615" s="104"/>
      <c r="I615" s="120" t="str">
        <f t="shared" si="9"/>
        <v>GRUP_D3</v>
      </c>
      <c r="J615" s="153" t="s">
        <v>16962</v>
      </c>
      <c r="K615" s="154" t="s">
        <v>16376</v>
      </c>
      <c r="L615" s="155">
        <v>55</v>
      </c>
      <c r="M615" s="142">
        <v>3.09</v>
      </c>
    </row>
    <row r="616" spans="1:13" x14ac:dyDescent="0.2">
      <c r="A616" s="103"/>
      <c r="B616" s="104"/>
      <c r="C616" s="105"/>
      <c r="D616" s="104"/>
      <c r="E616" s="104"/>
      <c r="F616" s="104"/>
      <c r="G616" s="104"/>
      <c r="H616" s="104"/>
      <c r="I616" s="120" t="str">
        <f t="shared" si="9"/>
        <v>GRUP_D3</v>
      </c>
      <c r="J616" s="153" t="s">
        <v>16963</v>
      </c>
      <c r="K616" s="154" t="s">
        <v>16936</v>
      </c>
      <c r="L616" s="155">
        <v>44</v>
      </c>
      <c r="M616" s="142">
        <v>2.46</v>
      </c>
    </row>
    <row r="617" spans="1:13" x14ac:dyDescent="0.2">
      <c r="A617" s="103"/>
      <c r="B617" s="104"/>
      <c r="C617" s="105"/>
      <c r="D617" s="104"/>
      <c r="E617" s="104"/>
      <c r="F617" s="104"/>
      <c r="G617" s="104"/>
      <c r="H617" s="104"/>
      <c r="I617" s="120" t="str">
        <f t="shared" si="9"/>
        <v>GRUP_D3</v>
      </c>
      <c r="J617" s="121" t="s">
        <v>16964</v>
      </c>
      <c r="K617" s="122" t="s">
        <v>16908</v>
      </c>
      <c r="L617" s="123">
        <v>52</v>
      </c>
      <c r="M617" s="124">
        <v>2.9</v>
      </c>
    </row>
    <row r="618" spans="1:13" x14ac:dyDescent="0.2">
      <c r="A618" s="103"/>
      <c r="B618" s="104"/>
      <c r="C618" s="105"/>
      <c r="D618" s="104"/>
      <c r="E618" s="104"/>
      <c r="F618" s="104"/>
      <c r="G618" s="104"/>
      <c r="H618" s="104"/>
      <c r="I618" s="120" t="str">
        <f t="shared" si="9"/>
        <v>GRUP_D3</v>
      </c>
      <c r="J618" s="121" t="s">
        <v>16965</v>
      </c>
      <c r="K618" s="122" t="s">
        <v>16966</v>
      </c>
      <c r="L618" s="123">
        <v>95</v>
      </c>
      <c r="M618" s="124">
        <v>7.14</v>
      </c>
    </row>
    <row r="619" spans="1:13" x14ac:dyDescent="0.2">
      <c r="A619" s="103"/>
      <c r="B619" s="104"/>
      <c r="C619" s="105"/>
      <c r="D619" s="104"/>
      <c r="E619" s="104"/>
      <c r="F619" s="104"/>
      <c r="G619" s="104"/>
      <c r="H619" s="104"/>
      <c r="I619" s="120" t="str">
        <f t="shared" si="9"/>
        <v>GRUP_D3</v>
      </c>
      <c r="J619" s="121" t="s">
        <v>16967</v>
      </c>
      <c r="K619" s="122" t="s">
        <v>16644</v>
      </c>
      <c r="L619" s="123">
        <v>75</v>
      </c>
      <c r="M619" s="124">
        <v>4.7</v>
      </c>
    </row>
    <row r="620" spans="1:13" x14ac:dyDescent="0.2">
      <c r="A620" s="103"/>
      <c r="B620" s="104"/>
      <c r="C620" s="105"/>
      <c r="D620" s="104"/>
      <c r="E620" s="104"/>
      <c r="F620" s="104"/>
      <c r="G620" s="104"/>
      <c r="H620" s="104"/>
      <c r="I620" s="120" t="str">
        <f t="shared" si="9"/>
        <v>GRUP_D3</v>
      </c>
      <c r="J620" s="121" t="s">
        <v>16968</v>
      </c>
      <c r="K620" s="122" t="s">
        <v>16648</v>
      </c>
      <c r="L620" s="123">
        <v>70</v>
      </c>
      <c r="M620" s="124">
        <v>4.2300000000000004</v>
      </c>
    </row>
    <row r="621" spans="1:13" x14ac:dyDescent="0.2">
      <c r="A621" s="103"/>
      <c r="B621" s="104"/>
      <c r="C621" s="105"/>
      <c r="D621" s="104"/>
      <c r="E621" s="104"/>
      <c r="F621" s="104"/>
      <c r="G621" s="104"/>
      <c r="H621" s="104"/>
      <c r="I621" s="120" t="str">
        <f t="shared" si="9"/>
        <v>GRUP_D3</v>
      </c>
      <c r="J621" s="121" t="s">
        <v>16969</v>
      </c>
      <c r="K621" s="122" t="s">
        <v>16658</v>
      </c>
      <c r="L621" s="123">
        <v>65</v>
      </c>
      <c r="M621" s="124">
        <v>3.81</v>
      </c>
    </row>
    <row r="622" spans="1:13" x14ac:dyDescent="0.2">
      <c r="A622" s="103"/>
      <c r="B622" s="104"/>
      <c r="C622" s="105"/>
      <c r="D622" s="104"/>
      <c r="E622" s="104"/>
      <c r="F622" s="104"/>
      <c r="G622" s="104"/>
      <c r="H622" s="104"/>
      <c r="I622" s="120" t="str">
        <f t="shared" si="9"/>
        <v>GRUP_D3</v>
      </c>
      <c r="J622" s="121" t="s">
        <v>16970</v>
      </c>
      <c r="K622" s="122" t="s">
        <v>16971</v>
      </c>
      <c r="L622" s="123">
        <v>60</v>
      </c>
      <c r="M622" s="124">
        <v>3.43</v>
      </c>
    </row>
    <row r="623" spans="1:13" x14ac:dyDescent="0.2">
      <c r="A623" s="103"/>
      <c r="B623" s="104"/>
      <c r="C623" s="105"/>
      <c r="D623" s="104"/>
      <c r="E623" s="104"/>
      <c r="F623" s="104"/>
      <c r="G623" s="104"/>
      <c r="H623" s="104"/>
      <c r="I623" s="120" t="str">
        <f t="shared" si="9"/>
        <v>GRUP_D3</v>
      </c>
      <c r="J623" s="121" t="s">
        <v>16972</v>
      </c>
      <c r="K623" s="122" t="s">
        <v>16671</v>
      </c>
      <c r="L623" s="123">
        <v>73</v>
      </c>
      <c r="M623" s="124">
        <v>4.51</v>
      </c>
    </row>
    <row r="624" spans="1:13" x14ac:dyDescent="0.2">
      <c r="A624" s="103"/>
      <c r="B624" s="104"/>
      <c r="C624" s="105"/>
      <c r="D624" s="104"/>
      <c r="E624" s="104"/>
      <c r="F624" s="104"/>
      <c r="G624" s="104"/>
      <c r="H624" s="104"/>
      <c r="I624" s="120" t="str">
        <f t="shared" si="9"/>
        <v>GRUP_D3</v>
      </c>
      <c r="J624" s="121" t="s">
        <v>16973</v>
      </c>
      <c r="K624" s="122" t="s">
        <v>16865</v>
      </c>
      <c r="L624" s="123">
        <v>61</v>
      </c>
      <c r="M624" s="124">
        <v>3.51</v>
      </c>
    </row>
    <row r="625" spans="1:13" x14ac:dyDescent="0.2">
      <c r="A625" s="103"/>
      <c r="B625" s="104"/>
      <c r="C625" s="105"/>
      <c r="D625" s="104"/>
      <c r="E625" s="104"/>
      <c r="F625" s="104"/>
      <c r="G625" s="104"/>
      <c r="H625" s="104"/>
      <c r="I625" s="120" t="str">
        <f t="shared" si="9"/>
        <v>GRUP_D3</v>
      </c>
      <c r="J625" s="121" t="s">
        <v>16974</v>
      </c>
      <c r="K625" s="122" t="s">
        <v>16644</v>
      </c>
      <c r="L625" s="123">
        <v>70</v>
      </c>
      <c r="M625" s="124">
        <v>4.2300000000000004</v>
      </c>
    </row>
    <row r="626" spans="1:13" x14ac:dyDescent="0.2">
      <c r="A626" s="103"/>
      <c r="B626" s="104"/>
      <c r="C626" s="105"/>
      <c r="D626" s="104"/>
      <c r="E626" s="104"/>
      <c r="F626" s="104"/>
      <c r="G626" s="104"/>
      <c r="H626" s="104"/>
      <c r="I626" s="120" t="str">
        <f t="shared" si="9"/>
        <v>GRUP_D3</v>
      </c>
      <c r="J626" s="121" t="s">
        <v>16975</v>
      </c>
      <c r="K626" s="122" t="s">
        <v>16648</v>
      </c>
      <c r="L626" s="123">
        <v>65</v>
      </c>
      <c r="M626" s="124">
        <v>3.81</v>
      </c>
    </row>
    <row r="627" spans="1:13" x14ac:dyDescent="0.2">
      <c r="A627" s="103"/>
      <c r="B627" s="104"/>
      <c r="C627" s="105"/>
      <c r="D627" s="104"/>
      <c r="E627" s="104"/>
      <c r="F627" s="104"/>
      <c r="G627" s="104"/>
      <c r="H627" s="104"/>
      <c r="I627" s="120" t="str">
        <f t="shared" si="9"/>
        <v>GRUP_D3</v>
      </c>
      <c r="J627" s="121" t="s">
        <v>16976</v>
      </c>
      <c r="K627" s="122" t="s">
        <v>16977</v>
      </c>
      <c r="L627" s="123">
        <v>58</v>
      </c>
      <c r="M627" s="124">
        <v>3.29</v>
      </c>
    </row>
    <row r="628" spans="1:13" x14ac:dyDescent="0.2">
      <c r="A628" s="103"/>
      <c r="B628" s="104"/>
      <c r="C628" s="105"/>
      <c r="D628" s="104"/>
      <c r="E628" s="104"/>
      <c r="F628" s="104"/>
      <c r="G628" s="104"/>
      <c r="H628" s="104"/>
      <c r="I628" s="120" t="str">
        <f t="shared" si="9"/>
        <v>GRUP_D3</v>
      </c>
      <c r="J628" s="121" t="s">
        <v>16978</v>
      </c>
      <c r="K628" s="122" t="s">
        <v>16971</v>
      </c>
      <c r="L628" s="123">
        <v>58</v>
      </c>
      <c r="M628" s="124">
        <v>3.29</v>
      </c>
    </row>
    <row r="629" spans="1:13" x14ac:dyDescent="0.2">
      <c r="A629" s="103"/>
      <c r="B629" s="104"/>
      <c r="C629" s="105"/>
      <c r="D629" s="104"/>
      <c r="E629" s="104"/>
      <c r="F629" s="104"/>
      <c r="G629" s="104"/>
      <c r="H629" s="104"/>
      <c r="I629" s="120" t="str">
        <f t="shared" si="9"/>
        <v>GRUP_D3</v>
      </c>
      <c r="J629" s="121" t="s">
        <v>16979</v>
      </c>
      <c r="K629" s="122" t="s">
        <v>16980</v>
      </c>
      <c r="L629" s="123">
        <v>54</v>
      </c>
      <c r="M629" s="124">
        <v>3.03</v>
      </c>
    </row>
    <row r="630" spans="1:13" x14ac:dyDescent="0.2">
      <c r="A630" s="103"/>
      <c r="B630" s="104"/>
      <c r="C630" s="105"/>
      <c r="D630" s="104"/>
      <c r="E630" s="104"/>
      <c r="F630" s="104"/>
      <c r="G630" s="104"/>
      <c r="H630" s="104"/>
      <c r="I630" s="120" t="str">
        <f t="shared" si="9"/>
        <v>GRUP_D3</v>
      </c>
      <c r="J630" s="121" t="s">
        <v>16981</v>
      </c>
      <c r="K630" s="122" t="s">
        <v>16982</v>
      </c>
      <c r="L630" s="123">
        <v>50</v>
      </c>
      <c r="M630" s="124">
        <v>2.79</v>
      </c>
    </row>
    <row r="631" spans="1:13" x14ac:dyDescent="0.2">
      <c r="A631" s="103"/>
      <c r="B631" s="104"/>
      <c r="C631" s="105"/>
      <c r="D631" s="104"/>
      <c r="E631" s="104"/>
      <c r="F631" s="104"/>
      <c r="G631" s="104"/>
      <c r="H631" s="104"/>
      <c r="I631" s="129" t="str">
        <f t="shared" si="9"/>
        <v>GRUP_D3</v>
      </c>
      <c r="J631" s="130" t="s">
        <v>16983</v>
      </c>
      <c r="K631" s="131" t="s">
        <v>16984</v>
      </c>
      <c r="L631" s="132">
        <v>80</v>
      </c>
      <c r="M631" s="133">
        <v>5.22</v>
      </c>
    </row>
    <row r="632" spans="1:13" x14ac:dyDescent="0.2">
      <c r="A632" s="103"/>
      <c r="B632" s="104"/>
      <c r="C632" s="105"/>
      <c r="D632" s="104"/>
      <c r="E632" s="104"/>
      <c r="F632" s="104"/>
      <c r="G632" s="104"/>
      <c r="H632" s="104"/>
      <c r="I632" s="134" t="str">
        <f t="shared" si="9"/>
        <v>GRUP_E4</v>
      </c>
      <c r="J632" s="148" t="s">
        <v>16985</v>
      </c>
      <c r="K632" s="149" t="s">
        <v>16986</v>
      </c>
      <c r="L632" s="150">
        <v>104</v>
      </c>
      <c r="M632" s="151">
        <v>8.6199999999999992</v>
      </c>
    </row>
    <row r="633" spans="1:13" x14ac:dyDescent="0.2">
      <c r="A633" s="103"/>
      <c r="B633" s="104"/>
      <c r="C633" s="105"/>
      <c r="D633" s="104"/>
      <c r="E633" s="104"/>
      <c r="F633" s="104"/>
      <c r="G633" s="104"/>
      <c r="H633" s="104"/>
      <c r="I633" s="120" t="str">
        <f t="shared" si="9"/>
        <v>GRUP_E4</v>
      </c>
      <c r="J633" s="139" t="s">
        <v>16987</v>
      </c>
      <c r="K633" s="140" t="s">
        <v>16988</v>
      </c>
      <c r="L633" s="141">
        <v>102</v>
      </c>
      <c r="M633" s="142">
        <v>8.26</v>
      </c>
    </row>
    <row r="634" spans="1:13" x14ac:dyDescent="0.2">
      <c r="A634" s="103"/>
      <c r="B634" s="104"/>
      <c r="C634" s="105"/>
      <c r="D634" s="104"/>
      <c r="E634" s="104"/>
      <c r="F634" s="104"/>
      <c r="G634" s="104"/>
      <c r="H634" s="104"/>
      <c r="I634" s="120" t="str">
        <f t="shared" si="9"/>
        <v>GRUP_E4</v>
      </c>
      <c r="J634" s="139" t="s">
        <v>16989</v>
      </c>
      <c r="K634" s="140" t="s">
        <v>16990</v>
      </c>
      <c r="L634" s="141">
        <v>100</v>
      </c>
      <c r="M634" s="142">
        <v>7.93</v>
      </c>
    </row>
    <row r="635" spans="1:13" x14ac:dyDescent="0.2">
      <c r="A635" s="103"/>
      <c r="B635" s="104"/>
      <c r="C635" s="105"/>
      <c r="D635" s="104"/>
      <c r="E635" s="104"/>
      <c r="F635" s="104"/>
      <c r="G635" s="104"/>
      <c r="H635" s="104"/>
      <c r="I635" s="120" t="str">
        <f t="shared" si="9"/>
        <v>GRUP_E4</v>
      </c>
      <c r="J635" s="139" t="s">
        <v>16991</v>
      </c>
      <c r="K635" s="140" t="s">
        <v>16992</v>
      </c>
      <c r="L635" s="141">
        <v>87</v>
      </c>
      <c r="M635" s="142">
        <v>6.04</v>
      </c>
    </row>
    <row r="636" spans="1:13" x14ac:dyDescent="0.2">
      <c r="A636" s="103"/>
      <c r="B636" s="104"/>
      <c r="C636" s="105"/>
      <c r="D636" s="104"/>
      <c r="E636" s="104"/>
      <c r="F636" s="104"/>
      <c r="G636" s="104"/>
      <c r="H636" s="104"/>
      <c r="I636" s="120" t="str">
        <f t="shared" si="9"/>
        <v>GRUP_E4</v>
      </c>
      <c r="J636" s="139" t="s">
        <v>16993</v>
      </c>
      <c r="K636" s="140" t="s">
        <v>16994</v>
      </c>
      <c r="L636" s="141">
        <v>87</v>
      </c>
      <c r="M636" s="142">
        <v>6.04</v>
      </c>
    </row>
    <row r="637" spans="1:13" x14ac:dyDescent="0.2">
      <c r="A637" s="103"/>
      <c r="B637" s="104"/>
      <c r="C637" s="105"/>
      <c r="D637" s="104"/>
      <c r="E637" s="104"/>
      <c r="F637" s="104"/>
      <c r="G637" s="104"/>
      <c r="H637" s="104"/>
      <c r="I637" s="120" t="str">
        <f t="shared" si="9"/>
        <v>GRUP_E4</v>
      </c>
      <c r="J637" s="139" t="s">
        <v>16995</v>
      </c>
      <c r="K637" s="140" t="s">
        <v>16996</v>
      </c>
      <c r="L637" s="141">
        <v>85</v>
      </c>
      <c r="M637" s="142">
        <v>5.79</v>
      </c>
    </row>
    <row r="638" spans="1:13" x14ac:dyDescent="0.2">
      <c r="A638" s="103"/>
      <c r="B638" s="104"/>
      <c r="C638" s="105"/>
      <c r="D638" s="104"/>
      <c r="E638" s="104"/>
      <c r="F638" s="104"/>
      <c r="G638" s="104"/>
      <c r="H638" s="104"/>
      <c r="I638" s="120" t="str">
        <f t="shared" si="9"/>
        <v>GRUP_E4</v>
      </c>
      <c r="J638" s="139" t="s">
        <v>16997</v>
      </c>
      <c r="K638" s="140" t="s">
        <v>16998</v>
      </c>
      <c r="L638" s="141">
        <v>83</v>
      </c>
      <c r="M638" s="142">
        <v>5.55</v>
      </c>
    </row>
    <row r="639" spans="1:13" x14ac:dyDescent="0.2">
      <c r="A639" s="103"/>
      <c r="B639" s="104"/>
      <c r="C639" s="105"/>
      <c r="D639" s="104"/>
      <c r="E639" s="104"/>
      <c r="F639" s="104"/>
      <c r="G639" s="104"/>
      <c r="H639" s="104"/>
      <c r="I639" s="120" t="str">
        <f t="shared" si="9"/>
        <v>GRUP_E4</v>
      </c>
      <c r="J639" s="139" t="s">
        <v>16999</v>
      </c>
      <c r="K639" s="140" t="s">
        <v>17000</v>
      </c>
      <c r="L639" s="141">
        <v>88</v>
      </c>
      <c r="M639" s="142">
        <v>6.17</v>
      </c>
    </row>
    <row r="640" spans="1:13" x14ac:dyDescent="0.2">
      <c r="A640" s="103"/>
      <c r="B640" s="104"/>
      <c r="C640" s="105"/>
      <c r="D640" s="104"/>
      <c r="E640" s="104"/>
      <c r="F640" s="104"/>
      <c r="G640" s="104"/>
      <c r="H640" s="104"/>
      <c r="I640" s="120" t="str">
        <f t="shared" si="9"/>
        <v>GRUP_E4</v>
      </c>
      <c r="J640" s="139" t="s">
        <v>17001</v>
      </c>
      <c r="K640" s="140" t="s">
        <v>17002</v>
      </c>
      <c r="L640" s="141">
        <v>84</v>
      </c>
      <c r="M640" s="142">
        <v>5.67</v>
      </c>
    </row>
    <row r="641" spans="1:13" x14ac:dyDescent="0.2">
      <c r="A641" s="103"/>
      <c r="B641" s="104"/>
      <c r="C641" s="105"/>
      <c r="D641" s="104"/>
      <c r="E641" s="104"/>
      <c r="F641" s="104"/>
      <c r="G641" s="104"/>
      <c r="H641" s="104"/>
      <c r="I641" s="120" t="str">
        <f t="shared" si="9"/>
        <v>GRUP_E4</v>
      </c>
      <c r="J641" s="139" t="s">
        <v>17003</v>
      </c>
      <c r="K641" s="140" t="s">
        <v>17004</v>
      </c>
      <c r="L641" s="141">
        <v>87</v>
      </c>
      <c r="M641" s="142">
        <v>6.04</v>
      </c>
    </row>
    <row r="642" spans="1:13" x14ac:dyDescent="0.2">
      <c r="A642" s="103"/>
      <c r="B642" s="104"/>
      <c r="C642" s="105"/>
      <c r="D642" s="104"/>
      <c r="E642" s="104"/>
      <c r="F642" s="104"/>
      <c r="G642" s="104"/>
      <c r="H642" s="104"/>
      <c r="I642" s="120" t="str">
        <f t="shared" si="9"/>
        <v>GRUP_E4</v>
      </c>
      <c r="J642" s="139" t="s">
        <v>17005</v>
      </c>
      <c r="K642" s="140" t="s">
        <v>17006</v>
      </c>
      <c r="L642" s="141">
        <v>83</v>
      </c>
      <c r="M642" s="142">
        <v>5.55</v>
      </c>
    </row>
    <row r="643" spans="1:13" x14ac:dyDescent="0.2">
      <c r="A643" s="103"/>
      <c r="B643" s="104"/>
      <c r="C643" s="105"/>
      <c r="D643" s="104"/>
      <c r="E643" s="104"/>
      <c r="F643" s="104"/>
      <c r="G643" s="104"/>
      <c r="H643" s="104"/>
      <c r="I643" s="120" t="str">
        <f t="shared" si="9"/>
        <v>GRUP_E4</v>
      </c>
      <c r="J643" s="139" t="s">
        <v>17007</v>
      </c>
      <c r="K643" s="140" t="s">
        <v>17008</v>
      </c>
      <c r="L643" s="141">
        <v>86</v>
      </c>
      <c r="M643" s="142">
        <v>5.91</v>
      </c>
    </row>
    <row r="644" spans="1:13" x14ac:dyDescent="0.2">
      <c r="A644" s="103"/>
      <c r="B644" s="104"/>
      <c r="C644" s="105"/>
      <c r="D644" s="104"/>
      <c r="E644" s="104"/>
      <c r="F644" s="104"/>
      <c r="G644" s="104"/>
      <c r="H644" s="104"/>
      <c r="I644" s="120" t="str">
        <f t="shared" si="9"/>
        <v>GRUP_E4</v>
      </c>
      <c r="J644" s="139" t="s">
        <v>17009</v>
      </c>
      <c r="K644" s="140" t="s">
        <v>17010</v>
      </c>
      <c r="L644" s="141">
        <v>82</v>
      </c>
      <c r="M644" s="142">
        <v>5.44</v>
      </c>
    </row>
    <row r="645" spans="1:13" x14ac:dyDescent="0.2">
      <c r="A645" s="103"/>
      <c r="B645" s="104"/>
      <c r="C645" s="105"/>
      <c r="D645" s="104"/>
      <c r="E645" s="104"/>
      <c r="F645" s="104"/>
      <c r="G645" s="104"/>
      <c r="H645" s="104"/>
      <c r="I645" s="120" t="str">
        <f t="shared" ref="I645:I708" si="10">CONCATENATE("GRUP_",LEFT(J645,2))</f>
        <v>GRUP_E4</v>
      </c>
      <c r="J645" s="139" t="s">
        <v>17011</v>
      </c>
      <c r="K645" s="140" t="s">
        <v>17012</v>
      </c>
      <c r="L645" s="141">
        <v>85</v>
      </c>
      <c r="M645" s="142">
        <v>5.79</v>
      </c>
    </row>
    <row r="646" spans="1:13" x14ac:dyDescent="0.2">
      <c r="A646" s="103"/>
      <c r="B646" s="104"/>
      <c r="C646" s="105"/>
      <c r="D646" s="104"/>
      <c r="E646" s="104"/>
      <c r="F646" s="104"/>
      <c r="G646" s="104"/>
      <c r="H646" s="104"/>
      <c r="I646" s="120" t="str">
        <f t="shared" si="10"/>
        <v>GRUP_E4</v>
      </c>
      <c r="J646" s="139" t="s">
        <v>17013</v>
      </c>
      <c r="K646" s="140" t="s">
        <v>17014</v>
      </c>
      <c r="L646" s="141">
        <v>81</v>
      </c>
      <c r="M646" s="142">
        <v>5.33</v>
      </c>
    </row>
    <row r="647" spans="1:13" x14ac:dyDescent="0.2">
      <c r="A647" s="103"/>
      <c r="B647" s="104"/>
      <c r="C647" s="105"/>
      <c r="D647" s="104"/>
      <c r="E647" s="104"/>
      <c r="F647" s="104"/>
      <c r="G647" s="104"/>
      <c r="H647" s="104"/>
      <c r="I647" s="120" t="str">
        <f t="shared" si="10"/>
        <v>GRUP_E4</v>
      </c>
      <c r="J647" s="139" t="s">
        <v>17015</v>
      </c>
      <c r="K647" s="140" t="s">
        <v>17016</v>
      </c>
      <c r="L647" s="141">
        <v>84</v>
      </c>
      <c r="M647" s="142">
        <v>5.67</v>
      </c>
    </row>
    <row r="648" spans="1:13" x14ac:dyDescent="0.2">
      <c r="A648" s="103"/>
      <c r="B648" s="104"/>
      <c r="C648" s="105"/>
      <c r="D648" s="104"/>
      <c r="E648" s="104"/>
      <c r="F648" s="104"/>
      <c r="G648" s="104"/>
      <c r="H648" s="104"/>
      <c r="I648" s="120" t="str">
        <f t="shared" si="10"/>
        <v>GRUP_E4</v>
      </c>
      <c r="J648" s="139" t="s">
        <v>17017</v>
      </c>
      <c r="K648" s="140" t="s">
        <v>17018</v>
      </c>
      <c r="L648" s="141">
        <v>80</v>
      </c>
      <c r="M648" s="142">
        <v>5.22</v>
      </c>
    </row>
    <row r="649" spans="1:13" x14ac:dyDescent="0.2">
      <c r="A649" s="103"/>
      <c r="B649" s="104"/>
      <c r="C649" s="105"/>
      <c r="D649" s="104"/>
      <c r="E649" s="104"/>
      <c r="F649" s="104"/>
      <c r="G649" s="104"/>
      <c r="H649" s="104"/>
      <c r="I649" s="120" t="str">
        <f t="shared" si="10"/>
        <v>GRUP_E4</v>
      </c>
      <c r="J649" s="139" t="s">
        <v>17019</v>
      </c>
      <c r="K649" s="140" t="s">
        <v>17020</v>
      </c>
      <c r="L649" s="141">
        <v>76</v>
      </c>
      <c r="M649" s="142">
        <v>4.8</v>
      </c>
    </row>
    <row r="650" spans="1:13" x14ac:dyDescent="0.2">
      <c r="A650" s="103"/>
      <c r="B650" s="104"/>
      <c r="C650" s="105"/>
      <c r="D650" s="104"/>
      <c r="E650" s="104"/>
      <c r="F650" s="104"/>
      <c r="G650" s="104"/>
      <c r="H650" s="104"/>
      <c r="I650" s="120" t="str">
        <f t="shared" si="10"/>
        <v>GRUP_E4</v>
      </c>
      <c r="J650" s="139" t="s">
        <v>17021</v>
      </c>
      <c r="K650" s="140" t="s">
        <v>17022</v>
      </c>
      <c r="L650" s="141">
        <v>72</v>
      </c>
      <c r="M650" s="142">
        <v>4.41</v>
      </c>
    </row>
    <row r="651" spans="1:13" x14ac:dyDescent="0.2">
      <c r="A651" s="103"/>
      <c r="B651" s="104"/>
      <c r="C651" s="105"/>
      <c r="D651" s="104"/>
      <c r="E651" s="104"/>
      <c r="F651" s="104"/>
      <c r="G651" s="104"/>
      <c r="H651" s="104"/>
      <c r="I651" s="120" t="str">
        <f t="shared" si="10"/>
        <v>GRUP_E4</v>
      </c>
      <c r="J651" s="139" t="s">
        <v>17023</v>
      </c>
      <c r="K651" s="140" t="s">
        <v>17024</v>
      </c>
      <c r="L651" s="141">
        <v>74</v>
      </c>
      <c r="M651" s="142">
        <v>4.5999999999999996</v>
      </c>
    </row>
    <row r="652" spans="1:13" x14ac:dyDescent="0.2">
      <c r="A652" s="103"/>
      <c r="B652" s="104"/>
      <c r="C652" s="105"/>
      <c r="D652" s="104"/>
      <c r="E652" s="104"/>
      <c r="F652" s="104"/>
      <c r="G652" s="104"/>
      <c r="H652" s="104"/>
      <c r="I652" s="120" t="str">
        <f t="shared" si="10"/>
        <v>GRUP_E4</v>
      </c>
      <c r="J652" s="139" t="s">
        <v>17025</v>
      </c>
      <c r="K652" s="140" t="s">
        <v>17026</v>
      </c>
      <c r="L652" s="141">
        <v>70</v>
      </c>
      <c r="M652" s="142">
        <v>4.2300000000000004</v>
      </c>
    </row>
    <row r="653" spans="1:13" x14ac:dyDescent="0.2">
      <c r="A653" s="103"/>
      <c r="B653" s="104"/>
      <c r="C653" s="105"/>
      <c r="D653" s="104"/>
      <c r="E653" s="104"/>
      <c r="F653" s="104"/>
      <c r="G653" s="104"/>
      <c r="H653" s="104"/>
      <c r="I653" s="120" t="str">
        <f t="shared" si="10"/>
        <v>GRUP_E4</v>
      </c>
      <c r="J653" s="139" t="s">
        <v>17027</v>
      </c>
      <c r="K653" s="140" t="s">
        <v>17028</v>
      </c>
      <c r="L653" s="141">
        <v>72</v>
      </c>
      <c r="M653" s="142">
        <v>4.41</v>
      </c>
    </row>
    <row r="654" spans="1:13" x14ac:dyDescent="0.2">
      <c r="A654" s="103"/>
      <c r="B654" s="104"/>
      <c r="C654" s="105"/>
      <c r="D654" s="104"/>
      <c r="E654" s="104"/>
      <c r="F654" s="104"/>
      <c r="G654" s="104"/>
      <c r="H654" s="104"/>
      <c r="I654" s="120" t="str">
        <f t="shared" si="10"/>
        <v>GRUP_E4</v>
      </c>
      <c r="J654" s="139" t="s">
        <v>17029</v>
      </c>
      <c r="K654" s="140" t="s">
        <v>17030</v>
      </c>
      <c r="L654" s="141">
        <v>68</v>
      </c>
      <c r="M654" s="142">
        <v>4.0599999999999996</v>
      </c>
    </row>
    <row r="655" spans="1:13" x14ac:dyDescent="0.2">
      <c r="A655" s="103"/>
      <c r="B655" s="104"/>
      <c r="C655" s="105"/>
      <c r="D655" s="104"/>
      <c r="E655" s="104"/>
      <c r="F655" s="104"/>
      <c r="G655" s="104"/>
      <c r="H655" s="104"/>
      <c r="I655" s="120" t="str">
        <f t="shared" si="10"/>
        <v>GRUP_E4</v>
      </c>
      <c r="J655" s="139" t="s">
        <v>17031</v>
      </c>
      <c r="K655" s="140" t="s">
        <v>17032</v>
      </c>
      <c r="L655" s="141">
        <v>70</v>
      </c>
      <c r="M655" s="142">
        <v>4.2300000000000004</v>
      </c>
    </row>
    <row r="656" spans="1:13" x14ac:dyDescent="0.2">
      <c r="A656" s="103"/>
      <c r="B656" s="104"/>
      <c r="C656" s="105"/>
      <c r="D656" s="104"/>
      <c r="E656" s="104"/>
      <c r="F656" s="104"/>
      <c r="G656" s="104"/>
      <c r="H656" s="104"/>
      <c r="I656" s="120" t="str">
        <f t="shared" si="10"/>
        <v>GRUP_E4</v>
      </c>
      <c r="J656" s="139" t="s">
        <v>17033</v>
      </c>
      <c r="K656" s="140" t="s">
        <v>17034</v>
      </c>
      <c r="L656" s="141">
        <v>66</v>
      </c>
      <c r="M656" s="142">
        <v>3.89</v>
      </c>
    </row>
    <row r="657" spans="1:13" x14ac:dyDescent="0.2">
      <c r="A657" s="103"/>
      <c r="B657" s="104"/>
      <c r="C657" s="105"/>
      <c r="D657" s="104"/>
      <c r="E657" s="104"/>
      <c r="F657" s="104"/>
      <c r="G657" s="104"/>
      <c r="H657" s="104"/>
      <c r="I657" s="120" t="str">
        <f t="shared" si="10"/>
        <v>GRUP_E4</v>
      </c>
      <c r="J657" s="139" t="s">
        <v>17035</v>
      </c>
      <c r="K657" s="140" t="s">
        <v>17036</v>
      </c>
      <c r="L657" s="141">
        <v>68</v>
      </c>
      <c r="M657" s="142">
        <v>4.0599999999999996</v>
      </c>
    </row>
    <row r="658" spans="1:13" x14ac:dyDescent="0.2">
      <c r="A658" s="103"/>
      <c r="B658" s="104"/>
      <c r="C658" s="105"/>
      <c r="D658" s="104"/>
      <c r="E658" s="104"/>
      <c r="F658" s="104"/>
      <c r="G658" s="104"/>
      <c r="H658" s="104"/>
      <c r="I658" s="120" t="str">
        <f t="shared" si="10"/>
        <v>GRUP_E4</v>
      </c>
      <c r="J658" s="139" t="s">
        <v>17037</v>
      </c>
      <c r="K658" s="140" t="s">
        <v>17038</v>
      </c>
      <c r="L658" s="141">
        <v>64</v>
      </c>
      <c r="M658" s="142">
        <v>3.73</v>
      </c>
    </row>
    <row r="659" spans="1:13" x14ac:dyDescent="0.2">
      <c r="A659" s="103"/>
      <c r="B659" s="104"/>
      <c r="C659" s="105"/>
      <c r="D659" s="104"/>
      <c r="E659" s="104"/>
      <c r="F659" s="104"/>
      <c r="G659" s="104"/>
      <c r="H659" s="104"/>
      <c r="I659" s="120" t="str">
        <f t="shared" si="10"/>
        <v>GRUP_E4</v>
      </c>
      <c r="J659" s="139" t="s">
        <v>17039</v>
      </c>
      <c r="K659" s="140" t="s">
        <v>17040</v>
      </c>
      <c r="L659" s="141">
        <v>78</v>
      </c>
      <c r="M659" s="142">
        <v>5</v>
      </c>
    </row>
    <row r="660" spans="1:13" x14ac:dyDescent="0.2">
      <c r="A660" s="103"/>
      <c r="B660" s="104"/>
      <c r="C660" s="105"/>
      <c r="D660" s="104"/>
      <c r="E660" s="104"/>
      <c r="F660" s="104"/>
      <c r="G660" s="104"/>
      <c r="H660" s="104"/>
      <c r="I660" s="120" t="str">
        <f t="shared" si="10"/>
        <v>GRUP_E4</v>
      </c>
      <c r="J660" s="139" t="s">
        <v>17041</v>
      </c>
      <c r="K660" s="140" t="s">
        <v>16617</v>
      </c>
      <c r="L660" s="141">
        <v>78</v>
      </c>
      <c r="M660" s="142">
        <v>5</v>
      </c>
    </row>
    <row r="661" spans="1:13" x14ac:dyDescent="0.2">
      <c r="A661" s="103"/>
      <c r="B661" s="104"/>
      <c r="C661" s="105"/>
      <c r="D661" s="104"/>
      <c r="E661" s="104"/>
      <c r="F661" s="104"/>
      <c r="G661" s="104"/>
      <c r="H661" s="104"/>
      <c r="I661" s="120" t="str">
        <f t="shared" si="10"/>
        <v>GRUP_E4</v>
      </c>
      <c r="J661" s="139" t="s">
        <v>17042</v>
      </c>
      <c r="K661" s="140" t="s">
        <v>17043</v>
      </c>
      <c r="L661" s="141">
        <v>75</v>
      </c>
      <c r="M661" s="142">
        <v>4.7</v>
      </c>
    </row>
    <row r="662" spans="1:13" x14ac:dyDescent="0.2">
      <c r="A662" s="103"/>
      <c r="B662" s="104"/>
      <c r="C662" s="105"/>
      <c r="D662" s="104"/>
      <c r="E662" s="104"/>
      <c r="F662" s="104"/>
      <c r="G662" s="104"/>
      <c r="H662" s="104"/>
      <c r="I662" s="120" t="str">
        <f t="shared" si="10"/>
        <v>GRUP_E4</v>
      </c>
      <c r="J662" s="139" t="s">
        <v>17044</v>
      </c>
      <c r="K662" s="140" t="s">
        <v>17045</v>
      </c>
      <c r="L662" s="141">
        <v>70</v>
      </c>
      <c r="M662" s="142">
        <v>4.2300000000000004</v>
      </c>
    </row>
    <row r="663" spans="1:13" x14ac:dyDescent="0.2">
      <c r="A663" s="103"/>
      <c r="B663" s="104"/>
      <c r="C663" s="105"/>
      <c r="D663" s="104"/>
      <c r="E663" s="104"/>
      <c r="F663" s="104"/>
      <c r="G663" s="104"/>
      <c r="H663" s="104"/>
      <c r="I663" s="120" t="str">
        <f t="shared" si="10"/>
        <v>GRUP_E4</v>
      </c>
      <c r="J663" s="139" t="s">
        <v>17046</v>
      </c>
      <c r="K663" s="140" t="s">
        <v>17047</v>
      </c>
      <c r="L663" s="141">
        <v>61</v>
      </c>
      <c r="M663" s="142">
        <v>3.51</v>
      </c>
    </row>
    <row r="664" spans="1:13" x14ac:dyDescent="0.2">
      <c r="A664" s="103"/>
      <c r="B664" s="104"/>
      <c r="C664" s="105"/>
      <c r="D664" s="104"/>
      <c r="E664" s="104"/>
      <c r="F664" s="104"/>
      <c r="G664" s="104"/>
      <c r="H664" s="104"/>
      <c r="I664" s="120" t="str">
        <f t="shared" si="10"/>
        <v>GRUP_E4</v>
      </c>
      <c r="J664" s="139" t="s">
        <v>17048</v>
      </c>
      <c r="K664" s="140" t="s">
        <v>17049</v>
      </c>
      <c r="L664" s="141">
        <v>61</v>
      </c>
      <c r="M664" s="142">
        <v>3.51</v>
      </c>
    </row>
    <row r="665" spans="1:13" x14ac:dyDescent="0.2">
      <c r="A665" s="103"/>
      <c r="B665" s="104"/>
      <c r="C665" s="105"/>
      <c r="D665" s="104"/>
      <c r="E665" s="104"/>
      <c r="F665" s="104"/>
      <c r="G665" s="104"/>
      <c r="H665" s="104"/>
      <c r="I665" s="120" t="str">
        <f t="shared" si="10"/>
        <v>GRUP_E4</v>
      </c>
      <c r="J665" s="139" t="s">
        <v>17050</v>
      </c>
      <c r="K665" s="140" t="s">
        <v>17051</v>
      </c>
      <c r="L665" s="141">
        <v>61</v>
      </c>
      <c r="M665" s="142">
        <v>3.51</v>
      </c>
    </row>
    <row r="666" spans="1:13" x14ac:dyDescent="0.2">
      <c r="A666" s="103"/>
      <c r="B666" s="104"/>
      <c r="C666" s="105"/>
      <c r="D666" s="104"/>
      <c r="E666" s="104"/>
      <c r="F666" s="104"/>
      <c r="G666" s="104"/>
      <c r="H666" s="104"/>
      <c r="I666" s="120" t="str">
        <f t="shared" si="10"/>
        <v>GRUP_E4</v>
      </c>
      <c r="J666" s="139" t="s">
        <v>17052</v>
      </c>
      <c r="K666" s="140" t="s">
        <v>17053</v>
      </c>
      <c r="L666" s="141">
        <v>61</v>
      </c>
      <c r="M666" s="142">
        <v>3.51</v>
      </c>
    </row>
    <row r="667" spans="1:13" x14ac:dyDescent="0.2">
      <c r="A667" s="103"/>
      <c r="B667" s="104"/>
      <c r="C667" s="105"/>
      <c r="D667" s="104"/>
      <c r="E667" s="104"/>
      <c r="F667" s="104"/>
      <c r="G667" s="104"/>
      <c r="H667" s="104"/>
      <c r="I667" s="120" t="str">
        <f t="shared" si="10"/>
        <v>GRUP_E4</v>
      </c>
      <c r="J667" s="139" t="s">
        <v>17054</v>
      </c>
      <c r="K667" s="140" t="s">
        <v>17055</v>
      </c>
      <c r="L667" s="141">
        <v>56</v>
      </c>
      <c r="M667" s="142">
        <v>3.16</v>
      </c>
    </row>
    <row r="668" spans="1:13" x14ac:dyDescent="0.2">
      <c r="A668" s="103"/>
      <c r="B668" s="104"/>
      <c r="C668" s="105"/>
      <c r="D668" s="104"/>
      <c r="E668" s="104"/>
      <c r="F668" s="104"/>
      <c r="G668" s="104"/>
      <c r="H668" s="104"/>
      <c r="I668" s="120" t="str">
        <f t="shared" si="10"/>
        <v>GRUP_E4</v>
      </c>
      <c r="J668" s="139" t="s">
        <v>17056</v>
      </c>
      <c r="K668" s="140" t="s">
        <v>17057</v>
      </c>
      <c r="L668" s="141">
        <v>56</v>
      </c>
      <c r="M668" s="142">
        <v>3.16</v>
      </c>
    </row>
    <row r="669" spans="1:13" x14ac:dyDescent="0.2">
      <c r="A669" s="103"/>
      <c r="B669" s="104"/>
      <c r="C669" s="105"/>
      <c r="D669" s="104"/>
      <c r="E669" s="104"/>
      <c r="F669" s="104"/>
      <c r="G669" s="104"/>
      <c r="H669" s="104"/>
      <c r="I669" s="120" t="str">
        <f t="shared" si="10"/>
        <v>GRUP_E4</v>
      </c>
      <c r="J669" s="139" t="s">
        <v>17058</v>
      </c>
      <c r="K669" s="140" t="s">
        <v>17059</v>
      </c>
      <c r="L669" s="141">
        <v>56</v>
      </c>
      <c r="M669" s="142">
        <v>3.16</v>
      </c>
    </row>
    <row r="670" spans="1:13" x14ac:dyDescent="0.2">
      <c r="A670" s="103"/>
      <c r="B670" s="104"/>
      <c r="C670" s="105"/>
      <c r="D670" s="104"/>
      <c r="E670" s="104"/>
      <c r="F670" s="104"/>
      <c r="G670" s="104"/>
      <c r="H670" s="104"/>
      <c r="I670" s="120" t="str">
        <f t="shared" si="10"/>
        <v>GRUP_E4</v>
      </c>
      <c r="J670" s="139" t="s">
        <v>17060</v>
      </c>
      <c r="K670" s="140" t="s">
        <v>17061</v>
      </c>
      <c r="L670" s="141">
        <v>56</v>
      </c>
      <c r="M670" s="142">
        <v>3.16</v>
      </c>
    </row>
    <row r="671" spans="1:13" x14ac:dyDescent="0.2">
      <c r="A671" s="103"/>
      <c r="B671" s="104"/>
      <c r="C671" s="105"/>
      <c r="D671" s="104"/>
      <c r="E671" s="104"/>
      <c r="F671" s="104"/>
      <c r="G671" s="104"/>
      <c r="H671" s="104"/>
      <c r="I671" s="120" t="str">
        <f t="shared" si="10"/>
        <v>GRUP_E4</v>
      </c>
      <c r="J671" s="157" t="s">
        <v>17062</v>
      </c>
      <c r="K671" s="158" t="s">
        <v>17063</v>
      </c>
      <c r="L671" s="159">
        <v>52</v>
      </c>
      <c r="M671" s="160">
        <v>2.9</v>
      </c>
    </row>
    <row r="672" spans="1:13" x14ac:dyDescent="0.2">
      <c r="A672" s="103"/>
      <c r="B672" s="104"/>
      <c r="C672" s="105"/>
      <c r="D672" s="104"/>
      <c r="E672" s="104"/>
      <c r="F672" s="104"/>
      <c r="G672" s="104"/>
      <c r="H672" s="104"/>
      <c r="I672" s="120" t="str">
        <f t="shared" si="10"/>
        <v>GRUP_E4</v>
      </c>
      <c r="J672" s="157" t="s">
        <v>17064</v>
      </c>
      <c r="K672" s="158" t="s">
        <v>17065</v>
      </c>
      <c r="L672" s="159">
        <v>52</v>
      </c>
      <c r="M672" s="160">
        <v>2.9</v>
      </c>
    </row>
    <row r="673" spans="1:13" x14ac:dyDescent="0.2">
      <c r="A673" s="103"/>
      <c r="B673" s="104"/>
      <c r="C673" s="105"/>
      <c r="D673" s="104"/>
      <c r="E673" s="104"/>
      <c r="F673" s="104"/>
      <c r="G673" s="104"/>
      <c r="H673" s="104"/>
      <c r="I673" s="120" t="str">
        <f t="shared" si="10"/>
        <v>GRUP_E4</v>
      </c>
      <c r="J673" s="157" t="s">
        <v>17066</v>
      </c>
      <c r="K673" s="158" t="s">
        <v>17067</v>
      </c>
      <c r="L673" s="159">
        <v>52</v>
      </c>
      <c r="M673" s="160">
        <v>2.9</v>
      </c>
    </row>
    <row r="674" spans="1:13" x14ac:dyDescent="0.2">
      <c r="A674" s="103"/>
      <c r="B674" s="104"/>
      <c r="C674" s="105"/>
      <c r="D674" s="104"/>
      <c r="E674" s="104"/>
      <c r="F674" s="104"/>
      <c r="G674" s="104"/>
      <c r="H674" s="104"/>
      <c r="I674" s="120" t="str">
        <f t="shared" si="10"/>
        <v>GRUP_E4</v>
      </c>
      <c r="J674" s="157" t="s">
        <v>17068</v>
      </c>
      <c r="K674" s="158" t="s">
        <v>17069</v>
      </c>
      <c r="L674" s="159">
        <v>52</v>
      </c>
      <c r="M674" s="160">
        <v>2.9</v>
      </c>
    </row>
    <row r="675" spans="1:13" x14ac:dyDescent="0.2">
      <c r="A675" s="103"/>
      <c r="B675" s="104"/>
      <c r="C675" s="105"/>
      <c r="D675" s="104"/>
      <c r="E675" s="104"/>
      <c r="F675" s="104"/>
      <c r="G675" s="104"/>
      <c r="H675" s="104"/>
      <c r="I675" s="120" t="str">
        <f t="shared" si="10"/>
        <v>GRUP_E4</v>
      </c>
      <c r="J675" s="157" t="s">
        <v>17070</v>
      </c>
      <c r="K675" s="158" t="s">
        <v>17071</v>
      </c>
      <c r="L675" s="159">
        <v>52</v>
      </c>
      <c r="M675" s="160">
        <v>2.9</v>
      </c>
    </row>
    <row r="676" spans="1:13" x14ac:dyDescent="0.2">
      <c r="A676" s="103"/>
      <c r="B676" s="104"/>
      <c r="C676" s="105"/>
      <c r="D676" s="104"/>
      <c r="E676" s="104"/>
      <c r="F676" s="104"/>
      <c r="G676" s="104"/>
      <c r="H676" s="104"/>
      <c r="I676" s="120" t="str">
        <f t="shared" si="10"/>
        <v>GRUP_E4</v>
      </c>
      <c r="J676" s="157" t="s">
        <v>17072</v>
      </c>
      <c r="K676" s="158" t="s">
        <v>17073</v>
      </c>
      <c r="L676" s="159">
        <v>52</v>
      </c>
      <c r="M676" s="160">
        <v>2.9</v>
      </c>
    </row>
    <row r="677" spans="1:13" x14ac:dyDescent="0.2">
      <c r="A677" s="103"/>
      <c r="B677" s="104"/>
      <c r="C677" s="105"/>
      <c r="D677" s="104"/>
      <c r="E677" s="104"/>
      <c r="F677" s="104"/>
      <c r="G677" s="104"/>
      <c r="H677" s="104"/>
      <c r="I677" s="120" t="str">
        <f t="shared" si="10"/>
        <v>GRUP_E4</v>
      </c>
      <c r="J677" s="157" t="s">
        <v>17074</v>
      </c>
      <c r="K677" s="158" t="s">
        <v>17075</v>
      </c>
      <c r="L677" s="159">
        <v>52</v>
      </c>
      <c r="M677" s="160">
        <v>2.9</v>
      </c>
    </row>
    <row r="678" spans="1:13" x14ac:dyDescent="0.2">
      <c r="A678" s="103"/>
      <c r="B678" s="104"/>
      <c r="C678" s="105"/>
      <c r="D678" s="104"/>
      <c r="E678" s="104"/>
      <c r="F678" s="104"/>
      <c r="G678" s="104"/>
      <c r="H678" s="104"/>
      <c r="I678" s="120" t="str">
        <f t="shared" si="10"/>
        <v>GRUP_E4</v>
      </c>
      <c r="J678" s="157" t="s">
        <v>17076</v>
      </c>
      <c r="K678" s="158" t="s">
        <v>17077</v>
      </c>
      <c r="L678" s="159">
        <v>52</v>
      </c>
      <c r="M678" s="160">
        <v>2.9</v>
      </c>
    </row>
    <row r="679" spans="1:13" x14ac:dyDescent="0.2">
      <c r="A679" s="103"/>
      <c r="B679" s="104"/>
      <c r="C679" s="105"/>
      <c r="D679" s="104"/>
      <c r="E679" s="104"/>
      <c r="F679" s="104"/>
      <c r="G679" s="104"/>
      <c r="H679" s="104"/>
      <c r="I679" s="120" t="str">
        <f t="shared" si="10"/>
        <v>GRUP_E4</v>
      </c>
      <c r="J679" s="157" t="s">
        <v>17078</v>
      </c>
      <c r="K679" s="158" t="s">
        <v>17049</v>
      </c>
      <c r="L679" s="159">
        <v>52</v>
      </c>
      <c r="M679" s="160">
        <v>2.9</v>
      </c>
    </row>
    <row r="680" spans="1:13" x14ac:dyDescent="0.2">
      <c r="A680" s="103"/>
      <c r="B680" s="104"/>
      <c r="C680" s="105"/>
      <c r="D680" s="104"/>
      <c r="E680" s="104"/>
      <c r="F680" s="104"/>
      <c r="G680" s="104"/>
      <c r="H680" s="104"/>
      <c r="I680" s="120" t="str">
        <f t="shared" si="10"/>
        <v>GRUP_E4</v>
      </c>
      <c r="J680" s="157" t="s">
        <v>17079</v>
      </c>
      <c r="K680" s="158" t="s">
        <v>17080</v>
      </c>
      <c r="L680" s="159">
        <v>52</v>
      </c>
      <c r="M680" s="160">
        <v>2.9</v>
      </c>
    </row>
    <row r="681" spans="1:13" x14ac:dyDescent="0.2">
      <c r="A681" s="103"/>
      <c r="B681" s="104"/>
      <c r="C681" s="105"/>
      <c r="D681" s="104"/>
      <c r="E681" s="104"/>
      <c r="F681" s="104"/>
      <c r="G681" s="104"/>
      <c r="H681" s="104"/>
      <c r="I681" s="120" t="str">
        <f t="shared" si="10"/>
        <v>GRUP_E4</v>
      </c>
      <c r="J681" s="157" t="s">
        <v>17081</v>
      </c>
      <c r="K681" s="158" t="s">
        <v>17053</v>
      </c>
      <c r="L681" s="159">
        <v>52</v>
      </c>
      <c r="M681" s="160">
        <v>2.9</v>
      </c>
    </row>
    <row r="682" spans="1:13" x14ac:dyDescent="0.2">
      <c r="A682" s="103"/>
      <c r="B682" s="104"/>
      <c r="C682" s="105"/>
      <c r="D682" s="104"/>
      <c r="E682" s="104"/>
      <c r="F682" s="104"/>
      <c r="G682" s="104"/>
      <c r="H682" s="104"/>
      <c r="I682" s="120" t="str">
        <f t="shared" si="10"/>
        <v>GRUP_E4</v>
      </c>
      <c r="J682" s="157" t="s">
        <v>17082</v>
      </c>
      <c r="K682" s="158" t="s">
        <v>17083</v>
      </c>
      <c r="L682" s="159">
        <v>52</v>
      </c>
      <c r="M682" s="160">
        <v>2.9</v>
      </c>
    </row>
    <row r="683" spans="1:13" x14ac:dyDescent="0.2">
      <c r="A683" s="103"/>
      <c r="B683" s="104"/>
      <c r="C683" s="105"/>
      <c r="D683" s="104"/>
      <c r="E683" s="104"/>
      <c r="F683" s="104"/>
      <c r="G683" s="104"/>
      <c r="H683" s="104"/>
      <c r="I683" s="120" t="str">
        <f t="shared" si="10"/>
        <v>GRUP_E4</v>
      </c>
      <c r="J683" s="157" t="s">
        <v>17084</v>
      </c>
      <c r="K683" s="158" t="s">
        <v>17085</v>
      </c>
      <c r="L683" s="159">
        <v>52</v>
      </c>
      <c r="M683" s="160">
        <v>2.9</v>
      </c>
    </row>
    <row r="684" spans="1:13" x14ac:dyDescent="0.2">
      <c r="A684" s="103"/>
      <c r="B684" s="104"/>
      <c r="C684" s="105"/>
      <c r="D684" s="104"/>
      <c r="E684" s="104"/>
      <c r="F684" s="104"/>
      <c r="G684" s="104"/>
      <c r="H684" s="104"/>
      <c r="I684" s="120" t="str">
        <f t="shared" si="10"/>
        <v>GRUP_E4</v>
      </c>
      <c r="J684" s="157" t="s">
        <v>17086</v>
      </c>
      <c r="K684" s="158" t="s">
        <v>17087</v>
      </c>
      <c r="L684" s="159">
        <v>52</v>
      </c>
      <c r="M684" s="160">
        <v>2.9</v>
      </c>
    </row>
    <row r="685" spans="1:13" x14ac:dyDescent="0.2">
      <c r="A685" s="103"/>
      <c r="B685" s="104"/>
      <c r="C685" s="105"/>
      <c r="D685" s="104"/>
      <c r="E685" s="104"/>
      <c r="F685" s="104"/>
      <c r="G685" s="104"/>
      <c r="H685" s="104"/>
      <c r="I685" s="120" t="str">
        <f t="shared" si="10"/>
        <v>GRUP_E4</v>
      </c>
      <c r="J685" s="161" t="s">
        <v>17088</v>
      </c>
      <c r="K685" s="162" t="s">
        <v>17089</v>
      </c>
      <c r="L685" s="163">
        <v>56</v>
      </c>
      <c r="M685" s="164">
        <v>3.16</v>
      </c>
    </row>
    <row r="686" spans="1:13" x14ac:dyDescent="0.2">
      <c r="A686" s="103"/>
      <c r="B686" s="104"/>
      <c r="C686" s="105"/>
      <c r="D686" s="104"/>
      <c r="E686" s="104"/>
      <c r="F686" s="104"/>
      <c r="G686" s="104"/>
      <c r="H686" s="104"/>
      <c r="I686" s="120" t="str">
        <f t="shared" si="10"/>
        <v>GRUP_E4</v>
      </c>
      <c r="J686" s="161" t="s">
        <v>17090</v>
      </c>
      <c r="K686" s="162" t="s">
        <v>17091</v>
      </c>
      <c r="L686" s="163">
        <v>56</v>
      </c>
      <c r="M686" s="164">
        <v>3.16</v>
      </c>
    </row>
    <row r="687" spans="1:13" x14ac:dyDescent="0.2">
      <c r="A687" s="103"/>
      <c r="B687" s="104"/>
      <c r="C687" s="105"/>
      <c r="D687" s="104"/>
      <c r="E687" s="104"/>
      <c r="F687" s="104"/>
      <c r="G687" s="104"/>
      <c r="H687" s="104"/>
      <c r="I687" s="120" t="str">
        <f t="shared" si="10"/>
        <v>GRUP_E4</v>
      </c>
      <c r="J687" s="161" t="s">
        <v>17092</v>
      </c>
      <c r="K687" s="162" t="s">
        <v>17093</v>
      </c>
      <c r="L687" s="163">
        <v>56</v>
      </c>
      <c r="M687" s="164">
        <v>3.16</v>
      </c>
    </row>
    <row r="688" spans="1:13" x14ac:dyDescent="0.2">
      <c r="A688" s="103"/>
      <c r="B688" s="104"/>
      <c r="C688" s="105"/>
      <c r="D688" s="104"/>
      <c r="E688" s="104"/>
      <c r="F688" s="104"/>
      <c r="G688" s="104"/>
      <c r="H688" s="104"/>
      <c r="I688" s="120" t="str">
        <f t="shared" si="10"/>
        <v>GRUP_E4</v>
      </c>
      <c r="J688" s="157" t="s">
        <v>17094</v>
      </c>
      <c r="K688" s="158" t="s">
        <v>17095</v>
      </c>
      <c r="L688" s="159">
        <v>52</v>
      </c>
      <c r="M688" s="160">
        <v>2.9</v>
      </c>
    </row>
    <row r="689" spans="1:13" x14ac:dyDescent="0.2">
      <c r="A689" s="103"/>
      <c r="B689" s="104"/>
      <c r="C689" s="105"/>
      <c r="D689" s="104"/>
      <c r="E689" s="104"/>
      <c r="F689" s="104"/>
      <c r="G689" s="104"/>
      <c r="H689" s="104"/>
      <c r="I689" s="120" t="str">
        <f t="shared" si="10"/>
        <v>GRUP_E4</v>
      </c>
      <c r="J689" s="157" t="s">
        <v>17096</v>
      </c>
      <c r="K689" s="158" t="s">
        <v>17097</v>
      </c>
      <c r="L689" s="159">
        <v>52</v>
      </c>
      <c r="M689" s="160">
        <v>2.9</v>
      </c>
    </row>
    <row r="690" spans="1:13" x14ac:dyDescent="0.2">
      <c r="A690" s="103"/>
      <c r="B690" s="104"/>
      <c r="C690" s="105"/>
      <c r="D690" s="104"/>
      <c r="E690" s="104"/>
      <c r="F690" s="104"/>
      <c r="G690" s="104"/>
      <c r="H690" s="104"/>
      <c r="I690" s="120" t="str">
        <f t="shared" si="10"/>
        <v>GRUP_E4</v>
      </c>
      <c r="J690" s="157" t="s">
        <v>17098</v>
      </c>
      <c r="K690" s="158" t="s">
        <v>17099</v>
      </c>
      <c r="L690" s="159">
        <v>52</v>
      </c>
      <c r="M690" s="160">
        <v>2.9</v>
      </c>
    </row>
    <row r="691" spans="1:13" x14ac:dyDescent="0.2">
      <c r="A691" s="103"/>
      <c r="B691" s="104"/>
      <c r="C691" s="105"/>
      <c r="D691" s="104"/>
      <c r="E691" s="104"/>
      <c r="F691" s="104"/>
      <c r="G691" s="104"/>
      <c r="H691" s="104"/>
      <c r="I691" s="120" t="str">
        <f t="shared" si="10"/>
        <v>GRUP_E4</v>
      </c>
      <c r="J691" s="157" t="s">
        <v>17100</v>
      </c>
      <c r="K691" s="158" t="s">
        <v>17101</v>
      </c>
      <c r="L691" s="159">
        <v>52</v>
      </c>
      <c r="M691" s="160">
        <v>2.9</v>
      </c>
    </row>
    <row r="692" spans="1:13" x14ac:dyDescent="0.2">
      <c r="A692" s="103"/>
      <c r="B692" s="104"/>
      <c r="C692" s="105"/>
      <c r="D692" s="104"/>
      <c r="E692" s="104"/>
      <c r="F692" s="104"/>
      <c r="G692" s="104"/>
      <c r="H692" s="104"/>
      <c r="I692" s="120" t="str">
        <f t="shared" si="10"/>
        <v>GRUP_E4</v>
      </c>
      <c r="J692" s="157" t="s">
        <v>17102</v>
      </c>
      <c r="K692" s="158" t="s">
        <v>17103</v>
      </c>
      <c r="L692" s="159">
        <v>52</v>
      </c>
      <c r="M692" s="160">
        <v>2.9</v>
      </c>
    </row>
    <row r="693" spans="1:13" x14ac:dyDescent="0.2">
      <c r="A693" s="103"/>
      <c r="B693" s="104"/>
      <c r="C693" s="105"/>
      <c r="D693" s="104"/>
      <c r="E693" s="104"/>
      <c r="F693" s="104"/>
      <c r="G693" s="104"/>
      <c r="H693" s="104"/>
      <c r="I693" s="120" t="str">
        <f t="shared" si="10"/>
        <v>GRUP_E4</v>
      </c>
      <c r="J693" s="157" t="s">
        <v>17104</v>
      </c>
      <c r="K693" s="158" t="s">
        <v>17105</v>
      </c>
      <c r="L693" s="159">
        <v>52</v>
      </c>
      <c r="M693" s="160">
        <v>2.9</v>
      </c>
    </row>
    <row r="694" spans="1:13" x14ac:dyDescent="0.2">
      <c r="A694" s="103"/>
      <c r="B694" s="104"/>
      <c r="C694" s="105"/>
      <c r="D694" s="104"/>
      <c r="E694" s="104"/>
      <c r="F694" s="104"/>
      <c r="G694" s="104"/>
      <c r="H694" s="104"/>
      <c r="I694" s="120" t="str">
        <f t="shared" si="10"/>
        <v>GRUP_E4</v>
      </c>
      <c r="J694" s="157" t="s">
        <v>17106</v>
      </c>
      <c r="K694" s="158" t="s">
        <v>17107</v>
      </c>
      <c r="L694" s="159">
        <v>52</v>
      </c>
      <c r="M694" s="160">
        <v>2.9</v>
      </c>
    </row>
    <row r="695" spans="1:13" x14ac:dyDescent="0.2">
      <c r="A695" s="103"/>
      <c r="B695" s="104"/>
      <c r="C695" s="105"/>
      <c r="D695" s="104"/>
      <c r="E695" s="104"/>
      <c r="F695" s="104"/>
      <c r="G695" s="104"/>
      <c r="H695" s="104"/>
      <c r="I695" s="120" t="str">
        <f t="shared" si="10"/>
        <v>GRUP_E4</v>
      </c>
      <c r="J695" s="139" t="s">
        <v>17108</v>
      </c>
      <c r="K695" s="140" t="s">
        <v>17109</v>
      </c>
      <c r="L695" s="141">
        <v>50</v>
      </c>
      <c r="M695" s="142">
        <v>2.79</v>
      </c>
    </row>
    <row r="696" spans="1:13" x14ac:dyDescent="0.2">
      <c r="A696" s="103"/>
      <c r="B696" s="104"/>
      <c r="C696" s="105"/>
      <c r="D696" s="104"/>
      <c r="E696" s="104"/>
      <c r="F696" s="104"/>
      <c r="G696" s="104"/>
      <c r="H696" s="104"/>
      <c r="I696" s="120" t="str">
        <f t="shared" si="10"/>
        <v>GRUP_E4</v>
      </c>
      <c r="J696" s="139" t="s">
        <v>17110</v>
      </c>
      <c r="K696" s="140" t="s">
        <v>17111</v>
      </c>
      <c r="L696" s="141">
        <v>50</v>
      </c>
      <c r="M696" s="142">
        <v>2.79</v>
      </c>
    </row>
    <row r="697" spans="1:13" x14ac:dyDescent="0.2">
      <c r="A697" s="103"/>
      <c r="B697" s="104"/>
      <c r="C697" s="105"/>
      <c r="D697" s="104"/>
      <c r="E697" s="104"/>
      <c r="F697" s="104"/>
      <c r="G697" s="104"/>
      <c r="H697" s="104"/>
      <c r="I697" s="120" t="str">
        <f t="shared" si="10"/>
        <v>GRUP_E4</v>
      </c>
      <c r="J697" s="139" t="s">
        <v>17112</v>
      </c>
      <c r="K697" s="140" t="s">
        <v>17113</v>
      </c>
      <c r="L697" s="141">
        <v>39</v>
      </c>
      <c r="M697" s="142">
        <v>2.21</v>
      </c>
    </row>
    <row r="698" spans="1:13" x14ac:dyDescent="0.2">
      <c r="A698" s="103"/>
      <c r="B698" s="104"/>
      <c r="C698" s="105"/>
      <c r="D698" s="104"/>
      <c r="E698" s="104"/>
      <c r="F698" s="104"/>
      <c r="G698" s="104"/>
      <c r="H698" s="104"/>
      <c r="I698" s="120" t="str">
        <f t="shared" si="10"/>
        <v>GRUP_E4</v>
      </c>
      <c r="J698" s="139" t="s">
        <v>17114</v>
      </c>
      <c r="K698" s="140" t="s">
        <v>17115</v>
      </c>
      <c r="L698" s="141">
        <v>39</v>
      </c>
      <c r="M698" s="142">
        <v>2.21</v>
      </c>
    </row>
    <row r="699" spans="1:13" x14ac:dyDescent="0.2">
      <c r="A699" s="103"/>
      <c r="B699" s="104"/>
      <c r="C699" s="105"/>
      <c r="D699" s="104"/>
      <c r="E699" s="104"/>
      <c r="F699" s="104"/>
      <c r="G699" s="104"/>
      <c r="H699" s="104"/>
      <c r="I699" s="120" t="str">
        <f t="shared" si="10"/>
        <v>GRUP_E4</v>
      </c>
      <c r="J699" s="139" t="s">
        <v>17116</v>
      </c>
      <c r="K699" s="140" t="s">
        <v>17117</v>
      </c>
      <c r="L699" s="141">
        <v>86</v>
      </c>
      <c r="M699" s="142">
        <v>5.91</v>
      </c>
    </row>
    <row r="700" spans="1:13" x14ac:dyDescent="0.2">
      <c r="A700" s="103"/>
      <c r="B700" s="104"/>
      <c r="C700" s="105"/>
      <c r="D700" s="104"/>
      <c r="E700" s="104"/>
      <c r="F700" s="104"/>
      <c r="G700" s="104"/>
      <c r="H700" s="104"/>
      <c r="I700" s="120" t="str">
        <f t="shared" si="10"/>
        <v>GRUP_E4</v>
      </c>
      <c r="J700" s="139" t="s">
        <v>17118</v>
      </c>
      <c r="K700" s="140" t="s">
        <v>17119</v>
      </c>
      <c r="L700" s="141">
        <v>82</v>
      </c>
      <c r="M700" s="142">
        <v>5.44</v>
      </c>
    </row>
    <row r="701" spans="1:13" x14ac:dyDescent="0.2">
      <c r="A701" s="103"/>
      <c r="B701" s="104"/>
      <c r="C701" s="105"/>
      <c r="D701" s="104"/>
      <c r="E701" s="104"/>
      <c r="F701" s="104"/>
      <c r="G701" s="104"/>
      <c r="H701" s="104"/>
      <c r="I701" s="120" t="str">
        <f t="shared" si="10"/>
        <v>GRUP_E4</v>
      </c>
      <c r="J701" s="139" t="s">
        <v>17120</v>
      </c>
      <c r="K701" s="140" t="s">
        <v>17121</v>
      </c>
      <c r="L701" s="141">
        <v>85</v>
      </c>
      <c r="M701" s="142">
        <v>5.79</v>
      </c>
    </row>
    <row r="702" spans="1:13" x14ac:dyDescent="0.2">
      <c r="A702" s="103"/>
      <c r="B702" s="104"/>
      <c r="C702" s="105"/>
      <c r="D702" s="104"/>
      <c r="E702" s="104"/>
      <c r="F702" s="104"/>
      <c r="G702" s="104"/>
      <c r="H702" s="104"/>
      <c r="I702" s="120" t="str">
        <f t="shared" si="10"/>
        <v>GRUP_E4</v>
      </c>
      <c r="J702" s="139" t="s">
        <v>17122</v>
      </c>
      <c r="K702" s="140" t="s">
        <v>17123</v>
      </c>
      <c r="L702" s="141">
        <v>81</v>
      </c>
      <c r="M702" s="142">
        <v>5.33</v>
      </c>
    </row>
    <row r="703" spans="1:13" x14ac:dyDescent="0.2">
      <c r="A703" s="103"/>
      <c r="B703" s="104"/>
      <c r="C703" s="105"/>
      <c r="D703" s="104"/>
      <c r="E703" s="104"/>
      <c r="F703" s="104"/>
      <c r="G703" s="104"/>
      <c r="H703" s="104"/>
      <c r="I703" s="120" t="str">
        <f t="shared" si="10"/>
        <v>GRUP_E4</v>
      </c>
      <c r="J703" s="139" t="s">
        <v>17124</v>
      </c>
      <c r="K703" s="140" t="s">
        <v>17125</v>
      </c>
      <c r="L703" s="141">
        <v>84</v>
      </c>
      <c r="M703" s="142">
        <v>5.67</v>
      </c>
    </row>
    <row r="704" spans="1:13" x14ac:dyDescent="0.2">
      <c r="A704" s="103"/>
      <c r="B704" s="104"/>
      <c r="C704" s="105"/>
      <c r="D704" s="104"/>
      <c r="E704" s="104"/>
      <c r="F704" s="104"/>
      <c r="G704" s="104"/>
      <c r="H704" s="104"/>
      <c r="I704" s="120" t="str">
        <f t="shared" si="10"/>
        <v>GRUP_E4</v>
      </c>
      <c r="J704" s="139" t="s">
        <v>17126</v>
      </c>
      <c r="K704" s="140" t="s">
        <v>17127</v>
      </c>
      <c r="L704" s="141">
        <v>80</v>
      </c>
      <c r="M704" s="142">
        <v>5.22</v>
      </c>
    </row>
    <row r="705" spans="1:13" x14ac:dyDescent="0.2">
      <c r="A705" s="103"/>
      <c r="B705" s="104"/>
      <c r="C705" s="105"/>
      <c r="D705" s="104"/>
      <c r="E705" s="104"/>
      <c r="F705" s="104"/>
      <c r="G705" s="104"/>
      <c r="H705" s="104"/>
      <c r="I705" s="120" t="str">
        <f t="shared" si="10"/>
        <v>GRUP_E4</v>
      </c>
      <c r="J705" s="139" t="s">
        <v>17128</v>
      </c>
      <c r="K705" s="140" t="s">
        <v>17129</v>
      </c>
      <c r="L705" s="141">
        <v>83</v>
      </c>
      <c r="M705" s="142">
        <v>5.55</v>
      </c>
    </row>
    <row r="706" spans="1:13" x14ac:dyDescent="0.2">
      <c r="A706" s="103"/>
      <c r="B706" s="104"/>
      <c r="C706" s="105"/>
      <c r="D706" s="104"/>
      <c r="E706" s="104"/>
      <c r="F706" s="104"/>
      <c r="G706" s="104"/>
      <c r="H706" s="104"/>
      <c r="I706" s="120" t="str">
        <f t="shared" si="10"/>
        <v>GRUP_E4</v>
      </c>
      <c r="J706" s="139" t="s">
        <v>17130</v>
      </c>
      <c r="K706" s="140" t="s">
        <v>17131</v>
      </c>
      <c r="L706" s="141">
        <v>79</v>
      </c>
      <c r="M706" s="142">
        <v>5.1100000000000003</v>
      </c>
    </row>
    <row r="707" spans="1:13" x14ac:dyDescent="0.2">
      <c r="A707" s="103"/>
      <c r="B707" s="104"/>
      <c r="C707" s="105"/>
      <c r="D707" s="104"/>
      <c r="E707" s="104"/>
      <c r="F707" s="104"/>
      <c r="G707" s="104"/>
      <c r="H707" s="104"/>
      <c r="I707" s="120" t="str">
        <f t="shared" si="10"/>
        <v>GRUP_E4</v>
      </c>
      <c r="J707" s="139" t="s">
        <v>17132</v>
      </c>
      <c r="K707" s="140" t="s">
        <v>17133</v>
      </c>
      <c r="L707" s="141">
        <v>82</v>
      </c>
      <c r="M707" s="142">
        <v>5.44</v>
      </c>
    </row>
    <row r="708" spans="1:13" x14ac:dyDescent="0.2">
      <c r="A708" s="103"/>
      <c r="B708" s="104"/>
      <c r="C708" s="105"/>
      <c r="D708" s="104"/>
      <c r="E708" s="104"/>
      <c r="F708" s="104"/>
      <c r="G708" s="104"/>
      <c r="H708" s="104"/>
      <c r="I708" s="129" t="str">
        <f t="shared" si="10"/>
        <v>GRUP_E4</v>
      </c>
      <c r="J708" s="144" t="s">
        <v>17134</v>
      </c>
      <c r="K708" s="145" t="s">
        <v>17135</v>
      </c>
      <c r="L708" s="146">
        <v>78</v>
      </c>
      <c r="M708" s="147">
        <v>5</v>
      </c>
    </row>
    <row r="709" spans="1:13" x14ac:dyDescent="0.2">
      <c r="A709" s="103"/>
      <c r="B709" s="104"/>
      <c r="C709" s="105"/>
      <c r="D709" s="104"/>
      <c r="E709" s="104"/>
      <c r="F709" s="104"/>
      <c r="G709" s="104"/>
      <c r="H709" s="104"/>
      <c r="I709" s="134" t="str">
        <f t="shared" ref="I709:I772" si="11">CONCATENATE("GRUP_",LEFT(J709,2))</f>
        <v>GRUP_E6</v>
      </c>
      <c r="J709" s="148" t="s">
        <v>17136</v>
      </c>
      <c r="K709" s="149" t="s">
        <v>17137</v>
      </c>
      <c r="L709" s="150">
        <v>102</v>
      </c>
      <c r="M709" s="151">
        <v>8.26</v>
      </c>
    </row>
    <row r="710" spans="1:13" x14ac:dyDescent="0.2">
      <c r="A710" s="103"/>
      <c r="B710" s="104"/>
      <c r="C710" s="105"/>
      <c r="D710" s="104"/>
      <c r="E710" s="104"/>
      <c r="F710" s="104"/>
      <c r="G710" s="104"/>
      <c r="H710" s="104"/>
      <c r="I710" s="120" t="str">
        <f t="shared" si="11"/>
        <v>GRUP_E6</v>
      </c>
      <c r="J710" s="139" t="s">
        <v>17138</v>
      </c>
      <c r="K710" s="140" t="s">
        <v>17139</v>
      </c>
      <c r="L710" s="141">
        <v>100</v>
      </c>
      <c r="M710" s="142">
        <v>7.93</v>
      </c>
    </row>
    <row r="711" spans="1:13" x14ac:dyDescent="0.2">
      <c r="A711" s="103"/>
      <c r="B711" s="104"/>
      <c r="C711" s="105"/>
      <c r="D711" s="104"/>
      <c r="E711" s="104"/>
      <c r="F711" s="104"/>
      <c r="G711" s="104"/>
      <c r="H711" s="104"/>
      <c r="I711" s="120" t="str">
        <f t="shared" si="11"/>
        <v>GRUP_E6</v>
      </c>
      <c r="J711" s="139" t="s">
        <v>17140</v>
      </c>
      <c r="K711" s="140" t="s">
        <v>17141</v>
      </c>
      <c r="L711" s="141">
        <v>98</v>
      </c>
      <c r="M711" s="142">
        <v>7.6</v>
      </c>
    </row>
    <row r="712" spans="1:13" x14ac:dyDescent="0.2">
      <c r="A712" s="103"/>
      <c r="B712" s="104"/>
      <c r="C712" s="105"/>
      <c r="D712" s="104"/>
      <c r="E712" s="104"/>
      <c r="F712" s="104"/>
      <c r="G712" s="104"/>
      <c r="H712" s="104"/>
      <c r="I712" s="120" t="str">
        <f t="shared" si="11"/>
        <v>GRUP_E6</v>
      </c>
      <c r="J712" s="139" t="s">
        <v>17142</v>
      </c>
      <c r="K712" s="140" t="s">
        <v>17143</v>
      </c>
      <c r="L712" s="141">
        <v>98</v>
      </c>
      <c r="M712" s="142">
        <v>7.6</v>
      </c>
    </row>
    <row r="713" spans="1:13" x14ac:dyDescent="0.2">
      <c r="A713" s="103"/>
      <c r="B713" s="104"/>
      <c r="C713" s="105"/>
      <c r="D713" s="104"/>
      <c r="E713" s="104"/>
      <c r="F713" s="104"/>
      <c r="G713" s="104"/>
      <c r="H713" s="104"/>
      <c r="I713" s="120" t="str">
        <f t="shared" si="11"/>
        <v>GRUP_E6</v>
      </c>
      <c r="J713" s="139" t="s">
        <v>17144</v>
      </c>
      <c r="K713" s="140" t="s">
        <v>17145</v>
      </c>
      <c r="L713" s="141">
        <v>95</v>
      </c>
      <c r="M713" s="142">
        <v>7.14</v>
      </c>
    </row>
    <row r="714" spans="1:13" x14ac:dyDescent="0.2">
      <c r="A714" s="103"/>
      <c r="B714" s="104"/>
      <c r="C714" s="105"/>
      <c r="D714" s="104"/>
      <c r="E714" s="104"/>
      <c r="F714" s="104"/>
      <c r="G714" s="104"/>
      <c r="H714" s="104"/>
      <c r="I714" s="120" t="str">
        <f t="shared" si="11"/>
        <v>GRUP_E6</v>
      </c>
      <c r="J714" s="139" t="s">
        <v>17146</v>
      </c>
      <c r="K714" s="140" t="s">
        <v>17147</v>
      </c>
      <c r="L714" s="141">
        <v>89</v>
      </c>
      <c r="M714" s="142">
        <v>6.3</v>
      </c>
    </row>
    <row r="715" spans="1:13" x14ac:dyDescent="0.2">
      <c r="A715" s="103"/>
      <c r="B715" s="104"/>
      <c r="C715" s="105"/>
      <c r="D715" s="104"/>
      <c r="E715" s="104"/>
      <c r="F715" s="104"/>
      <c r="G715" s="104"/>
      <c r="H715" s="104"/>
      <c r="I715" s="120" t="str">
        <f t="shared" si="11"/>
        <v>GRUP_E6</v>
      </c>
      <c r="J715" s="139" t="s">
        <v>17148</v>
      </c>
      <c r="K715" s="140" t="s">
        <v>17149</v>
      </c>
      <c r="L715" s="141">
        <v>89</v>
      </c>
      <c r="M715" s="142">
        <v>6.3</v>
      </c>
    </row>
    <row r="716" spans="1:13" x14ac:dyDescent="0.2">
      <c r="A716" s="103"/>
      <c r="B716" s="104"/>
      <c r="C716" s="105"/>
      <c r="D716" s="104"/>
      <c r="E716" s="104"/>
      <c r="F716" s="104"/>
      <c r="G716" s="104"/>
      <c r="H716" s="104"/>
      <c r="I716" s="120" t="str">
        <f t="shared" si="11"/>
        <v>GRUP_E6</v>
      </c>
      <c r="J716" s="139" t="s">
        <v>17150</v>
      </c>
      <c r="K716" s="140" t="s">
        <v>17151</v>
      </c>
      <c r="L716" s="141">
        <v>80</v>
      </c>
      <c r="M716" s="142">
        <v>5.22</v>
      </c>
    </row>
    <row r="717" spans="1:13" x14ac:dyDescent="0.2">
      <c r="A717" s="103"/>
      <c r="B717" s="104"/>
      <c r="C717" s="105"/>
      <c r="D717" s="104"/>
      <c r="E717" s="104"/>
      <c r="F717" s="104"/>
      <c r="G717" s="104"/>
      <c r="H717" s="104"/>
      <c r="I717" s="120" t="str">
        <f t="shared" si="11"/>
        <v>GRUP_E6</v>
      </c>
      <c r="J717" s="139" t="s">
        <v>17152</v>
      </c>
      <c r="K717" s="140" t="s">
        <v>17153</v>
      </c>
      <c r="L717" s="141">
        <v>80</v>
      </c>
      <c r="M717" s="142">
        <v>5.22</v>
      </c>
    </row>
    <row r="718" spans="1:13" x14ac:dyDescent="0.2">
      <c r="A718" s="103"/>
      <c r="B718" s="104"/>
      <c r="C718" s="105"/>
      <c r="D718" s="104"/>
      <c r="E718" s="104"/>
      <c r="F718" s="104"/>
      <c r="G718" s="104"/>
      <c r="H718" s="104"/>
      <c r="I718" s="120" t="str">
        <f t="shared" si="11"/>
        <v>GRUP_E6</v>
      </c>
      <c r="J718" s="139" t="s">
        <v>17154</v>
      </c>
      <c r="K718" s="140" t="s">
        <v>17155</v>
      </c>
      <c r="L718" s="141">
        <v>79</v>
      </c>
      <c r="M718" s="142">
        <v>5.1100000000000003</v>
      </c>
    </row>
    <row r="719" spans="1:13" x14ac:dyDescent="0.2">
      <c r="A719" s="103"/>
      <c r="B719" s="104"/>
      <c r="C719" s="105"/>
      <c r="D719" s="104"/>
      <c r="E719" s="104"/>
      <c r="F719" s="104"/>
      <c r="G719" s="104"/>
      <c r="H719" s="104"/>
      <c r="I719" s="120" t="str">
        <f t="shared" si="11"/>
        <v>GRUP_E6</v>
      </c>
      <c r="J719" s="139" t="s">
        <v>17156</v>
      </c>
      <c r="K719" s="140" t="s">
        <v>16827</v>
      </c>
      <c r="L719" s="141">
        <v>75</v>
      </c>
      <c r="M719" s="142">
        <v>4.7</v>
      </c>
    </row>
    <row r="720" spans="1:13" x14ac:dyDescent="0.2">
      <c r="A720" s="103"/>
      <c r="B720" s="104"/>
      <c r="C720" s="105"/>
      <c r="D720" s="104"/>
      <c r="E720" s="104"/>
      <c r="F720" s="104"/>
      <c r="G720" s="104"/>
      <c r="H720" s="104"/>
      <c r="I720" s="120" t="str">
        <f t="shared" si="11"/>
        <v>GRUP_E6</v>
      </c>
      <c r="J720" s="139" t="s">
        <v>17157</v>
      </c>
      <c r="K720" s="140" t="s">
        <v>16255</v>
      </c>
      <c r="L720" s="141">
        <v>74</v>
      </c>
      <c r="M720" s="142">
        <v>4.5999999999999996</v>
      </c>
    </row>
    <row r="721" spans="1:13" x14ac:dyDescent="0.2">
      <c r="A721" s="103"/>
      <c r="B721" s="104"/>
      <c r="C721" s="105"/>
      <c r="D721" s="104"/>
      <c r="E721" s="104"/>
      <c r="F721" s="104"/>
      <c r="G721" s="104"/>
      <c r="H721" s="104"/>
      <c r="I721" s="120" t="str">
        <f t="shared" si="11"/>
        <v>GRUP_E6</v>
      </c>
      <c r="J721" s="139" t="s">
        <v>17158</v>
      </c>
      <c r="K721" s="140" t="s">
        <v>17159</v>
      </c>
      <c r="L721" s="141">
        <v>73</v>
      </c>
      <c r="M721" s="142">
        <v>4.51</v>
      </c>
    </row>
    <row r="722" spans="1:13" x14ac:dyDescent="0.2">
      <c r="A722" s="103"/>
      <c r="B722" s="104"/>
      <c r="C722" s="105"/>
      <c r="D722" s="104"/>
      <c r="E722" s="104"/>
      <c r="F722" s="104"/>
      <c r="G722" s="104"/>
      <c r="H722" s="104"/>
      <c r="I722" s="120" t="str">
        <f t="shared" si="11"/>
        <v>GRUP_E6</v>
      </c>
      <c r="J722" s="139" t="s">
        <v>17160</v>
      </c>
      <c r="K722" s="140" t="s">
        <v>17161</v>
      </c>
      <c r="L722" s="141">
        <v>73</v>
      </c>
      <c r="M722" s="142">
        <v>4.51</v>
      </c>
    </row>
    <row r="723" spans="1:13" x14ac:dyDescent="0.2">
      <c r="A723" s="103"/>
      <c r="B723" s="104"/>
      <c r="C723" s="105"/>
      <c r="D723" s="104"/>
      <c r="E723" s="104"/>
      <c r="F723" s="104"/>
      <c r="G723" s="104"/>
      <c r="H723" s="104"/>
      <c r="I723" s="120" t="str">
        <f t="shared" si="11"/>
        <v>GRUP_E6</v>
      </c>
      <c r="J723" s="139" t="s">
        <v>17162</v>
      </c>
      <c r="K723" s="140" t="s">
        <v>17163</v>
      </c>
      <c r="L723" s="141">
        <v>70</v>
      </c>
      <c r="M723" s="142">
        <v>4.2300000000000004</v>
      </c>
    </row>
    <row r="724" spans="1:13" x14ac:dyDescent="0.2">
      <c r="A724" s="103"/>
      <c r="B724" s="104"/>
      <c r="C724" s="105"/>
      <c r="D724" s="104"/>
      <c r="E724" s="104"/>
      <c r="F724" s="104"/>
      <c r="G724" s="104"/>
      <c r="H724" s="104"/>
      <c r="I724" s="120" t="str">
        <f t="shared" si="11"/>
        <v>GRUP_E6</v>
      </c>
      <c r="J724" s="139" t="s">
        <v>17164</v>
      </c>
      <c r="K724" s="140" t="s">
        <v>17165</v>
      </c>
      <c r="L724" s="141">
        <v>70</v>
      </c>
      <c r="M724" s="142">
        <v>4.2300000000000004</v>
      </c>
    </row>
    <row r="725" spans="1:13" x14ac:dyDescent="0.2">
      <c r="A725" s="103"/>
      <c r="B725" s="104"/>
      <c r="C725" s="105"/>
      <c r="D725" s="104"/>
      <c r="E725" s="104"/>
      <c r="F725" s="104"/>
      <c r="G725" s="104"/>
      <c r="H725" s="104"/>
      <c r="I725" s="120" t="str">
        <f t="shared" si="11"/>
        <v>GRUP_E6</v>
      </c>
      <c r="J725" s="139" t="s">
        <v>17166</v>
      </c>
      <c r="K725" s="140" t="s">
        <v>17167</v>
      </c>
      <c r="L725" s="141">
        <v>65</v>
      </c>
      <c r="M725" s="142">
        <v>3.81</v>
      </c>
    </row>
    <row r="726" spans="1:13" x14ac:dyDescent="0.2">
      <c r="A726" s="103"/>
      <c r="B726" s="104"/>
      <c r="C726" s="105"/>
      <c r="D726" s="104"/>
      <c r="E726" s="104"/>
      <c r="F726" s="104"/>
      <c r="G726" s="104"/>
      <c r="H726" s="104"/>
      <c r="I726" s="120" t="str">
        <f t="shared" si="11"/>
        <v>GRUP_E6</v>
      </c>
      <c r="J726" s="121" t="s">
        <v>17168</v>
      </c>
      <c r="K726" s="122" t="s">
        <v>17169</v>
      </c>
      <c r="L726" s="123">
        <v>61</v>
      </c>
      <c r="M726" s="124">
        <v>3.51</v>
      </c>
    </row>
    <row r="727" spans="1:13" x14ac:dyDescent="0.2">
      <c r="A727" s="103"/>
      <c r="B727" s="104"/>
      <c r="C727" s="105"/>
      <c r="D727" s="104"/>
      <c r="E727" s="104"/>
      <c r="F727" s="104"/>
      <c r="G727" s="104"/>
      <c r="H727" s="104"/>
      <c r="I727" s="120" t="str">
        <f t="shared" si="11"/>
        <v>GRUP_E6</v>
      </c>
      <c r="J727" s="121" t="s">
        <v>17170</v>
      </c>
      <c r="K727" s="122" t="s">
        <v>17171</v>
      </c>
      <c r="L727" s="123">
        <v>58</v>
      </c>
      <c r="M727" s="124">
        <v>3.29</v>
      </c>
    </row>
    <row r="728" spans="1:13" x14ac:dyDescent="0.2">
      <c r="A728" s="103"/>
      <c r="B728" s="104"/>
      <c r="C728" s="105"/>
      <c r="D728" s="104"/>
      <c r="E728" s="104"/>
      <c r="F728" s="104"/>
      <c r="G728" s="104"/>
      <c r="H728" s="104"/>
      <c r="I728" s="120" t="str">
        <f t="shared" si="11"/>
        <v>GRUP_E6</v>
      </c>
      <c r="J728" s="121" t="s">
        <v>17172</v>
      </c>
      <c r="K728" s="122" t="s">
        <v>17173</v>
      </c>
      <c r="L728" s="123">
        <v>55</v>
      </c>
      <c r="M728" s="124">
        <v>3.09</v>
      </c>
    </row>
    <row r="729" spans="1:13" x14ac:dyDescent="0.2">
      <c r="A729" s="103"/>
      <c r="B729" s="104"/>
      <c r="C729" s="105"/>
      <c r="D729" s="104"/>
      <c r="E729" s="104"/>
      <c r="F729" s="104"/>
      <c r="G729" s="104"/>
      <c r="H729" s="104"/>
      <c r="I729" s="120" t="str">
        <f t="shared" si="11"/>
        <v>GRUP_E6</v>
      </c>
      <c r="J729" s="139" t="s">
        <v>17174</v>
      </c>
      <c r="K729" s="140" t="s">
        <v>16234</v>
      </c>
      <c r="L729" s="141">
        <v>61</v>
      </c>
      <c r="M729" s="142">
        <v>3.51</v>
      </c>
    </row>
    <row r="730" spans="1:13" x14ac:dyDescent="0.2">
      <c r="A730" s="103"/>
      <c r="B730" s="104"/>
      <c r="C730" s="105"/>
      <c r="D730" s="104"/>
      <c r="E730" s="104"/>
      <c r="F730" s="104"/>
      <c r="G730" s="104"/>
      <c r="H730" s="104"/>
      <c r="I730" s="120" t="str">
        <f t="shared" si="11"/>
        <v>GRUP_E6</v>
      </c>
      <c r="J730" s="139" t="s">
        <v>17175</v>
      </c>
      <c r="K730" s="140" t="s">
        <v>17176</v>
      </c>
      <c r="L730" s="141">
        <v>61</v>
      </c>
      <c r="M730" s="142">
        <v>3.51</v>
      </c>
    </row>
    <row r="731" spans="1:13" x14ac:dyDescent="0.2">
      <c r="A731" s="103"/>
      <c r="B731" s="104"/>
      <c r="C731" s="105"/>
      <c r="D731" s="104"/>
      <c r="E731" s="104"/>
      <c r="F731" s="104"/>
      <c r="G731" s="104"/>
      <c r="H731" s="104"/>
      <c r="I731" s="120" t="str">
        <f t="shared" si="11"/>
        <v>GRUP_E6</v>
      </c>
      <c r="J731" s="139" t="s">
        <v>17177</v>
      </c>
      <c r="K731" s="140" t="s">
        <v>17178</v>
      </c>
      <c r="L731" s="141">
        <v>60</v>
      </c>
      <c r="M731" s="142">
        <v>3.43</v>
      </c>
    </row>
    <row r="732" spans="1:13" x14ac:dyDescent="0.2">
      <c r="A732" s="103"/>
      <c r="B732" s="104"/>
      <c r="C732" s="105"/>
      <c r="D732" s="104"/>
      <c r="E732" s="104"/>
      <c r="F732" s="104"/>
      <c r="G732" s="104"/>
      <c r="H732" s="104"/>
      <c r="I732" s="120" t="str">
        <f t="shared" si="11"/>
        <v>GRUP_E6</v>
      </c>
      <c r="J732" s="139" t="s">
        <v>17179</v>
      </c>
      <c r="K732" s="140" t="s">
        <v>16613</v>
      </c>
      <c r="L732" s="141">
        <v>58</v>
      </c>
      <c r="M732" s="142">
        <v>3.29</v>
      </c>
    </row>
    <row r="733" spans="1:13" x14ac:dyDescent="0.2">
      <c r="A733" s="103"/>
      <c r="B733" s="104"/>
      <c r="C733" s="105"/>
      <c r="D733" s="104"/>
      <c r="E733" s="104"/>
      <c r="F733" s="104"/>
      <c r="G733" s="104"/>
      <c r="H733" s="104"/>
      <c r="I733" s="120" t="str">
        <f t="shared" si="11"/>
        <v>GRUP_E6</v>
      </c>
      <c r="J733" s="139" t="s">
        <v>17180</v>
      </c>
      <c r="K733" s="140" t="s">
        <v>17181</v>
      </c>
      <c r="L733" s="141">
        <v>58</v>
      </c>
      <c r="M733" s="142">
        <v>3.29</v>
      </c>
    </row>
    <row r="734" spans="1:13" x14ac:dyDescent="0.2">
      <c r="A734" s="103"/>
      <c r="B734" s="104"/>
      <c r="C734" s="105"/>
      <c r="D734" s="104"/>
      <c r="E734" s="104"/>
      <c r="F734" s="104"/>
      <c r="G734" s="104"/>
      <c r="H734" s="104"/>
      <c r="I734" s="120" t="str">
        <f t="shared" si="11"/>
        <v>GRUP_E6</v>
      </c>
      <c r="J734" s="139" t="s">
        <v>17182</v>
      </c>
      <c r="K734" s="140" t="s">
        <v>16372</v>
      </c>
      <c r="L734" s="141">
        <v>58</v>
      </c>
      <c r="M734" s="142">
        <v>3.29</v>
      </c>
    </row>
    <row r="735" spans="1:13" x14ac:dyDescent="0.2">
      <c r="A735" s="103"/>
      <c r="B735" s="104"/>
      <c r="C735" s="105"/>
      <c r="D735" s="104"/>
      <c r="E735" s="104"/>
      <c r="F735" s="104"/>
      <c r="G735" s="104"/>
      <c r="H735" s="104"/>
      <c r="I735" s="120" t="str">
        <f t="shared" si="11"/>
        <v>GRUP_E6</v>
      </c>
      <c r="J735" s="139" t="s">
        <v>17183</v>
      </c>
      <c r="K735" s="140" t="s">
        <v>17184</v>
      </c>
      <c r="L735" s="141">
        <v>57</v>
      </c>
      <c r="M735" s="142">
        <v>3.23</v>
      </c>
    </row>
    <row r="736" spans="1:13" x14ac:dyDescent="0.2">
      <c r="A736" s="103"/>
      <c r="B736" s="104"/>
      <c r="C736" s="105"/>
      <c r="D736" s="104"/>
      <c r="E736" s="104"/>
      <c r="F736" s="104"/>
      <c r="G736" s="104"/>
      <c r="H736" s="104"/>
      <c r="I736" s="120" t="str">
        <f t="shared" si="11"/>
        <v>GRUP_E6</v>
      </c>
      <c r="J736" s="139" t="s">
        <v>17185</v>
      </c>
      <c r="K736" s="140" t="s">
        <v>16255</v>
      </c>
      <c r="L736" s="141">
        <v>55</v>
      </c>
      <c r="M736" s="142">
        <v>3.09</v>
      </c>
    </row>
    <row r="737" spans="1:13" x14ac:dyDescent="0.2">
      <c r="A737" s="103"/>
      <c r="B737" s="104"/>
      <c r="C737" s="105"/>
      <c r="D737" s="104"/>
      <c r="E737" s="104"/>
      <c r="F737" s="104"/>
      <c r="G737" s="104"/>
      <c r="H737" s="104"/>
      <c r="I737" s="120" t="str">
        <f t="shared" si="11"/>
        <v>GRUP_E6</v>
      </c>
      <c r="J737" s="139" t="s">
        <v>17186</v>
      </c>
      <c r="K737" s="140" t="s">
        <v>17187</v>
      </c>
      <c r="L737" s="141">
        <v>55</v>
      </c>
      <c r="M737" s="142">
        <v>3.09</v>
      </c>
    </row>
    <row r="738" spans="1:13" x14ac:dyDescent="0.2">
      <c r="A738" s="103"/>
      <c r="B738" s="104"/>
      <c r="C738" s="105"/>
      <c r="D738" s="104"/>
      <c r="E738" s="104"/>
      <c r="F738" s="104"/>
      <c r="G738" s="104"/>
      <c r="H738" s="104"/>
      <c r="I738" s="120" t="str">
        <f t="shared" si="11"/>
        <v>GRUP_E6</v>
      </c>
      <c r="J738" s="139" t="s">
        <v>17188</v>
      </c>
      <c r="K738" s="140" t="s">
        <v>17189</v>
      </c>
      <c r="L738" s="141">
        <v>52</v>
      </c>
      <c r="M738" s="165">
        <v>2.9</v>
      </c>
    </row>
    <row r="739" spans="1:13" x14ac:dyDescent="0.2">
      <c r="A739" s="103"/>
      <c r="B739" s="104"/>
      <c r="C739" s="105"/>
      <c r="D739" s="104"/>
      <c r="E739" s="104"/>
      <c r="F739" s="104"/>
      <c r="G739" s="104"/>
      <c r="H739" s="104"/>
      <c r="I739" s="120" t="str">
        <f t="shared" si="11"/>
        <v>GRUP_E6</v>
      </c>
      <c r="J739" s="139" t="s">
        <v>17190</v>
      </c>
      <c r="K739" s="140" t="s">
        <v>16405</v>
      </c>
      <c r="L739" s="141">
        <v>52</v>
      </c>
      <c r="M739" s="165">
        <v>2.9</v>
      </c>
    </row>
    <row r="740" spans="1:13" x14ac:dyDescent="0.2">
      <c r="A740" s="103"/>
      <c r="B740" s="104"/>
      <c r="C740" s="105"/>
      <c r="D740" s="104"/>
      <c r="E740" s="104"/>
      <c r="F740" s="104"/>
      <c r="G740" s="104"/>
      <c r="H740" s="104"/>
      <c r="I740" s="120" t="str">
        <f t="shared" si="11"/>
        <v>GRUP_E6</v>
      </c>
      <c r="J740" s="139" t="s">
        <v>17191</v>
      </c>
      <c r="K740" s="140" t="s">
        <v>16420</v>
      </c>
      <c r="L740" s="141">
        <v>50</v>
      </c>
      <c r="M740" s="142">
        <v>2.79</v>
      </c>
    </row>
    <row r="741" spans="1:13" x14ac:dyDescent="0.2">
      <c r="A741" s="103"/>
      <c r="B741" s="104"/>
      <c r="C741" s="105"/>
      <c r="D741" s="104"/>
      <c r="E741" s="104"/>
      <c r="F741" s="104"/>
      <c r="G741" s="104"/>
      <c r="H741" s="104"/>
      <c r="I741" s="120" t="str">
        <f t="shared" si="11"/>
        <v>GRUP_E6</v>
      </c>
      <c r="J741" s="139" t="s">
        <v>17192</v>
      </c>
      <c r="K741" s="140" t="s">
        <v>17193</v>
      </c>
      <c r="L741" s="141">
        <v>49</v>
      </c>
      <c r="M741" s="142">
        <v>2.73</v>
      </c>
    </row>
    <row r="742" spans="1:13" x14ac:dyDescent="0.2">
      <c r="A742" s="103"/>
      <c r="B742" s="104"/>
      <c r="C742" s="105"/>
      <c r="D742" s="104"/>
      <c r="E742" s="104"/>
      <c r="F742" s="104"/>
      <c r="G742" s="104"/>
      <c r="H742" s="104"/>
      <c r="I742" s="120" t="str">
        <f t="shared" si="11"/>
        <v>GRUP_E6</v>
      </c>
      <c r="J742" s="139" t="s">
        <v>17194</v>
      </c>
      <c r="K742" s="140" t="s">
        <v>16376</v>
      </c>
      <c r="L742" s="141">
        <v>49</v>
      </c>
      <c r="M742" s="142">
        <v>2.73</v>
      </c>
    </row>
    <row r="743" spans="1:13" x14ac:dyDescent="0.2">
      <c r="A743" s="103"/>
      <c r="B743" s="104"/>
      <c r="C743" s="105"/>
      <c r="D743" s="104"/>
      <c r="E743" s="104"/>
      <c r="F743" s="104"/>
      <c r="G743" s="104"/>
      <c r="H743" s="104"/>
      <c r="I743" s="120" t="str">
        <f t="shared" si="11"/>
        <v>GRUP_E6</v>
      </c>
      <c r="J743" s="139" t="s">
        <v>17195</v>
      </c>
      <c r="K743" s="140" t="s">
        <v>16590</v>
      </c>
      <c r="L743" s="141">
        <v>44</v>
      </c>
      <c r="M743" s="142">
        <v>2.46</v>
      </c>
    </row>
    <row r="744" spans="1:13" x14ac:dyDescent="0.2">
      <c r="A744" s="103"/>
      <c r="B744" s="104"/>
      <c r="C744" s="105"/>
      <c r="D744" s="104"/>
      <c r="E744" s="104"/>
      <c r="F744" s="104"/>
      <c r="G744" s="104"/>
      <c r="H744" s="104"/>
      <c r="I744" s="120" t="str">
        <f t="shared" si="11"/>
        <v>GRUP_E6</v>
      </c>
      <c r="J744" s="139" t="s">
        <v>17196</v>
      </c>
      <c r="K744" s="140" t="s">
        <v>17197</v>
      </c>
      <c r="L744" s="141">
        <v>44</v>
      </c>
      <c r="M744" s="142">
        <v>2.46</v>
      </c>
    </row>
    <row r="745" spans="1:13" x14ac:dyDescent="0.2">
      <c r="A745" s="103"/>
      <c r="B745" s="104"/>
      <c r="C745" s="105"/>
      <c r="D745" s="104"/>
      <c r="E745" s="104"/>
      <c r="F745" s="104"/>
      <c r="G745" s="104"/>
      <c r="H745" s="104"/>
      <c r="I745" s="120" t="str">
        <f t="shared" si="11"/>
        <v>GRUP_E6</v>
      </c>
      <c r="J745" s="139" t="s">
        <v>17198</v>
      </c>
      <c r="K745" s="140" t="s">
        <v>17199</v>
      </c>
      <c r="L745" s="141">
        <v>44</v>
      </c>
      <c r="M745" s="142">
        <v>2.46</v>
      </c>
    </row>
    <row r="746" spans="1:13" x14ac:dyDescent="0.2">
      <c r="A746" s="103"/>
      <c r="B746" s="104"/>
      <c r="C746" s="105"/>
      <c r="D746" s="104"/>
      <c r="E746" s="104"/>
      <c r="F746" s="104"/>
      <c r="G746" s="104"/>
      <c r="H746" s="104"/>
      <c r="I746" s="120" t="str">
        <f t="shared" si="11"/>
        <v>GRUP_E6</v>
      </c>
      <c r="J746" s="139" t="s">
        <v>17200</v>
      </c>
      <c r="K746" s="140" t="s">
        <v>17201</v>
      </c>
      <c r="L746" s="141">
        <v>44</v>
      </c>
      <c r="M746" s="142">
        <v>2.46</v>
      </c>
    </row>
    <row r="747" spans="1:13" x14ac:dyDescent="0.2">
      <c r="A747" s="103"/>
      <c r="B747" s="104"/>
      <c r="C747" s="105"/>
      <c r="D747" s="104"/>
      <c r="E747" s="104"/>
      <c r="F747" s="104"/>
      <c r="G747" s="104"/>
      <c r="H747" s="104"/>
      <c r="I747" s="120" t="str">
        <f t="shared" si="11"/>
        <v>GRUP_E6</v>
      </c>
      <c r="J747" s="139" t="s">
        <v>17202</v>
      </c>
      <c r="K747" s="140" t="s">
        <v>17203</v>
      </c>
      <c r="L747" s="141">
        <v>40</v>
      </c>
      <c r="M747" s="142">
        <v>2.2599999999999998</v>
      </c>
    </row>
    <row r="748" spans="1:13" x14ac:dyDescent="0.2">
      <c r="A748" s="103"/>
      <c r="B748" s="104"/>
      <c r="C748" s="105"/>
      <c r="D748" s="104"/>
      <c r="E748" s="104"/>
      <c r="F748" s="104"/>
      <c r="G748" s="104"/>
      <c r="H748" s="104"/>
      <c r="I748" s="120" t="str">
        <f t="shared" si="11"/>
        <v>GRUP_E6</v>
      </c>
      <c r="J748" s="139" t="s">
        <v>17204</v>
      </c>
      <c r="K748" s="140" t="s">
        <v>17205</v>
      </c>
      <c r="L748" s="141">
        <v>40</v>
      </c>
      <c r="M748" s="142">
        <v>2.2599999999999998</v>
      </c>
    </row>
    <row r="749" spans="1:13" x14ac:dyDescent="0.2">
      <c r="A749" s="103"/>
      <c r="B749" s="104"/>
      <c r="C749" s="105"/>
      <c r="D749" s="104"/>
      <c r="E749" s="104"/>
      <c r="F749" s="104"/>
      <c r="G749" s="104"/>
      <c r="H749" s="104"/>
      <c r="I749" s="120" t="str">
        <f t="shared" si="11"/>
        <v>GRUP_E6</v>
      </c>
      <c r="J749" s="139" t="s">
        <v>17206</v>
      </c>
      <c r="K749" s="140" t="s">
        <v>17207</v>
      </c>
      <c r="L749" s="141">
        <v>36</v>
      </c>
      <c r="M749" s="142">
        <v>2.08</v>
      </c>
    </row>
    <row r="750" spans="1:13" x14ac:dyDescent="0.2">
      <c r="A750" s="103"/>
      <c r="B750" s="104"/>
      <c r="C750" s="105"/>
      <c r="D750" s="104"/>
      <c r="E750" s="104"/>
      <c r="F750" s="104"/>
      <c r="G750" s="104"/>
      <c r="H750" s="104"/>
      <c r="I750" s="120" t="str">
        <f t="shared" si="11"/>
        <v>GRUP_E6</v>
      </c>
      <c r="J750" s="121" t="s">
        <v>17208</v>
      </c>
      <c r="K750" s="122" t="s">
        <v>17209</v>
      </c>
      <c r="L750" s="123">
        <v>30</v>
      </c>
      <c r="M750" s="124">
        <v>1.83</v>
      </c>
    </row>
    <row r="751" spans="1:13" x14ac:dyDescent="0.2">
      <c r="A751" s="103"/>
      <c r="B751" s="104"/>
      <c r="C751" s="105"/>
      <c r="D751" s="104"/>
      <c r="E751" s="104"/>
      <c r="F751" s="104"/>
      <c r="G751" s="104"/>
      <c r="H751" s="104"/>
      <c r="I751" s="120" t="str">
        <f t="shared" si="11"/>
        <v>GRUP_E6</v>
      </c>
      <c r="J751" s="121" t="s">
        <v>17210</v>
      </c>
      <c r="K751" s="122" t="s">
        <v>17211</v>
      </c>
      <c r="L751" s="123">
        <v>30</v>
      </c>
      <c r="M751" s="124">
        <v>1.83</v>
      </c>
    </row>
    <row r="752" spans="1:13" x14ac:dyDescent="0.2">
      <c r="A752" s="103"/>
      <c r="B752" s="104"/>
      <c r="C752" s="105"/>
      <c r="D752" s="104"/>
      <c r="E752" s="104"/>
      <c r="F752" s="104"/>
      <c r="G752" s="104"/>
      <c r="H752" s="104"/>
      <c r="I752" s="120" t="str">
        <f t="shared" si="11"/>
        <v>GRUP_E6</v>
      </c>
      <c r="J752" s="121" t="s">
        <v>17212</v>
      </c>
      <c r="K752" s="122" t="s">
        <v>17213</v>
      </c>
      <c r="L752" s="123">
        <v>44</v>
      </c>
      <c r="M752" s="124">
        <v>2.46</v>
      </c>
    </row>
    <row r="753" spans="1:13" x14ac:dyDescent="0.2">
      <c r="A753" s="103"/>
      <c r="B753" s="104"/>
      <c r="C753" s="105"/>
      <c r="D753" s="104"/>
      <c r="E753" s="104"/>
      <c r="F753" s="104"/>
      <c r="G753" s="104"/>
      <c r="H753" s="104"/>
      <c r="I753" s="120" t="str">
        <f t="shared" si="11"/>
        <v>GRUP_E6</v>
      </c>
      <c r="J753" s="121" t="s">
        <v>17214</v>
      </c>
      <c r="K753" s="122" t="s">
        <v>17215</v>
      </c>
      <c r="L753" s="123">
        <v>44</v>
      </c>
      <c r="M753" s="124">
        <v>2.46</v>
      </c>
    </row>
    <row r="754" spans="1:13" x14ac:dyDescent="0.2">
      <c r="A754" s="103"/>
      <c r="B754" s="104"/>
      <c r="C754" s="105"/>
      <c r="D754" s="104"/>
      <c r="E754" s="104"/>
      <c r="F754" s="104"/>
      <c r="G754" s="104"/>
      <c r="H754" s="104"/>
      <c r="I754" s="120" t="str">
        <f t="shared" si="11"/>
        <v>GRUP_E6</v>
      </c>
      <c r="J754" s="121" t="s">
        <v>17216</v>
      </c>
      <c r="K754" s="122" t="s">
        <v>17217</v>
      </c>
      <c r="L754" s="123">
        <v>41</v>
      </c>
      <c r="M754" s="124">
        <v>2.31</v>
      </c>
    </row>
    <row r="755" spans="1:13" x14ac:dyDescent="0.2">
      <c r="A755" s="103"/>
      <c r="B755" s="104"/>
      <c r="C755" s="105"/>
      <c r="D755" s="104"/>
      <c r="E755" s="104"/>
      <c r="F755" s="104"/>
      <c r="G755" s="104"/>
      <c r="H755" s="104"/>
      <c r="I755" s="120" t="str">
        <f t="shared" si="11"/>
        <v>GRUP_E6</v>
      </c>
      <c r="J755" s="121" t="s">
        <v>17218</v>
      </c>
      <c r="K755" s="122" t="s">
        <v>17219</v>
      </c>
      <c r="L755" s="123">
        <v>38</v>
      </c>
      <c r="M755" s="124">
        <v>2.17</v>
      </c>
    </row>
    <row r="756" spans="1:13" x14ac:dyDescent="0.2">
      <c r="A756" s="103"/>
      <c r="B756" s="104"/>
      <c r="C756" s="105"/>
      <c r="D756" s="104"/>
      <c r="E756" s="104"/>
      <c r="F756" s="104"/>
      <c r="G756" s="104"/>
      <c r="H756" s="104"/>
      <c r="I756" s="120" t="str">
        <f t="shared" si="11"/>
        <v>GRUP_E6</v>
      </c>
      <c r="J756" s="121" t="s">
        <v>17220</v>
      </c>
      <c r="K756" s="122" t="s">
        <v>17221</v>
      </c>
      <c r="L756" s="123">
        <v>35</v>
      </c>
      <c r="M756" s="124">
        <v>2.04</v>
      </c>
    </row>
    <row r="757" spans="1:13" x14ac:dyDescent="0.2">
      <c r="A757" s="103"/>
      <c r="B757" s="104"/>
      <c r="C757" s="105"/>
      <c r="D757" s="104"/>
      <c r="E757" s="104"/>
      <c r="F757" s="104"/>
      <c r="G757" s="104"/>
      <c r="H757" s="104"/>
      <c r="I757" s="120" t="str">
        <f t="shared" si="11"/>
        <v>GRUP_E6</v>
      </c>
      <c r="J757" s="121" t="s">
        <v>17222</v>
      </c>
      <c r="K757" s="122" t="s">
        <v>17223</v>
      </c>
      <c r="L757" s="123">
        <v>44</v>
      </c>
      <c r="M757" s="124">
        <v>2.46</v>
      </c>
    </row>
    <row r="758" spans="1:13" x14ac:dyDescent="0.2">
      <c r="A758" s="103"/>
      <c r="B758" s="104"/>
      <c r="C758" s="105"/>
      <c r="D758" s="104"/>
      <c r="E758" s="104"/>
      <c r="F758" s="104"/>
      <c r="G758" s="104"/>
      <c r="H758" s="104"/>
      <c r="I758" s="120" t="str">
        <f t="shared" si="11"/>
        <v>GRUP_E6</v>
      </c>
      <c r="J758" s="121" t="s">
        <v>17224</v>
      </c>
      <c r="K758" s="122" t="s">
        <v>17225</v>
      </c>
      <c r="L758" s="123">
        <v>31</v>
      </c>
      <c r="M758" s="124">
        <v>1.87</v>
      </c>
    </row>
    <row r="759" spans="1:13" x14ac:dyDescent="0.2">
      <c r="A759" s="103"/>
      <c r="B759" s="104"/>
      <c r="C759" s="105"/>
      <c r="D759" s="104"/>
      <c r="E759" s="104"/>
      <c r="F759" s="104"/>
      <c r="G759" s="104"/>
      <c r="H759" s="104"/>
      <c r="I759" s="120" t="str">
        <f t="shared" si="11"/>
        <v>GRUP_E6</v>
      </c>
      <c r="J759" s="121" t="s">
        <v>17226</v>
      </c>
      <c r="K759" s="122" t="s">
        <v>17227</v>
      </c>
      <c r="L759" s="123">
        <v>26</v>
      </c>
      <c r="M759" s="124">
        <v>1.69</v>
      </c>
    </row>
    <row r="760" spans="1:13" x14ac:dyDescent="0.2">
      <c r="A760" s="103"/>
      <c r="B760" s="104"/>
      <c r="C760" s="105"/>
      <c r="D760" s="104"/>
      <c r="E760" s="104"/>
      <c r="F760" s="104"/>
      <c r="G760" s="104"/>
      <c r="H760" s="104"/>
      <c r="I760" s="129" t="str">
        <f t="shared" si="11"/>
        <v>GRUP_E6</v>
      </c>
      <c r="J760" s="144" t="s">
        <v>17228</v>
      </c>
      <c r="K760" s="145" t="s">
        <v>17229</v>
      </c>
      <c r="L760" s="146">
        <v>12</v>
      </c>
      <c r="M760" s="147">
        <v>1.26</v>
      </c>
    </row>
    <row r="761" spans="1:13" x14ac:dyDescent="0.2">
      <c r="A761" s="103"/>
      <c r="B761" s="104"/>
      <c r="C761" s="105"/>
      <c r="D761" s="104"/>
      <c r="E761" s="104"/>
      <c r="F761" s="104"/>
      <c r="G761" s="104"/>
      <c r="H761" s="104"/>
      <c r="I761" s="134" t="str">
        <f t="shared" si="11"/>
        <v>GRUP_F6</v>
      </c>
      <c r="J761" s="148" t="s">
        <v>17230</v>
      </c>
      <c r="K761" s="149" t="s">
        <v>17231</v>
      </c>
      <c r="L761" s="150">
        <v>90</v>
      </c>
      <c r="M761" s="151">
        <v>6.43</v>
      </c>
    </row>
    <row r="762" spans="1:13" x14ac:dyDescent="0.2">
      <c r="A762" s="103"/>
      <c r="B762" s="104"/>
      <c r="C762" s="105"/>
      <c r="D762" s="104"/>
      <c r="E762" s="104"/>
      <c r="F762" s="104"/>
      <c r="G762" s="104"/>
      <c r="H762" s="104"/>
      <c r="I762" s="120" t="str">
        <f t="shared" si="11"/>
        <v>GRUP_F6</v>
      </c>
      <c r="J762" s="139" t="s">
        <v>17232</v>
      </c>
      <c r="K762" s="140" t="s">
        <v>17233</v>
      </c>
      <c r="L762" s="141">
        <v>78</v>
      </c>
      <c r="M762" s="142">
        <v>5</v>
      </c>
    </row>
    <row r="763" spans="1:13" x14ac:dyDescent="0.2">
      <c r="A763" s="103"/>
      <c r="B763" s="104"/>
      <c r="C763" s="105"/>
      <c r="D763" s="104"/>
      <c r="E763" s="104"/>
      <c r="F763" s="104"/>
      <c r="G763" s="104"/>
      <c r="H763" s="104"/>
      <c r="I763" s="120" t="str">
        <f t="shared" si="11"/>
        <v>GRUP_F6</v>
      </c>
      <c r="J763" s="139" t="s">
        <v>17234</v>
      </c>
      <c r="K763" s="140" t="s">
        <v>17235</v>
      </c>
      <c r="L763" s="141">
        <v>70</v>
      </c>
      <c r="M763" s="142">
        <v>4.2300000000000004</v>
      </c>
    </row>
    <row r="764" spans="1:13" x14ac:dyDescent="0.2">
      <c r="A764" s="103"/>
      <c r="B764" s="104"/>
      <c r="C764" s="105"/>
      <c r="D764" s="104"/>
      <c r="E764" s="104"/>
      <c r="F764" s="104"/>
      <c r="G764" s="104"/>
      <c r="H764" s="104"/>
      <c r="I764" s="120" t="str">
        <f t="shared" si="11"/>
        <v>GRUP_F6</v>
      </c>
      <c r="J764" s="139" t="s">
        <v>17236</v>
      </c>
      <c r="K764" s="140" t="s">
        <v>17237</v>
      </c>
      <c r="L764" s="141">
        <v>70</v>
      </c>
      <c r="M764" s="142">
        <v>4.2300000000000004</v>
      </c>
    </row>
    <row r="765" spans="1:13" x14ac:dyDescent="0.2">
      <c r="A765" s="103"/>
      <c r="B765" s="104"/>
      <c r="C765" s="105"/>
      <c r="D765" s="104"/>
      <c r="E765" s="104"/>
      <c r="F765" s="104"/>
      <c r="G765" s="104"/>
      <c r="H765" s="104"/>
      <c r="I765" s="120" t="str">
        <f t="shared" si="11"/>
        <v>GRUP_F6</v>
      </c>
      <c r="J765" s="139" t="s">
        <v>17238</v>
      </c>
      <c r="K765" s="140" t="s">
        <v>17239</v>
      </c>
      <c r="L765" s="141">
        <v>68</v>
      </c>
      <c r="M765" s="142">
        <v>4.0599999999999996</v>
      </c>
    </row>
    <row r="766" spans="1:13" x14ac:dyDescent="0.2">
      <c r="A766" s="103"/>
      <c r="B766" s="104"/>
      <c r="C766" s="105"/>
      <c r="D766" s="104"/>
      <c r="E766" s="104"/>
      <c r="F766" s="104"/>
      <c r="G766" s="104"/>
      <c r="H766" s="104"/>
      <c r="I766" s="120" t="str">
        <f t="shared" si="11"/>
        <v>GRUP_F6</v>
      </c>
      <c r="J766" s="139" t="s">
        <v>17240</v>
      </c>
      <c r="K766" s="140" t="s">
        <v>17241</v>
      </c>
      <c r="L766" s="141">
        <v>68</v>
      </c>
      <c r="M766" s="142">
        <v>4.0599999999999996</v>
      </c>
    </row>
    <row r="767" spans="1:13" x14ac:dyDescent="0.2">
      <c r="A767" s="103"/>
      <c r="B767" s="104"/>
      <c r="C767" s="105"/>
      <c r="D767" s="104"/>
      <c r="E767" s="104"/>
      <c r="F767" s="104"/>
      <c r="G767" s="104"/>
      <c r="H767" s="104"/>
      <c r="I767" s="120" t="str">
        <f t="shared" si="11"/>
        <v>GRUP_F6</v>
      </c>
      <c r="J767" s="139" t="s">
        <v>17242</v>
      </c>
      <c r="K767" s="140" t="s">
        <v>17243</v>
      </c>
      <c r="L767" s="141">
        <v>68</v>
      </c>
      <c r="M767" s="142">
        <v>4.0599999999999996</v>
      </c>
    </row>
    <row r="768" spans="1:13" x14ac:dyDescent="0.2">
      <c r="A768" s="103"/>
      <c r="B768" s="104"/>
      <c r="C768" s="105"/>
      <c r="D768" s="104"/>
      <c r="E768" s="104"/>
      <c r="F768" s="104"/>
      <c r="G768" s="104"/>
      <c r="H768" s="104"/>
      <c r="I768" s="120" t="str">
        <f t="shared" si="11"/>
        <v>GRUP_F6</v>
      </c>
      <c r="J768" s="139" t="s">
        <v>17244</v>
      </c>
      <c r="K768" s="140" t="s">
        <v>17245</v>
      </c>
      <c r="L768" s="141">
        <v>68</v>
      </c>
      <c r="M768" s="142">
        <v>4.0599999999999996</v>
      </c>
    </row>
    <row r="769" spans="1:13" x14ac:dyDescent="0.2">
      <c r="A769" s="103"/>
      <c r="B769" s="104"/>
      <c r="C769" s="105"/>
      <c r="D769" s="104"/>
      <c r="E769" s="104"/>
      <c r="F769" s="104"/>
      <c r="G769" s="104"/>
      <c r="H769" s="104"/>
      <c r="I769" s="120" t="str">
        <f t="shared" si="11"/>
        <v>GRUP_F6</v>
      </c>
      <c r="J769" s="139" t="s">
        <v>17246</v>
      </c>
      <c r="K769" s="140" t="s">
        <v>16234</v>
      </c>
      <c r="L769" s="141">
        <v>65</v>
      </c>
      <c r="M769" s="142">
        <v>3.81</v>
      </c>
    </row>
    <row r="770" spans="1:13" x14ac:dyDescent="0.2">
      <c r="A770" s="103"/>
      <c r="B770" s="104"/>
      <c r="C770" s="105"/>
      <c r="D770" s="104"/>
      <c r="E770" s="104"/>
      <c r="F770" s="104"/>
      <c r="G770" s="104"/>
      <c r="H770" s="104"/>
      <c r="I770" s="120" t="str">
        <f t="shared" si="11"/>
        <v>GRUP_F6</v>
      </c>
      <c r="J770" s="121" t="s">
        <v>17247</v>
      </c>
      <c r="K770" s="122" t="s">
        <v>16588</v>
      </c>
      <c r="L770" s="123">
        <v>78</v>
      </c>
      <c r="M770" s="124">
        <v>5</v>
      </c>
    </row>
    <row r="771" spans="1:13" x14ac:dyDescent="0.2">
      <c r="A771" s="103"/>
      <c r="B771" s="104"/>
      <c r="C771" s="105"/>
      <c r="D771" s="104"/>
      <c r="E771" s="104"/>
      <c r="F771" s="104"/>
      <c r="G771" s="104"/>
      <c r="H771" s="104"/>
      <c r="I771" s="120" t="str">
        <f t="shared" si="11"/>
        <v>GRUP_F6</v>
      </c>
      <c r="J771" s="139" t="s">
        <v>17248</v>
      </c>
      <c r="K771" s="140" t="s">
        <v>17075</v>
      </c>
      <c r="L771" s="141">
        <v>62</v>
      </c>
      <c r="M771" s="142">
        <v>3.58</v>
      </c>
    </row>
    <row r="772" spans="1:13" x14ac:dyDescent="0.2">
      <c r="A772" s="103"/>
      <c r="B772" s="104"/>
      <c r="C772" s="105"/>
      <c r="D772" s="104"/>
      <c r="E772" s="104"/>
      <c r="F772" s="104"/>
      <c r="G772" s="104"/>
      <c r="H772" s="104"/>
      <c r="I772" s="120" t="str">
        <f t="shared" si="11"/>
        <v>GRUP_F6</v>
      </c>
      <c r="J772" s="139" t="s">
        <v>17249</v>
      </c>
      <c r="K772" s="140" t="s">
        <v>17069</v>
      </c>
      <c r="L772" s="141">
        <v>62</v>
      </c>
      <c r="M772" s="142">
        <v>3.58</v>
      </c>
    </row>
    <row r="773" spans="1:13" x14ac:dyDescent="0.2">
      <c r="A773" s="103"/>
      <c r="B773" s="104"/>
      <c r="C773" s="105"/>
      <c r="D773" s="104"/>
      <c r="E773" s="104"/>
      <c r="F773" s="104"/>
      <c r="G773" s="104"/>
      <c r="H773" s="104"/>
      <c r="I773" s="120" t="str">
        <f t="shared" ref="I773:I836" si="12">CONCATENATE("GRUP_",LEFT(J773,2))</f>
        <v>GRUP_F6</v>
      </c>
      <c r="J773" s="139" t="s">
        <v>17250</v>
      </c>
      <c r="K773" s="140" t="s">
        <v>17251</v>
      </c>
      <c r="L773" s="141">
        <v>61</v>
      </c>
      <c r="M773" s="142">
        <v>3.51</v>
      </c>
    </row>
    <row r="774" spans="1:13" x14ac:dyDescent="0.2">
      <c r="A774" s="103"/>
      <c r="B774" s="104"/>
      <c r="C774" s="105"/>
      <c r="D774" s="104"/>
      <c r="E774" s="104"/>
      <c r="F774" s="104"/>
      <c r="G774" s="104"/>
      <c r="H774" s="104"/>
      <c r="I774" s="120" t="str">
        <f t="shared" si="12"/>
        <v>GRUP_F6</v>
      </c>
      <c r="J774" s="139" t="s">
        <v>17252</v>
      </c>
      <c r="K774" s="140" t="s">
        <v>17077</v>
      </c>
      <c r="L774" s="141">
        <v>61</v>
      </c>
      <c r="M774" s="142">
        <v>3.51</v>
      </c>
    </row>
    <row r="775" spans="1:13" x14ac:dyDescent="0.2">
      <c r="A775" s="103"/>
      <c r="B775" s="104"/>
      <c r="C775" s="105"/>
      <c r="D775" s="104"/>
      <c r="E775" s="104"/>
      <c r="F775" s="104"/>
      <c r="G775" s="104"/>
      <c r="H775" s="104"/>
      <c r="I775" s="120" t="str">
        <f t="shared" si="12"/>
        <v>GRUP_F6</v>
      </c>
      <c r="J775" s="139" t="s">
        <v>17253</v>
      </c>
      <c r="K775" s="140" t="s">
        <v>17254</v>
      </c>
      <c r="L775" s="141">
        <v>61</v>
      </c>
      <c r="M775" s="142">
        <v>3.51</v>
      </c>
    </row>
    <row r="776" spans="1:13" x14ac:dyDescent="0.2">
      <c r="A776" s="103"/>
      <c r="B776" s="104"/>
      <c r="C776" s="105"/>
      <c r="D776" s="104"/>
      <c r="E776" s="104"/>
      <c r="F776" s="104"/>
      <c r="G776" s="104"/>
      <c r="H776" s="104"/>
      <c r="I776" s="120" t="str">
        <f t="shared" si="12"/>
        <v>GRUP_F6</v>
      </c>
      <c r="J776" s="139" t="s">
        <v>17255</v>
      </c>
      <c r="K776" s="140" t="s">
        <v>16613</v>
      </c>
      <c r="L776" s="141">
        <v>61</v>
      </c>
      <c r="M776" s="142">
        <v>3.51</v>
      </c>
    </row>
    <row r="777" spans="1:13" x14ac:dyDescent="0.2">
      <c r="A777" s="103"/>
      <c r="B777" s="104"/>
      <c r="C777" s="105"/>
      <c r="D777" s="104"/>
      <c r="E777" s="104"/>
      <c r="F777" s="104"/>
      <c r="G777" s="104"/>
      <c r="H777" s="104"/>
      <c r="I777" s="120" t="str">
        <f t="shared" si="12"/>
        <v>GRUP_F6</v>
      </c>
      <c r="J777" s="139" t="s">
        <v>17256</v>
      </c>
      <c r="K777" s="140" t="s">
        <v>17257</v>
      </c>
      <c r="L777" s="141">
        <v>61</v>
      </c>
      <c r="M777" s="142">
        <v>3.51</v>
      </c>
    </row>
    <row r="778" spans="1:13" x14ac:dyDescent="0.2">
      <c r="A778" s="103"/>
      <c r="B778" s="104"/>
      <c r="C778" s="105"/>
      <c r="D778" s="104"/>
      <c r="E778" s="104"/>
      <c r="F778" s="104"/>
      <c r="G778" s="104"/>
      <c r="H778" s="104"/>
      <c r="I778" s="120" t="str">
        <f t="shared" si="12"/>
        <v>GRUP_F6</v>
      </c>
      <c r="J778" s="139" t="s">
        <v>17258</v>
      </c>
      <c r="K778" s="140" t="s">
        <v>17259</v>
      </c>
      <c r="L778" s="141">
        <v>61</v>
      </c>
      <c r="M778" s="142">
        <v>3.51</v>
      </c>
    </row>
    <row r="779" spans="1:13" x14ac:dyDescent="0.2">
      <c r="A779" s="103"/>
      <c r="B779" s="104"/>
      <c r="C779" s="105"/>
      <c r="D779" s="104"/>
      <c r="E779" s="104"/>
      <c r="F779" s="104"/>
      <c r="G779" s="104"/>
      <c r="H779" s="104"/>
      <c r="I779" s="120" t="str">
        <f t="shared" si="12"/>
        <v>GRUP_F6</v>
      </c>
      <c r="J779" s="139" t="s">
        <v>17260</v>
      </c>
      <c r="K779" s="140" t="s">
        <v>17261</v>
      </c>
      <c r="L779" s="141">
        <v>61</v>
      </c>
      <c r="M779" s="142">
        <v>3.51</v>
      </c>
    </row>
    <row r="780" spans="1:13" x14ac:dyDescent="0.2">
      <c r="A780" s="103"/>
      <c r="B780" s="104"/>
      <c r="C780" s="105"/>
      <c r="D780" s="104"/>
      <c r="E780" s="104"/>
      <c r="F780" s="104"/>
      <c r="G780" s="104"/>
      <c r="H780" s="104"/>
      <c r="I780" s="120" t="str">
        <f t="shared" si="12"/>
        <v>GRUP_F6</v>
      </c>
      <c r="J780" s="139" t="s">
        <v>17262</v>
      </c>
      <c r="K780" s="140" t="s">
        <v>17263</v>
      </c>
      <c r="L780" s="141">
        <v>61</v>
      </c>
      <c r="M780" s="142">
        <v>3.51</v>
      </c>
    </row>
    <row r="781" spans="1:13" x14ac:dyDescent="0.2">
      <c r="A781" s="103"/>
      <c r="B781" s="104"/>
      <c r="C781" s="105"/>
      <c r="D781" s="104"/>
      <c r="E781" s="104"/>
      <c r="F781" s="104"/>
      <c r="G781" s="104"/>
      <c r="H781" s="104"/>
      <c r="I781" s="120" t="str">
        <f t="shared" si="12"/>
        <v>GRUP_F6</v>
      </c>
      <c r="J781" s="139" t="s">
        <v>17264</v>
      </c>
      <c r="K781" s="140" t="s">
        <v>17071</v>
      </c>
      <c r="L781" s="141">
        <v>61</v>
      </c>
      <c r="M781" s="142">
        <v>3.51</v>
      </c>
    </row>
    <row r="782" spans="1:13" x14ac:dyDescent="0.2">
      <c r="A782" s="103"/>
      <c r="B782" s="104"/>
      <c r="C782" s="105"/>
      <c r="D782" s="104"/>
      <c r="E782" s="104"/>
      <c r="F782" s="104"/>
      <c r="G782" s="104"/>
      <c r="H782" s="104"/>
      <c r="I782" s="120" t="str">
        <f t="shared" si="12"/>
        <v>GRUP_F6</v>
      </c>
      <c r="J782" s="139" t="s">
        <v>17265</v>
      </c>
      <c r="K782" s="140" t="s">
        <v>17266</v>
      </c>
      <c r="L782" s="141">
        <v>61</v>
      </c>
      <c r="M782" s="142">
        <v>3.51</v>
      </c>
    </row>
    <row r="783" spans="1:13" x14ac:dyDescent="0.2">
      <c r="A783" s="103"/>
      <c r="B783" s="104"/>
      <c r="C783" s="105"/>
      <c r="D783" s="104"/>
      <c r="E783" s="104"/>
      <c r="F783" s="104"/>
      <c r="G783" s="104"/>
      <c r="H783" s="104"/>
      <c r="I783" s="120" t="str">
        <f t="shared" si="12"/>
        <v>GRUP_F6</v>
      </c>
      <c r="J783" s="139" t="s">
        <v>17267</v>
      </c>
      <c r="K783" s="140" t="s">
        <v>16255</v>
      </c>
      <c r="L783" s="141">
        <v>58</v>
      </c>
      <c r="M783" s="142">
        <v>3.29</v>
      </c>
    </row>
    <row r="784" spans="1:13" x14ac:dyDescent="0.2">
      <c r="A784" s="103"/>
      <c r="B784" s="104"/>
      <c r="C784" s="105"/>
      <c r="D784" s="104"/>
      <c r="E784" s="104"/>
      <c r="F784" s="104"/>
      <c r="G784" s="104"/>
      <c r="H784" s="104"/>
      <c r="I784" s="120" t="str">
        <f t="shared" si="12"/>
        <v>GRUP_F6</v>
      </c>
      <c r="J784" s="121" t="s">
        <v>17268</v>
      </c>
      <c r="K784" s="122" t="s">
        <v>17269</v>
      </c>
      <c r="L784" s="123">
        <v>61</v>
      </c>
      <c r="M784" s="124">
        <v>3.51</v>
      </c>
    </row>
    <row r="785" spans="1:13" x14ac:dyDescent="0.2">
      <c r="A785" s="103"/>
      <c r="B785" s="104"/>
      <c r="C785" s="105"/>
      <c r="D785" s="104"/>
      <c r="E785" s="104"/>
      <c r="F785" s="104"/>
      <c r="G785" s="104"/>
      <c r="H785" s="104"/>
      <c r="I785" s="120" t="str">
        <f t="shared" si="12"/>
        <v>GRUP_F6</v>
      </c>
      <c r="J785" s="139" t="s">
        <v>17270</v>
      </c>
      <c r="K785" s="140" t="s">
        <v>17271</v>
      </c>
      <c r="L785" s="141">
        <v>58</v>
      </c>
      <c r="M785" s="142">
        <v>3.29</v>
      </c>
    </row>
    <row r="786" spans="1:13" x14ac:dyDescent="0.2">
      <c r="A786" s="103"/>
      <c r="B786" s="104"/>
      <c r="C786" s="105"/>
      <c r="D786" s="104"/>
      <c r="E786" s="104"/>
      <c r="F786" s="104"/>
      <c r="G786" s="104"/>
      <c r="H786" s="104"/>
      <c r="I786" s="120" t="str">
        <f t="shared" si="12"/>
        <v>GRUP_F6</v>
      </c>
      <c r="J786" s="139" t="s">
        <v>17272</v>
      </c>
      <c r="K786" s="140" t="s">
        <v>17273</v>
      </c>
      <c r="L786" s="141">
        <v>58</v>
      </c>
      <c r="M786" s="142">
        <v>3.29</v>
      </c>
    </row>
    <row r="787" spans="1:13" x14ac:dyDescent="0.2">
      <c r="A787" s="103"/>
      <c r="B787" s="104"/>
      <c r="C787" s="105"/>
      <c r="D787" s="104"/>
      <c r="E787" s="104"/>
      <c r="F787" s="104"/>
      <c r="G787" s="104"/>
      <c r="H787" s="104"/>
      <c r="I787" s="120" t="str">
        <f t="shared" si="12"/>
        <v>GRUP_F6</v>
      </c>
      <c r="J787" s="121" t="s">
        <v>17274</v>
      </c>
      <c r="K787" s="122" t="s">
        <v>17275</v>
      </c>
      <c r="L787" s="123">
        <v>58</v>
      </c>
      <c r="M787" s="124">
        <v>3.29</v>
      </c>
    </row>
    <row r="788" spans="1:13" x14ac:dyDescent="0.2">
      <c r="A788" s="103"/>
      <c r="B788" s="104"/>
      <c r="C788" s="105"/>
      <c r="D788" s="104"/>
      <c r="E788" s="104"/>
      <c r="F788" s="104"/>
      <c r="G788" s="104"/>
      <c r="H788" s="104"/>
      <c r="I788" s="120" t="str">
        <f t="shared" si="12"/>
        <v>GRUP_F6</v>
      </c>
      <c r="J788" s="121" t="s">
        <v>17276</v>
      </c>
      <c r="K788" s="122" t="s">
        <v>17277</v>
      </c>
      <c r="L788" s="123">
        <v>62</v>
      </c>
      <c r="M788" s="124">
        <v>3.58</v>
      </c>
    </row>
    <row r="789" spans="1:13" x14ac:dyDescent="0.2">
      <c r="A789" s="103"/>
      <c r="B789" s="104"/>
      <c r="C789" s="105"/>
      <c r="D789" s="104"/>
      <c r="E789" s="104"/>
      <c r="F789" s="104"/>
      <c r="G789" s="104"/>
      <c r="H789" s="104"/>
      <c r="I789" s="120" t="str">
        <f t="shared" si="12"/>
        <v>GRUP_F6</v>
      </c>
      <c r="J789" s="139" t="s">
        <v>17278</v>
      </c>
      <c r="K789" s="140" t="s">
        <v>16827</v>
      </c>
      <c r="L789" s="141">
        <v>56</v>
      </c>
      <c r="M789" s="142">
        <v>3.16</v>
      </c>
    </row>
    <row r="790" spans="1:13" x14ac:dyDescent="0.2">
      <c r="A790" s="103"/>
      <c r="B790" s="104"/>
      <c r="C790" s="105"/>
      <c r="D790" s="104"/>
      <c r="E790" s="104"/>
      <c r="F790" s="104"/>
      <c r="G790" s="104"/>
      <c r="H790" s="104"/>
      <c r="I790" s="120" t="str">
        <f t="shared" si="12"/>
        <v>GRUP_F6</v>
      </c>
      <c r="J790" s="139" t="s">
        <v>17279</v>
      </c>
      <c r="K790" s="140" t="s">
        <v>17280</v>
      </c>
      <c r="L790" s="141">
        <v>55</v>
      </c>
      <c r="M790" s="142">
        <v>3.09</v>
      </c>
    </row>
    <row r="791" spans="1:13" x14ac:dyDescent="0.2">
      <c r="A791" s="103"/>
      <c r="B791" s="104"/>
      <c r="C791" s="105"/>
      <c r="D791" s="104"/>
      <c r="E791" s="104"/>
      <c r="F791" s="104"/>
      <c r="G791" s="104"/>
      <c r="H791" s="104"/>
      <c r="I791" s="120" t="str">
        <f t="shared" si="12"/>
        <v>GRUP_F6</v>
      </c>
      <c r="J791" s="139" t="s">
        <v>17281</v>
      </c>
      <c r="K791" s="140" t="s">
        <v>17282</v>
      </c>
      <c r="L791" s="141">
        <v>55</v>
      </c>
      <c r="M791" s="142">
        <v>3.09</v>
      </c>
    </row>
    <row r="792" spans="1:13" x14ac:dyDescent="0.2">
      <c r="A792" s="103"/>
      <c r="B792" s="104"/>
      <c r="C792" s="105"/>
      <c r="D792" s="104"/>
      <c r="E792" s="104"/>
      <c r="F792" s="104"/>
      <c r="G792" s="104"/>
      <c r="H792" s="104"/>
      <c r="I792" s="120" t="str">
        <f t="shared" si="12"/>
        <v>GRUP_F6</v>
      </c>
      <c r="J792" s="139" t="s">
        <v>17283</v>
      </c>
      <c r="K792" s="140" t="s">
        <v>17284</v>
      </c>
      <c r="L792" s="141">
        <v>55</v>
      </c>
      <c r="M792" s="142">
        <v>3.09</v>
      </c>
    </row>
    <row r="793" spans="1:13" x14ac:dyDescent="0.2">
      <c r="A793" s="103"/>
      <c r="B793" s="104"/>
      <c r="C793" s="105"/>
      <c r="D793" s="104"/>
      <c r="E793" s="104"/>
      <c r="F793" s="104"/>
      <c r="G793" s="104"/>
      <c r="H793" s="104"/>
      <c r="I793" s="120" t="str">
        <f t="shared" si="12"/>
        <v>GRUP_F6</v>
      </c>
      <c r="J793" s="139" t="s">
        <v>17285</v>
      </c>
      <c r="K793" s="140" t="s">
        <v>17286</v>
      </c>
      <c r="L793" s="141">
        <v>52</v>
      </c>
      <c r="M793" s="165">
        <v>2.9</v>
      </c>
    </row>
    <row r="794" spans="1:13" x14ac:dyDescent="0.2">
      <c r="A794" s="103"/>
      <c r="B794" s="104"/>
      <c r="C794" s="105"/>
      <c r="D794" s="104"/>
      <c r="E794" s="104"/>
      <c r="F794" s="104"/>
      <c r="G794" s="104"/>
      <c r="H794" s="104"/>
      <c r="I794" s="120" t="str">
        <f t="shared" si="12"/>
        <v>GRUP_F6</v>
      </c>
      <c r="J794" s="139" t="s">
        <v>17287</v>
      </c>
      <c r="K794" s="140" t="s">
        <v>16590</v>
      </c>
      <c r="L794" s="141">
        <v>52</v>
      </c>
      <c r="M794" s="165">
        <v>2.9</v>
      </c>
    </row>
    <row r="795" spans="1:13" x14ac:dyDescent="0.2">
      <c r="A795" s="103"/>
      <c r="B795" s="104"/>
      <c r="C795" s="105"/>
      <c r="D795" s="104"/>
      <c r="E795" s="104"/>
      <c r="F795" s="104"/>
      <c r="G795" s="104"/>
      <c r="H795" s="104"/>
      <c r="I795" s="120" t="str">
        <f t="shared" si="12"/>
        <v>GRUP_F6</v>
      </c>
      <c r="J795" s="139" t="s">
        <v>17288</v>
      </c>
      <c r="K795" s="140" t="s">
        <v>17289</v>
      </c>
      <c r="L795" s="141">
        <v>52</v>
      </c>
      <c r="M795" s="165">
        <v>2.9</v>
      </c>
    </row>
    <row r="796" spans="1:13" x14ac:dyDescent="0.2">
      <c r="A796" s="103"/>
      <c r="B796" s="104"/>
      <c r="C796" s="105"/>
      <c r="D796" s="104"/>
      <c r="E796" s="104"/>
      <c r="F796" s="104"/>
      <c r="G796" s="104"/>
      <c r="H796" s="104"/>
      <c r="I796" s="120" t="str">
        <f t="shared" si="12"/>
        <v>GRUP_F6</v>
      </c>
      <c r="J796" s="121" t="s">
        <v>17290</v>
      </c>
      <c r="K796" s="122" t="s">
        <v>17291</v>
      </c>
      <c r="L796" s="123">
        <v>56</v>
      </c>
      <c r="M796" s="166">
        <v>3.16</v>
      </c>
    </row>
    <row r="797" spans="1:13" x14ac:dyDescent="0.2">
      <c r="A797" s="103"/>
      <c r="B797" s="104"/>
      <c r="C797" s="105"/>
      <c r="D797" s="104"/>
      <c r="E797" s="104"/>
      <c r="F797" s="104"/>
      <c r="G797" s="104"/>
      <c r="H797" s="104"/>
      <c r="I797" s="120" t="str">
        <f t="shared" si="12"/>
        <v>GRUP_F6</v>
      </c>
      <c r="J797" s="121" t="s">
        <v>17292</v>
      </c>
      <c r="K797" s="122" t="s">
        <v>17293</v>
      </c>
      <c r="L797" s="123">
        <v>54</v>
      </c>
      <c r="M797" s="124">
        <v>3.03</v>
      </c>
    </row>
    <row r="798" spans="1:13" x14ac:dyDescent="0.2">
      <c r="A798" s="103"/>
      <c r="B798" s="104"/>
      <c r="C798" s="105"/>
      <c r="D798" s="104"/>
      <c r="E798" s="104"/>
      <c r="F798" s="104"/>
      <c r="G798" s="104"/>
      <c r="H798" s="104"/>
      <c r="I798" s="120" t="str">
        <f t="shared" si="12"/>
        <v>GRUP_F6</v>
      </c>
      <c r="J798" s="139" t="s">
        <v>17294</v>
      </c>
      <c r="K798" s="140" t="s">
        <v>16673</v>
      </c>
      <c r="L798" s="141">
        <v>49</v>
      </c>
      <c r="M798" s="142">
        <v>2.73</v>
      </c>
    </row>
    <row r="799" spans="1:13" x14ac:dyDescent="0.2">
      <c r="A799" s="103"/>
      <c r="B799" s="104"/>
      <c r="C799" s="105"/>
      <c r="D799" s="104"/>
      <c r="E799" s="104"/>
      <c r="F799" s="104"/>
      <c r="G799" s="104"/>
      <c r="H799" s="104"/>
      <c r="I799" s="120" t="str">
        <f t="shared" si="12"/>
        <v>GRUP_F6</v>
      </c>
      <c r="J799" s="139" t="s">
        <v>17295</v>
      </c>
      <c r="K799" s="140" t="s">
        <v>17296</v>
      </c>
      <c r="L799" s="141">
        <v>49</v>
      </c>
      <c r="M799" s="142">
        <v>2.73</v>
      </c>
    </row>
    <row r="800" spans="1:13" x14ac:dyDescent="0.2">
      <c r="A800" s="103"/>
      <c r="B800" s="104"/>
      <c r="C800" s="105"/>
      <c r="D800" s="104"/>
      <c r="E800" s="104"/>
      <c r="F800" s="104"/>
      <c r="G800" s="104"/>
      <c r="H800" s="104"/>
      <c r="I800" s="120" t="str">
        <f t="shared" si="12"/>
        <v>GRUP_F6</v>
      </c>
      <c r="J800" s="139" t="s">
        <v>17297</v>
      </c>
      <c r="K800" s="140" t="s">
        <v>17298</v>
      </c>
      <c r="L800" s="141">
        <v>49</v>
      </c>
      <c r="M800" s="142">
        <v>2.73</v>
      </c>
    </row>
    <row r="801" spans="1:13" x14ac:dyDescent="0.2">
      <c r="A801" s="103"/>
      <c r="B801" s="104"/>
      <c r="C801" s="105"/>
      <c r="D801" s="104"/>
      <c r="E801" s="104"/>
      <c r="F801" s="104"/>
      <c r="G801" s="104"/>
      <c r="H801" s="104"/>
      <c r="I801" s="120" t="str">
        <f t="shared" si="12"/>
        <v>GRUP_F6</v>
      </c>
      <c r="J801" s="139" t="s">
        <v>17299</v>
      </c>
      <c r="K801" s="140" t="s">
        <v>17300</v>
      </c>
      <c r="L801" s="141">
        <v>49</v>
      </c>
      <c r="M801" s="142">
        <v>2.73</v>
      </c>
    </row>
    <row r="802" spans="1:13" x14ac:dyDescent="0.2">
      <c r="A802" s="103"/>
      <c r="B802" s="104"/>
      <c r="C802" s="105"/>
      <c r="D802" s="104"/>
      <c r="E802" s="104"/>
      <c r="F802" s="104"/>
      <c r="G802" s="104"/>
      <c r="H802" s="104"/>
      <c r="I802" s="120" t="str">
        <f t="shared" si="12"/>
        <v>GRUP_F6</v>
      </c>
      <c r="J802" s="139" t="s">
        <v>17301</v>
      </c>
      <c r="K802" s="140" t="s">
        <v>17266</v>
      </c>
      <c r="L802" s="141">
        <v>49</v>
      </c>
      <c r="M802" s="142">
        <v>2.73</v>
      </c>
    </row>
    <row r="803" spans="1:13" x14ac:dyDescent="0.2">
      <c r="A803" s="103"/>
      <c r="B803" s="104"/>
      <c r="C803" s="105"/>
      <c r="D803" s="104"/>
      <c r="E803" s="104"/>
      <c r="F803" s="104"/>
      <c r="G803" s="104"/>
      <c r="H803" s="104"/>
      <c r="I803" s="120" t="str">
        <f t="shared" si="12"/>
        <v>GRUP_F6</v>
      </c>
      <c r="J803" s="121" t="s">
        <v>17302</v>
      </c>
      <c r="K803" s="122" t="s">
        <v>17303</v>
      </c>
      <c r="L803" s="123">
        <v>54</v>
      </c>
      <c r="M803" s="124">
        <v>3.03</v>
      </c>
    </row>
    <row r="804" spans="1:13" x14ac:dyDescent="0.2">
      <c r="A804" s="103"/>
      <c r="B804" s="104"/>
      <c r="C804" s="105"/>
      <c r="D804" s="104"/>
      <c r="E804" s="104"/>
      <c r="F804" s="104"/>
      <c r="G804" s="104"/>
      <c r="H804" s="104"/>
      <c r="I804" s="120" t="str">
        <f t="shared" si="12"/>
        <v>GRUP_F6</v>
      </c>
      <c r="J804" s="139" t="s">
        <v>17304</v>
      </c>
      <c r="K804" s="140" t="s">
        <v>17305</v>
      </c>
      <c r="L804" s="141">
        <v>48</v>
      </c>
      <c r="M804" s="142">
        <v>2.67</v>
      </c>
    </row>
    <row r="805" spans="1:13" x14ac:dyDescent="0.2">
      <c r="A805" s="103"/>
      <c r="B805" s="104"/>
      <c r="C805" s="105"/>
      <c r="D805" s="104"/>
      <c r="E805" s="104"/>
      <c r="F805" s="104"/>
      <c r="G805" s="104"/>
      <c r="H805" s="104"/>
      <c r="I805" s="120" t="str">
        <f t="shared" si="12"/>
        <v>GRUP_F6</v>
      </c>
      <c r="J805" s="121" t="s">
        <v>17306</v>
      </c>
      <c r="K805" s="122" t="s">
        <v>17307</v>
      </c>
      <c r="L805" s="123">
        <v>48</v>
      </c>
      <c r="M805" s="124">
        <v>2.67</v>
      </c>
    </row>
    <row r="806" spans="1:13" x14ac:dyDescent="0.2">
      <c r="A806" s="103"/>
      <c r="B806" s="104"/>
      <c r="C806" s="105"/>
      <c r="D806" s="104"/>
      <c r="E806" s="104"/>
      <c r="F806" s="104"/>
      <c r="G806" s="104"/>
      <c r="H806" s="104"/>
      <c r="I806" s="120" t="str">
        <f t="shared" si="12"/>
        <v>GRUP_F6</v>
      </c>
      <c r="J806" s="121" t="s">
        <v>17308</v>
      </c>
      <c r="K806" s="122" t="s">
        <v>17309</v>
      </c>
      <c r="L806" s="123">
        <v>48</v>
      </c>
      <c r="M806" s="124">
        <v>2.67</v>
      </c>
    </row>
    <row r="807" spans="1:13" x14ac:dyDescent="0.2">
      <c r="A807" s="103"/>
      <c r="B807" s="104"/>
      <c r="C807" s="105"/>
      <c r="D807" s="104"/>
      <c r="E807" s="104"/>
      <c r="F807" s="104"/>
      <c r="G807" s="104"/>
      <c r="H807" s="104"/>
      <c r="I807" s="120" t="str">
        <f t="shared" si="12"/>
        <v>GRUP_F6</v>
      </c>
      <c r="J807" s="121" t="s">
        <v>17310</v>
      </c>
      <c r="K807" s="122" t="s">
        <v>17311</v>
      </c>
      <c r="L807" s="123">
        <v>48</v>
      </c>
      <c r="M807" s="124">
        <v>2.67</v>
      </c>
    </row>
    <row r="808" spans="1:13" x14ac:dyDescent="0.2">
      <c r="A808" s="103"/>
      <c r="B808" s="104"/>
      <c r="C808" s="105"/>
      <c r="D808" s="104"/>
      <c r="E808" s="104"/>
      <c r="F808" s="104"/>
      <c r="G808" s="104"/>
      <c r="H808" s="104"/>
      <c r="I808" s="120" t="str">
        <f t="shared" si="12"/>
        <v>GRUP_F6</v>
      </c>
      <c r="J808" s="121" t="s">
        <v>17312</v>
      </c>
      <c r="K808" s="122" t="s">
        <v>17313</v>
      </c>
      <c r="L808" s="123">
        <v>48</v>
      </c>
      <c r="M808" s="124">
        <v>2.67</v>
      </c>
    </row>
    <row r="809" spans="1:13" x14ac:dyDescent="0.2">
      <c r="A809" s="103"/>
      <c r="B809" s="104"/>
      <c r="C809" s="105"/>
      <c r="D809" s="104"/>
      <c r="E809" s="104"/>
      <c r="F809" s="104"/>
      <c r="G809" s="104"/>
      <c r="H809" s="104"/>
      <c r="I809" s="120" t="str">
        <f t="shared" si="12"/>
        <v>GRUP_F6</v>
      </c>
      <c r="J809" s="121" t="s">
        <v>17314</v>
      </c>
      <c r="K809" s="122" t="s">
        <v>17315</v>
      </c>
      <c r="L809" s="123">
        <v>48</v>
      </c>
      <c r="M809" s="124">
        <v>2.67</v>
      </c>
    </row>
    <row r="810" spans="1:13" x14ac:dyDescent="0.2">
      <c r="A810" s="103"/>
      <c r="B810" s="104"/>
      <c r="C810" s="105"/>
      <c r="D810" s="104"/>
      <c r="E810" s="104"/>
      <c r="F810" s="104"/>
      <c r="G810" s="104"/>
      <c r="H810" s="104"/>
      <c r="I810" s="120" t="str">
        <f t="shared" si="12"/>
        <v>GRUP_F6</v>
      </c>
      <c r="J810" s="121" t="s">
        <v>17316</v>
      </c>
      <c r="K810" s="122" t="s">
        <v>17317</v>
      </c>
      <c r="L810" s="123">
        <v>48</v>
      </c>
      <c r="M810" s="124">
        <v>2.67</v>
      </c>
    </row>
    <row r="811" spans="1:13" x14ac:dyDescent="0.2">
      <c r="A811" s="103"/>
      <c r="B811" s="104"/>
      <c r="C811" s="105"/>
      <c r="D811" s="104"/>
      <c r="E811" s="104"/>
      <c r="F811" s="104"/>
      <c r="G811" s="104"/>
      <c r="H811" s="104"/>
      <c r="I811" s="120" t="str">
        <f t="shared" si="12"/>
        <v>GRUP_F6</v>
      </c>
      <c r="J811" s="121" t="s">
        <v>17318</v>
      </c>
      <c r="K811" s="122" t="s">
        <v>17319</v>
      </c>
      <c r="L811" s="123">
        <v>48</v>
      </c>
      <c r="M811" s="124">
        <v>2.67</v>
      </c>
    </row>
    <row r="812" spans="1:13" x14ac:dyDescent="0.2">
      <c r="A812" s="103"/>
      <c r="B812" s="104"/>
      <c r="C812" s="105"/>
      <c r="D812" s="104"/>
      <c r="E812" s="104"/>
      <c r="F812" s="104"/>
      <c r="G812" s="104"/>
      <c r="H812" s="104"/>
      <c r="I812" s="120" t="str">
        <f t="shared" si="12"/>
        <v>GRUP_F6</v>
      </c>
      <c r="J812" s="121" t="s">
        <v>17320</v>
      </c>
      <c r="K812" s="122" t="s">
        <v>17321</v>
      </c>
      <c r="L812" s="123">
        <v>48</v>
      </c>
      <c r="M812" s="124">
        <v>2.67</v>
      </c>
    </row>
    <row r="813" spans="1:13" x14ac:dyDescent="0.2">
      <c r="A813" s="103"/>
      <c r="B813" s="104"/>
      <c r="C813" s="105"/>
      <c r="D813" s="104"/>
      <c r="E813" s="104"/>
      <c r="F813" s="104"/>
      <c r="G813" s="104"/>
      <c r="H813" s="104"/>
      <c r="I813" s="120" t="str">
        <f t="shared" si="12"/>
        <v>GRUP_F6</v>
      </c>
      <c r="J813" s="121" t="s">
        <v>17322</v>
      </c>
      <c r="K813" s="122" t="s">
        <v>17323</v>
      </c>
      <c r="L813" s="123">
        <v>48</v>
      </c>
      <c r="M813" s="124">
        <v>2.67</v>
      </c>
    </row>
    <row r="814" spans="1:13" x14ac:dyDescent="0.2">
      <c r="A814" s="103"/>
      <c r="B814" s="104"/>
      <c r="C814" s="105"/>
      <c r="D814" s="104"/>
      <c r="E814" s="104"/>
      <c r="F814" s="104"/>
      <c r="G814" s="104"/>
      <c r="H814" s="104"/>
      <c r="I814" s="120" t="str">
        <f t="shared" si="12"/>
        <v>GRUP_F6</v>
      </c>
      <c r="J814" s="121" t="s">
        <v>17324</v>
      </c>
      <c r="K814" s="122" t="s">
        <v>17325</v>
      </c>
      <c r="L814" s="123">
        <v>48</v>
      </c>
      <c r="M814" s="124">
        <v>2.67</v>
      </c>
    </row>
    <row r="815" spans="1:13" x14ac:dyDescent="0.2">
      <c r="A815" s="103"/>
      <c r="B815" s="104"/>
      <c r="C815" s="105"/>
      <c r="D815" s="104"/>
      <c r="E815" s="104"/>
      <c r="F815" s="104"/>
      <c r="G815" s="104"/>
      <c r="H815" s="104"/>
      <c r="I815" s="120" t="str">
        <f t="shared" si="12"/>
        <v>GRUP_F6</v>
      </c>
      <c r="J815" s="121" t="s">
        <v>17326</v>
      </c>
      <c r="K815" s="122" t="s">
        <v>17327</v>
      </c>
      <c r="L815" s="123">
        <v>48</v>
      </c>
      <c r="M815" s="124">
        <v>2.67</v>
      </c>
    </row>
    <row r="816" spans="1:13" x14ac:dyDescent="0.2">
      <c r="A816" s="103"/>
      <c r="B816" s="104"/>
      <c r="C816" s="105"/>
      <c r="D816" s="104"/>
      <c r="E816" s="104"/>
      <c r="F816" s="104"/>
      <c r="G816" s="104"/>
      <c r="H816" s="104"/>
      <c r="I816" s="120" t="str">
        <f t="shared" si="12"/>
        <v>GRUP_F6</v>
      </c>
      <c r="J816" s="121" t="s">
        <v>17328</v>
      </c>
      <c r="K816" s="122" t="s">
        <v>17329</v>
      </c>
      <c r="L816" s="123">
        <v>48</v>
      </c>
      <c r="M816" s="124">
        <v>2.67</v>
      </c>
    </row>
    <row r="817" spans="1:13" x14ac:dyDescent="0.2">
      <c r="A817" s="103"/>
      <c r="B817" s="104"/>
      <c r="C817" s="105"/>
      <c r="D817" s="104"/>
      <c r="E817" s="104"/>
      <c r="F817" s="104"/>
      <c r="G817" s="104"/>
      <c r="H817" s="104"/>
      <c r="I817" s="120" t="str">
        <f t="shared" si="12"/>
        <v>GRUP_F6</v>
      </c>
      <c r="J817" s="121" t="s">
        <v>17330</v>
      </c>
      <c r="K817" s="122" t="s">
        <v>17331</v>
      </c>
      <c r="L817" s="123">
        <v>48</v>
      </c>
      <c r="M817" s="124">
        <v>2.67</v>
      </c>
    </row>
    <row r="818" spans="1:13" x14ac:dyDescent="0.2">
      <c r="A818" s="103"/>
      <c r="B818" s="104"/>
      <c r="C818" s="105"/>
      <c r="D818" s="104"/>
      <c r="E818" s="104"/>
      <c r="F818" s="104"/>
      <c r="G818" s="104"/>
      <c r="H818" s="104"/>
      <c r="I818" s="120" t="str">
        <f t="shared" si="12"/>
        <v>GRUP_F6</v>
      </c>
      <c r="J818" s="121" t="s">
        <v>17332</v>
      </c>
      <c r="K818" s="122" t="s">
        <v>17333</v>
      </c>
      <c r="L818" s="123">
        <v>48</v>
      </c>
      <c r="M818" s="124">
        <v>2.67</v>
      </c>
    </row>
    <row r="819" spans="1:13" x14ac:dyDescent="0.2">
      <c r="A819" s="103"/>
      <c r="B819" s="104"/>
      <c r="C819" s="105"/>
      <c r="D819" s="104"/>
      <c r="E819" s="104"/>
      <c r="F819" s="104"/>
      <c r="G819" s="104"/>
      <c r="H819" s="104"/>
      <c r="I819" s="120" t="str">
        <f t="shared" si="12"/>
        <v>GRUP_F6</v>
      </c>
      <c r="J819" s="121" t="s">
        <v>17334</v>
      </c>
      <c r="K819" s="122" t="s">
        <v>17335</v>
      </c>
      <c r="L819" s="123">
        <v>48</v>
      </c>
      <c r="M819" s="124">
        <v>2.67</v>
      </c>
    </row>
    <row r="820" spans="1:13" x14ac:dyDescent="0.2">
      <c r="A820" s="103"/>
      <c r="B820" s="104"/>
      <c r="C820" s="105"/>
      <c r="D820" s="104"/>
      <c r="E820" s="104"/>
      <c r="F820" s="104"/>
      <c r="G820" s="104"/>
      <c r="H820" s="104"/>
      <c r="I820" s="120" t="str">
        <f t="shared" si="12"/>
        <v>GRUP_F6</v>
      </c>
      <c r="J820" s="121" t="s">
        <v>17336</v>
      </c>
      <c r="K820" s="122" t="s">
        <v>17337</v>
      </c>
      <c r="L820" s="123">
        <v>48</v>
      </c>
      <c r="M820" s="124">
        <v>2.67</v>
      </c>
    </row>
    <row r="821" spans="1:13" x14ac:dyDescent="0.2">
      <c r="A821" s="103"/>
      <c r="B821" s="104"/>
      <c r="C821" s="105"/>
      <c r="D821" s="104"/>
      <c r="E821" s="104"/>
      <c r="F821" s="104"/>
      <c r="G821" s="104"/>
      <c r="H821" s="104"/>
      <c r="I821" s="120" t="str">
        <f t="shared" si="12"/>
        <v>GRUP_F6</v>
      </c>
      <c r="J821" s="121" t="s">
        <v>17338</v>
      </c>
      <c r="K821" s="122" t="s">
        <v>17080</v>
      </c>
      <c r="L821" s="123">
        <v>52</v>
      </c>
      <c r="M821" s="124">
        <v>2.9</v>
      </c>
    </row>
    <row r="822" spans="1:13" x14ac:dyDescent="0.2">
      <c r="A822" s="103"/>
      <c r="B822" s="104"/>
      <c r="C822" s="105"/>
      <c r="D822" s="104"/>
      <c r="E822" s="104"/>
      <c r="F822" s="104"/>
      <c r="G822" s="104"/>
      <c r="H822" s="104"/>
      <c r="I822" s="120" t="str">
        <f t="shared" si="12"/>
        <v>GRUP_F6</v>
      </c>
      <c r="J822" s="121" t="s">
        <v>17339</v>
      </c>
      <c r="K822" s="122" t="s">
        <v>17053</v>
      </c>
      <c r="L822" s="123">
        <v>52</v>
      </c>
      <c r="M822" s="124">
        <v>2.9</v>
      </c>
    </row>
    <row r="823" spans="1:13" x14ac:dyDescent="0.2">
      <c r="A823" s="103"/>
      <c r="B823" s="104"/>
      <c r="C823" s="105"/>
      <c r="D823" s="104"/>
      <c r="E823" s="104"/>
      <c r="F823" s="104"/>
      <c r="G823" s="104"/>
      <c r="H823" s="104"/>
      <c r="I823" s="120" t="str">
        <f t="shared" si="12"/>
        <v>GRUP_F6</v>
      </c>
      <c r="J823" s="139" t="s">
        <v>17340</v>
      </c>
      <c r="K823" s="140" t="s">
        <v>17103</v>
      </c>
      <c r="L823" s="141">
        <v>46</v>
      </c>
      <c r="M823" s="142">
        <v>2.56</v>
      </c>
    </row>
    <row r="824" spans="1:13" x14ac:dyDescent="0.2">
      <c r="A824" s="103"/>
      <c r="B824" s="104"/>
      <c r="C824" s="105"/>
      <c r="D824" s="104"/>
      <c r="E824" s="104"/>
      <c r="F824" s="104"/>
      <c r="G824" s="104"/>
      <c r="H824" s="104"/>
      <c r="I824" s="120" t="str">
        <f t="shared" si="12"/>
        <v>GRUP_F6</v>
      </c>
      <c r="J824" s="121" t="s">
        <v>17341</v>
      </c>
      <c r="K824" s="122" t="s">
        <v>17342</v>
      </c>
      <c r="L824" s="123">
        <v>50</v>
      </c>
      <c r="M824" s="124">
        <v>2.79</v>
      </c>
    </row>
    <row r="825" spans="1:13" x14ac:dyDescent="0.2">
      <c r="A825" s="103"/>
      <c r="B825" s="104"/>
      <c r="C825" s="105"/>
      <c r="D825" s="104"/>
      <c r="E825" s="104"/>
      <c r="F825" s="104"/>
      <c r="G825" s="104"/>
      <c r="H825" s="104"/>
      <c r="I825" s="120" t="str">
        <f t="shared" si="12"/>
        <v>GRUP_F6</v>
      </c>
      <c r="J825" s="121" t="s">
        <v>17343</v>
      </c>
      <c r="K825" s="122" t="s">
        <v>17344</v>
      </c>
      <c r="L825" s="123">
        <v>50</v>
      </c>
      <c r="M825" s="124">
        <v>2.79</v>
      </c>
    </row>
    <row r="826" spans="1:13" x14ac:dyDescent="0.2">
      <c r="A826" s="103"/>
      <c r="B826" s="104"/>
      <c r="C826" s="105"/>
      <c r="D826" s="104"/>
      <c r="E826" s="104"/>
      <c r="F826" s="104"/>
      <c r="G826" s="104"/>
      <c r="H826" s="104"/>
      <c r="I826" s="120" t="str">
        <f t="shared" si="12"/>
        <v>GRUP_F6</v>
      </c>
      <c r="J826" s="121" t="s">
        <v>17345</v>
      </c>
      <c r="K826" s="122" t="s">
        <v>17346</v>
      </c>
      <c r="L826" s="123">
        <v>55</v>
      </c>
      <c r="M826" s="124">
        <v>3.09</v>
      </c>
    </row>
    <row r="827" spans="1:13" x14ac:dyDescent="0.2">
      <c r="A827" s="103"/>
      <c r="B827" s="104"/>
      <c r="C827" s="105"/>
      <c r="D827" s="104"/>
      <c r="E827" s="104"/>
      <c r="F827" s="104"/>
      <c r="G827" s="104"/>
      <c r="H827" s="104"/>
      <c r="I827" s="120" t="str">
        <f t="shared" si="12"/>
        <v>GRUP_F6</v>
      </c>
      <c r="J827" s="121" t="s">
        <v>17347</v>
      </c>
      <c r="K827" s="122" t="s">
        <v>17115</v>
      </c>
      <c r="L827" s="123">
        <v>39</v>
      </c>
      <c r="M827" s="124">
        <v>2.21</v>
      </c>
    </row>
    <row r="828" spans="1:13" x14ac:dyDescent="0.2">
      <c r="A828" s="103"/>
      <c r="B828" s="104"/>
      <c r="C828" s="105"/>
      <c r="D828" s="104"/>
      <c r="E828" s="104"/>
      <c r="F828" s="104"/>
      <c r="G828" s="104"/>
      <c r="H828" s="104"/>
      <c r="I828" s="120" t="str">
        <f t="shared" si="12"/>
        <v>GRUP_F6</v>
      </c>
      <c r="J828" s="139" t="s">
        <v>17348</v>
      </c>
      <c r="K828" s="140" t="s">
        <v>17349</v>
      </c>
      <c r="L828" s="141">
        <v>39</v>
      </c>
      <c r="M828" s="142">
        <v>2.21</v>
      </c>
    </row>
    <row r="829" spans="1:13" x14ac:dyDescent="0.2">
      <c r="A829" s="103"/>
      <c r="B829" s="104"/>
      <c r="C829" s="105"/>
      <c r="D829" s="104"/>
      <c r="E829" s="104"/>
      <c r="F829" s="104"/>
      <c r="G829" s="104"/>
      <c r="H829" s="104"/>
      <c r="I829" s="120" t="str">
        <f t="shared" si="12"/>
        <v>GRUP_F6</v>
      </c>
      <c r="J829" s="139" t="s">
        <v>17350</v>
      </c>
      <c r="K829" s="140" t="s">
        <v>17351</v>
      </c>
      <c r="L829" s="141">
        <v>39</v>
      </c>
      <c r="M829" s="142">
        <v>2.21</v>
      </c>
    </row>
    <row r="830" spans="1:13" x14ac:dyDescent="0.2">
      <c r="A830" s="103"/>
      <c r="B830" s="104"/>
      <c r="C830" s="105"/>
      <c r="D830" s="104"/>
      <c r="E830" s="104"/>
      <c r="F830" s="104"/>
      <c r="G830" s="104"/>
      <c r="H830" s="104"/>
      <c r="I830" s="120" t="str">
        <f t="shared" si="12"/>
        <v>GRUP_F6</v>
      </c>
      <c r="J830" s="139" t="s">
        <v>17352</v>
      </c>
      <c r="K830" s="140" t="s">
        <v>17353</v>
      </c>
      <c r="L830" s="141">
        <v>36</v>
      </c>
      <c r="M830" s="142">
        <v>2.08</v>
      </c>
    </row>
    <row r="831" spans="1:13" x14ac:dyDescent="0.2">
      <c r="A831" s="103"/>
      <c r="B831" s="104"/>
      <c r="C831" s="105"/>
      <c r="D831" s="104"/>
      <c r="E831" s="104"/>
      <c r="F831" s="104"/>
      <c r="G831" s="104"/>
      <c r="H831" s="104"/>
      <c r="I831" s="120" t="str">
        <f t="shared" si="12"/>
        <v>GRUP_F6</v>
      </c>
      <c r="J831" s="121" t="s">
        <v>17354</v>
      </c>
      <c r="K831" s="122" t="s">
        <v>17355</v>
      </c>
      <c r="L831" s="123">
        <v>55</v>
      </c>
      <c r="M831" s="124">
        <v>3.09</v>
      </c>
    </row>
    <row r="832" spans="1:13" x14ac:dyDescent="0.2">
      <c r="A832" s="103"/>
      <c r="B832" s="104"/>
      <c r="C832" s="105"/>
      <c r="D832" s="104"/>
      <c r="E832" s="104"/>
      <c r="F832" s="104"/>
      <c r="G832" s="104"/>
      <c r="H832" s="104"/>
      <c r="I832" s="120" t="str">
        <f t="shared" si="12"/>
        <v>GRUP_F6</v>
      </c>
      <c r="J832" s="121" t="s">
        <v>17356</v>
      </c>
      <c r="K832" s="122" t="s">
        <v>17357</v>
      </c>
      <c r="L832" s="123">
        <v>44</v>
      </c>
      <c r="M832" s="124">
        <v>2.46</v>
      </c>
    </row>
    <row r="833" spans="1:13" x14ac:dyDescent="0.2">
      <c r="A833" s="103"/>
      <c r="B833" s="104"/>
      <c r="C833" s="105"/>
      <c r="D833" s="104"/>
      <c r="E833" s="104"/>
      <c r="F833" s="104"/>
      <c r="G833" s="104"/>
      <c r="H833" s="104"/>
      <c r="I833" s="120" t="str">
        <f t="shared" si="12"/>
        <v>GRUP_F6</v>
      </c>
      <c r="J833" s="121" t="s">
        <v>17358</v>
      </c>
      <c r="K833" s="122" t="s">
        <v>17359</v>
      </c>
      <c r="L833" s="123">
        <v>44</v>
      </c>
      <c r="M833" s="124">
        <v>2.46</v>
      </c>
    </row>
    <row r="834" spans="1:13" x14ac:dyDescent="0.2">
      <c r="A834" s="103"/>
      <c r="B834" s="104"/>
      <c r="C834" s="105"/>
      <c r="D834" s="104"/>
      <c r="E834" s="104"/>
      <c r="F834" s="104"/>
      <c r="G834" s="104"/>
      <c r="H834" s="104"/>
      <c r="I834" s="120" t="str">
        <f t="shared" si="12"/>
        <v>GRUP_F6</v>
      </c>
      <c r="J834" s="139" t="s">
        <v>17360</v>
      </c>
      <c r="K834" s="140" t="s">
        <v>17361</v>
      </c>
      <c r="L834" s="141">
        <v>36</v>
      </c>
      <c r="M834" s="142">
        <v>2.08</v>
      </c>
    </row>
    <row r="835" spans="1:13" x14ac:dyDescent="0.2">
      <c r="A835" s="103"/>
      <c r="B835" s="104"/>
      <c r="C835" s="105"/>
      <c r="D835" s="104"/>
      <c r="E835" s="104"/>
      <c r="F835" s="104"/>
      <c r="G835" s="104"/>
      <c r="H835" s="104"/>
      <c r="I835" s="120" t="str">
        <f t="shared" si="12"/>
        <v>GRUP_F6</v>
      </c>
      <c r="J835" s="139" t="s">
        <v>17362</v>
      </c>
      <c r="K835" s="140" t="s">
        <v>17363</v>
      </c>
      <c r="L835" s="141">
        <v>36</v>
      </c>
      <c r="M835" s="142">
        <v>2.08</v>
      </c>
    </row>
    <row r="836" spans="1:13" x14ac:dyDescent="0.2">
      <c r="A836" s="103"/>
      <c r="B836" s="104"/>
      <c r="C836" s="105"/>
      <c r="D836" s="104"/>
      <c r="E836" s="104"/>
      <c r="F836" s="104"/>
      <c r="G836" s="104"/>
      <c r="H836" s="104"/>
      <c r="I836" s="120" t="str">
        <f t="shared" si="12"/>
        <v>GRUP_F6</v>
      </c>
      <c r="J836" s="139" t="s">
        <v>17364</v>
      </c>
      <c r="K836" s="140" t="s">
        <v>17365</v>
      </c>
      <c r="L836" s="141">
        <v>36</v>
      </c>
      <c r="M836" s="142">
        <v>2.08</v>
      </c>
    </row>
    <row r="837" spans="1:13" x14ac:dyDescent="0.2">
      <c r="A837" s="103"/>
      <c r="B837" s="104"/>
      <c r="C837" s="105"/>
      <c r="D837" s="104"/>
      <c r="E837" s="104"/>
      <c r="F837" s="104"/>
      <c r="G837" s="104"/>
      <c r="H837" s="104"/>
      <c r="I837" s="120" t="str">
        <f t="shared" ref="I837:I900" si="13">CONCATENATE("GRUP_",LEFT(J837,2))</f>
        <v>GRUP_F6</v>
      </c>
      <c r="J837" s="139" t="s">
        <v>17366</v>
      </c>
      <c r="K837" s="140" t="s">
        <v>17367</v>
      </c>
      <c r="L837" s="141">
        <v>34</v>
      </c>
      <c r="M837" s="142">
        <v>1.99</v>
      </c>
    </row>
    <row r="838" spans="1:13" x14ac:dyDescent="0.2">
      <c r="A838" s="103"/>
      <c r="B838" s="104"/>
      <c r="C838" s="105"/>
      <c r="D838" s="104"/>
      <c r="E838" s="104"/>
      <c r="F838" s="104"/>
      <c r="G838" s="104"/>
      <c r="H838" s="104"/>
      <c r="I838" s="120" t="str">
        <f t="shared" si="13"/>
        <v>GRUP_F6</v>
      </c>
      <c r="J838" s="139" t="s">
        <v>17368</v>
      </c>
      <c r="K838" s="140" t="s">
        <v>17369</v>
      </c>
      <c r="L838" s="141">
        <v>34</v>
      </c>
      <c r="M838" s="142">
        <v>1.99</v>
      </c>
    </row>
    <row r="839" spans="1:13" x14ac:dyDescent="0.2">
      <c r="A839" s="103"/>
      <c r="B839" s="104"/>
      <c r="C839" s="105"/>
      <c r="D839" s="104"/>
      <c r="E839" s="104"/>
      <c r="F839" s="104"/>
      <c r="G839" s="104"/>
      <c r="H839" s="104"/>
      <c r="I839" s="120" t="str">
        <f t="shared" si="13"/>
        <v>GRUP_F6</v>
      </c>
      <c r="J839" s="139" t="s">
        <v>17370</v>
      </c>
      <c r="K839" s="140" t="s">
        <v>17371</v>
      </c>
      <c r="L839" s="141">
        <v>34</v>
      </c>
      <c r="M839" s="142">
        <v>1.99</v>
      </c>
    </row>
    <row r="840" spans="1:13" x14ac:dyDescent="0.2">
      <c r="A840" s="103"/>
      <c r="B840" s="104"/>
      <c r="C840" s="105"/>
      <c r="D840" s="104"/>
      <c r="E840" s="104"/>
      <c r="F840" s="104"/>
      <c r="G840" s="104"/>
      <c r="H840" s="104"/>
      <c r="I840" s="120" t="str">
        <f t="shared" si="13"/>
        <v>GRUP_F6</v>
      </c>
      <c r="J840" s="139" t="s">
        <v>17372</v>
      </c>
      <c r="K840" s="140" t="s">
        <v>17373</v>
      </c>
      <c r="L840" s="141">
        <v>34</v>
      </c>
      <c r="M840" s="142">
        <v>1.99</v>
      </c>
    </row>
    <row r="841" spans="1:13" x14ac:dyDescent="0.2">
      <c r="A841" s="103"/>
      <c r="B841" s="104"/>
      <c r="C841" s="105"/>
      <c r="D841" s="104"/>
      <c r="E841" s="104"/>
      <c r="F841" s="104"/>
      <c r="G841" s="104"/>
      <c r="H841" s="104"/>
      <c r="I841" s="120" t="str">
        <f t="shared" si="13"/>
        <v>GRUP_F6</v>
      </c>
      <c r="J841" s="139" t="s">
        <v>17374</v>
      </c>
      <c r="K841" s="140" t="s">
        <v>17375</v>
      </c>
      <c r="L841" s="141">
        <v>34</v>
      </c>
      <c r="M841" s="142">
        <v>1.99</v>
      </c>
    </row>
    <row r="842" spans="1:13" x14ac:dyDescent="0.2">
      <c r="A842" s="103"/>
      <c r="B842" s="104"/>
      <c r="C842" s="105"/>
      <c r="D842" s="104"/>
      <c r="E842" s="104"/>
      <c r="F842" s="104"/>
      <c r="G842" s="104"/>
      <c r="H842" s="104"/>
      <c r="I842" s="120" t="str">
        <f t="shared" si="13"/>
        <v>GRUP_F6</v>
      </c>
      <c r="J842" s="139" t="s">
        <v>17376</v>
      </c>
      <c r="K842" s="140" t="s">
        <v>17377</v>
      </c>
      <c r="L842" s="141">
        <v>34</v>
      </c>
      <c r="M842" s="142">
        <v>1.99</v>
      </c>
    </row>
    <row r="843" spans="1:13" x14ac:dyDescent="0.2">
      <c r="A843" s="103"/>
      <c r="B843" s="104"/>
      <c r="C843" s="105"/>
      <c r="D843" s="104"/>
      <c r="E843" s="104"/>
      <c r="F843" s="104"/>
      <c r="G843" s="104"/>
      <c r="H843" s="104"/>
      <c r="I843" s="120" t="str">
        <f t="shared" si="13"/>
        <v>GRUP_F6</v>
      </c>
      <c r="J843" s="139" t="s">
        <v>17378</v>
      </c>
      <c r="K843" s="140" t="s">
        <v>17379</v>
      </c>
      <c r="L843" s="141">
        <v>34</v>
      </c>
      <c r="M843" s="142">
        <v>1.99</v>
      </c>
    </row>
    <row r="844" spans="1:13" x14ac:dyDescent="0.2">
      <c r="A844" s="103"/>
      <c r="B844" s="104"/>
      <c r="C844" s="105"/>
      <c r="D844" s="104"/>
      <c r="E844" s="104"/>
      <c r="F844" s="104"/>
      <c r="G844" s="104"/>
      <c r="H844" s="104"/>
      <c r="I844" s="120" t="str">
        <f t="shared" si="13"/>
        <v>GRUP_F6</v>
      </c>
      <c r="J844" s="121" t="s">
        <v>17380</v>
      </c>
      <c r="K844" s="122" t="s">
        <v>17381</v>
      </c>
      <c r="L844" s="123">
        <v>44</v>
      </c>
      <c r="M844" s="124">
        <v>2.46</v>
      </c>
    </row>
    <row r="845" spans="1:13" x14ac:dyDescent="0.2">
      <c r="A845" s="103"/>
      <c r="B845" s="104"/>
      <c r="C845" s="105"/>
      <c r="D845" s="104"/>
      <c r="E845" s="104"/>
      <c r="F845" s="104"/>
      <c r="G845" s="104"/>
      <c r="H845" s="104"/>
      <c r="I845" s="120" t="str">
        <f t="shared" si="13"/>
        <v>GRUP_F6</v>
      </c>
      <c r="J845" s="121" t="s">
        <v>17382</v>
      </c>
      <c r="K845" s="122" t="s">
        <v>17383</v>
      </c>
      <c r="L845" s="123">
        <v>42</v>
      </c>
      <c r="M845" s="124">
        <v>2.36</v>
      </c>
    </row>
    <row r="846" spans="1:13" x14ac:dyDescent="0.2">
      <c r="A846" s="103"/>
      <c r="B846" s="104"/>
      <c r="C846" s="105"/>
      <c r="D846" s="104"/>
      <c r="E846" s="104"/>
      <c r="F846" s="104"/>
      <c r="G846" s="104"/>
      <c r="H846" s="104"/>
      <c r="I846" s="120" t="str">
        <f t="shared" si="13"/>
        <v>GRUP_F6</v>
      </c>
      <c r="J846" s="139" t="s">
        <v>17384</v>
      </c>
      <c r="K846" s="140" t="s">
        <v>17385</v>
      </c>
      <c r="L846" s="141">
        <v>30</v>
      </c>
      <c r="M846" s="142">
        <v>1.83</v>
      </c>
    </row>
    <row r="847" spans="1:13" x14ac:dyDescent="0.2">
      <c r="A847" s="103"/>
      <c r="B847" s="104"/>
      <c r="C847" s="105"/>
      <c r="D847" s="104"/>
      <c r="E847" s="104"/>
      <c r="F847" s="104"/>
      <c r="G847" s="104"/>
      <c r="H847" s="104"/>
      <c r="I847" s="120" t="str">
        <f t="shared" si="13"/>
        <v>GRUP_F6</v>
      </c>
      <c r="J847" s="121" t="s">
        <v>17386</v>
      </c>
      <c r="K847" s="122" t="s">
        <v>16932</v>
      </c>
      <c r="L847" s="123">
        <v>40</v>
      </c>
      <c r="M847" s="124">
        <v>2.2599999999999998</v>
      </c>
    </row>
    <row r="848" spans="1:13" x14ac:dyDescent="0.2">
      <c r="A848" s="103"/>
      <c r="B848" s="104"/>
      <c r="C848" s="105"/>
      <c r="D848" s="104"/>
      <c r="E848" s="104"/>
      <c r="F848" s="104"/>
      <c r="G848" s="104"/>
      <c r="H848" s="104"/>
      <c r="I848" s="120" t="str">
        <f t="shared" si="13"/>
        <v>GRUP_F6</v>
      </c>
      <c r="J848" s="139" t="s">
        <v>17387</v>
      </c>
      <c r="K848" s="140" t="s">
        <v>17388</v>
      </c>
      <c r="L848" s="141">
        <v>28</v>
      </c>
      <c r="M848" s="142">
        <v>1.76</v>
      </c>
    </row>
    <row r="849" spans="1:13" x14ac:dyDescent="0.2">
      <c r="A849" s="103"/>
      <c r="B849" s="104"/>
      <c r="C849" s="105"/>
      <c r="D849" s="104"/>
      <c r="E849" s="104"/>
      <c r="F849" s="104"/>
      <c r="G849" s="104"/>
      <c r="H849" s="104"/>
      <c r="I849" s="120" t="str">
        <f t="shared" si="13"/>
        <v>GRUP_F6</v>
      </c>
      <c r="J849" s="139" t="s">
        <v>17389</v>
      </c>
      <c r="K849" s="140" t="s">
        <v>17390</v>
      </c>
      <c r="L849" s="141">
        <v>26</v>
      </c>
      <c r="M849" s="142">
        <v>1.69</v>
      </c>
    </row>
    <row r="850" spans="1:13" x14ac:dyDescent="0.2">
      <c r="A850" s="103"/>
      <c r="B850" s="104"/>
      <c r="C850" s="105"/>
      <c r="D850" s="104"/>
      <c r="E850" s="104"/>
      <c r="F850" s="104"/>
      <c r="G850" s="104"/>
      <c r="H850" s="104"/>
      <c r="I850" s="120" t="str">
        <f t="shared" si="13"/>
        <v>GRUP_F6</v>
      </c>
      <c r="J850" s="139" t="s">
        <v>17391</v>
      </c>
      <c r="K850" s="140" t="s">
        <v>17392</v>
      </c>
      <c r="L850" s="141">
        <v>26</v>
      </c>
      <c r="M850" s="142">
        <v>1.69</v>
      </c>
    </row>
    <row r="851" spans="1:13" x14ac:dyDescent="0.2">
      <c r="A851" s="103"/>
      <c r="B851" s="104"/>
      <c r="C851" s="105"/>
      <c r="D851" s="104"/>
      <c r="E851" s="104"/>
      <c r="F851" s="104"/>
      <c r="G851" s="104"/>
      <c r="H851" s="104"/>
      <c r="I851" s="120" t="str">
        <f t="shared" si="13"/>
        <v>GRUP_F6</v>
      </c>
      <c r="J851" s="139" t="s">
        <v>17393</v>
      </c>
      <c r="K851" s="140" t="s">
        <v>17394</v>
      </c>
      <c r="L851" s="141">
        <v>26</v>
      </c>
      <c r="M851" s="142">
        <v>1.69</v>
      </c>
    </row>
    <row r="852" spans="1:13" x14ac:dyDescent="0.2">
      <c r="A852" s="103"/>
      <c r="B852" s="104"/>
      <c r="C852" s="105"/>
      <c r="D852" s="104"/>
      <c r="E852" s="104"/>
      <c r="F852" s="104"/>
      <c r="G852" s="104"/>
      <c r="H852" s="104"/>
      <c r="I852" s="120" t="str">
        <f t="shared" si="13"/>
        <v>GRUP_F6</v>
      </c>
      <c r="J852" s="121" t="s">
        <v>17395</v>
      </c>
      <c r="K852" s="122" t="s">
        <v>17396</v>
      </c>
      <c r="L852" s="123">
        <v>15</v>
      </c>
      <c r="M852" s="124">
        <v>1.34</v>
      </c>
    </row>
    <row r="853" spans="1:13" x14ac:dyDescent="0.2">
      <c r="A853" s="103"/>
      <c r="B853" s="104"/>
      <c r="C853" s="105"/>
      <c r="D853" s="104"/>
      <c r="E853" s="104"/>
      <c r="F853" s="104"/>
      <c r="G853" s="104"/>
      <c r="H853" s="104"/>
      <c r="I853" s="120" t="str">
        <f t="shared" si="13"/>
        <v>GRUP_F6</v>
      </c>
      <c r="J853" s="121" t="s">
        <v>17397</v>
      </c>
      <c r="K853" s="122" t="s">
        <v>17398</v>
      </c>
      <c r="L853" s="123">
        <v>58</v>
      </c>
      <c r="M853" s="124">
        <v>3.29</v>
      </c>
    </row>
    <row r="854" spans="1:13" x14ac:dyDescent="0.2">
      <c r="A854" s="103"/>
      <c r="B854" s="104"/>
      <c r="C854" s="105"/>
      <c r="D854" s="104"/>
      <c r="E854" s="104"/>
      <c r="F854" s="104"/>
      <c r="G854" s="104"/>
      <c r="H854" s="104"/>
      <c r="I854" s="120" t="str">
        <f t="shared" si="13"/>
        <v>GRUP_F6</v>
      </c>
      <c r="J854" s="121" t="s">
        <v>17399</v>
      </c>
      <c r="K854" s="122" t="s">
        <v>17073</v>
      </c>
      <c r="L854" s="123">
        <v>58</v>
      </c>
      <c r="M854" s="124">
        <v>3.29</v>
      </c>
    </row>
    <row r="855" spans="1:13" x14ac:dyDescent="0.2">
      <c r="A855" s="103"/>
      <c r="B855" s="104"/>
      <c r="C855" s="105"/>
      <c r="D855" s="104"/>
      <c r="E855" s="104"/>
      <c r="F855" s="104"/>
      <c r="G855" s="104"/>
      <c r="H855" s="104"/>
      <c r="I855" s="120" t="str">
        <f t="shared" si="13"/>
        <v>GRUP_F6</v>
      </c>
      <c r="J855" s="121" t="s">
        <v>17400</v>
      </c>
      <c r="K855" s="122" t="s">
        <v>17401</v>
      </c>
      <c r="L855" s="123">
        <v>55</v>
      </c>
      <c r="M855" s="124">
        <v>3.09</v>
      </c>
    </row>
    <row r="856" spans="1:13" x14ac:dyDescent="0.2">
      <c r="A856" s="103"/>
      <c r="B856" s="104"/>
      <c r="C856" s="105"/>
      <c r="D856" s="104"/>
      <c r="E856" s="104"/>
      <c r="F856" s="104"/>
      <c r="G856" s="104"/>
      <c r="H856" s="104"/>
      <c r="I856" s="129" t="str">
        <f t="shared" si="13"/>
        <v>GRUP_F6</v>
      </c>
      <c r="J856" s="130" t="s">
        <v>17402</v>
      </c>
      <c r="K856" s="131" t="s">
        <v>17403</v>
      </c>
      <c r="L856" s="132">
        <v>55</v>
      </c>
      <c r="M856" s="133">
        <v>3.09</v>
      </c>
    </row>
    <row r="857" spans="1:13" x14ac:dyDescent="0.2">
      <c r="A857" s="103"/>
      <c r="B857" s="104"/>
      <c r="C857" s="105"/>
      <c r="D857" s="104"/>
      <c r="E857" s="104"/>
      <c r="F857" s="104"/>
      <c r="G857" s="104"/>
      <c r="H857" s="104"/>
      <c r="I857" s="134" t="str">
        <f t="shared" si="13"/>
        <v>GRUP_G6</v>
      </c>
      <c r="J857" s="148" t="s">
        <v>17404</v>
      </c>
      <c r="K857" s="149" t="s">
        <v>17405</v>
      </c>
      <c r="L857" s="150">
        <v>99</v>
      </c>
      <c r="M857" s="151">
        <v>7.76</v>
      </c>
    </row>
    <row r="858" spans="1:13" x14ac:dyDescent="0.2">
      <c r="A858" s="103"/>
      <c r="B858" s="104"/>
      <c r="C858" s="105"/>
      <c r="D858" s="104"/>
      <c r="E858" s="104"/>
      <c r="F858" s="104"/>
      <c r="G858" s="104"/>
      <c r="H858" s="104"/>
      <c r="I858" s="120" t="str">
        <f t="shared" si="13"/>
        <v>GRUP_G6</v>
      </c>
      <c r="J858" s="139" t="s">
        <v>17406</v>
      </c>
      <c r="K858" s="140" t="s">
        <v>17407</v>
      </c>
      <c r="L858" s="141">
        <v>96</v>
      </c>
      <c r="M858" s="142">
        <v>7.29</v>
      </c>
    </row>
    <row r="859" spans="1:13" x14ac:dyDescent="0.2">
      <c r="A859" s="103"/>
      <c r="B859" s="104"/>
      <c r="C859" s="105"/>
      <c r="D859" s="104"/>
      <c r="E859" s="104"/>
      <c r="F859" s="104"/>
      <c r="G859" s="104"/>
      <c r="H859" s="104"/>
      <c r="I859" s="120" t="str">
        <f t="shared" si="13"/>
        <v>GRUP_G6</v>
      </c>
      <c r="J859" s="139" t="s">
        <v>17408</v>
      </c>
      <c r="K859" s="140" t="s">
        <v>17409</v>
      </c>
      <c r="L859" s="141">
        <v>93</v>
      </c>
      <c r="M859" s="142">
        <v>6.85</v>
      </c>
    </row>
    <row r="860" spans="1:13" x14ac:dyDescent="0.2">
      <c r="A860" s="103"/>
      <c r="B860" s="104"/>
      <c r="C860" s="105"/>
      <c r="D860" s="104"/>
      <c r="E860" s="104"/>
      <c r="F860" s="104"/>
      <c r="G860" s="104"/>
      <c r="H860" s="104"/>
      <c r="I860" s="120" t="str">
        <f t="shared" si="13"/>
        <v>GRUP_G6</v>
      </c>
      <c r="J860" s="139" t="s">
        <v>17410</v>
      </c>
      <c r="K860" s="140" t="s">
        <v>17411</v>
      </c>
      <c r="L860" s="141">
        <v>90</v>
      </c>
      <c r="M860" s="142">
        <v>6.43</v>
      </c>
    </row>
    <row r="861" spans="1:13" x14ac:dyDescent="0.2">
      <c r="A861" s="103"/>
      <c r="B861" s="104"/>
      <c r="C861" s="105"/>
      <c r="D861" s="104"/>
      <c r="E861" s="104"/>
      <c r="F861" s="104"/>
      <c r="G861" s="104"/>
      <c r="H861" s="104"/>
      <c r="I861" s="120" t="str">
        <f t="shared" si="13"/>
        <v>GRUP_G6</v>
      </c>
      <c r="J861" s="139" t="s">
        <v>17412</v>
      </c>
      <c r="K861" s="140" t="s">
        <v>17413</v>
      </c>
      <c r="L861" s="141">
        <v>87</v>
      </c>
      <c r="M861" s="142">
        <v>6.04</v>
      </c>
    </row>
    <row r="862" spans="1:13" x14ac:dyDescent="0.2">
      <c r="A862" s="103"/>
      <c r="B862" s="104"/>
      <c r="C862" s="105"/>
      <c r="D862" s="104"/>
      <c r="E862" s="104"/>
      <c r="F862" s="104"/>
      <c r="G862" s="104"/>
      <c r="H862" s="104"/>
      <c r="I862" s="120" t="str">
        <f t="shared" si="13"/>
        <v>GRUP_G6</v>
      </c>
      <c r="J862" s="139" t="s">
        <v>17414</v>
      </c>
      <c r="K862" s="140" t="s">
        <v>17415</v>
      </c>
      <c r="L862" s="141">
        <v>93</v>
      </c>
      <c r="M862" s="142">
        <v>6.85</v>
      </c>
    </row>
    <row r="863" spans="1:13" x14ac:dyDescent="0.2">
      <c r="A863" s="103"/>
      <c r="B863" s="104"/>
      <c r="C863" s="105"/>
      <c r="D863" s="104"/>
      <c r="E863" s="104"/>
      <c r="F863" s="104"/>
      <c r="G863" s="104"/>
      <c r="H863" s="104"/>
      <c r="I863" s="120" t="str">
        <f t="shared" si="13"/>
        <v>GRUP_G6</v>
      </c>
      <c r="J863" s="139" t="s">
        <v>17416</v>
      </c>
      <c r="K863" s="140" t="s">
        <v>17417</v>
      </c>
      <c r="L863" s="141">
        <v>87</v>
      </c>
      <c r="M863" s="142">
        <v>6.04</v>
      </c>
    </row>
    <row r="864" spans="1:13" x14ac:dyDescent="0.2">
      <c r="A864" s="103"/>
      <c r="B864" s="104"/>
      <c r="C864" s="105"/>
      <c r="D864" s="104"/>
      <c r="E864" s="104"/>
      <c r="F864" s="104"/>
      <c r="G864" s="104"/>
      <c r="H864" s="104"/>
      <c r="I864" s="120" t="str">
        <f t="shared" si="13"/>
        <v>GRUP_G6</v>
      </c>
      <c r="J864" s="139" t="s">
        <v>17418</v>
      </c>
      <c r="K864" s="140" t="s">
        <v>17419</v>
      </c>
      <c r="L864" s="141">
        <v>85</v>
      </c>
      <c r="M864" s="142">
        <v>5.79</v>
      </c>
    </row>
    <row r="865" spans="1:13" x14ac:dyDescent="0.2">
      <c r="A865" s="103"/>
      <c r="B865" s="104"/>
      <c r="C865" s="105"/>
      <c r="D865" s="104"/>
      <c r="E865" s="104"/>
      <c r="F865" s="104"/>
      <c r="G865" s="104"/>
      <c r="H865" s="104"/>
      <c r="I865" s="120" t="str">
        <f t="shared" si="13"/>
        <v>GRUP_G6</v>
      </c>
      <c r="J865" s="139" t="s">
        <v>17420</v>
      </c>
      <c r="K865" s="140" t="s">
        <v>17421</v>
      </c>
      <c r="L865" s="141">
        <v>83</v>
      </c>
      <c r="M865" s="142">
        <v>5.55</v>
      </c>
    </row>
    <row r="866" spans="1:13" x14ac:dyDescent="0.2">
      <c r="A866" s="103"/>
      <c r="B866" s="104"/>
      <c r="C866" s="105"/>
      <c r="D866" s="104"/>
      <c r="E866" s="104"/>
      <c r="F866" s="104"/>
      <c r="G866" s="104"/>
      <c r="H866" s="104"/>
      <c r="I866" s="120" t="str">
        <f t="shared" si="13"/>
        <v>GRUP_G6</v>
      </c>
      <c r="J866" s="139" t="s">
        <v>17422</v>
      </c>
      <c r="K866" s="140" t="s">
        <v>17423</v>
      </c>
      <c r="L866" s="141">
        <v>76</v>
      </c>
      <c r="M866" s="142">
        <v>4.8</v>
      </c>
    </row>
    <row r="867" spans="1:13" x14ac:dyDescent="0.2">
      <c r="A867" s="103"/>
      <c r="B867" s="104"/>
      <c r="C867" s="105"/>
      <c r="D867" s="104"/>
      <c r="E867" s="104"/>
      <c r="F867" s="104"/>
      <c r="G867" s="104"/>
      <c r="H867" s="104"/>
      <c r="I867" s="120" t="str">
        <f t="shared" si="13"/>
        <v>GRUP_G6</v>
      </c>
      <c r="J867" s="139" t="s">
        <v>17424</v>
      </c>
      <c r="K867" s="140" t="s">
        <v>17425</v>
      </c>
      <c r="L867" s="141">
        <v>74</v>
      </c>
      <c r="M867" s="142">
        <v>4.5999999999999996</v>
      </c>
    </row>
    <row r="868" spans="1:13" x14ac:dyDescent="0.2">
      <c r="A868" s="103"/>
      <c r="B868" s="104"/>
      <c r="C868" s="105"/>
      <c r="D868" s="104"/>
      <c r="E868" s="104"/>
      <c r="F868" s="104"/>
      <c r="G868" s="104"/>
      <c r="H868" s="104"/>
      <c r="I868" s="120" t="str">
        <f t="shared" si="13"/>
        <v>GRUP_G6</v>
      </c>
      <c r="J868" s="139" t="s">
        <v>17426</v>
      </c>
      <c r="K868" s="140" t="s">
        <v>17427</v>
      </c>
      <c r="L868" s="141">
        <v>72</v>
      </c>
      <c r="M868" s="142">
        <v>4.41</v>
      </c>
    </row>
    <row r="869" spans="1:13" x14ac:dyDescent="0.2">
      <c r="A869" s="103"/>
      <c r="B869" s="104"/>
      <c r="C869" s="105"/>
      <c r="D869" s="104"/>
      <c r="E869" s="104"/>
      <c r="F869" s="104"/>
      <c r="G869" s="104"/>
      <c r="H869" s="104"/>
      <c r="I869" s="120" t="str">
        <f t="shared" si="13"/>
        <v>GRUP_G6</v>
      </c>
      <c r="J869" s="139" t="s">
        <v>17428</v>
      </c>
      <c r="K869" s="140" t="s">
        <v>17429</v>
      </c>
      <c r="L869" s="141">
        <v>78</v>
      </c>
      <c r="M869" s="142">
        <v>5</v>
      </c>
    </row>
    <row r="870" spans="1:13" x14ac:dyDescent="0.2">
      <c r="A870" s="103"/>
      <c r="B870" s="104"/>
      <c r="C870" s="105"/>
      <c r="D870" s="104"/>
      <c r="E870" s="104"/>
      <c r="F870" s="104"/>
      <c r="G870" s="104"/>
      <c r="H870" s="104"/>
      <c r="I870" s="120" t="str">
        <f t="shared" si="13"/>
        <v>GRUP_G6</v>
      </c>
      <c r="J870" s="139" t="s">
        <v>17430</v>
      </c>
      <c r="K870" s="140" t="s">
        <v>17431</v>
      </c>
      <c r="L870" s="141">
        <v>65</v>
      </c>
      <c r="M870" s="142">
        <v>3.81</v>
      </c>
    </row>
    <row r="871" spans="1:13" x14ac:dyDescent="0.2">
      <c r="A871" s="103"/>
      <c r="B871" s="104"/>
      <c r="C871" s="105"/>
      <c r="D871" s="104"/>
      <c r="E871" s="104"/>
      <c r="F871" s="104"/>
      <c r="G871" s="104"/>
      <c r="H871" s="104"/>
      <c r="I871" s="120" t="str">
        <f t="shared" si="13"/>
        <v>GRUP_G6</v>
      </c>
      <c r="J871" s="139" t="s">
        <v>17432</v>
      </c>
      <c r="K871" s="140" t="s">
        <v>17433</v>
      </c>
      <c r="L871" s="141">
        <v>65</v>
      </c>
      <c r="M871" s="142">
        <v>3.81</v>
      </c>
    </row>
    <row r="872" spans="1:13" x14ac:dyDescent="0.2">
      <c r="A872" s="103"/>
      <c r="B872" s="104"/>
      <c r="C872" s="105"/>
      <c r="D872" s="104"/>
      <c r="E872" s="104"/>
      <c r="F872" s="104"/>
      <c r="G872" s="104"/>
      <c r="H872" s="104"/>
      <c r="I872" s="120" t="str">
        <f t="shared" si="13"/>
        <v>GRUP_G6</v>
      </c>
      <c r="J872" s="139" t="s">
        <v>17434</v>
      </c>
      <c r="K872" s="140" t="s">
        <v>17435</v>
      </c>
      <c r="L872" s="141">
        <v>65</v>
      </c>
      <c r="M872" s="142">
        <v>3.81</v>
      </c>
    </row>
    <row r="873" spans="1:13" x14ac:dyDescent="0.2">
      <c r="A873" s="103"/>
      <c r="B873" s="104"/>
      <c r="C873" s="105"/>
      <c r="D873" s="104"/>
      <c r="E873" s="104"/>
      <c r="F873" s="104"/>
      <c r="G873" s="104"/>
      <c r="H873" s="104"/>
      <c r="I873" s="120" t="str">
        <f t="shared" si="13"/>
        <v>GRUP_G6</v>
      </c>
      <c r="J873" s="139" t="s">
        <v>17436</v>
      </c>
      <c r="K873" s="140" t="s">
        <v>17099</v>
      </c>
      <c r="L873" s="141">
        <v>65</v>
      </c>
      <c r="M873" s="142">
        <v>3.81</v>
      </c>
    </row>
    <row r="874" spans="1:13" x14ac:dyDescent="0.2">
      <c r="A874" s="103"/>
      <c r="B874" s="104"/>
      <c r="C874" s="105"/>
      <c r="D874" s="104"/>
      <c r="E874" s="104"/>
      <c r="F874" s="104"/>
      <c r="G874" s="104"/>
      <c r="H874" s="104"/>
      <c r="I874" s="120" t="str">
        <f t="shared" si="13"/>
        <v>GRUP_G6</v>
      </c>
      <c r="J874" s="139" t="s">
        <v>17437</v>
      </c>
      <c r="K874" s="140" t="s">
        <v>17438</v>
      </c>
      <c r="L874" s="141">
        <v>61</v>
      </c>
      <c r="M874" s="142">
        <v>3.51</v>
      </c>
    </row>
    <row r="875" spans="1:13" x14ac:dyDescent="0.2">
      <c r="A875" s="103"/>
      <c r="B875" s="104"/>
      <c r="C875" s="105"/>
      <c r="D875" s="104"/>
      <c r="E875" s="104"/>
      <c r="F875" s="104"/>
      <c r="G875" s="104"/>
      <c r="H875" s="104"/>
      <c r="I875" s="120" t="str">
        <f t="shared" si="13"/>
        <v>GRUP_G6</v>
      </c>
      <c r="J875" s="139" t="s">
        <v>17439</v>
      </c>
      <c r="K875" s="140" t="s">
        <v>17095</v>
      </c>
      <c r="L875" s="141">
        <v>61</v>
      </c>
      <c r="M875" s="142">
        <v>3.51</v>
      </c>
    </row>
    <row r="876" spans="1:13" x14ac:dyDescent="0.2">
      <c r="A876" s="103"/>
      <c r="B876" s="104"/>
      <c r="C876" s="105"/>
      <c r="D876" s="104"/>
      <c r="E876" s="104"/>
      <c r="F876" s="104"/>
      <c r="G876" s="104"/>
      <c r="H876" s="104"/>
      <c r="I876" s="120" t="str">
        <f t="shared" si="13"/>
        <v>GRUP_G6</v>
      </c>
      <c r="J876" s="139" t="s">
        <v>17440</v>
      </c>
      <c r="K876" s="140" t="s">
        <v>17097</v>
      </c>
      <c r="L876" s="141">
        <v>61</v>
      </c>
      <c r="M876" s="142">
        <v>3.51</v>
      </c>
    </row>
    <row r="877" spans="1:13" x14ac:dyDescent="0.2">
      <c r="A877" s="103"/>
      <c r="B877" s="104"/>
      <c r="C877" s="105"/>
      <c r="D877" s="104"/>
      <c r="E877" s="104"/>
      <c r="F877" s="104"/>
      <c r="G877" s="104"/>
      <c r="H877" s="104"/>
      <c r="I877" s="120" t="str">
        <f t="shared" si="13"/>
        <v>GRUP_G6</v>
      </c>
      <c r="J877" s="139" t="s">
        <v>17441</v>
      </c>
      <c r="K877" s="140" t="s">
        <v>17442</v>
      </c>
      <c r="L877" s="141">
        <v>61</v>
      </c>
      <c r="M877" s="142">
        <v>3.51</v>
      </c>
    </row>
    <row r="878" spans="1:13" x14ac:dyDescent="0.2">
      <c r="A878" s="103"/>
      <c r="B878" s="104"/>
      <c r="C878" s="105"/>
      <c r="D878" s="104"/>
      <c r="E878" s="104"/>
      <c r="F878" s="104"/>
      <c r="G878" s="104"/>
      <c r="H878" s="104"/>
      <c r="I878" s="120" t="str">
        <f t="shared" si="13"/>
        <v>GRUP_G6</v>
      </c>
      <c r="J878" s="139" t="s">
        <v>17443</v>
      </c>
      <c r="K878" s="140" t="s">
        <v>17444</v>
      </c>
      <c r="L878" s="141">
        <v>61</v>
      </c>
      <c r="M878" s="142">
        <v>3.51</v>
      </c>
    </row>
    <row r="879" spans="1:13" x14ac:dyDescent="0.2">
      <c r="A879" s="103"/>
      <c r="B879" s="104"/>
      <c r="C879" s="105"/>
      <c r="D879" s="104"/>
      <c r="E879" s="104"/>
      <c r="F879" s="104"/>
      <c r="G879" s="104"/>
      <c r="H879" s="104"/>
      <c r="I879" s="120" t="str">
        <f t="shared" si="13"/>
        <v>GRUP_G6</v>
      </c>
      <c r="J879" s="139" t="s">
        <v>17445</v>
      </c>
      <c r="K879" s="140" t="s">
        <v>17446</v>
      </c>
      <c r="L879" s="141">
        <v>55</v>
      </c>
      <c r="M879" s="142">
        <v>3.09</v>
      </c>
    </row>
    <row r="880" spans="1:13" x14ac:dyDescent="0.2">
      <c r="A880" s="103"/>
      <c r="B880" s="104"/>
      <c r="C880" s="105"/>
      <c r="D880" s="104"/>
      <c r="E880" s="104"/>
      <c r="F880" s="104"/>
      <c r="G880" s="104"/>
      <c r="H880" s="104"/>
      <c r="I880" s="120" t="str">
        <f t="shared" si="13"/>
        <v>GRUP_G6</v>
      </c>
      <c r="J880" s="139" t="s">
        <v>17447</v>
      </c>
      <c r="K880" s="140" t="s">
        <v>17448</v>
      </c>
      <c r="L880" s="141">
        <v>52</v>
      </c>
      <c r="M880" s="165">
        <v>2.9</v>
      </c>
    </row>
    <row r="881" spans="1:13" x14ac:dyDescent="0.2">
      <c r="A881" s="103"/>
      <c r="B881" s="104"/>
      <c r="C881" s="105"/>
      <c r="D881" s="104"/>
      <c r="E881" s="104"/>
      <c r="F881" s="104"/>
      <c r="G881" s="104"/>
      <c r="H881" s="104"/>
      <c r="I881" s="120" t="str">
        <f t="shared" si="13"/>
        <v>GRUP_G6</v>
      </c>
      <c r="J881" s="139" t="s">
        <v>17449</v>
      </c>
      <c r="K881" s="140" t="s">
        <v>17450</v>
      </c>
      <c r="L881" s="141">
        <v>46</v>
      </c>
      <c r="M881" s="142">
        <v>2.56</v>
      </c>
    </row>
    <row r="882" spans="1:13" x14ac:dyDescent="0.2">
      <c r="A882" s="103"/>
      <c r="B882" s="104"/>
      <c r="C882" s="105"/>
      <c r="D882" s="104"/>
      <c r="E882" s="104"/>
      <c r="F882" s="104"/>
      <c r="G882" s="104"/>
      <c r="H882" s="104"/>
      <c r="I882" s="120" t="str">
        <f t="shared" si="13"/>
        <v>GRUP_G6</v>
      </c>
      <c r="J882" s="121" t="s">
        <v>17451</v>
      </c>
      <c r="K882" s="122" t="s">
        <v>17452</v>
      </c>
      <c r="L882" s="123">
        <v>46</v>
      </c>
      <c r="M882" s="124">
        <v>2.56</v>
      </c>
    </row>
    <row r="883" spans="1:13" x14ac:dyDescent="0.2">
      <c r="A883" s="103"/>
      <c r="B883" s="104"/>
      <c r="C883" s="105"/>
      <c r="D883" s="104"/>
      <c r="E883" s="104"/>
      <c r="F883" s="104"/>
      <c r="G883" s="104"/>
      <c r="H883" s="104"/>
      <c r="I883" s="120" t="str">
        <f t="shared" si="13"/>
        <v>GRUP_G6</v>
      </c>
      <c r="J883" s="121" t="s">
        <v>17453</v>
      </c>
      <c r="K883" s="122" t="s">
        <v>17454</v>
      </c>
      <c r="L883" s="123">
        <v>46</v>
      </c>
      <c r="M883" s="124">
        <v>2.56</v>
      </c>
    </row>
    <row r="884" spans="1:13" x14ac:dyDescent="0.2">
      <c r="A884" s="103"/>
      <c r="B884" s="104"/>
      <c r="C884" s="105"/>
      <c r="D884" s="104"/>
      <c r="E884" s="104"/>
      <c r="F884" s="104"/>
      <c r="G884" s="104"/>
      <c r="H884" s="104"/>
      <c r="I884" s="120" t="str">
        <f t="shared" si="13"/>
        <v>GRUP_G6</v>
      </c>
      <c r="J884" s="121" t="s">
        <v>17455</v>
      </c>
      <c r="K884" s="122" t="s">
        <v>17456</v>
      </c>
      <c r="L884" s="123">
        <v>46</v>
      </c>
      <c r="M884" s="124">
        <v>2.56</v>
      </c>
    </row>
    <row r="885" spans="1:13" x14ac:dyDescent="0.2">
      <c r="A885" s="103"/>
      <c r="B885" s="104"/>
      <c r="C885" s="105"/>
      <c r="D885" s="104"/>
      <c r="E885" s="104"/>
      <c r="F885" s="104"/>
      <c r="G885" s="104"/>
      <c r="H885" s="104"/>
      <c r="I885" s="120" t="str">
        <f t="shared" si="13"/>
        <v>GRUP_G6</v>
      </c>
      <c r="J885" s="139" t="s">
        <v>17457</v>
      </c>
      <c r="K885" s="140" t="s">
        <v>17458</v>
      </c>
      <c r="L885" s="141">
        <v>46</v>
      </c>
      <c r="M885" s="142">
        <v>2.56</v>
      </c>
    </row>
    <row r="886" spans="1:13" x14ac:dyDescent="0.2">
      <c r="A886" s="103"/>
      <c r="B886" s="104"/>
      <c r="C886" s="105"/>
      <c r="D886" s="104"/>
      <c r="E886" s="104"/>
      <c r="F886" s="104"/>
      <c r="G886" s="104"/>
      <c r="H886" s="104"/>
      <c r="I886" s="120" t="str">
        <f t="shared" si="13"/>
        <v>GRUP_G6</v>
      </c>
      <c r="J886" s="139" t="s">
        <v>17459</v>
      </c>
      <c r="K886" s="140" t="s">
        <v>17460</v>
      </c>
      <c r="L886" s="141">
        <v>46</v>
      </c>
      <c r="M886" s="142">
        <v>2.56</v>
      </c>
    </row>
    <row r="887" spans="1:13" x14ac:dyDescent="0.2">
      <c r="A887" s="103"/>
      <c r="B887" s="104"/>
      <c r="C887" s="105"/>
      <c r="D887" s="104"/>
      <c r="E887" s="104"/>
      <c r="F887" s="104"/>
      <c r="G887" s="104"/>
      <c r="H887" s="104"/>
      <c r="I887" s="120" t="str">
        <f t="shared" si="13"/>
        <v>GRUP_G6</v>
      </c>
      <c r="J887" s="139" t="s">
        <v>17461</v>
      </c>
      <c r="K887" s="140" t="s">
        <v>17462</v>
      </c>
      <c r="L887" s="141">
        <v>46</v>
      </c>
      <c r="M887" s="142">
        <v>2.56</v>
      </c>
    </row>
    <row r="888" spans="1:13" x14ac:dyDescent="0.2">
      <c r="A888" s="103"/>
      <c r="B888" s="104"/>
      <c r="C888" s="105"/>
      <c r="D888" s="104"/>
      <c r="E888" s="104"/>
      <c r="F888" s="104"/>
      <c r="G888" s="104"/>
      <c r="H888" s="104"/>
      <c r="I888" s="120" t="str">
        <f t="shared" si="13"/>
        <v>GRUP_G6</v>
      </c>
      <c r="J888" s="139" t="s">
        <v>17463</v>
      </c>
      <c r="K888" s="140" t="s">
        <v>17435</v>
      </c>
      <c r="L888" s="141">
        <v>46</v>
      </c>
      <c r="M888" s="142">
        <v>2.56</v>
      </c>
    </row>
    <row r="889" spans="1:13" x14ac:dyDescent="0.2">
      <c r="A889" s="103"/>
      <c r="B889" s="104"/>
      <c r="C889" s="105"/>
      <c r="D889" s="104"/>
      <c r="E889" s="104"/>
      <c r="F889" s="104"/>
      <c r="G889" s="104"/>
      <c r="H889" s="104"/>
      <c r="I889" s="120" t="str">
        <f t="shared" si="13"/>
        <v>GRUP_G6</v>
      </c>
      <c r="J889" s="139" t="s">
        <v>17464</v>
      </c>
      <c r="K889" s="140" t="s">
        <v>17465</v>
      </c>
      <c r="L889" s="141">
        <v>46</v>
      </c>
      <c r="M889" s="142">
        <v>2.56</v>
      </c>
    </row>
    <row r="890" spans="1:13" x14ac:dyDescent="0.2">
      <c r="A890" s="103"/>
      <c r="B890" s="104"/>
      <c r="C890" s="105"/>
      <c r="D890" s="104"/>
      <c r="E890" s="104"/>
      <c r="F890" s="104"/>
      <c r="G890" s="104"/>
      <c r="H890" s="104"/>
      <c r="I890" s="120" t="str">
        <f t="shared" si="13"/>
        <v>GRUP_G6</v>
      </c>
      <c r="J890" s="139" t="s">
        <v>17466</v>
      </c>
      <c r="K890" s="140" t="s">
        <v>17467</v>
      </c>
      <c r="L890" s="141">
        <v>41</v>
      </c>
      <c r="M890" s="142">
        <v>2.31</v>
      </c>
    </row>
    <row r="891" spans="1:13" x14ac:dyDescent="0.2">
      <c r="A891" s="103"/>
      <c r="B891" s="104"/>
      <c r="C891" s="105"/>
      <c r="D891" s="104"/>
      <c r="E891" s="104"/>
      <c r="F891" s="104"/>
      <c r="G891" s="104"/>
      <c r="H891" s="104"/>
      <c r="I891" s="120" t="str">
        <f t="shared" si="13"/>
        <v>GRUP_G6</v>
      </c>
      <c r="J891" s="121" t="s">
        <v>17468</v>
      </c>
      <c r="K891" s="122" t="s">
        <v>17469</v>
      </c>
      <c r="L891" s="123">
        <v>46</v>
      </c>
      <c r="M891" s="124">
        <v>2.56</v>
      </c>
    </row>
    <row r="892" spans="1:13" x14ac:dyDescent="0.2">
      <c r="A892" s="103"/>
      <c r="B892" s="104"/>
      <c r="C892" s="105"/>
      <c r="D892" s="104"/>
      <c r="E892" s="104"/>
      <c r="F892" s="104"/>
      <c r="G892" s="104"/>
      <c r="H892" s="104"/>
      <c r="I892" s="120" t="str">
        <f t="shared" si="13"/>
        <v>GRUP_G6</v>
      </c>
      <c r="J892" s="121" t="s">
        <v>17470</v>
      </c>
      <c r="K892" s="122" t="s">
        <v>17471</v>
      </c>
      <c r="L892" s="123">
        <v>44</v>
      </c>
      <c r="M892" s="124">
        <v>2.46</v>
      </c>
    </row>
    <row r="893" spans="1:13" x14ac:dyDescent="0.2">
      <c r="A893" s="103"/>
      <c r="B893" s="104"/>
      <c r="C893" s="105"/>
      <c r="D893" s="104"/>
      <c r="E893" s="104"/>
      <c r="F893" s="104"/>
      <c r="G893" s="104"/>
      <c r="H893" s="104"/>
      <c r="I893" s="120" t="str">
        <f t="shared" si="13"/>
        <v>GRUP_G6</v>
      </c>
      <c r="J893" s="139" t="s">
        <v>17472</v>
      </c>
      <c r="K893" s="140" t="s">
        <v>17446</v>
      </c>
      <c r="L893" s="141">
        <v>44</v>
      </c>
      <c r="M893" s="142">
        <v>2.46</v>
      </c>
    </row>
    <row r="894" spans="1:13" x14ac:dyDescent="0.2">
      <c r="A894" s="103"/>
      <c r="B894" s="104"/>
      <c r="C894" s="105"/>
      <c r="D894" s="104"/>
      <c r="E894" s="104"/>
      <c r="F894" s="104"/>
      <c r="G894" s="104"/>
      <c r="H894" s="104"/>
      <c r="I894" s="120" t="str">
        <f t="shared" si="13"/>
        <v>GRUP_G6</v>
      </c>
      <c r="J894" s="139" t="s">
        <v>17473</v>
      </c>
      <c r="K894" s="140" t="s">
        <v>17448</v>
      </c>
      <c r="L894" s="141">
        <v>44</v>
      </c>
      <c r="M894" s="142">
        <v>2.46</v>
      </c>
    </row>
    <row r="895" spans="1:13" x14ac:dyDescent="0.2">
      <c r="A895" s="103"/>
      <c r="B895" s="104"/>
      <c r="C895" s="105"/>
      <c r="D895" s="104"/>
      <c r="E895" s="104"/>
      <c r="F895" s="104"/>
      <c r="G895" s="104"/>
      <c r="H895" s="104"/>
      <c r="I895" s="120" t="str">
        <f t="shared" si="13"/>
        <v>GRUP_G6</v>
      </c>
      <c r="J895" s="139" t="s">
        <v>17474</v>
      </c>
      <c r="K895" s="140" t="s">
        <v>17475</v>
      </c>
      <c r="L895" s="141">
        <v>30</v>
      </c>
      <c r="M895" s="142">
        <v>1.83</v>
      </c>
    </row>
    <row r="896" spans="1:13" x14ac:dyDescent="0.2">
      <c r="A896" s="103"/>
      <c r="B896" s="104"/>
      <c r="C896" s="105"/>
      <c r="D896" s="104"/>
      <c r="E896" s="104"/>
      <c r="F896" s="104"/>
      <c r="G896" s="104"/>
      <c r="H896" s="104"/>
      <c r="I896" s="120" t="str">
        <f t="shared" si="13"/>
        <v>GRUP_G6</v>
      </c>
      <c r="J896" s="139" t="s">
        <v>17476</v>
      </c>
      <c r="K896" s="140" t="s">
        <v>17477</v>
      </c>
      <c r="L896" s="141">
        <v>34</v>
      </c>
      <c r="M896" s="142">
        <v>1.99</v>
      </c>
    </row>
    <row r="897" spans="1:13" x14ac:dyDescent="0.2">
      <c r="A897" s="103"/>
      <c r="B897" s="104"/>
      <c r="C897" s="105"/>
      <c r="D897" s="104"/>
      <c r="E897" s="104"/>
      <c r="F897" s="104"/>
      <c r="G897" s="104"/>
      <c r="H897" s="104"/>
      <c r="I897" s="120" t="str">
        <f t="shared" si="13"/>
        <v>GRUP_G6</v>
      </c>
      <c r="J897" s="167" t="s">
        <v>17478</v>
      </c>
      <c r="K897" s="168" t="s">
        <v>17479</v>
      </c>
      <c r="L897" s="169">
        <v>30</v>
      </c>
      <c r="M897" s="170">
        <v>1.83</v>
      </c>
    </row>
    <row r="898" spans="1:13" x14ac:dyDescent="0.2">
      <c r="A898" s="103"/>
      <c r="B898" s="104"/>
      <c r="C898" s="105"/>
      <c r="D898" s="104"/>
      <c r="E898" s="104"/>
      <c r="F898" s="104"/>
      <c r="G898" s="104"/>
      <c r="H898" s="104"/>
      <c r="I898" s="120" t="str">
        <f t="shared" si="13"/>
        <v>GRUP_G6</v>
      </c>
      <c r="J898" s="139" t="s">
        <v>17480</v>
      </c>
      <c r="K898" s="140" t="s">
        <v>17481</v>
      </c>
      <c r="L898" s="141">
        <v>30</v>
      </c>
      <c r="M898" s="142">
        <v>1.83</v>
      </c>
    </row>
    <row r="899" spans="1:13" x14ac:dyDescent="0.2">
      <c r="A899" s="103"/>
      <c r="B899" s="104"/>
      <c r="C899" s="105"/>
      <c r="D899" s="104"/>
      <c r="E899" s="104"/>
      <c r="F899" s="104"/>
      <c r="G899" s="104"/>
      <c r="H899" s="104"/>
      <c r="I899" s="120" t="str">
        <f t="shared" si="13"/>
        <v>GRUP_G6</v>
      </c>
      <c r="J899" s="139" t="s">
        <v>17482</v>
      </c>
      <c r="K899" s="140" t="s">
        <v>17483</v>
      </c>
      <c r="L899" s="141">
        <v>30</v>
      </c>
      <c r="M899" s="142">
        <v>1.83</v>
      </c>
    </row>
    <row r="900" spans="1:13" x14ac:dyDescent="0.2">
      <c r="A900" s="103"/>
      <c r="B900" s="104"/>
      <c r="C900" s="105"/>
      <c r="D900" s="104"/>
      <c r="E900" s="104"/>
      <c r="F900" s="104"/>
      <c r="G900" s="104"/>
      <c r="H900" s="104"/>
      <c r="I900" s="120" t="str">
        <f t="shared" si="13"/>
        <v>GRUP_G6</v>
      </c>
      <c r="J900" s="139" t="s">
        <v>17484</v>
      </c>
      <c r="K900" s="140" t="s">
        <v>17485</v>
      </c>
      <c r="L900" s="141">
        <v>30</v>
      </c>
      <c r="M900" s="142">
        <v>1.83</v>
      </c>
    </row>
    <row r="901" spans="1:13" x14ac:dyDescent="0.2">
      <c r="A901" s="103"/>
      <c r="B901" s="104"/>
      <c r="C901" s="105"/>
      <c r="D901" s="104"/>
      <c r="E901" s="104"/>
      <c r="F901" s="104"/>
      <c r="G901" s="104"/>
      <c r="H901" s="104"/>
      <c r="I901" s="120" t="str">
        <f t="shared" ref="I901:I964" si="14">CONCATENATE("GRUP_",LEFT(J901,2))</f>
        <v>GRUP_G6</v>
      </c>
      <c r="J901" s="121" t="s">
        <v>17486</v>
      </c>
      <c r="K901" s="122" t="s">
        <v>17209</v>
      </c>
      <c r="L901" s="123">
        <v>30</v>
      </c>
      <c r="M901" s="124">
        <v>1.83</v>
      </c>
    </row>
    <row r="902" spans="1:13" x14ac:dyDescent="0.2">
      <c r="A902" s="103"/>
      <c r="B902" s="104"/>
      <c r="C902" s="105"/>
      <c r="D902" s="104"/>
      <c r="E902" s="104"/>
      <c r="F902" s="104"/>
      <c r="G902" s="104"/>
      <c r="H902" s="104"/>
      <c r="I902" s="120" t="str">
        <f t="shared" si="14"/>
        <v>GRUP_G6</v>
      </c>
      <c r="J902" s="121" t="s">
        <v>17487</v>
      </c>
      <c r="K902" s="122" t="s">
        <v>17488</v>
      </c>
      <c r="L902" s="123">
        <v>30</v>
      </c>
      <c r="M902" s="124">
        <v>1.83</v>
      </c>
    </row>
    <row r="903" spans="1:13" x14ac:dyDescent="0.2">
      <c r="A903" s="103"/>
      <c r="B903" s="104"/>
      <c r="C903" s="105"/>
      <c r="D903" s="104"/>
      <c r="E903" s="104"/>
      <c r="F903" s="104"/>
      <c r="G903" s="104"/>
      <c r="H903" s="104"/>
      <c r="I903" s="120" t="str">
        <f t="shared" si="14"/>
        <v>GRUP_G6</v>
      </c>
      <c r="J903" s="139" t="s">
        <v>17489</v>
      </c>
      <c r="K903" s="140" t="s">
        <v>17490</v>
      </c>
      <c r="L903" s="141">
        <v>26</v>
      </c>
      <c r="M903" s="142">
        <v>1.69</v>
      </c>
    </row>
    <row r="904" spans="1:13" x14ac:dyDescent="0.2">
      <c r="A904" s="103"/>
      <c r="B904" s="104"/>
      <c r="C904" s="105"/>
      <c r="D904" s="104"/>
      <c r="E904" s="104"/>
      <c r="F904" s="104"/>
      <c r="G904" s="104"/>
      <c r="H904" s="104"/>
      <c r="I904" s="120" t="str">
        <f t="shared" si="14"/>
        <v>GRUP_G6</v>
      </c>
      <c r="J904" s="139" t="s">
        <v>17491</v>
      </c>
      <c r="K904" s="140" t="s">
        <v>17492</v>
      </c>
      <c r="L904" s="141">
        <v>26</v>
      </c>
      <c r="M904" s="142">
        <v>1.69</v>
      </c>
    </row>
    <row r="905" spans="1:13" x14ac:dyDescent="0.2">
      <c r="A905" s="103"/>
      <c r="B905" s="104"/>
      <c r="C905" s="105"/>
      <c r="D905" s="104"/>
      <c r="E905" s="104"/>
      <c r="F905" s="104"/>
      <c r="G905" s="104"/>
      <c r="H905" s="104"/>
      <c r="I905" s="120" t="str">
        <f t="shared" si="14"/>
        <v>GRUP_G6</v>
      </c>
      <c r="J905" s="139" t="s">
        <v>17493</v>
      </c>
      <c r="K905" s="140" t="s">
        <v>17494</v>
      </c>
      <c r="L905" s="141">
        <v>26</v>
      </c>
      <c r="M905" s="142">
        <v>1.69</v>
      </c>
    </row>
    <row r="906" spans="1:13" x14ac:dyDescent="0.2">
      <c r="A906" s="103"/>
      <c r="B906" s="104"/>
      <c r="C906" s="105"/>
      <c r="D906" s="104"/>
      <c r="E906" s="104"/>
      <c r="F906" s="104"/>
      <c r="G906" s="104"/>
      <c r="H906" s="104"/>
      <c r="I906" s="120" t="str">
        <f t="shared" si="14"/>
        <v>GRUP_G6</v>
      </c>
      <c r="J906" s="139" t="s">
        <v>17495</v>
      </c>
      <c r="K906" s="140" t="s">
        <v>17496</v>
      </c>
      <c r="L906" s="141">
        <v>24</v>
      </c>
      <c r="M906" s="142">
        <v>1.62</v>
      </c>
    </row>
    <row r="907" spans="1:13" x14ac:dyDescent="0.2">
      <c r="A907" s="103"/>
      <c r="B907" s="104"/>
      <c r="C907" s="105"/>
      <c r="D907" s="104"/>
      <c r="E907" s="104"/>
      <c r="F907" s="104"/>
      <c r="G907" s="104"/>
      <c r="H907" s="104"/>
      <c r="I907" s="120" t="str">
        <f t="shared" si="14"/>
        <v>GRUP_G6</v>
      </c>
      <c r="J907" s="121" t="s">
        <v>17497</v>
      </c>
      <c r="K907" s="122" t="s">
        <v>17465</v>
      </c>
      <c r="L907" s="123">
        <v>55</v>
      </c>
      <c r="M907" s="124">
        <v>3.09</v>
      </c>
    </row>
    <row r="908" spans="1:13" x14ac:dyDescent="0.2">
      <c r="A908" s="103"/>
      <c r="B908" s="104"/>
      <c r="C908" s="105"/>
      <c r="D908" s="104"/>
      <c r="E908" s="104"/>
      <c r="F908" s="104"/>
      <c r="G908" s="104"/>
      <c r="H908" s="104"/>
      <c r="I908" s="120" t="str">
        <f t="shared" si="14"/>
        <v>GRUP_G6</v>
      </c>
      <c r="J908" s="121" t="s">
        <v>17498</v>
      </c>
      <c r="K908" s="122" t="s">
        <v>17488</v>
      </c>
      <c r="L908" s="123">
        <v>40</v>
      </c>
      <c r="M908" s="124">
        <v>2.2599999999999998</v>
      </c>
    </row>
    <row r="909" spans="1:13" x14ac:dyDescent="0.2">
      <c r="A909" s="103"/>
      <c r="B909" s="104"/>
      <c r="C909" s="105"/>
      <c r="D909" s="104"/>
      <c r="E909" s="104"/>
      <c r="F909" s="104"/>
      <c r="G909" s="104"/>
      <c r="H909" s="104"/>
      <c r="I909" s="120" t="str">
        <f t="shared" si="14"/>
        <v>GRUP_G6</v>
      </c>
      <c r="J909" s="121" t="s">
        <v>17499</v>
      </c>
      <c r="K909" s="122" t="s">
        <v>17500</v>
      </c>
      <c r="L909" s="123">
        <v>30</v>
      </c>
      <c r="M909" s="124">
        <v>1.83</v>
      </c>
    </row>
    <row r="910" spans="1:13" x14ac:dyDescent="0.2">
      <c r="A910" s="103"/>
      <c r="B910" s="104"/>
      <c r="C910" s="105"/>
      <c r="D910" s="104"/>
      <c r="E910" s="104"/>
      <c r="F910" s="104"/>
      <c r="G910" s="104"/>
      <c r="H910" s="104"/>
      <c r="I910" s="120" t="str">
        <f t="shared" si="14"/>
        <v>GRUP_G6</v>
      </c>
      <c r="J910" s="121" t="s">
        <v>17501</v>
      </c>
      <c r="K910" s="122" t="s">
        <v>17502</v>
      </c>
      <c r="L910" s="123">
        <v>56</v>
      </c>
      <c r="M910" s="124">
        <v>3.16</v>
      </c>
    </row>
    <row r="911" spans="1:13" x14ac:dyDescent="0.2">
      <c r="A911" s="103"/>
      <c r="B911" s="104"/>
      <c r="C911" s="105"/>
      <c r="D911" s="104"/>
      <c r="E911" s="104"/>
      <c r="F911" s="104"/>
      <c r="G911" s="104"/>
      <c r="H911" s="104"/>
      <c r="I911" s="120" t="str">
        <f t="shared" si="14"/>
        <v>GRUP_G6</v>
      </c>
      <c r="J911" s="121" t="s">
        <v>17503</v>
      </c>
      <c r="K911" s="122" t="s">
        <v>17504</v>
      </c>
      <c r="L911" s="123">
        <v>56</v>
      </c>
      <c r="M911" s="124">
        <v>3.16</v>
      </c>
    </row>
    <row r="912" spans="1:13" x14ac:dyDescent="0.2">
      <c r="A912" s="103"/>
      <c r="B912" s="104"/>
      <c r="C912" s="105"/>
      <c r="D912" s="104"/>
      <c r="E912" s="104"/>
      <c r="F912" s="104"/>
      <c r="G912" s="104"/>
      <c r="H912" s="104"/>
      <c r="I912" s="120" t="str">
        <f t="shared" si="14"/>
        <v>GRUP_G6</v>
      </c>
      <c r="J912" s="121" t="s">
        <v>17505</v>
      </c>
      <c r="K912" s="122" t="s">
        <v>17506</v>
      </c>
      <c r="L912" s="123">
        <v>56</v>
      </c>
      <c r="M912" s="124">
        <v>3.16</v>
      </c>
    </row>
    <row r="913" spans="1:13" x14ac:dyDescent="0.2">
      <c r="A913" s="103"/>
      <c r="B913" s="104"/>
      <c r="C913" s="105"/>
      <c r="D913" s="104"/>
      <c r="E913" s="104"/>
      <c r="F913" s="104"/>
      <c r="G913" s="104"/>
      <c r="H913" s="104"/>
      <c r="I913" s="129" t="str">
        <f t="shared" si="14"/>
        <v>GRUP_G6</v>
      </c>
      <c r="J913" s="130" t="s">
        <v>17507</v>
      </c>
      <c r="K913" s="131" t="s">
        <v>17502</v>
      </c>
      <c r="L913" s="132">
        <v>48</v>
      </c>
      <c r="M913" s="133">
        <v>2.67</v>
      </c>
    </row>
    <row r="914" spans="1:13" x14ac:dyDescent="0.2">
      <c r="A914" s="103"/>
      <c r="B914" s="104"/>
      <c r="C914" s="105"/>
      <c r="D914" s="104"/>
      <c r="E914" s="104"/>
      <c r="F914" s="104"/>
      <c r="G914" s="104"/>
      <c r="H914" s="104"/>
      <c r="I914" s="134" t="str">
        <f t="shared" si="14"/>
        <v>GRUP_H6</v>
      </c>
      <c r="J914" s="148" t="s">
        <v>17508</v>
      </c>
      <c r="K914" s="149" t="s">
        <v>17509</v>
      </c>
      <c r="L914" s="150">
        <v>90</v>
      </c>
      <c r="M914" s="151">
        <v>6.43</v>
      </c>
    </row>
    <row r="915" spans="1:13" x14ac:dyDescent="0.2">
      <c r="A915" s="103"/>
      <c r="B915" s="104"/>
      <c r="C915" s="105"/>
      <c r="D915" s="104"/>
      <c r="E915" s="104"/>
      <c r="F915" s="104"/>
      <c r="G915" s="104"/>
      <c r="H915" s="104"/>
      <c r="I915" s="120" t="str">
        <f t="shared" si="14"/>
        <v>GRUP_H6</v>
      </c>
      <c r="J915" s="139" t="s">
        <v>17510</v>
      </c>
      <c r="K915" s="140" t="s">
        <v>16588</v>
      </c>
      <c r="L915" s="141">
        <v>85</v>
      </c>
      <c r="M915" s="142">
        <v>5.79</v>
      </c>
    </row>
    <row r="916" spans="1:13" x14ac:dyDescent="0.2">
      <c r="A916" s="103"/>
      <c r="B916" s="104"/>
      <c r="C916" s="105"/>
      <c r="D916" s="104"/>
      <c r="E916" s="104"/>
      <c r="F916" s="104"/>
      <c r="G916" s="104"/>
      <c r="H916" s="104"/>
      <c r="I916" s="120" t="str">
        <f t="shared" si="14"/>
        <v>GRUP_H6</v>
      </c>
      <c r="J916" s="139" t="s">
        <v>17511</v>
      </c>
      <c r="K916" s="140" t="s">
        <v>16613</v>
      </c>
      <c r="L916" s="141">
        <v>78</v>
      </c>
      <c r="M916" s="142">
        <v>5</v>
      </c>
    </row>
    <row r="917" spans="1:13" x14ac:dyDescent="0.2">
      <c r="A917" s="103"/>
      <c r="B917" s="104"/>
      <c r="C917" s="105"/>
      <c r="D917" s="104"/>
      <c r="E917" s="104"/>
      <c r="F917" s="104"/>
      <c r="G917" s="104"/>
      <c r="H917" s="104"/>
      <c r="I917" s="120" t="str">
        <f t="shared" si="14"/>
        <v>GRUP_H6</v>
      </c>
      <c r="J917" s="121" t="s">
        <v>17512</v>
      </c>
      <c r="K917" s="122" t="s">
        <v>17513</v>
      </c>
      <c r="L917" s="123">
        <v>78</v>
      </c>
      <c r="M917" s="124">
        <v>5</v>
      </c>
    </row>
    <row r="918" spans="1:13" x14ac:dyDescent="0.2">
      <c r="A918" s="103"/>
      <c r="B918" s="104"/>
      <c r="C918" s="105"/>
      <c r="D918" s="104"/>
      <c r="E918" s="104"/>
      <c r="F918" s="104"/>
      <c r="G918" s="104"/>
      <c r="H918" s="104"/>
      <c r="I918" s="120" t="str">
        <f t="shared" si="14"/>
        <v>GRUP_H6</v>
      </c>
      <c r="J918" s="139" t="s">
        <v>17514</v>
      </c>
      <c r="K918" s="140" t="s">
        <v>17515</v>
      </c>
      <c r="L918" s="141">
        <v>75</v>
      </c>
      <c r="M918" s="142">
        <v>4.7</v>
      </c>
    </row>
    <row r="919" spans="1:13" x14ac:dyDescent="0.2">
      <c r="A919" s="103"/>
      <c r="B919" s="104"/>
      <c r="C919" s="105"/>
      <c r="D919" s="104"/>
      <c r="E919" s="104"/>
      <c r="F919" s="104"/>
      <c r="G919" s="104"/>
      <c r="H919" s="104"/>
      <c r="I919" s="120" t="str">
        <f t="shared" si="14"/>
        <v>GRUP_H6</v>
      </c>
      <c r="J919" s="139" t="s">
        <v>17516</v>
      </c>
      <c r="K919" s="140" t="s">
        <v>17517</v>
      </c>
      <c r="L919" s="141">
        <v>75</v>
      </c>
      <c r="M919" s="142">
        <v>4.7</v>
      </c>
    </row>
    <row r="920" spans="1:13" x14ac:dyDescent="0.2">
      <c r="A920" s="103"/>
      <c r="B920" s="104"/>
      <c r="C920" s="105"/>
      <c r="D920" s="104"/>
      <c r="E920" s="104"/>
      <c r="F920" s="104"/>
      <c r="G920" s="104"/>
      <c r="H920" s="104"/>
      <c r="I920" s="120" t="str">
        <f t="shared" si="14"/>
        <v>GRUP_H6</v>
      </c>
      <c r="J920" s="139" t="s">
        <v>17518</v>
      </c>
      <c r="K920" s="140" t="s">
        <v>16590</v>
      </c>
      <c r="L920" s="141">
        <v>75</v>
      </c>
      <c r="M920" s="142">
        <v>4.7</v>
      </c>
    </row>
    <row r="921" spans="1:13" x14ac:dyDescent="0.2">
      <c r="A921" s="103"/>
      <c r="B921" s="104"/>
      <c r="C921" s="105"/>
      <c r="D921" s="104"/>
      <c r="E921" s="104"/>
      <c r="F921" s="104"/>
      <c r="G921" s="104"/>
      <c r="H921" s="104"/>
      <c r="I921" s="120" t="str">
        <f t="shared" si="14"/>
        <v>GRUP_H6</v>
      </c>
      <c r="J921" s="139" t="s">
        <v>17519</v>
      </c>
      <c r="K921" s="140" t="s">
        <v>17520</v>
      </c>
      <c r="L921" s="141">
        <v>70</v>
      </c>
      <c r="M921" s="142">
        <v>4.2300000000000004</v>
      </c>
    </row>
    <row r="922" spans="1:13" x14ac:dyDescent="0.2">
      <c r="A922" s="103"/>
      <c r="B922" s="104"/>
      <c r="C922" s="105"/>
      <c r="D922" s="104"/>
      <c r="E922" s="104"/>
      <c r="F922" s="104"/>
      <c r="G922" s="104"/>
      <c r="H922" s="104"/>
      <c r="I922" s="120" t="str">
        <f t="shared" si="14"/>
        <v>GRUP_H6</v>
      </c>
      <c r="J922" s="139" t="s">
        <v>17521</v>
      </c>
      <c r="K922" s="140" t="s">
        <v>17522</v>
      </c>
      <c r="L922" s="141">
        <v>70</v>
      </c>
      <c r="M922" s="142">
        <v>4.2300000000000004</v>
      </c>
    </row>
    <row r="923" spans="1:13" x14ac:dyDescent="0.2">
      <c r="A923" s="103"/>
      <c r="B923" s="104"/>
      <c r="C923" s="105"/>
      <c r="D923" s="104"/>
      <c r="E923" s="104"/>
      <c r="F923" s="104"/>
      <c r="G923" s="104"/>
      <c r="H923" s="104"/>
      <c r="I923" s="120" t="str">
        <f t="shared" si="14"/>
        <v>GRUP_H6</v>
      </c>
      <c r="J923" s="139" t="s">
        <v>17523</v>
      </c>
      <c r="K923" s="140" t="s">
        <v>17524</v>
      </c>
      <c r="L923" s="141">
        <v>70</v>
      </c>
      <c r="M923" s="142">
        <v>4.2300000000000004</v>
      </c>
    </row>
    <row r="924" spans="1:13" x14ac:dyDescent="0.2">
      <c r="A924" s="103"/>
      <c r="B924" s="104"/>
      <c r="C924" s="105"/>
      <c r="D924" s="104"/>
      <c r="E924" s="104"/>
      <c r="F924" s="104"/>
      <c r="G924" s="104"/>
      <c r="H924" s="104"/>
      <c r="I924" s="120" t="str">
        <f t="shared" si="14"/>
        <v>GRUP_H6</v>
      </c>
      <c r="J924" s="139" t="s">
        <v>17525</v>
      </c>
      <c r="K924" s="140" t="s">
        <v>16924</v>
      </c>
      <c r="L924" s="141">
        <v>68</v>
      </c>
      <c r="M924" s="142">
        <v>4.0599999999999996</v>
      </c>
    </row>
    <row r="925" spans="1:13" x14ac:dyDescent="0.2">
      <c r="A925" s="103"/>
      <c r="B925" s="104"/>
      <c r="C925" s="105"/>
      <c r="D925" s="104"/>
      <c r="E925" s="104"/>
      <c r="F925" s="104"/>
      <c r="G925" s="104"/>
      <c r="H925" s="104"/>
      <c r="I925" s="120" t="str">
        <f t="shared" si="14"/>
        <v>GRUP_H6</v>
      </c>
      <c r="J925" s="139" t="s">
        <v>17526</v>
      </c>
      <c r="K925" s="140" t="s">
        <v>17527</v>
      </c>
      <c r="L925" s="141">
        <v>65</v>
      </c>
      <c r="M925" s="142">
        <v>3.81</v>
      </c>
    </row>
    <row r="926" spans="1:13" x14ac:dyDescent="0.2">
      <c r="A926" s="103"/>
      <c r="B926" s="104"/>
      <c r="C926" s="105"/>
      <c r="D926" s="104"/>
      <c r="E926" s="104"/>
      <c r="F926" s="104"/>
      <c r="G926" s="104"/>
      <c r="H926" s="104"/>
      <c r="I926" s="120" t="str">
        <f t="shared" si="14"/>
        <v>GRUP_H6</v>
      </c>
      <c r="J926" s="139" t="s">
        <v>17528</v>
      </c>
      <c r="K926" s="140" t="s">
        <v>17529</v>
      </c>
      <c r="L926" s="141">
        <v>65</v>
      </c>
      <c r="M926" s="142">
        <v>3.81</v>
      </c>
    </row>
    <row r="927" spans="1:13" x14ac:dyDescent="0.2">
      <c r="A927" s="103"/>
      <c r="B927" s="104"/>
      <c r="C927" s="105"/>
      <c r="D927" s="104"/>
      <c r="E927" s="104"/>
      <c r="F927" s="104"/>
      <c r="G927" s="104"/>
      <c r="H927" s="104"/>
      <c r="I927" s="120" t="str">
        <f t="shared" si="14"/>
        <v>GRUP_H6</v>
      </c>
      <c r="J927" s="139" t="s">
        <v>17530</v>
      </c>
      <c r="K927" s="140" t="s">
        <v>17531</v>
      </c>
      <c r="L927" s="141">
        <v>65</v>
      </c>
      <c r="M927" s="142">
        <v>3.81</v>
      </c>
    </row>
    <row r="928" spans="1:13" x14ac:dyDescent="0.2">
      <c r="A928" s="103"/>
      <c r="B928" s="104"/>
      <c r="C928" s="105"/>
      <c r="D928" s="104"/>
      <c r="E928" s="104"/>
      <c r="F928" s="104"/>
      <c r="G928" s="104"/>
      <c r="H928" s="104"/>
      <c r="I928" s="120" t="str">
        <f t="shared" si="14"/>
        <v>GRUP_H6</v>
      </c>
      <c r="J928" s="139" t="s">
        <v>17532</v>
      </c>
      <c r="K928" s="140" t="s">
        <v>17533</v>
      </c>
      <c r="L928" s="141">
        <v>65</v>
      </c>
      <c r="M928" s="142">
        <v>3.81</v>
      </c>
    </row>
    <row r="929" spans="1:13" x14ac:dyDescent="0.2">
      <c r="A929" s="103"/>
      <c r="B929" s="104"/>
      <c r="C929" s="105"/>
      <c r="D929" s="104"/>
      <c r="E929" s="104"/>
      <c r="F929" s="104"/>
      <c r="G929" s="104"/>
      <c r="H929" s="104"/>
      <c r="I929" s="120" t="str">
        <f t="shared" si="14"/>
        <v>GRUP_H6</v>
      </c>
      <c r="J929" s="139" t="s">
        <v>17534</v>
      </c>
      <c r="K929" s="140" t="s">
        <v>17535</v>
      </c>
      <c r="L929" s="141">
        <v>65</v>
      </c>
      <c r="M929" s="142">
        <v>3.81</v>
      </c>
    </row>
    <row r="930" spans="1:13" x14ac:dyDescent="0.2">
      <c r="A930" s="103"/>
      <c r="B930" s="104"/>
      <c r="C930" s="105"/>
      <c r="D930" s="104"/>
      <c r="E930" s="104"/>
      <c r="F930" s="104"/>
      <c r="G930" s="104"/>
      <c r="H930" s="104"/>
      <c r="I930" s="120" t="str">
        <f t="shared" si="14"/>
        <v>GRUP_H6</v>
      </c>
      <c r="J930" s="139" t="s">
        <v>17536</v>
      </c>
      <c r="K930" s="140" t="s">
        <v>17537</v>
      </c>
      <c r="L930" s="141">
        <v>62</v>
      </c>
      <c r="M930" s="142">
        <v>3.58</v>
      </c>
    </row>
    <row r="931" spans="1:13" x14ac:dyDescent="0.2">
      <c r="A931" s="103"/>
      <c r="B931" s="104"/>
      <c r="C931" s="105"/>
      <c r="D931" s="104"/>
      <c r="E931" s="104"/>
      <c r="F931" s="104"/>
      <c r="G931" s="104"/>
      <c r="H931" s="104"/>
      <c r="I931" s="120" t="str">
        <f t="shared" si="14"/>
        <v>GRUP_H6</v>
      </c>
      <c r="J931" s="139" t="s">
        <v>17538</v>
      </c>
      <c r="K931" s="140" t="s">
        <v>17539</v>
      </c>
      <c r="L931" s="141">
        <v>61</v>
      </c>
      <c r="M931" s="142">
        <v>3.51</v>
      </c>
    </row>
    <row r="932" spans="1:13" x14ac:dyDescent="0.2">
      <c r="A932" s="103"/>
      <c r="B932" s="104"/>
      <c r="C932" s="105"/>
      <c r="D932" s="104"/>
      <c r="E932" s="104"/>
      <c r="F932" s="104"/>
      <c r="G932" s="104"/>
      <c r="H932" s="104"/>
      <c r="I932" s="120" t="str">
        <f t="shared" si="14"/>
        <v>GRUP_H6</v>
      </c>
      <c r="J932" s="139" t="s">
        <v>17540</v>
      </c>
      <c r="K932" s="140" t="s">
        <v>17541</v>
      </c>
      <c r="L932" s="141">
        <v>61</v>
      </c>
      <c r="M932" s="142">
        <v>3.51</v>
      </c>
    </row>
    <row r="933" spans="1:13" x14ac:dyDescent="0.2">
      <c r="A933" s="103"/>
      <c r="B933" s="104"/>
      <c r="C933" s="105"/>
      <c r="D933" s="104"/>
      <c r="E933" s="104"/>
      <c r="F933" s="104"/>
      <c r="G933" s="104"/>
      <c r="H933" s="104"/>
      <c r="I933" s="120" t="str">
        <f t="shared" si="14"/>
        <v>GRUP_H6</v>
      </c>
      <c r="J933" s="139" t="s">
        <v>17542</v>
      </c>
      <c r="K933" s="140" t="s">
        <v>17543</v>
      </c>
      <c r="L933" s="141">
        <v>61</v>
      </c>
      <c r="M933" s="142">
        <v>3.51</v>
      </c>
    </row>
    <row r="934" spans="1:13" x14ac:dyDescent="0.2">
      <c r="A934" s="103"/>
      <c r="B934" s="104"/>
      <c r="C934" s="105"/>
      <c r="D934" s="104"/>
      <c r="E934" s="104"/>
      <c r="F934" s="104"/>
      <c r="G934" s="104"/>
      <c r="H934" s="104"/>
      <c r="I934" s="120" t="str">
        <f t="shared" si="14"/>
        <v>GRUP_H6</v>
      </c>
      <c r="J934" s="139" t="s">
        <v>17544</v>
      </c>
      <c r="K934" s="140" t="s">
        <v>17545</v>
      </c>
      <c r="L934" s="141">
        <v>61</v>
      </c>
      <c r="M934" s="142">
        <v>3.51</v>
      </c>
    </row>
    <row r="935" spans="1:13" x14ac:dyDescent="0.2">
      <c r="A935" s="103"/>
      <c r="B935" s="104"/>
      <c r="C935" s="105"/>
      <c r="D935" s="104"/>
      <c r="E935" s="104"/>
      <c r="F935" s="104"/>
      <c r="G935" s="104"/>
      <c r="H935" s="104"/>
      <c r="I935" s="120" t="str">
        <f t="shared" si="14"/>
        <v>GRUP_H6</v>
      </c>
      <c r="J935" s="139" t="s">
        <v>17546</v>
      </c>
      <c r="K935" s="140" t="s">
        <v>17547</v>
      </c>
      <c r="L935" s="141">
        <v>61</v>
      </c>
      <c r="M935" s="142">
        <v>3.51</v>
      </c>
    </row>
    <row r="936" spans="1:13" x14ac:dyDescent="0.2">
      <c r="A936" s="103"/>
      <c r="B936" s="104"/>
      <c r="C936" s="105"/>
      <c r="D936" s="104"/>
      <c r="E936" s="104"/>
      <c r="F936" s="104"/>
      <c r="G936" s="104"/>
      <c r="H936" s="104"/>
      <c r="I936" s="120" t="str">
        <f t="shared" si="14"/>
        <v>GRUP_H6</v>
      </c>
      <c r="J936" s="139" t="s">
        <v>17548</v>
      </c>
      <c r="K936" s="140" t="s">
        <v>17549</v>
      </c>
      <c r="L936" s="141">
        <v>61</v>
      </c>
      <c r="M936" s="142">
        <v>3.51</v>
      </c>
    </row>
    <row r="937" spans="1:13" x14ac:dyDescent="0.2">
      <c r="A937" s="103"/>
      <c r="B937" s="104"/>
      <c r="C937" s="105"/>
      <c r="D937" s="104"/>
      <c r="E937" s="104"/>
      <c r="F937" s="104"/>
      <c r="G937" s="104"/>
      <c r="H937" s="104"/>
      <c r="I937" s="120" t="str">
        <f t="shared" si="14"/>
        <v>GRUP_H6</v>
      </c>
      <c r="J937" s="139" t="s">
        <v>17550</v>
      </c>
      <c r="K937" s="140" t="s">
        <v>17551</v>
      </c>
      <c r="L937" s="141">
        <v>61</v>
      </c>
      <c r="M937" s="142">
        <v>3.51</v>
      </c>
    </row>
    <row r="938" spans="1:13" x14ac:dyDescent="0.2">
      <c r="A938" s="103"/>
      <c r="B938" s="104"/>
      <c r="C938" s="105"/>
      <c r="D938" s="104"/>
      <c r="E938" s="104"/>
      <c r="F938" s="104"/>
      <c r="G938" s="104"/>
      <c r="H938" s="104"/>
      <c r="I938" s="120" t="str">
        <f t="shared" si="14"/>
        <v>GRUP_H6</v>
      </c>
      <c r="J938" s="139" t="s">
        <v>17552</v>
      </c>
      <c r="K938" s="140" t="s">
        <v>17553</v>
      </c>
      <c r="L938" s="141">
        <v>61</v>
      </c>
      <c r="M938" s="142">
        <v>3.51</v>
      </c>
    </row>
    <row r="939" spans="1:13" x14ac:dyDescent="0.2">
      <c r="A939" s="103"/>
      <c r="B939" s="104"/>
      <c r="C939" s="105"/>
      <c r="D939" s="104"/>
      <c r="E939" s="104"/>
      <c r="F939" s="104"/>
      <c r="G939" s="104"/>
      <c r="H939" s="104"/>
      <c r="I939" s="120" t="str">
        <f t="shared" si="14"/>
        <v>GRUP_H6</v>
      </c>
      <c r="J939" s="139" t="s">
        <v>17554</v>
      </c>
      <c r="K939" s="140" t="s">
        <v>16260</v>
      </c>
      <c r="L939" s="141">
        <v>61</v>
      </c>
      <c r="M939" s="142">
        <v>3.51</v>
      </c>
    </row>
    <row r="940" spans="1:13" x14ac:dyDescent="0.2">
      <c r="A940" s="103"/>
      <c r="B940" s="104"/>
      <c r="C940" s="105"/>
      <c r="D940" s="104"/>
      <c r="E940" s="104"/>
      <c r="F940" s="104"/>
      <c r="G940" s="104"/>
      <c r="H940" s="104"/>
      <c r="I940" s="120" t="str">
        <f t="shared" si="14"/>
        <v>GRUP_H6</v>
      </c>
      <c r="J940" s="139" t="s">
        <v>17555</v>
      </c>
      <c r="K940" s="140" t="s">
        <v>17556</v>
      </c>
      <c r="L940" s="141">
        <v>61</v>
      </c>
      <c r="M940" s="142">
        <v>3.51</v>
      </c>
    </row>
    <row r="941" spans="1:13" x14ac:dyDescent="0.2">
      <c r="A941" s="103"/>
      <c r="B941" s="104"/>
      <c r="C941" s="105"/>
      <c r="D941" s="104"/>
      <c r="E941" s="104"/>
      <c r="F941" s="104"/>
      <c r="G941" s="104"/>
      <c r="H941" s="104"/>
      <c r="I941" s="120" t="str">
        <f t="shared" si="14"/>
        <v>GRUP_H6</v>
      </c>
      <c r="J941" s="139" t="s">
        <v>17557</v>
      </c>
      <c r="K941" s="140" t="s">
        <v>17558</v>
      </c>
      <c r="L941" s="141">
        <v>61</v>
      </c>
      <c r="M941" s="142">
        <v>3.51</v>
      </c>
    </row>
    <row r="942" spans="1:13" x14ac:dyDescent="0.2">
      <c r="A942" s="103"/>
      <c r="B942" s="104"/>
      <c r="C942" s="105"/>
      <c r="D942" s="104"/>
      <c r="E942" s="104"/>
      <c r="F942" s="104"/>
      <c r="G942" s="104"/>
      <c r="H942" s="104"/>
      <c r="I942" s="120" t="str">
        <f t="shared" si="14"/>
        <v>GRUP_H6</v>
      </c>
      <c r="J942" s="139" t="s">
        <v>17559</v>
      </c>
      <c r="K942" s="140" t="s">
        <v>17560</v>
      </c>
      <c r="L942" s="141">
        <v>61</v>
      </c>
      <c r="M942" s="142">
        <v>3.51</v>
      </c>
    </row>
    <row r="943" spans="1:13" x14ac:dyDescent="0.2">
      <c r="A943" s="103"/>
      <c r="B943" s="104"/>
      <c r="C943" s="105"/>
      <c r="D943" s="104"/>
      <c r="E943" s="104"/>
      <c r="F943" s="104"/>
      <c r="G943" s="104"/>
      <c r="H943" s="104"/>
      <c r="I943" s="120" t="str">
        <f t="shared" si="14"/>
        <v>GRUP_H6</v>
      </c>
      <c r="J943" s="139" t="s">
        <v>17561</v>
      </c>
      <c r="K943" s="140" t="s">
        <v>17562</v>
      </c>
      <c r="L943" s="141">
        <v>61</v>
      </c>
      <c r="M943" s="142">
        <v>3.51</v>
      </c>
    </row>
    <row r="944" spans="1:13" x14ac:dyDescent="0.2">
      <c r="A944" s="103"/>
      <c r="B944" s="104"/>
      <c r="C944" s="105"/>
      <c r="D944" s="104"/>
      <c r="E944" s="104"/>
      <c r="F944" s="104"/>
      <c r="G944" s="104"/>
      <c r="H944" s="104"/>
      <c r="I944" s="120" t="str">
        <f t="shared" si="14"/>
        <v>GRUP_H6</v>
      </c>
      <c r="J944" s="139" t="s">
        <v>17563</v>
      </c>
      <c r="K944" s="140" t="s">
        <v>17564</v>
      </c>
      <c r="L944" s="141">
        <v>61</v>
      </c>
      <c r="M944" s="142">
        <v>3.51</v>
      </c>
    </row>
    <row r="945" spans="1:13" x14ac:dyDescent="0.2">
      <c r="A945" s="103"/>
      <c r="B945" s="104"/>
      <c r="C945" s="105"/>
      <c r="D945" s="104"/>
      <c r="E945" s="104"/>
      <c r="F945" s="104"/>
      <c r="G945" s="104"/>
      <c r="H945" s="104"/>
      <c r="I945" s="120" t="str">
        <f t="shared" si="14"/>
        <v>GRUP_H6</v>
      </c>
      <c r="J945" s="139" t="s">
        <v>17565</v>
      </c>
      <c r="K945" s="140" t="s">
        <v>17566</v>
      </c>
      <c r="L945" s="141">
        <v>61</v>
      </c>
      <c r="M945" s="142">
        <v>3.51</v>
      </c>
    </row>
    <row r="946" spans="1:13" x14ac:dyDescent="0.2">
      <c r="A946" s="103"/>
      <c r="B946" s="104"/>
      <c r="C946" s="105"/>
      <c r="D946" s="104"/>
      <c r="E946" s="104"/>
      <c r="F946" s="104"/>
      <c r="G946" s="104"/>
      <c r="H946" s="104"/>
      <c r="I946" s="120" t="str">
        <f t="shared" si="14"/>
        <v>GRUP_H6</v>
      </c>
      <c r="J946" s="139" t="s">
        <v>17567</v>
      </c>
      <c r="K946" s="140" t="s">
        <v>17568</v>
      </c>
      <c r="L946" s="141">
        <v>61</v>
      </c>
      <c r="M946" s="142">
        <v>3.51</v>
      </c>
    </row>
    <row r="947" spans="1:13" x14ac:dyDescent="0.2">
      <c r="A947" s="103"/>
      <c r="B947" s="104"/>
      <c r="C947" s="105"/>
      <c r="D947" s="104"/>
      <c r="E947" s="104"/>
      <c r="F947" s="104"/>
      <c r="G947" s="104"/>
      <c r="H947" s="104"/>
      <c r="I947" s="120" t="str">
        <f t="shared" si="14"/>
        <v>GRUP_H6</v>
      </c>
      <c r="J947" s="139" t="s">
        <v>17569</v>
      </c>
      <c r="K947" s="140" t="s">
        <v>17570</v>
      </c>
      <c r="L947" s="141">
        <v>61</v>
      </c>
      <c r="M947" s="142">
        <v>3.51</v>
      </c>
    </row>
    <row r="948" spans="1:13" x14ac:dyDescent="0.2">
      <c r="A948" s="103"/>
      <c r="B948" s="104"/>
      <c r="C948" s="105"/>
      <c r="D948" s="104"/>
      <c r="E948" s="104"/>
      <c r="F948" s="104"/>
      <c r="G948" s="104"/>
      <c r="H948" s="104"/>
      <c r="I948" s="120" t="str">
        <f t="shared" si="14"/>
        <v>GRUP_H6</v>
      </c>
      <c r="J948" s="139" t="s">
        <v>17571</v>
      </c>
      <c r="K948" s="140" t="s">
        <v>17572</v>
      </c>
      <c r="L948" s="141">
        <v>58</v>
      </c>
      <c r="M948" s="142">
        <v>3.29</v>
      </c>
    </row>
    <row r="949" spans="1:13" x14ac:dyDescent="0.2">
      <c r="A949" s="103"/>
      <c r="B949" s="104"/>
      <c r="C949" s="105"/>
      <c r="D949" s="104"/>
      <c r="E949" s="104"/>
      <c r="F949" s="104"/>
      <c r="G949" s="104"/>
      <c r="H949" s="104"/>
      <c r="I949" s="120" t="str">
        <f t="shared" si="14"/>
        <v>GRUP_H6</v>
      </c>
      <c r="J949" s="139" t="s">
        <v>17573</v>
      </c>
      <c r="K949" s="140" t="s">
        <v>17574</v>
      </c>
      <c r="L949" s="141">
        <v>58</v>
      </c>
      <c r="M949" s="142">
        <v>3.29</v>
      </c>
    </row>
    <row r="950" spans="1:13" x14ac:dyDescent="0.2">
      <c r="A950" s="103"/>
      <c r="B950" s="104"/>
      <c r="C950" s="105"/>
      <c r="D950" s="104"/>
      <c r="E950" s="104"/>
      <c r="F950" s="104"/>
      <c r="G950" s="104"/>
      <c r="H950" s="104"/>
      <c r="I950" s="120" t="str">
        <f t="shared" si="14"/>
        <v>GRUP_H6</v>
      </c>
      <c r="J950" s="139" t="s">
        <v>17575</v>
      </c>
      <c r="K950" s="140" t="s">
        <v>17576</v>
      </c>
      <c r="L950" s="141">
        <v>58</v>
      </c>
      <c r="M950" s="142">
        <v>3.29</v>
      </c>
    </row>
    <row r="951" spans="1:13" x14ac:dyDescent="0.2">
      <c r="A951" s="103"/>
      <c r="B951" s="104"/>
      <c r="C951" s="105"/>
      <c r="D951" s="104"/>
      <c r="E951" s="104"/>
      <c r="F951" s="104"/>
      <c r="G951" s="104"/>
      <c r="H951" s="104"/>
      <c r="I951" s="120" t="str">
        <f t="shared" si="14"/>
        <v>GRUP_H6</v>
      </c>
      <c r="J951" s="139" t="s">
        <v>17577</v>
      </c>
      <c r="K951" s="140" t="s">
        <v>17578</v>
      </c>
      <c r="L951" s="141">
        <v>58</v>
      </c>
      <c r="M951" s="142">
        <v>3.29</v>
      </c>
    </row>
    <row r="952" spans="1:13" x14ac:dyDescent="0.2">
      <c r="A952" s="103"/>
      <c r="B952" s="104"/>
      <c r="C952" s="105"/>
      <c r="D952" s="104"/>
      <c r="E952" s="104"/>
      <c r="F952" s="104"/>
      <c r="G952" s="104"/>
      <c r="H952" s="104"/>
      <c r="I952" s="120" t="str">
        <f t="shared" si="14"/>
        <v>GRUP_H6</v>
      </c>
      <c r="J952" s="139" t="s">
        <v>17579</v>
      </c>
      <c r="K952" s="140" t="s">
        <v>17580</v>
      </c>
      <c r="L952" s="141">
        <v>58</v>
      </c>
      <c r="M952" s="142">
        <v>3.29</v>
      </c>
    </row>
    <row r="953" spans="1:13" x14ac:dyDescent="0.2">
      <c r="A953" s="103"/>
      <c r="B953" s="104"/>
      <c r="C953" s="105"/>
      <c r="D953" s="104"/>
      <c r="E953" s="104"/>
      <c r="F953" s="104"/>
      <c r="G953" s="104"/>
      <c r="H953" s="104"/>
      <c r="I953" s="120" t="str">
        <f t="shared" si="14"/>
        <v>GRUP_H6</v>
      </c>
      <c r="J953" s="139" t="s">
        <v>17581</v>
      </c>
      <c r="K953" s="140" t="s">
        <v>16372</v>
      </c>
      <c r="L953" s="141">
        <v>58</v>
      </c>
      <c r="M953" s="142">
        <v>3.29</v>
      </c>
    </row>
    <row r="954" spans="1:13" x14ac:dyDescent="0.2">
      <c r="A954" s="103"/>
      <c r="B954" s="104"/>
      <c r="C954" s="105"/>
      <c r="D954" s="104"/>
      <c r="E954" s="104"/>
      <c r="F954" s="104"/>
      <c r="G954" s="104"/>
      <c r="H954" s="104"/>
      <c r="I954" s="120" t="str">
        <f t="shared" si="14"/>
        <v>GRUP_H6</v>
      </c>
      <c r="J954" s="139" t="s">
        <v>17582</v>
      </c>
      <c r="K954" s="140" t="s">
        <v>17583</v>
      </c>
      <c r="L954" s="141">
        <v>58</v>
      </c>
      <c r="M954" s="142">
        <v>3.29</v>
      </c>
    </row>
    <row r="955" spans="1:13" x14ac:dyDescent="0.2">
      <c r="A955" s="103"/>
      <c r="B955" s="104"/>
      <c r="C955" s="105"/>
      <c r="D955" s="104"/>
      <c r="E955" s="104"/>
      <c r="F955" s="104"/>
      <c r="G955" s="104"/>
      <c r="H955" s="104"/>
      <c r="I955" s="120" t="str">
        <f t="shared" si="14"/>
        <v>GRUP_H6</v>
      </c>
      <c r="J955" s="139" t="s">
        <v>17584</v>
      </c>
      <c r="K955" s="140" t="s">
        <v>17585</v>
      </c>
      <c r="L955" s="141">
        <v>55</v>
      </c>
      <c r="M955" s="142">
        <v>3.09</v>
      </c>
    </row>
    <row r="956" spans="1:13" x14ac:dyDescent="0.2">
      <c r="A956" s="103"/>
      <c r="B956" s="104"/>
      <c r="C956" s="105"/>
      <c r="D956" s="104"/>
      <c r="E956" s="104"/>
      <c r="F956" s="104"/>
      <c r="G956" s="104"/>
      <c r="H956" s="104"/>
      <c r="I956" s="120" t="str">
        <f t="shared" si="14"/>
        <v>GRUP_H6</v>
      </c>
      <c r="J956" s="139" t="s">
        <v>17586</v>
      </c>
      <c r="K956" s="140" t="s">
        <v>17587</v>
      </c>
      <c r="L956" s="141">
        <v>55</v>
      </c>
      <c r="M956" s="142">
        <v>3.09</v>
      </c>
    </row>
    <row r="957" spans="1:13" x14ac:dyDescent="0.2">
      <c r="A957" s="103"/>
      <c r="B957" s="104"/>
      <c r="C957" s="105"/>
      <c r="D957" s="104"/>
      <c r="E957" s="104"/>
      <c r="F957" s="104"/>
      <c r="G957" s="104"/>
      <c r="H957" s="104"/>
      <c r="I957" s="120" t="str">
        <f t="shared" si="14"/>
        <v>GRUP_H6</v>
      </c>
      <c r="J957" s="139" t="s">
        <v>17588</v>
      </c>
      <c r="K957" s="140" t="s">
        <v>17589</v>
      </c>
      <c r="L957" s="141">
        <v>55</v>
      </c>
      <c r="M957" s="142">
        <v>3.09</v>
      </c>
    </row>
    <row r="958" spans="1:13" x14ac:dyDescent="0.2">
      <c r="A958" s="103"/>
      <c r="B958" s="104"/>
      <c r="C958" s="105"/>
      <c r="D958" s="104"/>
      <c r="E958" s="104"/>
      <c r="F958" s="104"/>
      <c r="G958" s="104"/>
      <c r="H958" s="104"/>
      <c r="I958" s="120" t="str">
        <f t="shared" si="14"/>
        <v>GRUP_H6</v>
      </c>
      <c r="J958" s="139" t="s">
        <v>17590</v>
      </c>
      <c r="K958" s="140" t="s">
        <v>17591</v>
      </c>
      <c r="L958" s="141">
        <v>55</v>
      </c>
      <c r="M958" s="142">
        <v>3.09</v>
      </c>
    </row>
    <row r="959" spans="1:13" x14ac:dyDescent="0.2">
      <c r="A959" s="103"/>
      <c r="B959" s="104"/>
      <c r="C959" s="105"/>
      <c r="D959" s="104"/>
      <c r="E959" s="104"/>
      <c r="F959" s="104"/>
      <c r="G959" s="104"/>
      <c r="H959" s="104"/>
      <c r="I959" s="120" t="str">
        <f t="shared" si="14"/>
        <v>GRUP_H6</v>
      </c>
      <c r="J959" s="139" t="s">
        <v>17592</v>
      </c>
      <c r="K959" s="140" t="s">
        <v>17593</v>
      </c>
      <c r="L959" s="141">
        <v>55</v>
      </c>
      <c r="M959" s="142">
        <v>3.09</v>
      </c>
    </row>
    <row r="960" spans="1:13" x14ac:dyDescent="0.2">
      <c r="A960" s="103"/>
      <c r="B960" s="104"/>
      <c r="C960" s="105"/>
      <c r="D960" s="104"/>
      <c r="E960" s="104"/>
      <c r="F960" s="104"/>
      <c r="G960" s="104"/>
      <c r="H960" s="104"/>
      <c r="I960" s="120" t="str">
        <f t="shared" si="14"/>
        <v>GRUP_H6</v>
      </c>
      <c r="J960" s="139" t="s">
        <v>17594</v>
      </c>
      <c r="K960" s="140" t="s">
        <v>17595</v>
      </c>
      <c r="L960" s="141">
        <v>55</v>
      </c>
      <c r="M960" s="142">
        <v>3.09</v>
      </c>
    </row>
    <row r="961" spans="1:13" x14ac:dyDescent="0.2">
      <c r="A961" s="103"/>
      <c r="B961" s="104"/>
      <c r="C961" s="105"/>
      <c r="D961" s="104"/>
      <c r="E961" s="104"/>
      <c r="F961" s="104"/>
      <c r="G961" s="104"/>
      <c r="H961" s="104"/>
      <c r="I961" s="120" t="str">
        <f t="shared" si="14"/>
        <v>GRUP_H6</v>
      </c>
      <c r="J961" s="139" t="s">
        <v>17596</v>
      </c>
      <c r="K961" s="140" t="s">
        <v>17597</v>
      </c>
      <c r="L961" s="141">
        <v>55</v>
      </c>
      <c r="M961" s="142">
        <v>3.09</v>
      </c>
    </row>
    <row r="962" spans="1:13" x14ac:dyDescent="0.2">
      <c r="A962" s="103"/>
      <c r="B962" s="104"/>
      <c r="C962" s="105"/>
      <c r="D962" s="104"/>
      <c r="E962" s="104"/>
      <c r="F962" s="104"/>
      <c r="G962" s="104"/>
      <c r="H962" s="104"/>
      <c r="I962" s="120" t="str">
        <f t="shared" si="14"/>
        <v>GRUP_H6</v>
      </c>
      <c r="J962" s="139" t="s">
        <v>17598</v>
      </c>
      <c r="K962" s="140" t="s">
        <v>16342</v>
      </c>
      <c r="L962" s="141">
        <v>55</v>
      </c>
      <c r="M962" s="142">
        <v>3.09</v>
      </c>
    </row>
    <row r="963" spans="1:13" x14ac:dyDescent="0.2">
      <c r="A963" s="103"/>
      <c r="B963" s="104"/>
      <c r="C963" s="105"/>
      <c r="D963" s="104"/>
      <c r="E963" s="104"/>
      <c r="F963" s="104"/>
      <c r="G963" s="104"/>
      <c r="H963" s="104"/>
      <c r="I963" s="120" t="str">
        <f t="shared" si="14"/>
        <v>GRUP_H6</v>
      </c>
      <c r="J963" s="139" t="s">
        <v>17599</v>
      </c>
      <c r="K963" s="140" t="s">
        <v>17600</v>
      </c>
      <c r="L963" s="141">
        <v>55</v>
      </c>
      <c r="M963" s="142">
        <v>3.09</v>
      </c>
    </row>
    <row r="964" spans="1:13" x14ac:dyDescent="0.2">
      <c r="A964" s="103"/>
      <c r="B964" s="104"/>
      <c r="C964" s="105"/>
      <c r="D964" s="104"/>
      <c r="E964" s="104"/>
      <c r="F964" s="104"/>
      <c r="G964" s="104"/>
      <c r="H964" s="104"/>
      <c r="I964" s="120" t="str">
        <f t="shared" si="14"/>
        <v>GRUP_H6</v>
      </c>
      <c r="J964" s="139" t="s">
        <v>17601</v>
      </c>
      <c r="K964" s="140" t="s">
        <v>17602</v>
      </c>
      <c r="L964" s="141">
        <v>55</v>
      </c>
      <c r="M964" s="142">
        <v>3.09</v>
      </c>
    </row>
    <row r="965" spans="1:13" x14ac:dyDescent="0.2">
      <c r="A965" s="103"/>
      <c r="B965" s="104"/>
      <c r="C965" s="105"/>
      <c r="D965" s="104"/>
      <c r="E965" s="104"/>
      <c r="F965" s="104"/>
      <c r="G965" s="104"/>
      <c r="H965" s="104"/>
      <c r="I965" s="120" t="str">
        <f t="shared" ref="I965:I1028" si="15">CONCATENATE("GRUP_",LEFT(J965,2))</f>
        <v>GRUP_H6</v>
      </c>
      <c r="J965" s="139" t="s">
        <v>17603</v>
      </c>
      <c r="K965" s="140" t="s">
        <v>17604</v>
      </c>
      <c r="L965" s="141">
        <v>55</v>
      </c>
      <c r="M965" s="142">
        <v>3.09</v>
      </c>
    </row>
    <row r="966" spans="1:13" x14ac:dyDescent="0.2">
      <c r="A966" s="103"/>
      <c r="B966" s="104"/>
      <c r="C966" s="105"/>
      <c r="D966" s="104"/>
      <c r="E966" s="104"/>
      <c r="F966" s="104"/>
      <c r="G966" s="104"/>
      <c r="H966" s="104"/>
      <c r="I966" s="120" t="str">
        <f t="shared" si="15"/>
        <v>GRUP_H6</v>
      </c>
      <c r="J966" s="139" t="s">
        <v>17605</v>
      </c>
      <c r="K966" s="140" t="s">
        <v>17606</v>
      </c>
      <c r="L966" s="141">
        <v>55</v>
      </c>
      <c r="M966" s="142">
        <v>3.09</v>
      </c>
    </row>
    <row r="967" spans="1:13" x14ac:dyDescent="0.2">
      <c r="A967" s="103"/>
      <c r="B967" s="104"/>
      <c r="C967" s="105"/>
      <c r="D967" s="104"/>
      <c r="E967" s="104"/>
      <c r="F967" s="104"/>
      <c r="G967" s="104"/>
      <c r="H967" s="104"/>
      <c r="I967" s="120" t="str">
        <f t="shared" si="15"/>
        <v>GRUP_H6</v>
      </c>
      <c r="J967" s="139" t="s">
        <v>17607</v>
      </c>
      <c r="K967" s="140" t="s">
        <v>17608</v>
      </c>
      <c r="L967" s="141">
        <v>55</v>
      </c>
      <c r="M967" s="142">
        <v>3.09</v>
      </c>
    </row>
    <row r="968" spans="1:13" x14ac:dyDescent="0.2">
      <c r="A968" s="103"/>
      <c r="B968" s="104"/>
      <c r="C968" s="105"/>
      <c r="D968" s="104"/>
      <c r="E968" s="104"/>
      <c r="F968" s="104"/>
      <c r="G968" s="104"/>
      <c r="H968" s="104"/>
      <c r="I968" s="120" t="str">
        <f t="shared" si="15"/>
        <v>GRUP_H6</v>
      </c>
      <c r="J968" s="139" t="s">
        <v>17609</v>
      </c>
      <c r="K968" s="140" t="s">
        <v>17610</v>
      </c>
      <c r="L968" s="141">
        <v>52</v>
      </c>
      <c r="M968" s="165">
        <v>2.9</v>
      </c>
    </row>
    <row r="969" spans="1:13" x14ac:dyDescent="0.2">
      <c r="A969" s="103"/>
      <c r="B969" s="104"/>
      <c r="C969" s="105"/>
      <c r="D969" s="104"/>
      <c r="E969" s="104"/>
      <c r="F969" s="104"/>
      <c r="G969" s="104"/>
      <c r="H969" s="104"/>
      <c r="I969" s="120" t="str">
        <f t="shared" si="15"/>
        <v>GRUP_H6</v>
      </c>
      <c r="J969" s="139" t="s">
        <v>17611</v>
      </c>
      <c r="K969" s="140" t="s">
        <v>16405</v>
      </c>
      <c r="L969" s="141">
        <v>52</v>
      </c>
      <c r="M969" s="165">
        <v>2.9</v>
      </c>
    </row>
    <row r="970" spans="1:13" x14ac:dyDescent="0.2">
      <c r="A970" s="103"/>
      <c r="B970" s="104"/>
      <c r="C970" s="105"/>
      <c r="D970" s="104"/>
      <c r="E970" s="104"/>
      <c r="F970" s="104"/>
      <c r="G970" s="104"/>
      <c r="H970" s="104"/>
      <c r="I970" s="120" t="str">
        <f t="shared" si="15"/>
        <v>GRUP_H6</v>
      </c>
      <c r="J970" s="139" t="s">
        <v>17612</v>
      </c>
      <c r="K970" s="140" t="s">
        <v>16420</v>
      </c>
      <c r="L970" s="141">
        <v>50</v>
      </c>
      <c r="M970" s="142">
        <v>2.79</v>
      </c>
    </row>
    <row r="971" spans="1:13" x14ac:dyDescent="0.2">
      <c r="A971" s="103"/>
      <c r="B971" s="104"/>
      <c r="C971" s="105"/>
      <c r="D971" s="104"/>
      <c r="E971" s="104"/>
      <c r="F971" s="104"/>
      <c r="G971" s="104"/>
      <c r="H971" s="104"/>
      <c r="I971" s="120" t="str">
        <f t="shared" si="15"/>
        <v>GRUP_H6</v>
      </c>
      <c r="J971" s="139" t="s">
        <v>17613</v>
      </c>
      <c r="K971" s="140" t="s">
        <v>17296</v>
      </c>
      <c r="L971" s="141">
        <v>49</v>
      </c>
      <c r="M971" s="142">
        <v>2.73</v>
      </c>
    </row>
    <row r="972" spans="1:13" x14ac:dyDescent="0.2">
      <c r="A972" s="103"/>
      <c r="B972" s="104"/>
      <c r="C972" s="105"/>
      <c r="D972" s="104"/>
      <c r="E972" s="104"/>
      <c r="F972" s="104"/>
      <c r="G972" s="104"/>
      <c r="H972" s="104"/>
      <c r="I972" s="120" t="str">
        <f t="shared" si="15"/>
        <v>GRUP_H6</v>
      </c>
      <c r="J972" s="139" t="s">
        <v>17614</v>
      </c>
      <c r="K972" s="140" t="s">
        <v>17615</v>
      </c>
      <c r="L972" s="141">
        <v>49</v>
      </c>
      <c r="M972" s="142">
        <v>2.73</v>
      </c>
    </row>
    <row r="973" spans="1:13" x14ac:dyDescent="0.2">
      <c r="A973" s="103"/>
      <c r="B973" s="104"/>
      <c r="C973" s="105"/>
      <c r="D973" s="104"/>
      <c r="E973" s="104"/>
      <c r="F973" s="104"/>
      <c r="G973" s="104"/>
      <c r="H973" s="104"/>
      <c r="I973" s="120" t="str">
        <f t="shared" si="15"/>
        <v>GRUP_H6</v>
      </c>
      <c r="J973" s="139" t="s">
        <v>17616</v>
      </c>
      <c r="K973" s="140" t="s">
        <v>17617</v>
      </c>
      <c r="L973" s="141">
        <v>49</v>
      </c>
      <c r="M973" s="142">
        <v>2.73</v>
      </c>
    </row>
    <row r="974" spans="1:13" x14ac:dyDescent="0.2">
      <c r="A974" s="103"/>
      <c r="B974" s="104"/>
      <c r="C974" s="105"/>
      <c r="D974" s="104"/>
      <c r="E974" s="104"/>
      <c r="F974" s="104"/>
      <c r="G974" s="104"/>
      <c r="H974" s="104"/>
      <c r="I974" s="120" t="str">
        <f t="shared" si="15"/>
        <v>GRUP_H6</v>
      </c>
      <c r="J974" s="139" t="s">
        <v>17618</v>
      </c>
      <c r="K974" s="140" t="s">
        <v>17619</v>
      </c>
      <c r="L974" s="141">
        <v>49</v>
      </c>
      <c r="M974" s="142">
        <v>2.73</v>
      </c>
    </row>
    <row r="975" spans="1:13" x14ac:dyDescent="0.2">
      <c r="A975" s="103"/>
      <c r="B975" s="104"/>
      <c r="C975" s="105"/>
      <c r="D975" s="104"/>
      <c r="E975" s="104"/>
      <c r="F975" s="104"/>
      <c r="G975" s="104"/>
      <c r="H975" s="104"/>
      <c r="I975" s="120" t="str">
        <f t="shared" si="15"/>
        <v>GRUP_H6</v>
      </c>
      <c r="J975" s="139" t="s">
        <v>17620</v>
      </c>
      <c r="K975" s="140" t="s">
        <v>17621</v>
      </c>
      <c r="L975" s="141">
        <v>49</v>
      </c>
      <c r="M975" s="142">
        <v>2.73</v>
      </c>
    </row>
    <row r="976" spans="1:13" x14ac:dyDescent="0.2">
      <c r="A976" s="103"/>
      <c r="B976" s="104"/>
      <c r="C976" s="105"/>
      <c r="D976" s="104"/>
      <c r="E976" s="104"/>
      <c r="F976" s="104"/>
      <c r="G976" s="104"/>
      <c r="H976" s="104"/>
      <c r="I976" s="120" t="str">
        <f t="shared" si="15"/>
        <v>GRUP_H6</v>
      </c>
      <c r="J976" s="139" t="s">
        <v>17622</v>
      </c>
      <c r="K976" s="140" t="s">
        <v>17623</v>
      </c>
      <c r="L976" s="141">
        <v>49</v>
      </c>
      <c r="M976" s="142">
        <v>2.73</v>
      </c>
    </row>
    <row r="977" spans="1:13" x14ac:dyDescent="0.2">
      <c r="A977" s="103"/>
      <c r="B977" s="104"/>
      <c r="C977" s="105"/>
      <c r="D977" s="104"/>
      <c r="E977" s="104"/>
      <c r="F977" s="104"/>
      <c r="G977" s="104"/>
      <c r="H977" s="104"/>
      <c r="I977" s="120" t="str">
        <f t="shared" si="15"/>
        <v>GRUP_H6</v>
      </c>
      <c r="J977" s="139" t="s">
        <v>17624</v>
      </c>
      <c r="K977" s="140" t="s">
        <v>17625</v>
      </c>
      <c r="L977" s="141">
        <v>49</v>
      </c>
      <c r="M977" s="142">
        <v>2.73</v>
      </c>
    </row>
    <row r="978" spans="1:13" x14ac:dyDescent="0.2">
      <c r="A978" s="103"/>
      <c r="B978" s="104"/>
      <c r="C978" s="105"/>
      <c r="D978" s="104"/>
      <c r="E978" s="104"/>
      <c r="F978" s="104"/>
      <c r="G978" s="104"/>
      <c r="H978" s="104"/>
      <c r="I978" s="120" t="str">
        <f t="shared" si="15"/>
        <v>GRUP_H6</v>
      </c>
      <c r="J978" s="139" t="s">
        <v>17626</v>
      </c>
      <c r="K978" s="140" t="s">
        <v>17627</v>
      </c>
      <c r="L978" s="141">
        <v>49</v>
      </c>
      <c r="M978" s="142">
        <v>2.73</v>
      </c>
    </row>
    <row r="979" spans="1:13" x14ac:dyDescent="0.2">
      <c r="A979" s="103"/>
      <c r="B979" s="104"/>
      <c r="C979" s="105"/>
      <c r="D979" s="104"/>
      <c r="E979" s="104"/>
      <c r="F979" s="104"/>
      <c r="G979" s="104"/>
      <c r="H979" s="104"/>
      <c r="I979" s="120" t="str">
        <f t="shared" si="15"/>
        <v>GRUP_H6</v>
      </c>
      <c r="J979" s="139" t="s">
        <v>17628</v>
      </c>
      <c r="K979" s="140" t="s">
        <v>17629</v>
      </c>
      <c r="L979" s="141">
        <v>49</v>
      </c>
      <c r="M979" s="142">
        <v>2.73</v>
      </c>
    </row>
    <row r="980" spans="1:13" x14ac:dyDescent="0.2">
      <c r="A980" s="103"/>
      <c r="B980" s="104"/>
      <c r="C980" s="105"/>
      <c r="D980" s="104"/>
      <c r="E980" s="104"/>
      <c r="F980" s="104"/>
      <c r="G980" s="104"/>
      <c r="H980" s="104"/>
      <c r="I980" s="120" t="str">
        <f t="shared" si="15"/>
        <v>GRUP_H6</v>
      </c>
      <c r="J980" s="139" t="s">
        <v>17630</v>
      </c>
      <c r="K980" s="140" t="s">
        <v>17631</v>
      </c>
      <c r="L980" s="141">
        <v>49</v>
      </c>
      <c r="M980" s="142">
        <v>2.73</v>
      </c>
    </row>
    <row r="981" spans="1:13" x14ac:dyDescent="0.2">
      <c r="A981" s="103"/>
      <c r="B981" s="104"/>
      <c r="C981" s="105"/>
      <c r="D981" s="104"/>
      <c r="E981" s="104"/>
      <c r="F981" s="104"/>
      <c r="G981" s="104"/>
      <c r="H981" s="104"/>
      <c r="I981" s="120" t="str">
        <f t="shared" si="15"/>
        <v>GRUP_H6</v>
      </c>
      <c r="J981" s="139" t="s">
        <v>17632</v>
      </c>
      <c r="K981" s="140" t="s">
        <v>16376</v>
      </c>
      <c r="L981" s="141">
        <v>49</v>
      </c>
      <c r="M981" s="142">
        <v>2.73</v>
      </c>
    </row>
    <row r="982" spans="1:13" x14ac:dyDescent="0.2">
      <c r="A982" s="103"/>
      <c r="B982" s="104"/>
      <c r="C982" s="105"/>
      <c r="D982" s="104"/>
      <c r="E982" s="104"/>
      <c r="F982" s="104"/>
      <c r="G982" s="104"/>
      <c r="H982" s="104"/>
      <c r="I982" s="120" t="str">
        <f t="shared" si="15"/>
        <v>GRUP_H6</v>
      </c>
      <c r="J982" s="139" t="s">
        <v>17633</v>
      </c>
      <c r="K982" s="140" t="s">
        <v>17193</v>
      </c>
      <c r="L982" s="141">
        <v>49</v>
      </c>
      <c r="M982" s="142">
        <v>2.73</v>
      </c>
    </row>
    <row r="983" spans="1:13" x14ac:dyDescent="0.2">
      <c r="A983" s="103"/>
      <c r="B983" s="104"/>
      <c r="C983" s="105"/>
      <c r="D983" s="104"/>
      <c r="E983" s="104"/>
      <c r="F983" s="104"/>
      <c r="G983" s="104"/>
      <c r="H983" s="104"/>
      <c r="I983" s="120" t="str">
        <f t="shared" si="15"/>
        <v>GRUP_H6</v>
      </c>
      <c r="J983" s="139" t="s">
        <v>17634</v>
      </c>
      <c r="K983" s="140" t="s">
        <v>16827</v>
      </c>
      <c r="L983" s="141">
        <v>46</v>
      </c>
      <c r="M983" s="142">
        <v>2.56</v>
      </c>
    </row>
    <row r="984" spans="1:13" x14ac:dyDescent="0.2">
      <c r="A984" s="103"/>
      <c r="B984" s="104"/>
      <c r="C984" s="105"/>
      <c r="D984" s="104"/>
      <c r="E984" s="104"/>
      <c r="F984" s="104"/>
      <c r="G984" s="104"/>
      <c r="H984" s="104"/>
      <c r="I984" s="120" t="str">
        <f t="shared" si="15"/>
        <v>GRUP_H6</v>
      </c>
      <c r="J984" s="139" t="s">
        <v>17635</v>
      </c>
      <c r="K984" s="140" t="s">
        <v>17636</v>
      </c>
      <c r="L984" s="141">
        <v>46</v>
      </c>
      <c r="M984" s="142">
        <v>2.56</v>
      </c>
    </row>
    <row r="985" spans="1:13" x14ac:dyDescent="0.2">
      <c r="A985" s="103"/>
      <c r="B985" s="104"/>
      <c r="C985" s="105"/>
      <c r="D985" s="104"/>
      <c r="E985" s="104"/>
      <c r="F985" s="104"/>
      <c r="G985" s="104"/>
      <c r="H985" s="104"/>
      <c r="I985" s="120" t="str">
        <f t="shared" si="15"/>
        <v>GRUP_H6</v>
      </c>
      <c r="J985" s="139" t="s">
        <v>17637</v>
      </c>
      <c r="K985" s="140" t="s">
        <v>17638</v>
      </c>
      <c r="L985" s="141">
        <v>46</v>
      </c>
      <c r="M985" s="142">
        <v>2.56</v>
      </c>
    </row>
    <row r="986" spans="1:13" x14ac:dyDescent="0.2">
      <c r="A986" s="103"/>
      <c r="B986" s="104"/>
      <c r="C986" s="105"/>
      <c r="D986" s="104"/>
      <c r="E986" s="104"/>
      <c r="F986" s="104"/>
      <c r="G986" s="104"/>
      <c r="H986" s="104"/>
      <c r="I986" s="120" t="str">
        <f t="shared" si="15"/>
        <v>GRUP_H6</v>
      </c>
      <c r="J986" s="139" t="s">
        <v>17639</v>
      </c>
      <c r="K986" s="140" t="s">
        <v>17640</v>
      </c>
      <c r="L986" s="141">
        <v>46</v>
      </c>
      <c r="M986" s="142">
        <v>2.56</v>
      </c>
    </row>
    <row r="987" spans="1:13" x14ac:dyDescent="0.2">
      <c r="A987" s="103"/>
      <c r="B987" s="104"/>
      <c r="C987" s="105"/>
      <c r="D987" s="104"/>
      <c r="E987" s="104"/>
      <c r="F987" s="104"/>
      <c r="G987" s="104"/>
      <c r="H987" s="104"/>
      <c r="I987" s="120" t="str">
        <f t="shared" si="15"/>
        <v>GRUP_H6</v>
      </c>
      <c r="J987" s="139" t="s">
        <v>17641</v>
      </c>
      <c r="K987" s="140" t="s">
        <v>17642</v>
      </c>
      <c r="L987" s="141">
        <v>46</v>
      </c>
      <c r="M987" s="142">
        <v>2.56</v>
      </c>
    </row>
    <row r="988" spans="1:13" x14ac:dyDescent="0.2">
      <c r="A988" s="103"/>
      <c r="B988" s="104"/>
      <c r="C988" s="105"/>
      <c r="D988" s="104"/>
      <c r="E988" s="104"/>
      <c r="F988" s="104"/>
      <c r="G988" s="104"/>
      <c r="H988" s="104"/>
      <c r="I988" s="120" t="str">
        <f t="shared" si="15"/>
        <v>GRUP_H6</v>
      </c>
      <c r="J988" s="139" t="s">
        <v>17643</v>
      </c>
      <c r="K988" s="140" t="s">
        <v>17644</v>
      </c>
      <c r="L988" s="141">
        <v>44</v>
      </c>
      <c r="M988" s="142">
        <v>2.46</v>
      </c>
    </row>
    <row r="989" spans="1:13" x14ac:dyDescent="0.2">
      <c r="A989" s="103"/>
      <c r="B989" s="104"/>
      <c r="C989" s="105"/>
      <c r="D989" s="104"/>
      <c r="E989" s="104"/>
      <c r="F989" s="104"/>
      <c r="G989" s="104"/>
      <c r="H989" s="104"/>
      <c r="I989" s="120" t="str">
        <f t="shared" si="15"/>
        <v>GRUP_H6</v>
      </c>
      <c r="J989" s="139" t="s">
        <v>17645</v>
      </c>
      <c r="K989" s="140" t="s">
        <v>17646</v>
      </c>
      <c r="L989" s="141">
        <v>44</v>
      </c>
      <c r="M989" s="142">
        <v>2.46</v>
      </c>
    </row>
    <row r="990" spans="1:13" x14ac:dyDescent="0.2">
      <c r="A990" s="103"/>
      <c r="B990" s="104"/>
      <c r="C990" s="105"/>
      <c r="D990" s="104"/>
      <c r="E990" s="104"/>
      <c r="F990" s="104"/>
      <c r="G990" s="104"/>
      <c r="H990" s="104"/>
      <c r="I990" s="120" t="str">
        <f t="shared" si="15"/>
        <v>GRUP_H6</v>
      </c>
      <c r="J990" s="139" t="s">
        <v>17647</v>
      </c>
      <c r="K990" s="140" t="s">
        <v>17648</v>
      </c>
      <c r="L990" s="141">
        <v>44</v>
      </c>
      <c r="M990" s="142">
        <v>2.46</v>
      </c>
    </row>
    <row r="991" spans="1:13" x14ac:dyDescent="0.2">
      <c r="A991" s="103"/>
      <c r="B991" s="104"/>
      <c r="C991" s="105"/>
      <c r="D991" s="104"/>
      <c r="E991" s="104"/>
      <c r="F991" s="104"/>
      <c r="G991" s="104"/>
      <c r="H991" s="104"/>
      <c r="I991" s="120" t="str">
        <f t="shared" si="15"/>
        <v>GRUP_H6</v>
      </c>
      <c r="J991" s="139" t="s">
        <v>17649</v>
      </c>
      <c r="K991" s="140" t="s">
        <v>17650</v>
      </c>
      <c r="L991" s="141">
        <v>44</v>
      </c>
      <c r="M991" s="142">
        <v>2.46</v>
      </c>
    </row>
    <row r="992" spans="1:13" x14ac:dyDescent="0.2">
      <c r="A992" s="103"/>
      <c r="B992" s="104"/>
      <c r="C992" s="105"/>
      <c r="D992" s="104"/>
      <c r="E992" s="104"/>
      <c r="F992" s="104"/>
      <c r="G992" s="104"/>
      <c r="H992" s="104"/>
      <c r="I992" s="120" t="str">
        <f t="shared" si="15"/>
        <v>GRUP_H6</v>
      </c>
      <c r="J992" s="171" t="s">
        <v>17651</v>
      </c>
      <c r="K992" s="172" t="s">
        <v>17652</v>
      </c>
      <c r="L992" s="173">
        <v>30</v>
      </c>
      <c r="M992" s="174">
        <v>1.83</v>
      </c>
    </row>
    <row r="993" spans="1:13" x14ac:dyDescent="0.2">
      <c r="A993" s="103"/>
      <c r="B993" s="104"/>
      <c r="C993" s="105"/>
      <c r="D993" s="104"/>
      <c r="E993" s="104"/>
      <c r="F993" s="104"/>
      <c r="G993" s="104"/>
      <c r="H993" s="104"/>
      <c r="I993" s="120" t="str">
        <f t="shared" si="15"/>
        <v>GRUP_H6</v>
      </c>
      <c r="J993" s="139" t="s">
        <v>17653</v>
      </c>
      <c r="K993" s="140" t="s">
        <v>17654</v>
      </c>
      <c r="L993" s="141">
        <v>44</v>
      </c>
      <c r="M993" s="142">
        <v>2.46</v>
      </c>
    </row>
    <row r="994" spans="1:13" x14ac:dyDescent="0.2">
      <c r="A994" s="103"/>
      <c r="B994" s="104"/>
      <c r="C994" s="105"/>
      <c r="D994" s="104"/>
      <c r="E994" s="104"/>
      <c r="F994" s="104"/>
      <c r="G994" s="104"/>
      <c r="H994" s="104"/>
      <c r="I994" s="120" t="str">
        <f t="shared" si="15"/>
        <v>GRUP_H6</v>
      </c>
      <c r="J994" s="139" t="s">
        <v>17655</v>
      </c>
      <c r="K994" s="140" t="s">
        <v>17656</v>
      </c>
      <c r="L994" s="141">
        <v>41</v>
      </c>
      <c r="M994" s="142">
        <v>2.31</v>
      </c>
    </row>
    <row r="995" spans="1:13" x14ac:dyDescent="0.2">
      <c r="A995" s="103"/>
      <c r="B995" s="104"/>
      <c r="C995" s="105"/>
      <c r="D995" s="104"/>
      <c r="E995" s="104"/>
      <c r="F995" s="104"/>
      <c r="G995" s="104"/>
      <c r="H995" s="104"/>
      <c r="I995" s="120" t="str">
        <f t="shared" si="15"/>
        <v>GRUP_H6</v>
      </c>
      <c r="J995" s="171" t="s">
        <v>17657</v>
      </c>
      <c r="K995" s="172" t="s">
        <v>17658</v>
      </c>
      <c r="L995" s="173">
        <v>30</v>
      </c>
      <c r="M995" s="174">
        <v>1.83</v>
      </c>
    </row>
    <row r="996" spans="1:13" x14ac:dyDescent="0.2">
      <c r="A996" s="103"/>
      <c r="B996" s="104"/>
      <c r="C996" s="105"/>
      <c r="D996" s="104"/>
      <c r="E996" s="104"/>
      <c r="F996" s="104"/>
      <c r="G996" s="104"/>
      <c r="H996" s="104"/>
      <c r="I996" s="120" t="str">
        <f t="shared" si="15"/>
        <v>GRUP_H6</v>
      </c>
      <c r="J996" s="139" t="s">
        <v>17659</v>
      </c>
      <c r="K996" s="140" t="s">
        <v>17660</v>
      </c>
      <c r="L996" s="141">
        <v>41</v>
      </c>
      <c r="M996" s="142">
        <v>2.31</v>
      </c>
    </row>
    <row r="997" spans="1:13" x14ac:dyDescent="0.2">
      <c r="A997" s="103"/>
      <c r="B997" s="104"/>
      <c r="C997" s="105"/>
      <c r="D997" s="104"/>
      <c r="E997" s="104"/>
      <c r="F997" s="104"/>
      <c r="G997" s="104"/>
      <c r="H997" s="104"/>
      <c r="I997" s="120" t="str">
        <f t="shared" si="15"/>
        <v>GRUP_H6</v>
      </c>
      <c r="J997" s="139" t="s">
        <v>17661</v>
      </c>
      <c r="K997" s="140" t="s">
        <v>16922</v>
      </c>
      <c r="L997" s="141">
        <v>41</v>
      </c>
      <c r="M997" s="142">
        <v>2.31</v>
      </c>
    </row>
    <row r="998" spans="1:13" x14ac:dyDescent="0.2">
      <c r="A998" s="103"/>
      <c r="B998" s="104"/>
      <c r="C998" s="105"/>
      <c r="D998" s="104"/>
      <c r="E998" s="104"/>
      <c r="F998" s="104"/>
      <c r="G998" s="104"/>
      <c r="H998" s="104"/>
      <c r="I998" s="120" t="str">
        <f t="shared" si="15"/>
        <v>GRUP_H6</v>
      </c>
      <c r="J998" s="139" t="s">
        <v>17662</v>
      </c>
      <c r="K998" s="140" t="s">
        <v>17663</v>
      </c>
      <c r="L998" s="141">
        <v>41</v>
      </c>
      <c r="M998" s="142">
        <v>2.31</v>
      </c>
    </row>
    <row r="999" spans="1:13" x14ac:dyDescent="0.2">
      <c r="A999" s="103"/>
      <c r="B999" s="104"/>
      <c r="C999" s="105"/>
      <c r="D999" s="104"/>
      <c r="E999" s="104"/>
      <c r="F999" s="104"/>
      <c r="G999" s="104"/>
      <c r="H999" s="104"/>
      <c r="I999" s="120" t="str">
        <f t="shared" si="15"/>
        <v>GRUP_H6</v>
      </c>
      <c r="J999" s="139" t="s">
        <v>17664</v>
      </c>
      <c r="K999" s="140" t="s">
        <v>17665</v>
      </c>
      <c r="L999" s="141">
        <v>41</v>
      </c>
      <c r="M999" s="142">
        <v>2.31</v>
      </c>
    </row>
    <row r="1000" spans="1:13" x14ac:dyDescent="0.2">
      <c r="A1000" s="103"/>
      <c r="B1000" s="104"/>
      <c r="C1000" s="105"/>
      <c r="D1000" s="104"/>
      <c r="E1000" s="104"/>
      <c r="F1000" s="104"/>
      <c r="G1000" s="104"/>
      <c r="H1000" s="104"/>
      <c r="I1000" s="120" t="str">
        <f t="shared" si="15"/>
        <v>GRUP_H6</v>
      </c>
      <c r="J1000" s="139" t="s">
        <v>17666</v>
      </c>
      <c r="K1000" s="140" t="s">
        <v>17667</v>
      </c>
      <c r="L1000" s="141">
        <v>41</v>
      </c>
      <c r="M1000" s="142">
        <v>2.31</v>
      </c>
    </row>
    <row r="1001" spans="1:13" x14ac:dyDescent="0.2">
      <c r="A1001" s="103"/>
      <c r="B1001" s="104"/>
      <c r="C1001" s="105"/>
      <c r="D1001" s="104"/>
      <c r="E1001" s="104"/>
      <c r="F1001" s="104"/>
      <c r="G1001" s="104"/>
      <c r="H1001" s="104"/>
      <c r="I1001" s="120" t="str">
        <f t="shared" si="15"/>
        <v>GRUP_H6</v>
      </c>
      <c r="J1001" s="139" t="s">
        <v>17668</v>
      </c>
      <c r="K1001" s="140" t="s">
        <v>17669</v>
      </c>
      <c r="L1001" s="141">
        <v>41</v>
      </c>
      <c r="M1001" s="142">
        <v>2.31</v>
      </c>
    </row>
    <row r="1002" spans="1:13" x14ac:dyDescent="0.2">
      <c r="A1002" s="103"/>
      <c r="B1002" s="104"/>
      <c r="C1002" s="105"/>
      <c r="D1002" s="104"/>
      <c r="E1002" s="104"/>
      <c r="F1002" s="104"/>
      <c r="G1002" s="104"/>
      <c r="H1002" s="104"/>
      <c r="I1002" s="120" t="str">
        <f t="shared" si="15"/>
        <v>GRUP_H6</v>
      </c>
      <c r="J1002" s="139" t="s">
        <v>17670</v>
      </c>
      <c r="K1002" s="140" t="s">
        <v>17671</v>
      </c>
      <c r="L1002" s="141">
        <v>41</v>
      </c>
      <c r="M1002" s="142">
        <v>2.31</v>
      </c>
    </row>
    <row r="1003" spans="1:13" x14ac:dyDescent="0.2">
      <c r="A1003" s="103"/>
      <c r="B1003" s="104"/>
      <c r="C1003" s="105"/>
      <c r="D1003" s="104"/>
      <c r="E1003" s="104"/>
      <c r="F1003" s="104"/>
      <c r="G1003" s="104"/>
      <c r="H1003" s="104"/>
      <c r="I1003" s="120" t="str">
        <f t="shared" si="15"/>
        <v>GRUP_H6</v>
      </c>
      <c r="J1003" s="139" t="s">
        <v>17672</v>
      </c>
      <c r="K1003" s="140" t="s">
        <v>17673</v>
      </c>
      <c r="L1003" s="141">
        <v>41</v>
      </c>
      <c r="M1003" s="142">
        <v>2.31</v>
      </c>
    </row>
    <row r="1004" spans="1:13" x14ac:dyDescent="0.2">
      <c r="A1004" s="103"/>
      <c r="B1004" s="104"/>
      <c r="C1004" s="105"/>
      <c r="D1004" s="104"/>
      <c r="E1004" s="104"/>
      <c r="F1004" s="104"/>
      <c r="G1004" s="104"/>
      <c r="H1004" s="104"/>
      <c r="I1004" s="120" t="str">
        <f t="shared" si="15"/>
        <v>GRUP_H6</v>
      </c>
      <c r="J1004" s="139" t="s">
        <v>17674</v>
      </c>
      <c r="K1004" s="140" t="s">
        <v>17675</v>
      </c>
      <c r="L1004" s="141">
        <v>39</v>
      </c>
      <c r="M1004" s="142">
        <v>2.21</v>
      </c>
    </row>
    <row r="1005" spans="1:13" x14ac:dyDescent="0.2">
      <c r="A1005" s="103"/>
      <c r="B1005" s="104"/>
      <c r="C1005" s="105"/>
      <c r="D1005" s="104"/>
      <c r="E1005" s="104"/>
      <c r="F1005" s="104"/>
      <c r="G1005" s="104"/>
      <c r="H1005" s="104"/>
      <c r="I1005" s="120" t="str">
        <f t="shared" si="15"/>
        <v>GRUP_H6</v>
      </c>
      <c r="J1005" s="139" t="s">
        <v>17676</v>
      </c>
      <c r="K1005" s="140" t="s">
        <v>17677</v>
      </c>
      <c r="L1005" s="141">
        <v>39</v>
      </c>
      <c r="M1005" s="142">
        <v>2.21</v>
      </c>
    </row>
    <row r="1006" spans="1:13" x14ac:dyDescent="0.2">
      <c r="A1006" s="103"/>
      <c r="B1006" s="104"/>
      <c r="C1006" s="105"/>
      <c r="D1006" s="104"/>
      <c r="E1006" s="104"/>
      <c r="F1006" s="104"/>
      <c r="G1006" s="104"/>
      <c r="H1006" s="104"/>
      <c r="I1006" s="120" t="str">
        <f t="shared" si="15"/>
        <v>GRUP_H6</v>
      </c>
      <c r="J1006" s="139" t="s">
        <v>17678</v>
      </c>
      <c r="K1006" s="140" t="s">
        <v>17679</v>
      </c>
      <c r="L1006" s="141">
        <v>39</v>
      </c>
      <c r="M1006" s="142">
        <v>2.21</v>
      </c>
    </row>
    <row r="1007" spans="1:13" x14ac:dyDescent="0.2">
      <c r="A1007" s="103"/>
      <c r="B1007" s="104"/>
      <c r="C1007" s="105"/>
      <c r="D1007" s="104"/>
      <c r="E1007" s="104"/>
      <c r="F1007" s="104"/>
      <c r="G1007" s="104"/>
      <c r="H1007" s="104"/>
      <c r="I1007" s="120" t="str">
        <f t="shared" si="15"/>
        <v>GRUP_H6</v>
      </c>
      <c r="J1007" s="139" t="s">
        <v>17680</v>
      </c>
      <c r="K1007" s="140" t="s">
        <v>17681</v>
      </c>
      <c r="L1007" s="141">
        <v>39</v>
      </c>
      <c r="M1007" s="142">
        <v>2.21</v>
      </c>
    </row>
    <row r="1008" spans="1:13" x14ac:dyDescent="0.2">
      <c r="A1008" s="103"/>
      <c r="B1008" s="104"/>
      <c r="C1008" s="105"/>
      <c r="D1008" s="104"/>
      <c r="E1008" s="104"/>
      <c r="F1008" s="104"/>
      <c r="G1008" s="104"/>
      <c r="H1008" s="104"/>
      <c r="I1008" s="120" t="str">
        <f t="shared" si="15"/>
        <v>GRUP_H6</v>
      </c>
      <c r="J1008" s="139" t="s">
        <v>17682</v>
      </c>
      <c r="K1008" s="140" t="s">
        <v>17683</v>
      </c>
      <c r="L1008" s="141">
        <v>41</v>
      </c>
      <c r="M1008" s="142">
        <v>2.31</v>
      </c>
    </row>
    <row r="1009" spans="1:13" x14ac:dyDescent="0.2">
      <c r="A1009" s="103"/>
      <c r="B1009" s="104"/>
      <c r="C1009" s="105"/>
      <c r="D1009" s="104"/>
      <c r="E1009" s="104"/>
      <c r="F1009" s="104"/>
      <c r="G1009" s="104"/>
      <c r="H1009" s="104"/>
      <c r="I1009" s="120" t="str">
        <f t="shared" si="15"/>
        <v>GRUP_H6</v>
      </c>
      <c r="J1009" s="139" t="s">
        <v>17684</v>
      </c>
      <c r="K1009" s="140" t="s">
        <v>17685</v>
      </c>
      <c r="L1009" s="141">
        <v>36</v>
      </c>
      <c r="M1009" s="142">
        <v>2.08</v>
      </c>
    </row>
    <row r="1010" spans="1:13" x14ac:dyDescent="0.2">
      <c r="A1010" s="103"/>
      <c r="B1010" s="104"/>
      <c r="C1010" s="105"/>
      <c r="D1010" s="104"/>
      <c r="E1010" s="104"/>
      <c r="F1010" s="104"/>
      <c r="G1010" s="104"/>
      <c r="H1010" s="104"/>
      <c r="I1010" s="120" t="str">
        <f t="shared" si="15"/>
        <v>GRUP_H6</v>
      </c>
      <c r="J1010" s="139" t="s">
        <v>17686</v>
      </c>
      <c r="K1010" s="140" t="s">
        <v>17687</v>
      </c>
      <c r="L1010" s="141">
        <v>36</v>
      </c>
      <c r="M1010" s="142">
        <v>2.08</v>
      </c>
    </row>
    <row r="1011" spans="1:13" x14ac:dyDescent="0.2">
      <c r="A1011" s="103"/>
      <c r="B1011" s="104"/>
      <c r="C1011" s="105"/>
      <c r="D1011" s="104"/>
      <c r="E1011" s="104"/>
      <c r="F1011" s="104"/>
      <c r="G1011" s="104"/>
      <c r="H1011" s="104"/>
      <c r="I1011" s="120" t="str">
        <f t="shared" si="15"/>
        <v>GRUP_H6</v>
      </c>
      <c r="J1011" s="139" t="s">
        <v>17688</v>
      </c>
      <c r="K1011" s="140" t="s">
        <v>17689</v>
      </c>
      <c r="L1011" s="141">
        <v>36</v>
      </c>
      <c r="M1011" s="142">
        <v>2.08</v>
      </c>
    </row>
    <row r="1012" spans="1:13" x14ac:dyDescent="0.2">
      <c r="A1012" s="103"/>
      <c r="B1012" s="104"/>
      <c r="C1012" s="105"/>
      <c r="D1012" s="104"/>
      <c r="E1012" s="104"/>
      <c r="F1012" s="104"/>
      <c r="G1012" s="104"/>
      <c r="H1012" s="104"/>
      <c r="I1012" s="120" t="str">
        <f t="shared" si="15"/>
        <v>GRUP_H6</v>
      </c>
      <c r="J1012" s="139" t="s">
        <v>17690</v>
      </c>
      <c r="K1012" s="140" t="s">
        <v>16673</v>
      </c>
      <c r="L1012" s="141">
        <v>36</v>
      </c>
      <c r="M1012" s="142">
        <v>2.08</v>
      </c>
    </row>
    <row r="1013" spans="1:13" x14ac:dyDescent="0.2">
      <c r="A1013" s="103"/>
      <c r="B1013" s="104"/>
      <c r="C1013" s="105"/>
      <c r="D1013" s="104"/>
      <c r="E1013" s="104"/>
      <c r="F1013" s="104"/>
      <c r="G1013" s="104"/>
      <c r="H1013" s="104"/>
      <c r="I1013" s="120" t="str">
        <f t="shared" si="15"/>
        <v>GRUP_H6</v>
      </c>
      <c r="J1013" s="139" t="s">
        <v>17691</v>
      </c>
      <c r="K1013" s="140" t="s">
        <v>17692</v>
      </c>
      <c r="L1013" s="141">
        <v>36</v>
      </c>
      <c r="M1013" s="142">
        <v>2.08</v>
      </c>
    </row>
    <row r="1014" spans="1:13" x14ac:dyDescent="0.2">
      <c r="A1014" s="103"/>
      <c r="B1014" s="104"/>
      <c r="C1014" s="105"/>
      <c r="D1014" s="104"/>
      <c r="E1014" s="104"/>
      <c r="F1014" s="104"/>
      <c r="G1014" s="104"/>
      <c r="H1014" s="104"/>
      <c r="I1014" s="120" t="str">
        <f t="shared" si="15"/>
        <v>GRUP_H6</v>
      </c>
      <c r="J1014" s="139" t="s">
        <v>17693</v>
      </c>
      <c r="K1014" s="140" t="s">
        <v>17694</v>
      </c>
      <c r="L1014" s="141">
        <v>36</v>
      </c>
      <c r="M1014" s="142">
        <v>2.08</v>
      </c>
    </row>
    <row r="1015" spans="1:13" x14ac:dyDescent="0.2">
      <c r="A1015" s="103"/>
      <c r="B1015" s="104"/>
      <c r="C1015" s="105"/>
      <c r="D1015" s="104"/>
      <c r="E1015" s="104"/>
      <c r="F1015" s="104"/>
      <c r="G1015" s="104"/>
      <c r="H1015" s="104"/>
      <c r="I1015" s="120" t="str">
        <f t="shared" si="15"/>
        <v>GRUP_H6</v>
      </c>
      <c r="J1015" s="139" t="s">
        <v>17695</v>
      </c>
      <c r="K1015" s="140" t="s">
        <v>17696</v>
      </c>
      <c r="L1015" s="141">
        <v>36</v>
      </c>
      <c r="M1015" s="142">
        <v>2.08</v>
      </c>
    </row>
    <row r="1016" spans="1:13" x14ac:dyDescent="0.2">
      <c r="A1016" s="103"/>
      <c r="B1016" s="104"/>
      <c r="C1016" s="105"/>
      <c r="D1016" s="104"/>
      <c r="E1016" s="104"/>
      <c r="F1016" s="104"/>
      <c r="G1016" s="104"/>
      <c r="H1016" s="104"/>
      <c r="I1016" s="120" t="str">
        <f t="shared" si="15"/>
        <v>GRUP_H6</v>
      </c>
      <c r="J1016" s="139" t="s">
        <v>17697</v>
      </c>
      <c r="K1016" s="140" t="s">
        <v>17698</v>
      </c>
      <c r="L1016" s="141">
        <v>36</v>
      </c>
      <c r="M1016" s="142">
        <v>2.08</v>
      </c>
    </row>
    <row r="1017" spans="1:13" x14ac:dyDescent="0.2">
      <c r="A1017" s="103"/>
      <c r="B1017" s="104"/>
      <c r="C1017" s="105"/>
      <c r="D1017" s="104"/>
      <c r="E1017" s="104"/>
      <c r="F1017" s="104"/>
      <c r="G1017" s="104"/>
      <c r="H1017" s="104"/>
      <c r="I1017" s="120" t="str">
        <f t="shared" si="15"/>
        <v>GRUP_H6</v>
      </c>
      <c r="J1017" s="139" t="s">
        <v>17699</v>
      </c>
      <c r="K1017" s="140" t="s">
        <v>17700</v>
      </c>
      <c r="L1017" s="141">
        <v>36</v>
      </c>
      <c r="M1017" s="142">
        <v>2.08</v>
      </c>
    </row>
    <row r="1018" spans="1:13" x14ac:dyDescent="0.2">
      <c r="A1018" s="103"/>
      <c r="B1018" s="104"/>
      <c r="C1018" s="105"/>
      <c r="D1018" s="104"/>
      <c r="E1018" s="104"/>
      <c r="F1018" s="104"/>
      <c r="G1018" s="104"/>
      <c r="H1018" s="104"/>
      <c r="I1018" s="120" t="str">
        <f t="shared" si="15"/>
        <v>GRUP_H6</v>
      </c>
      <c r="J1018" s="139" t="s">
        <v>17701</v>
      </c>
      <c r="K1018" s="140" t="s">
        <v>17702</v>
      </c>
      <c r="L1018" s="141">
        <v>36</v>
      </c>
      <c r="M1018" s="142">
        <v>2.08</v>
      </c>
    </row>
    <row r="1019" spans="1:13" x14ac:dyDescent="0.2">
      <c r="A1019" s="103"/>
      <c r="B1019" s="104"/>
      <c r="C1019" s="105"/>
      <c r="D1019" s="104"/>
      <c r="E1019" s="104"/>
      <c r="F1019" s="104"/>
      <c r="G1019" s="104"/>
      <c r="H1019" s="104"/>
      <c r="I1019" s="120" t="str">
        <f t="shared" si="15"/>
        <v>GRUP_H6</v>
      </c>
      <c r="J1019" s="139" t="s">
        <v>17703</v>
      </c>
      <c r="K1019" s="140" t="s">
        <v>17704</v>
      </c>
      <c r="L1019" s="141">
        <v>36</v>
      </c>
      <c r="M1019" s="142">
        <v>2.08</v>
      </c>
    </row>
    <row r="1020" spans="1:13" x14ac:dyDescent="0.2">
      <c r="A1020" s="103"/>
      <c r="B1020" s="104"/>
      <c r="C1020" s="105"/>
      <c r="D1020" s="104"/>
      <c r="E1020" s="104"/>
      <c r="F1020" s="104"/>
      <c r="G1020" s="104"/>
      <c r="H1020" s="104"/>
      <c r="I1020" s="120" t="str">
        <f t="shared" si="15"/>
        <v>GRUP_H6</v>
      </c>
      <c r="J1020" s="139" t="s">
        <v>17705</v>
      </c>
      <c r="K1020" s="140" t="s">
        <v>17706</v>
      </c>
      <c r="L1020" s="141">
        <v>36</v>
      </c>
      <c r="M1020" s="142">
        <v>2.08</v>
      </c>
    </row>
    <row r="1021" spans="1:13" x14ac:dyDescent="0.2">
      <c r="A1021" s="103"/>
      <c r="B1021" s="104"/>
      <c r="C1021" s="105"/>
      <c r="D1021" s="104"/>
      <c r="E1021" s="104"/>
      <c r="F1021" s="104"/>
      <c r="G1021" s="104"/>
      <c r="H1021" s="104"/>
      <c r="I1021" s="120" t="str">
        <f t="shared" si="15"/>
        <v>GRUP_H6</v>
      </c>
      <c r="J1021" s="139" t="s">
        <v>17707</v>
      </c>
      <c r="K1021" s="140" t="s">
        <v>17708</v>
      </c>
      <c r="L1021" s="141">
        <v>34</v>
      </c>
      <c r="M1021" s="142">
        <v>1.99</v>
      </c>
    </row>
    <row r="1022" spans="1:13" x14ac:dyDescent="0.2">
      <c r="A1022" s="103"/>
      <c r="B1022" s="104"/>
      <c r="C1022" s="105"/>
      <c r="D1022" s="104"/>
      <c r="E1022" s="104"/>
      <c r="F1022" s="104"/>
      <c r="G1022" s="104"/>
      <c r="H1022" s="104"/>
      <c r="I1022" s="120" t="str">
        <f t="shared" si="15"/>
        <v>GRUP_H6</v>
      </c>
      <c r="J1022" s="139" t="s">
        <v>17709</v>
      </c>
      <c r="K1022" s="140" t="s">
        <v>17710</v>
      </c>
      <c r="L1022" s="141">
        <v>34</v>
      </c>
      <c r="M1022" s="142">
        <v>1.99</v>
      </c>
    </row>
    <row r="1023" spans="1:13" x14ac:dyDescent="0.2">
      <c r="A1023" s="103"/>
      <c r="B1023" s="104"/>
      <c r="C1023" s="105"/>
      <c r="D1023" s="104"/>
      <c r="E1023" s="104"/>
      <c r="F1023" s="104"/>
      <c r="G1023" s="104"/>
      <c r="H1023" s="104"/>
      <c r="I1023" s="120" t="str">
        <f t="shared" si="15"/>
        <v>GRUP_H6</v>
      </c>
      <c r="J1023" s="139" t="s">
        <v>17711</v>
      </c>
      <c r="K1023" s="140" t="s">
        <v>17712</v>
      </c>
      <c r="L1023" s="141">
        <v>34</v>
      </c>
      <c r="M1023" s="142">
        <v>1.99</v>
      </c>
    </row>
    <row r="1024" spans="1:13" x14ac:dyDescent="0.2">
      <c r="A1024" s="103"/>
      <c r="B1024" s="104"/>
      <c r="C1024" s="105"/>
      <c r="D1024" s="104"/>
      <c r="E1024" s="104"/>
      <c r="F1024" s="104"/>
      <c r="G1024" s="104"/>
      <c r="H1024" s="104"/>
      <c r="I1024" s="120" t="str">
        <f t="shared" si="15"/>
        <v>GRUP_H6</v>
      </c>
      <c r="J1024" s="139" t="s">
        <v>17713</v>
      </c>
      <c r="K1024" s="140" t="s">
        <v>17714</v>
      </c>
      <c r="L1024" s="141">
        <v>34</v>
      </c>
      <c r="M1024" s="142">
        <v>1.99</v>
      </c>
    </row>
    <row r="1025" spans="1:13" x14ac:dyDescent="0.2">
      <c r="A1025" s="103"/>
      <c r="B1025" s="104"/>
      <c r="C1025" s="105"/>
      <c r="D1025" s="104"/>
      <c r="E1025" s="104"/>
      <c r="F1025" s="104"/>
      <c r="G1025" s="104"/>
      <c r="H1025" s="104"/>
      <c r="I1025" s="120" t="str">
        <f t="shared" si="15"/>
        <v>GRUP_H6</v>
      </c>
      <c r="J1025" s="139" t="s">
        <v>17715</v>
      </c>
      <c r="K1025" s="140" t="s">
        <v>17716</v>
      </c>
      <c r="L1025" s="141">
        <v>34</v>
      </c>
      <c r="M1025" s="142">
        <v>1.99</v>
      </c>
    </row>
    <row r="1026" spans="1:13" x14ac:dyDescent="0.2">
      <c r="A1026" s="103"/>
      <c r="B1026" s="104"/>
      <c r="C1026" s="105"/>
      <c r="D1026" s="104"/>
      <c r="E1026" s="104"/>
      <c r="F1026" s="104"/>
      <c r="G1026" s="104"/>
      <c r="H1026" s="104"/>
      <c r="I1026" s="120" t="str">
        <f t="shared" si="15"/>
        <v>GRUP_H6</v>
      </c>
      <c r="J1026" s="139" t="s">
        <v>17717</v>
      </c>
      <c r="K1026" s="140" t="s">
        <v>17718</v>
      </c>
      <c r="L1026" s="141">
        <v>34</v>
      </c>
      <c r="M1026" s="142">
        <v>1.99</v>
      </c>
    </row>
    <row r="1027" spans="1:13" x14ac:dyDescent="0.2">
      <c r="A1027" s="103"/>
      <c r="B1027" s="104"/>
      <c r="C1027" s="105"/>
      <c r="D1027" s="104"/>
      <c r="E1027" s="104"/>
      <c r="F1027" s="104"/>
      <c r="G1027" s="104"/>
      <c r="H1027" s="104"/>
      <c r="I1027" s="120" t="str">
        <f t="shared" si="15"/>
        <v>GRUP_H6</v>
      </c>
      <c r="J1027" s="139" t="s">
        <v>17719</v>
      </c>
      <c r="K1027" s="140" t="s">
        <v>17720</v>
      </c>
      <c r="L1027" s="141">
        <v>34</v>
      </c>
      <c r="M1027" s="142">
        <v>1.99</v>
      </c>
    </row>
    <row r="1028" spans="1:13" x14ac:dyDescent="0.2">
      <c r="A1028" s="103"/>
      <c r="B1028" s="104"/>
      <c r="C1028" s="105"/>
      <c r="D1028" s="104"/>
      <c r="E1028" s="104"/>
      <c r="F1028" s="104"/>
      <c r="G1028" s="104"/>
      <c r="H1028" s="104"/>
      <c r="I1028" s="120" t="str">
        <f t="shared" si="15"/>
        <v>GRUP_H6</v>
      </c>
      <c r="J1028" s="139" t="s">
        <v>17721</v>
      </c>
      <c r="K1028" s="140" t="s">
        <v>17107</v>
      </c>
      <c r="L1028" s="141">
        <v>34</v>
      </c>
      <c r="M1028" s="142">
        <v>1.99</v>
      </c>
    </row>
    <row r="1029" spans="1:13" x14ac:dyDescent="0.2">
      <c r="A1029" s="103"/>
      <c r="B1029" s="104"/>
      <c r="C1029" s="105"/>
      <c r="D1029" s="104"/>
      <c r="E1029" s="104"/>
      <c r="F1029" s="104"/>
      <c r="G1029" s="104"/>
      <c r="H1029" s="104"/>
      <c r="I1029" s="120" t="str">
        <f t="shared" ref="I1029:I1092" si="16">CONCATENATE("GRUP_",LEFT(J1029,2))</f>
        <v>GRUP_H6</v>
      </c>
      <c r="J1029" s="139" t="s">
        <v>17722</v>
      </c>
      <c r="K1029" s="140" t="s">
        <v>16930</v>
      </c>
      <c r="L1029" s="141">
        <v>34</v>
      </c>
      <c r="M1029" s="142">
        <v>1.99</v>
      </c>
    </row>
    <row r="1030" spans="1:13" x14ac:dyDescent="0.2">
      <c r="A1030" s="103"/>
      <c r="B1030" s="104"/>
      <c r="C1030" s="105"/>
      <c r="D1030" s="104"/>
      <c r="E1030" s="104"/>
      <c r="F1030" s="104"/>
      <c r="G1030" s="104"/>
      <c r="H1030" s="104"/>
      <c r="I1030" s="120" t="str">
        <f t="shared" si="16"/>
        <v>GRUP_H6</v>
      </c>
      <c r="J1030" s="139" t="s">
        <v>17723</v>
      </c>
      <c r="K1030" s="140" t="s">
        <v>17724</v>
      </c>
      <c r="L1030" s="141">
        <v>34</v>
      </c>
      <c r="M1030" s="142">
        <v>1.99</v>
      </c>
    </row>
    <row r="1031" spans="1:13" x14ac:dyDescent="0.2">
      <c r="A1031" s="103"/>
      <c r="B1031" s="104"/>
      <c r="C1031" s="105"/>
      <c r="D1031" s="104"/>
      <c r="E1031" s="104"/>
      <c r="F1031" s="104"/>
      <c r="G1031" s="104"/>
      <c r="H1031" s="104"/>
      <c r="I1031" s="120" t="str">
        <f t="shared" si="16"/>
        <v>GRUP_H6</v>
      </c>
      <c r="J1031" s="139" t="s">
        <v>17725</v>
      </c>
      <c r="K1031" s="140" t="s">
        <v>17726</v>
      </c>
      <c r="L1031" s="141">
        <v>32</v>
      </c>
      <c r="M1031" s="142">
        <v>1.91</v>
      </c>
    </row>
    <row r="1032" spans="1:13" x14ac:dyDescent="0.2">
      <c r="A1032" s="103"/>
      <c r="B1032" s="104"/>
      <c r="C1032" s="105"/>
      <c r="D1032" s="104"/>
      <c r="E1032" s="104"/>
      <c r="F1032" s="104"/>
      <c r="G1032" s="104"/>
      <c r="H1032" s="104"/>
      <c r="I1032" s="120" t="str">
        <f t="shared" si="16"/>
        <v>GRUP_H6</v>
      </c>
      <c r="J1032" s="139" t="s">
        <v>17727</v>
      </c>
      <c r="K1032" s="140" t="s">
        <v>17728</v>
      </c>
      <c r="L1032" s="141">
        <v>32</v>
      </c>
      <c r="M1032" s="142">
        <v>1.91</v>
      </c>
    </row>
    <row r="1033" spans="1:13" x14ac:dyDescent="0.2">
      <c r="A1033" s="103"/>
      <c r="B1033" s="104"/>
      <c r="C1033" s="105"/>
      <c r="D1033" s="104"/>
      <c r="E1033" s="104"/>
      <c r="F1033" s="104"/>
      <c r="G1033" s="104"/>
      <c r="H1033" s="104"/>
      <c r="I1033" s="120" t="str">
        <f t="shared" si="16"/>
        <v>GRUP_H6</v>
      </c>
      <c r="J1033" s="139" t="s">
        <v>17729</v>
      </c>
      <c r="K1033" s="140" t="s">
        <v>17477</v>
      </c>
      <c r="L1033" s="141">
        <v>32</v>
      </c>
      <c r="M1033" s="142">
        <v>1.91</v>
      </c>
    </row>
    <row r="1034" spans="1:13" x14ac:dyDescent="0.2">
      <c r="A1034" s="103"/>
      <c r="B1034" s="104"/>
      <c r="C1034" s="105"/>
      <c r="D1034" s="104"/>
      <c r="E1034" s="104"/>
      <c r="F1034" s="104"/>
      <c r="G1034" s="104"/>
      <c r="H1034" s="104"/>
      <c r="I1034" s="120" t="str">
        <f t="shared" si="16"/>
        <v>GRUP_H6</v>
      </c>
      <c r="J1034" s="139" t="s">
        <v>17730</v>
      </c>
      <c r="K1034" s="140" t="s">
        <v>17731</v>
      </c>
      <c r="L1034" s="141">
        <v>32</v>
      </c>
      <c r="M1034" s="142">
        <v>1.91</v>
      </c>
    </row>
    <row r="1035" spans="1:13" x14ac:dyDescent="0.2">
      <c r="A1035" s="103"/>
      <c r="B1035" s="104"/>
      <c r="C1035" s="105"/>
      <c r="D1035" s="104"/>
      <c r="E1035" s="104"/>
      <c r="F1035" s="104"/>
      <c r="G1035" s="104"/>
      <c r="H1035" s="104"/>
      <c r="I1035" s="120" t="str">
        <f t="shared" si="16"/>
        <v>GRUP_H6</v>
      </c>
      <c r="J1035" s="139" t="s">
        <v>17732</v>
      </c>
      <c r="K1035" s="140" t="s">
        <v>17733</v>
      </c>
      <c r="L1035" s="141">
        <v>32</v>
      </c>
      <c r="M1035" s="142">
        <v>1.91</v>
      </c>
    </row>
    <row r="1036" spans="1:13" x14ac:dyDescent="0.2">
      <c r="A1036" s="103"/>
      <c r="B1036" s="104"/>
      <c r="C1036" s="105"/>
      <c r="D1036" s="104"/>
      <c r="E1036" s="104"/>
      <c r="F1036" s="104"/>
      <c r="G1036" s="104"/>
      <c r="H1036" s="104"/>
      <c r="I1036" s="120" t="str">
        <f t="shared" si="16"/>
        <v>GRUP_H6</v>
      </c>
      <c r="J1036" s="139" t="s">
        <v>17734</v>
      </c>
      <c r="K1036" s="140" t="s">
        <v>17735</v>
      </c>
      <c r="L1036" s="141">
        <v>32</v>
      </c>
      <c r="M1036" s="142">
        <v>1.91</v>
      </c>
    </row>
    <row r="1037" spans="1:13" x14ac:dyDescent="0.2">
      <c r="A1037" s="103"/>
      <c r="B1037" s="104"/>
      <c r="C1037" s="105"/>
      <c r="D1037" s="104"/>
      <c r="E1037" s="104"/>
      <c r="F1037" s="104"/>
      <c r="G1037" s="104"/>
      <c r="H1037" s="104"/>
      <c r="I1037" s="120" t="str">
        <f t="shared" si="16"/>
        <v>GRUP_H6</v>
      </c>
      <c r="J1037" s="121" t="s">
        <v>17736</v>
      </c>
      <c r="K1037" s="122" t="s">
        <v>17737</v>
      </c>
      <c r="L1037" s="123">
        <v>34</v>
      </c>
      <c r="M1037" s="124">
        <v>1.99</v>
      </c>
    </row>
    <row r="1038" spans="1:13" x14ac:dyDescent="0.2">
      <c r="A1038" s="103"/>
      <c r="B1038" s="104"/>
      <c r="C1038" s="105"/>
      <c r="D1038" s="104"/>
      <c r="E1038" s="104"/>
      <c r="F1038" s="104"/>
      <c r="G1038" s="104"/>
      <c r="H1038" s="104"/>
      <c r="I1038" s="120" t="str">
        <f t="shared" si="16"/>
        <v>GRUP_H6</v>
      </c>
      <c r="J1038" s="139" t="s">
        <v>17738</v>
      </c>
      <c r="K1038" s="140" t="s">
        <v>17739</v>
      </c>
      <c r="L1038" s="141">
        <v>30</v>
      </c>
      <c r="M1038" s="142">
        <v>1.83</v>
      </c>
    </row>
    <row r="1039" spans="1:13" x14ac:dyDescent="0.2">
      <c r="A1039" s="103"/>
      <c r="B1039" s="104"/>
      <c r="C1039" s="105"/>
      <c r="D1039" s="104"/>
      <c r="E1039" s="104"/>
      <c r="F1039" s="104"/>
      <c r="G1039" s="104"/>
      <c r="H1039" s="104"/>
      <c r="I1039" s="120" t="str">
        <f t="shared" si="16"/>
        <v>GRUP_H6</v>
      </c>
      <c r="J1039" s="139" t="s">
        <v>17740</v>
      </c>
      <c r="K1039" s="140" t="s">
        <v>17741</v>
      </c>
      <c r="L1039" s="141">
        <v>30</v>
      </c>
      <c r="M1039" s="142">
        <v>1.83</v>
      </c>
    </row>
    <row r="1040" spans="1:13" x14ac:dyDescent="0.2">
      <c r="A1040" s="103"/>
      <c r="B1040" s="104"/>
      <c r="C1040" s="105"/>
      <c r="D1040" s="104"/>
      <c r="E1040" s="104"/>
      <c r="F1040" s="104"/>
      <c r="G1040" s="104"/>
      <c r="H1040" s="104"/>
      <c r="I1040" s="120" t="str">
        <f t="shared" si="16"/>
        <v>GRUP_H6</v>
      </c>
      <c r="J1040" s="139" t="s">
        <v>17742</v>
      </c>
      <c r="K1040" s="140" t="s">
        <v>17743</v>
      </c>
      <c r="L1040" s="141">
        <v>30</v>
      </c>
      <c r="M1040" s="142">
        <v>1.83</v>
      </c>
    </row>
    <row r="1041" spans="1:13" x14ac:dyDescent="0.2">
      <c r="A1041" s="103"/>
      <c r="B1041" s="104"/>
      <c r="C1041" s="105"/>
      <c r="D1041" s="104"/>
      <c r="E1041" s="104"/>
      <c r="F1041" s="104"/>
      <c r="G1041" s="104"/>
      <c r="H1041" s="104"/>
      <c r="I1041" s="120" t="str">
        <f t="shared" si="16"/>
        <v>GRUP_H6</v>
      </c>
      <c r="J1041" s="139" t="s">
        <v>17744</v>
      </c>
      <c r="K1041" s="140" t="s">
        <v>17745</v>
      </c>
      <c r="L1041" s="141">
        <v>30</v>
      </c>
      <c r="M1041" s="142">
        <v>1.83</v>
      </c>
    </row>
    <row r="1042" spans="1:13" x14ac:dyDescent="0.2">
      <c r="A1042" s="103"/>
      <c r="B1042" s="104"/>
      <c r="C1042" s="105"/>
      <c r="D1042" s="104"/>
      <c r="E1042" s="104"/>
      <c r="F1042" s="104"/>
      <c r="G1042" s="104"/>
      <c r="H1042" s="104"/>
      <c r="I1042" s="120" t="str">
        <f t="shared" si="16"/>
        <v>GRUP_H6</v>
      </c>
      <c r="J1042" s="139" t="s">
        <v>17746</v>
      </c>
      <c r="K1042" s="140" t="s">
        <v>17747</v>
      </c>
      <c r="L1042" s="141">
        <v>30</v>
      </c>
      <c r="M1042" s="142">
        <v>1.83</v>
      </c>
    </row>
    <row r="1043" spans="1:13" x14ac:dyDescent="0.2">
      <c r="A1043" s="103"/>
      <c r="B1043" s="104"/>
      <c r="C1043" s="105"/>
      <c r="D1043" s="104"/>
      <c r="E1043" s="104"/>
      <c r="F1043" s="104"/>
      <c r="G1043" s="104"/>
      <c r="H1043" s="104"/>
      <c r="I1043" s="120" t="str">
        <f t="shared" si="16"/>
        <v>GRUP_H6</v>
      </c>
      <c r="J1043" s="139" t="s">
        <v>17748</v>
      </c>
      <c r="K1043" s="140" t="s">
        <v>17749</v>
      </c>
      <c r="L1043" s="141">
        <v>30</v>
      </c>
      <c r="M1043" s="142">
        <v>1.83</v>
      </c>
    </row>
    <row r="1044" spans="1:13" x14ac:dyDescent="0.2">
      <c r="A1044" s="103"/>
      <c r="B1044" s="104"/>
      <c r="C1044" s="105"/>
      <c r="D1044" s="104"/>
      <c r="E1044" s="104"/>
      <c r="F1044" s="104"/>
      <c r="G1044" s="104"/>
      <c r="H1044" s="104"/>
      <c r="I1044" s="120" t="str">
        <f t="shared" si="16"/>
        <v>GRUP_H6</v>
      </c>
      <c r="J1044" s="139" t="s">
        <v>17750</v>
      </c>
      <c r="K1044" s="140" t="s">
        <v>17751</v>
      </c>
      <c r="L1044" s="141">
        <v>30</v>
      </c>
      <c r="M1044" s="142">
        <v>1.83</v>
      </c>
    </row>
    <row r="1045" spans="1:13" x14ac:dyDescent="0.2">
      <c r="A1045" s="103"/>
      <c r="B1045" s="104"/>
      <c r="C1045" s="105"/>
      <c r="D1045" s="104"/>
      <c r="E1045" s="104"/>
      <c r="F1045" s="104"/>
      <c r="G1045" s="104"/>
      <c r="H1045" s="104"/>
      <c r="I1045" s="120" t="str">
        <f t="shared" si="16"/>
        <v>GRUP_H6</v>
      </c>
      <c r="J1045" s="139" t="s">
        <v>17752</v>
      </c>
      <c r="K1045" s="140" t="s">
        <v>17381</v>
      </c>
      <c r="L1045" s="141">
        <v>30</v>
      </c>
      <c r="M1045" s="142">
        <v>1.83</v>
      </c>
    </row>
    <row r="1046" spans="1:13" x14ac:dyDescent="0.2">
      <c r="A1046" s="103"/>
      <c r="B1046" s="104"/>
      <c r="C1046" s="105"/>
      <c r="D1046" s="104"/>
      <c r="E1046" s="104"/>
      <c r="F1046" s="104"/>
      <c r="G1046" s="104"/>
      <c r="H1046" s="104"/>
      <c r="I1046" s="120" t="str">
        <f t="shared" si="16"/>
        <v>GRUP_H6</v>
      </c>
      <c r="J1046" s="139" t="s">
        <v>17753</v>
      </c>
      <c r="K1046" s="140" t="s">
        <v>17754</v>
      </c>
      <c r="L1046" s="141">
        <v>26</v>
      </c>
      <c r="M1046" s="142">
        <v>1.69</v>
      </c>
    </row>
    <row r="1047" spans="1:13" x14ac:dyDescent="0.2">
      <c r="A1047" s="103"/>
      <c r="B1047" s="104"/>
      <c r="C1047" s="105"/>
      <c r="D1047" s="104"/>
      <c r="E1047" s="104"/>
      <c r="F1047" s="104"/>
      <c r="G1047" s="104"/>
      <c r="H1047" s="104"/>
      <c r="I1047" s="120" t="str">
        <f t="shared" si="16"/>
        <v>GRUP_H6</v>
      </c>
      <c r="J1047" s="139" t="s">
        <v>17755</v>
      </c>
      <c r="K1047" s="140" t="s">
        <v>17756</v>
      </c>
      <c r="L1047" s="141">
        <v>30</v>
      </c>
      <c r="M1047" s="142">
        <v>1.83</v>
      </c>
    </row>
    <row r="1048" spans="1:13" x14ac:dyDescent="0.2">
      <c r="A1048" s="103"/>
      <c r="B1048" s="104"/>
      <c r="C1048" s="105"/>
      <c r="D1048" s="104"/>
      <c r="E1048" s="104"/>
      <c r="F1048" s="104"/>
      <c r="G1048" s="104"/>
      <c r="H1048" s="104"/>
      <c r="I1048" s="120" t="str">
        <f t="shared" si="16"/>
        <v>GRUP_H6</v>
      </c>
      <c r="J1048" s="139" t="s">
        <v>17757</v>
      </c>
      <c r="K1048" s="140" t="s">
        <v>17758</v>
      </c>
      <c r="L1048" s="141">
        <v>30</v>
      </c>
      <c r="M1048" s="142">
        <v>1.83</v>
      </c>
    </row>
    <row r="1049" spans="1:13" x14ac:dyDescent="0.2">
      <c r="A1049" s="103"/>
      <c r="B1049" s="104"/>
      <c r="C1049" s="105"/>
      <c r="D1049" s="104"/>
      <c r="E1049" s="104"/>
      <c r="F1049" s="104"/>
      <c r="G1049" s="104"/>
      <c r="H1049" s="104"/>
      <c r="I1049" s="120" t="str">
        <f t="shared" si="16"/>
        <v>GRUP_H6</v>
      </c>
      <c r="J1049" s="139" t="s">
        <v>17759</v>
      </c>
      <c r="K1049" s="140" t="s">
        <v>17388</v>
      </c>
      <c r="L1049" s="141">
        <v>28</v>
      </c>
      <c r="M1049" s="142">
        <v>1.76</v>
      </c>
    </row>
    <row r="1050" spans="1:13" x14ac:dyDescent="0.2">
      <c r="A1050" s="103"/>
      <c r="B1050" s="104"/>
      <c r="C1050" s="105"/>
      <c r="D1050" s="104"/>
      <c r="E1050" s="104"/>
      <c r="F1050" s="104"/>
      <c r="G1050" s="104"/>
      <c r="H1050" s="104"/>
      <c r="I1050" s="120" t="str">
        <f t="shared" si="16"/>
        <v>GRUP_H6</v>
      </c>
      <c r="J1050" s="139" t="s">
        <v>17760</v>
      </c>
      <c r="K1050" s="140" t="s">
        <v>17761</v>
      </c>
      <c r="L1050" s="141">
        <v>28</v>
      </c>
      <c r="M1050" s="142">
        <v>1.76</v>
      </c>
    </row>
    <row r="1051" spans="1:13" x14ac:dyDescent="0.2">
      <c r="A1051" s="103"/>
      <c r="B1051" s="104"/>
      <c r="C1051" s="105"/>
      <c r="D1051" s="104"/>
      <c r="E1051" s="104"/>
      <c r="F1051" s="104"/>
      <c r="G1051" s="104"/>
      <c r="H1051" s="104"/>
      <c r="I1051" s="120" t="str">
        <f t="shared" si="16"/>
        <v>GRUP_H6</v>
      </c>
      <c r="J1051" s="139" t="s">
        <v>17762</v>
      </c>
      <c r="K1051" s="140" t="s">
        <v>17763</v>
      </c>
      <c r="L1051" s="141">
        <v>28</v>
      </c>
      <c r="M1051" s="142">
        <v>1.76</v>
      </c>
    </row>
    <row r="1052" spans="1:13" x14ac:dyDescent="0.2">
      <c r="A1052" s="103"/>
      <c r="B1052" s="104"/>
      <c r="C1052" s="105"/>
      <c r="D1052" s="104"/>
      <c r="E1052" s="104"/>
      <c r="F1052" s="104"/>
      <c r="G1052" s="104"/>
      <c r="H1052" s="104"/>
      <c r="I1052" s="120" t="str">
        <f t="shared" si="16"/>
        <v>GRUP_H6</v>
      </c>
      <c r="J1052" s="139" t="s">
        <v>17764</v>
      </c>
      <c r="K1052" s="140" t="s">
        <v>17765</v>
      </c>
      <c r="L1052" s="141">
        <v>28</v>
      </c>
      <c r="M1052" s="142">
        <v>1.76</v>
      </c>
    </row>
    <row r="1053" spans="1:13" x14ac:dyDescent="0.2">
      <c r="A1053" s="103"/>
      <c r="B1053" s="104"/>
      <c r="C1053" s="105"/>
      <c r="D1053" s="104"/>
      <c r="E1053" s="104"/>
      <c r="F1053" s="104"/>
      <c r="G1053" s="104"/>
      <c r="H1053" s="104"/>
      <c r="I1053" s="120" t="str">
        <f t="shared" si="16"/>
        <v>GRUP_H6</v>
      </c>
      <c r="J1053" s="139" t="s">
        <v>17766</v>
      </c>
      <c r="K1053" s="140" t="s">
        <v>17383</v>
      </c>
      <c r="L1053" s="141">
        <v>26</v>
      </c>
      <c r="M1053" s="142">
        <v>1.69</v>
      </c>
    </row>
    <row r="1054" spans="1:13" x14ac:dyDescent="0.2">
      <c r="A1054" s="103"/>
      <c r="B1054" s="104"/>
      <c r="C1054" s="105"/>
      <c r="D1054" s="104"/>
      <c r="E1054" s="104"/>
      <c r="F1054" s="104"/>
      <c r="G1054" s="104"/>
      <c r="H1054" s="104"/>
      <c r="I1054" s="120" t="str">
        <f t="shared" si="16"/>
        <v>GRUP_H6</v>
      </c>
      <c r="J1054" s="139" t="s">
        <v>17767</v>
      </c>
      <c r="K1054" s="140" t="s">
        <v>16080</v>
      </c>
      <c r="L1054" s="141">
        <v>30</v>
      </c>
      <c r="M1054" s="142">
        <v>1.83</v>
      </c>
    </row>
    <row r="1055" spans="1:13" x14ac:dyDescent="0.2">
      <c r="A1055" s="103"/>
      <c r="B1055" s="104"/>
      <c r="C1055" s="105"/>
      <c r="D1055" s="104"/>
      <c r="E1055" s="104"/>
      <c r="F1055" s="104"/>
      <c r="G1055" s="104"/>
      <c r="H1055" s="104"/>
      <c r="I1055" s="120" t="str">
        <f t="shared" si="16"/>
        <v>GRUP_H6</v>
      </c>
      <c r="J1055" s="139" t="s">
        <v>17768</v>
      </c>
      <c r="K1055" s="140" t="s">
        <v>17769</v>
      </c>
      <c r="L1055" s="141">
        <v>26</v>
      </c>
      <c r="M1055" s="142">
        <v>1.69</v>
      </c>
    </row>
    <row r="1056" spans="1:13" x14ac:dyDescent="0.2">
      <c r="A1056" s="103"/>
      <c r="B1056" s="104"/>
      <c r="C1056" s="105"/>
      <c r="D1056" s="104"/>
      <c r="E1056" s="104"/>
      <c r="F1056" s="104"/>
      <c r="G1056" s="104"/>
      <c r="H1056" s="104"/>
      <c r="I1056" s="120" t="str">
        <f t="shared" si="16"/>
        <v>GRUP_H6</v>
      </c>
      <c r="J1056" s="139" t="s">
        <v>17770</v>
      </c>
      <c r="K1056" s="140" t="s">
        <v>17771</v>
      </c>
      <c r="L1056" s="141">
        <v>26</v>
      </c>
      <c r="M1056" s="142">
        <v>1.69</v>
      </c>
    </row>
    <row r="1057" spans="1:13" x14ac:dyDescent="0.2">
      <c r="A1057" s="103"/>
      <c r="B1057" s="104"/>
      <c r="C1057" s="105"/>
      <c r="D1057" s="104"/>
      <c r="E1057" s="104"/>
      <c r="F1057" s="104"/>
      <c r="G1057" s="104"/>
      <c r="H1057" s="104"/>
      <c r="I1057" s="120" t="str">
        <f t="shared" si="16"/>
        <v>GRUP_H6</v>
      </c>
      <c r="J1057" s="139" t="s">
        <v>17772</v>
      </c>
      <c r="K1057" s="140" t="s">
        <v>17773</v>
      </c>
      <c r="L1057" s="141">
        <v>26</v>
      </c>
      <c r="M1057" s="142">
        <v>1.69</v>
      </c>
    </row>
    <row r="1058" spans="1:13" x14ac:dyDescent="0.2">
      <c r="A1058" s="103"/>
      <c r="B1058" s="104"/>
      <c r="C1058" s="105"/>
      <c r="D1058" s="104"/>
      <c r="E1058" s="104"/>
      <c r="F1058" s="104"/>
      <c r="G1058" s="104"/>
      <c r="H1058" s="104"/>
      <c r="I1058" s="120" t="str">
        <f t="shared" si="16"/>
        <v>GRUP_H6</v>
      </c>
      <c r="J1058" s="139" t="s">
        <v>17774</v>
      </c>
      <c r="K1058" s="140" t="s">
        <v>17775</v>
      </c>
      <c r="L1058" s="141">
        <v>26</v>
      </c>
      <c r="M1058" s="142">
        <v>1.69</v>
      </c>
    </row>
    <row r="1059" spans="1:13" x14ac:dyDescent="0.2">
      <c r="A1059" s="103"/>
      <c r="B1059" s="104"/>
      <c r="C1059" s="105"/>
      <c r="D1059" s="104"/>
      <c r="E1059" s="104"/>
      <c r="F1059" s="104"/>
      <c r="G1059" s="104"/>
      <c r="H1059" s="104"/>
      <c r="I1059" s="120" t="str">
        <f t="shared" si="16"/>
        <v>GRUP_H6</v>
      </c>
      <c r="J1059" s="139" t="s">
        <v>17776</v>
      </c>
      <c r="K1059" s="140" t="s">
        <v>17777</v>
      </c>
      <c r="L1059" s="141">
        <v>24</v>
      </c>
      <c r="M1059" s="142">
        <v>1.62</v>
      </c>
    </row>
    <row r="1060" spans="1:13" x14ac:dyDescent="0.2">
      <c r="A1060" s="103"/>
      <c r="B1060" s="104"/>
      <c r="C1060" s="105"/>
      <c r="D1060" s="104"/>
      <c r="E1060" s="104"/>
      <c r="F1060" s="104"/>
      <c r="G1060" s="104"/>
      <c r="H1060" s="104"/>
      <c r="I1060" s="120" t="str">
        <f t="shared" si="16"/>
        <v>GRUP_H6</v>
      </c>
      <c r="J1060" s="139" t="s">
        <v>17778</v>
      </c>
      <c r="K1060" s="140" t="s">
        <v>17779</v>
      </c>
      <c r="L1060" s="141">
        <v>24</v>
      </c>
      <c r="M1060" s="142">
        <v>1.62</v>
      </c>
    </row>
    <row r="1061" spans="1:13" x14ac:dyDescent="0.2">
      <c r="A1061" s="103"/>
      <c r="B1061" s="104"/>
      <c r="C1061" s="105"/>
      <c r="D1061" s="104"/>
      <c r="E1061" s="104"/>
      <c r="F1061" s="104"/>
      <c r="G1061" s="104"/>
      <c r="H1061" s="104"/>
      <c r="I1061" s="120" t="str">
        <f t="shared" si="16"/>
        <v>GRUP_H6</v>
      </c>
      <c r="J1061" s="121" t="s">
        <v>17780</v>
      </c>
      <c r="K1061" s="122" t="s">
        <v>17781</v>
      </c>
      <c r="L1061" s="123">
        <v>28</v>
      </c>
      <c r="M1061" s="124">
        <v>1.76</v>
      </c>
    </row>
    <row r="1062" spans="1:13" x14ac:dyDescent="0.2">
      <c r="A1062" s="103"/>
      <c r="B1062" s="104"/>
      <c r="C1062" s="105"/>
      <c r="D1062" s="104"/>
      <c r="E1062" s="104"/>
      <c r="F1062" s="104"/>
      <c r="G1062" s="104"/>
      <c r="H1062" s="104"/>
      <c r="I1062" s="120" t="str">
        <f t="shared" si="16"/>
        <v>GRUP_H6</v>
      </c>
      <c r="J1062" s="139" t="s">
        <v>17782</v>
      </c>
      <c r="K1062" s="140" t="s">
        <v>17783</v>
      </c>
      <c r="L1062" s="141">
        <v>24</v>
      </c>
      <c r="M1062" s="142">
        <v>1.62</v>
      </c>
    </row>
    <row r="1063" spans="1:13" x14ac:dyDescent="0.2">
      <c r="A1063" s="103"/>
      <c r="B1063" s="104"/>
      <c r="C1063" s="105"/>
      <c r="D1063" s="104"/>
      <c r="E1063" s="104"/>
      <c r="F1063" s="104"/>
      <c r="G1063" s="104"/>
      <c r="H1063" s="104"/>
      <c r="I1063" s="120" t="str">
        <f t="shared" si="16"/>
        <v>GRUP_H6</v>
      </c>
      <c r="J1063" s="139" t="s">
        <v>17784</v>
      </c>
      <c r="K1063" s="140" t="s">
        <v>17105</v>
      </c>
      <c r="L1063" s="141">
        <v>24</v>
      </c>
      <c r="M1063" s="142">
        <v>1.62</v>
      </c>
    </row>
    <row r="1064" spans="1:13" x14ac:dyDescent="0.2">
      <c r="A1064" s="103"/>
      <c r="B1064" s="104"/>
      <c r="C1064" s="105"/>
      <c r="D1064" s="104"/>
      <c r="E1064" s="104"/>
      <c r="F1064" s="104"/>
      <c r="G1064" s="104"/>
      <c r="H1064" s="104"/>
      <c r="I1064" s="120" t="str">
        <f t="shared" si="16"/>
        <v>GRUP_H6</v>
      </c>
      <c r="J1064" s="139" t="s">
        <v>17785</v>
      </c>
      <c r="K1064" s="140" t="s">
        <v>17786</v>
      </c>
      <c r="L1064" s="141">
        <v>24</v>
      </c>
      <c r="M1064" s="142">
        <v>1.62</v>
      </c>
    </row>
    <row r="1065" spans="1:13" x14ac:dyDescent="0.2">
      <c r="A1065" s="103"/>
      <c r="B1065" s="104"/>
      <c r="C1065" s="105"/>
      <c r="D1065" s="104"/>
      <c r="E1065" s="104"/>
      <c r="F1065" s="104"/>
      <c r="G1065" s="104"/>
      <c r="H1065" s="104"/>
      <c r="I1065" s="120" t="str">
        <f t="shared" si="16"/>
        <v>GRUP_H6</v>
      </c>
      <c r="J1065" s="139" t="s">
        <v>17787</v>
      </c>
      <c r="K1065" s="140" t="s">
        <v>17788</v>
      </c>
      <c r="L1065" s="141">
        <v>24</v>
      </c>
      <c r="M1065" s="142">
        <v>1.62</v>
      </c>
    </row>
    <row r="1066" spans="1:13" x14ac:dyDescent="0.2">
      <c r="A1066" s="103"/>
      <c r="B1066" s="104"/>
      <c r="C1066" s="105"/>
      <c r="D1066" s="104"/>
      <c r="E1066" s="104"/>
      <c r="F1066" s="104"/>
      <c r="G1066" s="104"/>
      <c r="H1066" s="104"/>
      <c r="I1066" s="120" t="str">
        <f t="shared" si="16"/>
        <v>GRUP_H6</v>
      </c>
      <c r="J1066" s="139" t="s">
        <v>17789</v>
      </c>
      <c r="K1066" s="140" t="s">
        <v>17790</v>
      </c>
      <c r="L1066" s="141">
        <v>24</v>
      </c>
      <c r="M1066" s="142">
        <v>1.62</v>
      </c>
    </row>
    <row r="1067" spans="1:13" x14ac:dyDescent="0.2">
      <c r="A1067" s="103"/>
      <c r="B1067" s="104"/>
      <c r="C1067" s="105"/>
      <c r="D1067" s="104"/>
      <c r="E1067" s="104"/>
      <c r="F1067" s="104"/>
      <c r="G1067" s="104"/>
      <c r="H1067" s="104"/>
      <c r="I1067" s="120" t="str">
        <f t="shared" si="16"/>
        <v>GRUP_H6</v>
      </c>
      <c r="J1067" s="139" t="s">
        <v>17791</v>
      </c>
      <c r="K1067" s="140" t="s">
        <v>17792</v>
      </c>
      <c r="L1067" s="141">
        <v>24</v>
      </c>
      <c r="M1067" s="142">
        <v>1.62</v>
      </c>
    </row>
    <row r="1068" spans="1:13" x14ac:dyDescent="0.2">
      <c r="A1068" s="103"/>
      <c r="B1068" s="104"/>
      <c r="C1068" s="105"/>
      <c r="D1068" s="104"/>
      <c r="E1068" s="104"/>
      <c r="F1068" s="104"/>
      <c r="G1068" s="104"/>
      <c r="H1068" s="104"/>
      <c r="I1068" s="120" t="str">
        <f t="shared" si="16"/>
        <v>GRUP_H6</v>
      </c>
      <c r="J1068" s="139" t="s">
        <v>17793</v>
      </c>
      <c r="K1068" s="140" t="s">
        <v>17794</v>
      </c>
      <c r="L1068" s="141">
        <v>24</v>
      </c>
      <c r="M1068" s="142">
        <v>1.62</v>
      </c>
    </row>
    <row r="1069" spans="1:13" x14ac:dyDescent="0.2">
      <c r="A1069" s="103"/>
      <c r="B1069" s="104"/>
      <c r="C1069" s="105"/>
      <c r="D1069" s="104"/>
      <c r="E1069" s="104"/>
      <c r="F1069" s="104"/>
      <c r="G1069" s="104"/>
      <c r="H1069" s="104"/>
      <c r="I1069" s="120" t="str">
        <f t="shared" si="16"/>
        <v>GRUP_H6</v>
      </c>
      <c r="J1069" s="139" t="s">
        <v>17795</v>
      </c>
      <c r="K1069" s="140" t="s">
        <v>17796</v>
      </c>
      <c r="L1069" s="141">
        <v>24</v>
      </c>
      <c r="M1069" s="142">
        <v>1.62</v>
      </c>
    </row>
    <row r="1070" spans="1:13" x14ac:dyDescent="0.2">
      <c r="A1070" s="103"/>
      <c r="B1070" s="104"/>
      <c r="C1070" s="105"/>
      <c r="D1070" s="104"/>
      <c r="E1070" s="104"/>
      <c r="F1070" s="104"/>
      <c r="G1070" s="104"/>
      <c r="H1070" s="104"/>
      <c r="I1070" s="120" t="str">
        <f t="shared" si="16"/>
        <v>GRUP_H6</v>
      </c>
      <c r="J1070" s="139" t="s">
        <v>17797</v>
      </c>
      <c r="K1070" s="140" t="s">
        <v>17798</v>
      </c>
      <c r="L1070" s="141">
        <v>24</v>
      </c>
      <c r="M1070" s="142">
        <v>1.62</v>
      </c>
    </row>
    <row r="1071" spans="1:13" x14ac:dyDescent="0.2">
      <c r="A1071" s="103"/>
      <c r="B1071" s="104"/>
      <c r="C1071" s="105"/>
      <c r="D1071" s="104"/>
      <c r="E1071" s="104"/>
      <c r="F1071" s="104"/>
      <c r="G1071" s="104"/>
      <c r="H1071" s="104"/>
      <c r="I1071" s="120" t="str">
        <f t="shared" si="16"/>
        <v>GRUP_H6</v>
      </c>
      <c r="J1071" s="139" t="s">
        <v>17799</v>
      </c>
      <c r="K1071" s="140" t="s">
        <v>17800</v>
      </c>
      <c r="L1071" s="141">
        <v>24</v>
      </c>
      <c r="M1071" s="142">
        <v>1.62</v>
      </c>
    </row>
    <row r="1072" spans="1:13" x14ac:dyDescent="0.2">
      <c r="A1072" s="103"/>
      <c r="B1072" s="104"/>
      <c r="C1072" s="105"/>
      <c r="D1072" s="104"/>
      <c r="E1072" s="104"/>
      <c r="F1072" s="104"/>
      <c r="G1072" s="104"/>
      <c r="H1072" s="104"/>
      <c r="I1072" s="120" t="str">
        <f t="shared" si="16"/>
        <v>GRUP_H6</v>
      </c>
      <c r="J1072" s="139" t="s">
        <v>17801</v>
      </c>
      <c r="K1072" s="140" t="s">
        <v>17802</v>
      </c>
      <c r="L1072" s="141">
        <v>24</v>
      </c>
      <c r="M1072" s="142">
        <v>1.62</v>
      </c>
    </row>
    <row r="1073" spans="1:13" x14ac:dyDescent="0.2">
      <c r="A1073" s="103"/>
      <c r="B1073" s="104"/>
      <c r="C1073" s="105"/>
      <c r="D1073" s="104"/>
      <c r="E1073" s="104"/>
      <c r="F1073" s="104"/>
      <c r="G1073" s="104"/>
      <c r="H1073" s="104"/>
      <c r="I1073" s="120" t="str">
        <f t="shared" si="16"/>
        <v>GRUP_H6</v>
      </c>
      <c r="J1073" s="139" t="s">
        <v>17803</v>
      </c>
      <c r="K1073" s="140" t="s">
        <v>17804</v>
      </c>
      <c r="L1073" s="141">
        <v>24</v>
      </c>
      <c r="M1073" s="142">
        <v>1.62</v>
      </c>
    </row>
    <row r="1074" spans="1:13" x14ac:dyDescent="0.2">
      <c r="A1074" s="103"/>
      <c r="B1074" s="104"/>
      <c r="C1074" s="105"/>
      <c r="D1074" s="104"/>
      <c r="E1074" s="104"/>
      <c r="F1074" s="104"/>
      <c r="G1074" s="104"/>
      <c r="H1074" s="104"/>
      <c r="I1074" s="120" t="str">
        <f t="shared" si="16"/>
        <v>GRUP_H6</v>
      </c>
      <c r="J1074" s="139" t="s">
        <v>17805</v>
      </c>
      <c r="K1074" s="140" t="s">
        <v>17806</v>
      </c>
      <c r="L1074" s="141">
        <v>24</v>
      </c>
      <c r="M1074" s="142">
        <v>1.62</v>
      </c>
    </row>
    <row r="1075" spans="1:13" x14ac:dyDescent="0.2">
      <c r="A1075" s="103"/>
      <c r="B1075" s="104"/>
      <c r="C1075" s="105"/>
      <c r="D1075" s="104"/>
      <c r="E1075" s="104"/>
      <c r="F1075" s="104"/>
      <c r="G1075" s="104"/>
      <c r="H1075" s="104"/>
      <c r="I1075" s="120" t="str">
        <f t="shared" si="16"/>
        <v>GRUP_H6</v>
      </c>
      <c r="J1075" s="139" t="s">
        <v>17807</v>
      </c>
      <c r="K1075" s="140" t="s">
        <v>17808</v>
      </c>
      <c r="L1075" s="141">
        <v>21</v>
      </c>
      <c r="M1075" s="142">
        <v>1.52</v>
      </c>
    </row>
    <row r="1076" spans="1:13" x14ac:dyDescent="0.2">
      <c r="A1076" s="103"/>
      <c r="B1076" s="104"/>
      <c r="C1076" s="105"/>
      <c r="D1076" s="104"/>
      <c r="E1076" s="104"/>
      <c r="F1076" s="104"/>
      <c r="G1076" s="104"/>
      <c r="H1076" s="104"/>
      <c r="I1076" s="120" t="str">
        <f t="shared" si="16"/>
        <v>GRUP_H6</v>
      </c>
      <c r="J1076" s="121" t="s">
        <v>17809</v>
      </c>
      <c r="K1076" s="122" t="s">
        <v>17810</v>
      </c>
      <c r="L1076" s="123">
        <v>21</v>
      </c>
      <c r="M1076" s="124">
        <v>1.52</v>
      </c>
    </row>
    <row r="1077" spans="1:13" x14ac:dyDescent="0.2">
      <c r="A1077" s="103"/>
      <c r="B1077" s="104"/>
      <c r="C1077" s="105"/>
      <c r="D1077" s="104"/>
      <c r="E1077" s="104"/>
      <c r="F1077" s="104"/>
      <c r="G1077" s="104"/>
      <c r="H1077" s="104"/>
      <c r="I1077" s="120" t="str">
        <f t="shared" si="16"/>
        <v>GRUP_H6</v>
      </c>
      <c r="J1077" s="139" t="s">
        <v>17811</v>
      </c>
      <c r="K1077" s="140" t="s">
        <v>17812</v>
      </c>
      <c r="L1077" s="141">
        <v>21</v>
      </c>
      <c r="M1077" s="142">
        <v>1.52</v>
      </c>
    </row>
    <row r="1078" spans="1:13" x14ac:dyDescent="0.2">
      <c r="A1078" s="103"/>
      <c r="B1078" s="104"/>
      <c r="C1078" s="105"/>
      <c r="D1078" s="104"/>
      <c r="E1078" s="104"/>
      <c r="F1078" s="104"/>
      <c r="G1078" s="104"/>
      <c r="H1078" s="104"/>
      <c r="I1078" s="120" t="str">
        <f t="shared" si="16"/>
        <v>GRUP_H6</v>
      </c>
      <c r="J1078" s="139" t="s">
        <v>17813</v>
      </c>
      <c r="K1078" s="140" t="s">
        <v>17814</v>
      </c>
      <c r="L1078" s="141">
        <v>21</v>
      </c>
      <c r="M1078" s="142">
        <v>1.52</v>
      </c>
    </row>
    <row r="1079" spans="1:13" x14ac:dyDescent="0.2">
      <c r="A1079" s="103"/>
      <c r="B1079" s="104"/>
      <c r="C1079" s="105"/>
      <c r="D1079" s="104"/>
      <c r="E1079" s="104"/>
      <c r="F1079" s="104"/>
      <c r="G1079" s="104"/>
      <c r="H1079" s="104"/>
      <c r="I1079" s="120" t="str">
        <f t="shared" si="16"/>
        <v>GRUP_H6</v>
      </c>
      <c r="J1079" s="139" t="s">
        <v>17815</v>
      </c>
      <c r="K1079" s="140" t="s">
        <v>17816</v>
      </c>
      <c r="L1079" s="141">
        <v>21</v>
      </c>
      <c r="M1079" s="142">
        <v>1.52</v>
      </c>
    </row>
    <row r="1080" spans="1:13" x14ac:dyDescent="0.2">
      <c r="A1080" s="103"/>
      <c r="B1080" s="104"/>
      <c r="C1080" s="105"/>
      <c r="D1080" s="104"/>
      <c r="E1080" s="104"/>
      <c r="F1080" s="104"/>
      <c r="G1080" s="104"/>
      <c r="H1080" s="104"/>
      <c r="I1080" s="120" t="str">
        <f t="shared" si="16"/>
        <v>GRUP_H6</v>
      </c>
      <c r="J1080" s="139" t="s">
        <v>17817</v>
      </c>
      <c r="K1080" s="140" t="s">
        <v>17818</v>
      </c>
      <c r="L1080" s="141">
        <v>19</v>
      </c>
      <c r="M1080" s="142">
        <v>1.46</v>
      </c>
    </row>
    <row r="1081" spans="1:13" x14ac:dyDescent="0.2">
      <c r="A1081" s="103"/>
      <c r="B1081" s="104"/>
      <c r="C1081" s="105"/>
      <c r="D1081" s="104"/>
      <c r="E1081" s="104"/>
      <c r="F1081" s="104"/>
      <c r="G1081" s="104"/>
      <c r="H1081" s="104"/>
      <c r="I1081" s="120" t="str">
        <f t="shared" si="16"/>
        <v>GRUP_H6</v>
      </c>
      <c r="J1081" s="139" t="s">
        <v>17819</v>
      </c>
      <c r="K1081" s="140" t="s">
        <v>17820</v>
      </c>
      <c r="L1081" s="141">
        <v>19</v>
      </c>
      <c r="M1081" s="142">
        <v>1.46</v>
      </c>
    </row>
    <row r="1082" spans="1:13" x14ac:dyDescent="0.2">
      <c r="A1082" s="103"/>
      <c r="B1082" s="104"/>
      <c r="C1082" s="105"/>
      <c r="D1082" s="104"/>
      <c r="E1082" s="104"/>
      <c r="F1082" s="104"/>
      <c r="G1082" s="104"/>
      <c r="H1082" s="104"/>
      <c r="I1082" s="120" t="str">
        <f t="shared" si="16"/>
        <v>GRUP_H6</v>
      </c>
      <c r="J1082" s="139" t="s">
        <v>17821</v>
      </c>
      <c r="K1082" s="140" t="s">
        <v>17822</v>
      </c>
      <c r="L1082" s="141">
        <v>19</v>
      </c>
      <c r="M1082" s="142">
        <v>1.46</v>
      </c>
    </row>
    <row r="1083" spans="1:13" x14ac:dyDescent="0.2">
      <c r="A1083" s="103"/>
      <c r="B1083" s="104"/>
      <c r="C1083" s="105"/>
      <c r="D1083" s="104"/>
      <c r="E1083" s="104"/>
      <c r="F1083" s="104"/>
      <c r="G1083" s="104"/>
      <c r="H1083" s="104"/>
      <c r="I1083" s="120" t="str">
        <f t="shared" si="16"/>
        <v>GRUP_H6</v>
      </c>
      <c r="J1083" s="139" t="s">
        <v>17823</v>
      </c>
      <c r="K1083" s="140" t="s">
        <v>17824</v>
      </c>
      <c r="L1083" s="141">
        <v>17</v>
      </c>
      <c r="M1083" s="142">
        <v>1.4</v>
      </c>
    </row>
    <row r="1084" spans="1:13" x14ac:dyDescent="0.2">
      <c r="A1084" s="103"/>
      <c r="B1084" s="104"/>
      <c r="C1084" s="105"/>
      <c r="D1084" s="104"/>
      <c r="E1084" s="104"/>
      <c r="F1084" s="104"/>
      <c r="G1084" s="104"/>
      <c r="H1084" s="104"/>
      <c r="I1084" s="120" t="str">
        <f t="shared" si="16"/>
        <v>GRUP_H6</v>
      </c>
      <c r="J1084" s="139" t="s">
        <v>17825</v>
      </c>
      <c r="K1084" s="140" t="s">
        <v>17826</v>
      </c>
      <c r="L1084" s="141">
        <v>15</v>
      </c>
      <c r="M1084" s="142">
        <v>1.34</v>
      </c>
    </row>
    <row r="1085" spans="1:13" x14ac:dyDescent="0.2">
      <c r="A1085" s="103"/>
      <c r="B1085" s="104"/>
      <c r="C1085" s="105"/>
      <c r="D1085" s="104"/>
      <c r="E1085" s="104"/>
      <c r="F1085" s="104"/>
      <c r="G1085" s="104"/>
      <c r="H1085" s="104"/>
      <c r="I1085" s="120" t="str">
        <f t="shared" si="16"/>
        <v>GRUP_H6</v>
      </c>
      <c r="J1085" s="139" t="s">
        <v>17827</v>
      </c>
      <c r="K1085" s="140" t="s">
        <v>17828</v>
      </c>
      <c r="L1085" s="141">
        <v>15</v>
      </c>
      <c r="M1085" s="142">
        <v>1.34</v>
      </c>
    </row>
    <row r="1086" spans="1:13" x14ac:dyDescent="0.2">
      <c r="A1086" s="103"/>
      <c r="B1086" s="104"/>
      <c r="C1086" s="105"/>
      <c r="D1086" s="104"/>
      <c r="E1086" s="104"/>
      <c r="F1086" s="104"/>
      <c r="G1086" s="104"/>
      <c r="H1086" s="104"/>
      <c r="I1086" s="120" t="str">
        <f t="shared" si="16"/>
        <v>GRUP_H6</v>
      </c>
      <c r="J1086" s="139" t="s">
        <v>17829</v>
      </c>
      <c r="K1086" s="140" t="s">
        <v>17830</v>
      </c>
      <c r="L1086" s="141">
        <v>15</v>
      </c>
      <c r="M1086" s="142">
        <v>1.34</v>
      </c>
    </row>
    <row r="1087" spans="1:13" x14ac:dyDescent="0.2">
      <c r="A1087" s="103"/>
      <c r="B1087" s="104"/>
      <c r="C1087" s="105"/>
      <c r="D1087" s="104"/>
      <c r="E1087" s="104"/>
      <c r="F1087" s="104"/>
      <c r="G1087" s="104"/>
      <c r="H1087" s="104"/>
      <c r="I1087" s="120" t="str">
        <f t="shared" si="16"/>
        <v>GRUP_H6</v>
      </c>
      <c r="J1087" s="139" t="s">
        <v>17831</v>
      </c>
      <c r="K1087" s="140" t="s">
        <v>17832</v>
      </c>
      <c r="L1087" s="141">
        <v>15</v>
      </c>
      <c r="M1087" s="142">
        <v>1.34</v>
      </c>
    </row>
    <row r="1088" spans="1:13" x14ac:dyDescent="0.2">
      <c r="A1088" s="103"/>
      <c r="B1088" s="104"/>
      <c r="C1088" s="105"/>
      <c r="D1088" s="104"/>
      <c r="E1088" s="104"/>
      <c r="F1088" s="104"/>
      <c r="G1088" s="104"/>
      <c r="H1088" s="104"/>
      <c r="I1088" s="120" t="str">
        <f t="shared" si="16"/>
        <v>GRUP_H6</v>
      </c>
      <c r="J1088" s="139" t="s">
        <v>17833</v>
      </c>
      <c r="K1088" s="140" t="s">
        <v>17834</v>
      </c>
      <c r="L1088" s="141">
        <v>30</v>
      </c>
      <c r="M1088" s="142">
        <v>1.83</v>
      </c>
    </row>
    <row r="1089" spans="1:13" x14ac:dyDescent="0.2">
      <c r="A1089" s="103"/>
      <c r="B1089" s="104"/>
      <c r="C1089" s="105"/>
      <c r="D1089" s="104"/>
      <c r="E1089" s="104"/>
      <c r="F1089" s="104"/>
      <c r="G1089" s="104"/>
      <c r="H1089" s="104"/>
      <c r="I1089" s="120" t="str">
        <f t="shared" si="16"/>
        <v>GRUP_H6</v>
      </c>
      <c r="J1089" s="139" t="s">
        <v>17835</v>
      </c>
      <c r="K1089" s="140" t="s">
        <v>17836</v>
      </c>
      <c r="L1089" s="141">
        <v>46</v>
      </c>
      <c r="M1089" s="142">
        <v>2.56</v>
      </c>
    </row>
    <row r="1090" spans="1:13" x14ac:dyDescent="0.2">
      <c r="A1090" s="103"/>
      <c r="B1090" s="104"/>
      <c r="C1090" s="105"/>
      <c r="D1090" s="104"/>
      <c r="E1090" s="104"/>
      <c r="F1090" s="104"/>
      <c r="G1090" s="104"/>
      <c r="H1090" s="104"/>
      <c r="I1090" s="120" t="str">
        <f t="shared" si="16"/>
        <v>GRUP_H6</v>
      </c>
      <c r="J1090" s="171" t="s">
        <v>17837</v>
      </c>
      <c r="K1090" s="172" t="s">
        <v>17838</v>
      </c>
      <c r="L1090" s="173">
        <v>12</v>
      </c>
      <c r="M1090" s="174">
        <v>1.26</v>
      </c>
    </row>
    <row r="1091" spans="1:13" x14ac:dyDescent="0.2">
      <c r="A1091" s="103"/>
      <c r="B1091" s="104"/>
      <c r="C1091" s="105"/>
      <c r="D1091" s="104"/>
      <c r="E1091" s="104"/>
      <c r="F1091" s="104"/>
      <c r="G1091" s="104"/>
      <c r="H1091" s="104"/>
      <c r="I1091" s="120" t="str">
        <f t="shared" si="16"/>
        <v>GRUP_H6</v>
      </c>
      <c r="J1091" s="139" t="s">
        <v>17839</v>
      </c>
      <c r="K1091" s="140" t="s">
        <v>17840</v>
      </c>
      <c r="L1091" s="141">
        <v>10</v>
      </c>
      <c r="M1091" s="142">
        <v>1.21</v>
      </c>
    </row>
    <row r="1092" spans="1:13" x14ac:dyDescent="0.2">
      <c r="A1092" s="103"/>
      <c r="B1092" s="104"/>
      <c r="C1092" s="105"/>
      <c r="D1092" s="104"/>
      <c r="E1092" s="104"/>
      <c r="F1092" s="104"/>
      <c r="G1092" s="104"/>
      <c r="H1092" s="104"/>
      <c r="I1092" s="120" t="str">
        <f t="shared" si="16"/>
        <v>GRUP_H6</v>
      </c>
      <c r="J1092" s="139" t="s">
        <v>17841</v>
      </c>
      <c r="K1092" s="140" t="s">
        <v>17842</v>
      </c>
      <c r="L1092" s="141">
        <v>10</v>
      </c>
      <c r="M1092" s="142">
        <v>1.21</v>
      </c>
    </row>
    <row r="1093" spans="1:13" x14ac:dyDescent="0.2">
      <c r="A1093" s="103"/>
      <c r="B1093" s="104"/>
      <c r="C1093" s="105"/>
      <c r="D1093" s="104"/>
      <c r="E1093" s="104"/>
      <c r="F1093" s="104"/>
      <c r="G1093" s="104"/>
      <c r="H1093" s="104"/>
      <c r="I1093" s="120" t="str">
        <f t="shared" ref="I1093:I1156" si="17">CONCATENATE("GRUP_",LEFT(J1093,2))</f>
        <v>GRUP_H6</v>
      </c>
      <c r="J1093" s="157" t="s">
        <v>17843</v>
      </c>
      <c r="K1093" s="158" t="s">
        <v>17844</v>
      </c>
      <c r="L1093" s="175">
        <v>10</v>
      </c>
      <c r="M1093" s="156">
        <v>1.21</v>
      </c>
    </row>
    <row r="1094" spans="1:13" x14ac:dyDescent="0.2">
      <c r="A1094" s="103"/>
      <c r="B1094" s="104"/>
      <c r="C1094" s="105"/>
      <c r="D1094" s="104"/>
      <c r="E1094" s="104"/>
      <c r="F1094" s="104"/>
      <c r="G1094" s="104"/>
      <c r="H1094" s="104"/>
      <c r="I1094" s="120" t="str">
        <f t="shared" si="17"/>
        <v>GRUP_H6</v>
      </c>
      <c r="J1094" s="157" t="s">
        <v>17845</v>
      </c>
      <c r="K1094" s="158" t="s">
        <v>17846</v>
      </c>
      <c r="L1094" s="175">
        <v>10</v>
      </c>
      <c r="M1094" s="156">
        <v>1.21</v>
      </c>
    </row>
    <row r="1095" spans="1:13" x14ac:dyDescent="0.2">
      <c r="A1095" s="103"/>
      <c r="B1095" s="104"/>
      <c r="C1095" s="105"/>
      <c r="D1095" s="104"/>
      <c r="E1095" s="104"/>
      <c r="F1095" s="104"/>
      <c r="G1095" s="104"/>
      <c r="H1095" s="104"/>
      <c r="I1095" s="120" t="str">
        <f t="shared" si="17"/>
        <v>GRUP_H6</v>
      </c>
      <c r="J1095" s="157" t="s">
        <v>17847</v>
      </c>
      <c r="K1095" s="158" t="s">
        <v>17848</v>
      </c>
      <c r="L1095" s="175">
        <v>10</v>
      </c>
      <c r="M1095" s="156">
        <v>1.21</v>
      </c>
    </row>
    <row r="1096" spans="1:13" x14ac:dyDescent="0.2">
      <c r="A1096" s="103"/>
      <c r="B1096" s="104"/>
      <c r="C1096" s="105"/>
      <c r="D1096" s="104"/>
      <c r="E1096" s="104"/>
      <c r="F1096" s="104"/>
      <c r="G1096" s="104"/>
      <c r="H1096" s="104"/>
      <c r="I1096" s="120" t="str">
        <f t="shared" si="17"/>
        <v>GRUP_H6</v>
      </c>
      <c r="J1096" s="157" t="s">
        <v>17849</v>
      </c>
      <c r="K1096" s="158" t="s">
        <v>17850</v>
      </c>
      <c r="L1096" s="175">
        <v>10</v>
      </c>
      <c r="M1096" s="156">
        <v>1.21</v>
      </c>
    </row>
    <row r="1097" spans="1:13" x14ac:dyDescent="0.2">
      <c r="A1097" s="103"/>
      <c r="B1097" s="104"/>
      <c r="C1097" s="105"/>
      <c r="D1097" s="104"/>
      <c r="E1097" s="104"/>
      <c r="F1097" s="104"/>
      <c r="G1097" s="104"/>
      <c r="H1097" s="104"/>
      <c r="I1097" s="120" t="str">
        <f t="shared" si="17"/>
        <v>GRUP_H6</v>
      </c>
      <c r="J1097" s="157" t="s">
        <v>17851</v>
      </c>
      <c r="K1097" s="158" t="s">
        <v>17852</v>
      </c>
      <c r="L1097" s="175">
        <v>10</v>
      </c>
      <c r="M1097" s="156">
        <v>1.21</v>
      </c>
    </row>
    <row r="1098" spans="1:13" x14ac:dyDescent="0.2">
      <c r="A1098" s="103"/>
      <c r="B1098" s="104"/>
      <c r="C1098" s="105"/>
      <c r="D1098" s="104"/>
      <c r="E1098" s="104"/>
      <c r="F1098" s="104"/>
      <c r="G1098" s="104"/>
      <c r="H1098" s="104"/>
      <c r="I1098" s="120" t="str">
        <f t="shared" si="17"/>
        <v>GRUP_H6</v>
      </c>
      <c r="J1098" s="157" t="s">
        <v>17853</v>
      </c>
      <c r="K1098" s="158" t="s">
        <v>17854</v>
      </c>
      <c r="L1098" s="175">
        <v>10</v>
      </c>
      <c r="M1098" s="156">
        <v>1.21</v>
      </c>
    </row>
    <row r="1099" spans="1:13" x14ac:dyDescent="0.2">
      <c r="A1099" s="103"/>
      <c r="B1099" s="104"/>
      <c r="C1099" s="105"/>
      <c r="D1099" s="104"/>
      <c r="E1099" s="104"/>
      <c r="F1099" s="104"/>
      <c r="G1099" s="104"/>
      <c r="H1099" s="104"/>
      <c r="I1099" s="120" t="str">
        <f t="shared" si="17"/>
        <v>GRUP_H6</v>
      </c>
      <c r="J1099" s="157" t="s">
        <v>17855</v>
      </c>
      <c r="K1099" s="158" t="s">
        <v>17856</v>
      </c>
      <c r="L1099" s="175">
        <v>10</v>
      </c>
      <c r="M1099" s="156">
        <v>1.21</v>
      </c>
    </row>
    <row r="1100" spans="1:13" x14ac:dyDescent="0.2">
      <c r="A1100" s="103"/>
      <c r="B1100" s="104"/>
      <c r="C1100" s="105"/>
      <c r="D1100" s="104"/>
      <c r="E1100" s="104"/>
      <c r="F1100" s="104"/>
      <c r="G1100" s="104"/>
      <c r="H1100" s="104"/>
      <c r="I1100" s="120" t="str">
        <f t="shared" si="17"/>
        <v>GRUP_H6</v>
      </c>
      <c r="J1100" s="157" t="s">
        <v>17857</v>
      </c>
      <c r="K1100" s="158" t="s">
        <v>17858</v>
      </c>
      <c r="L1100" s="175">
        <v>10</v>
      </c>
      <c r="M1100" s="156">
        <v>1.21</v>
      </c>
    </row>
    <row r="1101" spans="1:13" x14ac:dyDescent="0.2">
      <c r="A1101" s="103"/>
      <c r="B1101" s="104"/>
      <c r="C1101" s="105"/>
      <c r="D1101" s="104"/>
      <c r="E1101" s="104"/>
      <c r="F1101" s="104"/>
      <c r="G1101" s="104"/>
      <c r="H1101" s="104"/>
      <c r="I1101" s="120" t="str">
        <f t="shared" si="17"/>
        <v>GRUP_H6</v>
      </c>
      <c r="J1101" s="157" t="s">
        <v>17859</v>
      </c>
      <c r="K1101" s="158" t="s">
        <v>17860</v>
      </c>
      <c r="L1101" s="175">
        <v>10</v>
      </c>
      <c r="M1101" s="156">
        <v>1.21</v>
      </c>
    </row>
    <row r="1102" spans="1:13" x14ac:dyDescent="0.2">
      <c r="A1102" s="103"/>
      <c r="B1102" s="104"/>
      <c r="C1102" s="105"/>
      <c r="D1102" s="104"/>
      <c r="E1102" s="104"/>
      <c r="F1102" s="104"/>
      <c r="G1102" s="104"/>
      <c r="H1102" s="104"/>
      <c r="I1102" s="120" t="str">
        <f t="shared" si="17"/>
        <v>GRUP_H6</v>
      </c>
      <c r="J1102" s="157" t="s">
        <v>17861</v>
      </c>
      <c r="K1102" s="158" t="s">
        <v>17862</v>
      </c>
      <c r="L1102" s="175">
        <v>10</v>
      </c>
      <c r="M1102" s="156">
        <v>1.21</v>
      </c>
    </row>
    <row r="1103" spans="1:13" x14ac:dyDescent="0.2">
      <c r="A1103" s="103"/>
      <c r="B1103" s="104"/>
      <c r="C1103" s="105"/>
      <c r="D1103" s="104"/>
      <c r="E1103" s="104"/>
      <c r="F1103" s="104"/>
      <c r="G1103" s="104"/>
      <c r="H1103" s="104"/>
      <c r="I1103" s="120" t="str">
        <f t="shared" si="17"/>
        <v>GRUP_H6</v>
      </c>
      <c r="J1103" s="157" t="s">
        <v>17863</v>
      </c>
      <c r="K1103" s="158" t="s">
        <v>17864</v>
      </c>
      <c r="L1103" s="175">
        <v>10</v>
      </c>
      <c r="M1103" s="156">
        <v>1.21</v>
      </c>
    </row>
    <row r="1104" spans="1:13" x14ac:dyDescent="0.2">
      <c r="A1104" s="103"/>
      <c r="B1104" s="104"/>
      <c r="C1104" s="105"/>
      <c r="D1104" s="104"/>
      <c r="E1104" s="104"/>
      <c r="F1104" s="104"/>
      <c r="G1104" s="104"/>
      <c r="H1104" s="104"/>
      <c r="I1104" s="120" t="str">
        <f t="shared" si="17"/>
        <v>GRUP_H6</v>
      </c>
      <c r="J1104" s="157" t="s">
        <v>17865</v>
      </c>
      <c r="K1104" s="158" t="s">
        <v>17866</v>
      </c>
      <c r="L1104" s="175">
        <v>10</v>
      </c>
      <c r="M1104" s="156">
        <v>1.21</v>
      </c>
    </row>
    <row r="1105" spans="1:13" x14ac:dyDescent="0.2">
      <c r="A1105" s="103"/>
      <c r="B1105" s="104"/>
      <c r="C1105" s="105"/>
      <c r="D1105" s="104"/>
      <c r="E1105" s="104"/>
      <c r="F1105" s="104"/>
      <c r="G1105" s="104"/>
      <c r="H1105" s="104"/>
      <c r="I1105" s="120" t="str">
        <f t="shared" si="17"/>
        <v>GRUP_H6</v>
      </c>
      <c r="J1105" s="157" t="s">
        <v>17867</v>
      </c>
      <c r="K1105" s="158" t="s">
        <v>17868</v>
      </c>
      <c r="L1105" s="175">
        <v>10</v>
      </c>
      <c r="M1105" s="156">
        <v>1.21</v>
      </c>
    </row>
    <row r="1106" spans="1:13" x14ac:dyDescent="0.2">
      <c r="A1106" s="103"/>
      <c r="B1106" s="104"/>
      <c r="C1106" s="105"/>
      <c r="D1106" s="104"/>
      <c r="E1106" s="104"/>
      <c r="F1106" s="104"/>
      <c r="G1106" s="104"/>
      <c r="H1106" s="104"/>
      <c r="I1106" s="120" t="str">
        <f t="shared" si="17"/>
        <v>GRUP_H6</v>
      </c>
      <c r="J1106" s="157" t="s">
        <v>17869</v>
      </c>
      <c r="K1106" s="158" t="s">
        <v>17870</v>
      </c>
      <c r="L1106" s="175">
        <v>10</v>
      </c>
      <c r="M1106" s="156">
        <v>1.21</v>
      </c>
    </row>
    <row r="1107" spans="1:13" x14ac:dyDescent="0.2">
      <c r="A1107" s="103"/>
      <c r="B1107" s="104"/>
      <c r="C1107" s="105"/>
      <c r="D1107" s="104"/>
      <c r="E1107" s="104"/>
      <c r="F1107" s="104"/>
      <c r="G1107" s="104"/>
      <c r="H1107" s="104"/>
      <c r="I1107" s="120" t="str">
        <f t="shared" si="17"/>
        <v>GRUP_H6</v>
      </c>
      <c r="J1107" s="157" t="s">
        <v>17871</v>
      </c>
      <c r="K1107" s="158" t="s">
        <v>17872</v>
      </c>
      <c r="L1107" s="175">
        <v>10</v>
      </c>
      <c r="M1107" s="156">
        <v>1.21</v>
      </c>
    </row>
    <row r="1108" spans="1:13" x14ac:dyDescent="0.2">
      <c r="A1108" s="103"/>
      <c r="B1108" s="104"/>
      <c r="C1108" s="105"/>
      <c r="D1108" s="104"/>
      <c r="E1108" s="104"/>
      <c r="F1108" s="104"/>
      <c r="G1108" s="104"/>
      <c r="H1108" s="104"/>
      <c r="I1108" s="120" t="str">
        <f t="shared" si="17"/>
        <v>GRUP_H6</v>
      </c>
      <c r="J1108" s="157" t="s">
        <v>17873</v>
      </c>
      <c r="K1108" s="158" t="s">
        <v>17874</v>
      </c>
      <c r="L1108" s="175">
        <v>10</v>
      </c>
      <c r="M1108" s="156">
        <v>1.21</v>
      </c>
    </row>
    <row r="1109" spans="1:13" x14ac:dyDescent="0.2">
      <c r="A1109" s="103"/>
      <c r="B1109" s="104"/>
      <c r="C1109" s="105"/>
      <c r="D1109" s="104"/>
      <c r="E1109" s="104"/>
      <c r="F1109" s="104"/>
      <c r="G1109" s="104"/>
      <c r="H1109" s="104"/>
      <c r="I1109" s="120" t="str">
        <f t="shared" si="17"/>
        <v>GRUP_H6</v>
      </c>
      <c r="J1109" s="121" t="s">
        <v>17875</v>
      </c>
      <c r="K1109" s="122" t="s">
        <v>17876</v>
      </c>
      <c r="L1109" s="123">
        <v>12</v>
      </c>
      <c r="M1109" s="124">
        <v>1.26</v>
      </c>
    </row>
    <row r="1110" spans="1:13" x14ac:dyDescent="0.2">
      <c r="A1110" s="103"/>
      <c r="B1110" s="104"/>
      <c r="C1110" s="105"/>
      <c r="D1110" s="104"/>
      <c r="E1110" s="104"/>
      <c r="F1110" s="104"/>
      <c r="G1110" s="104"/>
      <c r="H1110" s="104"/>
      <c r="I1110" s="120" t="str">
        <f t="shared" si="17"/>
        <v>GRUP_H6</v>
      </c>
      <c r="J1110" s="139" t="s">
        <v>17877</v>
      </c>
      <c r="K1110" s="140" t="s">
        <v>17878</v>
      </c>
      <c r="L1110" s="141">
        <v>9</v>
      </c>
      <c r="M1110" s="142">
        <v>1.18</v>
      </c>
    </row>
    <row r="1111" spans="1:13" x14ac:dyDescent="0.2">
      <c r="A1111" s="103"/>
      <c r="B1111" s="104"/>
      <c r="C1111" s="105"/>
      <c r="D1111" s="104"/>
      <c r="E1111" s="104"/>
      <c r="F1111" s="104"/>
      <c r="G1111" s="104"/>
      <c r="H1111" s="104"/>
      <c r="I1111" s="120" t="str">
        <f t="shared" si="17"/>
        <v>GRUP_H6</v>
      </c>
      <c r="J1111" s="139" t="s">
        <v>17879</v>
      </c>
      <c r="K1111" s="140" t="s">
        <v>17880</v>
      </c>
      <c r="L1111" s="141">
        <v>9</v>
      </c>
      <c r="M1111" s="142">
        <v>1.18</v>
      </c>
    </row>
    <row r="1112" spans="1:13" x14ac:dyDescent="0.2">
      <c r="A1112" s="103"/>
      <c r="B1112" s="104"/>
      <c r="C1112" s="105"/>
      <c r="D1112" s="104"/>
      <c r="E1112" s="104"/>
      <c r="F1112" s="104"/>
      <c r="G1112" s="104"/>
      <c r="H1112" s="104"/>
      <c r="I1112" s="120" t="str">
        <f t="shared" si="17"/>
        <v>GRUP_H6</v>
      </c>
      <c r="J1112" s="139" t="s">
        <v>17881</v>
      </c>
      <c r="K1112" s="140" t="s">
        <v>17882</v>
      </c>
      <c r="L1112" s="141">
        <v>9</v>
      </c>
      <c r="M1112" s="142">
        <v>1.18</v>
      </c>
    </row>
    <row r="1113" spans="1:13" x14ac:dyDescent="0.2">
      <c r="A1113" s="103"/>
      <c r="B1113" s="104"/>
      <c r="C1113" s="105"/>
      <c r="D1113" s="104"/>
      <c r="E1113" s="104"/>
      <c r="F1113" s="104"/>
      <c r="G1113" s="104"/>
      <c r="H1113" s="104"/>
      <c r="I1113" s="120" t="str">
        <f t="shared" si="17"/>
        <v>GRUP_H6</v>
      </c>
      <c r="J1113" s="139" t="s">
        <v>17883</v>
      </c>
      <c r="K1113" s="140" t="s">
        <v>17884</v>
      </c>
      <c r="L1113" s="141">
        <v>8</v>
      </c>
      <c r="M1113" s="142">
        <v>1.1599999999999999</v>
      </c>
    </row>
    <row r="1114" spans="1:13" x14ac:dyDescent="0.2">
      <c r="A1114" s="103"/>
      <c r="B1114" s="104"/>
      <c r="C1114" s="105"/>
      <c r="D1114" s="104"/>
      <c r="E1114" s="104"/>
      <c r="F1114" s="104"/>
      <c r="G1114" s="104"/>
      <c r="H1114" s="104"/>
      <c r="I1114" s="120" t="str">
        <f t="shared" si="17"/>
        <v>GRUP_H6</v>
      </c>
      <c r="J1114" s="139" t="s">
        <v>17885</v>
      </c>
      <c r="K1114" s="140" t="s">
        <v>17886</v>
      </c>
      <c r="L1114" s="141">
        <v>8</v>
      </c>
      <c r="M1114" s="142">
        <v>1.1599999999999999</v>
      </c>
    </row>
    <row r="1115" spans="1:13" x14ac:dyDescent="0.2">
      <c r="A1115" s="103"/>
      <c r="B1115" s="104"/>
      <c r="C1115" s="105"/>
      <c r="D1115" s="104"/>
      <c r="E1115" s="104"/>
      <c r="F1115" s="104"/>
      <c r="G1115" s="104"/>
      <c r="H1115" s="104"/>
      <c r="I1115" s="120" t="str">
        <f t="shared" si="17"/>
        <v>GRUP_H6</v>
      </c>
      <c r="J1115" s="139" t="s">
        <v>17887</v>
      </c>
      <c r="K1115" s="140" t="s">
        <v>17888</v>
      </c>
      <c r="L1115" s="141">
        <v>7</v>
      </c>
      <c r="M1115" s="142">
        <v>1.1299999999999999</v>
      </c>
    </row>
    <row r="1116" spans="1:13" x14ac:dyDescent="0.2">
      <c r="A1116" s="103"/>
      <c r="B1116" s="104"/>
      <c r="C1116" s="105"/>
      <c r="D1116" s="104"/>
      <c r="E1116" s="104"/>
      <c r="F1116" s="104"/>
      <c r="G1116" s="104"/>
      <c r="H1116" s="104"/>
      <c r="I1116" s="120" t="str">
        <f t="shared" si="17"/>
        <v>GRUP_H6</v>
      </c>
      <c r="J1116" s="157" t="s">
        <v>17889</v>
      </c>
      <c r="K1116" s="176" t="s">
        <v>17890</v>
      </c>
      <c r="L1116" s="177">
        <v>1</v>
      </c>
      <c r="M1116" s="156">
        <v>1</v>
      </c>
    </row>
    <row r="1117" spans="1:13" x14ac:dyDescent="0.2">
      <c r="A1117" s="103"/>
      <c r="B1117" s="104"/>
      <c r="C1117" s="105"/>
      <c r="D1117" s="104"/>
      <c r="E1117" s="104"/>
      <c r="F1117" s="104"/>
      <c r="G1117" s="104"/>
      <c r="H1117" s="104"/>
      <c r="I1117" s="120" t="str">
        <f t="shared" si="17"/>
        <v>GRUP_H6</v>
      </c>
      <c r="J1117" s="157" t="s">
        <v>17891</v>
      </c>
      <c r="K1117" s="176" t="s">
        <v>17890</v>
      </c>
      <c r="L1117" s="177">
        <v>2</v>
      </c>
      <c r="M1117" s="156">
        <v>1.02</v>
      </c>
    </row>
    <row r="1118" spans="1:13" x14ac:dyDescent="0.2">
      <c r="A1118" s="103"/>
      <c r="B1118" s="104"/>
      <c r="C1118" s="105"/>
      <c r="D1118" s="104"/>
      <c r="E1118" s="104"/>
      <c r="F1118" s="104"/>
      <c r="G1118" s="104"/>
      <c r="H1118" s="104"/>
      <c r="I1118" s="120" t="str">
        <f t="shared" si="17"/>
        <v>GRUP_H6</v>
      </c>
      <c r="J1118" s="157" t="s">
        <v>17892</v>
      </c>
      <c r="K1118" s="176" t="s">
        <v>17890</v>
      </c>
      <c r="L1118" s="177">
        <v>3</v>
      </c>
      <c r="M1118" s="156">
        <v>1.04</v>
      </c>
    </row>
    <row r="1119" spans="1:13" x14ac:dyDescent="0.2">
      <c r="A1119" s="103"/>
      <c r="B1119" s="104"/>
      <c r="C1119" s="105"/>
      <c r="D1119" s="104"/>
      <c r="E1119" s="104"/>
      <c r="F1119" s="104"/>
      <c r="G1119" s="104"/>
      <c r="H1119" s="104"/>
      <c r="I1119" s="120" t="str">
        <f t="shared" si="17"/>
        <v>GRUP_H6</v>
      </c>
      <c r="J1119" s="157" t="s">
        <v>17893</v>
      </c>
      <c r="K1119" s="176" t="s">
        <v>17890</v>
      </c>
      <c r="L1119" s="177">
        <v>4</v>
      </c>
      <c r="M1119" s="156">
        <v>1.06</v>
      </c>
    </row>
    <row r="1120" spans="1:13" x14ac:dyDescent="0.2">
      <c r="A1120" s="103"/>
      <c r="B1120" s="104"/>
      <c r="C1120" s="105"/>
      <c r="D1120" s="104"/>
      <c r="E1120" s="104"/>
      <c r="F1120" s="104"/>
      <c r="G1120" s="104"/>
      <c r="H1120" s="104"/>
      <c r="I1120" s="120" t="str">
        <f t="shared" si="17"/>
        <v>GRUP_H6</v>
      </c>
      <c r="J1120" s="157" t="s">
        <v>17894</v>
      </c>
      <c r="K1120" s="176" t="s">
        <v>17890</v>
      </c>
      <c r="L1120" s="177">
        <v>5</v>
      </c>
      <c r="M1120" s="156">
        <v>1.0900000000000001</v>
      </c>
    </row>
    <row r="1121" spans="1:13" x14ac:dyDescent="0.2">
      <c r="A1121" s="103"/>
      <c r="B1121" s="104"/>
      <c r="C1121" s="105"/>
      <c r="D1121" s="104"/>
      <c r="E1121" s="104"/>
      <c r="F1121" s="104"/>
      <c r="G1121" s="104"/>
      <c r="H1121" s="104"/>
      <c r="I1121" s="120" t="str">
        <f t="shared" si="17"/>
        <v>GRUP_H6</v>
      </c>
      <c r="J1121" s="157" t="s">
        <v>17895</v>
      </c>
      <c r="K1121" s="176" t="s">
        <v>17890</v>
      </c>
      <c r="L1121" s="177">
        <v>6</v>
      </c>
      <c r="M1121" s="156">
        <v>1.1100000000000001</v>
      </c>
    </row>
    <row r="1122" spans="1:13" x14ac:dyDescent="0.2">
      <c r="A1122" s="103"/>
      <c r="B1122" s="104"/>
      <c r="C1122" s="105"/>
      <c r="D1122" s="104"/>
      <c r="E1122" s="104"/>
      <c r="F1122" s="104"/>
      <c r="G1122" s="104"/>
      <c r="H1122" s="104"/>
      <c r="I1122" s="120" t="str">
        <f t="shared" si="17"/>
        <v>GRUP_H6</v>
      </c>
      <c r="J1122" s="157" t="s">
        <v>17896</v>
      </c>
      <c r="K1122" s="176" t="s">
        <v>17890</v>
      </c>
      <c r="L1122" s="178">
        <v>7</v>
      </c>
      <c r="M1122" s="160">
        <v>1.1299999999999999</v>
      </c>
    </row>
    <row r="1123" spans="1:13" x14ac:dyDescent="0.2">
      <c r="A1123" s="103"/>
      <c r="B1123" s="104"/>
      <c r="C1123" s="105"/>
      <c r="D1123" s="104"/>
      <c r="E1123" s="104"/>
      <c r="F1123" s="104"/>
      <c r="G1123" s="104"/>
      <c r="H1123" s="104"/>
      <c r="I1123" s="120" t="str">
        <f t="shared" si="17"/>
        <v>GRUP_H6</v>
      </c>
      <c r="J1123" s="157" t="s">
        <v>17897</v>
      </c>
      <c r="K1123" s="176" t="s">
        <v>17890</v>
      </c>
      <c r="L1123" s="178">
        <v>8</v>
      </c>
      <c r="M1123" s="160">
        <v>1.1599999999999999</v>
      </c>
    </row>
    <row r="1124" spans="1:13" x14ac:dyDescent="0.2">
      <c r="A1124" s="103"/>
      <c r="B1124" s="104"/>
      <c r="C1124" s="105"/>
      <c r="D1124" s="104"/>
      <c r="E1124" s="104"/>
      <c r="F1124" s="104"/>
      <c r="G1124" s="104"/>
      <c r="H1124" s="104"/>
      <c r="I1124" s="120" t="str">
        <f t="shared" si="17"/>
        <v>GRUP_H6</v>
      </c>
      <c r="J1124" s="157" t="s">
        <v>17898</v>
      </c>
      <c r="K1124" s="176" t="s">
        <v>17890</v>
      </c>
      <c r="L1124" s="178">
        <v>9</v>
      </c>
      <c r="M1124" s="160">
        <v>1.18</v>
      </c>
    </row>
    <row r="1125" spans="1:13" x14ac:dyDescent="0.2">
      <c r="A1125" s="103"/>
      <c r="B1125" s="104"/>
      <c r="C1125" s="105"/>
      <c r="D1125" s="104"/>
      <c r="E1125" s="104"/>
      <c r="F1125" s="104"/>
      <c r="G1125" s="104"/>
      <c r="H1125" s="104"/>
      <c r="I1125" s="120" t="str">
        <f t="shared" si="17"/>
        <v>GRUP_H6</v>
      </c>
      <c r="J1125" s="157" t="s">
        <v>17899</v>
      </c>
      <c r="K1125" s="176" t="s">
        <v>17900</v>
      </c>
      <c r="L1125" s="177">
        <v>1</v>
      </c>
      <c r="M1125" s="156">
        <v>1</v>
      </c>
    </row>
    <row r="1126" spans="1:13" x14ac:dyDescent="0.2">
      <c r="A1126" s="103"/>
      <c r="B1126" s="104"/>
      <c r="C1126" s="105"/>
      <c r="D1126" s="104"/>
      <c r="E1126" s="104"/>
      <c r="F1126" s="104"/>
      <c r="G1126" s="104"/>
      <c r="H1126" s="104"/>
      <c r="I1126" s="120" t="str">
        <f t="shared" si="17"/>
        <v>GRUP_H6</v>
      </c>
      <c r="J1126" s="157" t="s">
        <v>17901</v>
      </c>
      <c r="K1126" s="176" t="s">
        <v>17900</v>
      </c>
      <c r="L1126" s="178">
        <v>2</v>
      </c>
      <c r="M1126" s="156">
        <v>1.02</v>
      </c>
    </row>
    <row r="1127" spans="1:13" x14ac:dyDescent="0.2">
      <c r="A1127" s="103"/>
      <c r="B1127" s="104"/>
      <c r="C1127" s="105"/>
      <c r="D1127" s="104"/>
      <c r="E1127" s="104"/>
      <c r="F1127" s="104"/>
      <c r="G1127" s="104"/>
      <c r="H1127" s="104"/>
      <c r="I1127" s="120" t="str">
        <f t="shared" si="17"/>
        <v>GRUP_H6</v>
      </c>
      <c r="J1127" s="157" t="s">
        <v>17902</v>
      </c>
      <c r="K1127" s="176" t="s">
        <v>17900</v>
      </c>
      <c r="L1127" s="178">
        <v>3</v>
      </c>
      <c r="M1127" s="156">
        <v>1.04</v>
      </c>
    </row>
    <row r="1128" spans="1:13" x14ac:dyDescent="0.2">
      <c r="A1128" s="103"/>
      <c r="B1128" s="104"/>
      <c r="C1128" s="105"/>
      <c r="D1128" s="104"/>
      <c r="E1128" s="104"/>
      <c r="F1128" s="104"/>
      <c r="G1128" s="104"/>
      <c r="H1128" s="104"/>
      <c r="I1128" s="120" t="str">
        <f t="shared" si="17"/>
        <v>GRUP_H6</v>
      </c>
      <c r="J1128" s="157" t="s">
        <v>17903</v>
      </c>
      <c r="K1128" s="176" t="s">
        <v>17900</v>
      </c>
      <c r="L1128" s="178">
        <v>4</v>
      </c>
      <c r="M1128" s="156">
        <v>1.06</v>
      </c>
    </row>
    <row r="1129" spans="1:13" x14ac:dyDescent="0.2">
      <c r="A1129" s="103"/>
      <c r="B1129" s="104"/>
      <c r="C1129" s="105"/>
      <c r="D1129" s="104"/>
      <c r="E1129" s="104"/>
      <c r="F1129" s="104"/>
      <c r="G1129" s="104"/>
      <c r="H1129" s="104"/>
      <c r="I1129" s="120" t="str">
        <f t="shared" si="17"/>
        <v>GRUP_H6</v>
      </c>
      <c r="J1129" s="157" t="s">
        <v>17904</v>
      </c>
      <c r="K1129" s="176" t="s">
        <v>17900</v>
      </c>
      <c r="L1129" s="178">
        <v>5</v>
      </c>
      <c r="M1129" s="156">
        <v>1.0900000000000001</v>
      </c>
    </row>
    <row r="1130" spans="1:13" x14ac:dyDescent="0.2">
      <c r="A1130" s="103"/>
      <c r="B1130" s="104"/>
      <c r="C1130" s="105"/>
      <c r="D1130" s="104"/>
      <c r="E1130" s="104"/>
      <c r="F1130" s="104"/>
      <c r="G1130" s="104"/>
      <c r="H1130" s="104"/>
      <c r="I1130" s="120" t="str">
        <f t="shared" si="17"/>
        <v>GRUP_H6</v>
      </c>
      <c r="J1130" s="157" t="s">
        <v>17905</v>
      </c>
      <c r="K1130" s="176" t="s">
        <v>17900</v>
      </c>
      <c r="L1130" s="178">
        <v>6</v>
      </c>
      <c r="M1130" s="156">
        <v>1.1100000000000001</v>
      </c>
    </row>
    <row r="1131" spans="1:13" x14ac:dyDescent="0.2">
      <c r="A1131" s="103"/>
      <c r="B1131" s="104"/>
      <c r="C1131" s="105"/>
      <c r="D1131" s="104"/>
      <c r="E1131" s="104"/>
      <c r="F1131" s="104"/>
      <c r="G1131" s="104"/>
      <c r="H1131" s="104"/>
      <c r="I1131" s="120" t="str">
        <f t="shared" si="17"/>
        <v>GRUP_H6</v>
      </c>
      <c r="J1131" s="157" t="s">
        <v>17906</v>
      </c>
      <c r="K1131" s="176" t="s">
        <v>17907</v>
      </c>
      <c r="L1131" s="177">
        <v>1</v>
      </c>
      <c r="M1131" s="156">
        <v>1</v>
      </c>
    </row>
    <row r="1132" spans="1:13" x14ac:dyDescent="0.2">
      <c r="A1132" s="103"/>
      <c r="B1132" s="104"/>
      <c r="C1132" s="105"/>
      <c r="D1132" s="104"/>
      <c r="E1132" s="104"/>
      <c r="F1132" s="104"/>
      <c r="G1132" s="104"/>
      <c r="H1132" s="104"/>
      <c r="I1132" s="120" t="str">
        <f t="shared" si="17"/>
        <v>GRUP_H6</v>
      </c>
      <c r="J1132" s="157" t="s">
        <v>17908</v>
      </c>
      <c r="K1132" s="176" t="s">
        <v>17907</v>
      </c>
      <c r="L1132" s="177">
        <v>2</v>
      </c>
      <c r="M1132" s="156">
        <v>1.02</v>
      </c>
    </row>
    <row r="1133" spans="1:13" x14ac:dyDescent="0.2">
      <c r="A1133" s="103"/>
      <c r="B1133" s="104"/>
      <c r="C1133" s="105"/>
      <c r="D1133" s="104"/>
      <c r="E1133" s="104"/>
      <c r="F1133" s="104"/>
      <c r="G1133" s="104"/>
      <c r="H1133" s="104"/>
      <c r="I1133" s="120" t="str">
        <f t="shared" si="17"/>
        <v>GRUP_H6</v>
      </c>
      <c r="J1133" s="157" t="s">
        <v>17909</v>
      </c>
      <c r="K1133" s="176" t="s">
        <v>17907</v>
      </c>
      <c r="L1133" s="177">
        <v>3</v>
      </c>
      <c r="M1133" s="156">
        <v>1.04</v>
      </c>
    </row>
    <row r="1134" spans="1:13" x14ac:dyDescent="0.2">
      <c r="A1134" s="103"/>
      <c r="B1134" s="104"/>
      <c r="C1134" s="105"/>
      <c r="D1134" s="104"/>
      <c r="E1134" s="104"/>
      <c r="F1134" s="104"/>
      <c r="G1134" s="104"/>
      <c r="H1134" s="104"/>
      <c r="I1134" s="120" t="str">
        <f t="shared" si="17"/>
        <v>GRUP_H6</v>
      </c>
      <c r="J1134" s="157" t="s">
        <v>17910</v>
      </c>
      <c r="K1134" s="176" t="s">
        <v>17907</v>
      </c>
      <c r="L1134" s="177">
        <v>4</v>
      </c>
      <c r="M1134" s="156">
        <v>1.06</v>
      </c>
    </row>
    <row r="1135" spans="1:13" x14ac:dyDescent="0.2">
      <c r="A1135" s="103"/>
      <c r="B1135" s="104"/>
      <c r="C1135" s="105"/>
      <c r="D1135" s="104"/>
      <c r="E1135" s="104"/>
      <c r="F1135" s="104"/>
      <c r="G1135" s="104"/>
      <c r="H1135" s="104"/>
      <c r="I1135" s="120" t="str">
        <f t="shared" si="17"/>
        <v>GRUP_H6</v>
      </c>
      <c r="J1135" s="157" t="s">
        <v>17911</v>
      </c>
      <c r="K1135" s="176" t="s">
        <v>17907</v>
      </c>
      <c r="L1135" s="177">
        <v>5</v>
      </c>
      <c r="M1135" s="156">
        <v>1.0900000000000001</v>
      </c>
    </row>
    <row r="1136" spans="1:13" x14ac:dyDescent="0.2">
      <c r="A1136" s="103"/>
      <c r="B1136" s="104"/>
      <c r="C1136" s="105"/>
      <c r="D1136" s="104"/>
      <c r="E1136" s="104"/>
      <c r="F1136" s="104"/>
      <c r="G1136" s="104"/>
      <c r="H1136" s="104"/>
      <c r="I1136" s="120" t="str">
        <f t="shared" si="17"/>
        <v>GRUP_H6</v>
      </c>
      <c r="J1136" s="157" t="s">
        <v>17912</v>
      </c>
      <c r="K1136" s="176" t="s">
        <v>17907</v>
      </c>
      <c r="L1136" s="177">
        <v>6</v>
      </c>
      <c r="M1136" s="156">
        <v>1.1100000000000001</v>
      </c>
    </row>
    <row r="1137" spans="1:13" x14ac:dyDescent="0.2">
      <c r="A1137" s="103"/>
      <c r="B1137" s="104"/>
      <c r="C1137" s="105"/>
      <c r="D1137" s="104"/>
      <c r="E1137" s="104"/>
      <c r="F1137" s="104"/>
      <c r="G1137" s="104"/>
      <c r="H1137" s="104"/>
      <c r="I1137" s="120" t="str">
        <f t="shared" si="17"/>
        <v>GRUP_H6</v>
      </c>
      <c r="J1137" s="157" t="s">
        <v>17913</v>
      </c>
      <c r="K1137" s="176" t="s">
        <v>17914</v>
      </c>
      <c r="L1137" s="177">
        <v>1</v>
      </c>
      <c r="M1137" s="156">
        <v>1</v>
      </c>
    </row>
    <row r="1138" spans="1:13" x14ac:dyDescent="0.2">
      <c r="A1138" s="103"/>
      <c r="B1138" s="104"/>
      <c r="C1138" s="105"/>
      <c r="D1138" s="104"/>
      <c r="E1138" s="104"/>
      <c r="F1138" s="104"/>
      <c r="G1138" s="104"/>
      <c r="H1138" s="104"/>
      <c r="I1138" s="120" t="str">
        <f t="shared" si="17"/>
        <v>GRUP_H6</v>
      </c>
      <c r="J1138" s="157" t="s">
        <v>17915</v>
      </c>
      <c r="K1138" s="176" t="s">
        <v>17914</v>
      </c>
      <c r="L1138" s="177">
        <v>2</v>
      </c>
      <c r="M1138" s="156">
        <v>1.02</v>
      </c>
    </row>
    <row r="1139" spans="1:13" x14ac:dyDescent="0.2">
      <c r="A1139" s="103"/>
      <c r="B1139" s="104"/>
      <c r="C1139" s="105"/>
      <c r="D1139" s="104"/>
      <c r="E1139" s="104"/>
      <c r="F1139" s="104"/>
      <c r="G1139" s="104"/>
      <c r="H1139" s="104"/>
      <c r="I1139" s="120" t="str">
        <f t="shared" si="17"/>
        <v>GRUP_H6</v>
      </c>
      <c r="J1139" s="157" t="s">
        <v>17916</v>
      </c>
      <c r="K1139" s="176" t="s">
        <v>17914</v>
      </c>
      <c r="L1139" s="177">
        <v>3</v>
      </c>
      <c r="M1139" s="156">
        <v>1.04</v>
      </c>
    </row>
    <row r="1140" spans="1:13" x14ac:dyDescent="0.2">
      <c r="A1140" s="103"/>
      <c r="B1140" s="104"/>
      <c r="C1140" s="105"/>
      <c r="D1140" s="104"/>
      <c r="E1140" s="104"/>
      <c r="F1140" s="104"/>
      <c r="G1140" s="104"/>
      <c r="H1140" s="104"/>
      <c r="I1140" s="120" t="str">
        <f t="shared" si="17"/>
        <v>GRUP_H6</v>
      </c>
      <c r="J1140" s="157" t="s">
        <v>17917</v>
      </c>
      <c r="K1140" s="176" t="s">
        <v>17914</v>
      </c>
      <c r="L1140" s="177">
        <v>4</v>
      </c>
      <c r="M1140" s="156">
        <v>1.06</v>
      </c>
    </row>
    <row r="1141" spans="1:13" x14ac:dyDescent="0.2">
      <c r="A1141" s="103"/>
      <c r="B1141" s="104"/>
      <c r="C1141" s="105"/>
      <c r="D1141" s="104"/>
      <c r="E1141" s="104"/>
      <c r="F1141" s="104"/>
      <c r="G1141" s="104"/>
      <c r="H1141" s="104"/>
      <c r="I1141" s="120" t="str">
        <f t="shared" si="17"/>
        <v>GRUP_H6</v>
      </c>
      <c r="J1141" s="157" t="s">
        <v>17918</v>
      </c>
      <c r="K1141" s="176" t="s">
        <v>17914</v>
      </c>
      <c r="L1141" s="177">
        <v>5</v>
      </c>
      <c r="M1141" s="156">
        <v>1.0900000000000001</v>
      </c>
    </row>
    <row r="1142" spans="1:13" x14ac:dyDescent="0.2">
      <c r="A1142" s="103"/>
      <c r="B1142" s="104"/>
      <c r="C1142" s="105"/>
      <c r="D1142" s="104"/>
      <c r="E1142" s="104"/>
      <c r="F1142" s="104"/>
      <c r="G1142" s="104"/>
      <c r="H1142" s="104"/>
      <c r="I1142" s="120" t="str">
        <f t="shared" si="17"/>
        <v>GRUP_H6</v>
      </c>
      <c r="J1142" s="157" t="s">
        <v>17919</v>
      </c>
      <c r="K1142" s="176" t="s">
        <v>17914</v>
      </c>
      <c r="L1142" s="177">
        <v>6</v>
      </c>
      <c r="M1142" s="156">
        <v>1.1100000000000001</v>
      </c>
    </row>
    <row r="1143" spans="1:13" x14ac:dyDescent="0.2">
      <c r="A1143" s="103"/>
      <c r="B1143" s="104"/>
      <c r="C1143" s="105"/>
      <c r="D1143" s="104"/>
      <c r="E1143" s="104"/>
      <c r="F1143" s="104"/>
      <c r="G1143" s="104"/>
      <c r="H1143" s="104"/>
      <c r="I1143" s="120" t="str">
        <f t="shared" si="17"/>
        <v>GRUP_H6</v>
      </c>
      <c r="J1143" s="157" t="s">
        <v>17920</v>
      </c>
      <c r="K1143" s="176" t="s">
        <v>17921</v>
      </c>
      <c r="L1143" s="177">
        <v>1</v>
      </c>
      <c r="M1143" s="156">
        <v>1</v>
      </c>
    </row>
    <row r="1144" spans="1:13" x14ac:dyDescent="0.2">
      <c r="A1144" s="103"/>
      <c r="B1144" s="104"/>
      <c r="C1144" s="105"/>
      <c r="D1144" s="104"/>
      <c r="E1144" s="104"/>
      <c r="F1144" s="104"/>
      <c r="G1144" s="104"/>
      <c r="H1144" s="104"/>
      <c r="I1144" s="120" t="str">
        <f t="shared" si="17"/>
        <v>GRUP_H6</v>
      </c>
      <c r="J1144" s="157" t="s">
        <v>17922</v>
      </c>
      <c r="K1144" s="176" t="s">
        <v>17921</v>
      </c>
      <c r="L1144" s="177">
        <v>2</v>
      </c>
      <c r="M1144" s="156">
        <v>1.02</v>
      </c>
    </row>
    <row r="1145" spans="1:13" x14ac:dyDescent="0.2">
      <c r="A1145" s="103"/>
      <c r="B1145" s="104"/>
      <c r="C1145" s="105"/>
      <c r="D1145" s="104"/>
      <c r="E1145" s="104"/>
      <c r="F1145" s="104"/>
      <c r="G1145" s="104"/>
      <c r="H1145" s="104"/>
      <c r="I1145" s="120" t="str">
        <f t="shared" si="17"/>
        <v>GRUP_H6</v>
      </c>
      <c r="J1145" s="157" t="s">
        <v>17923</v>
      </c>
      <c r="K1145" s="176" t="s">
        <v>17921</v>
      </c>
      <c r="L1145" s="177">
        <v>3</v>
      </c>
      <c r="M1145" s="156">
        <v>1.04</v>
      </c>
    </row>
    <row r="1146" spans="1:13" x14ac:dyDescent="0.2">
      <c r="A1146" s="103"/>
      <c r="B1146" s="104"/>
      <c r="C1146" s="105"/>
      <c r="D1146" s="104"/>
      <c r="E1146" s="104"/>
      <c r="F1146" s="104"/>
      <c r="G1146" s="104"/>
      <c r="H1146" s="104"/>
      <c r="I1146" s="120" t="str">
        <f t="shared" si="17"/>
        <v>GRUP_H6</v>
      </c>
      <c r="J1146" s="157" t="s">
        <v>17924</v>
      </c>
      <c r="K1146" s="176" t="s">
        <v>17921</v>
      </c>
      <c r="L1146" s="177">
        <v>4</v>
      </c>
      <c r="M1146" s="156">
        <v>1.06</v>
      </c>
    </row>
    <row r="1147" spans="1:13" x14ac:dyDescent="0.2">
      <c r="A1147" s="103"/>
      <c r="B1147" s="104"/>
      <c r="C1147" s="105"/>
      <c r="D1147" s="104"/>
      <c r="E1147" s="104"/>
      <c r="F1147" s="104"/>
      <c r="G1147" s="104"/>
      <c r="H1147" s="104"/>
      <c r="I1147" s="120" t="str">
        <f t="shared" si="17"/>
        <v>GRUP_H6</v>
      </c>
      <c r="J1147" s="157" t="s">
        <v>17925</v>
      </c>
      <c r="K1147" s="176" t="s">
        <v>17921</v>
      </c>
      <c r="L1147" s="177">
        <v>5</v>
      </c>
      <c r="M1147" s="156">
        <v>1.0900000000000001</v>
      </c>
    </row>
    <row r="1148" spans="1:13" x14ac:dyDescent="0.2">
      <c r="A1148" s="103"/>
      <c r="B1148" s="104"/>
      <c r="C1148" s="105"/>
      <c r="D1148" s="104"/>
      <c r="E1148" s="104"/>
      <c r="F1148" s="104"/>
      <c r="G1148" s="104"/>
      <c r="H1148" s="104"/>
      <c r="I1148" s="120" t="str">
        <f t="shared" si="17"/>
        <v>GRUP_H6</v>
      </c>
      <c r="J1148" s="157" t="s">
        <v>17926</v>
      </c>
      <c r="K1148" s="176" t="s">
        <v>17921</v>
      </c>
      <c r="L1148" s="177">
        <v>6</v>
      </c>
      <c r="M1148" s="156">
        <v>1.1100000000000001</v>
      </c>
    </row>
    <row r="1149" spans="1:13" x14ac:dyDescent="0.2">
      <c r="A1149" s="103"/>
      <c r="B1149" s="104"/>
      <c r="C1149" s="105"/>
      <c r="D1149" s="104"/>
      <c r="E1149" s="104"/>
      <c r="F1149" s="104"/>
      <c r="G1149" s="104"/>
      <c r="H1149" s="104"/>
      <c r="I1149" s="120" t="str">
        <f t="shared" si="17"/>
        <v>GRUP_H6</v>
      </c>
      <c r="J1149" s="157" t="s">
        <v>17927</v>
      </c>
      <c r="K1149" s="176" t="s">
        <v>17928</v>
      </c>
      <c r="L1149" s="177">
        <v>1</v>
      </c>
      <c r="M1149" s="156">
        <v>1</v>
      </c>
    </row>
    <row r="1150" spans="1:13" x14ac:dyDescent="0.2">
      <c r="A1150" s="103"/>
      <c r="B1150" s="104"/>
      <c r="C1150" s="105"/>
      <c r="D1150" s="104"/>
      <c r="E1150" s="104"/>
      <c r="F1150" s="104"/>
      <c r="G1150" s="104"/>
      <c r="H1150" s="104"/>
      <c r="I1150" s="120" t="str">
        <f t="shared" si="17"/>
        <v>GRUP_H6</v>
      </c>
      <c r="J1150" s="157" t="s">
        <v>17929</v>
      </c>
      <c r="K1150" s="176" t="s">
        <v>17928</v>
      </c>
      <c r="L1150" s="177">
        <v>2</v>
      </c>
      <c r="M1150" s="156">
        <v>1.02</v>
      </c>
    </row>
    <row r="1151" spans="1:13" x14ac:dyDescent="0.2">
      <c r="A1151" s="103"/>
      <c r="B1151" s="104"/>
      <c r="C1151" s="105"/>
      <c r="D1151" s="104"/>
      <c r="E1151" s="104"/>
      <c r="F1151" s="104"/>
      <c r="G1151" s="104"/>
      <c r="H1151" s="104"/>
      <c r="I1151" s="120" t="str">
        <f t="shared" si="17"/>
        <v>GRUP_H6</v>
      </c>
      <c r="J1151" s="157" t="s">
        <v>17930</v>
      </c>
      <c r="K1151" s="176" t="s">
        <v>17928</v>
      </c>
      <c r="L1151" s="177">
        <v>3</v>
      </c>
      <c r="M1151" s="156">
        <v>1.04</v>
      </c>
    </row>
    <row r="1152" spans="1:13" x14ac:dyDescent="0.2">
      <c r="A1152" s="103"/>
      <c r="B1152" s="104"/>
      <c r="C1152" s="105"/>
      <c r="D1152" s="104"/>
      <c r="E1152" s="104"/>
      <c r="F1152" s="104"/>
      <c r="G1152" s="104"/>
      <c r="H1152" s="104"/>
      <c r="I1152" s="120" t="str">
        <f t="shared" si="17"/>
        <v>GRUP_H6</v>
      </c>
      <c r="J1152" s="157" t="s">
        <v>17931</v>
      </c>
      <c r="K1152" s="176" t="s">
        <v>17928</v>
      </c>
      <c r="L1152" s="177">
        <v>4</v>
      </c>
      <c r="M1152" s="156">
        <v>1.06</v>
      </c>
    </row>
    <row r="1153" spans="1:13" x14ac:dyDescent="0.2">
      <c r="A1153" s="103"/>
      <c r="B1153" s="104"/>
      <c r="C1153" s="105"/>
      <c r="D1153" s="104"/>
      <c r="E1153" s="104"/>
      <c r="F1153" s="104"/>
      <c r="G1153" s="104"/>
      <c r="H1153" s="104"/>
      <c r="I1153" s="120" t="str">
        <f t="shared" si="17"/>
        <v>GRUP_H6</v>
      </c>
      <c r="J1153" s="157" t="s">
        <v>17932</v>
      </c>
      <c r="K1153" s="176" t="s">
        <v>17928</v>
      </c>
      <c r="L1153" s="177">
        <v>5</v>
      </c>
      <c r="M1153" s="156">
        <v>1.0900000000000001</v>
      </c>
    </row>
    <row r="1154" spans="1:13" x14ac:dyDescent="0.2">
      <c r="A1154" s="103"/>
      <c r="B1154" s="104"/>
      <c r="C1154" s="105"/>
      <c r="D1154" s="104"/>
      <c r="E1154" s="104"/>
      <c r="F1154" s="104"/>
      <c r="G1154" s="104"/>
      <c r="H1154" s="104"/>
      <c r="I1154" s="120" t="str">
        <f t="shared" si="17"/>
        <v>GRUP_H6</v>
      </c>
      <c r="J1154" s="157" t="s">
        <v>17933</v>
      </c>
      <c r="K1154" s="176" t="s">
        <v>17928</v>
      </c>
      <c r="L1154" s="177">
        <v>6</v>
      </c>
      <c r="M1154" s="156">
        <v>1.1100000000000001</v>
      </c>
    </row>
    <row r="1155" spans="1:13" x14ac:dyDescent="0.2">
      <c r="A1155" s="103"/>
      <c r="B1155" s="104"/>
      <c r="C1155" s="105"/>
      <c r="D1155" s="104"/>
      <c r="E1155" s="104"/>
      <c r="F1155" s="104"/>
      <c r="G1155" s="104"/>
      <c r="H1155" s="104"/>
      <c r="I1155" s="120" t="str">
        <f t="shared" si="17"/>
        <v>GRUP_H6</v>
      </c>
      <c r="J1155" s="157" t="s">
        <v>17934</v>
      </c>
      <c r="K1155" s="176" t="s">
        <v>17935</v>
      </c>
      <c r="L1155" s="177">
        <v>1</v>
      </c>
      <c r="M1155" s="156">
        <v>1</v>
      </c>
    </row>
    <row r="1156" spans="1:13" x14ac:dyDescent="0.2">
      <c r="A1156" s="103"/>
      <c r="B1156" s="104"/>
      <c r="C1156" s="105"/>
      <c r="D1156" s="104"/>
      <c r="E1156" s="104"/>
      <c r="F1156" s="104"/>
      <c r="G1156" s="104"/>
      <c r="H1156" s="104"/>
      <c r="I1156" s="120" t="str">
        <f t="shared" si="17"/>
        <v>GRUP_H6</v>
      </c>
      <c r="J1156" s="157" t="s">
        <v>17936</v>
      </c>
      <c r="K1156" s="176" t="s">
        <v>17935</v>
      </c>
      <c r="L1156" s="177">
        <v>2</v>
      </c>
      <c r="M1156" s="156">
        <v>1.02</v>
      </c>
    </row>
    <row r="1157" spans="1:13" x14ac:dyDescent="0.2">
      <c r="A1157" s="103"/>
      <c r="B1157" s="104"/>
      <c r="C1157" s="105"/>
      <c r="D1157" s="104"/>
      <c r="E1157" s="104"/>
      <c r="F1157" s="104"/>
      <c r="G1157" s="104"/>
      <c r="H1157" s="104"/>
      <c r="I1157" s="120" t="str">
        <f t="shared" ref="I1157:I1220" si="18">CONCATENATE("GRUP_",LEFT(J1157,2))</f>
        <v>GRUP_H6</v>
      </c>
      <c r="J1157" s="157" t="s">
        <v>17937</v>
      </c>
      <c r="K1157" s="176" t="s">
        <v>17935</v>
      </c>
      <c r="L1157" s="177">
        <v>3</v>
      </c>
      <c r="M1157" s="156">
        <v>1.04</v>
      </c>
    </row>
    <row r="1158" spans="1:13" x14ac:dyDescent="0.2">
      <c r="A1158" s="103"/>
      <c r="B1158" s="104"/>
      <c r="C1158" s="105"/>
      <c r="D1158" s="104"/>
      <c r="E1158" s="104"/>
      <c r="F1158" s="104"/>
      <c r="G1158" s="104"/>
      <c r="H1158" s="104"/>
      <c r="I1158" s="120" t="str">
        <f t="shared" si="18"/>
        <v>GRUP_H6</v>
      </c>
      <c r="J1158" s="157" t="s">
        <v>17938</v>
      </c>
      <c r="K1158" s="176" t="s">
        <v>17935</v>
      </c>
      <c r="L1158" s="177">
        <v>4</v>
      </c>
      <c r="M1158" s="156">
        <v>1.06</v>
      </c>
    </row>
    <row r="1159" spans="1:13" x14ac:dyDescent="0.2">
      <c r="A1159" s="103"/>
      <c r="B1159" s="104"/>
      <c r="C1159" s="105"/>
      <c r="D1159" s="104"/>
      <c r="E1159" s="104"/>
      <c r="F1159" s="104"/>
      <c r="G1159" s="104"/>
      <c r="H1159" s="104"/>
      <c r="I1159" s="120" t="str">
        <f t="shared" si="18"/>
        <v>GRUP_H6</v>
      </c>
      <c r="J1159" s="157" t="s">
        <v>17939</v>
      </c>
      <c r="K1159" s="176" t="s">
        <v>17935</v>
      </c>
      <c r="L1159" s="177">
        <v>5</v>
      </c>
      <c r="M1159" s="156">
        <v>1.0900000000000001</v>
      </c>
    </row>
    <row r="1160" spans="1:13" x14ac:dyDescent="0.2">
      <c r="A1160" s="103"/>
      <c r="B1160" s="104"/>
      <c r="C1160" s="105"/>
      <c r="D1160" s="104"/>
      <c r="E1160" s="104"/>
      <c r="F1160" s="104"/>
      <c r="G1160" s="104"/>
      <c r="H1160" s="104"/>
      <c r="I1160" s="120" t="str">
        <f t="shared" si="18"/>
        <v>GRUP_H6</v>
      </c>
      <c r="J1160" s="157" t="s">
        <v>17940</v>
      </c>
      <c r="K1160" s="176" t="s">
        <v>17935</v>
      </c>
      <c r="L1160" s="177">
        <v>6</v>
      </c>
      <c r="M1160" s="156">
        <v>1.1100000000000001</v>
      </c>
    </row>
    <row r="1161" spans="1:13" x14ac:dyDescent="0.2">
      <c r="A1161" s="103"/>
      <c r="B1161" s="104"/>
      <c r="C1161" s="105"/>
      <c r="D1161" s="104"/>
      <c r="E1161" s="104"/>
      <c r="F1161" s="104"/>
      <c r="G1161" s="104"/>
      <c r="H1161" s="104"/>
      <c r="I1161" s="120" t="str">
        <f t="shared" si="18"/>
        <v>GRUP_H6</v>
      </c>
      <c r="J1161" s="157" t="s">
        <v>17941</v>
      </c>
      <c r="K1161" s="176" t="s">
        <v>17942</v>
      </c>
      <c r="L1161" s="177">
        <v>1</v>
      </c>
      <c r="M1161" s="156">
        <v>1</v>
      </c>
    </row>
    <row r="1162" spans="1:13" x14ac:dyDescent="0.2">
      <c r="A1162" s="103"/>
      <c r="B1162" s="104"/>
      <c r="C1162" s="105"/>
      <c r="D1162" s="104"/>
      <c r="E1162" s="104"/>
      <c r="F1162" s="104"/>
      <c r="G1162" s="104"/>
      <c r="H1162" s="104"/>
      <c r="I1162" s="120" t="str">
        <f t="shared" si="18"/>
        <v>GRUP_H6</v>
      </c>
      <c r="J1162" s="157" t="s">
        <v>17943</v>
      </c>
      <c r="K1162" s="176" t="s">
        <v>17942</v>
      </c>
      <c r="L1162" s="177">
        <v>2</v>
      </c>
      <c r="M1162" s="156">
        <v>1.02</v>
      </c>
    </row>
    <row r="1163" spans="1:13" x14ac:dyDescent="0.2">
      <c r="A1163" s="103"/>
      <c r="B1163" s="104"/>
      <c r="C1163" s="105"/>
      <c r="D1163" s="104"/>
      <c r="E1163" s="104"/>
      <c r="F1163" s="104"/>
      <c r="G1163" s="104"/>
      <c r="H1163" s="104"/>
      <c r="I1163" s="120" t="str">
        <f t="shared" si="18"/>
        <v>GRUP_H6</v>
      </c>
      <c r="J1163" s="157" t="s">
        <v>17944</v>
      </c>
      <c r="K1163" s="176" t="s">
        <v>17942</v>
      </c>
      <c r="L1163" s="177">
        <v>3</v>
      </c>
      <c r="M1163" s="156">
        <v>1.04</v>
      </c>
    </row>
    <row r="1164" spans="1:13" x14ac:dyDescent="0.2">
      <c r="A1164" s="103"/>
      <c r="B1164" s="104"/>
      <c r="C1164" s="105"/>
      <c r="D1164" s="104"/>
      <c r="E1164" s="104"/>
      <c r="F1164" s="104"/>
      <c r="G1164" s="104"/>
      <c r="H1164" s="104"/>
      <c r="I1164" s="120" t="str">
        <f t="shared" si="18"/>
        <v>GRUP_H6</v>
      </c>
      <c r="J1164" s="157" t="s">
        <v>17945</v>
      </c>
      <c r="K1164" s="176" t="s">
        <v>17942</v>
      </c>
      <c r="L1164" s="177">
        <v>4</v>
      </c>
      <c r="M1164" s="156">
        <v>1.06</v>
      </c>
    </row>
    <row r="1165" spans="1:13" x14ac:dyDescent="0.2">
      <c r="A1165" s="103"/>
      <c r="B1165" s="104"/>
      <c r="C1165" s="105"/>
      <c r="D1165" s="104"/>
      <c r="E1165" s="104"/>
      <c r="F1165" s="104"/>
      <c r="G1165" s="104"/>
      <c r="H1165" s="104"/>
      <c r="I1165" s="120" t="str">
        <f t="shared" si="18"/>
        <v>GRUP_H6</v>
      </c>
      <c r="J1165" s="157" t="s">
        <v>17946</v>
      </c>
      <c r="K1165" s="176" t="s">
        <v>17942</v>
      </c>
      <c r="L1165" s="177">
        <v>5</v>
      </c>
      <c r="M1165" s="156">
        <v>1.0900000000000001</v>
      </c>
    </row>
    <row r="1166" spans="1:13" x14ac:dyDescent="0.2">
      <c r="A1166" s="103"/>
      <c r="B1166" s="104"/>
      <c r="C1166" s="105"/>
      <c r="D1166" s="104"/>
      <c r="E1166" s="104"/>
      <c r="F1166" s="104"/>
      <c r="G1166" s="104"/>
      <c r="H1166" s="104"/>
      <c r="I1166" s="120" t="str">
        <f t="shared" si="18"/>
        <v>GRUP_H6</v>
      </c>
      <c r="J1166" s="157" t="s">
        <v>17947</v>
      </c>
      <c r="K1166" s="176" t="s">
        <v>17942</v>
      </c>
      <c r="L1166" s="177">
        <v>6</v>
      </c>
      <c r="M1166" s="156">
        <v>1.1100000000000001</v>
      </c>
    </row>
    <row r="1167" spans="1:13" x14ac:dyDescent="0.2">
      <c r="A1167" s="103"/>
      <c r="B1167" s="104"/>
      <c r="C1167" s="105"/>
      <c r="D1167" s="104"/>
      <c r="E1167" s="104"/>
      <c r="F1167" s="104"/>
      <c r="G1167" s="104"/>
      <c r="H1167" s="104"/>
      <c r="I1167" s="120" t="str">
        <f t="shared" si="18"/>
        <v>GRUP_H6</v>
      </c>
      <c r="J1167" s="157" t="s">
        <v>17948</v>
      </c>
      <c r="K1167" s="176" t="s">
        <v>17949</v>
      </c>
      <c r="L1167" s="177">
        <v>1</v>
      </c>
      <c r="M1167" s="156">
        <v>1</v>
      </c>
    </row>
    <row r="1168" spans="1:13" x14ac:dyDescent="0.2">
      <c r="A1168" s="103"/>
      <c r="B1168" s="104"/>
      <c r="C1168" s="105"/>
      <c r="D1168" s="104"/>
      <c r="E1168" s="104"/>
      <c r="F1168" s="104"/>
      <c r="G1168" s="104"/>
      <c r="H1168" s="104"/>
      <c r="I1168" s="120" t="str">
        <f t="shared" si="18"/>
        <v>GRUP_H6</v>
      </c>
      <c r="J1168" s="157" t="s">
        <v>17950</v>
      </c>
      <c r="K1168" s="176" t="s">
        <v>17949</v>
      </c>
      <c r="L1168" s="177">
        <v>2</v>
      </c>
      <c r="M1168" s="156">
        <v>1.02</v>
      </c>
    </row>
    <row r="1169" spans="1:13" x14ac:dyDescent="0.2">
      <c r="A1169" s="103"/>
      <c r="B1169" s="104"/>
      <c r="C1169" s="105"/>
      <c r="D1169" s="104"/>
      <c r="E1169" s="104"/>
      <c r="F1169" s="104"/>
      <c r="G1169" s="104"/>
      <c r="H1169" s="104"/>
      <c r="I1169" s="120" t="str">
        <f t="shared" si="18"/>
        <v>GRUP_H6</v>
      </c>
      <c r="J1169" s="157" t="s">
        <v>17951</v>
      </c>
      <c r="K1169" s="176" t="s">
        <v>17949</v>
      </c>
      <c r="L1169" s="177">
        <v>3</v>
      </c>
      <c r="M1169" s="156">
        <v>1.04</v>
      </c>
    </row>
    <row r="1170" spans="1:13" x14ac:dyDescent="0.2">
      <c r="A1170" s="103"/>
      <c r="B1170" s="104"/>
      <c r="C1170" s="105"/>
      <c r="D1170" s="104"/>
      <c r="E1170" s="104"/>
      <c r="F1170" s="104"/>
      <c r="G1170" s="104"/>
      <c r="H1170" s="104"/>
      <c r="I1170" s="120" t="str">
        <f t="shared" si="18"/>
        <v>GRUP_H6</v>
      </c>
      <c r="J1170" s="157" t="s">
        <v>17952</v>
      </c>
      <c r="K1170" s="176" t="s">
        <v>17949</v>
      </c>
      <c r="L1170" s="177">
        <v>4</v>
      </c>
      <c r="M1170" s="156">
        <v>1.06</v>
      </c>
    </row>
    <row r="1171" spans="1:13" x14ac:dyDescent="0.2">
      <c r="A1171" s="103"/>
      <c r="B1171" s="104"/>
      <c r="C1171" s="105"/>
      <c r="D1171" s="104"/>
      <c r="E1171" s="104"/>
      <c r="F1171" s="104"/>
      <c r="G1171" s="104"/>
      <c r="H1171" s="104"/>
      <c r="I1171" s="120" t="str">
        <f t="shared" si="18"/>
        <v>GRUP_H6</v>
      </c>
      <c r="J1171" s="157" t="s">
        <v>17953</v>
      </c>
      <c r="K1171" s="176" t="s">
        <v>17949</v>
      </c>
      <c r="L1171" s="177">
        <v>5</v>
      </c>
      <c r="M1171" s="156">
        <v>1.0900000000000001</v>
      </c>
    </row>
    <row r="1172" spans="1:13" x14ac:dyDescent="0.2">
      <c r="A1172" s="103"/>
      <c r="B1172" s="104"/>
      <c r="C1172" s="105"/>
      <c r="D1172" s="104"/>
      <c r="E1172" s="104"/>
      <c r="F1172" s="104"/>
      <c r="G1172" s="104"/>
      <c r="H1172" s="104"/>
      <c r="I1172" s="120" t="str">
        <f t="shared" si="18"/>
        <v>GRUP_H6</v>
      </c>
      <c r="J1172" s="157" t="s">
        <v>17954</v>
      </c>
      <c r="K1172" s="176" t="s">
        <v>17949</v>
      </c>
      <c r="L1172" s="177">
        <v>6</v>
      </c>
      <c r="M1172" s="156">
        <v>1.1100000000000001</v>
      </c>
    </row>
    <row r="1173" spans="1:13" x14ac:dyDescent="0.2">
      <c r="A1173" s="103"/>
      <c r="B1173" s="104"/>
      <c r="C1173" s="105"/>
      <c r="D1173" s="104"/>
      <c r="E1173" s="104"/>
      <c r="F1173" s="104"/>
      <c r="G1173" s="104"/>
      <c r="H1173" s="104"/>
      <c r="I1173" s="120" t="str">
        <f t="shared" si="18"/>
        <v>GRUP_H6</v>
      </c>
      <c r="J1173" s="157" t="s">
        <v>17955</v>
      </c>
      <c r="K1173" s="176" t="s">
        <v>17956</v>
      </c>
      <c r="L1173" s="177">
        <v>1</v>
      </c>
      <c r="M1173" s="156">
        <v>1</v>
      </c>
    </row>
    <row r="1174" spans="1:13" x14ac:dyDescent="0.2">
      <c r="A1174" s="103"/>
      <c r="B1174" s="104"/>
      <c r="C1174" s="105"/>
      <c r="D1174" s="104"/>
      <c r="E1174" s="104"/>
      <c r="F1174" s="104"/>
      <c r="G1174" s="104"/>
      <c r="H1174" s="104"/>
      <c r="I1174" s="120" t="str">
        <f t="shared" si="18"/>
        <v>GRUP_H6</v>
      </c>
      <c r="J1174" s="157" t="s">
        <v>17957</v>
      </c>
      <c r="K1174" s="176" t="s">
        <v>17956</v>
      </c>
      <c r="L1174" s="177">
        <v>2</v>
      </c>
      <c r="M1174" s="156">
        <v>1.02</v>
      </c>
    </row>
    <row r="1175" spans="1:13" x14ac:dyDescent="0.2">
      <c r="A1175" s="103"/>
      <c r="B1175" s="104"/>
      <c r="C1175" s="105"/>
      <c r="D1175" s="104"/>
      <c r="E1175" s="104"/>
      <c r="F1175" s="104"/>
      <c r="G1175" s="104"/>
      <c r="H1175" s="104"/>
      <c r="I1175" s="120" t="str">
        <f t="shared" si="18"/>
        <v>GRUP_H6</v>
      </c>
      <c r="J1175" s="157" t="s">
        <v>17958</v>
      </c>
      <c r="K1175" s="176" t="s">
        <v>17956</v>
      </c>
      <c r="L1175" s="177">
        <v>3</v>
      </c>
      <c r="M1175" s="156">
        <v>1.04</v>
      </c>
    </row>
    <row r="1176" spans="1:13" x14ac:dyDescent="0.2">
      <c r="A1176" s="103"/>
      <c r="B1176" s="104"/>
      <c r="C1176" s="105"/>
      <c r="D1176" s="104"/>
      <c r="E1176" s="104"/>
      <c r="F1176" s="104"/>
      <c r="G1176" s="104"/>
      <c r="H1176" s="104"/>
      <c r="I1176" s="120" t="str">
        <f t="shared" si="18"/>
        <v>GRUP_H6</v>
      </c>
      <c r="J1176" s="157" t="s">
        <v>17959</v>
      </c>
      <c r="K1176" s="176" t="s">
        <v>17956</v>
      </c>
      <c r="L1176" s="177">
        <v>4</v>
      </c>
      <c r="M1176" s="156">
        <v>1.06</v>
      </c>
    </row>
    <row r="1177" spans="1:13" x14ac:dyDescent="0.2">
      <c r="A1177" s="103"/>
      <c r="B1177" s="104"/>
      <c r="C1177" s="105"/>
      <c r="D1177" s="104"/>
      <c r="E1177" s="104"/>
      <c r="F1177" s="104"/>
      <c r="G1177" s="104"/>
      <c r="H1177" s="104"/>
      <c r="I1177" s="120" t="str">
        <f t="shared" si="18"/>
        <v>GRUP_H6</v>
      </c>
      <c r="J1177" s="157" t="s">
        <v>17960</v>
      </c>
      <c r="K1177" s="176" t="s">
        <v>17956</v>
      </c>
      <c r="L1177" s="177">
        <v>5</v>
      </c>
      <c r="M1177" s="156">
        <v>1.0900000000000001</v>
      </c>
    </row>
    <row r="1178" spans="1:13" x14ac:dyDescent="0.2">
      <c r="A1178" s="103"/>
      <c r="B1178" s="104"/>
      <c r="C1178" s="105"/>
      <c r="D1178" s="104"/>
      <c r="E1178" s="104"/>
      <c r="F1178" s="104"/>
      <c r="G1178" s="104"/>
      <c r="H1178" s="104"/>
      <c r="I1178" s="120" t="str">
        <f t="shared" si="18"/>
        <v>GRUP_H6</v>
      </c>
      <c r="J1178" s="157" t="s">
        <v>17961</v>
      </c>
      <c r="K1178" s="176" t="s">
        <v>17956</v>
      </c>
      <c r="L1178" s="177">
        <v>6</v>
      </c>
      <c r="M1178" s="156">
        <v>1.1100000000000001</v>
      </c>
    </row>
    <row r="1179" spans="1:13" x14ac:dyDescent="0.2">
      <c r="A1179" s="103"/>
      <c r="B1179" s="104"/>
      <c r="C1179" s="105"/>
      <c r="D1179" s="104"/>
      <c r="E1179" s="104"/>
      <c r="F1179" s="104"/>
      <c r="G1179" s="104"/>
      <c r="H1179" s="104"/>
      <c r="I1179" s="120" t="str">
        <f t="shared" si="18"/>
        <v>GRUP_H6</v>
      </c>
      <c r="J1179" s="157" t="s">
        <v>17962</v>
      </c>
      <c r="K1179" s="176" t="s">
        <v>17956</v>
      </c>
      <c r="L1179" s="178">
        <v>7</v>
      </c>
      <c r="M1179" s="160">
        <v>1.1299999999999999</v>
      </c>
    </row>
    <row r="1180" spans="1:13" x14ac:dyDescent="0.2">
      <c r="A1180" s="103"/>
      <c r="B1180" s="104"/>
      <c r="C1180" s="105"/>
      <c r="D1180" s="104"/>
      <c r="E1180" s="104"/>
      <c r="F1180" s="104"/>
      <c r="G1180" s="104"/>
      <c r="H1180" s="104"/>
      <c r="I1180" s="120" t="str">
        <f t="shared" si="18"/>
        <v>GRUP_H6</v>
      </c>
      <c r="J1180" s="157" t="s">
        <v>17963</v>
      </c>
      <c r="K1180" s="176" t="s">
        <v>17956</v>
      </c>
      <c r="L1180" s="178">
        <v>8</v>
      </c>
      <c r="M1180" s="160">
        <v>1.1599999999999999</v>
      </c>
    </row>
    <row r="1181" spans="1:13" x14ac:dyDescent="0.2">
      <c r="A1181" s="103"/>
      <c r="B1181" s="104"/>
      <c r="C1181" s="105"/>
      <c r="D1181" s="104"/>
      <c r="E1181" s="104"/>
      <c r="F1181" s="104"/>
      <c r="G1181" s="104"/>
      <c r="H1181" s="104"/>
      <c r="I1181" s="120" t="str">
        <f t="shared" si="18"/>
        <v>GRUP_H6</v>
      </c>
      <c r="J1181" s="157" t="s">
        <v>17964</v>
      </c>
      <c r="K1181" s="176" t="s">
        <v>17956</v>
      </c>
      <c r="L1181" s="178">
        <v>9</v>
      </c>
      <c r="M1181" s="160">
        <v>1.18</v>
      </c>
    </row>
    <row r="1182" spans="1:13" x14ac:dyDescent="0.2">
      <c r="A1182" s="103"/>
      <c r="B1182" s="104"/>
      <c r="C1182" s="105"/>
      <c r="D1182" s="104"/>
      <c r="E1182" s="104"/>
      <c r="F1182" s="104"/>
      <c r="G1182" s="104"/>
      <c r="H1182" s="104"/>
      <c r="I1182" s="120" t="str">
        <f t="shared" si="18"/>
        <v>GRUP_H6</v>
      </c>
      <c r="J1182" s="157" t="s">
        <v>17965</v>
      </c>
      <c r="K1182" s="176" t="s">
        <v>17966</v>
      </c>
      <c r="L1182" s="177">
        <v>1</v>
      </c>
      <c r="M1182" s="156">
        <v>1</v>
      </c>
    </row>
    <row r="1183" spans="1:13" x14ac:dyDescent="0.2">
      <c r="A1183" s="103"/>
      <c r="B1183" s="104"/>
      <c r="C1183" s="105"/>
      <c r="D1183" s="104"/>
      <c r="E1183" s="104"/>
      <c r="F1183" s="104"/>
      <c r="G1183" s="104"/>
      <c r="H1183" s="104"/>
      <c r="I1183" s="120" t="str">
        <f t="shared" si="18"/>
        <v>GRUP_H6</v>
      </c>
      <c r="J1183" s="157" t="s">
        <v>17967</v>
      </c>
      <c r="K1183" s="176" t="s">
        <v>17966</v>
      </c>
      <c r="L1183" s="177">
        <v>2</v>
      </c>
      <c r="M1183" s="156">
        <v>1.02</v>
      </c>
    </row>
    <row r="1184" spans="1:13" x14ac:dyDescent="0.2">
      <c r="A1184" s="103"/>
      <c r="B1184" s="104"/>
      <c r="C1184" s="105"/>
      <c r="D1184" s="104"/>
      <c r="E1184" s="104"/>
      <c r="F1184" s="104"/>
      <c r="G1184" s="104"/>
      <c r="H1184" s="104"/>
      <c r="I1184" s="120" t="str">
        <f t="shared" si="18"/>
        <v>GRUP_H6</v>
      </c>
      <c r="J1184" s="157" t="s">
        <v>17968</v>
      </c>
      <c r="K1184" s="176" t="s">
        <v>17966</v>
      </c>
      <c r="L1184" s="177">
        <v>3</v>
      </c>
      <c r="M1184" s="156">
        <v>1.04</v>
      </c>
    </row>
    <row r="1185" spans="1:13" x14ac:dyDescent="0.2">
      <c r="A1185" s="103"/>
      <c r="B1185" s="104"/>
      <c r="C1185" s="105"/>
      <c r="D1185" s="104"/>
      <c r="E1185" s="104"/>
      <c r="F1185" s="104"/>
      <c r="G1185" s="104"/>
      <c r="H1185" s="104"/>
      <c r="I1185" s="120" t="str">
        <f t="shared" si="18"/>
        <v>GRUP_H6</v>
      </c>
      <c r="J1185" s="157" t="s">
        <v>17969</v>
      </c>
      <c r="K1185" s="176" t="s">
        <v>17966</v>
      </c>
      <c r="L1185" s="177">
        <v>4</v>
      </c>
      <c r="M1185" s="156">
        <v>1.06</v>
      </c>
    </row>
    <row r="1186" spans="1:13" x14ac:dyDescent="0.2">
      <c r="A1186" s="103"/>
      <c r="B1186" s="104"/>
      <c r="C1186" s="105"/>
      <c r="D1186" s="104"/>
      <c r="E1186" s="104"/>
      <c r="F1186" s="104"/>
      <c r="G1186" s="104"/>
      <c r="H1186" s="104"/>
      <c r="I1186" s="120" t="str">
        <f t="shared" si="18"/>
        <v>GRUP_H6</v>
      </c>
      <c r="J1186" s="157" t="s">
        <v>17970</v>
      </c>
      <c r="K1186" s="176" t="s">
        <v>17966</v>
      </c>
      <c r="L1186" s="177">
        <v>5</v>
      </c>
      <c r="M1186" s="156">
        <v>1.0900000000000001</v>
      </c>
    </row>
    <row r="1187" spans="1:13" x14ac:dyDescent="0.2">
      <c r="A1187" s="103"/>
      <c r="B1187" s="104"/>
      <c r="C1187" s="105"/>
      <c r="D1187" s="104"/>
      <c r="E1187" s="104"/>
      <c r="F1187" s="104"/>
      <c r="G1187" s="104"/>
      <c r="H1187" s="104"/>
      <c r="I1187" s="120" t="str">
        <f t="shared" si="18"/>
        <v>GRUP_H6</v>
      </c>
      <c r="J1187" s="157" t="s">
        <v>17971</v>
      </c>
      <c r="K1187" s="176" t="s">
        <v>17966</v>
      </c>
      <c r="L1187" s="177">
        <v>6</v>
      </c>
      <c r="M1187" s="156">
        <v>1.1100000000000001</v>
      </c>
    </row>
    <row r="1188" spans="1:13" x14ac:dyDescent="0.2">
      <c r="A1188" s="103"/>
      <c r="B1188" s="104"/>
      <c r="C1188" s="105"/>
      <c r="D1188" s="104"/>
      <c r="E1188" s="104"/>
      <c r="F1188" s="104"/>
      <c r="G1188" s="104"/>
      <c r="H1188" s="104"/>
      <c r="I1188" s="120" t="str">
        <f t="shared" si="18"/>
        <v>GRUP_H6</v>
      </c>
      <c r="J1188" s="157" t="s">
        <v>17972</v>
      </c>
      <c r="K1188" s="176" t="s">
        <v>17973</v>
      </c>
      <c r="L1188" s="177">
        <v>1</v>
      </c>
      <c r="M1188" s="156">
        <v>1</v>
      </c>
    </row>
    <row r="1189" spans="1:13" x14ac:dyDescent="0.2">
      <c r="A1189" s="103"/>
      <c r="B1189" s="104"/>
      <c r="C1189" s="105"/>
      <c r="D1189" s="104"/>
      <c r="E1189" s="104"/>
      <c r="F1189" s="104"/>
      <c r="G1189" s="104"/>
      <c r="H1189" s="104"/>
      <c r="I1189" s="120" t="str">
        <f t="shared" si="18"/>
        <v>GRUP_H6</v>
      </c>
      <c r="J1189" s="157" t="s">
        <v>17974</v>
      </c>
      <c r="K1189" s="176" t="s">
        <v>17973</v>
      </c>
      <c r="L1189" s="177">
        <v>2</v>
      </c>
      <c r="M1189" s="156">
        <v>1.02</v>
      </c>
    </row>
    <row r="1190" spans="1:13" x14ac:dyDescent="0.2">
      <c r="A1190" s="103"/>
      <c r="B1190" s="104"/>
      <c r="C1190" s="105"/>
      <c r="D1190" s="104"/>
      <c r="E1190" s="104"/>
      <c r="F1190" s="104"/>
      <c r="G1190" s="104"/>
      <c r="H1190" s="104"/>
      <c r="I1190" s="120" t="str">
        <f t="shared" si="18"/>
        <v>GRUP_H6</v>
      </c>
      <c r="J1190" s="157" t="s">
        <v>17975</v>
      </c>
      <c r="K1190" s="176" t="s">
        <v>17973</v>
      </c>
      <c r="L1190" s="177">
        <v>3</v>
      </c>
      <c r="M1190" s="156">
        <v>1.04</v>
      </c>
    </row>
    <row r="1191" spans="1:13" x14ac:dyDescent="0.2">
      <c r="A1191" s="103"/>
      <c r="B1191" s="104"/>
      <c r="C1191" s="105"/>
      <c r="D1191" s="104"/>
      <c r="E1191" s="104"/>
      <c r="F1191" s="104"/>
      <c r="G1191" s="104"/>
      <c r="H1191" s="104"/>
      <c r="I1191" s="120" t="str">
        <f t="shared" si="18"/>
        <v>GRUP_H6</v>
      </c>
      <c r="J1191" s="157" t="s">
        <v>17976</v>
      </c>
      <c r="K1191" s="176" t="s">
        <v>17973</v>
      </c>
      <c r="L1191" s="177">
        <v>4</v>
      </c>
      <c r="M1191" s="156">
        <v>1.06</v>
      </c>
    </row>
    <row r="1192" spans="1:13" x14ac:dyDescent="0.2">
      <c r="A1192" s="103"/>
      <c r="B1192" s="104"/>
      <c r="C1192" s="105"/>
      <c r="D1192" s="104"/>
      <c r="E1192" s="104"/>
      <c r="F1192" s="104"/>
      <c r="G1192" s="104"/>
      <c r="H1192" s="104"/>
      <c r="I1192" s="120" t="str">
        <f t="shared" si="18"/>
        <v>GRUP_H6</v>
      </c>
      <c r="J1192" s="157" t="s">
        <v>17977</v>
      </c>
      <c r="K1192" s="176" t="s">
        <v>17973</v>
      </c>
      <c r="L1192" s="177">
        <v>5</v>
      </c>
      <c r="M1192" s="156">
        <v>1.0900000000000001</v>
      </c>
    </row>
    <row r="1193" spans="1:13" x14ac:dyDescent="0.2">
      <c r="A1193" s="103"/>
      <c r="B1193" s="104"/>
      <c r="C1193" s="105"/>
      <c r="D1193" s="104"/>
      <c r="E1193" s="104"/>
      <c r="F1193" s="104"/>
      <c r="G1193" s="104"/>
      <c r="H1193" s="104"/>
      <c r="I1193" s="120" t="str">
        <f t="shared" si="18"/>
        <v>GRUP_H6</v>
      </c>
      <c r="J1193" s="157" t="s">
        <v>17978</v>
      </c>
      <c r="K1193" s="176" t="s">
        <v>17973</v>
      </c>
      <c r="L1193" s="177">
        <v>6</v>
      </c>
      <c r="M1193" s="156">
        <v>1.1100000000000001</v>
      </c>
    </row>
    <row r="1194" spans="1:13" x14ac:dyDescent="0.2">
      <c r="A1194" s="103"/>
      <c r="B1194" s="104"/>
      <c r="C1194" s="105"/>
      <c r="D1194" s="104"/>
      <c r="E1194" s="104"/>
      <c r="F1194" s="104"/>
      <c r="G1194" s="104"/>
      <c r="H1194" s="104"/>
      <c r="I1194" s="120" t="str">
        <f t="shared" si="18"/>
        <v>GRUP_H6</v>
      </c>
      <c r="J1194" s="157" t="s">
        <v>17979</v>
      </c>
      <c r="K1194" s="176" t="s">
        <v>17980</v>
      </c>
      <c r="L1194" s="177">
        <v>1</v>
      </c>
      <c r="M1194" s="156">
        <v>1</v>
      </c>
    </row>
    <row r="1195" spans="1:13" x14ac:dyDescent="0.2">
      <c r="A1195" s="103"/>
      <c r="B1195" s="104"/>
      <c r="C1195" s="105"/>
      <c r="D1195" s="104"/>
      <c r="E1195" s="104"/>
      <c r="F1195" s="104"/>
      <c r="G1195" s="104"/>
      <c r="H1195" s="104"/>
      <c r="I1195" s="120" t="str">
        <f t="shared" si="18"/>
        <v>GRUP_H6</v>
      </c>
      <c r="J1195" s="157" t="s">
        <v>17981</v>
      </c>
      <c r="K1195" s="176" t="s">
        <v>17980</v>
      </c>
      <c r="L1195" s="177">
        <v>2</v>
      </c>
      <c r="M1195" s="156">
        <v>1.02</v>
      </c>
    </row>
    <row r="1196" spans="1:13" x14ac:dyDescent="0.2">
      <c r="A1196" s="103"/>
      <c r="B1196" s="104"/>
      <c r="C1196" s="105"/>
      <c r="D1196" s="104"/>
      <c r="E1196" s="104"/>
      <c r="F1196" s="104"/>
      <c r="G1196" s="104"/>
      <c r="H1196" s="104"/>
      <c r="I1196" s="120" t="str">
        <f t="shared" si="18"/>
        <v>GRUP_H6</v>
      </c>
      <c r="J1196" s="157" t="s">
        <v>17982</v>
      </c>
      <c r="K1196" s="176" t="s">
        <v>17980</v>
      </c>
      <c r="L1196" s="177">
        <v>3</v>
      </c>
      <c r="M1196" s="156">
        <v>1.04</v>
      </c>
    </row>
    <row r="1197" spans="1:13" x14ac:dyDescent="0.2">
      <c r="A1197" s="103"/>
      <c r="B1197" s="104"/>
      <c r="C1197" s="105"/>
      <c r="D1197" s="104"/>
      <c r="E1197" s="104"/>
      <c r="F1197" s="104"/>
      <c r="G1197" s="104"/>
      <c r="H1197" s="104"/>
      <c r="I1197" s="120" t="str">
        <f t="shared" si="18"/>
        <v>GRUP_H6</v>
      </c>
      <c r="J1197" s="157" t="s">
        <v>17983</v>
      </c>
      <c r="K1197" s="176" t="s">
        <v>17980</v>
      </c>
      <c r="L1197" s="177">
        <v>4</v>
      </c>
      <c r="M1197" s="156">
        <v>1.06</v>
      </c>
    </row>
    <row r="1198" spans="1:13" x14ac:dyDescent="0.2">
      <c r="A1198" s="103"/>
      <c r="B1198" s="104"/>
      <c r="C1198" s="105"/>
      <c r="D1198" s="104"/>
      <c r="E1198" s="104"/>
      <c r="F1198" s="104"/>
      <c r="G1198" s="104"/>
      <c r="H1198" s="104"/>
      <c r="I1198" s="120" t="str">
        <f t="shared" si="18"/>
        <v>GRUP_H6</v>
      </c>
      <c r="J1198" s="157" t="s">
        <v>17984</v>
      </c>
      <c r="K1198" s="176" t="s">
        <v>17980</v>
      </c>
      <c r="L1198" s="177">
        <v>5</v>
      </c>
      <c r="M1198" s="156">
        <v>1.0900000000000001</v>
      </c>
    </row>
    <row r="1199" spans="1:13" x14ac:dyDescent="0.2">
      <c r="A1199" s="103"/>
      <c r="B1199" s="104"/>
      <c r="C1199" s="105"/>
      <c r="D1199" s="104"/>
      <c r="E1199" s="104"/>
      <c r="F1199" s="104"/>
      <c r="G1199" s="104"/>
      <c r="H1199" s="104"/>
      <c r="I1199" s="120" t="str">
        <f t="shared" si="18"/>
        <v>GRUP_H6</v>
      </c>
      <c r="J1199" s="157" t="s">
        <v>17985</v>
      </c>
      <c r="K1199" s="176" t="s">
        <v>17980</v>
      </c>
      <c r="L1199" s="177">
        <v>6</v>
      </c>
      <c r="M1199" s="156">
        <v>1.1100000000000001</v>
      </c>
    </row>
    <row r="1200" spans="1:13" x14ac:dyDescent="0.2">
      <c r="A1200" s="103"/>
      <c r="B1200" s="104"/>
      <c r="C1200" s="105"/>
      <c r="D1200" s="104"/>
      <c r="E1200" s="104"/>
      <c r="F1200" s="104"/>
      <c r="G1200" s="104"/>
      <c r="H1200" s="104"/>
      <c r="I1200" s="120" t="str">
        <f t="shared" si="18"/>
        <v>GRUP_H6</v>
      </c>
      <c r="J1200" s="157" t="s">
        <v>17986</v>
      </c>
      <c r="K1200" s="179" t="s">
        <v>17987</v>
      </c>
      <c r="L1200" s="177">
        <v>1</v>
      </c>
      <c r="M1200" s="156">
        <v>1</v>
      </c>
    </row>
    <row r="1201" spans="1:13" x14ac:dyDescent="0.2">
      <c r="A1201" s="103"/>
      <c r="B1201" s="104"/>
      <c r="C1201" s="105"/>
      <c r="D1201" s="104"/>
      <c r="E1201" s="104"/>
      <c r="F1201" s="104"/>
      <c r="G1201" s="104"/>
      <c r="H1201" s="104"/>
      <c r="I1201" s="120" t="str">
        <f t="shared" si="18"/>
        <v>GRUP_H6</v>
      </c>
      <c r="J1201" s="157" t="s">
        <v>17988</v>
      </c>
      <c r="K1201" s="179" t="s">
        <v>17987</v>
      </c>
      <c r="L1201" s="177">
        <v>2</v>
      </c>
      <c r="M1201" s="156">
        <v>1.02</v>
      </c>
    </row>
    <row r="1202" spans="1:13" x14ac:dyDescent="0.2">
      <c r="A1202" s="103"/>
      <c r="B1202" s="104"/>
      <c r="C1202" s="105"/>
      <c r="D1202" s="104"/>
      <c r="E1202" s="104"/>
      <c r="F1202" s="104"/>
      <c r="G1202" s="104"/>
      <c r="H1202" s="104"/>
      <c r="I1202" s="120" t="str">
        <f t="shared" si="18"/>
        <v>GRUP_H6</v>
      </c>
      <c r="J1202" s="157" t="s">
        <v>17989</v>
      </c>
      <c r="K1202" s="179" t="s">
        <v>17987</v>
      </c>
      <c r="L1202" s="177">
        <v>3</v>
      </c>
      <c r="M1202" s="156">
        <v>1.04</v>
      </c>
    </row>
    <row r="1203" spans="1:13" x14ac:dyDescent="0.2">
      <c r="A1203" s="103"/>
      <c r="B1203" s="104"/>
      <c r="C1203" s="105"/>
      <c r="D1203" s="104"/>
      <c r="E1203" s="104"/>
      <c r="F1203" s="104"/>
      <c r="G1203" s="104"/>
      <c r="H1203" s="104"/>
      <c r="I1203" s="120" t="str">
        <f t="shared" si="18"/>
        <v>GRUP_H6</v>
      </c>
      <c r="J1203" s="157" t="s">
        <v>17990</v>
      </c>
      <c r="K1203" s="179" t="s">
        <v>17987</v>
      </c>
      <c r="L1203" s="177">
        <v>4</v>
      </c>
      <c r="M1203" s="156">
        <v>1.06</v>
      </c>
    </row>
    <row r="1204" spans="1:13" x14ac:dyDescent="0.2">
      <c r="A1204" s="103"/>
      <c r="B1204" s="104"/>
      <c r="C1204" s="105"/>
      <c r="D1204" s="104"/>
      <c r="E1204" s="104"/>
      <c r="F1204" s="104"/>
      <c r="G1204" s="104"/>
      <c r="H1204" s="104"/>
      <c r="I1204" s="120" t="str">
        <f t="shared" si="18"/>
        <v>GRUP_H6</v>
      </c>
      <c r="J1204" s="157" t="s">
        <v>17991</v>
      </c>
      <c r="K1204" s="179" t="s">
        <v>17987</v>
      </c>
      <c r="L1204" s="177">
        <v>5</v>
      </c>
      <c r="M1204" s="156">
        <v>1.0900000000000001</v>
      </c>
    </row>
    <row r="1205" spans="1:13" x14ac:dyDescent="0.2">
      <c r="A1205" s="103"/>
      <c r="B1205" s="104"/>
      <c r="C1205" s="105"/>
      <c r="D1205" s="104"/>
      <c r="E1205" s="104"/>
      <c r="F1205" s="104"/>
      <c r="G1205" s="104"/>
      <c r="H1205" s="104"/>
      <c r="I1205" s="120" t="str">
        <f t="shared" si="18"/>
        <v>GRUP_H6</v>
      </c>
      <c r="J1205" s="157" t="s">
        <v>17992</v>
      </c>
      <c r="K1205" s="179" t="s">
        <v>17987</v>
      </c>
      <c r="L1205" s="177">
        <v>6</v>
      </c>
      <c r="M1205" s="156">
        <v>1.1100000000000001</v>
      </c>
    </row>
    <row r="1206" spans="1:13" x14ac:dyDescent="0.2">
      <c r="A1206" s="103"/>
      <c r="B1206" s="104"/>
      <c r="C1206" s="105"/>
      <c r="D1206" s="104"/>
      <c r="E1206" s="104"/>
      <c r="F1206" s="104"/>
      <c r="G1206" s="104"/>
      <c r="H1206" s="104"/>
      <c r="I1206" s="120" t="str">
        <f t="shared" si="18"/>
        <v>GRUP_H6</v>
      </c>
      <c r="J1206" s="157" t="s">
        <v>17993</v>
      </c>
      <c r="K1206" s="179" t="s">
        <v>17987</v>
      </c>
      <c r="L1206" s="178">
        <v>7</v>
      </c>
      <c r="M1206" s="160">
        <v>1.1299999999999999</v>
      </c>
    </row>
    <row r="1207" spans="1:13" x14ac:dyDescent="0.2">
      <c r="A1207" s="103"/>
      <c r="B1207" s="104"/>
      <c r="C1207" s="105"/>
      <c r="D1207" s="104"/>
      <c r="E1207" s="104"/>
      <c r="F1207" s="104"/>
      <c r="G1207" s="104"/>
      <c r="H1207" s="104"/>
      <c r="I1207" s="120" t="str">
        <f t="shared" si="18"/>
        <v>GRUP_H6</v>
      </c>
      <c r="J1207" s="157" t="s">
        <v>17994</v>
      </c>
      <c r="K1207" s="179" t="s">
        <v>17987</v>
      </c>
      <c r="L1207" s="178">
        <v>8</v>
      </c>
      <c r="M1207" s="160">
        <v>1.1599999999999999</v>
      </c>
    </row>
    <row r="1208" spans="1:13" x14ac:dyDescent="0.2">
      <c r="A1208" s="103"/>
      <c r="B1208" s="104"/>
      <c r="C1208" s="105"/>
      <c r="D1208" s="104"/>
      <c r="E1208" s="104"/>
      <c r="F1208" s="104"/>
      <c r="G1208" s="104"/>
      <c r="H1208" s="104"/>
      <c r="I1208" s="120" t="str">
        <f t="shared" si="18"/>
        <v>GRUP_H6</v>
      </c>
      <c r="J1208" s="157" t="s">
        <v>17995</v>
      </c>
      <c r="K1208" s="179" t="s">
        <v>17987</v>
      </c>
      <c r="L1208" s="178">
        <v>9</v>
      </c>
      <c r="M1208" s="160">
        <v>1.18</v>
      </c>
    </row>
    <row r="1209" spans="1:13" x14ac:dyDescent="0.2">
      <c r="A1209" s="103"/>
      <c r="B1209" s="104"/>
      <c r="C1209" s="105"/>
      <c r="D1209" s="104"/>
      <c r="E1209" s="104"/>
      <c r="F1209" s="104"/>
      <c r="G1209" s="104"/>
      <c r="H1209" s="104"/>
      <c r="I1209" s="120" t="str">
        <f t="shared" si="18"/>
        <v>GRUP_H6</v>
      </c>
      <c r="J1209" s="157" t="s">
        <v>17996</v>
      </c>
      <c r="K1209" s="176" t="s">
        <v>17997</v>
      </c>
      <c r="L1209" s="177">
        <v>1</v>
      </c>
      <c r="M1209" s="156">
        <v>1</v>
      </c>
    </row>
    <row r="1210" spans="1:13" x14ac:dyDescent="0.2">
      <c r="A1210" s="103"/>
      <c r="B1210" s="104"/>
      <c r="C1210" s="105"/>
      <c r="D1210" s="104"/>
      <c r="E1210" s="104"/>
      <c r="F1210" s="104"/>
      <c r="G1210" s="104"/>
      <c r="H1210" s="104"/>
      <c r="I1210" s="120" t="str">
        <f t="shared" si="18"/>
        <v>GRUP_H6</v>
      </c>
      <c r="J1210" s="157" t="s">
        <v>17998</v>
      </c>
      <c r="K1210" s="176" t="s">
        <v>17997</v>
      </c>
      <c r="L1210" s="177">
        <v>2</v>
      </c>
      <c r="M1210" s="156">
        <v>1.02</v>
      </c>
    </row>
    <row r="1211" spans="1:13" x14ac:dyDescent="0.2">
      <c r="A1211" s="103"/>
      <c r="B1211" s="104"/>
      <c r="C1211" s="105"/>
      <c r="D1211" s="104"/>
      <c r="E1211" s="104"/>
      <c r="F1211" s="104"/>
      <c r="G1211" s="104"/>
      <c r="H1211" s="104"/>
      <c r="I1211" s="120" t="str">
        <f t="shared" si="18"/>
        <v>GRUP_H6</v>
      </c>
      <c r="J1211" s="157" t="s">
        <v>17999</v>
      </c>
      <c r="K1211" s="176" t="s">
        <v>17997</v>
      </c>
      <c r="L1211" s="177">
        <v>3</v>
      </c>
      <c r="M1211" s="156">
        <v>1.04</v>
      </c>
    </row>
    <row r="1212" spans="1:13" x14ac:dyDescent="0.2">
      <c r="A1212" s="103"/>
      <c r="B1212" s="104"/>
      <c r="C1212" s="105"/>
      <c r="D1212" s="104"/>
      <c r="E1212" s="104"/>
      <c r="F1212" s="104"/>
      <c r="G1212" s="104"/>
      <c r="H1212" s="104"/>
      <c r="I1212" s="120" t="str">
        <f t="shared" si="18"/>
        <v>GRUP_H6</v>
      </c>
      <c r="J1212" s="157" t="s">
        <v>18000</v>
      </c>
      <c r="K1212" s="176" t="s">
        <v>17997</v>
      </c>
      <c r="L1212" s="177">
        <v>4</v>
      </c>
      <c r="M1212" s="156">
        <v>1.06</v>
      </c>
    </row>
    <row r="1213" spans="1:13" x14ac:dyDescent="0.2">
      <c r="A1213" s="103"/>
      <c r="B1213" s="104"/>
      <c r="C1213" s="105"/>
      <c r="D1213" s="104"/>
      <c r="E1213" s="104"/>
      <c r="F1213" s="104"/>
      <c r="G1213" s="104"/>
      <c r="H1213" s="104"/>
      <c r="I1213" s="120" t="str">
        <f t="shared" si="18"/>
        <v>GRUP_H6</v>
      </c>
      <c r="J1213" s="157" t="s">
        <v>18001</v>
      </c>
      <c r="K1213" s="176" t="s">
        <v>17997</v>
      </c>
      <c r="L1213" s="177">
        <v>5</v>
      </c>
      <c r="M1213" s="156">
        <v>1.0900000000000001</v>
      </c>
    </row>
    <row r="1214" spans="1:13" x14ac:dyDescent="0.2">
      <c r="A1214" s="103"/>
      <c r="B1214" s="104"/>
      <c r="C1214" s="105"/>
      <c r="D1214" s="104"/>
      <c r="E1214" s="104"/>
      <c r="F1214" s="104"/>
      <c r="G1214" s="104"/>
      <c r="H1214" s="104"/>
      <c r="I1214" s="120" t="str">
        <f t="shared" si="18"/>
        <v>GRUP_H6</v>
      </c>
      <c r="J1214" s="157" t="s">
        <v>18002</v>
      </c>
      <c r="K1214" s="176" t="s">
        <v>17997</v>
      </c>
      <c r="L1214" s="177">
        <v>6</v>
      </c>
      <c r="M1214" s="156">
        <v>1.1100000000000001</v>
      </c>
    </row>
    <row r="1215" spans="1:13" x14ac:dyDescent="0.2">
      <c r="A1215" s="103"/>
      <c r="B1215" s="104"/>
      <c r="C1215" s="105"/>
      <c r="D1215" s="104"/>
      <c r="E1215" s="104"/>
      <c r="F1215" s="104"/>
      <c r="G1215" s="104"/>
      <c r="H1215" s="104"/>
      <c r="I1215" s="120" t="str">
        <f t="shared" si="18"/>
        <v>GRUP_H6</v>
      </c>
      <c r="J1215" s="157" t="s">
        <v>18003</v>
      </c>
      <c r="K1215" s="176" t="s">
        <v>18004</v>
      </c>
      <c r="L1215" s="177">
        <v>1</v>
      </c>
      <c r="M1215" s="156">
        <v>1</v>
      </c>
    </row>
    <row r="1216" spans="1:13" x14ac:dyDescent="0.2">
      <c r="A1216" s="103"/>
      <c r="B1216" s="104"/>
      <c r="C1216" s="105"/>
      <c r="D1216" s="104"/>
      <c r="E1216" s="104"/>
      <c r="F1216" s="104"/>
      <c r="G1216" s="104"/>
      <c r="H1216" s="104"/>
      <c r="I1216" s="120" t="str">
        <f t="shared" si="18"/>
        <v>GRUP_H6</v>
      </c>
      <c r="J1216" s="157" t="s">
        <v>18005</v>
      </c>
      <c r="K1216" s="176" t="s">
        <v>18004</v>
      </c>
      <c r="L1216" s="177">
        <v>2</v>
      </c>
      <c r="M1216" s="156">
        <v>1.02</v>
      </c>
    </row>
    <row r="1217" spans="1:13" x14ac:dyDescent="0.2">
      <c r="A1217" s="103"/>
      <c r="B1217" s="104"/>
      <c r="C1217" s="105"/>
      <c r="D1217" s="104"/>
      <c r="E1217" s="104"/>
      <c r="F1217" s="104"/>
      <c r="G1217" s="104"/>
      <c r="H1217" s="104"/>
      <c r="I1217" s="120" t="str">
        <f t="shared" si="18"/>
        <v>GRUP_H6</v>
      </c>
      <c r="J1217" s="157" t="s">
        <v>18006</v>
      </c>
      <c r="K1217" s="176" t="s">
        <v>18004</v>
      </c>
      <c r="L1217" s="177">
        <v>3</v>
      </c>
      <c r="M1217" s="156">
        <v>1.04</v>
      </c>
    </row>
    <row r="1218" spans="1:13" x14ac:dyDescent="0.2">
      <c r="A1218" s="103"/>
      <c r="B1218" s="104"/>
      <c r="C1218" s="105"/>
      <c r="D1218" s="104"/>
      <c r="E1218" s="104"/>
      <c r="F1218" s="104"/>
      <c r="G1218" s="104"/>
      <c r="H1218" s="104"/>
      <c r="I1218" s="120" t="str">
        <f t="shared" si="18"/>
        <v>GRUP_H6</v>
      </c>
      <c r="J1218" s="157" t="s">
        <v>18007</v>
      </c>
      <c r="K1218" s="176" t="s">
        <v>18004</v>
      </c>
      <c r="L1218" s="177">
        <v>4</v>
      </c>
      <c r="M1218" s="156">
        <v>1.06</v>
      </c>
    </row>
    <row r="1219" spans="1:13" x14ac:dyDescent="0.2">
      <c r="A1219" s="103"/>
      <c r="B1219" s="104"/>
      <c r="C1219" s="105"/>
      <c r="D1219" s="104"/>
      <c r="E1219" s="104"/>
      <c r="F1219" s="104"/>
      <c r="G1219" s="104"/>
      <c r="H1219" s="104"/>
      <c r="I1219" s="120" t="str">
        <f t="shared" si="18"/>
        <v>GRUP_H6</v>
      </c>
      <c r="J1219" s="157" t="s">
        <v>18008</v>
      </c>
      <c r="K1219" s="176" t="s">
        <v>18004</v>
      </c>
      <c r="L1219" s="177">
        <v>5</v>
      </c>
      <c r="M1219" s="156">
        <v>1.0900000000000001</v>
      </c>
    </row>
    <row r="1220" spans="1:13" x14ac:dyDescent="0.2">
      <c r="A1220" s="103"/>
      <c r="B1220" s="104"/>
      <c r="C1220" s="105"/>
      <c r="D1220" s="104"/>
      <c r="E1220" s="104"/>
      <c r="F1220" s="104"/>
      <c r="G1220" s="104"/>
      <c r="H1220" s="104"/>
      <c r="I1220" s="120" t="str">
        <f t="shared" si="18"/>
        <v>GRUP_H6</v>
      </c>
      <c r="J1220" s="157" t="s">
        <v>18009</v>
      </c>
      <c r="K1220" s="176" t="s">
        <v>18004</v>
      </c>
      <c r="L1220" s="177">
        <v>6</v>
      </c>
      <c r="M1220" s="156">
        <v>1.1100000000000001</v>
      </c>
    </row>
    <row r="1221" spans="1:13" x14ac:dyDescent="0.2">
      <c r="A1221" s="103"/>
      <c r="B1221" s="104"/>
      <c r="C1221" s="105"/>
      <c r="D1221" s="104"/>
      <c r="E1221" s="104"/>
      <c r="F1221" s="104"/>
      <c r="G1221" s="104"/>
      <c r="H1221" s="104"/>
      <c r="I1221" s="120" t="str">
        <f t="shared" ref="I1221:I1245" si="19">CONCATENATE("GRUP_",LEFT(J1221,2))</f>
        <v>GRUP_H6</v>
      </c>
      <c r="J1221" s="157" t="s">
        <v>18010</v>
      </c>
      <c r="K1221" s="180" t="s">
        <v>18011</v>
      </c>
      <c r="L1221" s="181">
        <v>1</v>
      </c>
      <c r="M1221" s="182">
        <v>1</v>
      </c>
    </row>
    <row r="1222" spans="1:13" x14ac:dyDescent="0.2">
      <c r="A1222" s="103"/>
      <c r="B1222" s="104"/>
      <c r="C1222" s="105"/>
      <c r="D1222" s="104"/>
      <c r="E1222" s="104"/>
      <c r="F1222" s="104"/>
      <c r="G1222" s="104"/>
      <c r="H1222" s="104"/>
      <c r="I1222" s="120" t="str">
        <f t="shared" si="19"/>
        <v>GRUP_H6</v>
      </c>
      <c r="J1222" s="157" t="s">
        <v>18012</v>
      </c>
      <c r="K1222" s="180" t="s">
        <v>18013</v>
      </c>
      <c r="L1222" s="181">
        <v>2</v>
      </c>
      <c r="M1222" s="182">
        <v>1.02</v>
      </c>
    </row>
    <row r="1223" spans="1:13" x14ac:dyDescent="0.2">
      <c r="A1223" s="103"/>
      <c r="B1223" s="104"/>
      <c r="C1223" s="105"/>
      <c r="D1223" s="104"/>
      <c r="E1223" s="104"/>
      <c r="F1223" s="104"/>
      <c r="G1223" s="104"/>
      <c r="H1223" s="104"/>
      <c r="I1223" s="120" t="str">
        <f t="shared" si="19"/>
        <v>GRUP_H6</v>
      </c>
      <c r="J1223" s="157" t="s">
        <v>18014</v>
      </c>
      <c r="K1223" s="180" t="s">
        <v>18013</v>
      </c>
      <c r="L1223" s="181">
        <v>3</v>
      </c>
      <c r="M1223" s="182">
        <v>1.04</v>
      </c>
    </row>
    <row r="1224" spans="1:13" x14ac:dyDescent="0.2">
      <c r="A1224" s="103"/>
      <c r="B1224" s="104"/>
      <c r="C1224" s="105"/>
      <c r="D1224" s="104"/>
      <c r="E1224" s="104"/>
      <c r="F1224" s="104"/>
      <c r="G1224" s="104"/>
      <c r="H1224" s="104"/>
      <c r="I1224" s="120" t="str">
        <f t="shared" si="19"/>
        <v>GRUP_H6</v>
      </c>
      <c r="J1224" s="157" t="s">
        <v>18015</v>
      </c>
      <c r="K1224" s="180" t="s">
        <v>18013</v>
      </c>
      <c r="L1224" s="181">
        <v>4</v>
      </c>
      <c r="M1224" s="182">
        <v>1.06</v>
      </c>
    </row>
    <row r="1225" spans="1:13" x14ac:dyDescent="0.2">
      <c r="A1225" s="103"/>
      <c r="B1225" s="104"/>
      <c r="C1225" s="105"/>
      <c r="D1225" s="104"/>
      <c r="E1225" s="104"/>
      <c r="F1225" s="104"/>
      <c r="G1225" s="104"/>
      <c r="H1225" s="104"/>
      <c r="I1225" s="120" t="str">
        <f t="shared" si="19"/>
        <v>GRUP_H6</v>
      </c>
      <c r="J1225" s="157" t="s">
        <v>18016</v>
      </c>
      <c r="K1225" s="180" t="s">
        <v>18013</v>
      </c>
      <c r="L1225" s="181">
        <v>5</v>
      </c>
      <c r="M1225" s="182">
        <v>1.0900000000000001</v>
      </c>
    </row>
    <row r="1226" spans="1:13" x14ac:dyDescent="0.2">
      <c r="A1226" s="103"/>
      <c r="B1226" s="104"/>
      <c r="C1226" s="105"/>
      <c r="D1226" s="104"/>
      <c r="E1226" s="104"/>
      <c r="F1226" s="104"/>
      <c r="G1226" s="104"/>
      <c r="H1226" s="104"/>
      <c r="I1226" s="120" t="str">
        <f t="shared" si="19"/>
        <v>GRUP_H6</v>
      </c>
      <c r="J1226" s="157" t="s">
        <v>18017</v>
      </c>
      <c r="K1226" s="180" t="s">
        <v>18013</v>
      </c>
      <c r="L1226" s="181">
        <v>6</v>
      </c>
      <c r="M1226" s="182">
        <v>1.1100000000000001</v>
      </c>
    </row>
    <row r="1227" spans="1:13" x14ac:dyDescent="0.2">
      <c r="A1227" s="103"/>
      <c r="B1227" s="104"/>
      <c r="C1227" s="105"/>
      <c r="D1227" s="104"/>
      <c r="E1227" s="104"/>
      <c r="F1227" s="104"/>
      <c r="G1227" s="104"/>
      <c r="H1227" s="104"/>
      <c r="I1227" s="120" t="str">
        <f t="shared" si="19"/>
        <v>GRUP_H6</v>
      </c>
      <c r="J1227" s="157" t="s">
        <v>18018</v>
      </c>
      <c r="K1227" s="176" t="s">
        <v>18019</v>
      </c>
      <c r="L1227" s="177">
        <v>1</v>
      </c>
      <c r="M1227" s="156">
        <v>1</v>
      </c>
    </row>
    <row r="1228" spans="1:13" x14ac:dyDescent="0.2">
      <c r="A1228" s="103"/>
      <c r="B1228" s="104"/>
      <c r="C1228" s="105"/>
      <c r="D1228" s="104"/>
      <c r="E1228" s="104"/>
      <c r="F1228" s="104"/>
      <c r="G1228" s="104"/>
      <c r="H1228" s="104"/>
      <c r="I1228" s="120" t="str">
        <f t="shared" si="19"/>
        <v>GRUP_H6</v>
      </c>
      <c r="J1228" s="157" t="s">
        <v>18020</v>
      </c>
      <c r="K1228" s="176" t="s">
        <v>18019</v>
      </c>
      <c r="L1228" s="177">
        <v>2</v>
      </c>
      <c r="M1228" s="156">
        <v>1.02</v>
      </c>
    </row>
    <row r="1229" spans="1:13" x14ac:dyDescent="0.2">
      <c r="A1229" s="103"/>
      <c r="B1229" s="104"/>
      <c r="C1229" s="105"/>
      <c r="D1229" s="104"/>
      <c r="E1229" s="104"/>
      <c r="F1229" s="104"/>
      <c r="G1229" s="104"/>
      <c r="H1229" s="104"/>
      <c r="I1229" s="120" t="str">
        <f t="shared" si="19"/>
        <v>GRUP_H6</v>
      </c>
      <c r="J1229" s="157" t="s">
        <v>18021</v>
      </c>
      <c r="K1229" s="176" t="s">
        <v>18019</v>
      </c>
      <c r="L1229" s="177">
        <v>3</v>
      </c>
      <c r="M1229" s="156">
        <v>1.04</v>
      </c>
    </row>
    <row r="1230" spans="1:13" x14ac:dyDescent="0.2">
      <c r="A1230" s="103"/>
      <c r="B1230" s="104"/>
      <c r="C1230" s="105"/>
      <c r="D1230" s="104"/>
      <c r="E1230" s="104"/>
      <c r="F1230" s="104"/>
      <c r="G1230" s="104"/>
      <c r="H1230" s="104"/>
      <c r="I1230" s="120" t="str">
        <f t="shared" si="19"/>
        <v>GRUP_H6</v>
      </c>
      <c r="J1230" s="157" t="s">
        <v>18022</v>
      </c>
      <c r="K1230" s="176" t="s">
        <v>18019</v>
      </c>
      <c r="L1230" s="177">
        <v>4</v>
      </c>
      <c r="M1230" s="156">
        <v>1.06</v>
      </c>
    </row>
    <row r="1231" spans="1:13" x14ac:dyDescent="0.2">
      <c r="A1231" s="103"/>
      <c r="B1231" s="104"/>
      <c r="C1231" s="105"/>
      <c r="D1231" s="104"/>
      <c r="E1231" s="104"/>
      <c r="F1231" s="104"/>
      <c r="G1231" s="104"/>
      <c r="H1231" s="104"/>
      <c r="I1231" s="120" t="str">
        <f t="shared" si="19"/>
        <v>GRUP_H6</v>
      </c>
      <c r="J1231" s="157" t="s">
        <v>18023</v>
      </c>
      <c r="K1231" s="176" t="s">
        <v>18019</v>
      </c>
      <c r="L1231" s="177">
        <v>5</v>
      </c>
      <c r="M1231" s="156">
        <v>1.0900000000000001</v>
      </c>
    </row>
    <row r="1232" spans="1:13" x14ac:dyDescent="0.2">
      <c r="A1232" s="103"/>
      <c r="B1232" s="104"/>
      <c r="C1232" s="105"/>
      <c r="D1232" s="104"/>
      <c r="E1232" s="104"/>
      <c r="F1232" s="104"/>
      <c r="G1232" s="104"/>
      <c r="H1232" s="104"/>
      <c r="I1232" s="120" t="str">
        <f t="shared" si="19"/>
        <v>GRUP_H6</v>
      </c>
      <c r="J1232" s="157" t="s">
        <v>18024</v>
      </c>
      <c r="K1232" s="176" t="s">
        <v>18019</v>
      </c>
      <c r="L1232" s="177">
        <v>6</v>
      </c>
      <c r="M1232" s="156">
        <v>1.1100000000000001</v>
      </c>
    </row>
    <row r="1233" spans="1:13" x14ac:dyDescent="0.2">
      <c r="A1233" s="103"/>
      <c r="B1233" s="104"/>
      <c r="C1233" s="105"/>
      <c r="D1233" s="104"/>
      <c r="E1233" s="104"/>
      <c r="F1233" s="104"/>
      <c r="G1233" s="104"/>
      <c r="H1233" s="104"/>
      <c r="I1233" s="120" t="str">
        <f t="shared" si="19"/>
        <v>GRUP_H6</v>
      </c>
      <c r="J1233" s="157" t="s">
        <v>18025</v>
      </c>
      <c r="K1233" s="176" t="s">
        <v>18026</v>
      </c>
      <c r="L1233" s="177">
        <v>1</v>
      </c>
      <c r="M1233" s="156">
        <v>1</v>
      </c>
    </row>
    <row r="1234" spans="1:13" x14ac:dyDescent="0.2">
      <c r="A1234" s="103"/>
      <c r="B1234" s="104"/>
      <c r="C1234" s="105"/>
      <c r="D1234" s="104"/>
      <c r="E1234" s="104"/>
      <c r="F1234" s="104"/>
      <c r="G1234" s="104"/>
      <c r="H1234" s="104"/>
      <c r="I1234" s="120" t="str">
        <f t="shared" si="19"/>
        <v>GRUP_H6</v>
      </c>
      <c r="J1234" s="157" t="s">
        <v>18027</v>
      </c>
      <c r="K1234" s="176" t="s">
        <v>18026</v>
      </c>
      <c r="L1234" s="177">
        <v>2</v>
      </c>
      <c r="M1234" s="156">
        <v>1.02</v>
      </c>
    </row>
    <row r="1235" spans="1:13" x14ac:dyDescent="0.2">
      <c r="A1235" s="103"/>
      <c r="B1235" s="104"/>
      <c r="C1235" s="105"/>
      <c r="D1235" s="104"/>
      <c r="E1235" s="104"/>
      <c r="F1235" s="104"/>
      <c r="G1235" s="104"/>
      <c r="H1235" s="104"/>
      <c r="I1235" s="120" t="str">
        <f t="shared" si="19"/>
        <v>GRUP_H6</v>
      </c>
      <c r="J1235" s="157" t="s">
        <v>18028</v>
      </c>
      <c r="K1235" s="176" t="s">
        <v>18026</v>
      </c>
      <c r="L1235" s="177">
        <v>3</v>
      </c>
      <c r="M1235" s="156">
        <v>1.04</v>
      </c>
    </row>
    <row r="1236" spans="1:13" x14ac:dyDescent="0.2">
      <c r="A1236" s="103"/>
      <c r="B1236" s="104"/>
      <c r="C1236" s="105"/>
      <c r="D1236" s="104"/>
      <c r="E1236" s="104"/>
      <c r="F1236" s="104"/>
      <c r="G1236" s="104"/>
      <c r="H1236" s="104"/>
      <c r="I1236" s="120" t="str">
        <f t="shared" si="19"/>
        <v>GRUP_H6</v>
      </c>
      <c r="J1236" s="157" t="s">
        <v>18029</v>
      </c>
      <c r="K1236" s="176" t="s">
        <v>18026</v>
      </c>
      <c r="L1236" s="177">
        <v>4</v>
      </c>
      <c r="M1236" s="156">
        <v>1.06</v>
      </c>
    </row>
    <row r="1237" spans="1:13" x14ac:dyDescent="0.2">
      <c r="A1237" s="103"/>
      <c r="B1237" s="104"/>
      <c r="C1237" s="105"/>
      <c r="D1237" s="104"/>
      <c r="E1237" s="104"/>
      <c r="F1237" s="104"/>
      <c r="G1237" s="104"/>
      <c r="H1237" s="104"/>
      <c r="I1237" s="120" t="str">
        <f t="shared" si="19"/>
        <v>GRUP_H6</v>
      </c>
      <c r="J1237" s="157" t="s">
        <v>18030</v>
      </c>
      <c r="K1237" s="176" t="s">
        <v>18026</v>
      </c>
      <c r="L1237" s="177">
        <v>5</v>
      </c>
      <c r="M1237" s="156">
        <v>1.0900000000000001</v>
      </c>
    </row>
    <row r="1238" spans="1:13" x14ac:dyDescent="0.2">
      <c r="A1238" s="103"/>
      <c r="B1238" s="104"/>
      <c r="C1238" s="105"/>
      <c r="D1238" s="104"/>
      <c r="E1238" s="104"/>
      <c r="F1238" s="104"/>
      <c r="G1238" s="104"/>
      <c r="H1238" s="104"/>
      <c r="I1238" s="120" t="str">
        <f t="shared" si="19"/>
        <v>GRUP_H6</v>
      </c>
      <c r="J1238" s="157" t="s">
        <v>18031</v>
      </c>
      <c r="K1238" s="176" t="s">
        <v>18026</v>
      </c>
      <c r="L1238" s="177">
        <v>6</v>
      </c>
      <c r="M1238" s="156">
        <v>1.1100000000000001</v>
      </c>
    </row>
    <row r="1239" spans="1:13" x14ac:dyDescent="0.2">
      <c r="A1239" s="103"/>
      <c r="B1239" s="104"/>
      <c r="C1239" s="105"/>
      <c r="D1239" s="104"/>
      <c r="E1239" s="104"/>
      <c r="F1239" s="104"/>
      <c r="G1239" s="104"/>
      <c r="H1239" s="104"/>
      <c r="I1239" s="120" t="str">
        <f t="shared" si="19"/>
        <v>GRUP_H6</v>
      </c>
      <c r="J1239" s="121" t="s">
        <v>18032</v>
      </c>
      <c r="K1239" s="122" t="s">
        <v>18033</v>
      </c>
      <c r="L1239" s="123">
        <v>61</v>
      </c>
      <c r="M1239" s="124">
        <v>3.51</v>
      </c>
    </row>
    <row r="1240" spans="1:13" x14ac:dyDescent="0.2">
      <c r="A1240" s="103"/>
      <c r="B1240" s="104"/>
      <c r="C1240" s="105"/>
      <c r="D1240" s="104"/>
      <c r="E1240" s="104"/>
      <c r="F1240" s="104"/>
      <c r="G1240" s="104"/>
      <c r="H1240" s="104"/>
      <c r="I1240" s="120" t="str">
        <f t="shared" si="19"/>
        <v>GRUP_H6</v>
      </c>
      <c r="J1240" s="121" t="s">
        <v>18034</v>
      </c>
      <c r="K1240" s="122" t="s">
        <v>16311</v>
      </c>
      <c r="L1240" s="123">
        <v>61</v>
      </c>
      <c r="M1240" s="124">
        <v>3.51</v>
      </c>
    </row>
    <row r="1241" spans="1:13" x14ac:dyDescent="0.2">
      <c r="A1241" s="103"/>
      <c r="B1241" s="104"/>
      <c r="C1241" s="105"/>
      <c r="D1241" s="104"/>
      <c r="E1241" s="104"/>
      <c r="F1241" s="104"/>
      <c r="G1241" s="104"/>
      <c r="H1241" s="104"/>
      <c r="I1241" s="120" t="str">
        <f t="shared" si="19"/>
        <v>GRUP_H6</v>
      </c>
      <c r="J1241" s="121" t="s">
        <v>18035</v>
      </c>
      <c r="K1241" s="122" t="s">
        <v>16370</v>
      </c>
      <c r="L1241" s="123">
        <v>52</v>
      </c>
      <c r="M1241" s="166">
        <v>2.9</v>
      </c>
    </row>
    <row r="1242" spans="1:13" x14ac:dyDescent="0.2">
      <c r="A1242" s="103"/>
      <c r="B1242" s="104"/>
      <c r="C1242" s="105"/>
      <c r="D1242" s="104"/>
      <c r="E1242" s="104"/>
      <c r="F1242" s="104"/>
      <c r="G1242" s="104"/>
      <c r="H1242" s="104"/>
      <c r="I1242" s="120" t="str">
        <f t="shared" si="19"/>
        <v>GRUP_H6</v>
      </c>
      <c r="J1242" s="121" t="s">
        <v>18036</v>
      </c>
      <c r="K1242" s="122" t="s">
        <v>18037</v>
      </c>
      <c r="L1242" s="123">
        <v>17</v>
      </c>
      <c r="M1242" s="124">
        <v>1.4</v>
      </c>
    </row>
    <row r="1243" spans="1:13" x14ac:dyDescent="0.2">
      <c r="A1243" s="103"/>
      <c r="B1243" s="104"/>
      <c r="C1243" s="105"/>
      <c r="D1243" s="104"/>
      <c r="E1243" s="104"/>
      <c r="F1243" s="104"/>
      <c r="G1243" s="104"/>
      <c r="H1243" s="104"/>
      <c r="I1243" s="120" t="str">
        <f t="shared" si="19"/>
        <v>GRUP_H6</v>
      </c>
      <c r="J1243" s="121" t="s">
        <v>18038</v>
      </c>
      <c r="K1243" s="122" t="s">
        <v>18039</v>
      </c>
      <c r="L1243" s="123">
        <v>78</v>
      </c>
      <c r="M1243" s="124">
        <v>5</v>
      </c>
    </row>
    <row r="1244" spans="1:13" x14ac:dyDescent="0.2">
      <c r="A1244" s="103"/>
      <c r="B1244" s="104"/>
      <c r="C1244" s="105"/>
      <c r="D1244" s="104"/>
      <c r="E1244" s="104"/>
      <c r="F1244" s="104"/>
      <c r="G1244" s="104"/>
      <c r="H1244" s="104"/>
      <c r="I1244" s="120" t="str">
        <f t="shared" si="19"/>
        <v>GRUP_H6</v>
      </c>
      <c r="J1244" s="121" t="s">
        <v>18040</v>
      </c>
      <c r="K1244" s="122" t="s">
        <v>18041</v>
      </c>
      <c r="L1244" s="123">
        <v>61</v>
      </c>
      <c r="M1244" s="124">
        <v>3.51</v>
      </c>
    </row>
    <row r="1245" spans="1:13" x14ac:dyDescent="0.2">
      <c r="A1245" s="103"/>
      <c r="B1245" s="104"/>
      <c r="C1245" s="105"/>
      <c r="D1245" s="104"/>
      <c r="E1245" s="104"/>
      <c r="F1245" s="104"/>
      <c r="G1245" s="104"/>
      <c r="H1245" s="104"/>
      <c r="I1245" s="120" t="str">
        <f t="shared" si="19"/>
        <v>GRUP_H6</v>
      </c>
      <c r="J1245" s="121" t="s">
        <v>18042</v>
      </c>
      <c r="K1245" s="122" t="s">
        <v>18043</v>
      </c>
      <c r="L1245" s="123">
        <v>32</v>
      </c>
      <c r="M1245" s="124">
        <v>1.91</v>
      </c>
    </row>
  </sheetData>
  <sheetProtection password="9017" sheet="1" objects="1" scenarios="1"/>
  <mergeCells count="1">
    <mergeCell ref="A2:C2"/>
  </mergeCells>
  <pageMargins left="0.7" right="0.7"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G9"/>
  <sheetViews>
    <sheetView zoomScale="95" zoomScaleNormal="95" workbookViewId="0">
      <selection activeCell="C17" sqref="C17"/>
    </sheetView>
  </sheetViews>
  <sheetFormatPr defaultColWidth="9.140625" defaultRowHeight="12" x14ac:dyDescent="0.2"/>
  <cols>
    <col min="1" max="1" width="9.140625" style="55"/>
    <col min="2" max="2" width="11.28515625" style="55" customWidth="1"/>
    <col min="3" max="3" width="51.5703125" style="55" customWidth="1"/>
    <col min="4" max="4" width="19.42578125" style="55" customWidth="1"/>
    <col min="5" max="16384" width="9.140625" style="55"/>
  </cols>
  <sheetData>
    <row r="1" spans="1:7" x14ac:dyDescent="0.2">
      <c r="B1" s="409" t="s">
        <v>18044</v>
      </c>
      <c r="C1" s="409"/>
      <c r="D1" s="409"/>
    </row>
    <row r="3" spans="1:7" ht="36" x14ac:dyDescent="0.2">
      <c r="B3" s="183" t="s">
        <v>18045</v>
      </c>
      <c r="C3" s="184" t="s">
        <v>18046</v>
      </c>
      <c r="D3" s="183" t="s">
        <v>18047</v>
      </c>
    </row>
    <row r="4" spans="1:7" x14ac:dyDescent="0.2">
      <c r="A4" s="55">
        <v>0</v>
      </c>
      <c r="B4" s="185">
        <v>0</v>
      </c>
      <c r="C4" s="186" t="s">
        <v>18048</v>
      </c>
      <c r="D4" s="187" t="s">
        <v>18049</v>
      </c>
      <c r="F4" s="55">
        <v>3</v>
      </c>
      <c r="G4" s="55">
        <f>VLOOKUP(F4,Vechime_min,2,1)</f>
        <v>2</v>
      </c>
    </row>
    <row r="5" spans="1:7" x14ac:dyDescent="0.2">
      <c r="A5" s="55">
        <v>2</v>
      </c>
      <c r="B5" s="188">
        <v>2</v>
      </c>
      <c r="C5" s="189" t="s">
        <v>18050</v>
      </c>
      <c r="D5" s="190" t="s">
        <v>18051</v>
      </c>
      <c r="F5" s="55">
        <v>17</v>
      </c>
    </row>
    <row r="6" spans="1:7" x14ac:dyDescent="0.2">
      <c r="A6" s="55">
        <v>5</v>
      </c>
      <c r="B6" s="188">
        <v>3</v>
      </c>
      <c r="C6" s="189" t="s">
        <v>18052</v>
      </c>
      <c r="D6" s="190" t="s">
        <v>18053</v>
      </c>
    </row>
    <row r="7" spans="1:7" x14ac:dyDescent="0.2">
      <c r="A7" s="55">
        <v>10</v>
      </c>
      <c r="B7" s="188">
        <v>4</v>
      </c>
      <c r="C7" s="189" t="s">
        <v>18054</v>
      </c>
      <c r="D7" s="190" t="s">
        <v>18055</v>
      </c>
    </row>
    <row r="8" spans="1:7" x14ac:dyDescent="0.2">
      <c r="A8" s="55">
        <v>15</v>
      </c>
      <c r="B8" s="188">
        <v>5</v>
      </c>
      <c r="C8" s="189" t="s">
        <v>18056</v>
      </c>
      <c r="D8" s="190" t="s">
        <v>18057</v>
      </c>
    </row>
    <row r="9" spans="1:7" x14ac:dyDescent="0.2">
      <c r="A9" s="55">
        <v>20</v>
      </c>
      <c r="B9" s="191">
        <v>6</v>
      </c>
      <c r="C9" s="192" t="s">
        <v>18058</v>
      </c>
      <c r="D9" s="193" t="s">
        <v>18059</v>
      </c>
    </row>
  </sheetData>
  <sheetProtection password="9017" sheet="1" objects="1" scenarios="1"/>
  <mergeCells count="1">
    <mergeCell ref="B1:D1"/>
  </mergeCells>
  <pageMargins left="0.7" right="0.7" top="0.75" bottom="0.75" header="0.511811023622047" footer="0.511811023622047"/>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C46"/>
  <sheetViews>
    <sheetView zoomScale="95" zoomScaleNormal="95" workbookViewId="0">
      <pane ySplit="3" topLeftCell="A28" activePane="bottomLeft" state="frozen"/>
      <selection pane="bottomLeft" activeCell="A29" sqref="A29"/>
    </sheetView>
  </sheetViews>
  <sheetFormatPr defaultColWidth="9.140625" defaultRowHeight="15.75" x14ac:dyDescent="0.25"/>
  <cols>
    <col min="1" max="1" width="73.140625" style="194" customWidth="1"/>
    <col min="2" max="2" width="11.7109375" style="194" customWidth="1"/>
    <col min="3" max="16384" width="9.140625" style="194"/>
  </cols>
  <sheetData>
    <row r="1" spans="1:3" ht="29.25" customHeight="1" x14ac:dyDescent="0.25">
      <c r="A1" s="410" t="s">
        <v>18060</v>
      </c>
      <c r="B1" s="410"/>
    </row>
    <row r="2" spans="1:3" x14ac:dyDescent="0.25">
      <c r="A2" s="195"/>
      <c r="B2" s="196"/>
    </row>
    <row r="3" spans="1:3" ht="40.5" customHeight="1" x14ac:dyDescent="0.25">
      <c r="A3" s="197" t="s">
        <v>18061</v>
      </c>
      <c r="B3" s="197" t="s">
        <v>18062</v>
      </c>
    </row>
    <row r="4" spans="1:3" ht="19.5" customHeight="1" x14ac:dyDescent="0.25">
      <c r="A4" s="198" t="s">
        <v>18063</v>
      </c>
      <c r="B4" s="199">
        <v>0</v>
      </c>
    </row>
    <row r="5" spans="1:3" x14ac:dyDescent="0.25">
      <c r="A5" s="200" t="s">
        <v>18064</v>
      </c>
      <c r="B5" s="201">
        <v>500</v>
      </c>
    </row>
    <row r="6" spans="1:3" x14ac:dyDescent="0.25">
      <c r="A6" s="200" t="s">
        <v>18065</v>
      </c>
      <c r="B6" s="201">
        <v>450</v>
      </c>
    </row>
    <row r="7" spans="1:3" x14ac:dyDescent="0.25">
      <c r="A7" s="200" t="s">
        <v>18066</v>
      </c>
      <c r="B7" s="201">
        <v>400</v>
      </c>
    </row>
    <row r="8" spans="1:3" x14ac:dyDescent="0.25">
      <c r="A8" s="200" t="s">
        <v>18067</v>
      </c>
      <c r="B8" s="201">
        <v>375</v>
      </c>
    </row>
    <row r="9" spans="1:3" x14ac:dyDescent="0.25">
      <c r="A9" s="200" t="s">
        <v>18068</v>
      </c>
      <c r="B9" s="201">
        <v>350</v>
      </c>
    </row>
    <row r="10" spans="1:3" x14ac:dyDescent="0.25">
      <c r="A10" s="200" t="s">
        <v>18069</v>
      </c>
      <c r="B10" s="201">
        <v>300</v>
      </c>
    </row>
    <row r="11" spans="1:3" x14ac:dyDescent="0.25">
      <c r="A11" s="200" t="s">
        <v>18070</v>
      </c>
      <c r="B11" s="201">
        <v>275</v>
      </c>
    </row>
    <row r="12" spans="1:3" x14ac:dyDescent="0.25">
      <c r="A12" s="200" t="s">
        <v>18071</v>
      </c>
      <c r="B12" s="201">
        <v>250</v>
      </c>
    </row>
    <row r="13" spans="1:3" x14ac:dyDescent="0.25">
      <c r="A13" s="200" t="s">
        <v>18072</v>
      </c>
      <c r="B13" s="201">
        <v>200</v>
      </c>
    </row>
    <row r="14" spans="1:3" x14ac:dyDescent="0.25">
      <c r="A14" s="200" t="s">
        <v>18073</v>
      </c>
      <c r="B14" s="201">
        <v>500</v>
      </c>
    </row>
    <row r="15" spans="1:3" x14ac:dyDescent="0.25">
      <c r="A15" s="200" t="s">
        <v>18074</v>
      </c>
      <c r="B15" s="201">
        <v>450</v>
      </c>
    </row>
    <row r="16" spans="1:3" x14ac:dyDescent="0.25">
      <c r="A16" s="202" t="s">
        <v>18073</v>
      </c>
      <c r="B16" s="203">
        <v>500</v>
      </c>
      <c r="C16" s="204"/>
    </row>
    <row r="17" spans="1:3" x14ac:dyDescent="0.25">
      <c r="A17" s="205" t="s">
        <v>18075</v>
      </c>
      <c r="B17" s="206">
        <v>450</v>
      </c>
      <c r="C17" s="204"/>
    </row>
    <row r="18" spans="1:3" x14ac:dyDescent="0.25">
      <c r="A18" s="200" t="s">
        <v>16250</v>
      </c>
      <c r="B18" s="201">
        <v>400</v>
      </c>
    </row>
    <row r="19" spans="1:3" x14ac:dyDescent="0.25">
      <c r="A19" s="200" t="s">
        <v>16311</v>
      </c>
      <c r="B19" s="201">
        <v>350</v>
      </c>
    </row>
    <row r="20" spans="1:3" x14ac:dyDescent="0.25">
      <c r="A20" s="200" t="s">
        <v>16355</v>
      </c>
      <c r="B20" s="201">
        <v>300</v>
      </c>
    </row>
    <row r="21" spans="1:3" x14ac:dyDescent="0.25">
      <c r="A21" s="200" t="s">
        <v>16388</v>
      </c>
      <c r="B21" s="201">
        <v>275</v>
      </c>
    </row>
    <row r="22" spans="1:3" x14ac:dyDescent="0.25">
      <c r="A22" s="200" t="s">
        <v>16400</v>
      </c>
      <c r="B22" s="201">
        <v>250</v>
      </c>
    </row>
    <row r="23" spans="1:3" x14ac:dyDescent="0.25">
      <c r="A23" s="200" t="s">
        <v>16428</v>
      </c>
      <c r="B23" s="201">
        <v>200</v>
      </c>
    </row>
    <row r="24" spans="1:3" s="207" customFormat="1" ht="15" x14ac:dyDescent="0.25">
      <c r="A24" s="200" t="s">
        <v>18076</v>
      </c>
      <c r="B24" s="201">
        <v>500</v>
      </c>
    </row>
    <row r="25" spans="1:3" s="207" customFormat="1" ht="15" x14ac:dyDescent="0.25">
      <c r="A25" s="200" t="s">
        <v>18077</v>
      </c>
      <c r="B25" s="201">
        <v>400</v>
      </c>
    </row>
    <row r="26" spans="1:3" s="207" customFormat="1" ht="15" x14ac:dyDescent="0.25">
      <c r="A26" s="200" t="s">
        <v>18078</v>
      </c>
      <c r="B26" s="201">
        <v>350</v>
      </c>
    </row>
    <row r="27" spans="1:3" s="207" customFormat="1" ht="15" x14ac:dyDescent="0.25">
      <c r="A27" s="200" t="s">
        <v>18079</v>
      </c>
      <c r="B27" s="201">
        <v>300</v>
      </c>
    </row>
    <row r="28" spans="1:3" s="207" customFormat="1" ht="15" x14ac:dyDescent="0.25">
      <c r="A28" s="200" t="s">
        <v>18080</v>
      </c>
      <c r="B28" s="201">
        <v>250</v>
      </c>
    </row>
    <row r="29" spans="1:3" s="207" customFormat="1" ht="15" x14ac:dyDescent="0.25">
      <c r="A29" s="200" t="s">
        <v>18081</v>
      </c>
      <c r="B29" s="201">
        <v>200</v>
      </c>
    </row>
    <row r="30" spans="1:3" s="207" customFormat="1" ht="15" x14ac:dyDescent="0.25">
      <c r="A30" s="200" t="s">
        <v>18082</v>
      </c>
      <c r="B30" s="201">
        <v>800</v>
      </c>
    </row>
    <row r="31" spans="1:3" s="207" customFormat="1" ht="15" x14ac:dyDescent="0.25">
      <c r="A31" s="200" t="s">
        <v>18083</v>
      </c>
      <c r="B31" s="201">
        <v>700</v>
      </c>
    </row>
    <row r="32" spans="1:3" s="207" customFormat="1" ht="15" x14ac:dyDescent="0.25">
      <c r="A32" s="200" t="s">
        <v>18084</v>
      </c>
      <c r="B32" s="201">
        <v>600</v>
      </c>
    </row>
    <row r="33" spans="1:2" s="207" customFormat="1" ht="15" x14ac:dyDescent="0.25">
      <c r="A33" s="200" t="s">
        <v>18085</v>
      </c>
      <c r="B33" s="201">
        <v>500</v>
      </c>
    </row>
    <row r="34" spans="1:2" s="207" customFormat="1" ht="15" x14ac:dyDescent="0.25">
      <c r="A34" s="200" t="s">
        <v>18086</v>
      </c>
      <c r="B34" s="201">
        <v>450</v>
      </c>
    </row>
    <row r="35" spans="1:2" s="207" customFormat="1" ht="15" x14ac:dyDescent="0.25">
      <c r="A35" s="200" t="s">
        <v>18087</v>
      </c>
      <c r="B35" s="201">
        <v>400</v>
      </c>
    </row>
    <row r="36" spans="1:2" s="207" customFormat="1" ht="15" x14ac:dyDescent="0.25">
      <c r="A36" s="200" t="s">
        <v>18088</v>
      </c>
      <c r="B36" s="201">
        <v>350</v>
      </c>
    </row>
    <row r="37" spans="1:2" s="207" customFormat="1" ht="15" x14ac:dyDescent="0.25">
      <c r="A37" s="208" t="s">
        <v>18089</v>
      </c>
      <c r="B37" s="209">
        <v>300</v>
      </c>
    </row>
    <row r="38" spans="1:2" s="207" customFormat="1" ht="15" x14ac:dyDescent="0.25">
      <c r="A38" s="210" t="s">
        <v>18090</v>
      </c>
      <c r="B38" s="211">
        <v>275</v>
      </c>
    </row>
    <row r="39" spans="1:2" s="207" customFormat="1" ht="15" x14ac:dyDescent="0.25">
      <c r="A39" s="212" t="s">
        <v>18091</v>
      </c>
      <c r="B39" s="211">
        <v>250</v>
      </c>
    </row>
    <row r="40" spans="1:2" s="207" customFormat="1" ht="15" x14ac:dyDescent="0.25">
      <c r="A40" s="213" t="s">
        <v>18092</v>
      </c>
      <c r="B40" s="214">
        <v>240</v>
      </c>
    </row>
    <row r="41" spans="1:2" s="207" customFormat="1" ht="15" x14ac:dyDescent="0.25">
      <c r="A41" s="213" t="s">
        <v>18093</v>
      </c>
      <c r="B41" s="214">
        <v>225</v>
      </c>
    </row>
    <row r="42" spans="1:2" s="207" customFormat="1" ht="15" x14ac:dyDescent="0.25">
      <c r="A42" s="213" t="s">
        <v>18094</v>
      </c>
      <c r="B42" s="214">
        <v>200</v>
      </c>
    </row>
    <row r="43" spans="1:2" s="207" customFormat="1" ht="15" x14ac:dyDescent="0.25">
      <c r="A43" s="213" t="s">
        <v>18095</v>
      </c>
      <c r="B43" s="214">
        <v>175</v>
      </c>
    </row>
    <row r="44" spans="1:2" s="207" customFormat="1" ht="15" x14ac:dyDescent="0.25">
      <c r="A44" s="213" t="s">
        <v>18096</v>
      </c>
      <c r="B44" s="214">
        <v>150</v>
      </c>
    </row>
    <row r="45" spans="1:2" s="207" customFormat="1" ht="15" x14ac:dyDescent="0.25">
      <c r="A45" s="213" t="s">
        <v>18097</v>
      </c>
      <c r="B45" s="214">
        <v>125</v>
      </c>
    </row>
    <row r="46" spans="1:2" s="207" customFormat="1" ht="15" x14ac:dyDescent="0.25">
      <c r="A46" s="213" t="s">
        <v>18098</v>
      </c>
      <c r="B46" s="214">
        <v>100</v>
      </c>
    </row>
  </sheetData>
  <sheetProtection password="9017" sheet="1" objects="1" scenarios="1"/>
  <mergeCells count="1">
    <mergeCell ref="A1:B1"/>
  </mergeCells>
  <pageMargins left="0.7" right="0.7" top="0.75" bottom="0.75"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D41"/>
  <sheetViews>
    <sheetView topLeftCell="A16" zoomScale="95" zoomScaleNormal="95" workbookViewId="0">
      <selection activeCell="D3" sqref="D3"/>
    </sheetView>
  </sheetViews>
  <sheetFormatPr defaultColWidth="200.7109375" defaultRowHeight="15" x14ac:dyDescent="0.25"/>
  <cols>
    <col min="1" max="1" width="6.42578125" style="207" customWidth="1"/>
    <col min="2" max="2" width="83.5703125" style="207" customWidth="1"/>
    <col min="3" max="3" width="36.85546875" style="215" hidden="1" customWidth="1"/>
    <col min="4" max="4" width="18.140625" style="207" customWidth="1"/>
    <col min="5" max="5" width="84.42578125" style="207" customWidth="1"/>
    <col min="6" max="16384" width="200.7109375" style="207"/>
  </cols>
  <sheetData>
    <row r="1" spans="1:4" x14ac:dyDescent="0.25">
      <c r="A1" s="411" t="s">
        <v>18099</v>
      </c>
      <c r="B1" s="411"/>
      <c r="C1" s="216"/>
      <c r="D1" s="217"/>
    </row>
    <row r="2" spans="1:4" x14ac:dyDescent="0.25">
      <c r="A2" s="217"/>
      <c r="B2" s="217"/>
      <c r="C2" s="218"/>
      <c r="D2" s="217"/>
    </row>
    <row r="3" spans="1:4" x14ac:dyDescent="0.25">
      <c r="A3" s="217"/>
      <c r="B3" s="219" t="s">
        <v>18100</v>
      </c>
      <c r="C3" s="218"/>
      <c r="D3" s="219" t="s">
        <v>18101</v>
      </c>
    </row>
    <row r="4" spans="1:4" ht="15.75" x14ac:dyDescent="0.25">
      <c r="A4" s="217"/>
      <c r="B4" s="220" t="s">
        <v>18102</v>
      </c>
      <c r="C4" s="221" t="str">
        <f t="shared" ref="C4:C41" si="0">LEFT(B4,250)</f>
        <v>pentru Preşedintele Republicii Moldova, Preşedintele Parlamentului, Prim-ministru şi deputaţi;</v>
      </c>
      <c r="D4" s="222">
        <v>1400</v>
      </c>
    </row>
    <row r="5" spans="1:4" ht="15.75" x14ac:dyDescent="0.25">
      <c r="A5" s="217"/>
      <c r="B5" s="220" t="s">
        <v>18103</v>
      </c>
      <c r="C5" s="221" t="str">
        <f t="shared" si="0"/>
        <v xml:space="preserve">toţi angajații din sectorul bugetar, cu excepţia celor cărora li se aplică valori derogatorii </v>
      </c>
      <c r="D5" s="222">
        <v>2200</v>
      </c>
    </row>
    <row r="6" spans="1:4" ht="31.5" x14ac:dyDescent="0.25">
      <c r="A6" s="217"/>
      <c r="B6" s="223" t="s">
        <v>18104</v>
      </c>
      <c r="C6" s="221" t="str">
        <f t="shared" si="0"/>
        <v xml:space="preserve">personalul care, conform anexelor la Legea nr.270/2018 privind sistemul unitar de salarizare în sectorul bugetar, se încadrează în clasele de salarizare de la 1 până la 25;                                                                              </v>
      </c>
      <c r="D6" s="222">
        <v>2500</v>
      </c>
    </row>
    <row r="7" spans="1:4" ht="15.75" x14ac:dyDescent="0.25">
      <c r="A7" s="217"/>
      <c r="B7" s="224" t="s">
        <v>18105</v>
      </c>
      <c r="C7" s="221" t="str">
        <f t="shared" si="0"/>
        <v xml:space="preserve">personalul didactic, ştiinţifico-didactic, ştiinţific şi personalul de conducere din cadrul instituţiilor de învăţământ, al organizaţiilor din domeniile cercetării şi inovării, conducătorii (directori şi directori adjuncţi) instituţiilor de educaţie </v>
      </c>
      <c r="D7" s="222">
        <v>2500</v>
      </c>
    </row>
    <row r="8" spans="1:4" ht="31.5" x14ac:dyDescent="0.25">
      <c r="A8" s="217"/>
      <c r="B8" s="220" t="s">
        <v>18106</v>
      </c>
      <c r="C8" s="221" t="str">
        <f t="shared" si="0"/>
        <v>personalul medical din cadrul unităţilor bugetare şi personalul din cadrul Centrului de Medicină Legală;</v>
      </c>
      <c r="D8" s="222">
        <v>2500</v>
      </c>
    </row>
    <row r="9" spans="1:4" ht="47.25" x14ac:dyDescent="0.25">
      <c r="A9" s="217"/>
      <c r="B9" s="220" t="s">
        <v>18107</v>
      </c>
      <c r="C9" s="221" t="str">
        <f t="shared" si="0"/>
        <v>personalul din cadrul autorităţilor administrative şi al instituţiilor din subordinea Ministerului Afacerilor Interne, cu excepţia celui care beneficiază de spor specific stabilit conform art.17 alin.(2) lit.b1) din Legea nr.270/2018 privind sistemul</v>
      </c>
      <c r="D9" s="222">
        <v>2500</v>
      </c>
    </row>
    <row r="10" spans="1:4" ht="15.75" x14ac:dyDescent="0.25">
      <c r="A10" s="217"/>
      <c r="B10" s="224" t="s">
        <v>18108</v>
      </c>
      <c r="C10" s="221" t="str">
        <f t="shared" si="0"/>
        <v>personalul din cadrul sistemului administraţiei penitenciare, cu excepţia celui care beneficiază de spor specific stabilit conform art.17 alin.(2) lit.b1) din Legea nr.270/2018 privind sistemul unitar de salarizare în sectorul bugetar;</v>
      </c>
      <c r="D10" s="222">
        <v>2500</v>
      </c>
    </row>
    <row r="11" spans="1:4" ht="31.5" x14ac:dyDescent="0.25">
      <c r="A11" s="217"/>
      <c r="B11" s="220" t="s">
        <v>18109</v>
      </c>
      <c r="C11" s="221" t="str">
        <f t="shared" si="0"/>
        <v>personalul din cadrul Inspectoratului Naţional de Probaţiune, cu excepţia celui cu funcţii de demnitate publică;</v>
      </c>
      <c r="D11" s="222">
        <v>2500</v>
      </c>
    </row>
    <row r="12" spans="1:4" ht="31.5" x14ac:dyDescent="0.25">
      <c r="A12" s="217"/>
      <c r="B12" s="220" t="s">
        <v>18110</v>
      </c>
      <c r="C12" s="221" t="str">
        <f t="shared" si="0"/>
        <v>personalul, inclusiv cu funcţii de demnitate publică, din cadrul Serviciului Prevenirea şi Combaterea Spălării Banilor;</v>
      </c>
      <c r="D12" s="222">
        <v>2500</v>
      </c>
    </row>
    <row r="13" spans="1:4" ht="157.5" x14ac:dyDescent="0.25">
      <c r="A13" s="217"/>
      <c r="B13" s="220" t="s">
        <v>18111</v>
      </c>
      <c r="C13" s="221" t="str">
        <f t="shared" si="0"/>
        <v>personalul, cu excepţia celui cu funcţii de demnitate publică, din cadrul Agenţiei de Intervenţie şi Plăţi pentru Agricultură, al Agenţiei Naţionale pentru Curriculum şi Evaluare, al autorităţilor administrative responsabile de digitalizare în justiţ</v>
      </c>
      <c r="D13" s="222">
        <v>2500</v>
      </c>
    </row>
    <row r="14" spans="1:4" ht="15.75" x14ac:dyDescent="0.25">
      <c r="A14" s="217"/>
      <c r="B14" s="224" t="s">
        <v>18112</v>
      </c>
      <c r="C14" s="221" t="str">
        <f t="shared" si="0"/>
        <v>personalul, cu excepţia judecătorilor, din cadrul curţilor de apel şi al judecătoriilor;</v>
      </c>
      <c r="D14" s="222">
        <v>2500</v>
      </c>
    </row>
    <row r="15" spans="1:4" ht="31.5" x14ac:dyDescent="0.25">
      <c r="A15" s="217"/>
      <c r="B15" s="220" t="s">
        <v>18113</v>
      </c>
      <c r="C15" s="221" t="str">
        <f t="shared" si="0"/>
        <v>personalul, cu excepţia procurorilor, din cadrul Procuraturii Generale, al procuraturilor teritoriale şi al celor specializate;</v>
      </c>
      <c r="D15" s="222">
        <v>2500</v>
      </c>
    </row>
    <row r="16" spans="1:4" ht="15.75" x14ac:dyDescent="0.25">
      <c r="A16" s="217"/>
      <c r="B16" s="224" t="s">
        <v>18114</v>
      </c>
      <c r="C16" s="221" t="str">
        <f t="shared" si="0"/>
        <v>personalul, cu excepţia celui cu funcţii de demnitate publică, din cadrul Comisiei Electorale Centrale, al Consiliului Concurenţei, al Consiliului Audiovizualului, al Agenţiei Naţionale pentru Soluţionarea Contestaţiilor, al Centrului Naţional Antico</v>
      </c>
      <c r="D16" s="222">
        <v>2500</v>
      </c>
    </row>
    <row r="17" spans="1:4" ht="31.5" x14ac:dyDescent="0.25">
      <c r="A17" s="217"/>
      <c r="B17" s="220" t="s">
        <v>18115</v>
      </c>
      <c r="C17" s="221" t="str">
        <f t="shared" si="0"/>
        <v>personalul, cu excepţia celui cu funcţii de demnitate publică, din cadrul autorităţilor administrative centrale din subordinea Guvernului;</v>
      </c>
      <c r="D17" s="222">
        <v>2500</v>
      </c>
    </row>
    <row r="18" spans="1:4" ht="47.25" x14ac:dyDescent="0.25">
      <c r="A18" s="217"/>
      <c r="B18" s="220" t="s">
        <v>18116</v>
      </c>
      <c r="C18" s="221" t="str">
        <f t="shared" si="0"/>
        <v>personalul, inclusiv cel cu funcţii de demnitate publică, din cadrul Autorităţii Aeronautice Civile şi al Agenţiei pentru Securitate Cibernetică, cu excepţia personalului Direcţiei răspuns la incidente şi crize cibernetice a Agenţiei pentru Securitat</v>
      </c>
      <c r="D18" s="222">
        <v>2500</v>
      </c>
    </row>
    <row r="19" spans="1:4" ht="78.75" x14ac:dyDescent="0.25">
      <c r="A19" s="217"/>
      <c r="B19" s="220" t="s">
        <v>18117</v>
      </c>
      <c r="C19" s="221" t="str">
        <f t="shared" si="0"/>
        <v>personalul, cu excepţia directorului şi a directorului adjunct, din cadrul Institutului Naţional al Justiţiei, al Centrului Naţional de Expertize Judiciare, al Consiliului Naţional pentru Determinarea Dizabilităţii şi Capacităţii de Muncă, al Bazei a</v>
      </c>
      <c r="D19" s="222">
        <v>2500</v>
      </c>
    </row>
    <row r="20" spans="1:4" ht="15.75" x14ac:dyDescent="0.25">
      <c r="A20" s="217"/>
      <c r="B20" s="225" t="s">
        <v>18118</v>
      </c>
      <c r="C20" s="221" t="str">
        <f t="shared" si="0"/>
        <v>personalul, cu excepţia celui cu funcţii de demnitate publică, din cadrul Curţii Constituţionale, al Curţii Supreme de Justiţie şi al Consiliului Superior al Procurorilor;</v>
      </c>
      <c r="D20" s="226">
        <v>2850</v>
      </c>
    </row>
    <row r="21" spans="1:4" ht="15.75" x14ac:dyDescent="0.25">
      <c r="A21" s="217"/>
      <c r="B21" s="225" t="s">
        <v>18119</v>
      </c>
      <c r="C21" s="221" t="str">
        <f t="shared" si="0"/>
        <v>procurori;</v>
      </c>
      <c r="D21" s="226">
        <v>2850</v>
      </c>
    </row>
    <row r="22" spans="1:4" ht="15.75" x14ac:dyDescent="0.25">
      <c r="A22" s="217"/>
      <c r="B22" s="225" t="s">
        <v>18120</v>
      </c>
      <c r="C22" s="221" t="str">
        <f t="shared" si="0"/>
        <v>judecători, cu excepţia celor din cadrul Curţii Constituţionale</v>
      </c>
      <c r="D22" s="226">
        <v>3000</v>
      </c>
    </row>
    <row r="23" spans="1:4" ht="15.75" x14ac:dyDescent="0.25">
      <c r="A23" s="217"/>
      <c r="B23" s="225" t="s">
        <v>18121</v>
      </c>
      <c r="C23" s="221" t="str">
        <f t="shared" si="0"/>
        <v xml:space="preserve"> judecătorii-asistenţi din cadrul Curţii Constituţionale, inspectorii din cadrul Inspecţiei Procurorilor şi inspectorii judecători din cadrul Consiliului Superior al Magistraturii;</v>
      </c>
      <c r="D23" s="226">
        <v>3000</v>
      </c>
    </row>
    <row r="24" spans="1:4" ht="15.75" x14ac:dyDescent="0.25">
      <c r="A24" s="217"/>
      <c r="B24" s="225" t="s">
        <v>18122</v>
      </c>
      <c r="C24" s="221" t="str">
        <f t="shared" si="0"/>
        <v>personalul, cu excepţia celui cu funcţii de demnitate publică, din cadrul Consiliului Superior al Magistraturii;</v>
      </c>
      <c r="D24" s="226">
        <v>3000</v>
      </c>
    </row>
    <row r="25" spans="1:4" ht="15.75" x14ac:dyDescent="0.25">
      <c r="A25" s="217"/>
      <c r="B25" s="225" t="s">
        <v>18123</v>
      </c>
      <c r="C25" s="221" t="str">
        <f t="shared" si="0"/>
        <v>secretarii generali adjuncţi ai Guvernului, secretarii de stat ai Guvernului, secretarii generali şi secretarii generali adjuncţi ai ministerelor, secretarii de stat;</v>
      </c>
      <c r="D25" s="226">
        <v>3000</v>
      </c>
    </row>
    <row r="26" spans="1:4" ht="15.75" x14ac:dyDescent="0.25">
      <c r="A26" s="217"/>
      <c r="B26" s="225" t="s">
        <v>18124</v>
      </c>
      <c r="C26" s="221" t="str">
        <f t="shared" si="0"/>
        <v>personalul cu funcţii de demnitate publică din cadrul Consiliului Concurenţei, al Consiliului Audiovizualului, al Comisiei Electorale Centrale, al Agenţiei Naţionale pentru Soluţionarea Contestaţiilor, al Centrului Naţional Anticorupţie, al Serviciul</v>
      </c>
      <c r="D26" s="226">
        <v>3000</v>
      </c>
    </row>
    <row r="27" spans="1:4" ht="15.75" x14ac:dyDescent="0.25">
      <c r="A27" s="217"/>
      <c r="B27" s="225" t="s">
        <v>18125</v>
      </c>
      <c r="C27" s="221" t="str">
        <f t="shared" si="0"/>
        <v>personalul cu funcţii de demnitate publică din cadrul autorităţilor administrative centrale din subordinea Guvernului;</v>
      </c>
      <c r="D27" s="226">
        <v>3000</v>
      </c>
    </row>
    <row r="28" spans="1:4" ht="15.75" x14ac:dyDescent="0.25">
      <c r="A28" s="217"/>
      <c r="B28" s="225" t="s">
        <v>18126</v>
      </c>
      <c r="C28" s="221" t="str">
        <f t="shared" si="0"/>
        <v>personalul cu funcţii de demnitate publică din cadrul autorităţii administrative din subordinea ministerului, cu excepţia directorului Serviciului Fiscal de Stat, a directorului Serviciului Vamal, a directorului Agenţiei Aeronautice Civile şi a direc</v>
      </c>
      <c r="D28" s="226">
        <v>3000</v>
      </c>
    </row>
    <row r="29" spans="1:4" ht="15.75" x14ac:dyDescent="0.25">
      <c r="A29" s="217"/>
      <c r="B29" s="225" t="s">
        <v>18127</v>
      </c>
      <c r="C29" s="221" t="str">
        <f t="shared" si="0"/>
        <v>personalul, inclusiv din cabinetul persoanelor cu funcţii de demnitate publică, din aparatele centrale ale ministerelor, ale trezoreriilor regionale ale Ministerului Finanţelor, ale Cancelariei de Stat, ale oficiilor teritoriale ale Cancelariei de St</v>
      </c>
      <c r="D29" s="226">
        <v>3000</v>
      </c>
    </row>
    <row r="30" spans="1:4" ht="15.75" x14ac:dyDescent="0.25">
      <c r="A30" s="217"/>
      <c r="B30" s="225" t="s">
        <v>18128</v>
      </c>
      <c r="C30" s="221" t="str">
        <f t="shared" si="0"/>
        <v>directorul şi directorul adjunct ai Institutului Naţional al Justiţiei, Centrului Naţional de Expertize Judiciare, Consiliului Naţional pentru Determinarea Dizabilităţii şi Capacităţii de Muncă, Bazei auto a Cancelariei de Stat, Direcţiei generale pe</v>
      </c>
      <c r="D30" s="226">
        <v>3000</v>
      </c>
    </row>
    <row r="31" spans="1:4" ht="15.75" x14ac:dyDescent="0.25">
      <c r="A31" s="217"/>
      <c r="B31" s="227" t="s">
        <v>18129</v>
      </c>
      <c r="C31" s="221" t="str">
        <f t="shared" si="0"/>
        <v xml:space="preserve"> personalul, inclusiv din cabinetul persoanei cu functie de demnitate publică, din cadrul Aparatului Preşedintelui Republicii Moldova;</v>
      </c>
      <c r="D31" s="226">
        <v>3000</v>
      </c>
    </row>
    <row r="32" spans="1:4" ht="15.75" x14ac:dyDescent="0.25">
      <c r="A32" s="217"/>
      <c r="B32" s="225" t="s">
        <v>18130</v>
      </c>
      <c r="C32" s="221" t="str">
        <f t="shared" si="0"/>
        <v>pentru prim-viceprim-ministru, viceprim-ministru, ministru, agentul guvernamental, secretarul general al Guvernului, directorul şi directorul adjunct ai Centrului pentru Comunicare Strategică şi Combatere a Dezinformării;</v>
      </c>
      <c r="D32" s="226">
        <v>3600</v>
      </c>
    </row>
    <row r="33" spans="1:4" ht="15.75" x14ac:dyDescent="0.25">
      <c r="A33" s="217"/>
      <c r="B33" s="225" t="s">
        <v>18131</v>
      </c>
      <c r="C33" s="221" t="str">
        <f t="shared" si="0"/>
        <v>pentru funcţionarii publici de conducere şi de execuţie din cadrul Direcţiei răspuns la incidente şi crize cibernetice a Agenţiei pentru Securitate Cibernetică;</v>
      </c>
      <c r="D33" s="226">
        <v>3600</v>
      </c>
    </row>
    <row r="34" spans="1:4" ht="15.75" x14ac:dyDescent="0.25">
      <c r="A34" s="217"/>
      <c r="B34" s="225" t="s">
        <v>18132</v>
      </c>
      <c r="C34" s="221" t="str">
        <f t="shared" si="0"/>
        <v xml:space="preserve">judecătorii, procurorii care au promovat evaluarea externă conform Legii nr.252/2023 privind evaluarea externă a judecătorilor şi procurorilor şi modificarea unor acte normative, precum şi candidaţii la funcţiile indicate la art.3 alin.(1) lit.a)–f) </v>
      </c>
      <c r="D34" s="226">
        <v>4300</v>
      </c>
    </row>
    <row r="35" spans="1:4" ht="15.75" x14ac:dyDescent="0.25">
      <c r="A35" s="217"/>
      <c r="B35" s="225" t="s">
        <v>18133</v>
      </c>
      <c r="C35" s="221" t="str">
        <f t="shared" si="0"/>
        <v>procurorii membri ai Consiliului Superior al Procurorilor care au promovat evaluarea prevăzută de Legea nr.26/2022 privind unele măsuri aferente selectării candidaţilor la funcţia de membru în organele de autoadministrare ale judecătorilor şi procuro</v>
      </c>
      <c r="D35" s="226">
        <v>4300</v>
      </c>
    </row>
    <row r="36" spans="1:4" ht="15.75" x14ac:dyDescent="0.25">
      <c r="A36" s="217"/>
      <c r="B36" s="225" t="s">
        <v>18134</v>
      </c>
      <c r="C36" s="221" t="str">
        <f t="shared" si="0"/>
        <v>procurorii membri ai Colegiului pentru selecţia şi evaluarea procurorilor şi ai Colegiului de disciplină şi etică al Consiliului Superior al Procurorilor, care au promovat evaluarea prevăzută de Legea nr.26/2022 privind unele măsuri aferente selectăr</v>
      </c>
      <c r="D36" s="226">
        <v>4300</v>
      </c>
    </row>
    <row r="37" spans="1:4" ht="15.75" x14ac:dyDescent="0.25">
      <c r="A37" s="217"/>
      <c r="B37" s="225" t="s">
        <v>18135</v>
      </c>
      <c r="C37" s="221" t="str">
        <f t="shared" si="0"/>
        <v>judecătorii şi procurorii care nu sunt subiecţi ai evaluării externe, dar care au promovat evaluarea efectuată de Colegiul pentru selecţia şi evaluarea judecătorilor sau, după caz, de Colegiul pentru selecţia şi evaluarea procurorilor;</v>
      </c>
      <c r="D37" s="226">
        <v>4300</v>
      </c>
    </row>
    <row r="38" spans="1:4" ht="15.75" x14ac:dyDescent="0.25">
      <c r="A38" s="217"/>
      <c r="B38" s="225" t="s">
        <v>18136</v>
      </c>
      <c r="C38" s="221" t="str">
        <f t="shared" si="0"/>
        <v>judecătorii membri ai Consiliului Superior al Magistraturii care au promovat evaluarea prevăzută de Legea nr.26/2022 privind unele măsuri aferente selectării candidaţilor la funcţia de membru în organele de autoadministrare ale judecătorilor şi procu</v>
      </c>
      <c r="D38" s="226">
        <v>4500</v>
      </c>
    </row>
    <row r="39" spans="1:4" ht="15.75" x14ac:dyDescent="0.25">
      <c r="A39" s="217"/>
      <c r="B39" s="225" t="s">
        <v>18137</v>
      </c>
      <c r="C39" s="221" t="str">
        <f t="shared" si="0"/>
        <v>judecătorii membri ai Colegiului pentru selecţia şi evaluarea judecătorilor şi ai Colegiului disciplinar al Consiliului Superior al Magistraturii care au promovat evaluarea prevăzută de Legea nr.26/2022 privind unele măsuri aferente selectării candid</v>
      </c>
      <c r="D39" s="226">
        <v>4500</v>
      </c>
    </row>
    <row r="40" spans="1:4" ht="15.75" x14ac:dyDescent="0.25">
      <c r="A40" s="217"/>
      <c r="B40" s="225" t="s">
        <v>18138</v>
      </c>
      <c r="C40" s="221" t="str">
        <f t="shared" si="0"/>
        <v>judecătorii Curţii Supreme de Justiţie care au promovat evaluarea externă conform Legii nr.65/2023 privind evaluarea externă a judecătorilor şi a candidaţilor la funcţia de judecător al Curţii Supreme de Justiţie şi care au fost numiţi în funcţie, pr</v>
      </c>
      <c r="D40" s="226">
        <v>4500</v>
      </c>
    </row>
    <row r="41" spans="1:4" ht="15.75" x14ac:dyDescent="0.25">
      <c r="A41" s="217"/>
      <c r="B41" s="225" t="s">
        <v>18139</v>
      </c>
      <c r="C41" s="221" t="str">
        <f t="shared" si="0"/>
        <v>pentru judecătorii din cadrul Curţii Constituţionale.</v>
      </c>
      <c r="D41" s="226">
        <v>4700</v>
      </c>
    </row>
  </sheetData>
  <sheetProtection password="9017" sheet="1" objects="1" scenarios="1"/>
  <mergeCells count="1">
    <mergeCell ref="A1:B1"/>
  </mergeCells>
  <pageMargins left="0.7" right="0.7" top="0.75" bottom="0.75"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3:G177"/>
  <sheetViews>
    <sheetView topLeftCell="A124" zoomScale="95" zoomScaleNormal="95" workbookViewId="0">
      <selection activeCell="A122" sqref="A122:A125"/>
    </sheetView>
  </sheetViews>
  <sheetFormatPr defaultColWidth="8.7109375" defaultRowHeight="15" x14ac:dyDescent="0.25"/>
  <cols>
    <col min="1" max="1" width="18.85546875" customWidth="1"/>
    <col min="2" max="2" width="35.7109375" customWidth="1"/>
    <col min="3" max="3" width="31.140625" customWidth="1"/>
    <col min="4" max="4" width="29.85546875" customWidth="1"/>
    <col min="5" max="5" width="80.5703125" customWidth="1"/>
    <col min="6" max="6" width="31.5703125" customWidth="1"/>
  </cols>
  <sheetData>
    <row r="3" spans="1:7" ht="40.5" customHeight="1" x14ac:dyDescent="0.25">
      <c r="A3" s="81" t="s">
        <v>15892</v>
      </c>
      <c r="B3" s="413" t="s">
        <v>18046</v>
      </c>
      <c r="C3" s="413"/>
      <c r="D3" s="413"/>
      <c r="E3" s="413"/>
      <c r="F3" s="228" t="s">
        <v>18140</v>
      </c>
      <c r="G3" s="229"/>
    </row>
    <row r="4" spans="1:7" ht="14.25" customHeight="1" x14ac:dyDescent="0.25">
      <c r="A4" s="433" t="s">
        <v>18141</v>
      </c>
      <c r="B4" s="230" t="s">
        <v>18142</v>
      </c>
      <c r="C4" s="231"/>
      <c r="D4" s="231"/>
      <c r="E4" s="232"/>
      <c r="F4" s="433" t="s">
        <v>18143</v>
      </c>
      <c r="G4" s="229"/>
    </row>
    <row r="5" spans="1:7" ht="14.25" customHeight="1" x14ac:dyDescent="0.25">
      <c r="A5" s="433"/>
      <c r="B5" s="233" t="s">
        <v>18144</v>
      </c>
      <c r="C5" s="234"/>
      <c r="D5" s="234"/>
      <c r="E5" s="235"/>
      <c r="F5" s="433"/>
      <c r="G5" s="229"/>
    </row>
    <row r="6" spans="1:7" ht="14.25" customHeight="1" x14ac:dyDescent="0.25">
      <c r="A6" s="433"/>
      <c r="B6" s="233" t="s">
        <v>18145</v>
      </c>
      <c r="C6" s="234"/>
      <c r="D6" s="234"/>
      <c r="E6" s="235"/>
      <c r="F6" s="433"/>
      <c r="G6" s="229"/>
    </row>
    <row r="7" spans="1:7" ht="14.25" customHeight="1" x14ac:dyDescent="0.25">
      <c r="A7" s="433"/>
      <c r="B7" s="233" t="s">
        <v>18146</v>
      </c>
      <c r="C7" s="234"/>
      <c r="D7" s="234"/>
      <c r="E7" s="235"/>
      <c r="F7" s="433"/>
      <c r="G7" s="229"/>
    </row>
    <row r="8" spans="1:7" ht="14.25" customHeight="1" x14ac:dyDescent="0.25">
      <c r="A8" s="433"/>
      <c r="B8" s="233" t="s">
        <v>18147</v>
      </c>
      <c r="C8" s="234"/>
      <c r="D8" s="234"/>
      <c r="E8" s="235"/>
      <c r="F8" s="433"/>
      <c r="G8" s="229"/>
    </row>
    <row r="9" spans="1:7" ht="14.25" customHeight="1" x14ac:dyDescent="0.25">
      <c r="A9" s="433"/>
      <c r="B9" s="233" t="s">
        <v>18148</v>
      </c>
      <c r="C9" s="234"/>
      <c r="D9" s="234"/>
      <c r="E9" s="235"/>
      <c r="F9" s="433"/>
      <c r="G9" s="229"/>
    </row>
    <row r="10" spans="1:7" ht="14.25" customHeight="1" x14ac:dyDescent="0.25">
      <c r="A10" s="433"/>
      <c r="B10" s="233" t="s">
        <v>18149</v>
      </c>
      <c r="C10" s="234"/>
      <c r="D10" s="234"/>
      <c r="E10" s="235"/>
      <c r="F10" s="433"/>
      <c r="G10" s="229"/>
    </row>
    <row r="11" spans="1:7" ht="14.25" customHeight="1" x14ac:dyDescent="0.25">
      <c r="A11" s="433"/>
      <c r="B11" s="233" t="s">
        <v>18150</v>
      </c>
      <c r="C11" s="234"/>
      <c r="D11" s="234"/>
      <c r="E11" s="235"/>
      <c r="F11" s="433"/>
      <c r="G11" s="229"/>
    </row>
    <row r="12" spans="1:7" ht="14.25" customHeight="1" x14ac:dyDescent="0.25">
      <c r="A12" s="433"/>
      <c r="B12" s="233" t="s">
        <v>18151</v>
      </c>
      <c r="C12" s="234"/>
      <c r="D12" s="234"/>
      <c r="E12" s="235"/>
      <c r="F12" s="433"/>
      <c r="G12" s="229"/>
    </row>
    <row r="13" spans="1:7" ht="49.5" customHeight="1" x14ac:dyDescent="0.25">
      <c r="A13" s="433"/>
      <c r="B13" s="236" t="s">
        <v>18152</v>
      </c>
      <c r="C13" s="237"/>
      <c r="D13" s="237"/>
      <c r="E13" s="238"/>
      <c r="F13" s="433"/>
      <c r="G13" s="229"/>
    </row>
    <row r="14" spans="1:7" ht="14.25" customHeight="1" x14ac:dyDescent="0.25">
      <c r="A14" s="433" t="s">
        <v>18141</v>
      </c>
      <c r="B14" s="239" t="s">
        <v>18153</v>
      </c>
      <c r="C14" s="240"/>
      <c r="D14" s="240"/>
      <c r="E14" s="241"/>
      <c r="F14" s="433" t="s">
        <v>18154</v>
      </c>
      <c r="G14" s="229"/>
    </row>
    <row r="15" spans="1:7" ht="14.25" customHeight="1" x14ac:dyDescent="0.25">
      <c r="A15" s="433"/>
      <c r="B15" s="242" t="s">
        <v>18155</v>
      </c>
      <c r="C15" s="243"/>
      <c r="D15" s="243"/>
      <c r="E15" s="244"/>
      <c r="F15" s="433"/>
      <c r="G15" s="229"/>
    </row>
    <row r="16" spans="1:7" ht="14.25" customHeight="1" x14ac:dyDescent="0.25">
      <c r="A16" s="433"/>
      <c r="B16" s="233" t="s">
        <v>18156</v>
      </c>
      <c r="C16" s="245"/>
      <c r="D16" s="245"/>
      <c r="E16" s="235"/>
      <c r="F16" s="433"/>
      <c r="G16" s="229"/>
    </row>
    <row r="17" spans="1:7" ht="14.25" customHeight="1" x14ac:dyDescent="0.25">
      <c r="A17" s="433"/>
      <c r="B17" s="233" t="s">
        <v>18157</v>
      </c>
      <c r="C17" s="245"/>
      <c r="D17" s="245"/>
      <c r="E17" s="235"/>
      <c r="F17" s="433"/>
      <c r="G17" s="229"/>
    </row>
    <row r="18" spans="1:7" ht="14.25" customHeight="1" x14ac:dyDescent="0.25">
      <c r="A18" s="433"/>
      <c r="B18" s="233" t="s">
        <v>18158</v>
      </c>
      <c r="C18" s="245"/>
      <c r="D18" s="245"/>
      <c r="E18" s="235"/>
      <c r="F18" s="433"/>
      <c r="G18" s="229"/>
    </row>
    <row r="19" spans="1:7" ht="23.25" customHeight="1" x14ac:dyDescent="0.25">
      <c r="A19" s="433"/>
      <c r="B19" s="233" t="s">
        <v>18159</v>
      </c>
      <c r="C19" s="245"/>
      <c r="D19" s="245"/>
      <c r="E19" s="235"/>
      <c r="F19" s="433"/>
      <c r="G19" s="229"/>
    </row>
    <row r="20" spans="1:7" ht="27.75" customHeight="1" x14ac:dyDescent="0.25">
      <c r="A20" s="433"/>
      <c r="B20" s="233" t="s">
        <v>18160</v>
      </c>
      <c r="C20" s="245"/>
      <c r="D20" s="245"/>
      <c r="E20" s="235"/>
      <c r="F20" s="433"/>
      <c r="G20" s="229"/>
    </row>
    <row r="21" spans="1:7" ht="14.25" customHeight="1" x14ac:dyDescent="0.25">
      <c r="A21" s="433"/>
      <c r="B21" s="233" t="s">
        <v>18161</v>
      </c>
      <c r="C21" s="245"/>
      <c r="D21" s="245"/>
      <c r="E21" s="235"/>
      <c r="F21" s="433"/>
      <c r="G21" s="229"/>
    </row>
    <row r="22" spans="1:7" ht="41.25" customHeight="1" x14ac:dyDescent="0.25">
      <c r="A22" s="433"/>
      <c r="B22" s="236" t="s">
        <v>18162</v>
      </c>
      <c r="C22" s="237"/>
      <c r="D22" s="237"/>
      <c r="E22" s="238"/>
      <c r="F22" s="433"/>
      <c r="G22" s="229"/>
    </row>
    <row r="23" spans="1:7" x14ac:dyDescent="0.25">
      <c r="A23" s="246"/>
      <c r="B23" s="434" t="s">
        <v>18163</v>
      </c>
      <c r="C23" s="434"/>
      <c r="D23" s="434"/>
      <c r="E23" s="434"/>
      <c r="F23" s="246"/>
      <c r="G23" s="229"/>
    </row>
    <row r="24" spans="1:7" x14ac:dyDescent="0.25">
      <c r="A24" s="247"/>
      <c r="B24" s="424" t="s">
        <v>18164</v>
      </c>
      <c r="C24" s="424"/>
      <c r="D24" s="424"/>
      <c r="E24" s="424"/>
      <c r="F24" s="435" t="s">
        <v>18165</v>
      </c>
      <c r="G24" s="229"/>
    </row>
    <row r="25" spans="1:7" x14ac:dyDescent="0.25">
      <c r="A25" s="95">
        <v>2</v>
      </c>
      <c r="B25" s="424" t="s">
        <v>18166</v>
      </c>
      <c r="C25" s="424"/>
      <c r="D25" s="424"/>
      <c r="E25" s="424"/>
      <c r="F25" s="435"/>
      <c r="G25" s="229"/>
    </row>
    <row r="26" spans="1:7" x14ac:dyDescent="0.25">
      <c r="A26" s="95">
        <v>3</v>
      </c>
      <c r="B26" s="424" t="s">
        <v>18167</v>
      </c>
      <c r="C26" s="424"/>
      <c r="D26" s="424"/>
      <c r="E26" s="424"/>
      <c r="F26" s="435"/>
      <c r="G26" s="229"/>
    </row>
    <row r="27" spans="1:7" x14ac:dyDescent="0.25">
      <c r="A27" s="95">
        <v>4</v>
      </c>
      <c r="B27" s="424" t="s">
        <v>18168</v>
      </c>
      <c r="C27" s="424"/>
      <c r="D27" s="424"/>
      <c r="E27" s="424"/>
      <c r="F27" s="435"/>
      <c r="G27" s="229"/>
    </row>
    <row r="28" spans="1:7" x14ac:dyDescent="0.25">
      <c r="A28" s="95">
        <v>5</v>
      </c>
      <c r="B28" s="424" t="s">
        <v>18169</v>
      </c>
      <c r="C28" s="424"/>
      <c r="D28" s="424"/>
      <c r="E28" s="424"/>
      <c r="F28" s="435"/>
      <c r="G28" s="229"/>
    </row>
    <row r="29" spans="1:7" x14ac:dyDescent="0.25">
      <c r="A29" s="248">
        <v>6</v>
      </c>
      <c r="B29" s="436" t="s">
        <v>18170</v>
      </c>
      <c r="C29" s="436"/>
      <c r="D29" s="436"/>
      <c r="E29" s="436"/>
      <c r="F29" s="435"/>
      <c r="G29" s="229"/>
    </row>
    <row r="30" spans="1:7" ht="34.5" customHeight="1" x14ac:dyDescent="0.25">
      <c r="A30" s="248">
        <v>-5</v>
      </c>
      <c r="B30" s="239" t="s">
        <v>18171</v>
      </c>
      <c r="C30" s="240"/>
      <c r="D30" s="240"/>
      <c r="E30" s="241"/>
      <c r="F30" s="249" t="s">
        <v>18172</v>
      </c>
      <c r="G30" s="229"/>
    </row>
    <row r="31" spans="1:7" ht="48" customHeight="1" x14ac:dyDescent="0.25">
      <c r="A31" s="248">
        <v>-4</v>
      </c>
      <c r="B31" s="239" t="s">
        <v>18173</v>
      </c>
      <c r="C31" s="240"/>
      <c r="D31" s="240"/>
      <c r="E31" s="241"/>
      <c r="F31" s="249" t="s">
        <v>18174</v>
      </c>
      <c r="G31" s="229"/>
    </row>
    <row r="32" spans="1:7" ht="56.25" customHeight="1" x14ac:dyDescent="0.25">
      <c r="A32" s="248">
        <v>4</v>
      </c>
      <c r="B32" s="430" t="s">
        <v>18175</v>
      </c>
      <c r="C32" s="430"/>
      <c r="D32" s="430"/>
      <c r="E32" s="430"/>
      <c r="F32" s="249" t="s">
        <v>18176</v>
      </c>
      <c r="G32" s="229"/>
    </row>
    <row r="33" spans="1:7" ht="54" customHeight="1" x14ac:dyDescent="0.25">
      <c r="A33" s="248">
        <v>2</v>
      </c>
      <c r="B33" s="430" t="s">
        <v>18177</v>
      </c>
      <c r="C33" s="430"/>
      <c r="D33" s="430"/>
      <c r="E33" s="430"/>
      <c r="F33" s="249" t="s">
        <v>18178</v>
      </c>
      <c r="G33" s="229"/>
    </row>
    <row r="34" spans="1:7" x14ac:dyDescent="0.25">
      <c r="A34" s="58"/>
      <c r="B34" s="431" t="s">
        <v>18179</v>
      </c>
      <c r="C34" s="431"/>
      <c r="D34" s="431"/>
      <c r="E34" s="431"/>
      <c r="F34" s="250"/>
      <c r="G34" s="229"/>
    </row>
    <row r="35" spans="1:7" ht="14.25" customHeight="1" x14ac:dyDescent="0.25">
      <c r="A35" s="251"/>
      <c r="B35" s="252" t="s">
        <v>18180</v>
      </c>
      <c r="C35" s="253"/>
      <c r="D35" s="253"/>
      <c r="E35" s="254"/>
      <c r="F35" s="251"/>
      <c r="G35" s="229"/>
    </row>
    <row r="36" spans="1:7" ht="14.25" customHeight="1" x14ac:dyDescent="0.25">
      <c r="A36" s="58">
        <v>5</v>
      </c>
      <c r="B36" s="255" t="s">
        <v>18181</v>
      </c>
      <c r="C36" s="256"/>
      <c r="D36" s="256"/>
      <c r="E36" s="257"/>
      <c r="F36" s="57" t="s">
        <v>15889</v>
      </c>
      <c r="G36" s="229"/>
    </row>
    <row r="37" spans="1:7" ht="14.25" customHeight="1" x14ac:dyDescent="0.25">
      <c r="A37" s="58">
        <v>-2</v>
      </c>
      <c r="B37" s="255" t="s">
        <v>18182</v>
      </c>
      <c r="C37" s="256"/>
      <c r="D37" s="256"/>
      <c r="E37" s="257"/>
      <c r="F37" s="57" t="s">
        <v>15890</v>
      </c>
      <c r="G37" s="229"/>
    </row>
    <row r="38" spans="1:7" ht="14.25" customHeight="1" x14ac:dyDescent="0.25">
      <c r="A38" s="58">
        <v>-3</v>
      </c>
      <c r="B38" s="258" t="s">
        <v>18183</v>
      </c>
      <c r="C38" s="259"/>
      <c r="D38" s="259"/>
      <c r="E38" s="260"/>
      <c r="F38" s="406" t="s">
        <v>15893</v>
      </c>
      <c r="G38" s="229"/>
    </row>
    <row r="39" spans="1:7" ht="14.25" customHeight="1" x14ac:dyDescent="0.25">
      <c r="A39" s="58">
        <v>-4</v>
      </c>
      <c r="B39" s="75" t="s">
        <v>18184</v>
      </c>
      <c r="C39" s="261"/>
      <c r="D39" s="261"/>
      <c r="E39" s="262"/>
      <c r="F39" s="406"/>
      <c r="G39" s="229"/>
    </row>
    <row r="40" spans="1:7" ht="14.25" customHeight="1" x14ac:dyDescent="0.25">
      <c r="A40" s="58">
        <v>-5</v>
      </c>
      <c r="B40" s="263" t="s">
        <v>18185</v>
      </c>
      <c r="C40" s="264"/>
      <c r="D40" s="264"/>
      <c r="E40" s="265"/>
      <c r="F40" s="406"/>
      <c r="G40" s="229"/>
    </row>
    <row r="41" spans="1:7" ht="14.25" customHeight="1" x14ac:dyDescent="0.25">
      <c r="A41" s="58">
        <v>-6</v>
      </c>
      <c r="B41" s="263" t="s">
        <v>18186</v>
      </c>
      <c r="C41" s="264"/>
      <c r="D41" s="264"/>
      <c r="E41" s="265"/>
      <c r="F41" s="406"/>
      <c r="G41" s="229"/>
    </row>
    <row r="42" spans="1:7" ht="14.25" customHeight="1" x14ac:dyDescent="0.25">
      <c r="A42" s="58">
        <v>6</v>
      </c>
      <c r="B42" s="258" t="s">
        <v>18187</v>
      </c>
      <c r="C42" s="259"/>
      <c r="D42" s="259"/>
      <c r="E42" s="260"/>
      <c r="F42" s="65" t="s">
        <v>15895</v>
      </c>
      <c r="G42" s="229"/>
    </row>
    <row r="43" spans="1:7" ht="14.25" customHeight="1" x14ac:dyDescent="0.25">
      <c r="A43" s="58">
        <v>8</v>
      </c>
      <c r="B43" s="75" t="s">
        <v>18188</v>
      </c>
      <c r="C43" s="261"/>
      <c r="D43" s="261"/>
      <c r="E43" s="262"/>
      <c r="F43" s="67" t="s">
        <v>15897</v>
      </c>
      <c r="G43" s="229"/>
    </row>
    <row r="44" spans="1:7" ht="14.25" customHeight="1" x14ac:dyDescent="0.25">
      <c r="A44" s="58">
        <v>14</v>
      </c>
      <c r="B44" s="263" t="s">
        <v>18189</v>
      </c>
      <c r="C44" s="264"/>
      <c r="D44" s="264"/>
      <c r="E44" s="265"/>
      <c r="F44" s="432" t="s">
        <v>15899</v>
      </c>
      <c r="G44" s="229"/>
    </row>
    <row r="45" spans="1:7" ht="14.25" customHeight="1" x14ac:dyDescent="0.25">
      <c r="A45" s="58">
        <v>3</v>
      </c>
      <c r="B45" s="263" t="s">
        <v>18190</v>
      </c>
      <c r="C45" s="264"/>
      <c r="D45" s="264"/>
      <c r="E45" s="265"/>
      <c r="F45" s="432"/>
      <c r="G45" s="229"/>
    </row>
    <row r="46" spans="1:7" ht="14.25" customHeight="1" x14ac:dyDescent="0.25">
      <c r="A46" s="58">
        <v>3</v>
      </c>
      <c r="B46" s="263" t="s">
        <v>18191</v>
      </c>
      <c r="C46" s="264"/>
      <c r="D46" s="264"/>
      <c r="E46" s="265"/>
      <c r="F46" s="70" t="s">
        <v>15901</v>
      </c>
      <c r="G46" s="229"/>
    </row>
    <row r="47" spans="1:7" ht="14.25" customHeight="1" x14ac:dyDescent="0.25">
      <c r="A47" s="58">
        <v>10</v>
      </c>
      <c r="B47" s="263" t="s">
        <v>18192</v>
      </c>
      <c r="C47" s="264"/>
      <c r="D47" s="264"/>
      <c r="E47" s="265"/>
      <c r="F47" s="70" t="s">
        <v>15903</v>
      </c>
      <c r="G47" s="229"/>
    </row>
    <row r="48" spans="1:7" ht="14.25" customHeight="1" x14ac:dyDescent="0.25">
      <c r="A48" s="58">
        <v>10</v>
      </c>
      <c r="B48" s="263" t="s">
        <v>18193</v>
      </c>
      <c r="C48" s="264"/>
      <c r="D48" s="264"/>
      <c r="E48" s="265"/>
      <c r="F48" s="70" t="s">
        <v>15905</v>
      </c>
      <c r="G48" s="229"/>
    </row>
    <row r="49" spans="1:7" ht="14.25" customHeight="1" x14ac:dyDescent="0.25">
      <c r="A49" s="58">
        <v>15</v>
      </c>
      <c r="B49" s="263" t="s">
        <v>18194</v>
      </c>
      <c r="C49" s="264"/>
      <c r="D49" s="264"/>
      <c r="E49" s="265"/>
      <c r="F49" s="432" t="s">
        <v>15906</v>
      </c>
      <c r="G49" s="229"/>
    </row>
    <row r="50" spans="1:7" ht="14.25" customHeight="1" x14ac:dyDescent="0.25">
      <c r="A50" s="58">
        <v>25</v>
      </c>
      <c r="B50" s="263" t="s">
        <v>18195</v>
      </c>
      <c r="C50" s="264"/>
      <c r="D50" s="264"/>
      <c r="E50" s="265"/>
      <c r="F50" s="432"/>
      <c r="G50" s="229"/>
    </row>
    <row r="51" spans="1:7" ht="14.25" customHeight="1" x14ac:dyDescent="0.25">
      <c r="A51" s="58">
        <v>10</v>
      </c>
      <c r="B51" s="263" t="s">
        <v>18196</v>
      </c>
      <c r="C51" s="264"/>
      <c r="D51" s="264"/>
      <c r="E51" s="265"/>
      <c r="F51" s="432" t="s">
        <v>15908</v>
      </c>
      <c r="G51" s="229"/>
    </row>
    <row r="52" spans="1:7" ht="14.25" customHeight="1" x14ac:dyDescent="0.25">
      <c r="A52" s="58">
        <v>15</v>
      </c>
      <c r="B52" s="263" t="s">
        <v>18197</v>
      </c>
      <c r="C52" s="264"/>
      <c r="D52" s="264"/>
      <c r="E52" s="265"/>
      <c r="F52" s="432"/>
      <c r="G52" s="229"/>
    </row>
    <row r="53" spans="1:7" ht="14.25" customHeight="1" x14ac:dyDescent="0.25">
      <c r="A53" s="58">
        <v>5</v>
      </c>
      <c r="B53" s="263" t="s">
        <v>18198</v>
      </c>
      <c r="C53" s="264"/>
      <c r="D53" s="264"/>
      <c r="E53" s="265"/>
      <c r="F53" s="432" t="s">
        <v>15910</v>
      </c>
      <c r="G53" s="229"/>
    </row>
    <row r="54" spans="1:7" ht="14.25" customHeight="1" x14ac:dyDescent="0.25">
      <c r="A54" s="58">
        <v>10</v>
      </c>
      <c r="B54" s="263" t="s">
        <v>18199</v>
      </c>
      <c r="C54" s="264"/>
      <c r="D54" s="264"/>
      <c r="E54" s="265"/>
      <c r="F54" s="432"/>
      <c r="G54" s="229"/>
    </row>
    <row r="55" spans="1:7" ht="14.25" customHeight="1" x14ac:dyDescent="0.25">
      <c r="A55" s="58">
        <v>7</v>
      </c>
      <c r="B55" s="263" t="s">
        <v>18200</v>
      </c>
      <c r="C55" s="264"/>
      <c r="D55" s="264"/>
      <c r="E55" s="265"/>
      <c r="F55" s="432" t="s">
        <v>15912</v>
      </c>
      <c r="G55" s="229"/>
    </row>
    <row r="56" spans="1:7" ht="14.25" customHeight="1" x14ac:dyDescent="0.25">
      <c r="A56" s="58">
        <v>15</v>
      </c>
      <c r="B56" s="263" t="s">
        <v>18201</v>
      </c>
      <c r="C56" s="264"/>
      <c r="D56" s="264"/>
      <c r="E56" s="265"/>
      <c r="F56" s="432"/>
      <c r="G56" s="229"/>
    </row>
    <row r="57" spans="1:7" ht="14.25" customHeight="1" x14ac:dyDescent="0.25">
      <c r="A57" s="58">
        <v>-2</v>
      </c>
      <c r="B57" s="255" t="s">
        <v>18202</v>
      </c>
      <c r="C57" s="256"/>
      <c r="D57" s="256"/>
      <c r="E57" s="257"/>
      <c r="F57" s="406" t="s">
        <v>15914</v>
      </c>
      <c r="G57" s="229"/>
    </row>
    <row r="58" spans="1:7" ht="14.25" customHeight="1" x14ac:dyDescent="0.25">
      <c r="A58" s="58">
        <v>-4</v>
      </c>
      <c r="B58" s="255" t="s">
        <v>18203</v>
      </c>
      <c r="C58" s="256"/>
      <c r="D58" s="256"/>
      <c r="E58" s="257"/>
      <c r="F58" s="406"/>
      <c r="G58" s="229"/>
    </row>
    <row r="59" spans="1:7" ht="15" customHeight="1" x14ac:dyDescent="0.25">
      <c r="A59" s="77">
        <v>-2</v>
      </c>
      <c r="B59" s="266" t="s">
        <v>18204</v>
      </c>
      <c r="C59" s="267"/>
      <c r="D59" s="267"/>
      <c r="E59" s="268"/>
      <c r="F59" s="72" t="s">
        <v>15916</v>
      </c>
      <c r="G59" s="229"/>
    </row>
    <row r="60" spans="1:7" x14ac:dyDescent="0.25">
      <c r="A60" s="269"/>
      <c r="B60" s="423" t="s">
        <v>18205</v>
      </c>
      <c r="C60" s="423"/>
      <c r="D60" s="423"/>
      <c r="E60" s="423"/>
      <c r="F60" s="269"/>
      <c r="G60" s="229"/>
    </row>
    <row r="61" spans="1:7" x14ac:dyDescent="0.25">
      <c r="A61" s="77">
        <v>-2</v>
      </c>
      <c r="B61" s="417" t="s">
        <v>18206</v>
      </c>
      <c r="C61" s="417"/>
      <c r="D61" s="417"/>
      <c r="E61" s="417"/>
      <c r="F61" s="73" t="s">
        <v>15919</v>
      </c>
      <c r="G61" s="229"/>
    </row>
    <row r="62" spans="1:7" x14ac:dyDescent="0.25">
      <c r="A62" s="77">
        <v>10</v>
      </c>
      <c r="B62" s="416" t="s">
        <v>18207</v>
      </c>
      <c r="C62" s="416"/>
      <c r="D62" s="416"/>
      <c r="E62" s="416"/>
      <c r="F62" s="74" t="s">
        <v>15921</v>
      </c>
      <c r="G62" s="229"/>
    </row>
    <row r="63" spans="1:7" x14ac:dyDescent="0.25">
      <c r="A63" s="77">
        <v>2</v>
      </c>
      <c r="B63" s="416" t="s">
        <v>18208</v>
      </c>
      <c r="C63" s="416"/>
      <c r="D63" s="416"/>
      <c r="E63" s="416"/>
      <c r="F63" s="74" t="s">
        <v>15924</v>
      </c>
      <c r="G63" s="229"/>
    </row>
    <row r="64" spans="1:7" x14ac:dyDescent="0.25">
      <c r="A64" s="77">
        <v>6</v>
      </c>
      <c r="B64" s="416" t="s">
        <v>18209</v>
      </c>
      <c r="C64" s="416"/>
      <c r="D64" s="416"/>
      <c r="E64" s="416"/>
      <c r="F64" s="74" t="s">
        <v>15926</v>
      </c>
      <c r="G64" s="229"/>
    </row>
    <row r="65" spans="1:7" x14ac:dyDescent="0.25">
      <c r="A65" s="77">
        <v>12</v>
      </c>
      <c r="B65" s="416" t="s">
        <v>18210</v>
      </c>
      <c r="C65" s="416"/>
      <c r="D65" s="416"/>
      <c r="E65" s="416"/>
      <c r="F65" s="74" t="s">
        <v>15928</v>
      </c>
      <c r="G65" s="229"/>
    </row>
    <row r="66" spans="1:7" x14ac:dyDescent="0.25">
      <c r="A66" s="269"/>
      <c r="B66" s="429" t="s">
        <v>18211</v>
      </c>
      <c r="C66" s="429"/>
      <c r="D66" s="429"/>
      <c r="E66" s="429"/>
      <c r="F66" s="269"/>
      <c r="G66" s="229"/>
    </row>
    <row r="67" spans="1:7" ht="38.25" customHeight="1" x14ac:dyDescent="0.25">
      <c r="A67" s="58">
        <v>-2</v>
      </c>
      <c r="B67" s="422" t="s">
        <v>18212</v>
      </c>
      <c r="C67" s="422"/>
      <c r="D67" s="422"/>
      <c r="E67" s="422"/>
      <c r="F67" s="70" t="s">
        <v>15930</v>
      </c>
      <c r="G67" s="229"/>
    </row>
    <row r="68" spans="1:7" x14ac:dyDescent="0.25">
      <c r="A68" s="81">
        <v>7</v>
      </c>
      <c r="B68" s="427" t="s">
        <v>18213</v>
      </c>
      <c r="C68" s="427"/>
      <c r="D68" s="427"/>
      <c r="E68" s="427"/>
      <c r="F68" s="70" t="s">
        <v>15931</v>
      </c>
      <c r="G68" s="229"/>
    </row>
    <row r="69" spans="1:7" x14ac:dyDescent="0.25">
      <c r="A69" s="81">
        <v>4</v>
      </c>
      <c r="B69" s="427" t="s">
        <v>18214</v>
      </c>
      <c r="C69" s="427"/>
      <c r="D69" s="427"/>
      <c r="E69" s="427"/>
      <c r="F69" s="70" t="s">
        <v>15932</v>
      </c>
      <c r="G69" s="229"/>
    </row>
    <row r="70" spans="1:7" x14ac:dyDescent="0.25">
      <c r="A70" s="269"/>
      <c r="B70" s="423" t="s">
        <v>18215</v>
      </c>
      <c r="C70" s="423"/>
      <c r="D70" s="423"/>
      <c r="E70" s="423"/>
      <c r="F70" s="269"/>
      <c r="G70" s="229"/>
    </row>
    <row r="71" spans="1:7" x14ac:dyDescent="0.25">
      <c r="A71" s="58">
        <v>-4</v>
      </c>
      <c r="B71" s="421" t="s">
        <v>18216</v>
      </c>
      <c r="C71" s="421"/>
      <c r="D71" s="421"/>
      <c r="E71" s="421"/>
      <c r="F71" s="76" t="s">
        <v>15935</v>
      </c>
      <c r="G71" s="229"/>
    </row>
    <row r="72" spans="1:7" x14ac:dyDescent="0.25">
      <c r="A72" s="84">
        <v>25</v>
      </c>
      <c r="B72" s="415" t="s">
        <v>18217</v>
      </c>
      <c r="C72" s="415"/>
      <c r="D72" s="415"/>
      <c r="E72" s="415"/>
      <c r="F72" s="57" t="s">
        <v>15936</v>
      </c>
      <c r="G72" s="229"/>
    </row>
    <row r="73" spans="1:7" x14ac:dyDescent="0.25">
      <c r="A73" s="58">
        <v>4</v>
      </c>
      <c r="B73" s="415" t="s">
        <v>18218</v>
      </c>
      <c r="C73" s="415"/>
      <c r="D73" s="415"/>
      <c r="E73" s="415"/>
      <c r="F73" s="57" t="s">
        <v>15937</v>
      </c>
      <c r="G73" s="229"/>
    </row>
    <row r="74" spans="1:7" x14ac:dyDescent="0.25">
      <c r="A74" s="77">
        <v>-2</v>
      </c>
      <c r="B74" s="417" t="s">
        <v>18219</v>
      </c>
      <c r="C74" s="417"/>
      <c r="D74" s="417"/>
      <c r="E74" s="417"/>
      <c r="F74" s="72" t="s">
        <v>15939</v>
      </c>
      <c r="G74" s="229"/>
    </row>
    <row r="75" spans="1:7" ht="15" customHeight="1" x14ac:dyDescent="0.25">
      <c r="A75" s="86">
        <v>3</v>
      </c>
      <c r="B75" s="270" t="s">
        <v>18220</v>
      </c>
      <c r="C75" s="271"/>
      <c r="D75" s="271"/>
      <c r="E75" s="272"/>
      <c r="F75" s="407" t="s">
        <v>15941</v>
      </c>
      <c r="G75" s="229"/>
    </row>
    <row r="76" spans="1:7" ht="15" customHeight="1" x14ac:dyDescent="0.25">
      <c r="A76" s="86">
        <v>6</v>
      </c>
      <c r="B76" s="270" t="s">
        <v>18221</v>
      </c>
      <c r="C76" s="271"/>
      <c r="D76" s="271"/>
      <c r="E76" s="272"/>
      <c r="F76" s="407"/>
      <c r="G76" s="229"/>
    </row>
    <row r="77" spans="1:7" ht="13.5" customHeight="1" x14ac:dyDescent="0.25">
      <c r="A77" s="86">
        <v>7</v>
      </c>
      <c r="B77" s="270" t="s">
        <v>18222</v>
      </c>
      <c r="C77" s="271"/>
      <c r="D77" s="271"/>
      <c r="E77" s="272"/>
      <c r="F77" s="407" t="s">
        <v>15944</v>
      </c>
      <c r="G77" s="229"/>
    </row>
    <row r="78" spans="1:7" ht="15" customHeight="1" x14ac:dyDescent="0.25">
      <c r="A78" s="86">
        <v>15</v>
      </c>
      <c r="B78" s="270" t="s">
        <v>18223</v>
      </c>
      <c r="C78" s="271"/>
      <c r="D78" s="271"/>
      <c r="E78" s="272"/>
      <c r="F78" s="407"/>
      <c r="G78" s="229"/>
    </row>
    <row r="79" spans="1:7" ht="14.25" customHeight="1" x14ac:dyDescent="0.25">
      <c r="A79" s="269"/>
      <c r="B79" s="252" t="s">
        <v>18224</v>
      </c>
      <c r="C79" s="253"/>
      <c r="D79" s="253"/>
      <c r="E79" s="254"/>
      <c r="F79" s="269"/>
      <c r="G79" s="229"/>
    </row>
    <row r="80" spans="1:7" ht="120" x14ac:dyDescent="0.25">
      <c r="A80" s="58"/>
      <c r="B80" s="82" t="s">
        <v>15945</v>
      </c>
      <c r="C80" s="273"/>
      <c r="D80" s="273"/>
      <c r="E80" s="274"/>
      <c r="F80" s="63" t="s">
        <v>18225</v>
      </c>
      <c r="G80" s="229"/>
    </row>
    <row r="81" spans="1:7" ht="14.25" customHeight="1" x14ac:dyDescent="0.25">
      <c r="A81" s="58">
        <v>-2</v>
      </c>
      <c r="B81" s="255" t="s">
        <v>18226</v>
      </c>
      <c r="C81" s="256"/>
      <c r="D81" s="256"/>
      <c r="E81" s="257"/>
      <c r="F81" s="63" t="s">
        <v>15947</v>
      </c>
      <c r="G81" s="229"/>
    </row>
    <row r="82" spans="1:7" ht="14.25" customHeight="1" x14ac:dyDescent="0.25">
      <c r="A82" s="58">
        <v>2</v>
      </c>
      <c r="B82" s="255" t="s">
        <v>18227</v>
      </c>
      <c r="C82" s="256"/>
      <c r="D82" s="256"/>
      <c r="E82" s="257"/>
      <c r="F82" s="63" t="s">
        <v>15948</v>
      </c>
      <c r="G82" s="229"/>
    </row>
    <row r="83" spans="1:7" ht="14.25" customHeight="1" x14ac:dyDescent="0.25">
      <c r="A83" s="58" t="s">
        <v>15952</v>
      </c>
      <c r="B83" s="255" t="s">
        <v>18228</v>
      </c>
      <c r="C83" s="256"/>
      <c r="D83" s="256"/>
      <c r="E83" s="257"/>
      <c r="F83" s="63" t="s">
        <v>15950</v>
      </c>
      <c r="G83" s="229"/>
    </row>
    <row r="84" spans="1:7" ht="14.25" customHeight="1" x14ac:dyDescent="0.25">
      <c r="A84" s="58">
        <v>-2</v>
      </c>
      <c r="B84" s="255" t="s">
        <v>18229</v>
      </c>
      <c r="C84" s="256"/>
      <c r="D84" s="256"/>
      <c r="E84" s="257"/>
      <c r="F84" s="63" t="s">
        <v>15953</v>
      </c>
      <c r="G84" s="229"/>
    </row>
    <row r="85" spans="1:7" ht="14.25" customHeight="1" x14ac:dyDescent="0.25">
      <c r="A85" s="58"/>
      <c r="B85" s="255" t="s">
        <v>18230</v>
      </c>
      <c r="C85" s="256"/>
      <c r="D85" s="256"/>
      <c r="E85" s="257"/>
      <c r="F85" s="406" t="s">
        <v>15955</v>
      </c>
      <c r="G85" s="229"/>
    </row>
    <row r="86" spans="1:7" ht="14.25" customHeight="1" x14ac:dyDescent="0.25">
      <c r="A86" s="58">
        <v>2</v>
      </c>
      <c r="B86" s="255" t="s">
        <v>18231</v>
      </c>
      <c r="C86" s="256"/>
      <c r="D86" s="256"/>
      <c r="E86" s="257"/>
      <c r="F86" s="406"/>
      <c r="G86" s="229"/>
    </row>
    <row r="87" spans="1:7" ht="14.25" customHeight="1" x14ac:dyDescent="0.25">
      <c r="A87" s="58">
        <v>3</v>
      </c>
      <c r="B87" s="255" t="s">
        <v>18232</v>
      </c>
      <c r="C87" s="256"/>
      <c r="D87" s="256"/>
      <c r="E87" s="257"/>
      <c r="F87" s="406"/>
      <c r="G87" s="229"/>
    </row>
    <row r="88" spans="1:7" x14ac:dyDescent="0.25">
      <c r="A88" s="275"/>
      <c r="B88" s="276"/>
      <c r="C88" s="277"/>
      <c r="D88" s="277"/>
      <c r="E88" s="278"/>
      <c r="F88" s="279"/>
      <c r="G88" s="229"/>
    </row>
    <row r="89" spans="1:7" ht="14.25" customHeight="1" x14ac:dyDescent="0.25">
      <c r="A89" s="90">
        <v>1</v>
      </c>
      <c r="B89" s="258" t="s">
        <v>18233</v>
      </c>
      <c r="C89" s="259"/>
      <c r="D89" s="259"/>
      <c r="E89" s="260"/>
      <c r="F89" s="85" t="s">
        <v>15956</v>
      </c>
      <c r="G89" s="229"/>
    </row>
    <row r="90" spans="1:7" ht="64.5" customHeight="1" x14ac:dyDescent="0.25">
      <c r="A90" s="90"/>
      <c r="B90" s="75" t="s">
        <v>15933</v>
      </c>
      <c r="C90" s="261"/>
      <c r="D90" s="261"/>
      <c r="E90" s="262"/>
      <c r="F90" s="85" t="s">
        <v>15957</v>
      </c>
      <c r="G90" s="229"/>
    </row>
    <row r="91" spans="1:7" ht="14.25" customHeight="1" x14ac:dyDescent="0.25">
      <c r="A91" s="92">
        <v>-4</v>
      </c>
      <c r="B91" s="280" t="s">
        <v>18234</v>
      </c>
      <c r="C91" s="264"/>
      <c r="D91" s="264"/>
      <c r="E91" s="265"/>
      <c r="F91" s="85" t="s">
        <v>15958</v>
      </c>
      <c r="G91" s="229"/>
    </row>
    <row r="92" spans="1:7" ht="14.25" customHeight="1" x14ac:dyDescent="0.25">
      <c r="A92" s="58">
        <v>-3</v>
      </c>
      <c r="B92" s="255" t="s">
        <v>18235</v>
      </c>
      <c r="C92" s="256"/>
      <c r="D92" s="256"/>
      <c r="E92" s="257"/>
      <c r="F92" s="63" t="s">
        <v>15959</v>
      </c>
      <c r="G92" s="229"/>
    </row>
    <row r="93" spans="1:7" ht="14.25" customHeight="1" x14ac:dyDescent="0.25">
      <c r="A93" s="58"/>
      <c r="B93" s="281" t="s">
        <v>18236</v>
      </c>
      <c r="C93" s="282"/>
      <c r="D93" s="282"/>
      <c r="E93" s="283"/>
      <c r="F93" s="426" t="s">
        <v>15960</v>
      </c>
      <c r="G93" s="229"/>
    </row>
    <row r="94" spans="1:7" ht="14.25" customHeight="1" x14ac:dyDescent="0.25">
      <c r="A94" s="58">
        <v>2</v>
      </c>
      <c r="B94" s="255" t="s">
        <v>18237</v>
      </c>
      <c r="C94" s="256"/>
      <c r="D94" s="256"/>
      <c r="E94" s="257"/>
      <c r="F94" s="426"/>
      <c r="G94" s="229"/>
    </row>
    <row r="95" spans="1:7" ht="14.25" customHeight="1" x14ac:dyDescent="0.25">
      <c r="A95" s="58">
        <v>3</v>
      </c>
      <c r="B95" s="255" t="s">
        <v>18238</v>
      </c>
      <c r="C95" s="256"/>
      <c r="D95" s="256"/>
      <c r="E95" s="257"/>
      <c r="F95" s="426"/>
      <c r="G95" s="229"/>
    </row>
    <row r="96" spans="1:7" ht="15" customHeight="1" x14ac:dyDescent="0.25">
      <c r="A96" s="77">
        <v>4</v>
      </c>
      <c r="B96" s="266" t="s">
        <v>18239</v>
      </c>
      <c r="C96" s="267"/>
      <c r="D96" s="267"/>
      <c r="E96" s="268"/>
      <c r="F96" s="426"/>
      <c r="G96" s="229"/>
    </row>
    <row r="97" spans="1:7" x14ac:dyDescent="0.25">
      <c r="A97" s="58"/>
      <c r="B97" s="284"/>
      <c r="C97" s="285"/>
      <c r="D97" s="285"/>
      <c r="E97" s="286"/>
      <c r="F97" s="63"/>
      <c r="G97" s="229"/>
    </row>
    <row r="98" spans="1:7" x14ac:dyDescent="0.25">
      <c r="A98" s="269"/>
      <c r="B98" s="423" t="s">
        <v>18240</v>
      </c>
      <c r="C98" s="423"/>
      <c r="D98" s="423"/>
      <c r="E98" s="423"/>
      <c r="F98" s="287"/>
      <c r="G98" s="229"/>
    </row>
    <row r="99" spans="1:7" x14ac:dyDescent="0.25">
      <c r="A99" s="95"/>
      <c r="B99" s="424" t="s">
        <v>18241</v>
      </c>
      <c r="C99" s="424"/>
      <c r="D99" s="424"/>
      <c r="E99" s="424"/>
      <c r="F99" s="425" t="s">
        <v>15962</v>
      </c>
      <c r="G99" s="229"/>
    </row>
    <row r="100" spans="1:7" x14ac:dyDescent="0.25">
      <c r="A100" s="95">
        <v>-2</v>
      </c>
      <c r="B100" s="424" t="s">
        <v>18242</v>
      </c>
      <c r="C100" s="424"/>
      <c r="D100" s="424"/>
      <c r="E100" s="424"/>
      <c r="F100" s="425"/>
      <c r="G100" s="229"/>
    </row>
    <row r="101" spans="1:7" x14ac:dyDescent="0.25">
      <c r="A101" s="95">
        <v>-3</v>
      </c>
      <c r="B101" s="424" t="s">
        <v>18243</v>
      </c>
      <c r="C101" s="424"/>
      <c r="D101" s="424"/>
      <c r="E101" s="424"/>
      <c r="F101" s="425"/>
      <c r="G101" s="229"/>
    </row>
    <row r="102" spans="1:7" x14ac:dyDescent="0.25">
      <c r="A102" s="95">
        <v>-5</v>
      </c>
      <c r="B102" s="424" t="s">
        <v>18244</v>
      </c>
      <c r="C102" s="424"/>
      <c r="D102" s="424"/>
      <c r="E102" s="424"/>
      <c r="F102" s="425"/>
      <c r="G102" s="229"/>
    </row>
    <row r="103" spans="1:7" x14ac:dyDescent="0.25">
      <c r="A103" s="95">
        <v>-6</v>
      </c>
      <c r="B103" s="424" t="s">
        <v>18245</v>
      </c>
      <c r="C103" s="424"/>
      <c r="D103" s="424"/>
      <c r="E103" s="424"/>
      <c r="F103" s="425"/>
      <c r="G103" s="229"/>
    </row>
    <row r="104" spans="1:7" x14ac:dyDescent="0.25">
      <c r="A104" s="58"/>
      <c r="B104" s="415" t="s">
        <v>18246</v>
      </c>
      <c r="C104" s="415"/>
      <c r="D104" s="415"/>
      <c r="E104" s="415"/>
      <c r="F104" s="406" t="s">
        <v>15963</v>
      </c>
      <c r="G104" s="229"/>
    </row>
    <row r="105" spans="1:7" x14ac:dyDescent="0.25">
      <c r="A105" s="58">
        <v>2</v>
      </c>
      <c r="B105" s="415" t="s">
        <v>18247</v>
      </c>
      <c r="C105" s="415"/>
      <c r="D105" s="415"/>
      <c r="E105" s="415"/>
      <c r="F105" s="406"/>
      <c r="G105" s="229"/>
    </row>
    <row r="106" spans="1:7" x14ac:dyDescent="0.25">
      <c r="A106" s="58">
        <v>3</v>
      </c>
      <c r="B106" s="415" t="s">
        <v>18248</v>
      </c>
      <c r="C106" s="415"/>
      <c r="D106" s="415"/>
      <c r="E106" s="415"/>
      <c r="F106" s="406"/>
      <c r="G106" s="229"/>
    </row>
    <row r="107" spans="1:7" x14ac:dyDescent="0.25">
      <c r="A107" s="95"/>
      <c r="B107" s="424" t="s">
        <v>18249</v>
      </c>
      <c r="C107" s="424"/>
      <c r="D107" s="424"/>
      <c r="E107" s="424"/>
      <c r="F107" s="425" t="s">
        <v>15964</v>
      </c>
      <c r="G107" s="229"/>
    </row>
    <row r="108" spans="1:7" x14ac:dyDescent="0.25">
      <c r="A108" s="95">
        <v>1</v>
      </c>
      <c r="B108" s="424" t="s">
        <v>18250</v>
      </c>
      <c r="C108" s="424"/>
      <c r="D108" s="424"/>
      <c r="E108" s="424"/>
      <c r="F108" s="425"/>
      <c r="G108" s="229"/>
    </row>
    <row r="109" spans="1:7" x14ac:dyDescent="0.25">
      <c r="A109" s="95">
        <v>2</v>
      </c>
      <c r="B109" s="424" t="s">
        <v>18251</v>
      </c>
      <c r="C109" s="424"/>
      <c r="D109" s="424"/>
      <c r="E109" s="424"/>
      <c r="F109" s="425"/>
      <c r="G109" s="229"/>
    </row>
    <row r="110" spans="1:7" x14ac:dyDescent="0.25">
      <c r="A110" s="95">
        <v>4</v>
      </c>
      <c r="B110" s="424" t="s">
        <v>18252</v>
      </c>
      <c r="C110" s="424"/>
      <c r="D110" s="424"/>
      <c r="E110" s="424"/>
      <c r="F110" s="425"/>
      <c r="G110" s="229"/>
    </row>
    <row r="111" spans="1:7" x14ac:dyDescent="0.25">
      <c r="A111" s="95">
        <v>6</v>
      </c>
      <c r="B111" s="424" t="s">
        <v>18253</v>
      </c>
      <c r="C111" s="424"/>
      <c r="D111" s="424"/>
      <c r="E111" s="424"/>
      <c r="F111" s="425"/>
      <c r="G111" s="229"/>
    </row>
    <row r="112" spans="1:7" x14ac:dyDescent="0.25">
      <c r="A112" s="58"/>
      <c r="B112" s="415" t="s">
        <v>18254</v>
      </c>
      <c r="C112" s="415"/>
      <c r="D112" s="415"/>
      <c r="E112" s="415"/>
      <c r="F112" s="406" t="s">
        <v>15965</v>
      </c>
      <c r="G112" s="229"/>
    </row>
    <row r="113" spans="1:7" x14ac:dyDescent="0.25">
      <c r="A113" s="58">
        <v>2</v>
      </c>
      <c r="B113" s="415" t="s">
        <v>18255</v>
      </c>
      <c r="C113" s="415"/>
      <c r="D113" s="415"/>
      <c r="E113" s="415"/>
      <c r="F113" s="406"/>
      <c r="G113" s="229"/>
    </row>
    <row r="114" spans="1:7" x14ac:dyDescent="0.25">
      <c r="A114" s="58">
        <v>3</v>
      </c>
      <c r="B114" s="415" t="s">
        <v>18256</v>
      </c>
      <c r="C114" s="415"/>
      <c r="D114" s="415"/>
      <c r="E114" s="415"/>
      <c r="F114" s="406"/>
      <c r="G114" s="229"/>
    </row>
    <row r="115" spans="1:7" x14ac:dyDescent="0.25">
      <c r="A115" s="58">
        <v>4</v>
      </c>
      <c r="B115" s="415" t="s">
        <v>18257</v>
      </c>
      <c r="C115" s="415"/>
      <c r="D115" s="415"/>
      <c r="E115" s="415"/>
      <c r="F115" s="406"/>
      <c r="G115" s="229"/>
    </row>
    <row r="116" spans="1:7" x14ac:dyDescent="0.25">
      <c r="A116" s="58">
        <v>6</v>
      </c>
      <c r="B116" s="415" t="s">
        <v>18258</v>
      </c>
      <c r="C116" s="415"/>
      <c r="D116" s="415"/>
      <c r="E116" s="415"/>
      <c r="F116" s="406"/>
      <c r="G116" s="229"/>
    </row>
    <row r="117" spans="1:7" x14ac:dyDescent="0.25">
      <c r="A117" s="275"/>
      <c r="B117" s="428"/>
      <c r="C117" s="428"/>
      <c r="D117" s="428"/>
      <c r="E117" s="428"/>
      <c r="F117" s="279"/>
      <c r="G117" s="229"/>
    </row>
    <row r="118" spans="1:7" x14ac:dyDescent="0.25">
      <c r="A118" s="77">
        <v>-3</v>
      </c>
      <c r="B118" s="417" t="s">
        <v>18259</v>
      </c>
      <c r="C118" s="417"/>
      <c r="D118" s="417"/>
      <c r="E118" s="417"/>
      <c r="F118" s="73" t="s">
        <v>15966</v>
      </c>
      <c r="G118" s="229"/>
    </row>
    <row r="119" spans="1:7" x14ac:dyDescent="0.25">
      <c r="A119" s="86">
        <v>10</v>
      </c>
      <c r="B119" s="416" t="s">
        <v>18260</v>
      </c>
      <c r="C119" s="416"/>
      <c r="D119" s="416"/>
      <c r="E119" s="416"/>
      <c r="F119" s="74" t="s">
        <v>15967</v>
      </c>
      <c r="G119" s="229"/>
    </row>
    <row r="120" spans="1:7" x14ac:dyDescent="0.25">
      <c r="A120" s="269"/>
      <c r="B120" s="423" t="s">
        <v>18261</v>
      </c>
      <c r="C120" s="423"/>
      <c r="D120" s="423"/>
      <c r="E120" s="423"/>
      <c r="F120" s="269"/>
      <c r="G120" s="229"/>
    </row>
    <row r="121" spans="1:7" x14ac:dyDescent="0.25">
      <c r="A121" s="95"/>
      <c r="B121" s="424" t="s">
        <v>18262</v>
      </c>
      <c r="C121" s="424"/>
      <c r="D121" s="424"/>
      <c r="E121" s="424"/>
      <c r="F121" s="425" t="s">
        <v>15969</v>
      </c>
      <c r="G121" s="229"/>
    </row>
    <row r="122" spans="1:7" x14ac:dyDescent="0.25">
      <c r="A122" s="95">
        <v>-2</v>
      </c>
      <c r="B122" s="424" t="s">
        <v>18252</v>
      </c>
      <c r="C122" s="424"/>
      <c r="D122" s="424"/>
      <c r="E122" s="424"/>
      <c r="F122" s="425"/>
      <c r="G122" s="229"/>
    </row>
    <row r="123" spans="1:7" x14ac:dyDescent="0.25">
      <c r="A123" s="95">
        <v>-4</v>
      </c>
      <c r="B123" s="424" t="s">
        <v>18251</v>
      </c>
      <c r="C123" s="424"/>
      <c r="D123" s="424"/>
      <c r="E123" s="424"/>
      <c r="F123" s="425"/>
      <c r="G123" s="229"/>
    </row>
    <row r="124" spans="1:7" x14ac:dyDescent="0.25">
      <c r="A124" s="95">
        <v>-6</v>
      </c>
      <c r="B124" s="424" t="s">
        <v>18263</v>
      </c>
      <c r="C124" s="424"/>
      <c r="D124" s="424"/>
      <c r="E124" s="424"/>
      <c r="F124" s="425"/>
      <c r="G124" s="229"/>
    </row>
    <row r="125" spans="1:7" x14ac:dyDescent="0.25">
      <c r="A125" s="95">
        <v>-2</v>
      </c>
      <c r="B125" s="424" t="s">
        <v>18264</v>
      </c>
      <c r="C125" s="424"/>
      <c r="D125" s="424"/>
      <c r="E125" s="424"/>
      <c r="F125" s="88" t="s">
        <v>15970</v>
      </c>
      <c r="G125" s="229"/>
    </row>
    <row r="126" spans="1:7" x14ac:dyDescent="0.25">
      <c r="A126" s="58" t="s">
        <v>15988</v>
      </c>
      <c r="B126" s="415" t="s">
        <v>18265</v>
      </c>
      <c r="C126" s="415"/>
      <c r="D126" s="415"/>
      <c r="E126" s="415"/>
      <c r="F126" s="63" t="s">
        <v>15971</v>
      </c>
      <c r="G126" s="229"/>
    </row>
    <row r="127" spans="1:7" x14ac:dyDescent="0.25">
      <c r="A127" s="58">
        <v>3</v>
      </c>
      <c r="B127" s="415" t="s">
        <v>18266</v>
      </c>
      <c r="C127" s="415"/>
      <c r="D127" s="415"/>
      <c r="E127" s="415"/>
      <c r="F127" s="63" t="s">
        <v>15972</v>
      </c>
      <c r="G127" s="229"/>
    </row>
    <row r="128" spans="1:7" ht="25.5" customHeight="1" x14ac:dyDescent="0.25">
      <c r="A128" s="58" t="s">
        <v>15989</v>
      </c>
      <c r="B128" s="415" t="s">
        <v>18267</v>
      </c>
      <c r="C128" s="415"/>
      <c r="D128" s="415"/>
      <c r="E128" s="415"/>
      <c r="F128" s="63" t="s">
        <v>15973</v>
      </c>
      <c r="G128" s="229"/>
    </row>
    <row r="129" spans="1:7" x14ac:dyDescent="0.25">
      <c r="A129" s="58">
        <v>2</v>
      </c>
      <c r="B129" s="415" t="s">
        <v>18268</v>
      </c>
      <c r="C129" s="415"/>
      <c r="D129" s="415"/>
      <c r="E129" s="415"/>
      <c r="F129" s="63" t="s">
        <v>15974</v>
      </c>
      <c r="G129" s="229"/>
    </row>
    <row r="130" spans="1:7" x14ac:dyDescent="0.25">
      <c r="A130" s="58">
        <v>5</v>
      </c>
      <c r="B130" s="415" t="s">
        <v>18269</v>
      </c>
      <c r="C130" s="415"/>
      <c r="D130" s="415"/>
      <c r="E130" s="415"/>
      <c r="F130" s="426" t="s">
        <v>15975</v>
      </c>
      <c r="G130" s="229"/>
    </row>
    <row r="131" spans="1:7" x14ac:dyDescent="0.25">
      <c r="A131" s="58">
        <v>3</v>
      </c>
      <c r="B131" s="422" t="s">
        <v>18270</v>
      </c>
      <c r="C131" s="422"/>
      <c r="D131" s="422"/>
      <c r="E131" s="422"/>
      <c r="F131" s="426"/>
      <c r="G131" s="229"/>
    </row>
    <row r="132" spans="1:7" x14ac:dyDescent="0.25">
      <c r="A132" s="77">
        <v>2</v>
      </c>
      <c r="B132" s="417" t="s">
        <v>18271</v>
      </c>
      <c r="C132" s="417"/>
      <c r="D132" s="417"/>
      <c r="E132" s="417"/>
      <c r="F132" s="426"/>
      <c r="G132" s="229"/>
    </row>
    <row r="133" spans="1:7" x14ac:dyDescent="0.25">
      <c r="A133" s="86">
        <v>5</v>
      </c>
      <c r="B133" s="416" t="s">
        <v>18272</v>
      </c>
      <c r="C133" s="416"/>
      <c r="D133" s="416"/>
      <c r="E133" s="416"/>
      <c r="F133" s="94" t="s">
        <v>15976</v>
      </c>
      <c r="G133" s="229"/>
    </row>
    <row r="134" spans="1:7" x14ac:dyDescent="0.25">
      <c r="A134" s="86">
        <v>10</v>
      </c>
      <c r="B134" s="416" t="s">
        <v>18273</v>
      </c>
      <c r="C134" s="416"/>
      <c r="D134" s="416"/>
      <c r="E134" s="416"/>
      <c r="F134" s="96" t="s">
        <v>15977</v>
      </c>
      <c r="G134" s="229"/>
    </row>
    <row r="135" spans="1:7" x14ac:dyDescent="0.25">
      <c r="A135" s="84">
        <v>4</v>
      </c>
      <c r="B135" s="427" t="s">
        <v>18274</v>
      </c>
      <c r="C135" s="427"/>
      <c r="D135" s="427"/>
      <c r="E135" s="427"/>
      <c r="F135" s="97" t="s">
        <v>15978</v>
      </c>
      <c r="G135" s="229"/>
    </row>
    <row r="136" spans="1:7" x14ac:dyDescent="0.25">
      <c r="A136" s="269"/>
      <c r="B136" s="423" t="s">
        <v>18275</v>
      </c>
      <c r="C136" s="423"/>
      <c r="D136" s="423"/>
      <c r="E136" s="423"/>
      <c r="F136" s="269"/>
      <c r="G136" s="229"/>
    </row>
    <row r="137" spans="1:7" x14ac:dyDescent="0.25">
      <c r="A137" s="58">
        <v>-2</v>
      </c>
      <c r="B137" s="415" t="s">
        <v>18276</v>
      </c>
      <c r="C137" s="415"/>
      <c r="D137" s="415"/>
      <c r="E137" s="415"/>
      <c r="F137" s="406" t="s">
        <v>15980</v>
      </c>
      <c r="G137" s="229"/>
    </row>
    <row r="138" spans="1:7" x14ac:dyDescent="0.25">
      <c r="A138" s="58">
        <v>3</v>
      </c>
      <c r="B138" s="415" t="s">
        <v>18277</v>
      </c>
      <c r="C138" s="415"/>
      <c r="D138" s="415"/>
      <c r="E138" s="415"/>
      <c r="F138" s="406"/>
      <c r="G138" s="229"/>
    </row>
    <row r="139" spans="1:7" x14ac:dyDescent="0.25">
      <c r="A139" s="95"/>
      <c r="B139" s="424" t="s">
        <v>18249</v>
      </c>
      <c r="C139" s="424"/>
      <c r="D139" s="424"/>
      <c r="E139" s="424"/>
      <c r="F139" s="425" t="s">
        <v>15981</v>
      </c>
      <c r="G139" s="229"/>
    </row>
    <row r="140" spans="1:7" x14ac:dyDescent="0.25">
      <c r="A140" s="95">
        <v>1</v>
      </c>
      <c r="B140" s="424" t="s">
        <v>18250</v>
      </c>
      <c r="C140" s="424"/>
      <c r="D140" s="424"/>
      <c r="E140" s="424"/>
      <c r="F140" s="425"/>
      <c r="G140" s="229"/>
    </row>
    <row r="141" spans="1:7" x14ac:dyDescent="0.25">
      <c r="A141" s="95">
        <v>2</v>
      </c>
      <c r="B141" s="424" t="s">
        <v>18251</v>
      </c>
      <c r="C141" s="424"/>
      <c r="D141" s="424"/>
      <c r="E141" s="424"/>
      <c r="F141" s="425"/>
      <c r="G141" s="229"/>
    </row>
    <row r="142" spans="1:7" x14ac:dyDescent="0.25">
      <c r="A142" s="95">
        <v>4</v>
      </c>
      <c r="B142" s="424" t="s">
        <v>18252</v>
      </c>
      <c r="C142" s="424"/>
      <c r="D142" s="424"/>
      <c r="E142" s="424"/>
      <c r="F142" s="425"/>
      <c r="G142" s="229"/>
    </row>
    <row r="143" spans="1:7" x14ac:dyDescent="0.25">
      <c r="A143" s="95">
        <v>6</v>
      </c>
      <c r="B143" s="424" t="s">
        <v>18278</v>
      </c>
      <c r="C143" s="424"/>
      <c r="D143" s="424"/>
      <c r="E143" s="424"/>
      <c r="F143" s="425"/>
      <c r="G143" s="229"/>
    </row>
    <row r="144" spans="1:7" ht="14.25" customHeight="1" x14ac:dyDescent="0.25">
      <c r="A144" s="58">
        <v>2</v>
      </c>
      <c r="B144" s="255" t="s">
        <v>18279</v>
      </c>
      <c r="C144" s="256"/>
      <c r="D144" s="256"/>
      <c r="E144" s="257"/>
      <c r="F144" s="63" t="s">
        <v>15982</v>
      </c>
      <c r="G144" s="229"/>
    </row>
    <row r="145" spans="1:7" ht="14.25" customHeight="1" x14ac:dyDescent="0.25">
      <c r="A145" s="58">
        <v>2</v>
      </c>
      <c r="B145" s="255" t="s">
        <v>18280</v>
      </c>
      <c r="C145" s="256"/>
      <c r="D145" s="256"/>
      <c r="E145" s="257"/>
      <c r="F145" s="420" t="s">
        <v>15983</v>
      </c>
      <c r="G145" s="229"/>
    </row>
    <row r="146" spans="1:7" ht="14.25" customHeight="1" x14ac:dyDescent="0.25">
      <c r="A146" s="58">
        <v>3</v>
      </c>
      <c r="B146" s="255" t="s">
        <v>18281</v>
      </c>
      <c r="C146" s="256"/>
      <c r="D146" s="256"/>
      <c r="E146" s="257"/>
      <c r="F146" s="420"/>
      <c r="G146" s="229"/>
    </row>
    <row r="147" spans="1:7" ht="14.25" customHeight="1" x14ac:dyDescent="0.25">
      <c r="A147" s="58">
        <v>4</v>
      </c>
      <c r="B147" s="258" t="s">
        <v>18282</v>
      </c>
      <c r="C147" s="259"/>
      <c r="D147" s="259"/>
      <c r="E147" s="260"/>
      <c r="F147" s="420"/>
      <c r="G147" s="229"/>
    </row>
    <row r="148" spans="1:7" x14ac:dyDescent="0.25">
      <c r="A148" s="58">
        <v>5</v>
      </c>
      <c r="B148" s="421" t="s">
        <v>18283</v>
      </c>
      <c r="C148" s="421"/>
      <c r="D148" s="421"/>
      <c r="E148" s="421"/>
      <c r="F148" s="420"/>
      <c r="G148" s="229"/>
    </row>
    <row r="149" spans="1:7" x14ac:dyDescent="0.25">
      <c r="A149" s="58">
        <v>6</v>
      </c>
      <c r="B149" s="415" t="s">
        <v>18284</v>
      </c>
      <c r="C149" s="415"/>
      <c r="D149" s="415"/>
      <c r="E149" s="415"/>
      <c r="F149" s="420"/>
      <c r="G149" s="229"/>
    </row>
    <row r="150" spans="1:7" x14ac:dyDescent="0.25">
      <c r="A150" s="58">
        <v>12</v>
      </c>
      <c r="B150" s="422" t="s">
        <v>18285</v>
      </c>
      <c r="C150" s="422"/>
      <c r="D150" s="422"/>
      <c r="E150" s="422"/>
      <c r="F150" s="420"/>
      <c r="G150" s="229"/>
    </row>
    <row r="151" spans="1:7" x14ac:dyDescent="0.25">
      <c r="A151" s="77">
        <v>2</v>
      </c>
      <c r="B151" s="417" t="s">
        <v>18286</v>
      </c>
      <c r="C151" s="417"/>
      <c r="D151" s="417"/>
      <c r="E151" s="417"/>
      <c r="F151" s="73" t="s">
        <v>15984</v>
      </c>
      <c r="G151" s="229"/>
    </row>
    <row r="152" spans="1:7" x14ac:dyDescent="0.25">
      <c r="A152" s="77">
        <v>5</v>
      </c>
      <c r="B152" s="416" t="s">
        <v>18287</v>
      </c>
      <c r="C152" s="416"/>
      <c r="D152" s="416"/>
      <c r="E152" s="416"/>
      <c r="F152" s="407" t="s">
        <v>15985</v>
      </c>
      <c r="G152" s="229"/>
    </row>
    <row r="153" spans="1:7" x14ac:dyDescent="0.25">
      <c r="A153" s="77">
        <v>3</v>
      </c>
      <c r="B153" s="416" t="s">
        <v>18288</v>
      </c>
      <c r="C153" s="416"/>
      <c r="D153" s="416"/>
      <c r="E153" s="416"/>
      <c r="F153" s="407"/>
      <c r="G153" s="229"/>
    </row>
    <row r="154" spans="1:7" x14ac:dyDescent="0.25">
      <c r="A154" s="77">
        <v>2</v>
      </c>
      <c r="B154" s="416" t="s">
        <v>18289</v>
      </c>
      <c r="C154" s="416"/>
      <c r="D154" s="416"/>
      <c r="E154" s="416"/>
      <c r="F154" s="407"/>
      <c r="G154" s="229"/>
    </row>
    <row r="155" spans="1:7" x14ac:dyDescent="0.25">
      <c r="A155" s="77">
        <v>10</v>
      </c>
      <c r="B155" s="416" t="s">
        <v>18290</v>
      </c>
      <c r="C155" s="416"/>
      <c r="D155" s="416"/>
      <c r="E155" s="416"/>
      <c r="F155" s="74" t="s">
        <v>15986</v>
      </c>
      <c r="G155" s="229"/>
    </row>
    <row r="156" spans="1:7" x14ac:dyDescent="0.25">
      <c r="A156" s="77">
        <v>8</v>
      </c>
      <c r="B156" s="416" t="s">
        <v>18291</v>
      </c>
      <c r="C156" s="416"/>
      <c r="D156" s="416"/>
      <c r="E156" s="416"/>
      <c r="F156" s="74" t="s">
        <v>15987</v>
      </c>
      <c r="G156" s="229"/>
    </row>
    <row r="157" spans="1:7" x14ac:dyDescent="0.25">
      <c r="A157" s="77"/>
      <c r="B157" s="418" t="s">
        <v>18292</v>
      </c>
      <c r="C157" s="418"/>
      <c r="D157" s="418"/>
      <c r="E157" s="418"/>
      <c r="F157" s="288" t="s">
        <v>18293</v>
      </c>
      <c r="G157" s="229"/>
    </row>
    <row r="158" spans="1:7" ht="14.25" customHeight="1" x14ac:dyDescent="0.25">
      <c r="A158" s="413"/>
      <c r="B158" s="289" t="s">
        <v>18294</v>
      </c>
      <c r="C158" s="290"/>
      <c r="D158" s="290"/>
      <c r="E158" s="291"/>
      <c r="F158" s="413" t="s">
        <v>18295</v>
      </c>
      <c r="G158" s="229"/>
    </row>
    <row r="159" spans="1:7" ht="14.25" customHeight="1" x14ac:dyDescent="0.25">
      <c r="A159" s="413"/>
      <c r="B159" s="255" t="s">
        <v>18296</v>
      </c>
      <c r="C159" s="256"/>
      <c r="D159" s="256"/>
      <c r="E159" s="257"/>
      <c r="F159" s="413"/>
      <c r="G159" s="229"/>
    </row>
    <row r="160" spans="1:7" ht="14.25" customHeight="1" x14ac:dyDescent="0.25">
      <c r="A160" s="413"/>
      <c r="B160" s="255" t="s">
        <v>18297</v>
      </c>
      <c r="C160" s="256"/>
      <c r="D160" s="256"/>
      <c r="E160" s="257"/>
      <c r="F160" s="413"/>
      <c r="G160" s="229"/>
    </row>
    <row r="161" spans="1:7" ht="15" customHeight="1" x14ac:dyDescent="0.25">
      <c r="A161" s="413"/>
      <c r="B161" s="266" t="s">
        <v>18298</v>
      </c>
      <c r="C161" s="267"/>
      <c r="D161" s="267"/>
      <c r="E161" s="268"/>
      <c r="F161" s="413"/>
      <c r="G161" s="229"/>
    </row>
    <row r="162" spans="1:7" ht="14.25" customHeight="1" x14ac:dyDescent="0.25">
      <c r="A162" s="413"/>
      <c r="B162" s="289" t="s">
        <v>18299</v>
      </c>
      <c r="C162" s="290"/>
      <c r="D162" s="290"/>
      <c r="E162" s="291"/>
      <c r="F162" s="413" t="s">
        <v>18300</v>
      </c>
      <c r="G162" s="229"/>
    </row>
    <row r="163" spans="1:7" ht="14.25" customHeight="1" x14ac:dyDescent="0.25">
      <c r="A163" s="413"/>
      <c r="B163" s="255" t="s">
        <v>18301</v>
      </c>
      <c r="C163" s="256"/>
      <c r="D163" s="256"/>
      <c r="E163" s="257"/>
      <c r="F163" s="413"/>
      <c r="G163" s="229"/>
    </row>
    <row r="164" spans="1:7" ht="14.25" customHeight="1" x14ac:dyDescent="0.25">
      <c r="A164" s="413"/>
      <c r="B164" s="255" t="s">
        <v>18302</v>
      </c>
      <c r="C164" s="256"/>
      <c r="D164" s="256"/>
      <c r="E164" s="257"/>
      <c r="F164" s="413"/>
      <c r="G164" s="229"/>
    </row>
    <row r="165" spans="1:7" ht="14.25" customHeight="1" x14ac:dyDescent="0.25">
      <c r="A165" s="413"/>
      <c r="B165" s="255" t="s">
        <v>18303</v>
      </c>
      <c r="C165" s="256"/>
      <c r="D165" s="256"/>
      <c r="E165" s="257"/>
      <c r="F165" s="413"/>
      <c r="G165" s="229"/>
    </row>
    <row r="166" spans="1:7" ht="15" customHeight="1" x14ac:dyDescent="0.25">
      <c r="A166" s="413"/>
      <c r="B166" s="266" t="s">
        <v>18304</v>
      </c>
      <c r="C166" s="267"/>
      <c r="D166" s="267"/>
      <c r="E166" s="268"/>
      <c r="F166" s="413"/>
      <c r="G166" s="229"/>
    </row>
    <row r="167" spans="1:7" x14ac:dyDescent="0.25">
      <c r="A167" s="413"/>
      <c r="B167" s="419" t="s">
        <v>18305</v>
      </c>
      <c r="C167" s="419"/>
      <c r="D167" s="419"/>
      <c r="E167" s="419"/>
      <c r="F167" s="413" t="s">
        <v>18306</v>
      </c>
      <c r="G167" s="229"/>
    </row>
    <row r="168" spans="1:7" x14ac:dyDescent="0.25">
      <c r="A168" s="413"/>
      <c r="B168" s="417" t="s">
        <v>18307</v>
      </c>
      <c r="C168" s="417"/>
      <c r="D168" s="417"/>
      <c r="E168" s="417"/>
      <c r="F168" s="413"/>
      <c r="G168" s="229"/>
    </row>
    <row r="169" spans="1:7" x14ac:dyDescent="0.25">
      <c r="A169" s="77"/>
      <c r="B169" s="412" t="s">
        <v>18308</v>
      </c>
      <c r="C169" s="412"/>
      <c r="D169" s="412"/>
      <c r="E169" s="412"/>
      <c r="F169" s="288" t="s">
        <v>18309</v>
      </c>
      <c r="G169" s="229"/>
    </row>
    <row r="170" spans="1:7" x14ac:dyDescent="0.25">
      <c r="A170" s="413"/>
      <c r="B170" s="414" t="s">
        <v>18310</v>
      </c>
      <c r="C170" s="414"/>
      <c r="D170" s="414"/>
      <c r="E170" s="414"/>
      <c r="F170" s="413" t="s">
        <v>18311</v>
      </c>
      <c r="G170" s="229"/>
    </row>
    <row r="171" spans="1:7" x14ac:dyDescent="0.25">
      <c r="A171" s="413"/>
      <c r="B171" s="415" t="s">
        <v>18312</v>
      </c>
      <c r="C171" s="415"/>
      <c r="D171" s="415"/>
      <c r="E171" s="415"/>
      <c r="F171" s="413"/>
      <c r="G171" s="229"/>
    </row>
    <row r="172" spans="1:7" x14ac:dyDescent="0.25">
      <c r="A172" s="413"/>
      <c r="B172" s="416" t="s">
        <v>18313</v>
      </c>
      <c r="C172" s="416"/>
      <c r="D172" s="416"/>
      <c r="E172" s="416"/>
      <c r="F172" s="413"/>
      <c r="G172" s="229"/>
    </row>
    <row r="173" spans="1:7" x14ac:dyDescent="0.25">
      <c r="A173" s="413"/>
      <c r="B173" s="417" t="s">
        <v>18314</v>
      </c>
      <c r="C173" s="417"/>
      <c r="D173" s="417"/>
      <c r="E173" s="417"/>
      <c r="F173" s="413"/>
      <c r="G173" s="229"/>
    </row>
    <row r="174" spans="1:7" x14ac:dyDescent="0.25">
      <c r="A174" s="413"/>
      <c r="B174" s="416" t="s">
        <v>18315</v>
      </c>
      <c r="C174" s="416"/>
      <c r="D174" s="416"/>
      <c r="E174" s="416"/>
      <c r="F174" s="413"/>
      <c r="G174" s="229"/>
    </row>
    <row r="175" spans="1:7" x14ac:dyDescent="0.25">
      <c r="A175" s="413"/>
      <c r="B175" s="416" t="s">
        <v>18316</v>
      </c>
      <c r="C175" s="416"/>
      <c r="D175" s="416"/>
      <c r="E175" s="416"/>
      <c r="F175" s="413"/>
      <c r="G175" s="229"/>
    </row>
    <row r="176" spans="1:7" x14ac:dyDescent="0.25">
      <c r="A176" s="413"/>
      <c r="B176" s="416" t="s">
        <v>18317</v>
      </c>
      <c r="C176" s="416"/>
      <c r="D176" s="416"/>
      <c r="E176" s="416"/>
      <c r="F176" s="413"/>
      <c r="G176" s="229"/>
    </row>
    <row r="177" spans="1:7" x14ac:dyDescent="0.25">
      <c r="A177" s="413"/>
      <c r="B177" s="416" t="s">
        <v>18318</v>
      </c>
      <c r="C177" s="416"/>
      <c r="D177" s="416"/>
      <c r="E177" s="416"/>
      <c r="F177" s="413"/>
      <c r="G177" s="229"/>
    </row>
  </sheetData>
  <sheetProtection password="9017" sheet="1" objects="1" scenarios="1"/>
  <mergeCells count="127">
    <mergeCell ref="B3:E3"/>
    <mergeCell ref="A4:A13"/>
    <mergeCell ref="F4:F13"/>
    <mergeCell ref="A14:A22"/>
    <mergeCell ref="F14:F22"/>
    <mergeCell ref="B23:E23"/>
    <mergeCell ref="B24:E24"/>
    <mergeCell ref="F24:F29"/>
    <mergeCell ref="B25:E25"/>
    <mergeCell ref="B26:E26"/>
    <mergeCell ref="B27:E27"/>
    <mergeCell ref="B28:E28"/>
    <mergeCell ref="B29:E29"/>
    <mergeCell ref="B32:E32"/>
    <mergeCell ref="B33:E33"/>
    <mergeCell ref="B34:E34"/>
    <mergeCell ref="F38:F41"/>
    <mergeCell ref="F44:F45"/>
    <mergeCell ref="F49:F50"/>
    <mergeCell ref="F51:F52"/>
    <mergeCell ref="F53:F54"/>
    <mergeCell ref="F55:F56"/>
    <mergeCell ref="F57:F58"/>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F75:F76"/>
    <mergeCell ref="F77:F78"/>
    <mergeCell ref="F85:F87"/>
    <mergeCell ref="F93:F96"/>
    <mergeCell ref="B98:E98"/>
    <mergeCell ref="B99:E99"/>
    <mergeCell ref="F99:F103"/>
    <mergeCell ref="B100:E100"/>
    <mergeCell ref="B101:E101"/>
    <mergeCell ref="B102:E102"/>
    <mergeCell ref="B103:E103"/>
    <mergeCell ref="B104:E104"/>
    <mergeCell ref="F104:F106"/>
    <mergeCell ref="B105:E105"/>
    <mergeCell ref="B106:E106"/>
    <mergeCell ref="B107:E107"/>
    <mergeCell ref="F107:F111"/>
    <mergeCell ref="B108:E108"/>
    <mergeCell ref="B109:E109"/>
    <mergeCell ref="B110:E110"/>
    <mergeCell ref="B111:E111"/>
    <mergeCell ref="B112:E112"/>
    <mergeCell ref="F112:F116"/>
    <mergeCell ref="B113:E113"/>
    <mergeCell ref="B114:E114"/>
    <mergeCell ref="B115:E115"/>
    <mergeCell ref="B116:E116"/>
    <mergeCell ref="B117:E117"/>
    <mergeCell ref="B118:E118"/>
    <mergeCell ref="B119:E119"/>
    <mergeCell ref="B120:E120"/>
    <mergeCell ref="B121:E121"/>
    <mergeCell ref="F121:F124"/>
    <mergeCell ref="B122:E122"/>
    <mergeCell ref="B123:E123"/>
    <mergeCell ref="B124:E124"/>
    <mergeCell ref="B125:E125"/>
    <mergeCell ref="B126:E126"/>
    <mergeCell ref="B127:E127"/>
    <mergeCell ref="B128:E128"/>
    <mergeCell ref="B129:E129"/>
    <mergeCell ref="B130:E130"/>
    <mergeCell ref="F130:F132"/>
    <mergeCell ref="B131:E131"/>
    <mergeCell ref="B132:E132"/>
    <mergeCell ref="B133:E133"/>
    <mergeCell ref="B134:E134"/>
    <mergeCell ref="B135:E135"/>
    <mergeCell ref="B136:E136"/>
    <mergeCell ref="B137:E137"/>
    <mergeCell ref="F137:F138"/>
    <mergeCell ref="B138:E138"/>
    <mergeCell ref="B139:E139"/>
    <mergeCell ref="F139:F143"/>
    <mergeCell ref="B140:E140"/>
    <mergeCell ref="B141:E141"/>
    <mergeCell ref="B142:E142"/>
    <mergeCell ref="B143:E143"/>
    <mergeCell ref="F145:F150"/>
    <mergeCell ref="B148:E148"/>
    <mergeCell ref="B149:E149"/>
    <mergeCell ref="B150:E150"/>
    <mergeCell ref="B151:E151"/>
    <mergeCell ref="B152:E152"/>
    <mergeCell ref="F152:F154"/>
    <mergeCell ref="B153:E153"/>
    <mergeCell ref="B154:E154"/>
    <mergeCell ref="B155:E155"/>
    <mergeCell ref="B156:E156"/>
    <mergeCell ref="B157:E157"/>
    <mergeCell ref="A158:A161"/>
    <mergeCell ref="F158:F161"/>
    <mergeCell ref="A162:A166"/>
    <mergeCell ref="F162:F166"/>
    <mergeCell ref="A167:A168"/>
    <mergeCell ref="B167:E167"/>
    <mergeCell ref="F167:F168"/>
    <mergeCell ref="B168:E168"/>
    <mergeCell ref="B169:E169"/>
    <mergeCell ref="A170:A177"/>
    <mergeCell ref="B170:E170"/>
    <mergeCell ref="F170:F177"/>
    <mergeCell ref="B171:E171"/>
    <mergeCell ref="B172:E172"/>
    <mergeCell ref="B173:E173"/>
    <mergeCell ref="B174:E174"/>
    <mergeCell ref="B175:E175"/>
    <mergeCell ref="B176:E176"/>
    <mergeCell ref="B177:E177"/>
  </mergeCells>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294</TotalTime>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63</vt:i4>
      </vt:variant>
    </vt:vector>
  </HeadingPairs>
  <TitlesOfParts>
    <vt:vector size="73" baseType="lpstr">
      <vt:lpstr>Tabel</vt:lpstr>
      <vt:lpstr>Regiune</vt:lpstr>
      <vt:lpstr>Linii</vt:lpstr>
      <vt:lpstr>Devieri</vt:lpstr>
      <vt:lpstr>Grila&amp;gr ocup</vt:lpstr>
      <vt:lpstr>Vechime</vt:lpstr>
      <vt:lpstr>Grad profes</vt:lpstr>
      <vt:lpstr>Valori de referinta</vt:lpstr>
      <vt:lpstr>Devieri clase</vt:lpstr>
      <vt:lpstr>Koef</vt:lpstr>
      <vt:lpstr>C_36</vt:lpstr>
      <vt:lpstr>C_37</vt:lpstr>
      <vt:lpstr>C_38</vt:lpstr>
      <vt:lpstr>Categories</vt:lpstr>
      <vt:lpstr>Categories_names</vt:lpstr>
      <vt:lpstr>Categorii_referinta</vt:lpstr>
      <vt:lpstr>Categorii_referinta_name</vt:lpstr>
      <vt:lpstr>Class_coeficient</vt:lpstr>
      <vt:lpstr>Cod_function</vt:lpstr>
      <vt:lpstr>F</vt:lpstr>
      <vt:lpstr>FC</vt:lpstr>
      <vt:lpstr>Functions_Classes</vt:lpstr>
      <vt:lpstr>G</vt:lpstr>
      <vt:lpstr>Grad_didactic</vt:lpstr>
      <vt:lpstr>Grad_didactic_values</vt:lpstr>
      <vt:lpstr>Grad_managerial</vt:lpstr>
      <vt:lpstr>Grad_managerial_values</vt:lpstr>
      <vt:lpstr>Grad_names</vt:lpstr>
      <vt:lpstr>Grad_stiintific</vt:lpstr>
      <vt:lpstr>Grad_stiintific_name</vt:lpstr>
      <vt:lpstr>Grad_values</vt:lpstr>
      <vt:lpstr>GRUP_A</vt:lpstr>
      <vt:lpstr>GRUP_A1</vt:lpstr>
      <vt:lpstr>GRUP_A2</vt:lpstr>
      <vt:lpstr>GRUP_A5</vt:lpstr>
      <vt:lpstr>GRUP_B</vt:lpstr>
      <vt:lpstr>GRUP_B1</vt:lpstr>
      <vt:lpstr>GRUP_B6</vt:lpstr>
      <vt:lpstr>GRUP_C3</vt:lpstr>
      <vt:lpstr>GRUP_D3</vt:lpstr>
      <vt:lpstr>GRUP_E4</vt:lpstr>
      <vt:lpstr>GRUP_E6</vt:lpstr>
      <vt:lpstr>GRUP_F6</vt:lpstr>
      <vt:lpstr>GRUP_G6</vt:lpstr>
      <vt:lpstr>GRUP_H6</vt:lpstr>
      <vt:lpstr>H</vt:lpstr>
      <vt:lpstr>Inst_audio</vt:lpstr>
      <vt:lpstr>Inst_forta</vt:lpstr>
      <vt:lpstr>Inst_forta_bani</vt:lpstr>
      <vt:lpstr>inst_performance</vt:lpstr>
      <vt:lpstr>Inst_SFSSV</vt:lpstr>
      <vt:lpstr>Inst_social</vt:lpstr>
      <vt:lpstr>Linii_bugetare</vt:lpstr>
      <vt:lpstr>Org_Names</vt:lpstr>
      <vt:lpstr>P_E</vt:lpstr>
      <vt:lpstr>Regions_name1</vt:lpstr>
      <vt:lpstr>Regions1</vt:lpstr>
      <vt:lpstr>Sekect_function</vt:lpstr>
      <vt:lpstr>Select_coduri</vt:lpstr>
      <vt:lpstr>Select_devieri</vt:lpstr>
      <vt:lpstr>Select_grad</vt:lpstr>
      <vt:lpstr>Select_grup</vt:lpstr>
      <vt:lpstr>Select_Mediu</vt:lpstr>
      <vt:lpstr>Select_referinta</vt:lpstr>
      <vt:lpstr>Select_sporuri</vt:lpstr>
      <vt:lpstr>Select_suplimente</vt:lpstr>
      <vt:lpstr>Select_titlu_onotific</vt:lpstr>
      <vt:lpstr>Select_titlu_stiinta</vt:lpstr>
      <vt:lpstr>Select_Vechime</vt:lpstr>
      <vt:lpstr>Titlu_onorific</vt:lpstr>
      <vt:lpstr>Titlu_onorific_name</vt:lpstr>
      <vt:lpstr>Vechime_min</vt:lpstr>
      <vt:lpstr>Tabel!Область_печати</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Irina BORS</dc:creator>
  <cp:lastModifiedBy>Gherman, Tatiana</cp:lastModifiedBy>
  <cp:revision>18</cp:revision>
  <cp:lastPrinted>2020-01-31T08:35:34Z</cp:lastPrinted>
  <dcterms:created xsi:type="dcterms:W3CDTF">2019-01-31T08:21:55Z</dcterms:created>
  <dcterms:modified xsi:type="dcterms:W3CDTF">2025-05-16T07:46:35Z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1586c506-b16f-4f19-a28a-236a1e9378c2</vt:lpwstr>
  </property>
</Properties>
</file>